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0" documentId="8_{D5338B2C-045E-4BC8-81B5-8E66CA757F71}" xr6:coauthVersionLast="47" xr6:coauthVersionMax="47" xr10:uidLastSave="{00000000-0000-0000-0000-000000000000}"/>
  <bookViews>
    <workbookView xWindow="1560" yWindow="2295" windowWidth="21330" windowHeight="18345" xr2:uid="{00000000-000D-0000-FFFF-FFFF00000000}"/>
  </bookViews>
  <sheets>
    <sheet name="Прейскурант Приложение 1" sheetId="2" r:id="rId1"/>
    <sheet name="Прейскурант Приложение 2" sheetId="3" r:id="rId2"/>
  </sheets>
  <definedNames>
    <definedName name="_xlnm._FilterDatabase" localSheetId="0" hidden="1">'Прейскурант Приложение 1'!$A$18:$D$18</definedName>
    <definedName name="_xlnm.Print_Area" localSheetId="0">'Прейскурант Приложение 1'!$A$1:$D$4539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271" i="2" l="1"/>
  <c r="B4272" i="2" s="1"/>
  <c r="B4273" i="2" s="1"/>
  <c r="B4274" i="2" s="1"/>
  <c r="B4275" i="2" s="1"/>
  <c r="B4276" i="2" s="1"/>
  <c r="B4277" i="2" s="1"/>
  <c r="B4278" i="2" s="1"/>
  <c r="B4279" i="2" s="1"/>
  <c r="B4280" i="2" s="1"/>
  <c r="B4281" i="2" s="1"/>
  <c r="B4282" i="2" s="1"/>
  <c r="B4260" i="2"/>
  <c r="B4261" i="2" s="1"/>
  <c r="B4262" i="2" s="1"/>
  <c r="B4263" i="2" s="1"/>
  <c r="B4264" i="2" s="1"/>
  <c r="B4265" i="2" s="1"/>
  <c r="B4266" i="2" s="1"/>
  <c r="B4267" i="2" s="1"/>
  <c r="B4268" i="2" s="1"/>
  <c r="B4256" i="2"/>
  <c r="B4257" i="2" s="1"/>
  <c r="B4258" i="2" s="1"/>
  <c r="B4232" i="2"/>
  <c r="B4233" i="2" s="1"/>
  <c r="B4234" i="2" s="1"/>
  <c r="B4235" i="2" s="1"/>
  <c r="B4236" i="2" s="1"/>
  <c r="B4237" i="2" s="1"/>
  <c r="B4238" i="2" s="1"/>
  <c r="B4218" i="2"/>
  <c r="B4219" i="2" s="1"/>
  <c r="B4220" i="2" s="1"/>
  <c r="B4221" i="2" s="1"/>
  <c r="B4222" i="2" s="1"/>
  <c r="B4223" i="2" s="1"/>
  <c r="B4224" i="2" s="1"/>
  <c r="B4225" i="2" s="1"/>
  <c r="B4226" i="2" s="1"/>
  <c r="B4227" i="2" s="1"/>
  <c r="B4228" i="2" s="1"/>
  <c r="B4229" i="2" s="1"/>
  <c r="B4205" i="2"/>
  <c r="B4206" i="2" s="1"/>
  <c r="B4207" i="2" s="1"/>
  <c r="B4208" i="2" s="1"/>
  <c r="B4209" i="2" s="1"/>
  <c r="B4210" i="2" s="1"/>
  <c r="B4211" i="2" s="1"/>
  <c r="B4212" i="2" s="1"/>
  <c r="B4213" i="2" s="1"/>
  <c r="B4214" i="2" s="1"/>
  <c r="B4215" i="2" s="1"/>
  <c r="B4190" i="2"/>
  <c r="B4191" i="2" s="1"/>
  <c r="B4192" i="2" s="1"/>
  <c r="B4193" i="2" s="1"/>
  <c r="B4194" i="2" s="1"/>
  <c r="B4195" i="2" s="1"/>
  <c r="B4196" i="2" s="1"/>
  <c r="B4197" i="2" s="1"/>
  <c r="B4198" i="2" s="1"/>
  <c r="B4199" i="2" s="1"/>
  <c r="B4200" i="2" s="1"/>
  <c r="B4201" i="2" s="1"/>
  <c r="B4202" i="2" s="1"/>
  <c r="D3204" i="2"/>
  <c r="D3203" i="2"/>
  <c r="D3202" i="2"/>
  <c r="D3201" i="2"/>
  <c r="D3200" i="2"/>
  <c r="D3199" i="2"/>
  <c r="D3198" i="2"/>
  <c r="D3197" i="2"/>
  <c r="D3196" i="2"/>
  <c r="D3164" i="2"/>
  <c r="D3163" i="2"/>
  <c r="D3162" i="2"/>
  <c r="D3161" i="2"/>
  <c r="D3160" i="2"/>
  <c r="D3159" i="2"/>
  <c r="D3158" i="2"/>
  <c r="D3157" i="2"/>
  <c r="D3156" i="2"/>
  <c r="D3155" i="2"/>
  <c r="D3154" i="2"/>
  <c r="D3153" i="2"/>
  <c r="D3152" i="2"/>
  <c r="D3151" i="2"/>
  <c r="D3150" i="2"/>
  <c r="D3149" i="2"/>
  <c r="D3148" i="2"/>
  <c r="D3147" i="2"/>
  <c r="D3146" i="2"/>
  <c r="D3145" i="2"/>
  <c r="D3144" i="2"/>
  <c r="D3143" i="2"/>
  <c r="D3087" i="2"/>
  <c r="D3086" i="2"/>
  <c r="D3085" i="2"/>
  <c r="D3084" i="2"/>
  <c r="D3083" i="2"/>
  <c r="D3082" i="2"/>
  <c r="D3081" i="2"/>
  <c r="D3080" i="2"/>
  <c r="D3079" i="2"/>
  <c r="D3078" i="2"/>
  <c r="D3077" i="2"/>
  <c r="D3076" i="2"/>
  <c r="D3075" i="2"/>
  <c r="D3074" i="2"/>
  <c r="D3073" i="2"/>
  <c r="D3072" i="2"/>
  <c r="D3071" i="2"/>
  <c r="D3070" i="2"/>
  <c r="D3069" i="2"/>
  <c r="D3068" i="2"/>
  <c r="D3067" i="2"/>
  <c r="D3066" i="2"/>
  <c r="D3065" i="2"/>
  <c r="D3064" i="2"/>
  <c r="D3063" i="2"/>
  <c r="D3062" i="2"/>
  <c r="D3061" i="2"/>
  <c r="D3060" i="2"/>
  <c r="D3059" i="2"/>
  <c r="D1636" i="2"/>
  <c r="D1635" i="2"/>
  <c r="D1634" i="2"/>
  <c r="D1633" i="2"/>
  <c r="D1632" i="2"/>
  <c r="D1631" i="2"/>
  <c r="D1630" i="2"/>
  <c r="D1629" i="2"/>
  <c r="D1628" i="2"/>
  <c r="D1627" i="2"/>
  <c r="D1626" i="2"/>
  <c r="D1625" i="2"/>
  <c r="D1624" i="2"/>
  <c r="D1623" i="2"/>
  <c r="D1619" i="2"/>
  <c r="D1618" i="2"/>
  <c r="D1617" i="2"/>
  <c r="D1616" i="2"/>
  <c r="D1615" i="2"/>
  <c r="D1614" i="2"/>
  <c r="D1613" i="2"/>
  <c r="D1612" i="2"/>
  <c r="D1611" i="2"/>
  <c r="D1610" i="2"/>
  <c r="D1609" i="2"/>
  <c r="D1608" i="2"/>
  <c r="D1607" i="2"/>
  <c r="D1606" i="2"/>
  <c r="D1602" i="2"/>
  <c r="D1601" i="2"/>
  <c r="D1600" i="2"/>
  <c r="D1599" i="2"/>
  <c r="D1598" i="2"/>
  <c r="D1597" i="2"/>
  <c r="D1596" i="2"/>
  <c r="D1595" i="2"/>
  <c r="D1594" i="2"/>
  <c r="D1593" i="2"/>
  <c r="D1592" i="2"/>
  <c r="D1591" i="2"/>
  <c r="D1590" i="2"/>
  <c r="D1589" i="2"/>
  <c r="B1272" i="2"/>
  <c r="B1273" i="2" s="1"/>
  <c r="B1274" i="2" s="1"/>
  <c r="B1275" i="2" s="1"/>
  <c r="B1276" i="2" s="1"/>
  <c r="B1277" i="2" s="1"/>
  <c r="B1278" i="2" s="1"/>
  <c r="B1279" i="2" s="1"/>
  <c r="B1280" i="2" s="1"/>
  <c r="B1281" i="2" s="1"/>
  <c r="B1282" i="2" s="1"/>
  <c r="B1283" i="2" s="1"/>
  <c r="B1284" i="2" s="1"/>
  <c r="B1285" i="2" s="1"/>
  <c r="B1286" i="2" s="1"/>
  <c r="B1287" i="2" s="1"/>
  <c r="B1288" i="2" s="1"/>
  <c r="B1289" i="2" s="1"/>
  <c r="B1290" i="2" s="1"/>
  <c r="B1291" i="2" s="1"/>
</calcChain>
</file>

<file path=xl/sharedStrings.xml><?xml version="1.0" encoding="utf-8"?>
<sst xmlns="http://schemas.openxmlformats.org/spreadsheetml/2006/main" count="8230" uniqueCount="6884">
  <si>
    <t>Внутривенное введение лекарственных препаратов / без стоимости лекарства</t>
  </si>
  <si>
    <t>Внутримышечное введение лекарственных препаратов / без стоимости лекарства</t>
  </si>
  <si>
    <t>Взятие соскоба с перианальной области на энтеробиоз</t>
  </si>
  <si>
    <t>Взятие крови из периферической вены</t>
  </si>
  <si>
    <t>Взятие крови из пальца</t>
  </si>
  <si>
    <t>4.1 Общие манипулации</t>
  </si>
  <si>
    <t>4 МАНИПУЛЯЦИИ И ПРОЦЕДУРЫ</t>
  </si>
  <si>
    <t>Исследование кислотно-основного состояния и газов крови</t>
  </si>
  <si>
    <t>Типирование биологических объектов и следов / Типирование донора печени</t>
  </si>
  <si>
    <t>Типирование биологических объектов и следов / Типирование донора почки</t>
  </si>
  <si>
    <t>Проба на совместимость по иммунным антителам реципиента и антигенам главного комплекса гистосовместимости донора</t>
  </si>
  <si>
    <t>Определение HLA-антигенов / HLA - типирование ( локусы A,B,DR )</t>
  </si>
  <si>
    <t>Определение HLA-антигенов / HLA - типирование ( локус DR ) методом ПЦР</t>
  </si>
  <si>
    <t>Определение HLA-антигенов / HLA - типирование ( локус В ) методом ПЦР</t>
  </si>
  <si>
    <t>Определение HLA-антигенов /  HLA - типирование ( локус А ) методом ПЦР</t>
  </si>
  <si>
    <t>Исследование уровня общего иммуноглобулина E в крови</t>
  </si>
  <si>
    <t>Исследование уровня иммуноглобулина M в крови</t>
  </si>
  <si>
    <t>Исследование уровня иммуноглобулина A в крови</t>
  </si>
  <si>
    <t>Исследование уровня иммуноглобулина G в крови</t>
  </si>
  <si>
    <t>Определение уровня витамина B12 (цианокобаламин) в крови</t>
  </si>
  <si>
    <t>Исследование уровня 25-OH витамина Д в крови</t>
  </si>
  <si>
    <t>Диагностика туберкулеза</t>
  </si>
  <si>
    <t>Диагностика кандидоза</t>
  </si>
  <si>
    <t>Диагностика уреаплазмоза</t>
  </si>
  <si>
    <t>Диагностика микоплазмоза</t>
  </si>
  <si>
    <t>Диагностика хламидиоза</t>
  </si>
  <si>
    <t>Диагностика токсоплазмоза</t>
  </si>
  <si>
    <t>Диагностика герпесвирусных инфекций</t>
  </si>
  <si>
    <t>Определение РНК вируса гепатита D (Hepatitis D virus) в крови методом ПЦР, количественное исследование</t>
  </si>
  <si>
    <t>Определение РНК вируса гепатита D (Hepatitis D virus) в крови методом ПЦР, качественное исследование</t>
  </si>
  <si>
    <t xml:space="preserve">Вирус Гепатита D  </t>
  </si>
  <si>
    <t>Определение РНК вируса гепатита C (Hepatitis C virus) в крови методом ПЦР, количественное исследование</t>
  </si>
  <si>
    <t>Определение РНК вируса гепатита C (Hepatitis C virus) в крови методом ПЦР, качественное исследование</t>
  </si>
  <si>
    <t xml:space="preserve">Вирус Гепатита С  </t>
  </si>
  <si>
    <t>Определение ДНК вируса гепатита B (Hepatitis B virus) в крови методом ПЦР, количественное исследование</t>
  </si>
  <si>
    <t>Определение ДНК вируса гепатита B (Hepatitis B virus) в крови методом ПЦР, качественное исследование</t>
  </si>
  <si>
    <t xml:space="preserve">Вирус Гепатита В  </t>
  </si>
  <si>
    <t>Глистные инвазии</t>
  </si>
  <si>
    <t>Аспергиллез (Aspergillus)*</t>
  </si>
  <si>
    <t>Лямблии (Giardia Lamblia), Аскариды</t>
  </si>
  <si>
    <t>Диагностика цитомегаловирусной инфекции</t>
  </si>
  <si>
    <t>Диагностика  вируса Варицелла-Зостер</t>
  </si>
  <si>
    <t>Диагностика вируса Эпштейн-Барр</t>
  </si>
  <si>
    <t>Определение антител к бледной трепонеме (Treponema pallidum) иммуноферментным методом (ИФА) в крови / Антитела класса M к Treponema pallidum</t>
  </si>
  <si>
    <t>Определение антител к бледной трепонеме (Treponema pallidum) иммуноферментным методом (ИФА) в крови / Антитела класса G к Treponema pallidum</t>
  </si>
  <si>
    <t>Определение антител к бледной трепонеме (Treponema pallidum) иммуноферментным методом (ИФА) в крови / Антитела к бледной трепонеме (Treponema pallidum) (скрининг)</t>
  </si>
  <si>
    <t>Сифилис</t>
  </si>
  <si>
    <t>Определение антител класса M (anti-HDV IgM) к вирусу гепатита D (Hepatitis D virus) в крови</t>
  </si>
  <si>
    <t>Вирус Гепатита D</t>
  </si>
  <si>
    <t>Определение суммарных антител классов M и G (anti-HCV IgG и anti-HCV IgM) к вирусу гепатита C (Hepatitis C virus) в крови</t>
  </si>
  <si>
    <t>Вирус Гепатита С</t>
  </si>
  <si>
    <t>Определение антител к e-антигену (anti-HBe) вируса гепатита B (Hepatitis B virus) в крови</t>
  </si>
  <si>
    <t>Определение антигена (HbeAg) вируса гепатита B (Hepatitis B virus) в крови</t>
  </si>
  <si>
    <t>Определение антител класса M к ядерному антигену (anti-HBc IgM) вируса гепатита B (Hepatitis B virus) в крови</t>
  </si>
  <si>
    <t>Определение антигена (HBsAg) вируса гепатита B (Hepatitis B virus) в крови, количественное исследование</t>
  </si>
  <si>
    <t xml:space="preserve">Вирус Гепатита В </t>
  </si>
  <si>
    <t>Определение антител класса M (anti-HAV IgM) к вирусу гепатита A (Hepatitis A virus) в крови</t>
  </si>
  <si>
    <t>Обнаружение антител класса G (anti-HAV IgG) к вирусу гепатита A (Hepatitis A virus) в крови</t>
  </si>
  <si>
    <t>Вирус Гепатита А</t>
  </si>
  <si>
    <t>Микробиологическое (культуральное) исследование крови на бруцеллы (Brucella spp.)</t>
  </si>
  <si>
    <t>Исследование уровня альфа-фетопротеина в сыворотке крови</t>
  </si>
  <si>
    <t>Исследование уровня хорионического гонадотропина в крови</t>
  </si>
  <si>
    <t>Исследование уровня ракового эмбрионального антигена в крови</t>
  </si>
  <si>
    <t>Исследование уровня антигена аденогенных раков CA 19-9 в крови</t>
  </si>
  <si>
    <t>Исследование уровня антигена аденогенных раков CA 125 в крови</t>
  </si>
  <si>
    <t>Исследование уровня опухолеассоциированного маркера СА 15-3 в крови</t>
  </si>
  <si>
    <t>Исследование уровня простатспецифического антигена общего в крови</t>
  </si>
  <si>
    <t>Определение хромогранина A в крови</t>
  </si>
  <si>
    <t>Исследование уровня норметанефринов в моче</t>
  </si>
  <si>
    <t>Исследование уровня метанефринов в моче</t>
  </si>
  <si>
    <t>Исследование уровня паратиреоидного гормона в крови</t>
  </si>
  <si>
    <t>Исследование уровня кальцитонина в крови</t>
  </si>
  <si>
    <t>Исследование уровня остеокальцина в крови</t>
  </si>
  <si>
    <t>Исследование уровня ренина в крови</t>
  </si>
  <si>
    <t>Исследование уровня альдостерона в крови</t>
  </si>
  <si>
    <t>Исследование уровня общего кортизола в крови</t>
  </si>
  <si>
    <t>Исследование уровня C-пептида в крови</t>
  </si>
  <si>
    <t>Определение содержания антител к тиреопероксидазе в крови</t>
  </si>
  <si>
    <t>Исследование уровня тиреоглобулина в крови / АТ к ТГ</t>
  </si>
  <si>
    <t>Исследование уровня свободного трийодтиронина (СТ3) в крови</t>
  </si>
  <si>
    <t>Исследование уровня общего трийодтиронина (Т3) в крови</t>
  </si>
  <si>
    <t>Исследование уровня общего тироксина (Т4) сыворотки крови</t>
  </si>
  <si>
    <t>Исследование уровня тиреотропного гормона (ТТГ) в крови</t>
  </si>
  <si>
    <t>Исследование уровня дегидроэпиандростерона сульфата в крови</t>
  </si>
  <si>
    <t>Исследование уровня общего эстрадиола в крови</t>
  </si>
  <si>
    <t>Исследование уровня прогестерона в крови</t>
  </si>
  <si>
    <t>Исследование уровня лютеинизирующего гормона в сыворотке крови</t>
  </si>
  <si>
    <t>Исследование уровня фолликулостимулирующего гормона в сыворотке крови</t>
  </si>
  <si>
    <t>Исследование уровня пролактина в крови</t>
  </si>
  <si>
    <t>Исследование уровня соматотропного гормона в крови</t>
  </si>
  <si>
    <t>Исследование уровня адренокортикотропного гормона в крови</t>
  </si>
  <si>
    <t>Тромбоагрегация индуцированная ристомицином</t>
  </si>
  <si>
    <t>Тромбоагрегация индуцированная коллагеном</t>
  </si>
  <si>
    <t>Исследование агрегации тромбоцитов</t>
  </si>
  <si>
    <t>Исследование уровня гомоцистеина в крови</t>
  </si>
  <si>
    <t>Определение активности протеина S в крови</t>
  </si>
  <si>
    <t>Исследование уровня протеина C в крови</t>
  </si>
  <si>
    <t>Определение концентрации Д-димера в крови</t>
  </si>
  <si>
    <t>Исследование уровня фибриногена в крови</t>
  </si>
  <si>
    <t>Определение активности антитромбина III в крови</t>
  </si>
  <si>
    <t>Определение тромбинового времени в крови</t>
  </si>
  <si>
    <t>Активированное частичное тромбопластиновое время</t>
  </si>
  <si>
    <t>Коагулограмма (ориентировочное исследование системы гемостаза)</t>
  </si>
  <si>
    <t>Исследование функции нефронов по клиренсу креатинина (проба Реберга)</t>
  </si>
  <si>
    <t>Исследование уровня холестерина липопротеинов высокой плотности в крови</t>
  </si>
  <si>
    <t>Исследование уровня холестерина в крови</t>
  </si>
  <si>
    <t>Исследование уровня триглицеридов в крови</t>
  </si>
  <si>
    <t>Исследование уровня трансферрина сыворотки крови</t>
  </si>
  <si>
    <t>Исследование уровня ферритина в крови</t>
  </si>
  <si>
    <t>Исследование железосвязывающей способности сыворотки</t>
  </si>
  <si>
    <t>Исследование уровня железа сыворотки крови</t>
  </si>
  <si>
    <t>Исследование уровня хлоридов в крови</t>
  </si>
  <si>
    <t>Исследование уровня натрия в крови</t>
  </si>
  <si>
    <t>Исследование уровня общего магния в сыворотке крови</t>
  </si>
  <si>
    <t>Исследование уровня неорганического фосфора в крови</t>
  </si>
  <si>
    <t>Исследование уровня ионизированного кальция в крови</t>
  </si>
  <si>
    <t>Исследование уровня общего кальция в крови</t>
  </si>
  <si>
    <t>Исследование уровня калия в крови</t>
  </si>
  <si>
    <t>Исследование уровня гликированного гемоглобина в крови</t>
  </si>
  <si>
    <t>Проведение глюкозотолерантного теста</t>
  </si>
  <si>
    <t>Исследование уровня общего билирубина в крови</t>
  </si>
  <si>
    <t>Исследование уровня прямого билирубина в крови</t>
  </si>
  <si>
    <t>Определение активности щелочной фосфатазы в крови / Щелочная фосфатаза</t>
  </si>
  <si>
    <t>Определение активности холинэстеразы в крови</t>
  </si>
  <si>
    <t>Исследование уровня/активности изоферментов креатинкиназы в крови</t>
  </si>
  <si>
    <t>Определение активности креатинкиназы в крови</t>
  </si>
  <si>
    <t>Определение активности липазы в сыворотке крови</t>
  </si>
  <si>
    <t>Определение активности лактатдегидрогеназы в крови</t>
  </si>
  <si>
    <t>Определение активности гамма-глютамилтрансферазы в крови</t>
  </si>
  <si>
    <t>Определение активности панкреатической амилазы в крови</t>
  </si>
  <si>
    <t>Определение активности амилазы в крови</t>
  </si>
  <si>
    <t>Определение активности аланинаминотрансферазы в крови</t>
  </si>
  <si>
    <t>Определение активности аспартатаминотрансферазы в крови</t>
  </si>
  <si>
    <t>Определение соотношения белковых фракций методом электрофореза</t>
  </si>
  <si>
    <t>Исследование уровня общего белка в крови</t>
  </si>
  <si>
    <t>Исследование уровня мочевой кислоты в крови</t>
  </si>
  <si>
    <t>Исследование уровня мочевины в крови</t>
  </si>
  <si>
    <t>Исследование уровня креатинина в крови</t>
  </si>
  <si>
    <t>Исследование уровня альбумина в крови</t>
  </si>
  <si>
    <t>Анализ крови биохимический общетерапевтический</t>
  </si>
  <si>
    <t>Микроскопическое исследование мочи на микобактерий туберкулеза (Mycobacterium tuberculosis)</t>
  </si>
  <si>
    <t>Микроскопическое исследование влагалищных мазков / цервикальный канал, влагалище</t>
  </si>
  <si>
    <t>Микроскопическое исследование осадка секрета простаты</t>
  </si>
  <si>
    <t>Микроскопическое исследование отделяемого из уретры</t>
  </si>
  <si>
    <t>Общий (клинический) анализ спинномозговой жидкости</t>
  </si>
  <si>
    <t>Исследование мочи на белок Бенс-Джонса</t>
  </si>
  <si>
    <t>Общий (клинический) анализ мочи</t>
  </si>
  <si>
    <t>Исследование мочи методом Нечипоренко</t>
  </si>
  <si>
    <t>Исследование мочи методом Зимницкого</t>
  </si>
  <si>
    <t>Определение сидеробластов и сидероцитов</t>
  </si>
  <si>
    <t>Микроскопическое исследование "толстой капли" и "тонкого" мазка крови на малярийные плазмодии</t>
  </si>
  <si>
    <t>Исследование скорости оседания эритроцитов / СОЭ</t>
  </si>
  <si>
    <t>Цитологическое исследование мазка костного мозга (миелограмма)</t>
  </si>
  <si>
    <t>Исследование уровня ретикулоцитов в крови</t>
  </si>
  <si>
    <t>Просмотр мазка крови для анализа аномалий морфологии эритроцитов, тромбоцитов и лейкоцитов</t>
  </si>
  <si>
    <t>Стоимость</t>
  </si>
  <si>
    <t>Наименование услуги по НМУ (НРУЗ)</t>
  </si>
  <si>
    <t>Код услуги</t>
  </si>
  <si>
    <t>Код НМУ (НРУЗ)</t>
  </si>
  <si>
    <t>3.7 ГИСТОЛОГИЧЕСКИЕ ИССЛЕДОВАНИЯ</t>
  </si>
  <si>
    <t>3.7.1 Патолого-анатомические исследования</t>
  </si>
  <si>
    <t>A08.30.046.001</t>
  </si>
  <si>
    <r>
      <t xml:space="preserve">Патолого-анатомическое исследование биопсийного (операционного) материала </t>
    </r>
    <r>
      <rPr>
        <b/>
        <sz val="12"/>
        <rFont val="Times New Roman"/>
        <family val="1"/>
        <charset val="204"/>
      </rPr>
      <t xml:space="preserve">первой категории сложности </t>
    </r>
    <r>
      <rPr>
        <sz val="12"/>
        <rFont val="Times New Roman"/>
        <family val="1"/>
        <charset val="204"/>
      </rPr>
      <t>/ Гистологическое исследование биопсийного (операционного)  материала (до 5 кусочков)</t>
    </r>
  </si>
  <si>
    <r>
      <t xml:space="preserve">Патолого-анатомическое исследование биопсийного (операционного) материала </t>
    </r>
    <r>
      <rPr>
        <b/>
        <sz val="12"/>
        <rFont val="Times New Roman"/>
        <family val="1"/>
        <charset val="204"/>
      </rPr>
      <t>первой категории сложности</t>
    </r>
    <r>
      <rPr>
        <sz val="12"/>
        <rFont val="Times New Roman"/>
        <family val="1"/>
        <charset val="204"/>
      </rPr>
      <t xml:space="preserve"> / Гистологическое исследование биопсийного (операционного) материала (6-10 кусочков)</t>
    </r>
  </si>
  <si>
    <r>
      <t xml:space="preserve">Патолого-анатомическое исследование биопсийного (операционного) материала </t>
    </r>
    <r>
      <rPr>
        <b/>
        <sz val="12"/>
        <rFont val="Times New Roman"/>
        <family val="1"/>
        <charset val="204"/>
      </rPr>
      <t>первой категории сложности</t>
    </r>
    <r>
      <rPr>
        <sz val="12"/>
        <rFont val="Times New Roman"/>
        <family val="1"/>
        <charset val="204"/>
      </rPr>
      <t xml:space="preserve"> / Гистологическое исследование биопсийного (операционного)  материала (11-20 кусочков)</t>
    </r>
  </si>
  <si>
    <r>
      <t xml:space="preserve">Патолого-анатомическое исследование биопсийного (операционного) материала </t>
    </r>
    <r>
      <rPr>
        <b/>
        <sz val="12"/>
        <rFont val="Times New Roman"/>
        <family val="1"/>
        <charset val="204"/>
      </rPr>
      <t>первой категории сложности</t>
    </r>
    <r>
      <rPr>
        <sz val="12"/>
        <rFont val="Times New Roman"/>
        <family val="1"/>
        <charset val="204"/>
      </rPr>
      <t xml:space="preserve"> / Гистологическое исследование биопсийного (операционного)  материала (21-30 кусочков)</t>
    </r>
  </si>
  <si>
    <r>
      <t xml:space="preserve">Патолого-анатомическое исследование биопсийного (операционного) материала </t>
    </r>
    <r>
      <rPr>
        <b/>
        <sz val="12"/>
        <rFont val="Times New Roman"/>
        <family val="1"/>
        <charset val="204"/>
      </rPr>
      <t>первой категории сложности</t>
    </r>
    <r>
      <rPr>
        <sz val="12"/>
        <rFont val="Times New Roman"/>
        <family val="1"/>
        <charset val="204"/>
      </rPr>
      <t xml:space="preserve"> / Гистологическое исследование биопсийного (операционного)  материала (31- 40 кусочков)</t>
    </r>
  </si>
  <si>
    <r>
      <t xml:space="preserve">Патолого-анатомическое исследование биопсийного (операционного) материала </t>
    </r>
    <r>
      <rPr>
        <b/>
        <sz val="12"/>
        <rFont val="Times New Roman"/>
        <family val="1"/>
        <charset val="204"/>
      </rPr>
      <t>первой категории сложности</t>
    </r>
    <r>
      <rPr>
        <sz val="12"/>
        <rFont val="Times New Roman"/>
        <family val="1"/>
        <charset val="204"/>
      </rPr>
      <t xml:space="preserve"> / Гистологическое исследование биопсийного (операционного) материала (41 -50 кусочков)</t>
    </r>
  </si>
  <si>
    <r>
      <t xml:space="preserve">Патолого-анатомическое исследование биопсийного (операционного) материала </t>
    </r>
    <r>
      <rPr>
        <b/>
        <sz val="12"/>
        <rFont val="Times New Roman"/>
        <family val="1"/>
        <charset val="204"/>
      </rPr>
      <t>первой категории сложности</t>
    </r>
    <r>
      <rPr>
        <sz val="12"/>
        <rFont val="Times New Roman"/>
        <family val="1"/>
        <charset val="204"/>
      </rPr>
      <t xml:space="preserve"> / Гистологическое исследование биопсийного (операционного)  материала (51-60  кусочков)</t>
    </r>
  </si>
  <si>
    <r>
      <t xml:space="preserve">Патолого-анатомическое исследование биопсийного (операционного) материала </t>
    </r>
    <r>
      <rPr>
        <b/>
        <sz val="12"/>
        <rFont val="Times New Roman"/>
        <family val="1"/>
        <charset val="204"/>
      </rPr>
      <t>первой категории сложности</t>
    </r>
    <r>
      <rPr>
        <sz val="12"/>
        <rFont val="Times New Roman"/>
        <family val="1"/>
        <charset val="204"/>
      </rPr>
      <t xml:space="preserve"> / Гистологическое исследование биопсийного (операционного)  материала (свыше 60  кусочков)</t>
    </r>
  </si>
  <si>
    <t>A08.30.046.002</t>
  </si>
  <si>
    <r>
      <t xml:space="preserve">Патолого-анатомическое исследование биопсийного (операционного) материала </t>
    </r>
    <r>
      <rPr>
        <b/>
        <sz val="12"/>
        <rFont val="Times New Roman"/>
        <family val="1"/>
        <charset val="204"/>
      </rPr>
      <t xml:space="preserve">второй категории сложности </t>
    </r>
    <r>
      <rPr>
        <sz val="12"/>
        <rFont val="Times New Roman"/>
        <family val="1"/>
        <charset val="204"/>
      </rPr>
      <t>/ Гистологическое исследование биопсийного (операционного)  материала (до 5 кусочков)</t>
    </r>
  </si>
  <si>
    <r>
      <t xml:space="preserve">Патолого-анатомическое исследование биопсийного (операционного) материала </t>
    </r>
    <r>
      <rPr>
        <b/>
        <sz val="12"/>
        <rFont val="Times New Roman"/>
        <family val="1"/>
        <charset val="204"/>
      </rPr>
      <t>второй категории сложности</t>
    </r>
    <r>
      <rPr>
        <sz val="12"/>
        <rFont val="Times New Roman"/>
        <family val="1"/>
        <charset val="204"/>
      </rPr>
      <t xml:space="preserve"> / Гистологическое исследование биопсийного (операционного)  материала (6-10 кусочков)</t>
    </r>
  </si>
  <si>
    <r>
      <t xml:space="preserve">Патолого-анатомическое исследование биопсийного (операционного) материала </t>
    </r>
    <r>
      <rPr>
        <b/>
        <sz val="12"/>
        <rFont val="Times New Roman"/>
        <family val="1"/>
        <charset val="204"/>
      </rPr>
      <t>второй категории сложности</t>
    </r>
    <r>
      <rPr>
        <sz val="12"/>
        <rFont val="Times New Roman"/>
        <family val="1"/>
        <charset val="204"/>
      </rPr>
      <t xml:space="preserve"> / Гистологическое исследование биопсийного (операционного)  материала (11-20 кусочков)</t>
    </r>
  </si>
  <si>
    <r>
      <t xml:space="preserve">Патолого-анатомическое исследование биопсийного (операционного) материала </t>
    </r>
    <r>
      <rPr>
        <b/>
        <sz val="12"/>
        <rFont val="Times New Roman"/>
        <family val="1"/>
        <charset val="204"/>
      </rPr>
      <t>второй категории сложности</t>
    </r>
    <r>
      <rPr>
        <sz val="12"/>
        <rFont val="Times New Roman"/>
        <family val="1"/>
        <charset val="204"/>
      </rPr>
      <t xml:space="preserve"> / Гистологическое исследование биопсийного (операционного)  материала (21-30 кусочков)</t>
    </r>
  </si>
  <si>
    <r>
      <t xml:space="preserve">Патолого-анатомическое исследование биопсийного (операционного) материала </t>
    </r>
    <r>
      <rPr>
        <b/>
        <sz val="12"/>
        <rFont val="Times New Roman"/>
        <family val="1"/>
        <charset val="204"/>
      </rPr>
      <t>второй категории сложности</t>
    </r>
    <r>
      <rPr>
        <sz val="12"/>
        <rFont val="Times New Roman"/>
        <family val="1"/>
        <charset val="204"/>
      </rPr>
      <t xml:space="preserve"> / Гистологическое исследование биопсийного (операционного)  материала (31- 40 кусочков)</t>
    </r>
  </si>
  <si>
    <r>
      <t xml:space="preserve">Патолого-анатомическое исследование биопсийного (операционного) материала </t>
    </r>
    <r>
      <rPr>
        <b/>
        <sz val="12"/>
        <rFont val="Times New Roman"/>
        <family val="1"/>
        <charset val="204"/>
      </rPr>
      <t>второй категории сложности</t>
    </r>
    <r>
      <rPr>
        <sz val="12"/>
        <rFont val="Times New Roman"/>
        <family val="1"/>
        <charset val="204"/>
      </rPr>
      <t xml:space="preserve"> / Гистологическое исследование биопсийного (операционного)  материала (41 -50 кусочков)</t>
    </r>
  </si>
  <si>
    <r>
      <t xml:space="preserve">Патолого-анатомическое исследование биопсийного (операционного) материала </t>
    </r>
    <r>
      <rPr>
        <b/>
        <sz val="12"/>
        <rFont val="Times New Roman"/>
        <family val="1"/>
        <charset val="204"/>
      </rPr>
      <t>второй категории сложности</t>
    </r>
    <r>
      <rPr>
        <sz val="12"/>
        <rFont val="Times New Roman"/>
        <family val="1"/>
        <charset val="204"/>
      </rPr>
      <t xml:space="preserve"> / Гистологическое исследование биопсийного (операционного)  материала (51-60  кусочков)</t>
    </r>
  </si>
  <si>
    <r>
      <t xml:space="preserve">Патолого-анатомическое исследование биопсийного (операционного) материала </t>
    </r>
    <r>
      <rPr>
        <b/>
        <sz val="12"/>
        <rFont val="Times New Roman"/>
        <family val="1"/>
        <charset val="204"/>
      </rPr>
      <t>второй категории сложности</t>
    </r>
    <r>
      <rPr>
        <sz val="12"/>
        <rFont val="Times New Roman"/>
        <family val="1"/>
        <charset val="204"/>
      </rPr>
      <t xml:space="preserve"> / Гистологическое исследование биопсийного (операционного)  материала (свыше 60 кусочков)</t>
    </r>
  </si>
  <si>
    <t>A08.30.046.003</t>
  </si>
  <si>
    <r>
      <t xml:space="preserve">Патолого-анатомическое исследование биопсийного (операционного) материала </t>
    </r>
    <r>
      <rPr>
        <b/>
        <sz val="12"/>
        <rFont val="Times New Roman"/>
        <family val="1"/>
        <charset val="204"/>
      </rPr>
      <t>третьей категории сложности</t>
    </r>
    <r>
      <rPr>
        <sz val="12"/>
        <rFont val="Times New Roman"/>
        <family val="1"/>
        <charset val="204"/>
      </rPr>
      <t>: Гистологическое исследование биопсийного (операционного)  материала (до 5 кусочков)</t>
    </r>
  </si>
  <si>
    <r>
      <t xml:space="preserve">Патолого-анатомическое исследование биопсийного (операционного) материала </t>
    </r>
    <r>
      <rPr>
        <b/>
        <sz val="12"/>
        <rFont val="Times New Roman"/>
        <family val="1"/>
        <charset val="204"/>
      </rPr>
      <t>третьей категории сложности</t>
    </r>
    <r>
      <rPr>
        <sz val="12"/>
        <rFont val="Times New Roman"/>
        <family val="1"/>
        <charset val="204"/>
      </rPr>
      <t xml:space="preserve"> / Гистологическое исследование биопсийного (операционного)  материала (6-10  кусочков)</t>
    </r>
  </si>
  <si>
    <r>
      <t xml:space="preserve">Патолого-анатомическое исследование биопсийного (операционного) материала </t>
    </r>
    <r>
      <rPr>
        <b/>
        <sz val="12"/>
        <rFont val="Times New Roman"/>
        <family val="1"/>
        <charset val="204"/>
      </rPr>
      <t>третьей категории сложности</t>
    </r>
    <r>
      <rPr>
        <sz val="12"/>
        <rFont val="Times New Roman"/>
        <family val="1"/>
        <charset val="204"/>
      </rPr>
      <t xml:space="preserve"> / Гистологическое исследование биопсийного (операционного)  материала (11-20 кусочков)</t>
    </r>
  </si>
  <si>
    <r>
      <t>Патолого-анатомическое исследование биопсийного (операционного) материала</t>
    </r>
    <r>
      <rPr>
        <b/>
        <sz val="12"/>
        <rFont val="Times New Roman"/>
        <family val="1"/>
        <charset val="204"/>
      </rPr>
      <t xml:space="preserve"> третьей категории сложности</t>
    </r>
    <r>
      <rPr>
        <sz val="12"/>
        <rFont val="Times New Roman"/>
        <family val="1"/>
        <charset val="204"/>
      </rPr>
      <t xml:space="preserve"> / Гистологическое исследование биопсийного (операционного)  материала (21-30 кусочков)</t>
    </r>
  </si>
  <si>
    <r>
      <t>Патолого-анатомическое исследование биопсийного (операционного) материала</t>
    </r>
    <r>
      <rPr>
        <b/>
        <sz val="12"/>
        <rFont val="Times New Roman"/>
        <family val="1"/>
        <charset val="204"/>
      </rPr>
      <t xml:space="preserve"> третьей категории сложности</t>
    </r>
    <r>
      <rPr>
        <sz val="12"/>
        <rFont val="Times New Roman"/>
        <family val="1"/>
        <charset val="204"/>
      </rPr>
      <t xml:space="preserve"> / Гистологическое исследование биопсийного (операционного)  материала (31-40 кусочков)</t>
    </r>
  </si>
  <si>
    <r>
      <t xml:space="preserve">Патолого-анатомическое исследование биопсийного (операционного) материала </t>
    </r>
    <r>
      <rPr>
        <b/>
        <sz val="12"/>
        <rFont val="Times New Roman"/>
        <family val="1"/>
        <charset val="204"/>
      </rPr>
      <t>третьей категории сложности</t>
    </r>
    <r>
      <rPr>
        <sz val="12"/>
        <rFont val="Times New Roman"/>
        <family val="1"/>
        <charset val="204"/>
      </rPr>
      <t xml:space="preserve"> / Гистологическое исследование биопсийного (операционного)  материала (41-50  кусочков)</t>
    </r>
  </si>
  <si>
    <r>
      <t xml:space="preserve">Патолого-анатомическое исследование биопсийного (операционного) материала </t>
    </r>
    <r>
      <rPr>
        <b/>
        <sz val="12"/>
        <rFont val="Times New Roman"/>
        <family val="1"/>
        <charset val="204"/>
      </rPr>
      <t>третьей категории сложности</t>
    </r>
    <r>
      <rPr>
        <sz val="12"/>
        <rFont val="Times New Roman"/>
        <family val="1"/>
        <charset val="204"/>
      </rPr>
      <t xml:space="preserve"> / Гистологическое исследование биопсийного (операционного)  материала (51-60 кусочков)</t>
    </r>
  </si>
  <si>
    <r>
      <t xml:space="preserve">Патолого-анатомическое исследование биопсийного (операционного) материала </t>
    </r>
    <r>
      <rPr>
        <b/>
        <sz val="12"/>
        <rFont val="Times New Roman"/>
        <family val="1"/>
        <charset val="204"/>
      </rPr>
      <t>третьей категории сложности</t>
    </r>
    <r>
      <rPr>
        <sz val="12"/>
        <rFont val="Times New Roman"/>
        <family val="1"/>
        <charset val="204"/>
      </rPr>
      <t xml:space="preserve"> / Гистологическое исследование биопсийного (операционного)  материала (свыш 60 кусочков)</t>
    </r>
  </si>
  <si>
    <t>A08.30.046.004</t>
  </si>
  <si>
    <r>
      <t xml:space="preserve">Патолого-анатомическое исследование биопсийного (операционного) материала </t>
    </r>
    <r>
      <rPr>
        <b/>
        <sz val="12"/>
        <rFont val="Times New Roman"/>
        <family val="1"/>
        <charset val="204"/>
      </rPr>
      <t>четвертой категории сложности</t>
    </r>
    <r>
      <rPr>
        <sz val="12"/>
        <rFont val="Times New Roman"/>
        <family val="1"/>
        <charset val="204"/>
      </rPr>
      <t xml:space="preserve"> / Гистологическое исследование биопсийного (операционного)  материала (до 5 кусочков)</t>
    </r>
  </si>
  <si>
    <r>
      <t xml:space="preserve">Патолого-анатомическое исследование биопсийного (операционного) материала </t>
    </r>
    <r>
      <rPr>
        <b/>
        <sz val="12"/>
        <rFont val="Times New Roman"/>
        <family val="1"/>
        <charset val="204"/>
      </rPr>
      <t>четвертой категории сложности</t>
    </r>
    <r>
      <rPr>
        <sz val="12"/>
        <rFont val="Times New Roman"/>
        <family val="1"/>
        <charset val="204"/>
      </rPr>
      <t xml:space="preserve"> / Гистологическое исследование биопсийного (операционного)  материала (6-10 кусочков)</t>
    </r>
  </si>
  <si>
    <r>
      <t xml:space="preserve">Патолого-анатомическое исследование биопсийного (операционного) материала </t>
    </r>
    <r>
      <rPr>
        <b/>
        <sz val="12"/>
        <rFont val="Times New Roman"/>
        <family val="1"/>
        <charset val="204"/>
      </rPr>
      <t>четвертой категории сложности</t>
    </r>
    <r>
      <rPr>
        <sz val="12"/>
        <rFont val="Times New Roman"/>
        <family val="1"/>
        <charset val="204"/>
      </rPr>
      <t xml:space="preserve"> / Гистологическое исследование биопсийного (операционного)  материала (11-20 кусочков)</t>
    </r>
  </si>
  <si>
    <r>
      <t xml:space="preserve">Патолого-анатомическое исследование биопсийного (операционного) материала </t>
    </r>
    <r>
      <rPr>
        <b/>
        <sz val="12"/>
        <rFont val="Times New Roman"/>
        <family val="1"/>
        <charset val="204"/>
      </rPr>
      <t>четвертой категории сложности</t>
    </r>
    <r>
      <rPr>
        <sz val="12"/>
        <rFont val="Times New Roman"/>
        <family val="1"/>
        <charset val="204"/>
      </rPr>
      <t xml:space="preserve"> / Гистологическое исследование биопсийного (операционного)  материала (21-30 кусочков)</t>
    </r>
  </si>
  <si>
    <r>
      <t xml:space="preserve">Патолого-анатомическое исследование биопсийного (операционного) материала </t>
    </r>
    <r>
      <rPr>
        <b/>
        <sz val="12"/>
        <rFont val="Times New Roman"/>
        <family val="1"/>
        <charset val="204"/>
      </rPr>
      <t>четвертой категории сложности</t>
    </r>
    <r>
      <rPr>
        <sz val="12"/>
        <rFont val="Times New Roman"/>
        <family val="1"/>
        <charset val="204"/>
      </rPr>
      <t xml:space="preserve"> / Гистологическое исследование биопсийного (операционного)  материала (31-40 кусочков)</t>
    </r>
  </si>
  <si>
    <r>
      <t xml:space="preserve">Патолого-анатомическое исследование биопсийного (операционного) материала </t>
    </r>
    <r>
      <rPr>
        <b/>
        <sz val="12"/>
        <rFont val="Times New Roman"/>
        <family val="1"/>
        <charset val="204"/>
      </rPr>
      <t>четвертой категории сложности</t>
    </r>
    <r>
      <rPr>
        <sz val="12"/>
        <rFont val="Times New Roman"/>
        <family val="1"/>
        <charset val="204"/>
      </rPr>
      <t xml:space="preserve"> / Гистологическое исследование биопсийного (операционного)  материала (41-50 кусочков)</t>
    </r>
  </si>
  <si>
    <r>
      <t xml:space="preserve">Патолого-анатомическое исследование биопсийного (операционного) материала </t>
    </r>
    <r>
      <rPr>
        <b/>
        <sz val="12"/>
        <rFont val="Times New Roman"/>
        <family val="1"/>
        <charset val="204"/>
      </rPr>
      <t>четвертой категории сложности</t>
    </r>
    <r>
      <rPr>
        <sz val="12"/>
        <rFont val="Times New Roman"/>
        <family val="1"/>
        <charset val="204"/>
      </rPr>
      <t xml:space="preserve"> / Гистологическое исследование биопсийного (операционного)  материала (51-60  кусочков)</t>
    </r>
  </si>
  <si>
    <r>
      <t xml:space="preserve">Патолого-анатомическое исследование биопсийного (операционного) материала </t>
    </r>
    <r>
      <rPr>
        <b/>
        <sz val="12"/>
        <rFont val="Times New Roman"/>
        <family val="1"/>
        <charset val="204"/>
      </rPr>
      <t>четвертой категории сложности</t>
    </r>
    <r>
      <rPr>
        <sz val="12"/>
        <rFont val="Times New Roman"/>
        <family val="1"/>
        <charset val="204"/>
      </rPr>
      <t xml:space="preserve"> / Гистологическое исследование биопсийного (операционного)  материала (свыше 60 кусочков)</t>
    </r>
  </si>
  <si>
    <t>A08.30.046.005</t>
  </si>
  <si>
    <r>
      <t xml:space="preserve">Патолого-анатомическое исследование биопсийного (операционного) материала </t>
    </r>
    <r>
      <rPr>
        <b/>
        <sz val="12"/>
        <rFont val="Times New Roman"/>
        <family val="1"/>
        <charset val="204"/>
      </rPr>
      <t>пятой категории сложности</t>
    </r>
    <r>
      <rPr>
        <sz val="12"/>
        <rFont val="Times New Roman"/>
        <family val="1"/>
        <charset val="204"/>
      </rPr>
      <t xml:space="preserve"> / Гистологическое исследование биопсийного (операционного)  материала (до 5 кусочков)</t>
    </r>
  </si>
  <si>
    <r>
      <t xml:space="preserve">Патолого-анатомическое исследование биопсийного (операционного) материала </t>
    </r>
    <r>
      <rPr>
        <b/>
        <sz val="12"/>
        <rFont val="Times New Roman"/>
        <family val="1"/>
        <charset val="204"/>
      </rPr>
      <t>пятой категории сложности</t>
    </r>
    <r>
      <rPr>
        <sz val="12"/>
        <rFont val="Times New Roman"/>
        <family val="1"/>
        <charset val="204"/>
      </rPr>
      <t xml:space="preserve"> / Гистологическое исследование биопсийного (операционного)  материала (6-10  кусочков)</t>
    </r>
  </si>
  <si>
    <r>
      <t xml:space="preserve">Патолого-анатомическое исследование биопсийного (операционного) материала </t>
    </r>
    <r>
      <rPr>
        <b/>
        <sz val="12"/>
        <rFont val="Times New Roman"/>
        <family val="1"/>
        <charset val="204"/>
      </rPr>
      <t>пятой категории сложности</t>
    </r>
    <r>
      <rPr>
        <sz val="12"/>
        <rFont val="Times New Roman"/>
        <family val="1"/>
        <charset val="204"/>
      </rPr>
      <t xml:space="preserve"> / Гистологическое исследование биопсийного (операционного)  материала (11-20  кусочков)</t>
    </r>
  </si>
  <si>
    <r>
      <t xml:space="preserve">Патолого-анатомическое исследование биопсийного (операционного) материала </t>
    </r>
    <r>
      <rPr>
        <b/>
        <sz val="12"/>
        <rFont val="Times New Roman"/>
        <family val="1"/>
        <charset val="204"/>
      </rPr>
      <t>пятой категории сложности</t>
    </r>
    <r>
      <rPr>
        <sz val="12"/>
        <rFont val="Times New Roman"/>
        <family val="1"/>
        <charset val="204"/>
      </rPr>
      <t xml:space="preserve"> / Гистологическое исследование биопсийного (операционного)  материала (21-30  кусочков)</t>
    </r>
  </si>
  <si>
    <r>
      <t xml:space="preserve">Патолого-анатомическое исследование биопсийного (операционного) материала </t>
    </r>
    <r>
      <rPr>
        <b/>
        <sz val="12"/>
        <rFont val="Times New Roman"/>
        <family val="1"/>
        <charset val="204"/>
      </rPr>
      <t>пятой категории сложности</t>
    </r>
    <r>
      <rPr>
        <sz val="12"/>
        <rFont val="Times New Roman"/>
        <family val="1"/>
        <charset val="204"/>
      </rPr>
      <t xml:space="preserve"> / Гистологическое исследование биопсийного (операционного)  материала (31- 40  кусочков)</t>
    </r>
  </si>
  <si>
    <r>
      <t xml:space="preserve">Патолого-анатомическое исследование биопсийного (операционного) материала </t>
    </r>
    <r>
      <rPr>
        <b/>
        <sz val="12"/>
        <rFont val="Times New Roman"/>
        <family val="1"/>
        <charset val="204"/>
      </rPr>
      <t>пятой категории сложности</t>
    </r>
    <r>
      <rPr>
        <sz val="12"/>
        <rFont val="Times New Roman"/>
        <family val="1"/>
        <charset val="204"/>
      </rPr>
      <t xml:space="preserve"> / Гистологическое исследование биопсийного (операционного)  материала (41-50  кусочков)</t>
    </r>
  </si>
  <si>
    <r>
      <t xml:space="preserve">Патолого-анатомическое исследование биопсийного (операционного) материала </t>
    </r>
    <r>
      <rPr>
        <b/>
        <sz val="12"/>
        <rFont val="Times New Roman"/>
        <family val="1"/>
        <charset val="204"/>
      </rPr>
      <t>пятой категории сложности</t>
    </r>
    <r>
      <rPr>
        <sz val="12"/>
        <rFont val="Times New Roman"/>
        <family val="1"/>
        <charset val="204"/>
      </rPr>
      <t xml:space="preserve"> / Гистологическое исследование биопсийного (операционного)  материала (51-60  кусочков)</t>
    </r>
  </si>
  <si>
    <r>
      <t xml:space="preserve">Патолого-анатомическое исследование биопсийного (операционного) материала </t>
    </r>
    <r>
      <rPr>
        <b/>
        <sz val="12"/>
        <rFont val="Times New Roman"/>
        <family val="1"/>
        <charset val="204"/>
      </rPr>
      <t>пятой категории сложности</t>
    </r>
    <r>
      <rPr>
        <sz val="12"/>
        <rFont val="Times New Roman"/>
        <family val="1"/>
        <charset val="204"/>
      </rPr>
      <t xml:space="preserve"> / Гистологическое исследование биопсийного (операционного)  материала (свыше 60  кусочков)</t>
    </r>
  </si>
  <si>
    <t>A08.30.006</t>
  </si>
  <si>
    <r>
      <t xml:space="preserve">Просмотр гистологического препарата / Консультация готовых гистологических препаратов </t>
    </r>
    <r>
      <rPr>
        <b/>
        <sz val="12"/>
        <rFont val="Times New Roman"/>
        <family val="1"/>
        <charset val="204"/>
      </rPr>
      <t>первой категории сложности</t>
    </r>
    <r>
      <rPr>
        <sz val="12"/>
        <rFont val="Times New Roman"/>
        <family val="1"/>
        <charset val="204"/>
      </rPr>
      <t xml:space="preserve"> </t>
    </r>
    <r>
      <rPr>
        <b/>
        <sz val="12"/>
        <rFont val="Times New Roman"/>
        <family val="1"/>
        <charset val="204"/>
      </rPr>
      <t>(1-5 препаратов)</t>
    </r>
    <r>
      <rPr>
        <sz val="12"/>
        <rFont val="Times New Roman"/>
        <family val="1"/>
        <charset val="204"/>
      </rPr>
      <t xml:space="preserve"> </t>
    </r>
  </si>
  <si>
    <r>
      <t xml:space="preserve">Просмотр гистологического препарата / Консультация готовых гистологических препаратов </t>
    </r>
    <r>
      <rPr>
        <b/>
        <sz val="12"/>
        <rFont val="Times New Roman"/>
        <family val="1"/>
        <charset val="204"/>
      </rPr>
      <t>второй категории сложности</t>
    </r>
    <r>
      <rPr>
        <sz val="12"/>
        <rFont val="Times New Roman"/>
        <family val="1"/>
        <charset val="204"/>
      </rPr>
      <t xml:space="preserve"> </t>
    </r>
    <r>
      <rPr>
        <b/>
        <sz val="12"/>
        <rFont val="Times New Roman"/>
        <family val="1"/>
        <charset val="204"/>
      </rPr>
      <t>(1-5 препаратов)</t>
    </r>
  </si>
  <si>
    <r>
      <t xml:space="preserve">Просмотр гистологического препарата / Консультация готовых гистологических препаратов </t>
    </r>
    <r>
      <rPr>
        <b/>
        <sz val="12"/>
        <rFont val="Times New Roman"/>
        <family val="1"/>
        <charset val="204"/>
      </rPr>
      <t>третьей категории сложности</t>
    </r>
    <r>
      <rPr>
        <sz val="12"/>
        <rFont val="Times New Roman"/>
        <family val="1"/>
        <charset val="204"/>
      </rPr>
      <t xml:space="preserve"> </t>
    </r>
    <r>
      <rPr>
        <b/>
        <sz val="12"/>
        <rFont val="Times New Roman"/>
        <family val="1"/>
        <charset val="204"/>
      </rPr>
      <t>(1-5 препаратов)</t>
    </r>
  </si>
  <si>
    <r>
      <t xml:space="preserve">Просмотр гистологического препарата / Консультация готовых гистологических препаратов </t>
    </r>
    <r>
      <rPr>
        <b/>
        <sz val="12"/>
        <rFont val="Times New Roman"/>
        <family val="1"/>
        <charset val="204"/>
      </rPr>
      <t>четвертой категории сложности</t>
    </r>
    <r>
      <rPr>
        <sz val="12"/>
        <rFont val="Times New Roman"/>
        <family val="1"/>
        <charset val="204"/>
      </rPr>
      <t xml:space="preserve"> </t>
    </r>
    <r>
      <rPr>
        <b/>
        <sz val="12"/>
        <rFont val="Times New Roman"/>
        <family val="1"/>
        <charset val="204"/>
      </rPr>
      <t>(1-5 препаратов)</t>
    </r>
  </si>
  <si>
    <r>
      <t xml:space="preserve">Просмотр гистологического препарата / Консультация готовых гистологических препаратов </t>
    </r>
    <r>
      <rPr>
        <b/>
        <sz val="12"/>
        <rFont val="Times New Roman"/>
        <family val="1"/>
        <charset val="204"/>
      </rPr>
      <t>пятой категории сложности</t>
    </r>
    <r>
      <rPr>
        <sz val="12"/>
        <rFont val="Times New Roman"/>
        <family val="1"/>
        <charset val="204"/>
      </rPr>
      <t xml:space="preserve"> </t>
    </r>
    <r>
      <rPr>
        <b/>
        <sz val="12"/>
        <rFont val="Times New Roman"/>
        <family val="1"/>
        <charset val="204"/>
      </rPr>
      <t>(1-5 препаратов)</t>
    </r>
  </si>
  <si>
    <r>
      <t>Просмотр гистологического препарата /</t>
    </r>
    <r>
      <rPr>
        <b/>
        <sz val="12"/>
        <rFont val="Times New Roman"/>
        <family val="1"/>
        <charset val="204"/>
      </rPr>
      <t xml:space="preserve"> </t>
    </r>
    <r>
      <rPr>
        <sz val="12"/>
        <rFont val="Times New Roman"/>
        <family val="1"/>
        <charset val="204"/>
      </rPr>
      <t xml:space="preserve">Консультация готовых гистологических препаратов </t>
    </r>
    <r>
      <rPr>
        <b/>
        <sz val="12"/>
        <rFont val="Times New Roman"/>
        <family val="1"/>
        <charset val="204"/>
      </rPr>
      <t>первой категории сложности</t>
    </r>
    <r>
      <rPr>
        <sz val="12"/>
        <rFont val="Times New Roman"/>
        <family val="1"/>
        <charset val="204"/>
      </rPr>
      <t xml:space="preserve"> (каждый последующий, </t>
    </r>
    <r>
      <rPr>
        <b/>
        <sz val="12"/>
        <rFont val="Times New Roman"/>
        <family val="1"/>
        <charset val="204"/>
      </rPr>
      <t>свыше 5</t>
    </r>
    <r>
      <rPr>
        <sz val="12"/>
        <rFont val="Times New Roman"/>
        <family val="1"/>
        <charset val="204"/>
      </rPr>
      <t xml:space="preserve"> препаратов) -1  </t>
    </r>
  </si>
  <si>
    <r>
      <t xml:space="preserve">Просмотр гистологического препарата / Консультация готовых гистологических препаратов </t>
    </r>
    <r>
      <rPr>
        <b/>
        <sz val="12"/>
        <rFont val="Times New Roman"/>
        <family val="1"/>
        <charset val="204"/>
      </rPr>
      <t>второй категории сложности</t>
    </r>
    <r>
      <rPr>
        <sz val="12"/>
        <rFont val="Times New Roman"/>
        <family val="1"/>
        <charset val="204"/>
      </rPr>
      <t xml:space="preserve"> (каждый последующий, </t>
    </r>
    <r>
      <rPr>
        <b/>
        <sz val="12"/>
        <rFont val="Times New Roman"/>
        <family val="1"/>
        <charset val="204"/>
      </rPr>
      <t>свыше 5</t>
    </r>
    <r>
      <rPr>
        <sz val="12"/>
        <rFont val="Times New Roman"/>
        <family val="1"/>
        <charset val="204"/>
      </rPr>
      <t xml:space="preserve"> препаратов) -1</t>
    </r>
  </si>
  <si>
    <r>
      <t xml:space="preserve">Просмотр гистологического препарата / Консультация готовых гистологических препаратов </t>
    </r>
    <r>
      <rPr>
        <b/>
        <sz val="12"/>
        <rFont val="Times New Roman"/>
        <family val="1"/>
        <charset val="204"/>
      </rPr>
      <t>третьей категории сложности</t>
    </r>
    <r>
      <rPr>
        <sz val="12"/>
        <rFont val="Times New Roman"/>
        <family val="1"/>
        <charset val="204"/>
      </rPr>
      <t xml:space="preserve"> (каждый последующий, </t>
    </r>
    <r>
      <rPr>
        <b/>
        <sz val="12"/>
        <rFont val="Times New Roman"/>
        <family val="1"/>
        <charset val="204"/>
      </rPr>
      <t>свыше 5</t>
    </r>
    <r>
      <rPr>
        <sz val="12"/>
        <rFont val="Times New Roman"/>
        <family val="1"/>
        <charset val="204"/>
      </rPr>
      <t xml:space="preserve"> препаратов) -1</t>
    </r>
  </si>
  <si>
    <r>
      <t>Просмотр гистологического препарата /</t>
    </r>
    <r>
      <rPr>
        <b/>
        <sz val="12"/>
        <rFont val="Times New Roman"/>
        <family val="1"/>
        <charset val="204"/>
      </rPr>
      <t xml:space="preserve">  </t>
    </r>
    <r>
      <rPr>
        <sz val="12"/>
        <rFont val="Times New Roman"/>
        <family val="1"/>
        <charset val="204"/>
      </rPr>
      <t xml:space="preserve">Консультация готовых гистологических препаратов </t>
    </r>
    <r>
      <rPr>
        <b/>
        <sz val="12"/>
        <rFont val="Times New Roman"/>
        <family val="1"/>
        <charset val="204"/>
      </rPr>
      <t>четвертой категории сложности</t>
    </r>
    <r>
      <rPr>
        <sz val="12"/>
        <rFont val="Times New Roman"/>
        <family val="1"/>
        <charset val="204"/>
      </rPr>
      <t xml:space="preserve"> (каждый последующий, </t>
    </r>
    <r>
      <rPr>
        <b/>
        <sz val="12"/>
        <rFont val="Times New Roman"/>
        <family val="1"/>
        <charset val="204"/>
      </rPr>
      <t>свыше 5</t>
    </r>
    <r>
      <rPr>
        <sz val="12"/>
        <rFont val="Times New Roman"/>
        <family val="1"/>
        <charset val="204"/>
      </rPr>
      <t xml:space="preserve"> препаратов) -1</t>
    </r>
  </si>
  <si>
    <r>
      <t xml:space="preserve">Просмотр гистологического препарата / Консультация готовых гистологических препаратов </t>
    </r>
    <r>
      <rPr>
        <b/>
        <sz val="12"/>
        <rFont val="Times New Roman"/>
        <family val="1"/>
        <charset val="204"/>
      </rPr>
      <t>пятой категории сложности</t>
    </r>
    <r>
      <rPr>
        <sz val="12"/>
        <rFont val="Times New Roman"/>
        <family val="1"/>
        <charset val="204"/>
      </rPr>
      <t xml:space="preserve"> (каждый последующий, </t>
    </r>
    <r>
      <rPr>
        <b/>
        <sz val="12"/>
        <rFont val="Times New Roman"/>
        <family val="1"/>
        <charset val="204"/>
      </rPr>
      <t>свыше 5</t>
    </r>
    <r>
      <rPr>
        <sz val="12"/>
        <rFont val="Times New Roman"/>
        <family val="1"/>
        <charset val="204"/>
      </rPr>
      <t xml:space="preserve"> препаратов) -1</t>
    </r>
  </si>
  <si>
    <t>A08.30.046</t>
  </si>
  <si>
    <t>Патолого-анатомическое исследование биопсийного (операционного) материала / Срочное гистологическое исследование биопсийного (операционного)  материала (1 препарат)</t>
  </si>
  <si>
    <t>3.7.2 Иммуногистохимические исследования</t>
  </si>
  <si>
    <t>A08.30.026</t>
  </si>
  <si>
    <t>Определение экспрессии рецепторов SSTR2 с применением моноклональных антител к SSTR2A иммуногистохимическим методом</t>
  </si>
  <si>
    <t>A08.30.034</t>
  </si>
  <si>
    <t>Определение экспрессии рецепторов к эстрогенам и прогестерону иммуногистохимическим методом</t>
  </si>
  <si>
    <t>A08.30.038</t>
  </si>
  <si>
    <t>Определение индекса пролиферативной активности экспрессии Ki-67 иммуногистохимическим методом</t>
  </si>
  <si>
    <t>A08.30.043</t>
  </si>
  <si>
    <t>A08.30.013.001</t>
  </si>
  <si>
    <t>A08.01.001.002</t>
  </si>
  <si>
    <r>
      <t xml:space="preserve">Патолого-анатомическое исследование биопсийного (операционного) материала </t>
    </r>
    <r>
      <rPr>
        <b/>
        <sz val="12"/>
        <rFont val="Times New Roman"/>
        <family val="1"/>
        <charset val="204"/>
      </rPr>
      <t>кожи</t>
    </r>
    <r>
      <rPr>
        <sz val="12"/>
        <rFont val="Times New Roman"/>
        <family val="1"/>
        <charset val="204"/>
      </rPr>
      <t xml:space="preserve"> с применением иммуногистохимических методов / </t>
    </r>
    <r>
      <rPr>
        <b/>
        <sz val="12"/>
        <rFont val="Times New Roman"/>
        <family val="1"/>
        <charset val="204"/>
      </rPr>
      <t>1-2 маркера</t>
    </r>
  </si>
  <si>
    <r>
      <t>Патолого-анатомическое исследование биопсийного (операционного) материала</t>
    </r>
    <r>
      <rPr>
        <b/>
        <sz val="12"/>
        <rFont val="Times New Roman"/>
        <family val="1"/>
        <charset val="204"/>
      </rPr>
      <t xml:space="preserve"> кожи</t>
    </r>
    <r>
      <rPr>
        <sz val="12"/>
        <rFont val="Times New Roman"/>
        <family val="1"/>
        <charset val="204"/>
      </rPr>
      <t xml:space="preserve"> с применением иммуногистохимических методов / </t>
    </r>
    <r>
      <rPr>
        <b/>
        <sz val="12"/>
        <rFont val="Times New Roman"/>
        <family val="1"/>
        <charset val="204"/>
      </rPr>
      <t>2-5 маркера</t>
    </r>
  </si>
  <si>
    <r>
      <t xml:space="preserve">Патолого-анатомическое исследование биопсийного (операционного) материала </t>
    </r>
    <r>
      <rPr>
        <b/>
        <sz val="12"/>
        <rFont val="Times New Roman"/>
        <family val="1"/>
        <charset val="204"/>
      </rPr>
      <t>кожи</t>
    </r>
    <r>
      <rPr>
        <sz val="12"/>
        <rFont val="Times New Roman"/>
        <family val="1"/>
        <charset val="204"/>
      </rPr>
      <t xml:space="preserve"> с применением иммуногистохимических методов / </t>
    </r>
    <r>
      <rPr>
        <b/>
        <sz val="12"/>
        <rFont val="Times New Roman"/>
        <family val="1"/>
        <charset val="204"/>
      </rPr>
      <t>5-7 маркеров</t>
    </r>
  </si>
  <si>
    <r>
      <t>Патолого-анатомическое исследование биопсийного (операционного) материала</t>
    </r>
    <r>
      <rPr>
        <b/>
        <sz val="12"/>
        <rFont val="Times New Roman"/>
        <family val="1"/>
        <charset val="204"/>
      </rPr>
      <t xml:space="preserve"> кожи</t>
    </r>
    <r>
      <rPr>
        <sz val="12"/>
        <rFont val="Times New Roman"/>
        <family val="1"/>
        <charset val="204"/>
      </rPr>
      <t xml:space="preserve"> с применением иммуногистохимических методов / </t>
    </r>
    <r>
      <rPr>
        <b/>
        <sz val="12"/>
        <rFont val="Times New Roman"/>
        <family val="1"/>
        <charset val="204"/>
      </rPr>
      <t>до 12 маркеров</t>
    </r>
  </si>
  <si>
    <r>
      <t xml:space="preserve">Патолого-анатомическое исследование биопсийного (операционного) материала </t>
    </r>
    <r>
      <rPr>
        <b/>
        <sz val="12"/>
        <rFont val="Times New Roman"/>
        <family val="1"/>
        <charset val="204"/>
      </rPr>
      <t>кожи</t>
    </r>
    <r>
      <rPr>
        <sz val="12"/>
        <rFont val="Times New Roman"/>
        <family val="1"/>
        <charset val="204"/>
      </rPr>
      <t xml:space="preserve"> с применением иммуногистохимических методов / </t>
    </r>
    <r>
      <rPr>
        <b/>
        <sz val="12"/>
        <rFont val="Times New Roman"/>
        <family val="1"/>
        <charset val="204"/>
      </rPr>
      <t xml:space="preserve">более 12 маркеров </t>
    </r>
  </si>
  <si>
    <t>A08.02.001.001</t>
  </si>
  <si>
    <r>
      <t xml:space="preserve">Патолого-анатомическое исследование биопсийного (операционного) материала </t>
    </r>
    <r>
      <rPr>
        <b/>
        <sz val="12"/>
        <rFont val="Times New Roman"/>
        <family val="1"/>
        <charset val="204"/>
      </rPr>
      <t>мышечной ткани</t>
    </r>
    <r>
      <rPr>
        <sz val="12"/>
        <rFont val="Times New Roman"/>
        <family val="1"/>
        <charset val="204"/>
      </rPr>
      <t xml:space="preserve"> с применением иммуногистохимических методов / </t>
    </r>
    <r>
      <rPr>
        <b/>
        <sz val="12"/>
        <rFont val="Times New Roman"/>
        <family val="1"/>
        <charset val="204"/>
      </rPr>
      <t>1-2 маркера</t>
    </r>
  </si>
  <si>
    <r>
      <t xml:space="preserve">Патолого-анатомическое исследование биопсийного (операционного) материала </t>
    </r>
    <r>
      <rPr>
        <b/>
        <sz val="12"/>
        <rFont val="Times New Roman"/>
        <family val="1"/>
        <charset val="204"/>
      </rPr>
      <t>мышечной ткани</t>
    </r>
    <r>
      <rPr>
        <sz val="12"/>
        <rFont val="Times New Roman"/>
        <family val="1"/>
        <charset val="204"/>
      </rPr>
      <t xml:space="preserve"> с применением иммуногистохимических методов / </t>
    </r>
    <r>
      <rPr>
        <b/>
        <sz val="12"/>
        <rFont val="Times New Roman"/>
        <family val="1"/>
        <charset val="204"/>
      </rPr>
      <t>2-5 маркеров</t>
    </r>
  </si>
  <si>
    <r>
      <t xml:space="preserve">Патолого-анатомическое исследование биопсийного (операционного) материала </t>
    </r>
    <r>
      <rPr>
        <b/>
        <sz val="12"/>
        <rFont val="Times New Roman"/>
        <family val="1"/>
        <charset val="204"/>
      </rPr>
      <t>мышечной ткани</t>
    </r>
    <r>
      <rPr>
        <sz val="12"/>
        <rFont val="Times New Roman"/>
        <family val="1"/>
        <charset val="204"/>
      </rPr>
      <t xml:space="preserve"> с применением иммуногистохимических методов / </t>
    </r>
    <r>
      <rPr>
        <b/>
        <sz val="12"/>
        <rFont val="Times New Roman"/>
        <family val="1"/>
        <charset val="204"/>
      </rPr>
      <t>5-7 маркеров</t>
    </r>
  </si>
  <si>
    <r>
      <t xml:space="preserve">Патолого-анатомическое исследование биопсийного (операционного) материала </t>
    </r>
    <r>
      <rPr>
        <b/>
        <sz val="12"/>
        <rFont val="Times New Roman"/>
        <family val="1"/>
        <charset val="204"/>
      </rPr>
      <t>мышечной ткани</t>
    </r>
    <r>
      <rPr>
        <sz val="12"/>
        <rFont val="Times New Roman"/>
        <family val="1"/>
        <charset val="204"/>
      </rPr>
      <t xml:space="preserve"> с применением иммуногистохимических методов / </t>
    </r>
    <r>
      <rPr>
        <b/>
        <sz val="12"/>
        <rFont val="Times New Roman"/>
        <family val="1"/>
        <charset val="204"/>
      </rPr>
      <t>более 12 маркеров</t>
    </r>
    <r>
      <rPr>
        <sz val="12"/>
        <rFont val="Times New Roman"/>
        <family val="1"/>
        <charset val="204"/>
      </rPr>
      <t xml:space="preserve"> </t>
    </r>
  </si>
  <si>
    <t>A08.03.002.002</t>
  </si>
  <si>
    <r>
      <t xml:space="preserve">Патолого-анатомическое исследование биопсийного (операционного) материала </t>
    </r>
    <r>
      <rPr>
        <b/>
        <sz val="12"/>
        <rFont val="Times New Roman"/>
        <family val="1"/>
        <charset val="204"/>
      </rPr>
      <t>костной ткани</t>
    </r>
    <r>
      <rPr>
        <sz val="12"/>
        <rFont val="Times New Roman"/>
        <family val="1"/>
        <charset val="204"/>
      </rPr>
      <t xml:space="preserve"> с применением иммуногистохимических методов / </t>
    </r>
    <r>
      <rPr>
        <b/>
        <sz val="12"/>
        <rFont val="Times New Roman"/>
        <family val="1"/>
        <charset val="204"/>
      </rPr>
      <t xml:space="preserve">1-2 маркера </t>
    </r>
  </si>
  <si>
    <r>
      <t xml:space="preserve">Патолого-анатомическое исследование биопсийного (операционного) материала </t>
    </r>
    <r>
      <rPr>
        <b/>
        <sz val="12"/>
        <rFont val="Times New Roman"/>
        <family val="1"/>
        <charset val="204"/>
      </rPr>
      <t>костной ткани</t>
    </r>
    <r>
      <rPr>
        <sz val="12"/>
        <rFont val="Times New Roman"/>
        <family val="1"/>
        <charset val="204"/>
      </rPr>
      <t xml:space="preserve"> с применением иммуногистохимических методов / </t>
    </r>
    <r>
      <rPr>
        <b/>
        <sz val="12"/>
        <rFont val="Times New Roman"/>
        <family val="1"/>
        <charset val="204"/>
      </rPr>
      <t>2-5 маркеров</t>
    </r>
  </si>
  <si>
    <r>
      <t xml:space="preserve">Патолого-анатомическое исследование биопсийного (операционного) материала </t>
    </r>
    <r>
      <rPr>
        <b/>
        <sz val="12"/>
        <rFont val="Times New Roman"/>
        <family val="1"/>
        <charset val="204"/>
      </rPr>
      <t>костной ткани</t>
    </r>
    <r>
      <rPr>
        <sz val="12"/>
        <rFont val="Times New Roman"/>
        <family val="1"/>
        <charset val="204"/>
      </rPr>
      <t xml:space="preserve"> с применением иммуногистохимических методов / </t>
    </r>
    <r>
      <rPr>
        <b/>
        <sz val="12"/>
        <rFont val="Times New Roman"/>
        <family val="1"/>
        <charset val="204"/>
      </rPr>
      <t>5-7 маркеров</t>
    </r>
  </si>
  <si>
    <r>
      <t xml:space="preserve">Патолого-анатомическое исследование биопсийного (операционного) материала </t>
    </r>
    <r>
      <rPr>
        <b/>
        <sz val="12"/>
        <rFont val="Times New Roman"/>
        <family val="1"/>
        <charset val="204"/>
      </rPr>
      <t>костной ткани</t>
    </r>
    <r>
      <rPr>
        <sz val="12"/>
        <rFont val="Times New Roman"/>
        <family val="1"/>
        <charset val="204"/>
      </rPr>
      <t xml:space="preserve"> с применением иммуногистохимических методов / </t>
    </r>
    <r>
      <rPr>
        <b/>
        <sz val="12"/>
        <rFont val="Times New Roman"/>
        <family val="1"/>
        <charset val="204"/>
      </rPr>
      <t>до 12 маркеров</t>
    </r>
  </si>
  <si>
    <t>A08.04.002.002</t>
  </si>
  <si>
    <r>
      <t xml:space="preserve">Патолого-анатомическое исследование биопсийного (операционного) материала </t>
    </r>
    <r>
      <rPr>
        <b/>
        <sz val="12"/>
        <rFont val="Times New Roman"/>
        <family val="1"/>
        <charset val="204"/>
      </rPr>
      <t>костной ткани</t>
    </r>
    <r>
      <rPr>
        <sz val="12"/>
        <rFont val="Times New Roman"/>
        <family val="1"/>
        <charset val="204"/>
      </rPr>
      <t xml:space="preserve"> с применением иммуногистохимических методов / </t>
    </r>
    <r>
      <rPr>
        <b/>
        <sz val="12"/>
        <rFont val="Times New Roman"/>
        <family val="1"/>
        <charset val="204"/>
      </rPr>
      <t xml:space="preserve">более 12 маркеров </t>
    </r>
  </si>
  <si>
    <t>A08.05.002.001</t>
  </si>
  <si>
    <r>
      <t xml:space="preserve">Патолого-анатомическое исследование биопсийного (операционного) материала </t>
    </r>
    <r>
      <rPr>
        <b/>
        <sz val="12"/>
        <rFont val="Times New Roman"/>
        <family val="1"/>
        <charset val="204"/>
      </rPr>
      <t>костного мозга</t>
    </r>
    <r>
      <rPr>
        <sz val="12"/>
        <rFont val="Times New Roman"/>
        <family val="1"/>
        <charset val="204"/>
      </rPr>
      <t xml:space="preserve"> с применением иммуногистохимических методов / </t>
    </r>
    <r>
      <rPr>
        <b/>
        <sz val="12"/>
        <rFont val="Times New Roman"/>
        <family val="1"/>
        <charset val="204"/>
      </rPr>
      <t>2-5 маркеров</t>
    </r>
  </si>
  <si>
    <r>
      <t xml:space="preserve">Патолого-анатомическое исследование биопсийного (операционного) материала </t>
    </r>
    <r>
      <rPr>
        <b/>
        <sz val="12"/>
        <rFont val="Times New Roman"/>
        <family val="1"/>
        <charset val="204"/>
      </rPr>
      <t>костного мозга</t>
    </r>
    <r>
      <rPr>
        <sz val="12"/>
        <rFont val="Times New Roman"/>
        <family val="1"/>
        <charset val="204"/>
      </rPr>
      <t xml:space="preserve"> с применением иммуногистохимических методов / </t>
    </r>
    <r>
      <rPr>
        <b/>
        <sz val="12"/>
        <rFont val="Times New Roman"/>
        <family val="1"/>
        <charset val="204"/>
      </rPr>
      <t>5-7 маркеров</t>
    </r>
  </si>
  <si>
    <r>
      <t xml:space="preserve">Патолого-анатомическое исследование биопсийного (операционного) материала </t>
    </r>
    <r>
      <rPr>
        <b/>
        <sz val="12"/>
        <rFont val="Times New Roman"/>
        <family val="1"/>
        <charset val="204"/>
      </rPr>
      <t>костного мозга</t>
    </r>
    <r>
      <rPr>
        <sz val="12"/>
        <rFont val="Times New Roman"/>
        <family val="1"/>
        <charset val="204"/>
      </rPr>
      <t xml:space="preserve"> с применением иммуногистохимических методов / </t>
    </r>
    <r>
      <rPr>
        <b/>
        <sz val="12"/>
        <rFont val="Times New Roman"/>
        <family val="1"/>
        <charset val="204"/>
      </rPr>
      <t>до 12 маркеров</t>
    </r>
  </si>
  <si>
    <r>
      <t xml:space="preserve">Патолого-анатомическое исследование биопсийного (операционного) материала </t>
    </r>
    <r>
      <rPr>
        <b/>
        <sz val="12"/>
        <rFont val="Times New Roman"/>
        <family val="1"/>
        <charset val="204"/>
      </rPr>
      <t>костного мозга</t>
    </r>
    <r>
      <rPr>
        <sz val="12"/>
        <rFont val="Times New Roman"/>
        <family val="1"/>
        <charset val="204"/>
      </rPr>
      <t xml:space="preserve"> с применением иммуногистохимических методов / </t>
    </r>
    <r>
      <rPr>
        <b/>
        <sz val="12"/>
        <rFont val="Times New Roman"/>
        <family val="1"/>
        <charset val="204"/>
      </rPr>
      <t xml:space="preserve">более 12 маркеров </t>
    </r>
  </si>
  <si>
    <t>A08.06.002.001</t>
  </si>
  <si>
    <r>
      <t>Патолого-анатомическое исследование биопсийного (операционного) материала</t>
    </r>
    <r>
      <rPr>
        <b/>
        <sz val="12"/>
        <rFont val="Times New Roman"/>
        <family val="1"/>
        <charset val="204"/>
      </rPr>
      <t xml:space="preserve"> лимфоузла</t>
    </r>
    <r>
      <rPr>
        <sz val="12"/>
        <rFont val="Times New Roman"/>
        <family val="1"/>
        <charset val="204"/>
      </rPr>
      <t xml:space="preserve"> с применением иммуногистохимических методов / </t>
    </r>
    <r>
      <rPr>
        <b/>
        <sz val="12"/>
        <rFont val="Times New Roman"/>
        <family val="1"/>
        <charset val="204"/>
      </rPr>
      <t>2-5 маркеров</t>
    </r>
  </si>
  <si>
    <r>
      <t xml:space="preserve">Патолого-анатомическое исследование биопсийного (операционного) материала </t>
    </r>
    <r>
      <rPr>
        <b/>
        <sz val="12"/>
        <rFont val="Times New Roman"/>
        <family val="1"/>
        <charset val="204"/>
      </rPr>
      <t>лимфоузла</t>
    </r>
    <r>
      <rPr>
        <sz val="12"/>
        <rFont val="Times New Roman"/>
        <family val="1"/>
        <charset val="204"/>
      </rPr>
      <t xml:space="preserve"> с применением иммуногистохимических методов / </t>
    </r>
    <r>
      <rPr>
        <b/>
        <sz val="12"/>
        <rFont val="Times New Roman"/>
        <family val="1"/>
        <charset val="204"/>
      </rPr>
      <t>5-7 маркеров</t>
    </r>
  </si>
  <si>
    <r>
      <t xml:space="preserve">Патолого-анатомическое исследование биопсийного (операционного) материала </t>
    </r>
    <r>
      <rPr>
        <b/>
        <sz val="12"/>
        <rFont val="Times New Roman"/>
        <family val="1"/>
        <charset val="204"/>
      </rPr>
      <t>лимфоузла</t>
    </r>
    <r>
      <rPr>
        <sz val="12"/>
        <rFont val="Times New Roman"/>
        <family val="1"/>
        <charset val="204"/>
      </rPr>
      <t xml:space="preserve"> с применением иммуногистохимических методов / </t>
    </r>
    <r>
      <rPr>
        <b/>
        <sz val="12"/>
        <rFont val="Times New Roman"/>
        <family val="1"/>
        <charset val="204"/>
      </rPr>
      <t>до 12 маркеров</t>
    </r>
  </si>
  <si>
    <r>
      <t xml:space="preserve">Патолого-анатомическое исследование биопсийного (операционного) материала </t>
    </r>
    <r>
      <rPr>
        <b/>
        <sz val="12"/>
        <rFont val="Times New Roman"/>
        <family val="1"/>
        <charset val="204"/>
      </rPr>
      <t>лимфоузла</t>
    </r>
    <r>
      <rPr>
        <sz val="12"/>
        <rFont val="Times New Roman"/>
        <family val="1"/>
        <charset val="204"/>
      </rPr>
      <t xml:space="preserve"> с применением иммуногистохимических методов / </t>
    </r>
    <r>
      <rPr>
        <b/>
        <sz val="12"/>
        <rFont val="Times New Roman"/>
        <family val="1"/>
        <charset val="204"/>
      </rPr>
      <t>более 12 маркеров</t>
    </r>
    <r>
      <rPr>
        <sz val="12"/>
        <rFont val="Times New Roman"/>
        <family val="1"/>
        <charset val="204"/>
      </rPr>
      <t xml:space="preserve"> </t>
    </r>
  </si>
  <si>
    <t>A08.07.002.002</t>
  </si>
  <si>
    <r>
      <t xml:space="preserve">Патолого-анатомическое исследование биопсийного (операционного) материала </t>
    </r>
    <r>
      <rPr>
        <b/>
        <sz val="12"/>
        <rFont val="Times New Roman"/>
        <family val="1"/>
        <charset val="204"/>
      </rPr>
      <t>тканей полости рта</t>
    </r>
    <r>
      <rPr>
        <sz val="12"/>
        <rFont val="Times New Roman"/>
        <family val="1"/>
        <charset val="204"/>
      </rPr>
      <t xml:space="preserve"> с применением иммуногистохимических методов / </t>
    </r>
    <r>
      <rPr>
        <b/>
        <sz val="12"/>
        <rFont val="Times New Roman"/>
        <family val="1"/>
        <charset val="204"/>
      </rPr>
      <t>5-7 маркеров</t>
    </r>
  </si>
  <si>
    <r>
      <t xml:space="preserve">Патолого-анатомическое исследование биопсийного (операционного) материала </t>
    </r>
    <r>
      <rPr>
        <b/>
        <sz val="12"/>
        <rFont val="Times New Roman"/>
        <family val="1"/>
        <charset val="204"/>
      </rPr>
      <t>тканей полости рта</t>
    </r>
    <r>
      <rPr>
        <sz val="12"/>
        <rFont val="Times New Roman"/>
        <family val="1"/>
        <charset val="204"/>
      </rPr>
      <t xml:space="preserve"> с применением иммуногистохимических методов / </t>
    </r>
    <r>
      <rPr>
        <b/>
        <sz val="12"/>
        <rFont val="Times New Roman"/>
        <family val="1"/>
        <charset val="204"/>
      </rPr>
      <t>до 12 маркеров</t>
    </r>
  </si>
  <si>
    <r>
      <t xml:space="preserve">Патолого-анатомическое исследование биопсийного (операционного) материала </t>
    </r>
    <r>
      <rPr>
        <b/>
        <sz val="12"/>
        <rFont val="Times New Roman"/>
        <family val="1"/>
        <charset val="204"/>
      </rPr>
      <t>тканей полости рта</t>
    </r>
    <r>
      <rPr>
        <sz val="12"/>
        <rFont val="Times New Roman"/>
        <family val="1"/>
        <charset val="204"/>
      </rPr>
      <t xml:space="preserve"> с применением иммуногистохимических методов / </t>
    </r>
    <r>
      <rPr>
        <b/>
        <sz val="12"/>
        <rFont val="Times New Roman"/>
        <family val="1"/>
        <charset val="204"/>
      </rPr>
      <t>более 12 маркеров</t>
    </r>
    <r>
      <rPr>
        <sz val="12"/>
        <rFont val="Times New Roman"/>
        <family val="1"/>
        <charset val="204"/>
      </rPr>
      <t xml:space="preserve"> </t>
    </r>
  </si>
  <si>
    <t>A08.07.004.002</t>
  </si>
  <si>
    <r>
      <t xml:space="preserve">Патолого-анатомическое исследование биопсийного (операционного) материала </t>
    </r>
    <r>
      <rPr>
        <b/>
        <sz val="12"/>
        <rFont val="Times New Roman"/>
        <family val="1"/>
        <charset val="204"/>
      </rPr>
      <t>тканей языка</t>
    </r>
    <r>
      <rPr>
        <sz val="12"/>
        <rFont val="Times New Roman"/>
        <family val="1"/>
        <charset val="204"/>
      </rPr>
      <t xml:space="preserve"> с применением иммуногистохимических методов / </t>
    </r>
    <r>
      <rPr>
        <b/>
        <sz val="12"/>
        <rFont val="Times New Roman"/>
        <family val="1"/>
        <charset val="204"/>
      </rPr>
      <t>1-2 маркера</t>
    </r>
  </si>
  <si>
    <r>
      <t xml:space="preserve">Патолого-анатомическое исследование биопсийного (операционного) материала </t>
    </r>
    <r>
      <rPr>
        <b/>
        <sz val="12"/>
        <rFont val="Times New Roman"/>
        <family val="1"/>
        <charset val="204"/>
      </rPr>
      <t>тканей языка</t>
    </r>
    <r>
      <rPr>
        <sz val="12"/>
        <rFont val="Times New Roman"/>
        <family val="1"/>
        <charset val="204"/>
      </rPr>
      <t xml:space="preserve"> с применением иммуногистохимических методов / </t>
    </r>
    <r>
      <rPr>
        <b/>
        <sz val="12"/>
        <rFont val="Times New Roman"/>
        <family val="1"/>
        <charset val="204"/>
      </rPr>
      <t>2-5 маркеров</t>
    </r>
  </si>
  <si>
    <r>
      <t xml:space="preserve">Патолого-анатомическое исследование биопсийного (операционного) материала </t>
    </r>
    <r>
      <rPr>
        <b/>
        <sz val="12"/>
        <rFont val="Times New Roman"/>
        <family val="1"/>
        <charset val="204"/>
      </rPr>
      <t>тканей языка</t>
    </r>
    <r>
      <rPr>
        <sz val="12"/>
        <rFont val="Times New Roman"/>
        <family val="1"/>
        <charset val="204"/>
      </rPr>
      <t xml:space="preserve"> с применением иммуногистохимических методов / </t>
    </r>
    <r>
      <rPr>
        <b/>
        <sz val="12"/>
        <rFont val="Times New Roman"/>
        <family val="1"/>
        <charset val="204"/>
      </rPr>
      <t>5-7 маркеров</t>
    </r>
  </si>
  <si>
    <r>
      <t xml:space="preserve">Патолого-анатомическое исследование биопсийного (операционного) материала </t>
    </r>
    <r>
      <rPr>
        <b/>
        <sz val="12"/>
        <rFont val="Times New Roman"/>
        <family val="1"/>
        <charset val="204"/>
      </rPr>
      <t>тканей языка</t>
    </r>
    <r>
      <rPr>
        <sz val="12"/>
        <rFont val="Times New Roman"/>
        <family val="1"/>
        <charset val="204"/>
      </rPr>
      <t xml:space="preserve"> с применением иммуногистохимических методов / </t>
    </r>
    <r>
      <rPr>
        <b/>
        <sz val="12"/>
        <rFont val="Times New Roman"/>
        <family val="1"/>
        <charset val="204"/>
      </rPr>
      <t>до 12 маркеров</t>
    </r>
  </si>
  <si>
    <r>
      <t xml:space="preserve">Патолого-анатомическое исследование биопсийного (операционного) материала </t>
    </r>
    <r>
      <rPr>
        <b/>
        <sz val="12"/>
        <rFont val="Times New Roman"/>
        <family val="1"/>
        <charset val="204"/>
      </rPr>
      <t>тканей языка</t>
    </r>
    <r>
      <rPr>
        <sz val="12"/>
        <rFont val="Times New Roman"/>
        <family val="1"/>
        <charset val="204"/>
      </rPr>
      <t xml:space="preserve"> с применением иммуногистохимических методов / </t>
    </r>
    <r>
      <rPr>
        <b/>
        <sz val="12"/>
        <rFont val="Times New Roman"/>
        <family val="1"/>
        <charset val="204"/>
      </rPr>
      <t>более 12 маркеров</t>
    </r>
    <r>
      <rPr>
        <sz val="12"/>
        <rFont val="Times New Roman"/>
        <family val="1"/>
        <charset val="204"/>
      </rPr>
      <t xml:space="preserve"> </t>
    </r>
  </si>
  <si>
    <t>A08.07.005.002</t>
  </si>
  <si>
    <r>
      <t xml:space="preserve">Патолого-анатомическое исследование биопсийного (операционного) материала </t>
    </r>
    <r>
      <rPr>
        <b/>
        <sz val="12"/>
        <rFont val="Times New Roman"/>
        <family val="1"/>
        <charset val="204"/>
      </rPr>
      <t>тканей губы</t>
    </r>
    <r>
      <rPr>
        <sz val="12"/>
        <rFont val="Times New Roman"/>
        <family val="1"/>
        <charset val="204"/>
      </rPr>
      <t xml:space="preserve"> с применением иммуногистохимических методов / </t>
    </r>
    <r>
      <rPr>
        <b/>
        <sz val="12"/>
        <rFont val="Times New Roman"/>
        <family val="1"/>
        <charset val="204"/>
      </rPr>
      <t xml:space="preserve">1-2 маркера </t>
    </r>
  </si>
  <si>
    <r>
      <t xml:space="preserve">Патолого-анатомическое исследование биопсийного (операционного) материала </t>
    </r>
    <r>
      <rPr>
        <b/>
        <sz val="12"/>
        <rFont val="Times New Roman"/>
        <family val="1"/>
        <charset val="204"/>
      </rPr>
      <t>тканей губы</t>
    </r>
    <r>
      <rPr>
        <sz val="12"/>
        <rFont val="Times New Roman"/>
        <family val="1"/>
        <charset val="204"/>
      </rPr>
      <t xml:space="preserve"> с применением иммуногистохимических методов / </t>
    </r>
    <r>
      <rPr>
        <b/>
        <sz val="12"/>
        <rFont val="Times New Roman"/>
        <family val="1"/>
        <charset val="204"/>
      </rPr>
      <t>2-5 маркеров</t>
    </r>
  </si>
  <si>
    <r>
      <t xml:space="preserve">Патолого-анатомическое исследование биопсийного (операционного) материала </t>
    </r>
    <r>
      <rPr>
        <b/>
        <sz val="12"/>
        <rFont val="Times New Roman"/>
        <family val="1"/>
        <charset val="204"/>
      </rPr>
      <t>тканей губы</t>
    </r>
    <r>
      <rPr>
        <sz val="12"/>
        <rFont val="Times New Roman"/>
        <family val="1"/>
        <charset val="204"/>
      </rPr>
      <t xml:space="preserve"> с применением иммуногистохимических методов / </t>
    </r>
    <r>
      <rPr>
        <b/>
        <sz val="12"/>
        <rFont val="Times New Roman"/>
        <family val="1"/>
        <charset val="204"/>
      </rPr>
      <t>5-7 маркеров</t>
    </r>
  </si>
  <si>
    <r>
      <t xml:space="preserve">Патолого-анатомическое исследование биопсийного (операционного) материала </t>
    </r>
    <r>
      <rPr>
        <b/>
        <sz val="12"/>
        <rFont val="Times New Roman"/>
        <family val="1"/>
        <charset val="204"/>
      </rPr>
      <t>тканей губы</t>
    </r>
    <r>
      <rPr>
        <sz val="12"/>
        <rFont val="Times New Roman"/>
        <family val="1"/>
        <charset val="204"/>
      </rPr>
      <t xml:space="preserve"> с применением иммуногистохимических методов / </t>
    </r>
    <r>
      <rPr>
        <b/>
        <sz val="12"/>
        <rFont val="Times New Roman"/>
        <family val="1"/>
        <charset val="204"/>
      </rPr>
      <t>до 12 маркеров</t>
    </r>
  </si>
  <si>
    <r>
      <t xml:space="preserve">Патолого-анатомическое исследование биопсийного (операционного) материала </t>
    </r>
    <r>
      <rPr>
        <b/>
        <sz val="12"/>
        <rFont val="Times New Roman"/>
        <family val="1"/>
        <charset val="204"/>
      </rPr>
      <t>тканей губы</t>
    </r>
    <r>
      <rPr>
        <sz val="12"/>
        <rFont val="Times New Roman"/>
        <family val="1"/>
        <charset val="204"/>
      </rPr>
      <t xml:space="preserve"> с применением иммуногистохимических методов / </t>
    </r>
    <r>
      <rPr>
        <b/>
        <sz val="12"/>
        <rFont val="Times New Roman"/>
        <family val="1"/>
        <charset val="204"/>
      </rPr>
      <t>более 12 маркеров</t>
    </r>
    <r>
      <rPr>
        <sz val="12"/>
        <rFont val="Times New Roman"/>
        <family val="1"/>
        <charset val="204"/>
      </rPr>
      <t xml:space="preserve"> </t>
    </r>
  </si>
  <si>
    <t>A08.07.007.002</t>
  </si>
  <si>
    <r>
      <t xml:space="preserve">Патолого-анатомическое исследование биопсийного (операционного) материала </t>
    </r>
    <r>
      <rPr>
        <b/>
        <sz val="12"/>
        <rFont val="Times New Roman"/>
        <family val="1"/>
        <charset val="204"/>
      </rPr>
      <t>тканей преддверия полости рта</t>
    </r>
    <r>
      <rPr>
        <sz val="12"/>
        <rFont val="Times New Roman"/>
        <family val="1"/>
        <charset val="204"/>
      </rPr>
      <t xml:space="preserve"> с применением иммуногистохимических методов / </t>
    </r>
    <r>
      <rPr>
        <b/>
        <sz val="12"/>
        <rFont val="Times New Roman"/>
        <family val="1"/>
        <charset val="204"/>
      </rPr>
      <t>1-2 маркера</t>
    </r>
  </si>
  <si>
    <r>
      <t xml:space="preserve">Патолого-анатомическое исследование биопсийного (операционного) материала </t>
    </r>
    <r>
      <rPr>
        <b/>
        <sz val="12"/>
        <rFont val="Times New Roman"/>
        <family val="1"/>
        <charset val="204"/>
      </rPr>
      <t xml:space="preserve">тканей преддверия полости рта </t>
    </r>
    <r>
      <rPr>
        <sz val="12"/>
        <rFont val="Times New Roman"/>
        <family val="1"/>
        <charset val="204"/>
      </rPr>
      <t>с применением иммуногистохимических методов /</t>
    </r>
    <r>
      <rPr>
        <b/>
        <sz val="12"/>
        <rFont val="Times New Roman"/>
        <family val="1"/>
        <charset val="204"/>
      </rPr>
      <t xml:space="preserve"> 2-5 маркеров</t>
    </r>
  </si>
  <si>
    <r>
      <t xml:space="preserve">Патолого-анатомическое исследование биопсийного (операционного) материала </t>
    </r>
    <r>
      <rPr>
        <b/>
        <sz val="12"/>
        <rFont val="Times New Roman"/>
        <family val="1"/>
        <charset val="204"/>
      </rPr>
      <t>тканей преддверия полости рта</t>
    </r>
    <r>
      <rPr>
        <sz val="12"/>
        <rFont val="Times New Roman"/>
        <family val="1"/>
        <charset val="204"/>
      </rPr>
      <t xml:space="preserve"> с применением иммуногистохимических методов / </t>
    </r>
    <r>
      <rPr>
        <b/>
        <sz val="12"/>
        <rFont val="Times New Roman"/>
        <family val="1"/>
        <charset val="204"/>
      </rPr>
      <t>5-7 маркеров</t>
    </r>
  </si>
  <si>
    <r>
      <t xml:space="preserve">Патолого-анатомическое исследование биопсийного (операционного) материала </t>
    </r>
    <r>
      <rPr>
        <b/>
        <sz val="12"/>
        <rFont val="Times New Roman"/>
        <family val="1"/>
        <charset val="204"/>
      </rPr>
      <t>тканей преддверия полости рта</t>
    </r>
    <r>
      <rPr>
        <sz val="12"/>
        <rFont val="Times New Roman"/>
        <family val="1"/>
        <charset val="204"/>
      </rPr>
      <t xml:space="preserve"> с применением иммуногистохимических методов / </t>
    </r>
    <r>
      <rPr>
        <b/>
        <sz val="12"/>
        <rFont val="Times New Roman"/>
        <family val="1"/>
        <charset val="204"/>
      </rPr>
      <t>до 12 маркеров</t>
    </r>
  </si>
  <si>
    <r>
      <t xml:space="preserve">Патолого-анатомическое исследование биопсийного (операционного) материала </t>
    </r>
    <r>
      <rPr>
        <b/>
        <sz val="12"/>
        <rFont val="Times New Roman"/>
        <family val="1"/>
        <charset val="204"/>
      </rPr>
      <t>тканей преддверия полости рта</t>
    </r>
    <r>
      <rPr>
        <sz val="12"/>
        <rFont val="Times New Roman"/>
        <family val="1"/>
        <charset val="204"/>
      </rPr>
      <t xml:space="preserve"> с применением иммуногистохимических методов / </t>
    </r>
    <r>
      <rPr>
        <b/>
        <sz val="12"/>
        <rFont val="Times New Roman"/>
        <family val="1"/>
        <charset val="204"/>
      </rPr>
      <t xml:space="preserve">более 12 маркеров </t>
    </r>
  </si>
  <si>
    <t>A08.07.009.002</t>
  </si>
  <si>
    <r>
      <t xml:space="preserve">Патолого-анатомическое исследование биопсийного (операционного) материала </t>
    </r>
    <r>
      <rPr>
        <b/>
        <sz val="12"/>
        <rFont val="Times New Roman"/>
        <family val="1"/>
        <charset val="204"/>
      </rPr>
      <t>тканей слюнной железы</t>
    </r>
    <r>
      <rPr>
        <sz val="12"/>
        <rFont val="Times New Roman"/>
        <family val="1"/>
        <charset val="204"/>
      </rPr>
      <t xml:space="preserve"> с применением иммуногистохимических методов / </t>
    </r>
    <r>
      <rPr>
        <b/>
        <sz val="12"/>
        <rFont val="Times New Roman"/>
        <family val="1"/>
        <charset val="204"/>
      </rPr>
      <t xml:space="preserve">1-2 маркера </t>
    </r>
  </si>
  <si>
    <r>
      <t xml:space="preserve">Патолого-анатомическое исследование биопсийного (операционного) материала </t>
    </r>
    <r>
      <rPr>
        <b/>
        <sz val="12"/>
        <rFont val="Times New Roman"/>
        <family val="1"/>
        <charset val="204"/>
      </rPr>
      <t>тканей слюнной железы</t>
    </r>
    <r>
      <rPr>
        <sz val="12"/>
        <rFont val="Times New Roman"/>
        <family val="1"/>
        <charset val="204"/>
      </rPr>
      <t xml:space="preserve"> с применением иммуногистохимических методов / </t>
    </r>
    <r>
      <rPr>
        <b/>
        <sz val="12"/>
        <rFont val="Times New Roman"/>
        <family val="1"/>
        <charset val="204"/>
      </rPr>
      <t>2-5 маркеров</t>
    </r>
  </si>
  <si>
    <r>
      <t xml:space="preserve">Патолого-анатомическое исследование биопсийного (операционного) материала </t>
    </r>
    <r>
      <rPr>
        <b/>
        <sz val="12"/>
        <rFont val="Times New Roman"/>
        <family val="1"/>
        <charset val="204"/>
      </rPr>
      <t>тканей слюнной железы</t>
    </r>
    <r>
      <rPr>
        <sz val="12"/>
        <rFont val="Times New Roman"/>
        <family val="1"/>
        <charset val="204"/>
      </rPr>
      <t xml:space="preserve"> с применением иммуногистохимических методов /</t>
    </r>
    <r>
      <rPr>
        <b/>
        <sz val="12"/>
        <rFont val="Times New Roman"/>
        <family val="1"/>
        <charset val="204"/>
      </rPr>
      <t xml:space="preserve"> 5-7 маркеров</t>
    </r>
  </si>
  <si>
    <r>
      <t xml:space="preserve">Патолого-анатомическое исследование биопсийного (операционного) материала </t>
    </r>
    <r>
      <rPr>
        <b/>
        <sz val="12"/>
        <rFont val="Times New Roman"/>
        <family val="1"/>
        <charset val="204"/>
      </rPr>
      <t>тканей слюнной железы</t>
    </r>
    <r>
      <rPr>
        <sz val="12"/>
        <rFont val="Times New Roman"/>
        <family val="1"/>
        <charset val="204"/>
      </rPr>
      <t xml:space="preserve"> с применением иммуногистохимических методов / </t>
    </r>
    <r>
      <rPr>
        <b/>
        <sz val="12"/>
        <rFont val="Times New Roman"/>
        <family val="1"/>
        <charset val="204"/>
      </rPr>
      <t>до 12 маркеров</t>
    </r>
  </si>
  <si>
    <r>
      <t xml:space="preserve">Патолого-анатомическое исследование биопсийного (операционного) материала </t>
    </r>
    <r>
      <rPr>
        <b/>
        <sz val="12"/>
        <rFont val="Times New Roman"/>
        <family val="1"/>
        <charset val="204"/>
      </rPr>
      <t>тканей слюнной железы</t>
    </r>
    <r>
      <rPr>
        <sz val="12"/>
        <rFont val="Times New Roman"/>
        <family val="1"/>
        <charset val="204"/>
      </rPr>
      <t xml:space="preserve"> с применением иммуногистохимических методов / </t>
    </r>
    <r>
      <rPr>
        <b/>
        <sz val="12"/>
        <rFont val="Times New Roman"/>
        <family val="1"/>
        <charset val="204"/>
      </rPr>
      <t xml:space="preserve">более 12 маркеров </t>
    </r>
  </si>
  <si>
    <t>A08.08.001.002</t>
  </si>
  <si>
    <r>
      <t xml:space="preserve">Патолого-анатомическое исследование биопсийного (операционного) материала </t>
    </r>
    <r>
      <rPr>
        <b/>
        <sz val="12"/>
        <rFont val="Times New Roman"/>
        <family val="1"/>
        <charset val="204"/>
      </rPr>
      <t>тканей верхних дыхательных путей</t>
    </r>
    <r>
      <rPr>
        <sz val="12"/>
        <rFont val="Times New Roman"/>
        <family val="1"/>
        <charset val="204"/>
      </rPr>
      <t xml:space="preserve"> с применением иммуногистохимических методов / </t>
    </r>
    <r>
      <rPr>
        <b/>
        <sz val="12"/>
        <rFont val="Times New Roman"/>
        <family val="1"/>
        <charset val="204"/>
      </rPr>
      <t>1-2 маркера</t>
    </r>
  </si>
  <si>
    <r>
      <t xml:space="preserve">Патолого-анатомическое исследование биопсийного (операционного) материала </t>
    </r>
    <r>
      <rPr>
        <b/>
        <sz val="12"/>
        <rFont val="Times New Roman"/>
        <family val="1"/>
        <charset val="204"/>
      </rPr>
      <t>тканей верхних дыхательных путей</t>
    </r>
    <r>
      <rPr>
        <sz val="12"/>
        <rFont val="Times New Roman"/>
        <family val="1"/>
        <charset val="204"/>
      </rPr>
      <t xml:space="preserve"> с применением иммуногистохимических методов / </t>
    </r>
    <r>
      <rPr>
        <b/>
        <sz val="12"/>
        <rFont val="Times New Roman"/>
        <family val="1"/>
        <charset val="204"/>
      </rPr>
      <t>2-5 маркеров</t>
    </r>
  </si>
  <si>
    <r>
      <t xml:space="preserve">Патолого-анатомическое исследование биопсийного (операционного) материала </t>
    </r>
    <r>
      <rPr>
        <b/>
        <sz val="12"/>
        <rFont val="Times New Roman"/>
        <family val="1"/>
        <charset val="204"/>
      </rPr>
      <t>тканей верхних дыхательных путей</t>
    </r>
    <r>
      <rPr>
        <sz val="12"/>
        <rFont val="Times New Roman"/>
        <family val="1"/>
        <charset val="204"/>
      </rPr>
      <t xml:space="preserve"> с применением иммуногистохимических методов / </t>
    </r>
    <r>
      <rPr>
        <b/>
        <sz val="12"/>
        <rFont val="Times New Roman"/>
        <family val="1"/>
        <charset val="204"/>
      </rPr>
      <t>5-7 маркеров</t>
    </r>
  </si>
  <si>
    <r>
      <t xml:space="preserve">Патолого-анатомическое исследование биопсийного (операционного) материала </t>
    </r>
    <r>
      <rPr>
        <b/>
        <sz val="12"/>
        <rFont val="Times New Roman"/>
        <family val="1"/>
        <charset val="204"/>
      </rPr>
      <t>тканей верхних дыхательных путей</t>
    </r>
    <r>
      <rPr>
        <sz val="12"/>
        <rFont val="Times New Roman"/>
        <family val="1"/>
        <charset val="204"/>
      </rPr>
      <t xml:space="preserve"> с применением иммуногистохимических методов / </t>
    </r>
    <r>
      <rPr>
        <b/>
        <sz val="12"/>
        <rFont val="Times New Roman"/>
        <family val="1"/>
        <charset val="204"/>
      </rPr>
      <t>до 12 маркеров</t>
    </r>
  </si>
  <si>
    <r>
      <t xml:space="preserve">Патолого-анатомическое исследование биопсийного (операционного) материала </t>
    </r>
    <r>
      <rPr>
        <b/>
        <sz val="12"/>
        <rFont val="Times New Roman"/>
        <family val="1"/>
        <charset val="204"/>
      </rPr>
      <t>тканей верхних дыхательных путей</t>
    </r>
    <r>
      <rPr>
        <sz val="12"/>
        <rFont val="Times New Roman"/>
        <family val="1"/>
        <charset val="204"/>
      </rPr>
      <t xml:space="preserve"> с применением иммуногистохимических методов / </t>
    </r>
    <r>
      <rPr>
        <b/>
        <sz val="12"/>
        <rFont val="Times New Roman"/>
        <family val="1"/>
        <charset val="204"/>
      </rPr>
      <t xml:space="preserve">более 12 маркеров </t>
    </r>
  </si>
  <si>
    <t>A08.09.001.002</t>
  </si>
  <si>
    <r>
      <t xml:space="preserve">Патолого-анатомическое исследование биопсийного (операционного) материала </t>
    </r>
    <r>
      <rPr>
        <b/>
        <sz val="12"/>
        <rFont val="Times New Roman"/>
        <family val="1"/>
        <charset val="204"/>
      </rPr>
      <t>тканей трахеи и бронхов</t>
    </r>
    <r>
      <rPr>
        <sz val="12"/>
        <rFont val="Times New Roman"/>
        <family val="1"/>
        <charset val="204"/>
      </rPr>
      <t xml:space="preserve"> с применением иммуногистохимических методов / </t>
    </r>
    <r>
      <rPr>
        <b/>
        <sz val="12"/>
        <rFont val="Times New Roman"/>
        <family val="1"/>
        <charset val="204"/>
      </rPr>
      <t>1-2 маркера</t>
    </r>
  </si>
  <si>
    <r>
      <t xml:space="preserve">Патолого-анатомическое исследование биопсийного (операционного) материала </t>
    </r>
    <r>
      <rPr>
        <b/>
        <sz val="12"/>
        <rFont val="Times New Roman"/>
        <family val="1"/>
        <charset val="204"/>
      </rPr>
      <t>тканей трахеи и бронхов</t>
    </r>
    <r>
      <rPr>
        <sz val="12"/>
        <rFont val="Times New Roman"/>
        <family val="1"/>
        <charset val="204"/>
      </rPr>
      <t xml:space="preserve"> с применением иммуногистохимических методов / </t>
    </r>
    <r>
      <rPr>
        <b/>
        <sz val="12"/>
        <rFont val="Times New Roman"/>
        <family val="1"/>
        <charset val="204"/>
      </rPr>
      <t>2-5 маркеров</t>
    </r>
  </si>
  <si>
    <r>
      <t xml:space="preserve">Патолого-анатомическое исследование биопсийного (операционного) материала </t>
    </r>
    <r>
      <rPr>
        <b/>
        <sz val="12"/>
        <rFont val="Times New Roman"/>
        <family val="1"/>
        <charset val="204"/>
      </rPr>
      <t>тканей трахеи и бронхов</t>
    </r>
    <r>
      <rPr>
        <sz val="12"/>
        <rFont val="Times New Roman"/>
        <family val="1"/>
        <charset val="204"/>
      </rPr>
      <t xml:space="preserve"> с применением иммуногистохимических методов / </t>
    </r>
    <r>
      <rPr>
        <b/>
        <sz val="12"/>
        <rFont val="Times New Roman"/>
        <family val="1"/>
        <charset val="204"/>
      </rPr>
      <t>5-7 маркеров</t>
    </r>
  </si>
  <si>
    <r>
      <t xml:space="preserve">Патолого-анатомическое исследование биопсийного (операционного) материала </t>
    </r>
    <r>
      <rPr>
        <b/>
        <sz val="12"/>
        <rFont val="Times New Roman"/>
        <family val="1"/>
        <charset val="204"/>
      </rPr>
      <t>тканей трахеи и бронхов</t>
    </r>
    <r>
      <rPr>
        <sz val="12"/>
        <rFont val="Times New Roman"/>
        <family val="1"/>
        <charset val="204"/>
      </rPr>
      <t xml:space="preserve"> с применением иммуногистохимических методов / </t>
    </r>
    <r>
      <rPr>
        <b/>
        <sz val="12"/>
        <rFont val="Times New Roman"/>
        <family val="1"/>
        <charset val="204"/>
      </rPr>
      <t>до 12 маркеров</t>
    </r>
  </si>
  <si>
    <r>
      <t xml:space="preserve">Патолого-анатомическое исследование биопсийного (операционного) материала </t>
    </r>
    <r>
      <rPr>
        <b/>
        <sz val="12"/>
        <rFont val="Times New Roman"/>
        <family val="1"/>
        <charset val="204"/>
      </rPr>
      <t>тканей трахеи и бронхов</t>
    </r>
    <r>
      <rPr>
        <sz val="12"/>
        <rFont val="Times New Roman"/>
        <family val="1"/>
        <charset val="204"/>
      </rPr>
      <t xml:space="preserve"> с применением иммуногистохимических методов / </t>
    </r>
    <r>
      <rPr>
        <b/>
        <sz val="12"/>
        <rFont val="Times New Roman"/>
        <family val="1"/>
        <charset val="204"/>
      </rPr>
      <t>более 12 маркеров</t>
    </r>
    <r>
      <rPr>
        <sz val="12"/>
        <rFont val="Times New Roman"/>
        <family val="1"/>
        <charset val="204"/>
      </rPr>
      <t xml:space="preserve"> </t>
    </r>
  </si>
  <si>
    <t>A08.09.002.002</t>
  </si>
  <si>
    <r>
      <t xml:space="preserve">Патолого-анатомическое исследование биопсийного (операционного) материала </t>
    </r>
    <r>
      <rPr>
        <b/>
        <sz val="12"/>
        <rFont val="Times New Roman"/>
        <family val="1"/>
        <charset val="204"/>
      </rPr>
      <t>тканей легкого</t>
    </r>
    <r>
      <rPr>
        <sz val="12"/>
        <rFont val="Times New Roman"/>
        <family val="1"/>
        <charset val="204"/>
      </rPr>
      <t xml:space="preserve"> с применением иммуногистохимических методов / </t>
    </r>
    <r>
      <rPr>
        <b/>
        <sz val="12"/>
        <rFont val="Times New Roman"/>
        <family val="1"/>
        <charset val="204"/>
      </rPr>
      <t>1-2 маркера</t>
    </r>
  </si>
  <si>
    <r>
      <t xml:space="preserve">Патолого-анатомическое исследование биопсийного (операционного) материала </t>
    </r>
    <r>
      <rPr>
        <b/>
        <sz val="12"/>
        <rFont val="Times New Roman"/>
        <family val="1"/>
        <charset val="204"/>
      </rPr>
      <t>тканей легкого</t>
    </r>
    <r>
      <rPr>
        <sz val="12"/>
        <rFont val="Times New Roman"/>
        <family val="1"/>
        <charset val="204"/>
      </rPr>
      <t xml:space="preserve"> с применением иммуногистохимических методов / </t>
    </r>
    <r>
      <rPr>
        <b/>
        <sz val="12"/>
        <rFont val="Times New Roman"/>
        <family val="1"/>
        <charset val="204"/>
      </rPr>
      <t>2-5 маркеров</t>
    </r>
  </si>
  <si>
    <r>
      <t xml:space="preserve">Патолого-анатомическое исследование биопсийного (операционного) материала </t>
    </r>
    <r>
      <rPr>
        <b/>
        <sz val="12"/>
        <rFont val="Times New Roman"/>
        <family val="1"/>
        <charset val="204"/>
      </rPr>
      <t>тканей легкого</t>
    </r>
    <r>
      <rPr>
        <sz val="12"/>
        <rFont val="Times New Roman"/>
        <family val="1"/>
        <charset val="204"/>
      </rPr>
      <t xml:space="preserve"> с применением иммуногистохимических методов / </t>
    </r>
    <r>
      <rPr>
        <b/>
        <sz val="12"/>
        <rFont val="Times New Roman"/>
        <family val="1"/>
        <charset val="204"/>
      </rPr>
      <t>5-7 маркеров</t>
    </r>
  </si>
  <si>
    <r>
      <t xml:space="preserve">Патолого-анатомическое исследование биопсийного (операционного) материала </t>
    </r>
    <r>
      <rPr>
        <b/>
        <sz val="12"/>
        <rFont val="Times New Roman"/>
        <family val="1"/>
        <charset val="204"/>
      </rPr>
      <t>тканей легкого</t>
    </r>
    <r>
      <rPr>
        <sz val="12"/>
        <rFont val="Times New Roman"/>
        <family val="1"/>
        <charset val="204"/>
      </rPr>
      <t xml:space="preserve"> с применением иммуногистохимических методов / </t>
    </r>
    <r>
      <rPr>
        <b/>
        <sz val="12"/>
        <rFont val="Times New Roman"/>
        <family val="1"/>
        <charset val="204"/>
      </rPr>
      <t>до 12 маркеров</t>
    </r>
  </si>
  <si>
    <r>
      <t xml:space="preserve">Патолого-анатомическое исследование биопсийного (операционного) материала </t>
    </r>
    <r>
      <rPr>
        <b/>
        <sz val="12"/>
        <rFont val="Times New Roman"/>
        <family val="1"/>
        <charset val="204"/>
      </rPr>
      <t>тканей легкого</t>
    </r>
    <r>
      <rPr>
        <sz val="12"/>
        <rFont val="Times New Roman"/>
        <family val="1"/>
        <charset val="204"/>
      </rPr>
      <t xml:space="preserve"> с применением иммуногистохимических методов / </t>
    </r>
    <r>
      <rPr>
        <b/>
        <sz val="12"/>
        <rFont val="Times New Roman"/>
        <family val="1"/>
        <charset val="204"/>
      </rPr>
      <t>более 12 маркеров</t>
    </r>
    <r>
      <rPr>
        <sz val="12"/>
        <rFont val="Times New Roman"/>
        <family val="1"/>
        <charset val="204"/>
      </rPr>
      <t xml:space="preserve"> </t>
    </r>
  </si>
  <si>
    <t>A08.09.005.002</t>
  </si>
  <si>
    <r>
      <t xml:space="preserve">Патолого-анатомическое исследование биопсийного (операционного) материала </t>
    </r>
    <r>
      <rPr>
        <b/>
        <sz val="12"/>
        <rFont val="Times New Roman"/>
        <family val="1"/>
        <charset val="204"/>
      </rPr>
      <t>тканей плевры</t>
    </r>
    <r>
      <rPr>
        <sz val="12"/>
        <rFont val="Times New Roman"/>
        <family val="1"/>
        <charset val="204"/>
      </rPr>
      <t xml:space="preserve"> с применением иммуногистохимичских методов / </t>
    </r>
    <r>
      <rPr>
        <b/>
        <sz val="12"/>
        <rFont val="Times New Roman"/>
        <family val="1"/>
        <charset val="204"/>
      </rPr>
      <t>1-2 маркера</t>
    </r>
  </si>
  <si>
    <r>
      <t xml:space="preserve">Патолого-анатомическое исследование биопсийного (операционного) материала </t>
    </r>
    <r>
      <rPr>
        <b/>
        <sz val="12"/>
        <rFont val="Times New Roman"/>
        <family val="1"/>
        <charset val="204"/>
      </rPr>
      <t>тканей плевры</t>
    </r>
    <r>
      <rPr>
        <sz val="12"/>
        <rFont val="Times New Roman"/>
        <family val="1"/>
        <charset val="204"/>
      </rPr>
      <t xml:space="preserve"> с применением иммуногистохимичских методов / </t>
    </r>
    <r>
      <rPr>
        <b/>
        <sz val="12"/>
        <rFont val="Times New Roman"/>
        <family val="1"/>
        <charset val="204"/>
      </rPr>
      <t>2-5 маркеров</t>
    </r>
  </si>
  <si>
    <r>
      <t xml:space="preserve">Патолого-анатомическое исследование биопсийного (операционного) материала </t>
    </r>
    <r>
      <rPr>
        <b/>
        <sz val="12"/>
        <rFont val="Times New Roman"/>
        <family val="1"/>
        <charset val="204"/>
      </rPr>
      <t>тканей плевры</t>
    </r>
    <r>
      <rPr>
        <sz val="12"/>
        <rFont val="Times New Roman"/>
        <family val="1"/>
        <charset val="204"/>
      </rPr>
      <t xml:space="preserve"> с применением иммуногистохимичских методов / </t>
    </r>
    <r>
      <rPr>
        <b/>
        <sz val="12"/>
        <rFont val="Times New Roman"/>
        <family val="1"/>
        <charset val="204"/>
      </rPr>
      <t>5-7 маркеров</t>
    </r>
  </si>
  <si>
    <r>
      <t xml:space="preserve">Патолого-анатомическое исследование биопсийного (операционного) материала </t>
    </r>
    <r>
      <rPr>
        <b/>
        <sz val="12"/>
        <rFont val="Times New Roman"/>
        <family val="1"/>
        <charset val="204"/>
      </rPr>
      <t>тканей плевры</t>
    </r>
    <r>
      <rPr>
        <sz val="12"/>
        <rFont val="Times New Roman"/>
        <family val="1"/>
        <charset val="204"/>
      </rPr>
      <t xml:space="preserve"> с применением иммуногистохимичских методов / </t>
    </r>
    <r>
      <rPr>
        <b/>
        <sz val="12"/>
        <rFont val="Times New Roman"/>
        <family val="1"/>
        <charset val="204"/>
      </rPr>
      <t>до 12 маркеров</t>
    </r>
  </si>
  <si>
    <r>
      <t xml:space="preserve">Патолого-анатомическое исследование биопсийного (операционного) материала </t>
    </r>
    <r>
      <rPr>
        <b/>
        <sz val="12"/>
        <rFont val="Times New Roman"/>
        <family val="1"/>
        <charset val="204"/>
      </rPr>
      <t>тканей плевры</t>
    </r>
    <r>
      <rPr>
        <sz val="12"/>
        <rFont val="Times New Roman"/>
        <family val="1"/>
        <charset val="204"/>
      </rPr>
      <t xml:space="preserve"> с применением иммуногистохимичских методов / </t>
    </r>
    <r>
      <rPr>
        <b/>
        <sz val="12"/>
        <rFont val="Times New Roman"/>
        <family val="1"/>
        <charset val="204"/>
      </rPr>
      <t xml:space="preserve">более 12 маркеров </t>
    </r>
  </si>
  <si>
    <t>A08.14.001.002</t>
  </si>
  <si>
    <r>
      <t xml:space="preserve">Патолого-анатомическое исследование биопсийного (операционного) материала </t>
    </r>
    <r>
      <rPr>
        <b/>
        <sz val="12"/>
        <rFont val="Times New Roman"/>
        <family val="1"/>
        <charset val="204"/>
      </rPr>
      <t>печени</t>
    </r>
    <r>
      <rPr>
        <sz val="12"/>
        <rFont val="Times New Roman"/>
        <family val="1"/>
        <charset val="204"/>
      </rPr>
      <t xml:space="preserve"> с применением иммуногистохимических методов / </t>
    </r>
    <r>
      <rPr>
        <b/>
        <sz val="12"/>
        <rFont val="Times New Roman"/>
        <family val="1"/>
        <charset val="204"/>
      </rPr>
      <t>1-2 маркера</t>
    </r>
  </si>
  <si>
    <r>
      <t xml:space="preserve">Патолого-анатомическое исследование биопсийного (операционного) материала </t>
    </r>
    <r>
      <rPr>
        <b/>
        <sz val="12"/>
        <rFont val="Times New Roman"/>
        <family val="1"/>
        <charset val="204"/>
      </rPr>
      <t>печени</t>
    </r>
    <r>
      <rPr>
        <sz val="12"/>
        <rFont val="Times New Roman"/>
        <family val="1"/>
        <charset val="204"/>
      </rPr>
      <t xml:space="preserve"> с применением иммуногистохимических методов / </t>
    </r>
    <r>
      <rPr>
        <b/>
        <sz val="12"/>
        <rFont val="Times New Roman"/>
        <family val="1"/>
        <charset val="204"/>
      </rPr>
      <t>2-5 маркеров</t>
    </r>
  </si>
  <si>
    <r>
      <t xml:space="preserve">Патолого-анатомическое исследование биопсийного (операционного) материала </t>
    </r>
    <r>
      <rPr>
        <b/>
        <sz val="12"/>
        <rFont val="Times New Roman"/>
        <family val="1"/>
        <charset val="204"/>
      </rPr>
      <t>печени</t>
    </r>
    <r>
      <rPr>
        <sz val="12"/>
        <rFont val="Times New Roman"/>
        <family val="1"/>
        <charset val="204"/>
      </rPr>
      <t xml:space="preserve"> с применением иммуногистохимических методов / </t>
    </r>
    <r>
      <rPr>
        <b/>
        <sz val="12"/>
        <rFont val="Times New Roman"/>
        <family val="1"/>
        <charset val="204"/>
      </rPr>
      <t>5-7 маркеров</t>
    </r>
  </si>
  <si>
    <r>
      <t xml:space="preserve">Патолого-анатомическое исследование биопсийного (операционного) материала </t>
    </r>
    <r>
      <rPr>
        <b/>
        <sz val="12"/>
        <rFont val="Times New Roman"/>
        <family val="1"/>
        <charset val="204"/>
      </rPr>
      <t>печени</t>
    </r>
    <r>
      <rPr>
        <sz val="12"/>
        <rFont val="Times New Roman"/>
        <family val="1"/>
        <charset val="204"/>
      </rPr>
      <t xml:space="preserve"> с применением иммуногистохимических методов / </t>
    </r>
    <r>
      <rPr>
        <b/>
        <sz val="12"/>
        <rFont val="Times New Roman"/>
        <family val="1"/>
        <charset val="204"/>
      </rPr>
      <t>до 12 маркеров</t>
    </r>
  </si>
  <si>
    <r>
      <t xml:space="preserve">Патолого-анатомическое исследование биопсийного (операционного) материала </t>
    </r>
    <r>
      <rPr>
        <b/>
        <sz val="12"/>
        <rFont val="Times New Roman"/>
        <family val="1"/>
        <charset val="204"/>
      </rPr>
      <t>печени</t>
    </r>
    <r>
      <rPr>
        <sz val="12"/>
        <rFont val="Times New Roman"/>
        <family val="1"/>
        <charset val="204"/>
      </rPr>
      <t xml:space="preserve"> с применением иммуногистохимических методов / </t>
    </r>
    <r>
      <rPr>
        <b/>
        <sz val="12"/>
        <rFont val="Times New Roman"/>
        <family val="1"/>
        <charset val="204"/>
      </rPr>
      <t>более 12 маркеров</t>
    </r>
    <r>
      <rPr>
        <sz val="12"/>
        <rFont val="Times New Roman"/>
        <family val="1"/>
        <charset val="204"/>
      </rPr>
      <t xml:space="preserve"> </t>
    </r>
  </si>
  <si>
    <t>A08.14.004.001</t>
  </si>
  <si>
    <r>
      <t xml:space="preserve">Патолого-анатомическое исследование </t>
    </r>
    <r>
      <rPr>
        <b/>
        <sz val="12"/>
        <rFont val="Times New Roman"/>
        <family val="1"/>
        <charset val="204"/>
      </rPr>
      <t>биоптата печени</t>
    </r>
    <r>
      <rPr>
        <sz val="12"/>
        <rFont val="Times New Roman"/>
        <family val="1"/>
        <charset val="204"/>
      </rPr>
      <t xml:space="preserve"> с применением иммуногистохимических методов / </t>
    </r>
    <r>
      <rPr>
        <b/>
        <sz val="12"/>
        <rFont val="Times New Roman"/>
        <family val="1"/>
        <charset val="204"/>
      </rPr>
      <t>1-2 маркера</t>
    </r>
  </si>
  <si>
    <r>
      <t xml:space="preserve">Патолого-анатомическое исследование </t>
    </r>
    <r>
      <rPr>
        <b/>
        <sz val="12"/>
        <rFont val="Times New Roman"/>
        <family val="1"/>
        <charset val="204"/>
      </rPr>
      <t>биоптата печени</t>
    </r>
    <r>
      <rPr>
        <sz val="12"/>
        <rFont val="Times New Roman"/>
        <family val="1"/>
        <charset val="204"/>
      </rPr>
      <t xml:space="preserve"> с применением иммуногистохимических методов / </t>
    </r>
    <r>
      <rPr>
        <b/>
        <sz val="12"/>
        <rFont val="Times New Roman"/>
        <family val="1"/>
        <charset val="204"/>
      </rPr>
      <t>2-5 маркеров</t>
    </r>
  </si>
  <si>
    <r>
      <t xml:space="preserve">Патолого-анатомическое исследование </t>
    </r>
    <r>
      <rPr>
        <b/>
        <sz val="12"/>
        <rFont val="Times New Roman"/>
        <family val="1"/>
        <charset val="204"/>
      </rPr>
      <t>биоптата печени</t>
    </r>
    <r>
      <rPr>
        <sz val="12"/>
        <rFont val="Times New Roman"/>
        <family val="1"/>
        <charset val="204"/>
      </rPr>
      <t xml:space="preserve"> с применением иммуногистохимических методов / </t>
    </r>
    <r>
      <rPr>
        <b/>
        <sz val="12"/>
        <rFont val="Times New Roman"/>
        <family val="1"/>
        <charset val="204"/>
      </rPr>
      <t>5-7 маркеров</t>
    </r>
  </si>
  <si>
    <r>
      <t xml:space="preserve">Патолого-анатомическое исследование </t>
    </r>
    <r>
      <rPr>
        <b/>
        <sz val="12"/>
        <rFont val="Times New Roman"/>
        <family val="1"/>
        <charset val="204"/>
      </rPr>
      <t>биоптата печени</t>
    </r>
    <r>
      <rPr>
        <sz val="12"/>
        <rFont val="Times New Roman"/>
        <family val="1"/>
        <charset val="204"/>
      </rPr>
      <t xml:space="preserve"> с применением иммуногистохимических методов / </t>
    </r>
    <r>
      <rPr>
        <b/>
        <sz val="12"/>
        <rFont val="Times New Roman"/>
        <family val="1"/>
        <charset val="204"/>
      </rPr>
      <t>до 12 маркеров</t>
    </r>
  </si>
  <si>
    <r>
      <t xml:space="preserve">Патолого-анатомическое исследование </t>
    </r>
    <r>
      <rPr>
        <b/>
        <sz val="12"/>
        <rFont val="Times New Roman"/>
        <family val="1"/>
        <charset val="204"/>
      </rPr>
      <t>биоптата печени</t>
    </r>
    <r>
      <rPr>
        <sz val="12"/>
        <rFont val="Times New Roman"/>
        <family val="1"/>
        <charset val="204"/>
      </rPr>
      <t xml:space="preserve"> с применением иммуногистохимических методов / </t>
    </r>
    <r>
      <rPr>
        <b/>
        <sz val="12"/>
        <rFont val="Times New Roman"/>
        <family val="1"/>
        <charset val="204"/>
      </rPr>
      <t xml:space="preserve">более 12 маркеров </t>
    </r>
  </si>
  <si>
    <t>A08.16.001.002</t>
  </si>
  <si>
    <r>
      <t xml:space="preserve">Патолого-анатомическое исследование биопсийного (операционного) материала </t>
    </r>
    <r>
      <rPr>
        <b/>
        <sz val="12"/>
        <rFont val="Times New Roman"/>
        <family val="1"/>
        <charset val="204"/>
      </rPr>
      <t>пищевода</t>
    </r>
    <r>
      <rPr>
        <sz val="12"/>
        <rFont val="Times New Roman"/>
        <family val="1"/>
        <charset val="204"/>
      </rPr>
      <t xml:space="preserve"> с применением иммуногистохимических методов / </t>
    </r>
    <r>
      <rPr>
        <b/>
        <sz val="12"/>
        <rFont val="Times New Roman"/>
        <family val="1"/>
        <charset val="204"/>
      </rPr>
      <t>1-2 маркера</t>
    </r>
  </si>
  <si>
    <r>
      <t xml:space="preserve">Патолого-анатомическое исследование биопсийного (операционного) материала </t>
    </r>
    <r>
      <rPr>
        <b/>
        <sz val="12"/>
        <rFont val="Times New Roman"/>
        <family val="1"/>
        <charset val="204"/>
      </rPr>
      <t>пищевода</t>
    </r>
    <r>
      <rPr>
        <sz val="12"/>
        <rFont val="Times New Roman"/>
        <family val="1"/>
        <charset val="204"/>
      </rPr>
      <t xml:space="preserve"> с применением иммуногистохимических методов / </t>
    </r>
    <r>
      <rPr>
        <b/>
        <sz val="12"/>
        <rFont val="Times New Roman"/>
        <family val="1"/>
        <charset val="204"/>
      </rPr>
      <t>2-5 маркеров</t>
    </r>
  </si>
  <si>
    <r>
      <t xml:space="preserve">Патолого-анатомическое исследование биопсийного (операционного) материала </t>
    </r>
    <r>
      <rPr>
        <b/>
        <sz val="12"/>
        <rFont val="Times New Roman"/>
        <family val="1"/>
        <charset val="204"/>
      </rPr>
      <t>пищевода</t>
    </r>
    <r>
      <rPr>
        <sz val="12"/>
        <rFont val="Times New Roman"/>
        <family val="1"/>
        <charset val="204"/>
      </rPr>
      <t xml:space="preserve"> с применением иммуногистохимических методов / </t>
    </r>
    <r>
      <rPr>
        <b/>
        <sz val="12"/>
        <rFont val="Times New Roman"/>
        <family val="1"/>
        <charset val="204"/>
      </rPr>
      <t>5-7 маркеров</t>
    </r>
  </si>
  <si>
    <r>
      <t xml:space="preserve">Патолого-анатомическое исследование биопсийного (операционного) материала </t>
    </r>
    <r>
      <rPr>
        <b/>
        <sz val="12"/>
        <rFont val="Times New Roman"/>
        <family val="1"/>
        <charset val="204"/>
      </rPr>
      <t>пищевода</t>
    </r>
    <r>
      <rPr>
        <sz val="12"/>
        <rFont val="Times New Roman"/>
        <family val="1"/>
        <charset val="204"/>
      </rPr>
      <t xml:space="preserve"> с применением иммуногистохимических методов / </t>
    </r>
    <r>
      <rPr>
        <b/>
        <sz val="12"/>
        <rFont val="Times New Roman"/>
        <family val="1"/>
        <charset val="204"/>
      </rPr>
      <t>до 12 маркеров</t>
    </r>
  </si>
  <si>
    <r>
      <t xml:space="preserve">Патолого-анатомическое исследование биопсийного (операционного) материала </t>
    </r>
    <r>
      <rPr>
        <b/>
        <sz val="12"/>
        <rFont val="Times New Roman"/>
        <family val="1"/>
        <charset val="204"/>
      </rPr>
      <t>пищевода</t>
    </r>
    <r>
      <rPr>
        <sz val="12"/>
        <rFont val="Times New Roman"/>
        <family val="1"/>
        <charset val="204"/>
      </rPr>
      <t xml:space="preserve"> с применением иммуногистохимических методов / </t>
    </r>
    <r>
      <rPr>
        <b/>
        <sz val="12"/>
        <rFont val="Times New Roman"/>
        <family val="1"/>
        <charset val="204"/>
      </rPr>
      <t xml:space="preserve">более 12 маркеров </t>
    </r>
  </si>
  <si>
    <t>A08.16.002.002</t>
  </si>
  <si>
    <r>
      <t xml:space="preserve">Патолого-анатомическое исследование биопсийного (операционного) материала </t>
    </r>
    <r>
      <rPr>
        <b/>
        <sz val="12"/>
        <rFont val="Times New Roman"/>
        <family val="1"/>
        <charset val="204"/>
      </rPr>
      <t>желудка</t>
    </r>
    <r>
      <rPr>
        <sz val="12"/>
        <rFont val="Times New Roman"/>
        <family val="1"/>
        <charset val="204"/>
      </rPr>
      <t xml:space="preserve"> с применением иммуногистохимических методов / </t>
    </r>
    <r>
      <rPr>
        <b/>
        <sz val="12"/>
        <rFont val="Times New Roman"/>
        <family val="1"/>
        <charset val="204"/>
      </rPr>
      <t>1-2 маркера</t>
    </r>
  </si>
  <si>
    <r>
      <t xml:space="preserve">Патолого-анатомическое исследование биопсийного (операционного) материала </t>
    </r>
    <r>
      <rPr>
        <b/>
        <sz val="12"/>
        <rFont val="Times New Roman"/>
        <family val="1"/>
        <charset val="204"/>
      </rPr>
      <t>желудка</t>
    </r>
    <r>
      <rPr>
        <sz val="12"/>
        <rFont val="Times New Roman"/>
        <family val="1"/>
        <charset val="204"/>
      </rPr>
      <t xml:space="preserve"> с применением иммуногистохимических методов / </t>
    </r>
    <r>
      <rPr>
        <b/>
        <sz val="12"/>
        <rFont val="Times New Roman"/>
        <family val="1"/>
        <charset val="204"/>
      </rPr>
      <t>2-5 маркеров</t>
    </r>
  </si>
  <si>
    <r>
      <t xml:space="preserve">Патолого-анатомическое исследование биопсийного (операционного) материала </t>
    </r>
    <r>
      <rPr>
        <b/>
        <sz val="12"/>
        <rFont val="Times New Roman"/>
        <family val="1"/>
        <charset val="204"/>
      </rPr>
      <t>желудка</t>
    </r>
    <r>
      <rPr>
        <sz val="12"/>
        <rFont val="Times New Roman"/>
        <family val="1"/>
        <charset val="204"/>
      </rPr>
      <t xml:space="preserve"> с применением иммуногистохимических методов / </t>
    </r>
    <r>
      <rPr>
        <b/>
        <sz val="12"/>
        <rFont val="Times New Roman"/>
        <family val="1"/>
        <charset val="204"/>
      </rPr>
      <t>5-7 маркеров</t>
    </r>
  </si>
  <si>
    <r>
      <t xml:space="preserve">Патолого-анатомическое исследование биопсийного (операционного) материала </t>
    </r>
    <r>
      <rPr>
        <b/>
        <sz val="12"/>
        <rFont val="Times New Roman"/>
        <family val="1"/>
        <charset val="204"/>
      </rPr>
      <t>желудка</t>
    </r>
    <r>
      <rPr>
        <sz val="12"/>
        <rFont val="Times New Roman"/>
        <family val="1"/>
        <charset val="204"/>
      </rPr>
      <t xml:space="preserve"> с применением иммуногистохимических методов / </t>
    </r>
    <r>
      <rPr>
        <b/>
        <sz val="12"/>
        <rFont val="Times New Roman"/>
        <family val="1"/>
        <charset val="204"/>
      </rPr>
      <t>до 12 маркеров</t>
    </r>
  </si>
  <si>
    <r>
      <t xml:space="preserve">Патолого-анатомическое исследование биопсийного (операционного) материала </t>
    </r>
    <r>
      <rPr>
        <b/>
        <sz val="12"/>
        <rFont val="Times New Roman"/>
        <family val="1"/>
        <charset val="204"/>
      </rPr>
      <t>желудка</t>
    </r>
    <r>
      <rPr>
        <sz val="12"/>
        <rFont val="Times New Roman"/>
        <family val="1"/>
        <charset val="204"/>
      </rPr>
      <t xml:space="preserve"> с применением иммуногистохимических методов / </t>
    </r>
    <r>
      <rPr>
        <b/>
        <sz val="12"/>
        <rFont val="Times New Roman"/>
        <family val="1"/>
        <charset val="204"/>
      </rPr>
      <t>более 12 маркеров</t>
    </r>
    <r>
      <rPr>
        <sz val="12"/>
        <rFont val="Times New Roman"/>
        <family val="1"/>
        <charset val="204"/>
      </rPr>
      <t xml:space="preserve"> </t>
    </r>
  </si>
  <si>
    <t>A08.16.003.002</t>
  </si>
  <si>
    <r>
      <t xml:space="preserve">Патолого-анатомическое исследование биопсийного (операционного) материала </t>
    </r>
    <r>
      <rPr>
        <b/>
        <sz val="12"/>
        <rFont val="Times New Roman"/>
        <family val="1"/>
        <charset val="204"/>
      </rPr>
      <t>двенадцатиперстной кишки</t>
    </r>
    <r>
      <rPr>
        <sz val="12"/>
        <rFont val="Times New Roman"/>
        <family val="1"/>
        <charset val="204"/>
      </rPr>
      <t xml:space="preserve"> с применением иммуногистохимических методов / </t>
    </r>
    <r>
      <rPr>
        <b/>
        <sz val="12"/>
        <rFont val="Times New Roman"/>
        <family val="1"/>
        <charset val="204"/>
      </rPr>
      <t>1-2 маркера</t>
    </r>
  </si>
  <si>
    <r>
      <t xml:space="preserve">Патолого-анатомическое исследование биопсийного (операционного) материала </t>
    </r>
    <r>
      <rPr>
        <b/>
        <sz val="12"/>
        <rFont val="Times New Roman"/>
        <family val="1"/>
        <charset val="204"/>
      </rPr>
      <t>двенадцатиперстной кишки</t>
    </r>
    <r>
      <rPr>
        <sz val="12"/>
        <rFont val="Times New Roman"/>
        <family val="1"/>
        <charset val="204"/>
      </rPr>
      <t xml:space="preserve"> с применением иммуногистохимических методов / </t>
    </r>
    <r>
      <rPr>
        <b/>
        <sz val="12"/>
        <rFont val="Times New Roman"/>
        <family val="1"/>
        <charset val="204"/>
      </rPr>
      <t>2-5 маркеров</t>
    </r>
  </si>
  <si>
    <r>
      <t xml:space="preserve">Патолого-анатомическое исследование биопсийного (операционного) материала </t>
    </r>
    <r>
      <rPr>
        <b/>
        <sz val="12"/>
        <rFont val="Times New Roman"/>
        <family val="1"/>
        <charset val="204"/>
      </rPr>
      <t>двенадцатиперстной кишки</t>
    </r>
    <r>
      <rPr>
        <sz val="12"/>
        <rFont val="Times New Roman"/>
        <family val="1"/>
        <charset val="204"/>
      </rPr>
      <t xml:space="preserve"> с применением иммуногистохимических методов / </t>
    </r>
    <r>
      <rPr>
        <b/>
        <sz val="12"/>
        <rFont val="Times New Roman"/>
        <family val="1"/>
        <charset val="204"/>
      </rPr>
      <t>5-7 маркеров</t>
    </r>
  </si>
  <si>
    <r>
      <t xml:space="preserve">Патолого-анатомическое исследование биопсийного (операционного) материала </t>
    </r>
    <r>
      <rPr>
        <b/>
        <sz val="12"/>
        <rFont val="Times New Roman"/>
        <family val="1"/>
        <charset val="204"/>
      </rPr>
      <t>двенадцатиперстной кишки</t>
    </r>
    <r>
      <rPr>
        <sz val="12"/>
        <rFont val="Times New Roman"/>
        <family val="1"/>
        <charset val="204"/>
      </rPr>
      <t xml:space="preserve"> с применением иммуногистохимических методов / </t>
    </r>
    <r>
      <rPr>
        <b/>
        <sz val="12"/>
        <rFont val="Times New Roman"/>
        <family val="1"/>
        <charset val="204"/>
      </rPr>
      <t>до 12 маркеров</t>
    </r>
  </si>
  <si>
    <r>
      <t xml:space="preserve">Патолого-анатомическое исследование биопсийного (операционного) материала </t>
    </r>
    <r>
      <rPr>
        <b/>
        <sz val="12"/>
        <rFont val="Times New Roman"/>
        <family val="1"/>
        <charset val="204"/>
      </rPr>
      <t>двенадцатиперстной кишки</t>
    </r>
    <r>
      <rPr>
        <sz val="12"/>
        <rFont val="Times New Roman"/>
        <family val="1"/>
        <charset val="204"/>
      </rPr>
      <t xml:space="preserve"> с применением иммуногистохимических методов / </t>
    </r>
    <r>
      <rPr>
        <b/>
        <sz val="12"/>
        <rFont val="Times New Roman"/>
        <family val="1"/>
        <charset val="204"/>
      </rPr>
      <t xml:space="preserve">более 12 маркеров </t>
    </r>
  </si>
  <si>
    <t>A08.17.001.002</t>
  </si>
  <si>
    <r>
      <t>Патолого-анатомическое исследование биопсийного (операционного) материала</t>
    </r>
    <r>
      <rPr>
        <b/>
        <sz val="12"/>
        <rFont val="Times New Roman"/>
        <family val="1"/>
        <charset val="204"/>
      </rPr>
      <t xml:space="preserve"> тонкой кишки</t>
    </r>
    <r>
      <rPr>
        <sz val="12"/>
        <rFont val="Times New Roman"/>
        <family val="1"/>
        <charset val="204"/>
      </rPr>
      <t xml:space="preserve"> с применением иммуногистохимических методов / </t>
    </r>
    <r>
      <rPr>
        <b/>
        <sz val="12"/>
        <rFont val="Times New Roman"/>
        <family val="1"/>
        <charset val="204"/>
      </rPr>
      <t>1-2 маркеров</t>
    </r>
    <r>
      <rPr>
        <sz val="12"/>
        <rFont val="Times New Roman"/>
        <family val="1"/>
        <charset val="204"/>
      </rPr>
      <t xml:space="preserve"> </t>
    </r>
  </si>
  <si>
    <r>
      <t xml:space="preserve">Патолого-анатомическое исследование биопсийного (операционного) материала </t>
    </r>
    <r>
      <rPr>
        <b/>
        <sz val="12"/>
        <rFont val="Times New Roman"/>
        <family val="1"/>
        <charset val="204"/>
      </rPr>
      <t>тонкой кишки</t>
    </r>
    <r>
      <rPr>
        <sz val="12"/>
        <rFont val="Times New Roman"/>
        <family val="1"/>
        <charset val="204"/>
      </rPr>
      <t xml:space="preserve"> с применением иммуногистохимических методов /</t>
    </r>
    <r>
      <rPr>
        <b/>
        <sz val="12"/>
        <rFont val="Times New Roman"/>
        <family val="1"/>
        <charset val="204"/>
      </rPr>
      <t xml:space="preserve"> 2-5 маркеров</t>
    </r>
  </si>
  <si>
    <r>
      <t xml:space="preserve">Патолого-анатомическое исследование биопсийного (операционного) материала </t>
    </r>
    <r>
      <rPr>
        <b/>
        <sz val="12"/>
        <rFont val="Times New Roman"/>
        <family val="1"/>
        <charset val="204"/>
      </rPr>
      <t>тонкой кишки</t>
    </r>
    <r>
      <rPr>
        <sz val="12"/>
        <rFont val="Times New Roman"/>
        <family val="1"/>
        <charset val="204"/>
      </rPr>
      <t xml:space="preserve"> с применением иммуногистохимических методов / </t>
    </r>
    <r>
      <rPr>
        <b/>
        <sz val="12"/>
        <rFont val="Times New Roman"/>
        <family val="1"/>
        <charset val="204"/>
      </rPr>
      <t>5-7 маркеров</t>
    </r>
  </si>
  <si>
    <r>
      <t>Патолого-анатомическое исследование биопсийного (операционного) материала</t>
    </r>
    <r>
      <rPr>
        <b/>
        <sz val="12"/>
        <rFont val="Times New Roman"/>
        <family val="1"/>
        <charset val="204"/>
      </rPr>
      <t xml:space="preserve"> тонкой кишки</t>
    </r>
    <r>
      <rPr>
        <sz val="12"/>
        <rFont val="Times New Roman"/>
        <family val="1"/>
        <charset val="204"/>
      </rPr>
      <t xml:space="preserve"> с применением иммуногистохимических методов / </t>
    </r>
    <r>
      <rPr>
        <b/>
        <sz val="12"/>
        <rFont val="Times New Roman"/>
        <family val="1"/>
        <charset val="204"/>
      </rPr>
      <t>до 12 маркеров</t>
    </r>
  </si>
  <si>
    <r>
      <t xml:space="preserve">Патолого-анатомическое исследование биопсийного (операционного) материала </t>
    </r>
    <r>
      <rPr>
        <b/>
        <sz val="12"/>
        <rFont val="Times New Roman"/>
        <family val="1"/>
        <charset val="204"/>
      </rPr>
      <t>тонкой кишки</t>
    </r>
    <r>
      <rPr>
        <sz val="12"/>
        <rFont val="Times New Roman"/>
        <family val="1"/>
        <charset val="204"/>
      </rPr>
      <t xml:space="preserve"> с применением иммуногистохимических методов / </t>
    </r>
    <r>
      <rPr>
        <b/>
        <sz val="12"/>
        <rFont val="Times New Roman"/>
        <family val="1"/>
        <charset val="204"/>
      </rPr>
      <t xml:space="preserve">более 12 маркеров </t>
    </r>
  </si>
  <si>
    <t>A08.18.001.002</t>
  </si>
  <si>
    <r>
      <t xml:space="preserve">Патолого-анатомическое исследование биопсийного (операционного) материала </t>
    </r>
    <r>
      <rPr>
        <b/>
        <sz val="12"/>
        <rFont val="Times New Roman"/>
        <family val="1"/>
        <charset val="204"/>
      </rPr>
      <t>толстой кишки</t>
    </r>
    <r>
      <rPr>
        <sz val="12"/>
        <rFont val="Times New Roman"/>
        <family val="1"/>
        <charset val="204"/>
      </rPr>
      <t xml:space="preserve"> с применением иммуногистохимических методов / </t>
    </r>
    <r>
      <rPr>
        <b/>
        <sz val="12"/>
        <rFont val="Times New Roman"/>
        <family val="1"/>
        <charset val="204"/>
      </rPr>
      <t>1-2 маркера</t>
    </r>
  </si>
  <si>
    <r>
      <t xml:space="preserve">Патолого-анатомическое исследование биопсийного (операционного) материала </t>
    </r>
    <r>
      <rPr>
        <b/>
        <sz val="12"/>
        <rFont val="Times New Roman"/>
        <family val="1"/>
        <charset val="204"/>
      </rPr>
      <t>толстой кишки</t>
    </r>
    <r>
      <rPr>
        <sz val="12"/>
        <rFont val="Times New Roman"/>
        <family val="1"/>
        <charset val="204"/>
      </rPr>
      <t xml:space="preserve"> с применением иммуногистохимических методов / </t>
    </r>
    <r>
      <rPr>
        <b/>
        <sz val="12"/>
        <rFont val="Times New Roman"/>
        <family val="1"/>
        <charset val="204"/>
      </rPr>
      <t>2-5 маркеров</t>
    </r>
  </si>
  <si>
    <r>
      <t xml:space="preserve">Патолого-анатомическое исследование биопсийного (операционного) материала </t>
    </r>
    <r>
      <rPr>
        <b/>
        <sz val="12"/>
        <rFont val="Times New Roman"/>
        <family val="1"/>
        <charset val="204"/>
      </rPr>
      <t>толстой кишки</t>
    </r>
    <r>
      <rPr>
        <sz val="12"/>
        <rFont val="Times New Roman"/>
        <family val="1"/>
        <charset val="204"/>
      </rPr>
      <t xml:space="preserve"> с применением иммуногистохимических методов / </t>
    </r>
    <r>
      <rPr>
        <b/>
        <sz val="12"/>
        <rFont val="Times New Roman"/>
        <family val="1"/>
        <charset val="204"/>
      </rPr>
      <t>5-7 маркеров</t>
    </r>
  </si>
  <si>
    <r>
      <t xml:space="preserve">Патолого-анатомическое исследование биопсийного (операционного) материала </t>
    </r>
    <r>
      <rPr>
        <b/>
        <sz val="12"/>
        <rFont val="Times New Roman"/>
        <family val="1"/>
        <charset val="204"/>
      </rPr>
      <t>толстой кишки</t>
    </r>
    <r>
      <rPr>
        <sz val="12"/>
        <rFont val="Times New Roman"/>
        <family val="1"/>
        <charset val="204"/>
      </rPr>
      <t xml:space="preserve"> с применением иммуногистохимических методов / </t>
    </r>
    <r>
      <rPr>
        <b/>
        <sz val="12"/>
        <rFont val="Times New Roman"/>
        <family val="1"/>
        <charset val="204"/>
      </rPr>
      <t>до 12 маркеров</t>
    </r>
  </si>
  <si>
    <r>
      <t xml:space="preserve">Патолого-анатомическое исследование биопсийного (операционного) материала </t>
    </r>
    <r>
      <rPr>
        <b/>
        <sz val="12"/>
        <rFont val="Times New Roman"/>
        <family val="1"/>
        <charset val="204"/>
      </rPr>
      <t>толстой кишки</t>
    </r>
    <r>
      <rPr>
        <sz val="12"/>
        <rFont val="Times New Roman"/>
        <family val="1"/>
        <charset val="204"/>
      </rPr>
      <t xml:space="preserve"> с применением иммуногистохимических методов / </t>
    </r>
    <r>
      <rPr>
        <b/>
        <sz val="12"/>
        <rFont val="Times New Roman"/>
        <family val="1"/>
        <charset val="204"/>
      </rPr>
      <t>более 12 маркеров</t>
    </r>
    <r>
      <rPr>
        <sz val="12"/>
        <rFont val="Times New Roman"/>
        <family val="1"/>
        <charset val="204"/>
      </rPr>
      <t xml:space="preserve"> </t>
    </r>
  </si>
  <si>
    <t>A08.19.001.002</t>
  </si>
  <si>
    <r>
      <t xml:space="preserve">Патолого-анатомическое исследование биопсийного (операционного) материала </t>
    </r>
    <r>
      <rPr>
        <b/>
        <sz val="12"/>
        <rFont val="Times New Roman"/>
        <family val="1"/>
        <charset val="204"/>
      </rPr>
      <t>прямой кишки</t>
    </r>
    <r>
      <rPr>
        <sz val="12"/>
        <rFont val="Times New Roman"/>
        <family val="1"/>
        <charset val="204"/>
      </rPr>
      <t xml:space="preserve"> с применением иммуногистохимических методов / </t>
    </r>
    <r>
      <rPr>
        <b/>
        <sz val="12"/>
        <rFont val="Times New Roman"/>
        <family val="1"/>
        <charset val="204"/>
      </rPr>
      <t xml:space="preserve">1-2 маркера </t>
    </r>
  </si>
  <si>
    <r>
      <t xml:space="preserve">Патолого-анатомическое исследование биопсийного (операционного) материала </t>
    </r>
    <r>
      <rPr>
        <b/>
        <sz val="12"/>
        <rFont val="Times New Roman"/>
        <family val="1"/>
        <charset val="204"/>
      </rPr>
      <t>прямой кишки</t>
    </r>
    <r>
      <rPr>
        <sz val="12"/>
        <rFont val="Times New Roman"/>
        <family val="1"/>
        <charset val="204"/>
      </rPr>
      <t xml:space="preserve"> с применением иммуногистохимических методов / </t>
    </r>
    <r>
      <rPr>
        <b/>
        <sz val="12"/>
        <rFont val="Times New Roman"/>
        <family val="1"/>
        <charset val="204"/>
      </rPr>
      <t>2-5 маркеров</t>
    </r>
  </si>
  <si>
    <r>
      <t xml:space="preserve">Патолого-анатомическое исследование биопсийного (операционного) материала </t>
    </r>
    <r>
      <rPr>
        <b/>
        <sz val="12"/>
        <rFont val="Times New Roman"/>
        <family val="1"/>
        <charset val="204"/>
      </rPr>
      <t>прямой кишки</t>
    </r>
    <r>
      <rPr>
        <sz val="12"/>
        <rFont val="Times New Roman"/>
        <family val="1"/>
        <charset val="204"/>
      </rPr>
      <t xml:space="preserve"> с применением иммуногистохимических методов / </t>
    </r>
    <r>
      <rPr>
        <b/>
        <sz val="12"/>
        <rFont val="Times New Roman"/>
        <family val="1"/>
        <charset val="204"/>
      </rPr>
      <t>5-7 маркеров</t>
    </r>
  </si>
  <si>
    <r>
      <t xml:space="preserve">Патолого-анатомическое исследование биопсийного (операционного) материала </t>
    </r>
    <r>
      <rPr>
        <b/>
        <sz val="12"/>
        <rFont val="Times New Roman"/>
        <family val="1"/>
        <charset val="204"/>
      </rPr>
      <t>прямой кишки</t>
    </r>
    <r>
      <rPr>
        <sz val="12"/>
        <rFont val="Times New Roman"/>
        <family val="1"/>
        <charset val="204"/>
      </rPr>
      <t xml:space="preserve"> с применением иммуногистохимических методов / </t>
    </r>
    <r>
      <rPr>
        <b/>
        <sz val="12"/>
        <rFont val="Times New Roman"/>
        <family val="1"/>
        <charset val="204"/>
      </rPr>
      <t>до 12 маркеров</t>
    </r>
  </si>
  <si>
    <r>
      <t xml:space="preserve">Патолого-анатомическое исследование биопсийного (операционного) материала </t>
    </r>
    <r>
      <rPr>
        <b/>
        <sz val="12"/>
        <rFont val="Times New Roman"/>
        <family val="1"/>
        <charset val="204"/>
      </rPr>
      <t>прямой кишки</t>
    </r>
    <r>
      <rPr>
        <sz val="12"/>
        <rFont val="Times New Roman"/>
        <family val="1"/>
        <charset val="204"/>
      </rPr>
      <t xml:space="preserve"> с применением иммуногистохимических методов / </t>
    </r>
    <r>
      <rPr>
        <b/>
        <sz val="12"/>
        <rFont val="Times New Roman"/>
        <family val="1"/>
        <charset val="204"/>
      </rPr>
      <t>более 12 маркеров</t>
    </r>
    <r>
      <rPr>
        <sz val="12"/>
        <rFont val="Times New Roman"/>
        <family val="1"/>
        <charset val="204"/>
      </rPr>
      <t xml:space="preserve"> </t>
    </r>
  </si>
  <si>
    <t>A08.19.002.002</t>
  </si>
  <si>
    <r>
      <t xml:space="preserve">Патолого-анатомическое исследование биопсийного (операционного) материала </t>
    </r>
    <r>
      <rPr>
        <b/>
        <sz val="12"/>
        <rFont val="Times New Roman"/>
        <family val="1"/>
        <charset val="204"/>
      </rPr>
      <t>ободочной кишки</t>
    </r>
    <r>
      <rPr>
        <sz val="12"/>
        <rFont val="Times New Roman"/>
        <family val="1"/>
        <charset val="204"/>
      </rPr>
      <t xml:space="preserve"> с применением иммуногистохимических методов / </t>
    </r>
    <r>
      <rPr>
        <b/>
        <sz val="12"/>
        <rFont val="Times New Roman"/>
        <family val="1"/>
        <charset val="204"/>
      </rPr>
      <t>1-2 маркера</t>
    </r>
  </si>
  <si>
    <r>
      <t xml:space="preserve">Патолого-анатомическое исследование биопсийного (операционного) материала </t>
    </r>
    <r>
      <rPr>
        <b/>
        <sz val="12"/>
        <rFont val="Times New Roman"/>
        <family val="1"/>
        <charset val="204"/>
      </rPr>
      <t>ободочной кишки</t>
    </r>
    <r>
      <rPr>
        <sz val="12"/>
        <rFont val="Times New Roman"/>
        <family val="1"/>
        <charset val="204"/>
      </rPr>
      <t xml:space="preserve"> с применением иммуногистохимических методов /</t>
    </r>
    <r>
      <rPr>
        <b/>
        <sz val="12"/>
        <rFont val="Times New Roman"/>
        <family val="1"/>
        <charset val="204"/>
      </rPr>
      <t xml:space="preserve"> 2-5 маркеров</t>
    </r>
  </si>
  <si>
    <r>
      <t xml:space="preserve">Патолого-анатомическое исследование биопсийного (операционного) материала </t>
    </r>
    <r>
      <rPr>
        <b/>
        <sz val="12"/>
        <rFont val="Times New Roman"/>
        <family val="1"/>
        <charset val="204"/>
      </rPr>
      <t>ободочной кишки</t>
    </r>
    <r>
      <rPr>
        <sz val="12"/>
        <rFont val="Times New Roman"/>
        <family val="1"/>
        <charset val="204"/>
      </rPr>
      <t xml:space="preserve"> с применением иммуногистохимических методов / </t>
    </r>
    <r>
      <rPr>
        <b/>
        <sz val="12"/>
        <rFont val="Times New Roman"/>
        <family val="1"/>
        <charset val="204"/>
      </rPr>
      <t>5-7 маркеров</t>
    </r>
  </si>
  <si>
    <r>
      <t xml:space="preserve">Патолого-анатомическое исследование биопсийного (операционного) материала </t>
    </r>
    <r>
      <rPr>
        <b/>
        <sz val="12"/>
        <rFont val="Times New Roman"/>
        <family val="1"/>
        <charset val="204"/>
      </rPr>
      <t>ободочной кишки</t>
    </r>
    <r>
      <rPr>
        <sz val="12"/>
        <rFont val="Times New Roman"/>
        <family val="1"/>
        <charset val="204"/>
      </rPr>
      <t xml:space="preserve"> с применением иммуногистохимических методов / </t>
    </r>
    <r>
      <rPr>
        <b/>
        <sz val="12"/>
        <rFont val="Times New Roman"/>
        <family val="1"/>
        <charset val="204"/>
      </rPr>
      <t>до 12 маркеров</t>
    </r>
  </si>
  <si>
    <r>
      <t xml:space="preserve">Патолого-анатомическое исследование биопсийного (операционного) материала </t>
    </r>
    <r>
      <rPr>
        <b/>
        <sz val="12"/>
        <rFont val="Times New Roman"/>
        <family val="1"/>
        <charset val="204"/>
      </rPr>
      <t>ободочной кишки</t>
    </r>
    <r>
      <rPr>
        <sz val="12"/>
        <rFont val="Times New Roman"/>
        <family val="1"/>
        <charset val="204"/>
      </rPr>
      <t xml:space="preserve"> с применением иммуногистохимических методов / </t>
    </r>
    <r>
      <rPr>
        <b/>
        <sz val="12"/>
        <rFont val="Times New Roman"/>
        <family val="1"/>
        <charset val="204"/>
      </rPr>
      <t>более 12 маркеров</t>
    </r>
    <r>
      <rPr>
        <sz val="12"/>
        <rFont val="Times New Roman"/>
        <family val="1"/>
        <charset val="204"/>
      </rPr>
      <t xml:space="preserve"> </t>
    </r>
  </si>
  <si>
    <t>A08.20.001.002</t>
  </si>
  <si>
    <r>
      <t xml:space="preserve">Патолого-анатомическое исследование биопсийного (операционного) материала </t>
    </r>
    <r>
      <rPr>
        <b/>
        <sz val="12"/>
        <rFont val="Times New Roman"/>
        <family val="1"/>
        <charset val="204"/>
      </rPr>
      <t>влагалища</t>
    </r>
    <r>
      <rPr>
        <sz val="12"/>
        <rFont val="Times New Roman"/>
        <family val="1"/>
        <charset val="204"/>
      </rPr>
      <t xml:space="preserve"> с применением иммуногистохимических методов / </t>
    </r>
    <r>
      <rPr>
        <b/>
        <sz val="12"/>
        <rFont val="Times New Roman"/>
        <family val="1"/>
        <charset val="204"/>
      </rPr>
      <t>1-2 маркера</t>
    </r>
  </si>
  <si>
    <r>
      <t xml:space="preserve">Патолого-анатомическое исследование биопсийного (операционного) материала </t>
    </r>
    <r>
      <rPr>
        <b/>
        <sz val="12"/>
        <rFont val="Times New Roman"/>
        <family val="1"/>
        <charset val="204"/>
      </rPr>
      <t>влагалища</t>
    </r>
    <r>
      <rPr>
        <sz val="12"/>
        <rFont val="Times New Roman"/>
        <family val="1"/>
        <charset val="204"/>
      </rPr>
      <t xml:space="preserve"> с применением иммуногистохимических методов / </t>
    </r>
    <r>
      <rPr>
        <b/>
        <sz val="12"/>
        <rFont val="Times New Roman"/>
        <family val="1"/>
        <charset val="204"/>
      </rPr>
      <t>2-5 маркеров</t>
    </r>
  </si>
  <si>
    <r>
      <t xml:space="preserve">Патолого-анатомическое исследование биопсийного (операционного) материала </t>
    </r>
    <r>
      <rPr>
        <b/>
        <sz val="12"/>
        <rFont val="Times New Roman"/>
        <family val="1"/>
        <charset val="204"/>
      </rPr>
      <t>влагалища</t>
    </r>
    <r>
      <rPr>
        <sz val="12"/>
        <rFont val="Times New Roman"/>
        <family val="1"/>
        <charset val="204"/>
      </rPr>
      <t xml:space="preserve"> с применением иммуногистохимических методов / </t>
    </r>
    <r>
      <rPr>
        <b/>
        <sz val="12"/>
        <rFont val="Times New Roman"/>
        <family val="1"/>
        <charset val="204"/>
      </rPr>
      <t>5-7 маркеров</t>
    </r>
  </si>
  <si>
    <r>
      <t xml:space="preserve">Патолого-анатомическое исследование биопсийного (операционного) материала </t>
    </r>
    <r>
      <rPr>
        <b/>
        <sz val="12"/>
        <rFont val="Times New Roman"/>
        <family val="1"/>
        <charset val="204"/>
      </rPr>
      <t>влагалища</t>
    </r>
    <r>
      <rPr>
        <sz val="12"/>
        <rFont val="Times New Roman"/>
        <family val="1"/>
        <charset val="204"/>
      </rPr>
      <t xml:space="preserve"> с применением иммуногистохимических методов / </t>
    </r>
    <r>
      <rPr>
        <b/>
        <sz val="12"/>
        <rFont val="Times New Roman"/>
        <family val="1"/>
        <charset val="204"/>
      </rPr>
      <t>до 12 маркеров</t>
    </r>
  </si>
  <si>
    <r>
      <t xml:space="preserve">Патолого-анатомическое исследование биопсийного (операционного) материала </t>
    </r>
    <r>
      <rPr>
        <b/>
        <sz val="12"/>
        <rFont val="Times New Roman"/>
        <family val="1"/>
        <charset val="204"/>
      </rPr>
      <t>влагалища</t>
    </r>
    <r>
      <rPr>
        <sz val="12"/>
        <rFont val="Times New Roman"/>
        <family val="1"/>
        <charset val="204"/>
      </rPr>
      <t xml:space="preserve"> с применением иммуногистохимических методов / </t>
    </r>
    <r>
      <rPr>
        <b/>
        <sz val="12"/>
        <rFont val="Times New Roman"/>
        <family val="1"/>
        <charset val="204"/>
      </rPr>
      <t xml:space="preserve">более 12 маркеров </t>
    </r>
  </si>
  <si>
    <t>A08.20.003.002</t>
  </si>
  <si>
    <r>
      <t xml:space="preserve">Патолого-анатомическое исследование биопсийного (операционного) материала </t>
    </r>
    <r>
      <rPr>
        <b/>
        <sz val="12"/>
        <rFont val="Times New Roman"/>
        <family val="1"/>
        <charset val="204"/>
      </rPr>
      <t>матки</t>
    </r>
    <r>
      <rPr>
        <sz val="12"/>
        <rFont val="Times New Roman"/>
        <family val="1"/>
        <charset val="204"/>
      </rPr>
      <t xml:space="preserve"> с применением иммуногистохимических методов / </t>
    </r>
    <r>
      <rPr>
        <b/>
        <sz val="12"/>
        <rFont val="Times New Roman"/>
        <family val="1"/>
        <charset val="204"/>
      </rPr>
      <t>1-2 маркера</t>
    </r>
  </si>
  <si>
    <r>
      <t xml:space="preserve">Патолого-анатомическое исследование биопсийного (операционного) материала </t>
    </r>
    <r>
      <rPr>
        <b/>
        <sz val="12"/>
        <rFont val="Times New Roman"/>
        <family val="1"/>
        <charset val="204"/>
      </rPr>
      <t>матки</t>
    </r>
    <r>
      <rPr>
        <sz val="12"/>
        <rFont val="Times New Roman"/>
        <family val="1"/>
        <charset val="204"/>
      </rPr>
      <t xml:space="preserve"> с применением иммуногистохимических методов / </t>
    </r>
    <r>
      <rPr>
        <b/>
        <sz val="12"/>
        <rFont val="Times New Roman"/>
        <family val="1"/>
        <charset val="204"/>
      </rPr>
      <t>2-5 маркеров</t>
    </r>
  </si>
  <si>
    <r>
      <t xml:space="preserve">Патолого-анатомическое исследование биопсийного (операционного) материала </t>
    </r>
    <r>
      <rPr>
        <b/>
        <sz val="12"/>
        <rFont val="Times New Roman"/>
        <family val="1"/>
        <charset val="204"/>
      </rPr>
      <t>матки</t>
    </r>
    <r>
      <rPr>
        <sz val="12"/>
        <rFont val="Times New Roman"/>
        <family val="1"/>
        <charset val="204"/>
      </rPr>
      <t xml:space="preserve"> с применением иммуногистохимических методов / </t>
    </r>
    <r>
      <rPr>
        <b/>
        <sz val="12"/>
        <rFont val="Times New Roman"/>
        <family val="1"/>
        <charset val="204"/>
      </rPr>
      <t>5-7 маркеров</t>
    </r>
  </si>
  <si>
    <r>
      <t xml:space="preserve">Патолого-анатомическое исследование биопсийного (операционного) материала </t>
    </r>
    <r>
      <rPr>
        <b/>
        <sz val="12"/>
        <rFont val="Times New Roman"/>
        <family val="1"/>
        <charset val="204"/>
      </rPr>
      <t>матки</t>
    </r>
    <r>
      <rPr>
        <sz val="12"/>
        <rFont val="Times New Roman"/>
        <family val="1"/>
        <charset val="204"/>
      </rPr>
      <t xml:space="preserve"> с применением иммуногистохимических методов / </t>
    </r>
    <r>
      <rPr>
        <b/>
        <sz val="12"/>
        <rFont val="Times New Roman"/>
        <family val="1"/>
        <charset val="204"/>
      </rPr>
      <t>до 12 маркеров</t>
    </r>
  </si>
  <si>
    <r>
      <t xml:space="preserve">Патолого-анатомическое исследование биопсийного (операционного) материала </t>
    </r>
    <r>
      <rPr>
        <b/>
        <sz val="12"/>
        <rFont val="Times New Roman"/>
        <family val="1"/>
        <charset val="204"/>
      </rPr>
      <t>матки</t>
    </r>
    <r>
      <rPr>
        <sz val="12"/>
        <rFont val="Times New Roman"/>
        <family val="1"/>
        <charset val="204"/>
      </rPr>
      <t xml:space="preserve"> с применением иммуногистохимических методов / </t>
    </r>
    <r>
      <rPr>
        <b/>
        <sz val="12"/>
        <rFont val="Times New Roman"/>
        <family val="1"/>
        <charset val="204"/>
      </rPr>
      <t xml:space="preserve">более 12 маркеров </t>
    </r>
  </si>
  <si>
    <t>A08.20.005.002</t>
  </si>
  <si>
    <r>
      <t xml:space="preserve">Патолого-анатомическое исследование биопсийного (операционного) материала </t>
    </r>
    <r>
      <rPr>
        <b/>
        <sz val="12"/>
        <rFont val="Times New Roman"/>
        <family val="1"/>
        <charset val="204"/>
      </rPr>
      <t>яичника</t>
    </r>
    <r>
      <rPr>
        <sz val="12"/>
        <rFont val="Times New Roman"/>
        <family val="1"/>
        <charset val="204"/>
      </rPr>
      <t xml:space="preserve"> с применением иммуногистохимических методов / </t>
    </r>
    <r>
      <rPr>
        <b/>
        <sz val="12"/>
        <rFont val="Times New Roman"/>
        <family val="1"/>
        <charset val="204"/>
      </rPr>
      <t>1-2 маркера</t>
    </r>
  </si>
  <si>
    <r>
      <t xml:space="preserve">Патолого-анатомическое исследование биопсийного (операционного) материала </t>
    </r>
    <r>
      <rPr>
        <b/>
        <sz val="12"/>
        <rFont val="Times New Roman"/>
        <family val="1"/>
        <charset val="204"/>
      </rPr>
      <t>яичника</t>
    </r>
    <r>
      <rPr>
        <sz val="12"/>
        <rFont val="Times New Roman"/>
        <family val="1"/>
        <charset val="204"/>
      </rPr>
      <t xml:space="preserve"> с применением иммуногистохимических методов / </t>
    </r>
    <r>
      <rPr>
        <b/>
        <sz val="12"/>
        <rFont val="Times New Roman"/>
        <family val="1"/>
        <charset val="204"/>
      </rPr>
      <t>2-5 маркеров</t>
    </r>
  </si>
  <si>
    <r>
      <t xml:space="preserve">Патолого-анатомическое исследование биопсийного (операционного) материала </t>
    </r>
    <r>
      <rPr>
        <b/>
        <sz val="12"/>
        <rFont val="Times New Roman"/>
        <family val="1"/>
        <charset val="204"/>
      </rPr>
      <t>яичника</t>
    </r>
    <r>
      <rPr>
        <sz val="12"/>
        <rFont val="Times New Roman"/>
        <family val="1"/>
        <charset val="204"/>
      </rPr>
      <t xml:space="preserve"> с применением иммуногистохимических методов /</t>
    </r>
    <r>
      <rPr>
        <b/>
        <sz val="12"/>
        <rFont val="Times New Roman"/>
        <family val="1"/>
        <charset val="204"/>
      </rPr>
      <t xml:space="preserve"> 5-7 маркеров</t>
    </r>
  </si>
  <si>
    <r>
      <t xml:space="preserve">Патолого-анатомическое исследование биопсийного (операционного) материала </t>
    </r>
    <r>
      <rPr>
        <b/>
        <sz val="12"/>
        <rFont val="Times New Roman"/>
        <family val="1"/>
        <charset val="204"/>
      </rPr>
      <t>яичника</t>
    </r>
    <r>
      <rPr>
        <sz val="12"/>
        <rFont val="Times New Roman"/>
        <family val="1"/>
        <charset val="204"/>
      </rPr>
      <t xml:space="preserve"> с применением иммуногистохимических методов / </t>
    </r>
    <r>
      <rPr>
        <b/>
        <sz val="12"/>
        <rFont val="Times New Roman"/>
        <family val="1"/>
        <charset val="204"/>
      </rPr>
      <t>до 12 маркеров</t>
    </r>
  </si>
  <si>
    <r>
      <t xml:space="preserve">Патолого-анатомическое исследование биопсийного (операционного) материала </t>
    </r>
    <r>
      <rPr>
        <b/>
        <sz val="12"/>
        <rFont val="Times New Roman"/>
        <family val="1"/>
        <charset val="204"/>
      </rPr>
      <t>яичника</t>
    </r>
    <r>
      <rPr>
        <sz val="12"/>
        <rFont val="Times New Roman"/>
        <family val="1"/>
        <charset val="204"/>
      </rPr>
      <t xml:space="preserve"> с применением иммуногистохимических методов / </t>
    </r>
    <r>
      <rPr>
        <b/>
        <sz val="12"/>
        <rFont val="Times New Roman"/>
        <family val="1"/>
        <charset val="204"/>
      </rPr>
      <t xml:space="preserve">более 12 маркеров </t>
    </r>
  </si>
  <si>
    <t>A08.20.006.002</t>
  </si>
  <si>
    <r>
      <t xml:space="preserve">Патолого-анатомическое исследование биопсийного (операционного) материала </t>
    </r>
    <r>
      <rPr>
        <b/>
        <sz val="12"/>
        <rFont val="Times New Roman"/>
        <family val="1"/>
        <charset val="204"/>
      </rPr>
      <t>маточной трубы</t>
    </r>
    <r>
      <rPr>
        <sz val="12"/>
        <rFont val="Times New Roman"/>
        <family val="1"/>
        <charset val="204"/>
      </rPr>
      <t xml:space="preserve"> с применением иммуногистохимических методов /</t>
    </r>
    <r>
      <rPr>
        <b/>
        <sz val="12"/>
        <rFont val="Times New Roman"/>
        <family val="1"/>
        <charset val="204"/>
      </rPr>
      <t xml:space="preserve"> 1-2 маркера </t>
    </r>
  </si>
  <si>
    <r>
      <t xml:space="preserve">Патолого-анатомическое исследование биопсийного (операционного) материала </t>
    </r>
    <r>
      <rPr>
        <b/>
        <sz val="12"/>
        <rFont val="Times New Roman"/>
        <family val="1"/>
        <charset val="204"/>
      </rPr>
      <t>маточной трубы</t>
    </r>
    <r>
      <rPr>
        <sz val="12"/>
        <rFont val="Times New Roman"/>
        <family val="1"/>
        <charset val="204"/>
      </rPr>
      <t xml:space="preserve"> с применением иммуногистохимических методов / </t>
    </r>
    <r>
      <rPr>
        <b/>
        <sz val="12"/>
        <rFont val="Times New Roman"/>
        <family val="1"/>
        <charset val="204"/>
      </rPr>
      <t>2-5 маркеров</t>
    </r>
  </si>
  <si>
    <r>
      <t xml:space="preserve">Патолого-анатомическое исследование биопсийного (операционного) материала </t>
    </r>
    <r>
      <rPr>
        <b/>
        <sz val="12"/>
        <rFont val="Times New Roman"/>
        <family val="1"/>
        <charset val="204"/>
      </rPr>
      <t>маточной трубы</t>
    </r>
    <r>
      <rPr>
        <sz val="12"/>
        <rFont val="Times New Roman"/>
        <family val="1"/>
        <charset val="204"/>
      </rPr>
      <t xml:space="preserve"> с применением иммуногистохимических методов / </t>
    </r>
    <r>
      <rPr>
        <b/>
        <sz val="12"/>
        <rFont val="Times New Roman"/>
        <family val="1"/>
        <charset val="204"/>
      </rPr>
      <t>5-7 маркеров</t>
    </r>
  </si>
  <si>
    <r>
      <t xml:space="preserve">Патолого-анатомическое исследование биопсийного (операционного) материала </t>
    </r>
    <r>
      <rPr>
        <b/>
        <sz val="12"/>
        <rFont val="Times New Roman"/>
        <family val="1"/>
        <charset val="204"/>
      </rPr>
      <t>маточной трубы</t>
    </r>
    <r>
      <rPr>
        <sz val="12"/>
        <rFont val="Times New Roman"/>
        <family val="1"/>
        <charset val="204"/>
      </rPr>
      <t xml:space="preserve"> с применением иммуногистохимических методов / </t>
    </r>
    <r>
      <rPr>
        <b/>
        <sz val="12"/>
        <rFont val="Times New Roman"/>
        <family val="1"/>
        <charset val="204"/>
      </rPr>
      <t>до 12 маркеров</t>
    </r>
  </si>
  <si>
    <r>
      <t xml:space="preserve">Патолого-анатомическое исследование биопсийного (операционного) материала </t>
    </r>
    <r>
      <rPr>
        <b/>
        <sz val="12"/>
        <rFont val="Times New Roman"/>
        <family val="1"/>
        <charset val="204"/>
      </rPr>
      <t>маточной трубы</t>
    </r>
    <r>
      <rPr>
        <sz val="12"/>
        <rFont val="Times New Roman"/>
        <family val="1"/>
        <charset val="204"/>
      </rPr>
      <t xml:space="preserve"> с применением иммуногистохимических методов / </t>
    </r>
    <r>
      <rPr>
        <b/>
        <sz val="12"/>
        <rFont val="Times New Roman"/>
        <family val="1"/>
        <charset val="204"/>
      </rPr>
      <t xml:space="preserve">более 12 маркеров </t>
    </r>
  </si>
  <si>
    <t>A08.20.009.002</t>
  </si>
  <si>
    <r>
      <t xml:space="preserve">Патолого-анатомическое исследование биопсийного (операционного) материала </t>
    </r>
    <r>
      <rPr>
        <b/>
        <sz val="12"/>
        <rFont val="Times New Roman"/>
        <family val="1"/>
        <charset val="204"/>
      </rPr>
      <t>молочной железы</t>
    </r>
    <r>
      <rPr>
        <sz val="12"/>
        <rFont val="Times New Roman"/>
        <family val="1"/>
        <charset val="204"/>
      </rPr>
      <t xml:space="preserve"> с применением иммуногистохимических методов / </t>
    </r>
    <r>
      <rPr>
        <b/>
        <sz val="12"/>
        <rFont val="Times New Roman"/>
        <family val="1"/>
        <charset val="204"/>
      </rPr>
      <t>1-2 маркера</t>
    </r>
    <r>
      <rPr>
        <sz val="12"/>
        <rFont val="Times New Roman"/>
        <family val="1"/>
        <charset val="204"/>
      </rPr>
      <t xml:space="preserve"> </t>
    </r>
  </si>
  <si>
    <r>
      <t xml:space="preserve">Патолого-анатомическое исследование биопсийного (операционного) материала </t>
    </r>
    <r>
      <rPr>
        <b/>
        <sz val="12"/>
        <rFont val="Times New Roman"/>
        <family val="1"/>
        <charset val="204"/>
      </rPr>
      <t>молочной железы</t>
    </r>
    <r>
      <rPr>
        <sz val="12"/>
        <rFont val="Times New Roman"/>
        <family val="1"/>
        <charset val="204"/>
      </rPr>
      <t xml:space="preserve"> с применением иммуногистохимических методов / </t>
    </r>
    <r>
      <rPr>
        <b/>
        <sz val="12"/>
        <rFont val="Times New Roman"/>
        <family val="1"/>
        <charset val="204"/>
      </rPr>
      <t>2-5 маркеров</t>
    </r>
  </si>
  <si>
    <r>
      <t xml:space="preserve">Патолого-анатомическое исследование биопсийного (операционного) материала </t>
    </r>
    <r>
      <rPr>
        <b/>
        <sz val="12"/>
        <rFont val="Times New Roman"/>
        <family val="1"/>
        <charset val="204"/>
      </rPr>
      <t>молочной железы</t>
    </r>
    <r>
      <rPr>
        <sz val="12"/>
        <rFont val="Times New Roman"/>
        <family val="1"/>
        <charset val="204"/>
      </rPr>
      <t xml:space="preserve"> с применением иммуногистохимических методов / </t>
    </r>
    <r>
      <rPr>
        <b/>
        <sz val="12"/>
        <rFont val="Times New Roman"/>
        <family val="1"/>
        <charset val="204"/>
      </rPr>
      <t>5-7 маркеров</t>
    </r>
  </si>
  <si>
    <r>
      <t xml:space="preserve">Патолого-анатомическое исследование биопсийного (операционного) материала </t>
    </r>
    <r>
      <rPr>
        <b/>
        <sz val="12"/>
        <rFont val="Times New Roman"/>
        <family val="1"/>
        <charset val="204"/>
      </rPr>
      <t>молочной железы</t>
    </r>
    <r>
      <rPr>
        <sz val="12"/>
        <rFont val="Times New Roman"/>
        <family val="1"/>
        <charset val="204"/>
      </rPr>
      <t xml:space="preserve"> с применением иммуногистохимических методов / </t>
    </r>
    <r>
      <rPr>
        <b/>
        <sz val="12"/>
        <rFont val="Times New Roman"/>
        <family val="1"/>
        <charset val="204"/>
      </rPr>
      <t>до 12 маркеров</t>
    </r>
  </si>
  <si>
    <r>
      <t xml:space="preserve">Патолого-анатомическое исследование биопсийного (операционного) материала </t>
    </r>
    <r>
      <rPr>
        <b/>
        <sz val="12"/>
        <rFont val="Times New Roman"/>
        <family val="1"/>
        <charset val="204"/>
      </rPr>
      <t>молочной железы</t>
    </r>
    <r>
      <rPr>
        <sz val="12"/>
        <rFont val="Times New Roman"/>
        <family val="1"/>
        <charset val="204"/>
      </rPr>
      <t xml:space="preserve"> с применением иммуногистохимических методов / </t>
    </r>
    <r>
      <rPr>
        <b/>
        <sz val="12"/>
        <rFont val="Times New Roman"/>
        <family val="1"/>
        <charset val="204"/>
      </rPr>
      <t xml:space="preserve">более 12 маркеров </t>
    </r>
  </si>
  <si>
    <t>A08.21.001.002</t>
  </si>
  <si>
    <r>
      <t xml:space="preserve">Патолого-анатомическое исследование биопсийного (операционного) материала </t>
    </r>
    <r>
      <rPr>
        <b/>
        <sz val="12"/>
        <rFont val="Times New Roman"/>
        <family val="1"/>
        <charset val="204"/>
      </rPr>
      <t>предстательной железы</t>
    </r>
    <r>
      <rPr>
        <sz val="12"/>
        <rFont val="Times New Roman"/>
        <family val="1"/>
        <charset val="204"/>
      </rPr>
      <t xml:space="preserve"> с применением иммуногистохимических методов / </t>
    </r>
    <r>
      <rPr>
        <b/>
        <sz val="12"/>
        <rFont val="Times New Roman"/>
        <family val="1"/>
        <charset val="204"/>
      </rPr>
      <t>1-2 маркера</t>
    </r>
  </si>
  <si>
    <r>
      <t xml:space="preserve">Патолого-анатомическое исследование биопсийного (операционного) материала </t>
    </r>
    <r>
      <rPr>
        <b/>
        <sz val="12"/>
        <rFont val="Times New Roman"/>
        <family val="1"/>
        <charset val="204"/>
      </rPr>
      <t>предстательной железы</t>
    </r>
    <r>
      <rPr>
        <sz val="12"/>
        <rFont val="Times New Roman"/>
        <family val="1"/>
        <charset val="204"/>
      </rPr>
      <t xml:space="preserve"> с применением иммуногистохимических методов / </t>
    </r>
    <r>
      <rPr>
        <b/>
        <sz val="12"/>
        <rFont val="Times New Roman"/>
        <family val="1"/>
        <charset val="204"/>
      </rPr>
      <t>2-5 маркеров</t>
    </r>
  </si>
  <si>
    <r>
      <t xml:space="preserve">Патолого-анатомическое исследование биопсийного (операционного) материала </t>
    </r>
    <r>
      <rPr>
        <b/>
        <sz val="12"/>
        <rFont val="Times New Roman"/>
        <family val="1"/>
        <charset val="204"/>
      </rPr>
      <t>предстательной железы</t>
    </r>
    <r>
      <rPr>
        <sz val="12"/>
        <rFont val="Times New Roman"/>
        <family val="1"/>
        <charset val="204"/>
      </rPr>
      <t xml:space="preserve"> с применением иммуногистохимических методов / </t>
    </r>
    <r>
      <rPr>
        <b/>
        <sz val="12"/>
        <rFont val="Times New Roman"/>
        <family val="1"/>
        <charset val="204"/>
      </rPr>
      <t>5-7 маркеров</t>
    </r>
  </si>
  <si>
    <r>
      <t xml:space="preserve">Патолого-анатомическое исследование биопсийного (операционного) материала </t>
    </r>
    <r>
      <rPr>
        <b/>
        <sz val="12"/>
        <rFont val="Times New Roman"/>
        <family val="1"/>
        <charset val="204"/>
      </rPr>
      <t>предстательной железы</t>
    </r>
    <r>
      <rPr>
        <sz val="12"/>
        <rFont val="Times New Roman"/>
        <family val="1"/>
        <charset val="204"/>
      </rPr>
      <t xml:space="preserve"> с применением иммуногистохимических методов / </t>
    </r>
    <r>
      <rPr>
        <b/>
        <sz val="12"/>
        <rFont val="Times New Roman"/>
        <family val="1"/>
        <charset val="204"/>
      </rPr>
      <t>до 12 маркеров</t>
    </r>
  </si>
  <si>
    <r>
      <t xml:space="preserve">Патолого-анатомическое исследование биопсийного (операционного) материала </t>
    </r>
    <r>
      <rPr>
        <b/>
        <sz val="12"/>
        <rFont val="Times New Roman"/>
        <family val="1"/>
        <charset val="204"/>
      </rPr>
      <t>предстательной железы</t>
    </r>
    <r>
      <rPr>
        <sz val="12"/>
        <rFont val="Times New Roman"/>
        <family val="1"/>
        <charset val="204"/>
      </rPr>
      <t xml:space="preserve"> с применением иммуногистохимических методов / </t>
    </r>
    <r>
      <rPr>
        <b/>
        <sz val="12"/>
        <rFont val="Times New Roman"/>
        <family val="1"/>
        <charset val="204"/>
      </rPr>
      <t xml:space="preserve">более 12 маркеров </t>
    </r>
  </si>
  <si>
    <t>A08.21.002.002</t>
  </si>
  <si>
    <r>
      <t xml:space="preserve">Патолого-анатомическое исследование биопсийного (операционного) материала </t>
    </r>
    <r>
      <rPr>
        <b/>
        <sz val="12"/>
        <rFont val="Times New Roman"/>
        <family val="1"/>
        <charset val="204"/>
      </rPr>
      <t>яичка, семенного канатика и придатков</t>
    </r>
    <r>
      <rPr>
        <sz val="12"/>
        <rFont val="Times New Roman"/>
        <family val="1"/>
        <charset val="204"/>
      </rPr>
      <t xml:space="preserve"> с применением иммуногистохимических методов / </t>
    </r>
    <r>
      <rPr>
        <b/>
        <sz val="12"/>
        <rFont val="Times New Roman"/>
        <family val="1"/>
        <charset val="204"/>
      </rPr>
      <t>5-7 маркеров</t>
    </r>
  </si>
  <si>
    <t>A08.22.002.002</t>
  </si>
  <si>
    <r>
      <t>Патолого-анатомическое исследование биопсийного (операционного) материала</t>
    </r>
    <r>
      <rPr>
        <b/>
        <sz val="12"/>
        <rFont val="Times New Roman"/>
        <family val="1"/>
        <charset val="204"/>
      </rPr>
      <t xml:space="preserve"> тканей удаленного новообразования желез внутренней секреции</t>
    </r>
    <r>
      <rPr>
        <sz val="12"/>
        <rFont val="Times New Roman"/>
        <family val="1"/>
        <charset val="204"/>
      </rPr>
      <t xml:space="preserve"> с применением иммуногистохимических методов / </t>
    </r>
    <r>
      <rPr>
        <b/>
        <sz val="12"/>
        <rFont val="Times New Roman"/>
        <family val="1"/>
        <charset val="204"/>
      </rPr>
      <t>до 12 маркеров</t>
    </r>
  </si>
  <si>
    <r>
      <t xml:space="preserve">Патолого-анатомическое исследование биопсийного (операционного) материала </t>
    </r>
    <r>
      <rPr>
        <b/>
        <sz val="12"/>
        <rFont val="Times New Roman"/>
        <family val="1"/>
        <charset val="204"/>
      </rPr>
      <t>тканей удаленного новообразования желез внутренней секреции</t>
    </r>
    <r>
      <rPr>
        <sz val="12"/>
        <rFont val="Times New Roman"/>
        <family val="1"/>
        <charset val="204"/>
      </rPr>
      <t xml:space="preserve"> с применением иммуногистохимических методов / </t>
    </r>
    <r>
      <rPr>
        <b/>
        <sz val="12"/>
        <rFont val="Times New Roman"/>
        <family val="1"/>
        <charset val="204"/>
      </rPr>
      <t xml:space="preserve">более 12 маркеров </t>
    </r>
  </si>
  <si>
    <t>A08.22.003.001</t>
  </si>
  <si>
    <r>
      <t xml:space="preserve">Патолого-анатомическое исследование биопсийного (операционного) материала </t>
    </r>
    <r>
      <rPr>
        <b/>
        <sz val="12"/>
        <rFont val="Times New Roman"/>
        <family val="1"/>
        <charset val="204"/>
      </rPr>
      <t>тканей щитовидной железы</t>
    </r>
    <r>
      <rPr>
        <sz val="12"/>
        <rFont val="Times New Roman"/>
        <family val="1"/>
        <charset val="204"/>
      </rPr>
      <t xml:space="preserve"> с применением иммуногистохимических методов / </t>
    </r>
    <r>
      <rPr>
        <b/>
        <sz val="12"/>
        <rFont val="Times New Roman"/>
        <family val="1"/>
        <charset val="204"/>
      </rPr>
      <t>1-2 маркера</t>
    </r>
  </si>
  <si>
    <r>
      <t xml:space="preserve">Патолого-анатомическое исследование биопсийного (операционного) материала </t>
    </r>
    <r>
      <rPr>
        <b/>
        <sz val="12"/>
        <rFont val="Times New Roman"/>
        <family val="1"/>
        <charset val="204"/>
      </rPr>
      <t>тканей щитовидной железы</t>
    </r>
    <r>
      <rPr>
        <sz val="12"/>
        <rFont val="Times New Roman"/>
        <family val="1"/>
        <charset val="204"/>
      </rPr>
      <t xml:space="preserve"> с применением иммуногистохимических методов / </t>
    </r>
    <r>
      <rPr>
        <b/>
        <sz val="12"/>
        <rFont val="Times New Roman"/>
        <family val="1"/>
        <charset val="204"/>
      </rPr>
      <t>2-5 маркеров</t>
    </r>
  </si>
  <si>
    <r>
      <t xml:space="preserve">Патолого-анатомическое исследование биопсийного (операционного) материала </t>
    </r>
    <r>
      <rPr>
        <b/>
        <sz val="12"/>
        <rFont val="Times New Roman"/>
        <family val="1"/>
        <charset val="204"/>
      </rPr>
      <t>тканей щитовидной железы</t>
    </r>
    <r>
      <rPr>
        <sz val="12"/>
        <rFont val="Times New Roman"/>
        <family val="1"/>
        <charset val="204"/>
      </rPr>
      <t xml:space="preserve"> с применением иммуногистохимических методов / </t>
    </r>
    <r>
      <rPr>
        <b/>
        <sz val="12"/>
        <rFont val="Times New Roman"/>
        <family val="1"/>
        <charset val="204"/>
      </rPr>
      <t>5-7 маркеров</t>
    </r>
  </si>
  <si>
    <r>
      <t xml:space="preserve">Патолого-анатомическое исследование биопсийного (операционного) материала </t>
    </r>
    <r>
      <rPr>
        <b/>
        <sz val="12"/>
        <rFont val="Times New Roman"/>
        <family val="1"/>
        <charset val="204"/>
      </rPr>
      <t>тканей щитовидной железы</t>
    </r>
    <r>
      <rPr>
        <sz val="12"/>
        <rFont val="Times New Roman"/>
        <family val="1"/>
        <charset val="204"/>
      </rPr>
      <t xml:space="preserve"> с применением иммуногистохимических методов / </t>
    </r>
    <r>
      <rPr>
        <b/>
        <sz val="12"/>
        <rFont val="Times New Roman"/>
        <family val="1"/>
        <charset val="204"/>
      </rPr>
      <t>до 12 маркеров</t>
    </r>
  </si>
  <si>
    <r>
      <t>Патолого-анатомическое исследование биопсийного (операционного) материала</t>
    </r>
    <r>
      <rPr>
        <b/>
        <sz val="12"/>
        <rFont val="Times New Roman"/>
        <family val="1"/>
        <charset val="204"/>
      </rPr>
      <t xml:space="preserve"> тканей щитовидной железы</t>
    </r>
    <r>
      <rPr>
        <sz val="12"/>
        <rFont val="Times New Roman"/>
        <family val="1"/>
        <charset val="204"/>
      </rPr>
      <t xml:space="preserve"> с применением иммуногистохимических методов / </t>
    </r>
    <r>
      <rPr>
        <b/>
        <sz val="12"/>
        <rFont val="Times New Roman"/>
        <family val="1"/>
        <charset val="204"/>
      </rPr>
      <t xml:space="preserve">более 12 маркеров </t>
    </r>
  </si>
  <si>
    <t>A08.22.006.002</t>
  </si>
  <si>
    <r>
      <t xml:space="preserve">Патолого-анатомическое исследование биопсийного (операционного) материала </t>
    </r>
    <r>
      <rPr>
        <b/>
        <sz val="12"/>
        <rFont val="Times New Roman"/>
        <family val="1"/>
        <charset val="204"/>
      </rPr>
      <t>паращитовидной железы</t>
    </r>
    <r>
      <rPr>
        <sz val="12"/>
        <rFont val="Times New Roman"/>
        <family val="1"/>
        <charset val="204"/>
      </rPr>
      <t xml:space="preserve"> с применением иммуногистохимических методов / </t>
    </r>
    <r>
      <rPr>
        <b/>
        <sz val="12"/>
        <rFont val="Times New Roman"/>
        <family val="1"/>
        <charset val="204"/>
      </rPr>
      <t>1-2 маркера</t>
    </r>
  </si>
  <si>
    <r>
      <t xml:space="preserve">Патолого-анатомическое исследование биопсийного (операционного) материала </t>
    </r>
    <r>
      <rPr>
        <b/>
        <sz val="12"/>
        <rFont val="Times New Roman"/>
        <family val="1"/>
        <charset val="204"/>
      </rPr>
      <t>паращитовидной железы</t>
    </r>
    <r>
      <rPr>
        <sz val="12"/>
        <rFont val="Times New Roman"/>
        <family val="1"/>
        <charset val="204"/>
      </rPr>
      <t xml:space="preserve"> с применением иммуногистохимических методов / </t>
    </r>
    <r>
      <rPr>
        <b/>
        <sz val="12"/>
        <rFont val="Times New Roman"/>
        <family val="1"/>
        <charset val="204"/>
      </rPr>
      <t>2-5 маркеров</t>
    </r>
  </si>
  <si>
    <r>
      <t xml:space="preserve">Патолого-анатомическое исследование биопсийного (операционного) материала </t>
    </r>
    <r>
      <rPr>
        <b/>
        <sz val="12"/>
        <rFont val="Times New Roman"/>
        <family val="1"/>
        <charset val="204"/>
      </rPr>
      <t>паращитовидной железы</t>
    </r>
    <r>
      <rPr>
        <sz val="12"/>
        <rFont val="Times New Roman"/>
        <family val="1"/>
        <charset val="204"/>
      </rPr>
      <t xml:space="preserve"> с применением иммуногистохимических методов / </t>
    </r>
    <r>
      <rPr>
        <b/>
        <sz val="12"/>
        <rFont val="Times New Roman"/>
        <family val="1"/>
        <charset val="204"/>
      </rPr>
      <t>5-7 маркеров</t>
    </r>
  </si>
  <si>
    <r>
      <t xml:space="preserve">Патолого-анатомическое исследование биопсийного (операционного) материала </t>
    </r>
    <r>
      <rPr>
        <b/>
        <sz val="12"/>
        <rFont val="Times New Roman"/>
        <family val="1"/>
        <charset val="204"/>
      </rPr>
      <t>паращитовидной железы</t>
    </r>
    <r>
      <rPr>
        <sz val="12"/>
        <rFont val="Times New Roman"/>
        <family val="1"/>
        <charset val="204"/>
      </rPr>
      <t xml:space="preserve"> с применением иммуногистохимических методов / </t>
    </r>
    <r>
      <rPr>
        <b/>
        <sz val="12"/>
        <rFont val="Times New Roman"/>
        <family val="1"/>
        <charset val="204"/>
      </rPr>
      <t>до 12 маркеров</t>
    </r>
  </si>
  <si>
    <r>
      <t xml:space="preserve">Патолого-анатомическое исследование биопсийного (операционного) материала </t>
    </r>
    <r>
      <rPr>
        <b/>
        <sz val="12"/>
        <rFont val="Times New Roman"/>
        <family val="1"/>
        <charset val="204"/>
      </rPr>
      <t>паращитовидной железы</t>
    </r>
    <r>
      <rPr>
        <sz val="12"/>
        <rFont val="Times New Roman"/>
        <family val="1"/>
        <charset val="204"/>
      </rPr>
      <t xml:space="preserve"> с применением иммуногистохимических методов / </t>
    </r>
    <r>
      <rPr>
        <b/>
        <sz val="12"/>
        <rFont val="Times New Roman"/>
        <family val="1"/>
        <charset val="204"/>
      </rPr>
      <t xml:space="preserve">более 12 маркеров </t>
    </r>
  </si>
  <si>
    <t>A08.22.007.002</t>
  </si>
  <si>
    <r>
      <t xml:space="preserve">Патолого-анатомическое исследование биопсийного (операционного) материала </t>
    </r>
    <r>
      <rPr>
        <b/>
        <sz val="12"/>
        <rFont val="Times New Roman"/>
        <family val="1"/>
        <charset val="204"/>
      </rPr>
      <t>надпочечника</t>
    </r>
    <r>
      <rPr>
        <sz val="12"/>
        <rFont val="Times New Roman"/>
        <family val="1"/>
        <charset val="204"/>
      </rPr>
      <t xml:space="preserve"> с применением иммуногистохимических методов / </t>
    </r>
    <r>
      <rPr>
        <b/>
        <sz val="12"/>
        <rFont val="Times New Roman"/>
        <family val="1"/>
        <charset val="204"/>
      </rPr>
      <t>2-5 маркеров</t>
    </r>
  </si>
  <si>
    <r>
      <t>Патолого-анатомическое исследование биопсийного (операционного) материала</t>
    </r>
    <r>
      <rPr>
        <b/>
        <sz val="12"/>
        <rFont val="Times New Roman"/>
        <family val="1"/>
        <charset val="204"/>
      </rPr>
      <t xml:space="preserve"> надпочечника</t>
    </r>
    <r>
      <rPr>
        <sz val="12"/>
        <rFont val="Times New Roman"/>
        <family val="1"/>
        <charset val="204"/>
      </rPr>
      <t xml:space="preserve"> с применением иммуногистохимических методов / </t>
    </r>
    <r>
      <rPr>
        <b/>
        <sz val="12"/>
        <rFont val="Times New Roman"/>
        <family val="1"/>
        <charset val="204"/>
      </rPr>
      <t>5-7 маркеров</t>
    </r>
  </si>
  <si>
    <r>
      <t xml:space="preserve">Патолого-анатомическое исследование биопсийного (операционного) материала </t>
    </r>
    <r>
      <rPr>
        <b/>
        <sz val="12"/>
        <rFont val="Times New Roman"/>
        <family val="1"/>
        <charset val="204"/>
      </rPr>
      <t>надпочечника</t>
    </r>
    <r>
      <rPr>
        <sz val="12"/>
        <rFont val="Times New Roman"/>
        <family val="1"/>
        <charset val="204"/>
      </rPr>
      <t xml:space="preserve"> с применением иммуногистохимических методов / </t>
    </r>
    <r>
      <rPr>
        <b/>
        <sz val="12"/>
        <rFont val="Times New Roman"/>
        <family val="1"/>
        <charset val="204"/>
      </rPr>
      <t>до 12 маркеров</t>
    </r>
  </si>
  <si>
    <r>
      <t xml:space="preserve">Патолого-анатомическое исследование биопсийного (операционного) материала </t>
    </r>
    <r>
      <rPr>
        <b/>
        <sz val="12"/>
        <rFont val="Times New Roman"/>
        <family val="1"/>
        <charset val="204"/>
      </rPr>
      <t>надпочечника</t>
    </r>
    <r>
      <rPr>
        <sz val="12"/>
        <rFont val="Times New Roman"/>
        <family val="1"/>
        <charset val="204"/>
      </rPr>
      <t xml:space="preserve"> с применением иммуногистохимических методов / </t>
    </r>
    <r>
      <rPr>
        <b/>
        <sz val="12"/>
        <rFont val="Times New Roman"/>
        <family val="1"/>
        <charset val="204"/>
      </rPr>
      <t xml:space="preserve">более 12 маркеров </t>
    </r>
  </si>
  <si>
    <t>A08.23.002.001</t>
  </si>
  <si>
    <r>
      <t xml:space="preserve">Патолого-анатомическое исследование биопсийного (операционного) материала </t>
    </r>
    <r>
      <rPr>
        <b/>
        <sz val="12"/>
        <rFont val="Times New Roman"/>
        <family val="1"/>
        <charset val="204"/>
      </rPr>
      <t>тканей центральной нервной системы и головного мозга</t>
    </r>
    <r>
      <rPr>
        <sz val="12"/>
        <rFont val="Times New Roman"/>
        <family val="1"/>
        <charset val="204"/>
      </rPr>
      <t xml:space="preserve"> с применением иммуногистохимических методов / </t>
    </r>
    <r>
      <rPr>
        <b/>
        <sz val="12"/>
        <rFont val="Times New Roman"/>
        <family val="1"/>
        <charset val="204"/>
      </rPr>
      <t>2-5 маркеров</t>
    </r>
  </si>
  <si>
    <r>
      <t>Патолого-анатомическое исследование биопсийного (операционного) материала</t>
    </r>
    <r>
      <rPr>
        <b/>
        <sz val="12"/>
        <rFont val="Times New Roman"/>
        <family val="1"/>
        <charset val="204"/>
      </rPr>
      <t xml:space="preserve"> тканей центральной нервной системы и головного мозга</t>
    </r>
    <r>
      <rPr>
        <sz val="12"/>
        <rFont val="Times New Roman"/>
        <family val="1"/>
        <charset val="204"/>
      </rPr>
      <t xml:space="preserve"> с применением иммуногистохимических методов / </t>
    </r>
    <r>
      <rPr>
        <b/>
        <sz val="12"/>
        <rFont val="Times New Roman"/>
        <family val="1"/>
        <charset val="204"/>
      </rPr>
      <t>5-7 маркеров</t>
    </r>
  </si>
  <si>
    <r>
      <t xml:space="preserve">Патолого-анатомическое исследование биопсийного (операционного) материала </t>
    </r>
    <r>
      <rPr>
        <b/>
        <sz val="12"/>
        <rFont val="Times New Roman"/>
        <family val="1"/>
        <charset val="204"/>
      </rPr>
      <t>тканей центральной нервной системы и головного мозга</t>
    </r>
    <r>
      <rPr>
        <sz val="12"/>
        <rFont val="Times New Roman"/>
        <family val="1"/>
        <charset val="204"/>
      </rPr>
      <t xml:space="preserve"> с применением иммуногистохимических методов / </t>
    </r>
    <r>
      <rPr>
        <b/>
        <sz val="12"/>
        <rFont val="Times New Roman"/>
        <family val="1"/>
        <charset val="204"/>
      </rPr>
      <t>до 12 маркеров</t>
    </r>
  </si>
  <si>
    <r>
      <t>Патолого-анатомическое исследование биопсийного (операционного) материала</t>
    </r>
    <r>
      <rPr>
        <b/>
        <sz val="12"/>
        <rFont val="Times New Roman"/>
        <family val="1"/>
        <charset val="204"/>
      </rPr>
      <t xml:space="preserve"> тканей центральной нервной системы и головного мозга </t>
    </r>
    <r>
      <rPr>
        <sz val="12"/>
        <rFont val="Times New Roman"/>
        <family val="1"/>
        <charset val="204"/>
      </rPr>
      <t xml:space="preserve">с применением иммуногистохимических методов / </t>
    </r>
    <r>
      <rPr>
        <b/>
        <sz val="12"/>
        <rFont val="Times New Roman"/>
        <family val="1"/>
        <charset val="204"/>
      </rPr>
      <t xml:space="preserve">более 12 маркеров </t>
    </r>
  </si>
  <si>
    <t>A08.24.001.002</t>
  </si>
  <si>
    <r>
      <t xml:space="preserve">Патолого-анатомическое исследование биопсийного (операционного) материала </t>
    </r>
    <r>
      <rPr>
        <b/>
        <sz val="12"/>
        <rFont val="Times New Roman"/>
        <family val="1"/>
        <charset val="204"/>
      </rPr>
      <t>тканей периферической нервной системы</t>
    </r>
    <r>
      <rPr>
        <sz val="12"/>
        <rFont val="Times New Roman"/>
        <family val="1"/>
        <charset val="204"/>
      </rPr>
      <t xml:space="preserve"> с применением иммуногистохимических методов / </t>
    </r>
    <r>
      <rPr>
        <b/>
        <sz val="12"/>
        <rFont val="Times New Roman"/>
        <family val="1"/>
        <charset val="204"/>
      </rPr>
      <t xml:space="preserve">1-2 маркера </t>
    </r>
  </si>
  <si>
    <r>
      <t xml:space="preserve">Патолого-анатомическое исследование биопсийного (операционного) материала </t>
    </r>
    <r>
      <rPr>
        <b/>
        <sz val="12"/>
        <rFont val="Times New Roman"/>
        <family val="1"/>
        <charset val="204"/>
      </rPr>
      <t>тканей периферической нервной системы</t>
    </r>
    <r>
      <rPr>
        <sz val="12"/>
        <rFont val="Times New Roman"/>
        <family val="1"/>
        <charset val="204"/>
      </rPr>
      <t xml:space="preserve"> с применением иммуногистохимических методов / </t>
    </r>
    <r>
      <rPr>
        <b/>
        <sz val="12"/>
        <rFont val="Times New Roman"/>
        <family val="1"/>
        <charset val="204"/>
      </rPr>
      <t>2-5 маркеров</t>
    </r>
  </si>
  <si>
    <r>
      <t xml:space="preserve">Патолого-анатомическое исследование биопсийного (операционного) материала </t>
    </r>
    <r>
      <rPr>
        <b/>
        <sz val="12"/>
        <rFont val="Times New Roman"/>
        <family val="1"/>
        <charset val="204"/>
      </rPr>
      <t>тканей периферической нервной системы</t>
    </r>
    <r>
      <rPr>
        <sz val="12"/>
        <rFont val="Times New Roman"/>
        <family val="1"/>
        <charset val="204"/>
      </rPr>
      <t xml:space="preserve"> с применением иммуногистохимических методов /</t>
    </r>
    <r>
      <rPr>
        <b/>
        <sz val="12"/>
        <rFont val="Times New Roman"/>
        <family val="1"/>
        <charset val="204"/>
      </rPr>
      <t xml:space="preserve"> 5-7 маркеров</t>
    </r>
  </si>
  <si>
    <r>
      <t xml:space="preserve">Патолого-анатомическое исследование биопсийного (операционного) материала </t>
    </r>
    <r>
      <rPr>
        <b/>
        <sz val="12"/>
        <rFont val="Times New Roman"/>
        <family val="1"/>
        <charset val="204"/>
      </rPr>
      <t>тканей периферической нервной системы</t>
    </r>
    <r>
      <rPr>
        <sz val="12"/>
        <rFont val="Times New Roman"/>
        <family val="1"/>
        <charset val="204"/>
      </rPr>
      <t xml:space="preserve"> с применением иммуногистохимических методов / </t>
    </r>
    <r>
      <rPr>
        <b/>
        <sz val="12"/>
        <rFont val="Times New Roman"/>
        <family val="1"/>
        <charset val="204"/>
      </rPr>
      <t>до 12 маркеров</t>
    </r>
  </si>
  <si>
    <r>
      <t xml:space="preserve">Патолого-анатомическое исследование биопсийного (операционного) материала </t>
    </r>
    <r>
      <rPr>
        <b/>
        <sz val="12"/>
        <rFont val="Times New Roman"/>
        <family val="1"/>
        <charset val="204"/>
      </rPr>
      <t>тканей периферической нервной системы</t>
    </r>
    <r>
      <rPr>
        <sz val="12"/>
        <rFont val="Times New Roman"/>
        <family val="1"/>
        <charset val="204"/>
      </rPr>
      <t xml:space="preserve"> с применением иммуногистохимических методов / </t>
    </r>
    <r>
      <rPr>
        <b/>
        <sz val="12"/>
        <rFont val="Times New Roman"/>
        <family val="1"/>
        <charset val="204"/>
      </rPr>
      <t>более 12 маркеров</t>
    </r>
    <r>
      <rPr>
        <sz val="12"/>
        <rFont val="Times New Roman"/>
        <family val="1"/>
        <charset val="204"/>
      </rPr>
      <t xml:space="preserve"> </t>
    </r>
  </si>
  <si>
    <t>A08.26.004.003</t>
  </si>
  <si>
    <r>
      <t xml:space="preserve">Патолого-анатомическое исследование биопсийного (операционного) материала </t>
    </r>
    <r>
      <rPr>
        <b/>
        <sz val="12"/>
        <rFont val="Times New Roman"/>
        <family val="1"/>
        <charset val="204"/>
      </rPr>
      <t>глазного яблока, его придаточного аппарата, глазницы</t>
    </r>
    <r>
      <rPr>
        <sz val="12"/>
        <rFont val="Times New Roman"/>
        <family val="1"/>
        <charset val="204"/>
      </rPr>
      <t xml:space="preserve"> с применением иммуногистохимических методов / </t>
    </r>
    <r>
      <rPr>
        <b/>
        <sz val="12"/>
        <rFont val="Times New Roman"/>
        <family val="1"/>
        <charset val="204"/>
      </rPr>
      <t>1-2 маркера</t>
    </r>
    <r>
      <rPr>
        <sz val="12"/>
        <rFont val="Times New Roman"/>
        <family val="1"/>
        <charset val="204"/>
      </rPr>
      <t xml:space="preserve"> </t>
    </r>
  </si>
  <si>
    <r>
      <t xml:space="preserve">Патолого-анатомическое исследование биопсийного (операционного) материала </t>
    </r>
    <r>
      <rPr>
        <b/>
        <sz val="12"/>
        <rFont val="Times New Roman"/>
        <family val="1"/>
        <charset val="204"/>
      </rPr>
      <t>глазного яблока, его придаточного аппарата, глазницы</t>
    </r>
    <r>
      <rPr>
        <sz val="12"/>
        <rFont val="Times New Roman"/>
        <family val="1"/>
        <charset val="204"/>
      </rPr>
      <t xml:space="preserve"> с применением иммуногистохимических методов /</t>
    </r>
    <r>
      <rPr>
        <b/>
        <sz val="12"/>
        <rFont val="Times New Roman"/>
        <family val="1"/>
        <charset val="204"/>
      </rPr>
      <t xml:space="preserve"> 2-5 маркеров</t>
    </r>
  </si>
  <si>
    <r>
      <t xml:space="preserve">Патолого-анатомическое исследование биопсийного (операционного) материала </t>
    </r>
    <r>
      <rPr>
        <b/>
        <sz val="12"/>
        <rFont val="Times New Roman"/>
        <family val="1"/>
        <charset val="204"/>
      </rPr>
      <t>глазного яблока, его придаточного аппарата, глазницы</t>
    </r>
    <r>
      <rPr>
        <sz val="12"/>
        <rFont val="Times New Roman"/>
        <family val="1"/>
        <charset val="204"/>
      </rPr>
      <t xml:space="preserve"> с применением иммуногистохимических методов / </t>
    </r>
    <r>
      <rPr>
        <b/>
        <sz val="12"/>
        <rFont val="Times New Roman"/>
        <family val="1"/>
        <charset val="204"/>
      </rPr>
      <t>5-7 маркеров</t>
    </r>
  </si>
  <si>
    <t>A08.28.005.002</t>
  </si>
  <si>
    <r>
      <t xml:space="preserve">Патолого-анатомическое исследование биопсийного (операционного) материала </t>
    </r>
    <r>
      <rPr>
        <b/>
        <sz val="12"/>
        <rFont val="Times New Roman"/>
        <family val="1"/>
        <charset val="204"/>
      </rPr>
      <t>почки</t>
    </r>
    <r>
      <rPr>
        <sz val="12"/>
        <rFont val="Times New Roman"/>
        <family val="1"/>
        <charset val="204"/>
      </rPr>
      <t xml:space="preserve"> с применением иммуногистохимических методов /</t>
    </r>
    <r>
      <rPr>
        <b/>
        <sz val="12"/>
        <rFont val="Times New Roman"/>
        <family val="1"/>
        <charset val="204"/>
      </rPr>
      <t xml:space="preserve"> 1-2 маркера</t>
    </r>
  </si>
  <si>
    <r>
      <t>Патолого-анатомическое исследование биопсийного (операционного) материала</t>
    </r>
    <r>
      <rPr>
        <b/>
        <sz val="12"/>
        <rFont val="Times New Roman"/>
        <family val="1"/>
        <charset val="204"/>
      </rPr>
      <t xml:space="preserve"> почки</t>
    </r>
    <r>
      <rPr>
        <sz val="12"/>
        <rFont val="Times New Roman"/>
        <family val="1"/>
        <charset val="204"/>
      </rPr>
      <t xml:space="preserve"> с применением иммуногистохимических методов / </t>
    </r>
    <r>
      <rPr>
        <b/>
        <sz val="12"/>
        <rFont val="Times New Roman"/>
        <family val="1"/>
        <charset val="204"/>
      </rPr>
      <t>2-5 маркеров</t>
    </r>
  </si>
  <si>
    <r>
      <t xml:space="preserve">Патолого-анатомическое исследование биопсийного (операционного) материала </t>
    </r>
    <r>
      <rPr>
        <b/>
        <sz val="12"/>
        <rFont val="Times New Roman"/>
        <family val="1"/>
        <charset val="204"/>
      </rPr>
      <t xml:space="preserve">почки </t>
    </r>
    <r>
      <rPr>
        <sz val="12"/>
        <rFont val="Times New Roman"/>
        <family val="1"/>
        <charset val="204"/>
      </rPr>
      <t xml:space="preserve">с применением иммуногистохимических методов / </t>
    </r>
    <r>
      <rPr>
        <b/>
        <sz val="12"/>
        <rFont val="Times New Roman"/>
        <family val="1"/>
        <charset val="204"/>
      </rPr>
      <t>5-7 маркеров</t>
    </r>
  </si>
  <si>
    <r>
      <t xml:space="preserve">Патолого-анатомическое исследование биопсийного (операционного) материала </t>
    </r>
    <r>
      <rPr>
        <b/>
        <sz val="12"/>
        <rFont val="Times New Roman"/>
        <family val="1"/>
        <charset val="204"/>
      </rPr>
      <t>почки</t>
    </r>
    <r>
      <rPr>
        <sz val="12"/>
        <rFont val="Times New Roman"/>
        <family val="1"/>
        <charset val="204"/>
      </rPr>
      <t xml:space="preserve"> с применением иммуногистохимических методов / </t>
    </r>
    <r>
      <rPr>
        <b/>
        <sz val="12"/>
        <rFont val="Times New Roman"/>
        <family val="1"/>
        <charset val="204"/>
      </rPr>
      <t>до 12 маркеров</t>
    </r>
  </si>
  <si>
    <r>
      <t xml:space="preserve">Патолого-анатомическое исследование биопсийного (операционного) материала </t>
    </r>
    <r>
      <rPr>
        <b/>
        <sz val="12"/>
        <rFont val="Times New Roman"/>
        <family val="1"/>
        <charset val="204"/>
      </rPr>
      <t>почки</t>
    </r>
    <r>
      <rPr>
        <sz val="12"/>
        <rFont val="Times New Roman"/>
        <family val="1"/>
        <charset val="204"/>
      </rPr>
      <t xml:space="preserve"> с применением иммуногистохимических методов / </t>
    </r>
    <r>
      <rPr>
        <b/>
        <sz val="12"/>
        <rFont val="Times New Roman"/>
        <family val="1"/>
        <charset val="204"/>
      </rPr>
      <t xml:space="preserve">более 12 маркеров </t>
    </r>
  </si>
  <si>
    <t>A08.28.009.003</t>
  </si>
  <si>
    <r>
      <t xml:space="preserve">Патолого-анатомическое исследование биопсийного (операционного) материала </t>
    </r>
    <r>
      <rPr>
        <b/>
        <sz val="12"/>
        <rFont val="Times New Roman"/>
        <family val="1"/>
        <charset val="204"/>
      </rPr>
      <t>тканей мочевыделительной системы</t>
    </r>
    <r>
      <rPr>
        <sz val="12"/>
        <rFont val="Times New Roman"/>
        <family val="1"/>
        <charset val="204"/>
      </rPr>
      <t xml:space="preserve"> с применением иммуногистохимических методов / </t>
    </r>
    <r>
      <rPr>
        <b/>
        <sz val="12"/>
        <rFont val="Times New Roman"/>
        <family val="1"/>
        <charset val="204"/>
      </rPr>
      <t xml:space="preserve">1-2 маркера </t>
    </r>
  </si>
  <si>
    <r>
      <t xml:space="preserve">Патолого-анатомическое исследование биопсийного (операционного) материала </t>
    </r>
    <r>
      <rPr>
        <b/>
        <sz val="12"/>
        <rFont val="Times New Roman"/>
        <family val="1"/>
        <charset val="204"/>
      </rPr>
      <t>тканей мочевыделительной системы</t>
    </r>
    <r>
      <rPr>
        <sz val="12"/>
        <rFont val="Times New Roman"/>
        <family val="1"/>
        <charset val="204"/>
      </rPr>
      <t xml:space="preserve"> с применением иммуногистохимических методов / </t>
    </r>
    <r>
      <rPr>
        <b/>
        <sz val="12"/>
        <rFont val="Times New Roman"/>
        <family val="1"/>
        <charset val="204"/>
      </rPr>
      <t>2-5 маркеров</t>
    </r>
  </si>
  <si>
    <r>
      <t xml:space="preserve">Патолого-анатомическое исследование биопсийного (операционного) материала </t>
    </r>
    <r>
      <rPr>
        <b/>
        <sz val="12"/>
        <rFont val="Times New Roman"/>
        <family val="1"/>
        <charset val="204"/>
      </rPr>
      <t>тканей мочевыделительной системы</t>
    </r>
    <r>
      <rPr>
        <sz val="12"/>
        <rFont val="Times New Roman"/>
        <family val="1"/>
        <charset val="204"/>
      </rPr>
      <t xml:space="preserve"> с применением иммуногистохимических методов, </t>
    </r>
    <r>
      <rPr>
        <b/>
        <sz val="12"/>
        <rFont val="Times New Roman"/>
        <family val="1"/>
        <charset val="204"/>
      </rPr>
      <t>5-7 маркеров</t>
    </r>
  </si>
  <si>
    <r>
      <t xml:space="preserve">Патолого-анатомическое исследование биопсийного (операционного) материала </t>
    </r>
    <r>
      <rPr>
        <b/>
        <sz val="12"/>
        <rFont val="Times New Roman"/>
        <family val="1"/>
        <charset val="204"/>
      </rPr>
      <t>тканей мочевыделительной системы</t>
    </r>
    <r>
      <rPr>
        <sz val="12"/>
        <rFont val="Times New Roman"/>
        <family val="1"/>
        <charset val="204"/>
      </rPr>
      <t xml:space="preserve"> с применением иммуногистохимических методов / </t>
    </r>
    <r>
      <rPr>
        <b/>
        <sz val="12"/>
        <rFont val="Times New Roman"/>
        <family val="1"/>
        <charset val="204"/>
      </rPr>
      <t>до 12 маркеров</t>
    </r>
  </si>
  <si>
    <r>
      <t>Патолого-анатомическое исследование биопсийного (операционного) материала</t>
    </r>
    <r>
      <rPr>
        <b/>
        <sz val="12"/>
        <rFont val="Times New Roman"/>
        <family val="1"/>
        <charset val="204"/>
      </rPr>
      <t xml:space="preserve"> тканей мочевыделительной системы</t>
    </r>
    <r>
      <rPr>
        <sz val="12"/>
        <rFont val="Times New Roman"/>
        <family val="1"/>
        <charset val="204"/>
      </rPr>
      <t xml:space="preserve"> с применением иммуногистохимических методов / </t>
    </r>
    <r>
      <rPr>
        <b/>
        <sz val="12"/>
        <rFont val="Times New Roman"/>
        <family val="1"/>
        <charset val="204"/>
      </rPr>
      <t xml:space="preserve">более 12 маркеров </t>
    </r>
  </si>
  <si>
    <t>A08.30.012.002</t>
  </si>
  <si>
    <r>
      <t xml:space="preserve">Патолого-анатомическое исследование биопсийного (операционного) материала </t>
    </r>
    <r>
      <rPr>
        <b/>
        <sz val="12"/>
        <rFont val="Times New Roman"/>
        <family val="1"/>
        <charset val="204"/>
      </rPr>
      <t>брюшины</t>
    </r>
    <r>
      <rPr>
        <sz val="12"/>
        <rFont val="Times New Roman"/>
        <family val="1"/>
        <charset val="204"/>
      </rPr>
      <t xml:space="preserve"> с применением иммуногистохимических методов / </t>
    </r>
    <r>
      <rPr>
        <b/>
        <sz val="12"/>
        <rFont val="Times New Roman"/>
        <family val="1"/>
        <charset val="204"/>
      </rPr>
      <t>1-2 маркера</t>
    </r>
  </si>
  <si>
    <r>
      <t xml:space="preserve">Патолого-анатомическое исследование биопсийного (операционного) материала </t>
    </r>
    <r>
      <rPr>
        <b/>
        <sz val="12"/>
        <rFont val="Times New Roman"/>
        <family val="1"/>
        <charset val="204"/>
      </rPr>
      <t>брюшины</t>
    </r>
    <r>
      <rPr>
        <sz val="12"/>
        <rFont val="Times New Roman"/>
        <family val="1"/>
        <charset val="204"/>
      </rPr>
      <t xml:space="preserve"> с применением иммуногистохимических методов /</t>
    </r>
    <r>
      <rPr>
        <b/>
        <sz val="12"/>
        <rFont val="Times New Roman"/>
        <family val="1"/>
        <charset val="204"/>
      </rPr>
      <t xml:space="preserve"> 2-5 маркеров</t>
    </r>
  </si>
  <si>
    <r>
      <t xml:space="preserve">Патолого-анатомическое исследование биопсийного (операционного) материала </t>
    </r>
    <r>
      <rPr>
        <b/>
        <sz val="12"/>
        <rFont val="Times New Roman"/>
        <family val="1"/>
        <charset val="204"/>
      </rPr>
      <t>брюшины</t>
    </r>
    <r>
      <rPr>
        <sz val="12"/>
        <rFont val="Times New Roman"/>
        <family val="1"/>
        <charset val="204"/>
      </rPr>
      <t xml:space="preserve"> с применением иммуногистохимических методов / </t>
    </r>
    <r>
      <rPr>
        <b/>
        <sz val="12"/>
        <rFont val="Times New Roman"/>
        <family val="1"/>
        <charset val="204"/>
      </rPr>
      <t>5-7 маркеров</t>
    </r>
  </si>
  <si>
    <r>
      <t xml:space="preserve">Патолого-анатомическое исследование биопсийного (операционного) материала </t>
    </r>
    <r>
      <rPr>
        <b/>
        <sz val="12"/>
        <rFont val="Times New Roman"/>
        <family val="1"/>
        <charset val="204"/>
      </rPr>
      <t>брюшины</t>
    </r>
    <r>
      <rPr>
        <sz val="12"/>
        <rFont val="Times New Roman"/>
        <family val="1"/>
        <charset val="204"/>
      </rPr>
      <t xml:space="preserve"> с применением иммуногистохимических методов / </t>
    </r>
    <r>
      <rPr>
        <b/>
        <sz val="12"/>
        <rFont val="Times New Roman"/>
        <family val="1"/>
        <charset val="204"/>
      </rPr>
      <t>до 12 маркеров</t>
    </r>
  </si>
  <si>
    <r>
      <t xml:space="preserve">Патолого-анатомическое исследование биопсийного (операционного) материала </t>
    </r>
    <r>
      <rPr>
        <b/>
        <sz val="12"/>
        <rFont val="Times New Roman"/>
        <family val="1"/>
        <charset val="204"/>
      </rPr>
      <t>брюшины</t>
    </r>
    <r>
      <rPr>
        <sz val="12"/>
        <rFont val="Times New Roman"/>
        <family val="1"/>
        <charset val="204"/>
      </rPr>
      <t xml:space="preserve"> с применением иммуногистохимических методов / </t>
    </r>
    <r>
      <rPr>
        <b/>
        <sz val="12"/>
        <rFont val="Times New Roman"/>
        <family val="1"/>
        <charset val="204"/>
      </rPr>
      <t xml:space="preserve">более 12 маркеров </t>
    </r>
  </si>
  <si>
    <r>
      <t>Патолого-анатомическое исследование биопсийного (операционного) материала</t>
    </r>
    <r>
      <rPr>
        <b/>
        <sz val="12"/>
        <rFont val="Times New Roman"/>
        <family val="1"/>
        <charset val="204"/>
      </rPr>
      <t xml:space="preserve"> молочной железы</t>
    </r>
    <r>
      <rPr>
        <sz val="12"/>
        <rFont val="Times New Roman"/>
        <family val="1"/>
        <charset val="204"/>
      </rPr>
      <t xml:space="preserve"> с применением иммуногистохимических методов / </t>
    </r>
    <r>
      <rPr>
        <b/>
        <sz val="12"/>
        <rFont val="Times New Roman"/>
        <family val="1"/>
        <charset val="204"/>
      </rPr>
      <t xml:space="preserve">1-2 маркера </t>
    </r>
  </si>
  <si>
    <r>
      <t xml:space="preserve">Патолого-анатомическое исследование биопсийного (операционного) материала </t>
    </r>
    <r>
      <rPr>
        <b/>
        <sz val="12"/>
        <rFont val="Times New Roman"/>
        <family val="1"/>
        <charset val="204"/>
      </rPr>
      <t>молочной железы</t>
    </r>
    <r>
      <rPr>
        <sz val="12"/>
        <rFont val="Times New Roman"/>
        <family val="1"/>
        <charset val="204"/>
      </rPr>
      <t xml:space="preserve"> с применением иммуногистохимических методов /</t>
    </r>
    <r>
      <rPr>
        <b/>
        <sz val="12"/>
        <rFont val="Times New Roman"/>
        <family val="1"/>
        <charset val="204"/>
      </rPr>
      <t xml:space="preserve"> 2-5 маркеров</t>
    </r>
  </si>
  <si>
    <t>3.7.3 Молекулярно-генетические исследования</t>
  </si>
  <si>
    <t>A08.30.036</t>
  </si>
  <si>
    <t xml:space="preserve">Определение амплификации гена HER2 методом флюоресцентной гибридизации in situ (FISH)/Флуоресцентная гибридизация in siti ( Her2 статус) </t>
  </si>
  <si>
    <t>A27.30.017</t>
  </si>
  <si>
    <t>Молекулярно-генетическое исследование транслокаций гена ALK</t>
  </si>
  <si>
    <t>A27.30.018</t>
  </si>
  <si>
    <t>Молекулярно-генетическое исследование транслокаций гена ROS1</t>
  </si>
  <si>
    <t>3.7.4 Цитологические исследования</t>
  </si>
  <si>
    <t>A08.01.002</t>
  </si>
  <si>
    <t>Цитологическое исследование микропрепарата кожи / 1 стекло</t>
  </si>
  <si>
    <t>Цитологическое исследование микропрепарата кожи / каждое последующее стекло</t>
  </si>
  <si>
    <t>A08.01.005</t>
  </si>
  <si>
    <t>Цитологическое исследование на акантолитические клетки со дна эрозий слизистых оболочек и/или кожи / 1 стекло</t>
  </si>
  <si>
    <t>Цитологическое исследование на акантолитические клетки со дна эрозий слизистых оболочек и/или кожи / каждое последующее стекло</t>
  </si>
  <si>
    <t>A08.01.006</t>
  </si>
  <si>
    <t>Цитологическое исследование пузырной жидкости на эозинофилы / 1 стекло</t>
  </si>
  <si>
    <t>Цитологическое исследование пузырной жидкости на эозинофилы / каждое последующее стекло</t>
  </si>
  <si>
    <t>A08.03.001</t>
  </si>
  <si>
    <t>Цитологическое исследование микропрепарата пунктатов опухолей, опухолеподобных образований костей / 1 стекло</t>
  </si>
  <si>
    <t>Цитологическое исследование микропрепарата пунктатов опухолей, опухолеподобных образований костей / каждое последующее стекло</t>
  </si>
  <si>
    <t>A08.03.004</t>
  </si>
  <si>
    <t>Цитологическое исследование микропрепарата костной ткани / 1 стекло</t>
  </si>
  <si>
    <t>Цитологическое исследование микропрепарата костной ткани / каждое последующее стекло</t>
  </si>
  <si>
    <t>A08.04.003</t>
  </si>
  <si>
    <t>Цитологическое исследование микропрепарата тканей сустава / 1 стекло</t>
  </si>
  <si>
    <t>Цитологическое исследование микропрепарата тканей сустава / каждое последующее стекло</t>
  </si>
  <si>
    <t>A08.04.004</t>
  </si>
  <si>
    <t>Цитологическое исследование синовиальной жидкости / 1 стекло</t>
  </si>
  <si>
    <t>Цитологическое исследование синовиальной жидкости / каждое последующее стекло</t>
  </si>
  <si>
    <t>A08.06.001</t>
  </si>
  <si>
    <t>Цитологическое исследование препарата тканей лимфоузла / 1 стекло</t>
  </si>
  <si>
    <t>Цитологическое исследование препарата тканей лимфоузла / каждое последующее стекло</t>
  </si>
  <si>
    <t>A08.06.005</t>
  </si>
  <si>
    <t>Цитологическое исследование биоптатов лимфоузлов / 1 стекло</t>
  </si>
  <si>
    <t>Цитологическое исследование биоптатов лимфоузлов / каждое последующее стекло</t>
  </si>
  <si>
    <t>A08.07.001</t>
  </si>
  <si>
    <t>Цитологическое исследование микропрепарата тканей полости рта / 1 стекло</t>
  </si>
  <si>
    <t>Цитологическое исследование микропрепарата тканей полости рта / каждое последующее стекло</t>
  </si>
  <si>
    <t>A08.07.003</t>
  </si>
  <si>
    <t>Цитологическое исследование микропрепарата тканей языка / 1 стекло</t>
  </si>
  <si>
    <t>Цитологическое исследование микропрепарата тканей языка / каждое последующее стекло</t>
  </si>
  <si>
    <t>A08.07.006</t>
  </si>
  <si>
    <t>Цитологическое исследование микропрепарата тканей губы / 1 стекло</t>
  </si>
  <si>
    <t>Цитологическое исследование микропрепарата тканей губы / каждое последующее стекло</t>
  </si>
  <si>
    <t>A08.07.010</t>
  </si>
  <si>
    <t>Цитологическое исследование отделяемого полости рта / 1 стекло</t>
  </si>
  <si>
    <t>Цитологическое исследование отделяемого полости рта / каждое последующее стекло</t>
  </si>
  <si>
    <t>A08.07.011</t>
  </si>
  <si>
    <t>Цитологическое исследование содержимого кисты (абсцесса) полости рта или содержимого зубодесневого кармана / 1 стекло</t>
  </si>
  <si>
    <t>Цитологическое исследование содержимого кисты (абсцесса) полости рта или содержимого зубодесневого кармана / каждое последующее стекло</t>
  </si>
  <si>
    <t>A08.08.002</t>
  </si>
  <si>
    <t>Цитологическое исследование отделяемого верхних дыхательных путей и отпечатков / 1 стекло</t>
  </si>
  <si>
    <t>Цитологическое исследование отделяемого верхних дыхательных путей и отпечатков / каждое последующее стекло</t>
  </si>
  <si>
    <t>A08.08.003</t>
  </si>
  <si>
    <t>Цитологическое исследование мазков с поверхности слизистой оболочки верхних дыхательных путей / 1 стекло</t>
  </si>
  <si>
    <t>Цитологическое исследование мазков с поверхности слизистой оболочки верхних дыхательных путей / каждое последующее стекло</t>
  </si>
  <si>
    <t>A08.08.004</t>
  </si>
  <si>
    <t>Цитологическое исследование микропрепарата тканей верхних дыхательных путей / 1 стекло</t>
  </si>
  <si>
    <t>Цитологическое исследование микропрепарата тканей верхних дыхательных путей / каждое последующее стекло</t>
  </si>
  <si>
    <t>A08.08.006</t>
  </si>
  <si>
    <t>Цитологическое исследование смывов с верхних дыхательных путей / 1 стекло</t>
  </si>
  <si>
    <t>Цитологическое исследование смывов с верхних дыхательных путей / каждое последующее стекло</t>
  </si>
  <si>
    <t>A08.09.003</t>
  </si>
  <si>
    <t>Цитологическое исследование микропрепарата тканей нижних дыхательных путей / 1 стекло</t>
  </si>
  <si>
    <t>Цитологическое исследование микропрепарата тканей нижних дыхательных путей / каждое последующее стекло</t>
  </si>
  <si>
    <t>A08.09.006</t>
  </si>
  <si>
    <t>Цитологическое исследование микропрепарата тканей плевры / 1 стекло</t>
  </si>
  <si>
    <t>Цитологическое исследование микропрепарата тканей плевры / каждое последующее стекло</t>
  </si>
  <si>
    <t>A08.09.007</t>
  </si>
  <si>
    <t>Цитологическое исследование микропрепарата тканей легкого / 1 стекло</t>
  </si>
  <si>
    <t>Цитологическое исследование микропрепарата тканей легкого / каждое последующее стекло</t>
  </si>
  <si>
    <t>A08.09.008</t>
  </si>
  <si>
    <t>Цитологическое исследование микропрепарата тканей трахеи и бронхов / 1 стекло</t>
  </si>
  <si>
    <t>Цитологическое исследование микропрепарата тканей трахеи и бронхов / каждое последующее стекло</t>
  </si>
  <si>
    <t>A08.09.010</t>
  </si>
  <si>
    <t>Цитологическое исследование плевральной жидкости / 1 стекло</t>
  </si>
  <si>
    <t>Цитологическое исследование плевральной жидкости / каждое последующее стекло</t>
  </si>
  <si>
    <t>A08.09.011</t>
  </si>
  <si>
    <t>Цитологическое исследование мокроты / 1 стекло</t>
  </si>
  <si>
    <t>Цитологическое исследование мокроты / каждое последующее стекло</t>
  </si>
  <si>
    <t>A08.09.012</t>
  </si>
  <si>
    <t>Цитологическое исследование лаважной жидкости / 1 стекло</t>
  </si>
  <si>
    <t>Цитологическое исследование лаважной жидкости / каждое последующее стекло</t>
  </si>
  <si>
    <t>A08.11.002</t>
  </si>
  <si>
    <t>Цитологическое исследование микропрепарата опухоли средостения / 1 стекло</t>
  </si>
  <si>
    <t>Цитологическое исследование микропрепарата опухоли средостения / каждое последующее стекло</t>
  </si>
  <si>
    <t>A08.14.002</t>
  </si>
  <si>
    <t>Цитологическое исследование микропрепарата тканей печени / 1 стекло</t>
  </si>
  <si>
    <t>Цитологическое исследование микропрепарата тканей печени / каждое последующее стекло</t>
  </si>
  <si>
    <t>A08.14.003</t>
  </si>
  <si>
    <t>Цитологическое исследование микропрепарата тканей желчного пузыря / 1 стекло</t>
  </si>
  <si>
    <t>Цитологическое исследование микропрепарата тканей желчного пузыря / каждое последующее стекло</t>
  </si>
  <si>
    <t>A08.14.006</t>
  </si>
  <si>
    <t>Цитологическое исследование панкреатического сока / 1 стекло</t>
  </si>
  <si>
    <t>Цитологическое исследование панкреатического сока / каждое последующее стекло</t>
  </si>
  <si>
    <t>A08.15.002</t>
  </si>
  <si>
    <t>Цитологическое исследование микропрепарата тканей поджелудочной железы / 1 стекло</t>
  </si>
  <si>
    <t>Цитологическое исследование микропрепарата тканей поджелудочной железы / каждое последующее стекло</t>
  </si>
  <si>
    <t>A08.16.005</t>
  </si>
  <si>
    <t>Цитологическое исследование микропрепарата тканей слюнных желез / 1 стекло</t>
  </si>
  <si>
    <t>Цитологическое исследование микропрепарата тканей слюнных желез / каждое последующее стекло</t>
  </si>
  <si>
    <t>A08.16.006</t>
  </si>
  <si>
    <t>Цитологическое исследование микропрепарата тканей пищевода / 1 стекло</t>
  </si>
  <si>
    <t>Цитологическое исследование микропрепарата тканей пищевода / каждое последующее стекло</t>
  </si>
  <si>
    <t>A08.16.007</t>
  </si>
  <si>
    <t>Цитологическое исследование микропрепарата тканей желудка / 1 стекло</t>
  </si>
  <si>
    <t>Цитологическое исследование микропрепарата тканей желудка / каждое последующее стекло</t>
  </si>
  <si>
    <t>A08.16.008</t>
  </si>
  <si>
    <t>Цитологическое исследование микропрепарата тканей двенадцатиперстной кишки / 1 стекло</t>
  </si>
  <si>
    <t>Цитологическое исследование микропрепарата тканей двенадцатиперстной кишки / каждое последующее стекло</t>
  </si>
  <si>
    <t>A08.17.002</t>
  </si>
  <si>
    <t>Цитологическое исследование микропрепарата тканей тонкой кишки / 1 стекло</t>
  </si>
  <si>
    <t>Цитологическое исследование микропрепарата тканей тонкой кишки / каждое последующее стекло</t>
  </si>
  <si>
    <t>A08.18.002</t>
  </si>
  <si>
    <t>Цитологическое исследование микропрепарата тканей толстой кишки / 1 стекло</t>
  </si>
  <si>
    <t>Цитологическое исследование микропрепарата тканей толстой кишки / каждое последующее стекло</t>
  </si>
  <si>
    <t>A08.19.003</t>
  </si>
  <si>
    <t>Цитологическое исследование микропрепарата тканей сигмовидной кишки / 1 стекло</t>
  </si>
  <si>
    <t>Цитологическое исследование микропрепарата тканей сигмовидной кишки / каждое последующее стекло</t>
  </si>
  <si>
    <t>A08.19.004</t>
  </si>
  <si>
    <t>Цитологическое исследование микропрепарата тканей прямой кишки / 1 стекло</t>
  </si>
  <si>
    <t>Цитологическое исследование микропрепарата тканей прямой кишки / каждое последующее стекло</t>
  </si>
  <si>
    <t>A08.20.004</t>
  </si>
  <si>
    <t>Цитологическое исследование аспирата из полости матки / 1 стекло</t>
  </si>
  <si>
    <t>Цитологическое исследование аспирата из полости матки / каждое последующее стекло</t>
  </si>
  <si>
    <t>A08.20.012</t>
  </si>
  <si>
    <t>Цитологическое исследование микропрепарата тканей влагалища / 1 стекло</t>
  </si>
  <si>
    <t>Цитологическое исследование микропрепарата тканей влагалища / каждое последующее стекло</t>
  </si>
  <si>
    <t>A08.20.013</t>
  </si>
  <si>
    <t>Цитологическое исследование микропрепарата тканей матки / 1 стекло</t>
  </si>
  <si>
    <t>Цитологическое исследование микропрепарата тканей матки / каждое последующее стекло</t>
  </si>
  <si>
    <t>A08.20.014</t>
  </si>
  <si>
    <t>Цитологическое исследование микропрепарата тканей яичников / 1 стекло</t>
  </si>
  <si>
    <t>Цитологическое исследование микропрепарата тканей яичников / каждое последующее стекло</t>
  </si>
  <si>
    <t>A08.20.015</t>
  </si>
  <si>
    <t>Цитологическое исследование микропрепарата тканей молочной железы / 1 стекло</t>
  </si>
  <si>
    <t>Цитологическое исследование микропрепарата тканей молочной железы / каждое последующее стекло</t>
  </si>
  <si>
    <t>A08.20.017</t>
  </si>
  <si>
    <t>Цитологическое исследование микропрепарата шейки матки / 1 стекло</t>
  </si>
  <si>
    <t>Цитологическое исследование микропрепарата шейки матки / каждое последующее стекло</t>
  </si>
  <si>
    <t>A08.20.017.001</t>
  </si>
  <si>
    <t>Цитологическое исследование микропрепарата цервикального канала / 1 стекло</t>
  </si>
  <si>
    <t>Цитологическое исследование микропрепарата цервикального канала / каждое последующее стекло</t>
  </si>
  <si>
    <t>A08.20.018</t>
  </si>
  <si>
    <t>Цитологическое исследование аспирата кисты / 1 стекло</t>
  </si>
  <si>
    <t>Цитологическое исследование аспирата кисты / каждое последующее стекло</t>
  </si>
  <si>
    <t>A08.20.019</t>
  </si>
  <si>
    <t>Цитологическое исследование отделяемого из соска молочной железы / 1 стекло</t>
  </si>
  <si>
    <t>Цитологическое исследование отделяемого из соска молочной железы / каждое последующее стекло</t>
  </si>
  <si>
    <t>A08.21.005</t>
  </si>
  <si>
    <t>Цитологическое исследование микропрепарата тканей предстательной железы / 1 стекло</t>
  </si>
  <si>
    <t>Цитологическое исследование микропрепарата тканей предстательной железы / каждое последующее стекло</t>
  </si>
  <si>
    <t>A08.21.006</t>
  </si>
  <si>
    <t>Цитологическое исследование микропрепарата тканей яичка / 1 стекло</t>
  </si>
  <si>
    <t>Цитологическое исследование микропрепарата тканей яичка / каждое последующее стекло</t>
  </si>
  <si>
    <t>A08.22.004</t>
  </si>
  <si>
    <t>Цитологическое исследование микропрепарата тканей щитовидной железы / 1 стекло</t>
  </si>
  <si>
    <t>Цитологическое исследование микропрепарата тканей щитовидной железы / каждое последующее стекло</t>
  </si>
  <si>
    <t>A08.22.005</t>
  </si>
  <si>
    <t>Цитологическое исследование микропрепарата тканей паращитовидной железы / 1 стекло</t>
  </si>
  <si>
    <t>Цитологическое исследование микропрепарата тканей паращитовидной железы / каждое последующее стекло</t>
  </si>
  <si>
    <t>A08.25.001</t>
  </si>
  <si>
    <t>Цитологическое исследование микропрепарата тканей уха / 1 стекло</t>
  </si>
  <si>
    <t>Цитологическое исследование микропрепарата тканей уха / каждое последующее стекло</t>
  </si>
  <si>
    <t>A08.26.001</t>
  </si>
  <si>
    <t>Цитологическое исследование соскоба с конъюнктивы / 1 стекло</t>
  </si>
  <si>
    <t>Цитологическое исследование соскоба с конъюнктивы / каждое последующее стекло</t>
  </si>
  <si>
    <t>A08.26.002</t>
  </si>
  <si>
    <t>Цитологическое исследование отпечатков с конъюнктивы / 1 стекло</t>
  </si>
  <si>
    <t>Цитологическое исследование отпечатков с конъюнктивы / каждое последующее стекло</t>
  </si>
  <si>
    <t>A08.26.005</t>
  </si>
  <si>
    <t>Цитологическое исследование соскоба век / 1 стекло</t>
  </si>
  <si>
    <t>Цитологическое исследование соскоба век / каждое последующее стекло</t>
  </si>
  <si>
    <t>A08.26.006</t>
  </si>
  <si>
    <t>Цитологическое исследование отпечатков с век / 1 стекло</t>
  </si>
  <si>
    <t>Цитологическое исследование отпечатков с век / каждое последующее стекло</t>
  </si>
  <si>
    <t>A08.26.007</t>
  </si>
  <si>
    <t>Цитологическое исследование микропрепарата тонкоигольной аспирационной биопсии / 1 стекло</t>
  </si>
  <si>
    <t>Цитологическое исследование микропрепарата тонкоигольной аспирационной биопсии / каждое последующее стекло</t>
  </si>
  <si>
    <t>A08.28.006</t>
  </si>
  <si>
    <t>Цитологическое исследование микропрепарата тканей почек / 1 стекло</t>
  </si>
  <si>
    <t>Цитологическое исследование микропрепарата тканей почек / каждое последующее стекло</t>
  </si>
  <si>
    <t>A08.28.007</t>
  </si>
  <si>
    <t>Цитологическое исследование микропрепарата тканей мочевого пузыря / 1 стекло</t>
  </si>
  <si>
    <t>Цитологическое исследование микропрепарата тканей мочевого пузыря / каждое последующее стекло</t>
  </si>
  <si>
    <t>A08.28.008</t>
  </si>
  <si>
    <t>Цитологическое исследование микропрепарата тканей почечной лоханки и мочеточника / 1 стекло</t>
  </si>
  <si>
    <t>Цитологическое исследование микропрепарата тканей почечной лоханки и мочеточника / каждое последующее стекло</t>
  </si>
  <si>
    <t>A08.28.015</t>
  </si>
  <si>
    <t>Цитологическое исследование содержимого кисты почки / 1 стекло</t>
  </si>
  <si>
    <t>Цитологическое исследование содержимого кисты почки / каждое последующее стекло</t>
  </si>
  <si>
    <t>A08.30.003</t>
  </si>
  <si>
    <t>Цитологическое исследование пунктатов и отпечатков биоптатов опухолей забрюшинного пространства / 1 стекло</t>
  </si>
  <si>
    <t>Цитологическое исследование пунктатов и отпечатков биоптатов опухолей забрюшинного пространства / каждое последующее стекло</t>
  </si>
  <si>
    <t>A08.30.011</t>
  </si>
  <si>
    <t>Цитологическое исследование микропрепарата тканей брюшины / 1 стекло</t>
  </si>
  <si>
    <t>Цитологическое исследование микропрепарата тканей брюшины / каждое последующее стекло</t>
  </si>
  <si>
    <t>A08.30.016</t>
  </si>
  <si>
    <t>Цитологическое исследование микропрепарата пунктатов опухолей, опухолеподобных образований мягких тканей / 1 стекло</t>
  </si>
  <si>
    <t>Цитологическое исследование микропрепарата пунктатов опухолей, опухолеподобных образований мягких тканей / каждое последующее стекло</t>
  </si>
  <si>
    <t>A08.30.027</t>
  </si>
  <si>
    <t>Цитологическое исследование дренажной жидкости (экссудаты, транссудаты) / 1 стекло</t>
  </si>
  <si>
    <t>Цитологическое исследование дренажной жидкости (экссудаты, транссудаты) / каждое последующее стекло</t>
  </si>
  <si>
    <t>A08.30.031</t>
  </si>
  <si>
    <t>Цитологическое исследование перитонеальной жидкости / 1 стекло</t>
  </si>
  <si>
    <t>Цитологическое исследование перитонеальной жидкости / каждое последующее стекло</t>
  </si>
  <si>
    <t>A08.30.028</t>
  </si>
  <si>
    <t>Цитологическое исследование соскобов эрозий, язв, ран, свищей / 1 стекло</t>
  </si>
  <si>
    <t>Цитологическое исследование соскобов эрозий, язв, ран, свищей / каждое последующее стекло</t>
  </si>
  <si>
    <t>A08.30.007</t>
  </si>
  <si>
    <t>Просмотр цитологического препарата / Консультация готовых цитологических препаратов 1 стекло</t>
  </si>
  <si>
    <t>A08.30.018</t>
  </si>
  <si>
    <t>Срочное интраоперационное цитологическое исследование / 1 стекло</t>
  </si>
  <si>
    <t/>
  </si>
  <si>
    <t>A12.05.122</t>
  </si>
  <si>
    <t>A12.05.123</t>
  </si>
  <si>
    <t>A08.05.001</t>
  </si>
  <si>
    <t>A12.05.001</t>
  </si>
  <si>
    <t>B03.016.002</t>
  </si>
  <si>
    <t>B03.016.003</t>
  </si>
  <si>
    <t>A26.05.009</t>
  </si>
  <si>
    <t>A09.05.046</t>
  </si>
  <si>
    <t>A08.05.012</t>
  </si>
  <si>
    <t>A08.05.013</t>
  </si>
  <si>
    <t>A12.05.030</t>
  </si>
  <si>
    <t>B03.016.015</t>
  </si>
  <si>
    <t>B03.016.014</t>
  </si>
  <si>
    <t>B03.016.006</t>
  </si>
  <si>
    <t>A09.28.003</t>
  </si>
  <si>
    <t>A09.28.028</t>
  </si>
  <si>
    <t>B03.016.013</t>
  </si>
  <si>
    <t>A12.09.012</t>
  </si>
  <si>
    <t>A12.28.015</t>
  </si>
  <si>
    <t>A12.21.005</t>
  </si>
  <si>
    <t>A12.20.001</t>
  </si>
  <si>
    <t>A26.28.034</t>
  </si>
  <si>
    <t>B03.016.004</t>
  </si>
  <si>
    <t>A09.05.011</t>
  </si>
  <si>
    <t>A09.05.020</t>
  </si>
  <si>
    <t>A09.05.017</t>
  </si>
  <si>
    <t>A09.05.018</t>
  </si>
  <si>
    <t>A09.05.010</t>
  </si>
  <si>
    <t>A09.05.014</t>
  </si>
  <si>
    <t>A09.05.041</t>
  </si>
  <si>
    <t>A09.05.042</t>
  </si>
  <si>
    <t>A09.05.045</t>
  </si>
  <si>
    <t>A09.05.180</t>
  </si>
  <si>
    <t>A09.05.044</t>
  </si>
  <si>
    <t>A09.05.039</t>
  </si>
  <si>
    <t>A09.05.173</t>
  </si>
  <si>
    <t>A09.05.043</t>
  </si>
  <si>
    <t>A09.05.177</t>
  </si>
  <si>
    <t>A09.05.174</t>
  </si>
  <si>
    <t>A09.05.021.001</t>
  </si>
  <si>
    <t>A09.05.021</t>
  </si>
  <si>
    <t>A09.05.023</t>
  </si>
  <si>
    <t>A09.05.023.001</t>
  </si>
  <si>
    <t>A12.22.005</t>
  </si>
  <si>
    <t>A09.05.083</t>
  </si>
  <si>
    <t>A09.05.031</t>
  </si>
  <si>
    <t>A09.05.032</t>
  </si>
  <si>
    <t>A09.05.206</t>
  </si>
  <si>
    <t>A09.05.033</t>
  </si>
  <si>
    <t>A09.05.127</t>
  </si>
  <si>
    <t>A09.05.030</t>
  </si>
  <si>
    <t>A09.05.034</t>
  </si>
  <si>
    <t>A09.05.007</t>
  </si>
  <si>
    <t>A12.05.011</t>
  </si>
  <si>
    <t>A09.05.076</t>
  </si>
  <si>
    <t>A09.05.008</t>
  </si>
  <si>
    <t>A09.05.009</t>
  </si>
  <si>
    <t>A09.05.025</t>
  </si>
  <si>
    <t>A09.05.026</t>
  </si>
  <si>
    <t>A09.05.004</t>
  </si>
  <si>
    <t>A09.05.028</t>
  </si>
  <si>
    <t>A09.28.027</t>
  </si>
  <si>
    <t>A12.28.002</t>
  </si>
  <si>
    <t>A09.28.006</t>
  </si>
  <si>
    <t>A09.28.067</t>
  </si>
  <si>
    <t>A09.28.012</t>
  </si>
  <si>
    <t>A09.28.026</t>
  </si>
  <si>
    <t>B03.005.006</t>
  </si>
  <si>
    <t>A12.05.039</t>
  </si>
  <si>
    <t>A12.05.027</t>
  </si>
  <si>
    <t>A12.05.028</t>
  </si>
  <si>
    <t>A09.05.047</t>
  </si>
  <si>
    <t>A09.05.050</t>
  </si>
  <si>
    <t>A09.05.051.001</t>
  </si>
  <si>
    <t>A12.06.030</t>
  </si>
  <si>
    <t>A09.05.125</t>
  </si>
  <si>
    <t>A09.05.126</t>
  </si>
  <si>
    <t>A09.05.214</t>
  </si>
  <si>
    <t>A12.05.017</t>
  </si>
  <si>
    <t>A12.05.017.001</t>
  </si>
  <si>
    <t>A12.05.017.002</t>
  </si>
  <si>
    <t>A09.05.067</t>
  </si>
  <si>
    <t>A09.05.066</t>
  </si>
  <si>
    <t>A09.05.087</t>
  </si>
  <si>
    <t>A09.05.132</t>
  </si>
  <si>
    <t>A09.05.131</t>
  </si>
  <si>
    <t>A09.05.153</t>
  </si>
  <si>
    <t>A09.05.154</t>
  </si>
  <si>
    <t>A09.28.047</t>
  </si>
  <si>
    <t>A09.05.149</t>
  </si>
  <si>
    <t>A09.05.065</t>
  </si>
  <si>
    <t>A09.05.117</t>
  </si>
  <si>
    <t>A09.05.063</t>
  </si>
  <si>
    <t>A09.05.064</t>
  </si>
  <si>
    <t>A09.05.060</t>
  </si>
  <si>
    <t>A09.05.061</t>
  </si>
  <si>
    <t>A12.06.045</t>
  </si>
  <si>
    <t>A09.05.056</t>
  </si>
  <si>
    <t>A09.05.205</t>
  </si>
  <si>
    <t>A09.05.135</t>
  </si>
  <si>
    <t>A09.05.069</t>
  </si>
  <si>
    <t>A09.05.121</t>
  </si>
  <si>
    <t>A09.05.224</t>
  </si>
  <si>
    <t>A09.05.119</t>
  </si>
  <si>
    <t>A09.05.058</t>
  </si>
  <si>
    <t>A09.28.035</t>
  </si>
  <si>
    <t>A09.28.034.001</t>
  </si>
  <si>
    <t>A09.28.034.002</t>
  </si>
  <si>
    <t>A09.05.227</t>
  </si>
  <si>
    <t>A09.05.130.001</t>
  </si>
  <si>
    <t>A09.05.130</t>
  </si>
  <si>
    <t>A09.05.231</t>
  </si>
  <si>
    <t>A09.05.202</t>
  </si>
  <si>
    <t>A09.05.201</t>
  </si>
  <si>
    <t>A09.05.195</t>
  </si>
  <si>
    <t>A09.05.090</t>
  </si>
  <si>
    <t>A09.05.089</t>
  </si>
  <si>
    <t>A26.19.003</t>
  </si>
  <si>
    <t>A26.05.003</t>
  </si>
  <si>
    <t>A26.19.001</t>
  </si>
  <si>
    <t>A26.05.016</t>
  </si>
  <si>
    <t>A26.05.001</t>
  </si>
  <si>
    <t>A26.19.081</t>
  </si>
  <si>
    <t>A26.06.049.001</t>
  </si>
  <si>
    <t>A26.06.036</t>
  </si>
  <si>
    <t>A26.06.041.002</t>
  </si>
  <si>
    <t>A26.06.082.002</t>
  </si>
  <si>
    <t>A26.06.034.002</t>
  </si>
  <si>
    <t>A26.06.034.001</t>
  </si>
  <si>
    <t>A26.06.036.002</t>
  </si>
  <si>
    <t>A26.06.039</t>
  </si>
  <si>
    <t>A26.06.039.001</t>
  </si>
  <si>
    <t>A26.06.035</t>
  </si>
  <si>
    <t>A26.06.038</t>
  </si>
  <si>
    <t>A26.06.043</t>
  </si>
  <si>
    <t>A26.06.043.001</t>
  </si>
  <si>
    <t>A26.06.045.001</t>
  </si>
  <si>
    <t>A26.06.045.003</t>
  </si>
  <si>
    <t>A26.06.031</t>
  </si>
  <si>
    <t>A26.06.030</t>
  </si>
  <si>
    <t>A26.06.029.001</t>
  </si>
  <si>
    <t>A26.06.084.001</t>
  </si>
  <si>
    <t>A26.06.084.002</t>
  </si>
  <si>
    <t>A26.06.022.002</t>
  </si>
  <si>
    <t>A26.06.022.001</t>
  </si>
  <si>
    <t>A26.06.081.001</t>
  </si>
  <si>
    <t>A26.06.081.002</t>
  </si>
  <si>
    <t>A26.06.018.001</t>
  </si>
  <si>
    <t>A26.06.018.002</t>
  </si>
  <si>
    <t>A26.06.018.003</t>
  </si>
  <si>
    <t>A26.06.016</t>
  </si>
  <si>
    <t>A26.06.057</t>
  </si>
  <si>
    <t>A26.06.032</t>
  </si>
  <si>
    <t>A26.05.020.001</t>
  </si>
  <si>
    <t>A26.05.020.002</t>
  </si>
  <si>
    <t>A26.05.019.001</t>
  </si>
  <si>
    <t>A26.05.019.002</t>
  </si>
  <si>
    <t>A26.05.023.001</t>
  </si>
  <si>
    <t>A26.05.023.002</t>
  </si>
  <si>
    <t>A26.05.047.001</t>
  </si>
  <si>
    <t>A09.05.235</t>
  </si>
  <si>
    <t>A12.06.060</t>
  </si>
  <si>
    <t>A09.05.054.004</t>
  </si>
  <si>
    <t>A09.05.054.002</t>
  </si>
  <si>
    <t>A09.05.054.003</t>
  </si>
  <si>
    <t>A09.05.054.001</t>
  </si>
  <si>
    <t>A12.06.010</t>
  </si>
  <si>
    <t>A12.05.010</t>
  </si>
  <si>
    <t>A12.05.004.003</t>
  </si>
  <si>
    <t>B03.019.027</t>
  </si>
  <si>
    <t>A12.06.001.010</t>
  </si>
  <si>
    <t>A12.06.001</t>
  </si>
  <si>
    <t>B03.016.011</t>
  </si>
  <si>
    <t>A09.05.209</t>
  </si>
  <si>
    <t>A11.05.001</t>
  </si>
  <si>
    <t>A11.12.009</t>
  </si>
  <si>
    <t>A11.19.011.001</t>
  </si>
  <si>
    <t>A11.02.002</t>
  </si>
  <si>
    <t>A11.12.003</t>
  </si>
  <si>
    <t>1. ПРИЕМЫ (КОНСУЛЬТАЦИИ) СПЕЦИАЛИСТОВ</t>
  </si>
  <si>
    <t>* Повторный прием - повторное обращение к одному специалисту в течении одного месяца с момента первичного обращения по одному и тому же случаю заболевания</t>
  </si>
  <si>
    <t>4.2 Манипуляции по направлениям</t>
  </si>
  <si>
    <t>4.2.1 Гинекология</t>
  </si>
  <si>
    <t>A11.20.011.001</t>
  </si>
  <si>
    <t>Биопсия шейки матки радиоволновая</t>
  </si>
  <si>
    <t>A11.20.011.002</t>
  </si>
  <si>
    <t>Биопсия шейки матки радиоволновая конусовидная</t>
  </si>
  <si>
    <t>Введение внутриматочной спирали</t>
  </si>
  <si>
    <t>A11.20.014</t>
  </si>
  <si>
    <t>Удаление внутриматочной спирали</t>
  </si>
  <si>
    <t>A11.20.015</t>
  </si>
  <si>
    <t>A11.20.002</t>
  </si>
  <si>
    <t>Получение цервикального мазка / Взятие мазка на ИППП</t>
  </si>
  <si>
    <t>Получение цервикального мазка / Взятие мазков на флору</t>
  </si>
  <si>
    <t>Получение цервикального мазка / Взятие мазков онкоцитология 2 стекла</t>
  </si>
  <si>
    <t>A11.28.006.001</t>
  </si>
  <si>
    <t>Получение соскоба из уретры</t>
  </si>
  <si>
    <t>A11.20.005</t>
  </si>
  <si>
    <t>Получение влагалищного мазка</t>
  </si>
  <si>
    <t>Кольпоскопия</t>
  </si>
  <si>
    <t>A03.20.001</t>
  </si>
  <si>
    <t>A17.30.021</t>
  </si>
  <si>
    <t>Электрокоагуляция / радиохирургическая коагуляция шейки матки</t>
  </si>
  <si>
    <t xml:space="preserve">Электрокоагуляция / Радиохирургическое лечение эктропиона, рубцовых деформаций шейки матки </t>
  </si>
  <si>
    <t>A16.20.036.001</t>
  </si>
  <si>
    <t>Электродиатермоконизация шейки матки / Радиоволновая конизация шейки матки</t>
  </si>
  <si>
    <t>A16.20.097</t>
  </si>
  <si>
    <t>Электроэксцизия новообразования шейки матки / Радиохирургическая экцизия шейки матки</t>
  </si>
  <si>
    <t>A16.20.084</t>
  </si>
  <si>
    <t>Удаление полипа женских половых органов / шейки матки</t>
  </si>
  <si>
    <t>A16.20.030</t>
  </si>
  <si>
    <t>Восстановление вульвы и промежности / Плазмотерапия - синяя пробирка</t>
  </si>
  <si>
    <t>Восстановление вульвы и промежности / Плазмотерапия - красная пробирка</t>
  </si>
  <si>
    <t>Восстановление вульвы и промежности / Плазмотерапия - красная+синяя пробирка</t>
  </si>
  <si>
    <t>A03.20.005</t>
  </si>
  <si>
    <t>Вульвоскопия</t>
  </si>
  <si>
    <t>A11.20.037</t>
  </si>
  <si>
    <t>Биопсия вульвы радиоволновая</t>
  </si>
  <si>
    <t>A11.20.039</t>
  </si>
  <si>
    <t>Получение соскоба с вульвы</t>
  </si>
  <si>
    <t>A16.20.096</t>
  </si>
  <si>
    <t>Удаление новообразования вульвы / 1 сложности</t>
  </si>
  <si>
    <t>Удаление новообразования вульвы / 2 сложности</t>
  </si>
  <si>
    <t>Удаление новообразования вульвы / 3 сложности</t>
  </si>
  <si>
    <t>A04.20.001.001</t>
  </si>
  <si>
    <t>Ультразвуковое исследование матки и придатков трансвагиальное</t>
  </si>
  <si>
    <t>5 ОПЕРАЦИИ</t>
  </si>
  <si>
    <t>5.2 ОПЕРАЦИИ, ВЫПОЛНЯЕМЫЕ В СТАЦИОНАРЕ</t>
  </si>
  <si>
    <t>5.2.1 Челюстно-лицевая хирургия</t>
  </si>
  <si>
    <t>А16.03.011</t>
  </si>
  <si>
    <t>Артропластика височно-нижнечелюстного сустава</t>
  </si>
  <si>
    <t>Артропластика височно-нижнечелюстного сустава / Артроскопический лазерный релиз ВНЧС</t>
  </si>
  <si>
    <t>А16.04.004</t>
  </si>
  <si>
    <t>Хондротомия / Артроскопический лазерный шринкейдж ВНЧС</t>
  </si>
  <si>
    <t>А16.04.047</t>
  </si>
  <si>
    <t>Артроскопическая санация сустава / Артроскопия ВНЧС диагностическая</t>
  </si>
  <si>
    <t>А16.07.086</t>
  </si>
  <si>
    <t>Пластика мягкого неба / Велопластика</t>
  </si>
  <si>
    <t>А16.03.019</t>
  </si>
  <si>
    <t>Аутотрансплантация кости / Взятие ауторебра или гребешка подвздошной кости</t>
  </si>
  <si>
    <t>А16.03.033</t>
  </si>
  <si>
    <t>Наложение наружных фиксирующих устройств / Внеочаговый остеосинтез аппаратом Рудько и др.</t>
  </si>
  <si>
    <t>Вправление вывиха нижней челюсти</t>
  </si>
  <si>
    <t>А16.04.018.001</t>
  </si>
  <si>
    <t>Вскрытие абсцедирующего лимфаденита, нагноившейся гематомы, гнойного паротита, нагноившихся кист, свищей (каждая отдельно)</t>
  </si>
  <si>
    <t>А16.01.012</t>
  </si>
  <si>
    <t>Вскрытие и дренирование флегмоны (абсцесса) / Вскрытие абсцедирующего лимфаденита, нагноившейся гематомы, гнойного паротита, нагноившихся кист, свищей (каждая отдельно)</t>
  </si>
  <si>
    <t>Вскрытие абсцессов полости рта</t>
  </si>
  <si>
    <t>А16.07.011</t>
  </si>
  <si>
    <t>Вскрытие подслизистого или поднадкостничного очага воспаления в полости рта / Вскрытие абсцессов полости рта</t>
  </si>
  <si>
    <t>А16.11.003</t>
  </si>
  <si>
    <t>Дренирование средостения / Вскрытие и дренирование верхних отделов средостения</t>
  </si>
  <si>
    <t>А16.01.012.004</t>
  </si>
  <si>
    <t>Вскрытие и дренирование флегмоны (абсцесса) челюстно-лицевой области внеротовым доступом / Вскрытие распространенных и глубоких флегмон челюстно-лицевой области, шеи</t>
  </si>
  <si>
    <t>Вскрытие флегмон</t>
  </si>
  <si>
    <t>А16.07.015</t>
  </si>
  <si>
    <t>Вскрытие и дренирование очага воспаления мягких тканей лица или дна полости рта / Вскрытие флегмон</t>
  </si>
  <si>
    <t>А16.08.023</t>
  </si>
  <si>
    <t>Промывание верхнечелюстной пазухи носа / Гаймороскопия диагностическая жестким эндоскопом</t>
  </si>
  <si>
    <t>Гаймороскопия жестким эндоскопом с кюрретажем пазухи</t>
  </si>
  <si>
    <t>Промывание верхнечелюстной пазухи носа / Гаймороскопия жестким эндоскопом с кюрретажем пазухи</t>
  </si>
  <si>
    <t>Гайморотомия</t>
  </si>
  <si>
    <t>А16.08.017</t>
  </si>
  <si>
    <t>Радикальная операция на верхнечелюстных пазухах / Гайморотомия</t>
  </si>
  <si>
    <t>А16.03.012</t>
  </si>
  <si>
    <t>Пластическая операция в области подбородка или щеки / Гениопластика (различными методами)</t>
  </si>
  <si>
    <t>Гингивэктомия, гингивопластика при парадонтите</t>
  </si>
  <si>
    <t>А16.07.026</t>
  </si>
  <si>
    <t>Гингивэктомия / Гингивэктомия и гингивопластика при парадонтите</t>
  </si>
  <si>
    <t>А16.03.016</t>
  </si>
  <si>
    <t>Иссечение пораженной кости / Интраочаговая резекция образований челюстей</t>
  </si>
  <si>
    <t>А16.07.058</t>
  </si>
  <si>
    <t xml:space="preserve">Лечение перикоронита (промывание, рассечение и/или иссечение капюшона) / Иссечение капюшона слизистой при ретенции восьмого зуба ниж. челюсти </t>
  </si>
  <si>
    <t>Иссечение линейных рубцов размером до 20 см.</t>
  </si>
  <si>
    <t>А16.01.023</t>
  </si>
  <si>
    <t>Иссечение рубцов кожи / Иссечение линейных рубцов размером до 20 см.</t>
  </si>
  <si>
    <t>А16.01.010</t>
  </si>
  <si>
    <t>Аутодермопластика / Иссечение рубцов с применением свободного кожного лоскута</t>
  </si>
  <si>
    <t>Иссечение срединных свищей шеи</t>
  </si>
  <si>
    <t>A16.30.014</t>
  </si>
  <si>
    <t>Экстирпация срединных кист и свищей шеи / Иссечение срединных свищей шеи</t>
  </si>
  <si>
    <t>Квадратная пластика губы с пластикой по Шимановскому</t>
  </si>
  <si>
    <t>А16.07.077.001</t>
  </si>
  <si>
    <t>Резекция губы с реконструктивно-пластическим компонентом / Квадратная пластика губы с пластикой по Шимановскому</t>
  </si>
  <si>
    <t>Квадратная резекция нижней губы</t>
  </si>
  <si>
    <t>А16.07.077</t>
  </si>
  <si>
    <t>Резекция губы / Квадратная резекция нижней губы</t>
  </si>
  <si>
    <t>Клиновидная резекция губы</t>
  </si>
  <si>
    <t>Резекция губы / Клиновидная резекция губы</t>
  </si>
  <si>
    <t>A16.03.081.002</t>
  </si>
  <si>
    <t>Резекция нижней челюсти с микрохирургической пластикой / Контурная пластика нижней челюсти</t>
  </si>
  <si>
    <t>A16.07.061</t>
  </si>
  <si>
    <t>Хейлопластика / Коррекция верхней губы и концевого отдела носа после двусторонней расщелены</t>
  </si>
  <si>
    <t>А16.07.061.002</t>
  </si>
  <si>
    <t>Коррекция верхней губы с одномоментной реконструкцией носа и периостеопластикой расщелины альвеолярного отростка верхней челюсти / Коррекция верхней губы и концевого отдела носа после односторонней  расщелены одномоментным устранением искривления перегородки</t>
  </si>
  <si>
    <t>Коррекция верхней губы с одномоментной реконструкцией носа и периостеопластикой расщелины альвеолярного отростка верхней челюсти / Коррекция верхней губы и концевого отдела носа после односторонней расщелены с одномоментным удалением костно-хрящевой горбины</t>
  </si>
  <si>
    <t>Коррекция верхней губы с одномоментной реконструкцией носа и периостеопластикой расщелины альвеолярного отростка верхней челюсти / Коррекция верхней губы и концевого отдела носа после односторонней расщелины с одномоментным устранением искривления носа</t>
  </si>
  <si>
    <t>Коррекция верхней губы с одномоментной реконструкцией носа и периостеопластикой расщелины альвеолярного отростка верхней челюсти / Коррекция верхней губы и концевого отдела носа после односторонней расщелины</t>
  </si>
  <si>
    <t>Хейлопластика / Коррекция двойной губы</t>
  </si>
  <si>
    <t>А16.08.008.006</t>
  </si>
  <si>
    <t>Контурная пластика носа / Коррекция основания крыльев носа</t>
  </si>
  <si>
    <t>A16.30.004.002</t>
  </si>
  <si>
    <t>Пластика при диастазе прямых мышц живота / Коррекция передней стенки живота при ее дряблости и фартукообразной форме с перемещением пупка</t>
  </si>
  <si>
    <t>Пластика при диастазе прямых мышц живота / Коррекция передней стенки живота при ее дряблости с пластикой пупочной грыжи, а также с перемещением пупка</t>
  </si>
  <si>
    <t>А16.07.062</t>
  </si>
  <si>
    <t>Устранение дефекта наружного носа / Коррекция провисающего кожного отдела перегородки носа</t>
  </si>
  <si>
    <t>А16.01.031.001</t>
  </si>
  <si>
    <t>Устранение рубцовой деформации с замещением дефекта местными тканями</t>
  </si>
  <si>
    <t>Устранение дефекта наружного носа / Коррекция седловидного дефекта носа (без ст-ти имплантата)</t>
  </si>
  <si>
    <t>Межчелюстная фиксция при переломах челюстей</t>
  </si>
  <si>
    <t>А15.03.007</t>
  </si>
  <si>
    <t>Наложение шины при переломах костей / Межчелюстная фиксция при переломах челюстей</t>
  </si>
  <si>
    <t>А16.06.006</t>
  </si>
  <si>
    <t>Лимфаденэктомия шейная / Операция Ванаха</t>
  </si>
  <si>
    <t>А16.06.006.002</t>
  </si>
  <si>
    <t>Лимфаденэктомия шейная расширенная / Операция Крайля</t>
  </si>
  <si>
    <t>А16.03.034</t>
  </si>
  <si>
    <t>Репозиция отломков костей при переломах / Остносинтез лобной кости</t>
  </si>
  <si>
    <t>А16.03.001</t>
  </si>
  <si>
    <t>Репозиция и фиксация перелома скуловой кости / Остеосинтез скуловой кости</t>
  </si>
  <si>
    <t>А16.03.027</t>
  </si>
  <si>
    <t>Открытое лечение перелома (без внутренней фиксации) / Остеосинтез  при односторонних переломах нижней челюсти</t>
  </si>
  <si>
    <t>А16.03.002</t>
  </si>
  <si>
    <t>Репозиция и фиксация верхнечелюстного и нижнечелюстного переломов / Остеосинтез верхней челюсти</t>
  </si>
  <si>
    <t>А16.03.022</t>
  </si>
  <si>
    <t>Остеосинтез / Остеосинтез мыщелкового отростка костным штифтом</t>
  </si>
  <si>
    <t>Остеосинтез / Остеосинтез мыщелкового отростка минипластиной</t>
  </si>
  <si>
    <t>Остеосинтез / Остеосинтез мыщелкового отростка проволочным швом</t>
  </si>
  <si>
    <t>Остеосинтез / Остеосинтез мыщелкового отростка спицей</t>
  </si>
  <si>
    <t>Остеосинтез нижней челюсти минипластиной</t>
  </si>
  <si>
    <t>А16.03.022.002</t>
  </si>
  <si>
    <t>Остеосинтез титановой пластиной / Остеосинтез нижней челюсти минипластиной</t>
  </si>
  <si>
    <t>Остеосинтез / Остеосинтез нижней челюсти проволочным швом</t>
  </si>
  <si>
    <t>Остеосинтез нижней челюсти спицей</t>
  </si>
  <si>
    <t>Остеосинтез / Остеосинтез нижней челюсти спицей</t>
  </si>
  <si>
    <t>Остеосинтез / Остеосинтез при двусторонних переломах нижней челюсти</t>
  </si>
  <si>
    <t>Открытое лечение перелома (без внутренней фиксации) / Остеосинтез при переломах мыщелкового отростка нижней челюсти</t>
  </si>
  <si>
    <t>А16.07.027</t>
  </si>
  <si>
    <t>Остеотомия челюсти / верхней челюсти</t>
  </si>
  <si>
    <t>Артропластика височно-нижнечелюстного сустава / Остеотомия н/чел при анкилозах с артропластикой</t>
  </si>
  <si>
    <t>Аутотрансплантация кости / Отсроченная (вторичная) костная пластика дефектов нижней челюсти</t>
  </si>
  <si>
    <t>А16.07.067.001</t>
  </si>
  <si>
    <t>Паротидэктомия радикальная / с выделением ветвей лицевого нерва</t>
  </si>
  <si>
    <t>Перевязка наружной сонной артерии</t>
  </si>
  <si>
    <t>А16.12.014.001</t>
  </si>
  <si>
    <t>А16.03.056</t>
  </si>
  <si>
    <t>Реконструкция стенок глазницы / Пластика глазницы и дна орбиты</t>
  </si>
  <si>
    <t>Пластика губ</t>
  </si>
  <si>
    <t>А16.07.083</t>
  </si>
  <si>
    <t>Пластика верхней губы</t>
  </si>
  <si>
    <t>A16.07.084</t>
  </si>
  <si>
    <t>Пластика нижней губы</t>
  </si>
  <si>
    <t>А16.01.031.003</t>
  </si>
  <si>
    <t>Устранение рубцовой деформации челюстно-лицевой области и шеи с замещением дефекта реваскуляризированным лоскутом / Пластика дефекта мягких тканей круглым ( филатовским стеблем, различные этапы)</t>
  </si>
  <si>
    <t>А16.01.031.002</t>
  </si>
  <si>
    <t>Устранение рубцовой деформации челюстно-лицевой области и шеи ротационным лоскутом на сосудистой ножке / Пластика дефекта мягких тканей лоскутом на питающей ножке</t>
  </si>
  <si>
    <t>Устранение рубцовой деформации челюстно-лицевой области и шеи с замещением дефекта реваскуляризированным лоскутом /Пластика дефекта мягких тканей лоскутом с микрососудистым анастомозом</t>
  </si>
  <si>
    <t>А16.01.010.003</t>
  </si>
  <si>
    <t>Аутодермопластика / Пластика дефекта мягких тканей свободным кожным лоскутом</t>
  </si>
  <si>
    <t>Пластика дефекта неба</t>
  </si>
  <si>
    <t>А16.07.066</t>
  </si>
  <si>
    <t>Уранопластика / Пластика дефекта неба</t>
  </si>
  <si>
    <t>А16.24.002</t>
  </si>
  <si>
    <t>Сшивание нерва / Пластика лицевого нерва</t>
  </si>
  <si>
    <t>Артропластика височно-нижнечелюстного сустава / Пластика нижней челюсти с артропластикой ВНЧС</t>
  </si>
  <si>
    <t>А16.08.008.003</t>
  </si>
  <si>
    <t>Пластика носа при лордозе / Пластика седловидных дефектов носа</t>
  </si>
  <si>
    <t>А16.07.044</t>
  </si>
  <si>
    <t>Пластика уздечки языка</t>
  </si>
  <si>
    <t>A16.07.042</t>
  </si>
  <si>
    <t>Пластика уздечки верхней губы</t>
  </si>
  <si>
    <t>Иссечение рубцов кожи / Пластическая операция при рубцовых деформациях шеи</t>
  </si>
  <si>
    <t>А16.02.013</t>
  </si>
  <si>
    <t>Аутотрансплантация мышцы / Пластическое устранение паралича мимической мускулатуры лица</t>
  </si>
  <si>
    <t>Повышение высоты альвеолярного отростка</t>
  </si>
  <si>
    <t>А16.07.063</t>
  </si>
  <si>
    <t>Пластика альвеолярного отростка верхней челюсти / Повышение высоты альвеолярного отростка</t>
  </si>
  <si>
    <t>А16.07.071</t>
  </si>
  <si>
    <t>Резекция языка</t>
  </si>
  <si>
    <t>ПХО ран лица</t>
  </si>
  <si>
    <t>А16.01.005</t>
  </si>
  <si>
    <t>Иссечение поражения кожи / ПХО ран лица</t>
  </si>
  <si>
    <t>Радикальная операция на верхнечелюстных пазухах / Радикальная гайморотомия с пластикой соустья</t>
  </si>
  <si>
    <t>Резекция верхушки зуба</t>
  </si>
  <si>
    <t>А16.07.007</t>
  </si>
  <si>
    <t>Резекция верхушки корня / верхушки зуба</t>
  </si>
  <si>
    <t>А16.03.010</t>
  </si>
  <si>
    <t>Резекция и реконструкция нижней челюсти / Резекция нижней челюсти с одномоментной костной пластикой</t>
  </si>
  <si>
    <t>Артропластика височно-нижнечелюстного сустава / Резекция суставной головки</t>
  </si>
  <si>
    <t>Репозиция костей носа при свежем переломе</t>
  </si>
  <si>
    <t>А16.08.014</t>
  </si>
  <si>
    <t>Репозиция костей носа / Репозиция костей носа при свежем переломе</t>
  </si>
  <si>
    <t>А16.03.006</t>
  </si>
  <si>
    <t>Репозиция и фиксация перелома носовой кости / Репозиция костей носа при застарелом переломе</t>
  </si>
  <si>
    <t>А16.07.027.001</t>
  </si>
  <si>
    <t>Остеотомия скуло-верхнечелюстного комплекса (по Ле Фор III), перемещение фрагмента, остеосинтез титановыми минипластинами / Репозиция отломков и остеосинтез при переломах верхней челюсти по ФОР I- II</t>
  </si>
  <si>
    <t>Репозиция скуловой кости</t>
  </si>
  <si>
    <t>Репозиция и фиксация перелома скуловой кости / Репозиция скуловой кости</t>
  </si>
  <si>
    <t>Репозиция скуловой кости с гайморотомией</t>
  </si>
  <si>
    <t>Репозиция и фиксация перелома скуловой кости / Репозиция скуловой кости с гайморотомией</t>
  </si>
  <si>
    <t>Репозиция и фиксация верхнечелюстного и нижнечелюстного переломов / Репозиция и фиксация отломков при переломах н/челюсти</t>
  </si>
  <si>
    <t>A16.07.061.001</t>
  </si>
  <si>
    <t>Хейлоринопластика</t>
  </si>
  <si>
    <t>Санация полости рта у больных с отягощенным анамнезом</t>
  </si>
  <si>
    <t>А16.07.051</t>
  </si>
  <si>
    <t>Профессиональная гигиена полости рта и зубов / Санация полости рта у больных с отягощенным анамнезом</t>
  </si>
  <si>
    <t>А16.03.009</t>
  </si>
  <si>
    <t>Резекция лицевых костей / Сегментарная резекция образований челюстей</t>
  </si>
  <si>
    <t>А16.03.080.001</t>
  </si>
  <si>
    <t>Резекция верхней челюсти с реконструктивно-пластическим компонентом</t>
  </si>
  <si>
    <t>A16.03.081.001</t>
  </si>
  <si>
    <t>Резекция нижней челюсти с реконструктивно-пластическим компонентом</t>
  </si>
  <si>
    <t>Секвестрэктомия</t>
  </si>
  <si>
    <t>А16.03.015</t>
  </si>
  <si>
    <t>Синуслифтинг</t>
  </si>
  <si>
    <t>А16.07.055</t>
  </si>
  <si>
    <t>Синус-лифтинг (костная пластика, остеопластика)</t>
  </si>
  <si>
    <t>А16.07.080</t>
  </si>
  <si>
    <t>Резекция околоушной слюнной железы</t>
  </si>
  <si>
    <t>А16.03.081</t>
  </si>
  <si>
    <t>Резекция нижней челюсти</t>
  </si>
  <si>
    <t>Трахеотомия</t>
  </si>
  <si>
    <t>А16.08.021</t>
  </si>
  <si>
    <t>Удаление дермоидных, боковых, срединных кист шеи</t>
  </si>
  <si>
    <t>Экстирпация срединных кист и свищей шеи / Удаление дермоидных, боковых, срединных кист шеи</t>
  </si>
  <si>
    <t>А16.07.064</t>
  </si>
  <si>
    <t>Удаление образований околоушной слюнной железы с выделением и сохранением ветвей лицевого нерва / Удаление доброкач. опухоли околоушлой слюнной железы</t>
  </si>
  <si>
    <t>А16.30.032</t>
  </si>
  <si>
    <t>Иссечение новообразования мягких тканей / Удаление доброкачествен. опухолей полости рта и губ до 0,5 см</t>
  </si>
  <si>
    <t>Иссечение новообразования мягких тканей / Удаление доброкачественной опухоли размером до 3-х см</t>
  </si>
  <si>
    <t>Иссечение новообразования мягких тканей / Удаление доброкачественной опухоли размером более 3-х см</t>
  </si>
  <si>
    <t>Удаление доброкачественных опухолей альвеолярных отростков челюстей</t>
  </si>
  <si>
    <t>Иссечение пораженной кости / Удаление доброкачественных опухолей альвеолярных отростков челюстей</t>
  </si>
  <si>
    <t>Удаление жирового отложения в подбородочной области</t>
  </si>
  <si>
    <t>Пластическая операция в области подбородка или щеки / Удаление жирового отложения в подбородочной области</t>
  </si>
  <si>
    <t>Удаление инородных тел челюстно-лицевой области</t>
  </si>
  <si>
    <t>А16.03.014</t>
  </si>
  <si>
    <t>Удаление инородного тела кости / Удаление инородных тел челюстно-лицевой области</t>
  </si>
  <si>
    <t>А16.22.012</t>
  </si>
  <si>
    <t>Удаление камней из протоков слюнных желез</t>
  </si>
  <si>
    <t>Удаление келоидных рубцов</t>
  </si>
  <si>
    <t>Иссечение рубцов кожи / Удаление келоидных рубцов</t>
  </si>
  <si>
    <t>Удаление кист надбровной области</t>
  </si>
  <si>
    <t>A16.01.032</t>
  </si>
  <si>
    <t>Удаление опухоли мягких тканей головы / Удаление кист надбровной области</t>
  </si>
  <si>
    <t>Устранение дефекта наружного носа / Удаление костно-хрящевой горбины носа без последующей остеотомии костей носа</t>
  </si>
  <si>
    <t>Контурная пластика носа / Удаление костно-хрящевой горбины носа с остеотомией костей носа</t>
  </si>
  <si>
    <t>Удаление малых слюнных желез полости рта</t>
  </si>
  <si>
    <t>А16.07.067</t>
  </si>
  <si>
    <t>Удаление слюнной железы / Удаление малых слюнных желез полости рта</t>
  </si>
  <si>
    <t>Удаление мигрирующей гранулемы</t>
  </si>
  <si>
    <t>А16.01.031.004</t>
  </si>
  <si>
    <t>Иссечение опухоли мягких тканей / Удаление мигрирующей гранулемы</t>
  </si>
  <si>
    <t>Удаление мягкотканных опухолей полости рта</t>
  </si>
  <si>
    <t>Иссечение новообразования мягких тканей / Удаление мягкотканных опухолей полости рта</t>
  </si>
  <si>
    <t>Удаление опухолей кожи и подкожно-жировой клетчатки лица, шеи</t>
  </si>
  <si>
    <t>А16.01.018</t>
  </si>
  <si>
    <t>Удаление доброкачественных новообразований подкожно-жировой клетчатки / Удаление опухолей кожи и подкожно-жировой клетчатки лица, шеи</t>
  </si>
  <si>
    <t>Удаление опухолей кожи и подкожно-жировой клетчатки лица, шеи. Криогенные методы</t>
  </si>
  <si>
    <t>Удаление доброкачественных новообразований подкожно-жировой клетчатки / Удаление опухолей кожи и подкожно-жировой клетчатки лица, шеи. Криогенные методы</t>
  </si>
  <si>
    <t>Удаление опухолей мягких тканей челюстно-лицевой области с одномоментной пластикой местными тканями</t>
  </si>
  <si>
    <t>Удаление доброкачественных новообразований подкожно-жировой клетчатки / Удаление опухолей мягких тканей челюстно-лицевой области с одномоментной пластикой местными тканями</t>
  </si>
  <si>
    <t>Удаление подчелюстной слюнной железы</t>
  </si>
  <si>
    <t>Удаление слюнной железы / подчелюстной</t>
  </si>
  <si>
    <t>Удаление подъязычной слюнной железы</t>
  </si>
  <si>
    <t>Удаление слюнной железы / подъязычной</t>
  </si>
  <si>
    <t>Удаление предушных свищей</t>
  </si>
  <si>
    <t>А16.30.014</t>
  </si>
  <si>
    <t>Экстирпация срединных кист и свищей шеи / Удаление предушных свищей</t>
  </si>
  <si>
    <t>Удаление ретенированных или дистопированных зубов</t>
  </si>
  <si>
    <t>А16.07.024</t>
  </si>
  <si>
    <t>Операция удаления ретинированного, дистопированного или сверхкомплектного зуба</t>
  </si>
  <si>
    <t>Удаление ретенционных кист</t>
  </si>
  <si>
    <t>Удаление слюнной железы / Удаление ретенционных кист</t>
  </si>
  <si>
    <t>Экстирпация срединных кист и свищей шеи / Удаление срединных свищей и кист шеи с резекцией подъязычной кости</t>
  </si>
  <si>
    <t>А16.03.014.001</t>
  </si>
  <si>
    <t>Удаление инородного тела  ЧЛО / Удаление трансплантата (нагноение)</t>
  </si>
  <si>
    <t>Уранопластика</t>
  </si>
  <si>
    <t>A16.07.066</t>
  </si>
  <si>
    <t>А16.01.031</t>
  </si>
  <si>
    <t>Устранение рубцовой деформации / Устранение дефекта брови лоскутом на сосудистой ножке с височной области</t>
  </si>
  <si>
    <t>Устранение рубцовой деформации / Устранение дефекта брови свободным кожным лоскутом "погруженным"</t>
  </si>
  <si>
    <t>Устранение рубцовой деформации челюстно-лицевой области и шеи с замещением дефекта реваскуляризированным лоскутом / Устранение дефекта верхней губы лоскутом на ножке с нижней губы</t>
  </si>
  <si>
    <t>Устранение дефекта наружного носа / Устранение дефекта кожи спинки и концевого отдела носа сложным лоскутом с надбровных областей</t>
  </si>
  <si>
    <t>Устранение рубцовой деформации челюстно-лицевой области и шеи ротационным лоскутом на сосудистой ножке / Устранение дефекта мягких тканей с использованием лоскута на питающей ножке</t>
  </si>
  <si>
    <t>Устранение дефекта ушной раковины при частичном дефекте пластикой местными тканями</t>
  </si>
  <si>
    <t>А16.25.014.004</t>
  </si>
  <si>
    <t>Реконструкция анатомических структур и звукопроводящего аппарата среднего уха с применением микрохирургической техники, аутогенных тканей, аллогенных трансплантатов / Устранение дефекта ушной раковины при частичном дефекте пластикой местными тканями</t>
  </si>
  <si>
    <t>Контурная пластика носа / Устранение искривления костей носа с одномоментной пластикой дефекта спинки (без стоимости имплантата)</t>
  </si>
  <si>
    <t>Устранение искривления хрящевого и костного отделов перегородки носа</t>
  </si>
  <si>
    <t>А16.08.013</t>
  </si>
  <si>
    <t>Септопластика / Устранение искривления хрящевого и костного отделов перегородки носа</t>
  </si>
  <si>
    <t>Септопластика / Устранение искривления хрящевого отдела перегородки носа</t>
  </si>
  <si>
    <t>Септопластика / Устранение искривления хрящевого отдела перегородки с одномоментной остеотомией костей носа</t>
  </si>
  <si>
    <t>А16.01.038</t>
  </si>
  <si>
    <t>Удаление ринофимы / Устранение ринофимы с одномоментной пластикой дефекта кожным аутотрансплантатом</t>
  </si>
  <si>
    <t>Удаление ринофимы / Устранение ринофимы способом декортикации</t>
  </si>
  <si>
    <t>Репозиция и фиксация верхнечелюстного и нижнечелюстного переломов / Фиксация верхней челюсти по Адамсу</t>
  </si>
  <si>
    <t>Хейлопластика</t>
  </si>
  <si>
    <t>Контурная пластика носа / Хирургическая коррекции, связанная с уменьшением носа</t>
  </si>
  <si>
    <t>А16.01.026</t>
  </si>
  <si>
    <t>Внутрикожная контурная пластика / Хирургическая коррекция бровей с одновременным вмешательством на мышце сморщивающей брови</t>
  </si>
  <si>
    <t>Устранение дефекта наружного носа / Хирургическая коррекция выстоящего концевого отдела носа</t>
  </si>
  <si>
    <t>А16.26.021.001</t>
  </si>
  <si>
    <t>Устранение птоза</t>
  </si>
  <si>
    <t>Устранение дефекта наружного носа / Хирургическая коррекция спинки и скатов носа с одномоментной пластикой дефекта  (без стоимости имплантата)</t>
  </si>
  <si>
    <t>Устранение дефекта наружного носа / Хирургическая коррекция спинки и скатов носа с остеотомией костей носа</t>
  </si>
  <si>
    <t>Хирургическая коррекция стареющей кожи верхних и нижних век</t>
  </si>
  <si>
    <t>А16.26.111</t>
  </si>
  <si>
    <t>Пластика века (блефаропластика) без и с пересадкой тканей / Хирургическая коррекция стареющей кожи верхних и нижних век</t>
  </si>
  <si>
    <t>Пластика века (блефаропластика) без и с пересадкой тканей / Хирургическая коррекция стареющей кожи верхних и нижних век с одновременным удалением жировых отложений</t>
  </si>
  <si>
    <t>Хирургическая коррекция стареющей кожи верхних, нижних век (каждая отдельно)</t>
  </si>
  <si>
    <t>Пластика века (блефаропластика) без и с пересадкой тканей / Хирургическая коррекция стареющей кожи верхних, нижних век (каждая отдельно)</t>
  </si>
  <si>
    <t>А16.25.021.001</t>
  </si>
  <si>
    <t>Пластика выступающих (оттопыренных) ушных раковин / Хирургическая коррекция торчащих ушей с формированием противозавитка</t>
  </si>
  <si>
    <t>Пластика выступающих (оттопыренных) ушных раковин / Хирургическая коррекция торчащих ушных раковин с формированием противозавитка и понижением высоты углубления</t>
  </si>
  <si>
    <t>А16.20.085</t>
  </si>
  <si>
    <t>Маммопластика / Хирургическое коррекция молочных желез при их птозе с перемещением соска</t>
  </si>
  <si>
    <t>А16.03.022.010</t>
  </si>
  <si>
    <t>Остеосинтез суставного отростка нижней челюсти / Хирургическое лечение внутрисуставных и высоких переломов мыщелкового отростка нижней челюсти</t>
  </si>
  <si>
    <t>Маммопластика / Хирургическое устранение гипертрофии молочных желез резекцией ткани</t>
  </si>
  <si>
    <t>Маммопластика / Хирургическое увеличение молочных желез при их атрофии силиконовыми протезами (без стоимости протеза)</t>
  </si>
  <si>
    <t>Удаление кисты подъязычной слюнной железы</t>
  </si>
  <si>
    <t>Удаление слюнной железы / Удаление кисты подъязычной слюнной железы</t>
  </si>
  <si>
    <t>Цистэктомия</t>
  </si>
  <si>
    <t>А16.07.016</t>
  </si>
  <si>
    <t>Цистотомия или цистэктомия</t>
  </si>
  <si>
    <t>Цистэктомия с заполнением полости биокомпозиционным материалом при кистозных образованиях</t>
  </si>
  <si>
    <t>А16.07.041.001</t>
  </si>
  <si>
    <t>Костная пластика челюстно-лицевой области с применением биодеградируемых материалов / Цистэктомия с заполнением полости биокомпозиционным материалом при кистозных образованиях</t>
  </si>
  <si>
    <t>Резекция и реконструкция нижней челюсти / Частичная резекция н/челюсти с экзартикуляцией</t>
  </si>
  <si>
    <t>Частичная резекция нижней челюсти</t>
  </si>
  <si>
    <t>Резекция и реконструкция нижней челюсти / Частичная резекция нижней челюсти</t>
  </si>
  <si>
    <t>Экстирпация подъязычной и подчелюстной желез</t>
  </si>
  <si>
    <t>Удаление слюнной железы / Экстирпация подъязычной и подчелюстной желез</t>
  </si>
  <si>
    <t>А16.07.054</t>
  </si>
  <si>
    <t>Внутрикостная дентальная имплантация / Эндооссальная имплантация (без стоимости имплантата)</t>
  </si>
  <si>
    <t>Биопсия новообразований мягких тканей и костей лицевого черепа</t>
  </si>
  <si>
    <t>А11.30.013</t>
  </si>
  <si>
    <t>Биопсия опухолей, опухолеподобных образований мягких тканей / Биопсия новообразований мягких тканей лицевого черепа</t>
  </si>
  <si>
    <t>A11.03.001</t>
  </si>
  <si>
    <t>Биопсия кости / Биопсия новообразований костей лицевого черепа</t>
  </si>
  <si>
    <t>Ревизия послеоперационного шва,раны</t>
  </si>
  <si>
    <t>А16.01.004.001</t>
  </si>
  <si>
    <t>Хирургическая обработка раны гидрохирургическим скальпелем / Ревизия послеоперационного шва,раны</t>
  </si>
  <si>
    <t>A16.08.017.001</t>
  </si>
  <si>
    <t>Гайморотомия с использованием видеоэндоскопических технологий</t>
  </si>
  <si>
    <t>А16.01.031.005</t>
  </si>
  <si>
    <t>Иссечение новообразований мягких тканей с реконструктивно-пластическим компонентом / Удаление злокачественного новообразования кожи (Базалиома, Плоскоклеточный рак) методом Moxc Surgery с одномоментной реконструкцией мягких тканей 1ой категории сложности</t>
  </si>
  <si>
    <t>Иссечение новообразований мягких тканей с реконструктивно-пластическим компонентом / Удаление злокачественного новообразования кожи (Базалиома, Плоскоклеточный рак) методом Moxc Surgery с одномоментной реконструкцией мягких тканей 2ой категории сложности</t>
  </si>
  <si>
    <t>Иссечение новообразований мягких тканей с реконструктивно-пластическим компонентом / Удаление злокачественного новообразования кожи (Базалиома, Плоскоклеточный рак) методом Moxc Surgery с одномоментной реконструкцией мягких тканей 3ей категории сложности</t>
  </si>
  <si>
    <t>Иссечение новообразований мягких тканей с реконструктивно-пластическим компонентом / Удаление злокачественного новообразования кожи (Базалиома, Плоскоклеточный рак) методом Moxc Surgery с одномоментной реконструкцией мягких тканей 4ой категории сложности</t>
  </si>
  <si>
    <t>А16.03.008</t>
  </si>
  <si>
    <t>Остеотомия лицевых костей</t>
  </si>
  <si>
    <t>Артропластика височно-нижнечелюстного сустава / Репозиция диска ВНЧС открытая</t>
  </si>
  <si>
    <t>Артропластика височно-нижнечелюстного сустава / Репозиция диска ВНЧС закрытая</t>
  </si>
  <si>
    <t>A16.23.050.001</t>
  </si>
  <si>
    <t>Микрохирургическая пластика черепно-лицевого комплекса с микрохирургической пластикой ауто- или искусственными имплантами / Отсроченная (вторичная) костная пластика дефектов нижней челюсти,  с  забор транспланта с применением микрохирургии</t>
  </si>
  <si>
    <t>Хирургическая коррекция стареющей кожи лица</t>
  </si>
  <si>
    <t>Хирургическая коррекция торчащих ушей с понижением высоты углубления</t>
  </si>
  <si>
    <t>Цистэктомия кистозных образований челюстей с резекцией верхушек корней зубов</t>
  </si>
  <si>
    <t>Цистэктомия с радикальной гайморотомией</t>
  </si>
  <si>
    <t>Частичная резекция губ</t>
  </si>
  <si>
    <t>A05.10.006</t>
  </si>
  <si>
    <t>A06.20.004</t>
  </si>
  <si>
    <t>A04.20.002</t>
  </si>
  <si>
    <t>A04.16.001</t>
  </si>
  <si>
    <t>A04.22.001</t>
  </si>
  <si>
    <t>A04.28.002</t>
  </si>
  <si>
    <t>A04.28.002.001</t>
  </si>
  <si>
    <t>A02.26.015</t>
  </si>
  <si>
    <t>A02.26.003</t>
  </si>
  <si>
    <t>A02.26.023</t>
  </si>
  <si>
    <t>A03.26.008</t>
  </si>
  <si>
    <t>A02.26.014</t>
  </si>
  <si>
    <t>A03.26.001</t>
  </si>
  <si>
    <t>A05.02.001.003</t>
  </si>
  <si>
    <t>5.2.2 Оториноларингология</t>
  </si>
  <si>
    <t>A16.08.002</t>
  </si>
  <si>
    <t>Аденоидэктомия / Аденотомия</t>
  </si>
  <si>
    <t>A16.08.035</t>
  </si>
  <si>
    <t>Удаление новообразования полости носа</t>
  </si>
  <si>
    <t>A16.08.035.001</t>
  </si>
  <si>
    <t>Удаление новообразования полости носа с использованием видеоэндоскопических технологий</t>
  </si>
  <si>
    <t>A16.01.012</t>
  </si>
  <si>
    <t>Вскрытие и дренирование флегмоны (абсцесса) / перегородки носа</t>
  </si>
  <si>
    <t>Гайморотомия с использованием видеоэндоскопических технологий / двусторонняя</t>
  </si>
  <si>
    <t>Гайморотомия с использованием видеоэндоскопических технологий / односторонняя</t>
  </si>
  <si>
    <t>A16.27.001.001</t>
  </si>
  <si>
    <t>Синусотомия с использованием видеоэндоскопических технологий</t>
  </si>
  <si>
    <t>A16.08.055</t>
  </si>
  <si>
    <t>Иссечение синехий и атрезий носа</t>
  </si>
  <si>
    <t>A16.08.055.001</t>
  </si>
  <si>
    <t>Иссечение синехий и атрезий полости носа с помощью лазера</t>
  </si>
  <si>
    <t>Конхотомия</t>
  </si>
  <si>
    <t>A16.08.010</t>
  </si>
  <si>
    <t>A16.08.013</t>
  </si>
  <si>
    <t>Септопластика / Кристотомия</t>
  </si>
  <si>
    <t>A16.08.074</t>
  </si>
  <si>
    <t>Лазерная деструкция сосудов носовой перегородки</t>
  </si>
  <si>
    <t>Септопластика / Подслизистая резекция перегородки носа</t>
  </si>
  <si>
    <t>A16.08.009</t>
  </si>
  <si>
    <t>Удаление полипов носовых ходов / односторонняя полипотомия</t>
  </si>
  <si>
    <t>Удаление полипов носовых ходов /  двусторонняя полипотомия</t>
  </si>
  <si>
    <t>A11.08.004</t>
  </si>
  <si>
    <t>Пункция околоносовых пазух / Пункция гайморовой пазухи</t>
  </si>
  <si>
    <t>A16.03.034.002</t>
  </si>
  <si>
    <t>Репозиция костей носа закрытая</t>
  </si>
  <si>
    <t>A16.09.012</t>
  </si>
  <si>
    <t>Удаление инородного тела трахеи, бронха или легкого</t>
  </si>
  <si>
    <t>A16.08.008</t>
  </si>
  <si>
    <t>Пластика носа</t>
  </si>
  <si>
    <t>Пункция околоносовых пазух / Трепанопункция лобной пазухи</t>
  </si>
  <si>
    <t>A16.08.011</t>
  </si>
  <si>
    <t>Удаление инородного тела носа</t>
  </si>
  <si>
    <t>A16.08.062</t>
  </si>
  <si>
    <t>Удаление новообразования носовой перегородки методом лазерной деструкции</t>
  </si>
  <si>
    <t>A16.08.076</t>
  </si>
  <si>
    <t>Пластика трубного валика с использованием видеоэндоскопических технологий</t>
  </si>
  <si>
    <t>A16.08.075</t>
  </si>
  <si>
    <t>Лазерная деструкция трубного валика эндоскопическая</t>
  </si>
  <si>
    <t>A16.08.009.001</t>
  </si>
  <si>
    <t>Удаление полипов носовых ходов с использованием видеоэндоскопических технологий / Удаление хоанального полипа</t>
  </si>
  <si>
    <t>A16.08.031.001</t>
  </si>
  <si>
    <t>Пластика хоаны с использованием видеоэндоскопических технологий</t>
  </si>
  <si>
    <t>A16.12.020.001</t>
  </si>
  <si>
    <t>Остановка кровотечения из периферического сосуда эндоскопическая с использованием электрокоагуляции</t>
  </si>
  <si>
    <t>Этмоидотомия</t>
  </si>
  <si>
    <t>A16.27.002</t>
  </si>
  <si>
    <t>A16.08.017.002</t>
  </si>
  <si>
    <t>Микрогайморотомия с использованием видеоэндоскопических технологий</t>
  </si>
  <si>
    <t>A16.27.002.001</t>
  </si>
  <si>
    <t>Этмоидотомия с использованием видеоэндоскопических технологий / Эндоназальное вскрытие клеток решетчатого лабиринта</t>
  </si>
  <si>
    <t>A16.08.053.001</t>
  </si>
  <si>
    <t>Фронтотомия эндоскопическая</t>
  </si>
  <si>
    <t>A16.27.003.001</t>
  </si>
  <si>
    <t>Сфеноидотомия с использованием видеоэндоскопических технологий</t>
  </si>
  <si>
    <t>A16.08.010.001</t>
  </si>
  <si>
    <t>Подслизистая вазотомия нижних носовых раковин</t>
  </si>
  <si>
    <t>Аденоидэктомия / Аденотонзиллотомия</t>
  </si>
  <si>
    <t>Удаление полипов носовых ходов с использованием видеоэндоскопических технологий / Эндоскопическая полипотомия</t>
  </si>
  <si>
    <t>A16.08.071</t>
  </si>
  <si>
    <t>Полисинусотомия с использованием видеоэндоскопических технологий</t>
  </si>
  <si>
    <t>Септопластика</t>
  </si>
  <si>
    <t>Этмоидотомия с использованием видеоэндоскопических технологий / Эндоскопическая этмоидотомия</t>
  </si>
  <si>
    <t>Гортань, глотка и другие</t>
  </si>
  <si>
    <t>A16.08.021</t>
  </si>
  <si>
    <t>A11.08.001.001</t>
  </si>
  <si>
    <t>Биопсия тканей гортани под контролем ларингоскопического исследования</t>
  </si>
  <si>
    <t>A16.08.027</t>
  </si>
  <si>
    <t>Реконструкция трахеостомы</t>
  </si>
  <si>
    <t>A16.01.030</t>
  </si>
  <si>
    <t>Иссечение грануляции</t>
  </si>
  <si>
    <t>A16.01.030.001</t>
  </si>
  <si>
    <t>Иссечение грануляции ультразвуковое</t>
  </si>
  <si>
    <t>A16.08.025</t>
  </si>
  <si>
    <t>Пластика гортани / Частичное ушивание ларинготрахеального дефекта</t>
  </si>
  <si>
    <t>A16.08.020</t>
  </si>
  <si>
    <t>Закрытие трахеостомы</t>
  </si>
  <si>
    <t>A16.08.041.003</t>
  </si>
  <si>
    <t>Удаление рубца гортани методом лазерной деструкции / Прямая ларингоскопия с биопсией, с лазерной деструкцией, с ультразвуковой деструкцией рубцов</t>
  </si>
  <si>
    <t>Пластика гортани / Ларингопластика</t>
  </si>
  <si>
    <t>A16.08.033</t>
  </si>
  <si>
    <t>Пластика трахеи</t>
  </si>
  <si>
    <t>Ларинготрахеопластика</t>
  </si>
  <si>
    <t>A16.08.033.002</t>
  </si>
  <si>
    <t>Ларингэктомия</t>
  </si>
  <si>
    <t>A16.08.052</t>
  </si>
  <si>
    <t>A16.30.055</t>
  </si>
  <si>
    <t>Интраоперационная фотодинамическая терапия</t>
  </si>
  <si>
    <t>A16.11.001</t>
  </si>
  <si>
    <t>Медиастинотомия</t>
  </si>
  <si>
    <t>A11.30.014</t>
  </si>
  <si>
    <t>Трепанбиопсия опухолей наружных локализаций, лимфатических узлов под визуальным контролем</t>
  </si>
  <si>
    <t>A16.06.002</t>
  </si>
  <si>
    <t>Экстирпация лимфатических узлов</t>
  </si>
  <si>
    <t>A16.12.014.001</t>
  </si>
  <si>
    <t>Экстирпация срединных кист и свищей шеи</t>
  </si>
  <si>
    <t>A16.01.008.001</t>
  </si>
  <si>
    <t>Наложение вторичных швов</t>
  </si>
  <si>
    <t>A16.08.001.001</t>
  </si>
  <si>
    <t>Тонзилэктомия с использованием видеоэндоскопических технологий</t>
  </si>
  <si>
    <t>A16.08.064</t>
  </si>
  <si>
    <t>Тонзиллотомия</t>
  </si>
  <si>
    <t>A16.08.040.006</t>
  </si>
  <si>
    <t>Удаление новообразования гортани с использованием видеоэндоскопических технологий</t>
  </si>
  <si>
    <t>Вскрытие паратонзиллярного абсцесса</t>
  </si>
  <si>
    <t>A16.08.012</t>
  </si>
  <si>
    <t>A16.08.065</t>
  </si>
  <si>
    <t>Вскрытие и дренирование абсцесса глотки</t>
  </si>
  <si>
    <t>A16.08.040.007</t>
  </si>
  <si>
    <t>Удаление новообразования голосовой складки эндоларингеальное</t>
  </si>
  <si>
    <t>A16.08.061.001</t>
  </si>
  <si>
    <t>Хордэктомия эндоларингеальная</t>
  </si>
  <si>
    <t>A03.08.001.001</t>
  </si>
  <si>
    <t>Видеоларингоскопия / Непрямая ларингоскопия с биопсией</t>
  </si>
  <si>
    <t>A16.08.041</t>
  </si>
  <si>
    <t>Удаление рубца гортани</t>
  </si>
  <si>
    <t>A16.07.087</t>
  </si>
  <si>
    <t>Увулопластика / Уволотомия</t>
  </si>
  <si>
    <t>Увулопластика / Уволопалатинопластика</t>
  </si>
  <si>
    <t>A16.07.086</t>
  </si>
  <si>
    <t>Пластика мягкого неба</t>
  </si>
  <si>
    <t>Ухо</t>
  </si>
  <si>
    <t>A16.25.042</t>
  </si>
  <si>
    <t>Удаление доброкачественного новообразования наружного слухового прохода / Полипотомия уха</t>
  </si>
  <si>
    <t>Парацентез барабанной перепонки</t>
  </si>
  <si>
    <t>A11.30.001</t>
  </si>
  <si>
    <t>Парацентез</t>
  </si>
  <si>
    <t>Вскрытие и дренирование флегмоны (абсцесса) / заушного абсцесса</t>
  </si>
  <si>
    <t>A16.25.031</t>
  </si>
  <si>
    <t>Антромастоидотомия, антродренаж / Антротомия с антродренажем</t>
  </si>
  <si>
    <t>A16.25.030</t>
  </si>
  <si>
    <t>Аттикоантротомия (раздельная)</t>
  </si>
  <si>
    <t>Антромастоидотомия, антродренаж / Антромастоидотомия</t>
  </si>
  <si>
    <t>Радикальная операция на ухе</t>
  </si>
  <si>
    <t>A16.25.018</t>
  </si>
  <si>
    <t>Радикальная операция на ухе / при внутричерепных осложнениях</t>
  </si>
  <si>
    <t>A16.25.026</t>
  </si>
  <si>
    <t>Санирующая операция на среднем ухе с реконструкцией</t>
  </si>
  <si>
    <t>A16.25.016</t>
  </si>
  <si>
    <t>Ревизия барабанной полости / Ревизия послеоперационной полости под микроскопом</t>
  </si>
  <si>
    <t>Вскрытие и дренирование флегмоны (абсцесса) / наружного слухового прохода</t>
  </si>
  <si>
    <t>A16.25.043</t>
  </si>
  <si>
    <t>Иссечение парааурикулярного свища</t>
  </si>
  <si>
    <t>A16.25.021</t>
  </si>
  <si>
    <t>Устранение дефекта ушной раковины / Инструментальное удаление келлоидного образования ушной раковины</t>
  </si>
  <si>
    <t>Тимпанопластика</t>
  </si>
  <si>
    <t>A16.25.014</t>
  </si>
  <si>
    <t>A16.25.014.004</t>
  </si>
  <si>
    <t>Реконструкция анатомических структур и звукопроводящего аппарата среднего уха с применением микрохирургической техники, аутогенных тканей, аллогенных трансплантатов</t>
  </si>
  <si>
    <t>A16.25.020</t>
  </si>
  <si>
    <t>Тимпанотомия / Тимпанотомия с шунтированием барабанной полости</t>
  </si>
  <si>
    <t>A16.25.027</t>
  </si>
  <si>
    <t>Тимпанотомия / Тимпанотомия с ревизией барабанной полости</t>
  </si>
  <si>
    <t>A16.25.015</t>
  </si>
  <si>
    <t>Первичная хирургическая обработка раны уха</t>
  </si>
  <si>
    <t>A16.25.006</t>
  </si>
  <si>
    <t>Реконструкция наружного слухового прохода</t>
  </si>
  <si>
    <t>Устранение дефекта ушной раковины / Отопластика</t>
  </si>
  <si>
    <t>Удаление доброкачественного новообразования наружного слухового прохода</t>
  </si>
  <si>
    <t>A16.25.008</t>
  </si>
  <si>
    <t>Удаление инородного тела из слухового отверстия</t>
  </si>
  <si>
    <t>A16.08.018</t>
  </si>
  <si>
    <t>Вскрытие фурункула носа</t>
  </si>
  <si>
    <t>A16.25.001</t>
  </si>
  <si>
    <t>Дренирование фурункула наружного уха</t>
  </si>
  <si>
    <t>Ревизия послеоперационного шва, раны</t>
  </si>
  <si>
    <t>A16.01.004.002</t>
  </si>
  <si>
    <t>Ревизия послеоперационной раны под наркозом</t>
  </si>
  <si>
    <t>Кохлеарная имплантация</t>
  </si>
  <si>
    <t>A16.25.023</t>
  </si>
  <si>
    <t>A16.25.023.001</t>
  </si>
  <si>
    <t>Кохлеарная имплантация при аномалиях развития внутреннего уха, сопутствующей патологии среднего уха, частичной оссификации улитки</t>
  </si>
  <si>
    <t>A16.25.011</t>
  </si>
  <si>
    <t>Миринготомия</t>
  </si>
  <si>
    <t>Сфеноидотомия</t>
  </si>
  <si>
    <t>A16.27.003</t>
  </si>
  <si>
    <t>Биопсия кожи</t>
  </si>
  <si>
    <t>Спленэктомия</t>
  </si>
  <si>
    <t>Некрэктомия</t>
  </si>
  <si>
    <t>Обрезание крайней плоти</t>
  </si>
  <si>
    <t>Биопсия кости</t>
  </si>
  <si>
    <t>Вскрытие панариция</t>
  </si>
  <si>
    <t>Эндопротезирование коленного сустава одномыщелковое</t>
  </si>
  <si>
    <t>Вскрытие флегмоны слезного мешка</t>
  </si>
  <si>
    <t>Дакриоцисториностомия</t>
  </si>
  <si>
    <t>Лазерная трабекулопластика</t>
  </si>
  <si>
    <t>Лазерная иридэктомия</t>
  </si>
  <si>
    <t>Непроникающая глубокая склерэктомия</t>
  </si>
  <si>
    <t>Склеропластика</t>
  </si>
  <si>
    <t>Удаление птеригиума</t>
  </si>
  <si>
    <t>Удаление халязиона</t>
  </si>
  <si>
    <t>Биопсия яичка</t>
  </si>
  <si>
    <t>Декапсуляция почки</t>
  </si>
  <si>
    <t>Иссечение кисты почки</t>
  </si>
  <si>
    <t>Нефролитотомия</t>
  </si>
  <si>
    <t>Нефропексия</t>
  </si>
  <si>
    <t>Пиелолитотомия</t>
  </si>
  <si>
    <t>Резекция мочевого пузыря</t>
  </si>
  <si>
    <t>Резекция ребра</t>
  </si>
  <si>
    <t>Фистулография</t>
  </si>
  <si>
    <t>Цистоскопия</t>
  </si>
  <si>
    <t>Ретроградная уретеропиелография</t>
  </si>
  <si>
    <t>Спинномозговая пункция</t>
  </si>
  <si>
    <t>Уретеролизис</t>
  </si>
  <si>
    <t>5.2.3 Травматология и ортопедия</t>
  </si>
  <si>
    <t>A16.30.019.003</t>
  </si>
  <si>
    <t>Ампутация кисти</t>
  </si>
  <si>
    <t>A16.30.017.002</t>
  </si>
  <si>
    <t>Ампутация стопы</t>
  </si>
  <si>
    <t>A16.30.019.001</t>
  </si>
  <si>
    <t>Ампутация плеча</t>
  </si>
  <si>
    <t>A16.30.019.002</t>
  </si>
  <si>
    <t>Ампутация предплечья</t>
  </si>
  <si>
    <t>A16.30.017.004</t>
  </si>
  <si>
    <t>Ампутация бедра</t>
  </si>
  <si>
    <t>A16.30.017.001</t>
  </si>
  <si>
    <t>Ампутация голени</t>
  </si>
  <si>
    <t>A16.02.001.002</t>
  </si>
  <si>
    <t>Рассечение связки и ревизия первого тыльного сухожильного канала разгибателей на предплечье</t>
  </si>
  <si>
    <t>A16.02.001.003</t>
  </si>
  <si>
    <t>Фасциотомия</t>
  </si>
  <si>
    <t>A16.02.016</t>
  </si>
  <si>
    <t>Рассечение кольцевидной связки / Лигаментотомия различной локализации</t>
  </si>
  <si>
    <t>Рассечение кольцевидной связки / Капсулотомия пястнофалангового сочленения (1-5 пальцев)</t>
  </si>
  <si>
    <t>Рассечение кольцевидной связки / Капсулотомия плюснефалангового сочленения (1-5 пальцев)</t>
  </si>
  <si>
    <t>A16.04.012</t>
  </si>
  <si>
    <t>Артродез стопы и голеностопного сустава / Компрессионный артродез 3-х и более суставов стопы аппаратом наружной фиксации</t>
  </si>
  <si>
    <t>A16.04.013</t>
  </si>
  <si>
    <t>Артродез других суставов / межфаланговых и пястно-фаланговых суставов кисти</t>
  </si>
  <si>
    <t>Артродез других суставов / кистевого сустава пластиной</t>
  </si>
  <si>
    <t>Артродез других суставов / кистевого сустава аппаратом внешней фиксации</t>
  </si>
  <si>
    <t>A16.04.013.001</t>
  </si>
  <si>
    <t>Артродез коленного сустава / пластиной</t>
  </si>
  <si>
    <t>Артродез коленного сустава / аппаратом внешней фиксации</t>
  </si>
  <si>
    <t>Артродез коленного сустава /  с замещением дефекта суставного конца билокальным методом по Илизарову</t>
  </si>
  <si>
    <t>Артродез коленного сустава / с замещением дефекта суставного конца свободным трансплантатом</t>
  </si>
  <si>
    <t>A16.04.013.002</t>
  </si>
  <si>
    <t>Артродез тазобедренного сустава / с фиксацией пластиной</t>
  </si>
  <si>
    <t>A16.04.035</t>
  </si>
  <si>
    <t>Артродез крупных суставов / локтевого сустава с накостным остеосинтезом</t>
  </si>
  <si>
    <t>Артродез крупных суставов / локтевого сустава с остеосинтезом аппаратом внешней фиксации</t>
  </si>
  <si>
    <t>Артродез крупных суставов /  плечевого сустава с фиксацией пластиной</t>
  </si>
  <si>
    <t>Артродез крупных суставов / плечевого сустава с фиксацией аппаратом внешней фиксации</t>
  </si>
  <si>
    <t>A03.04.001</t>
  </si>
  <si>
    <t>Артроскопия диагностическая / коленного сустава</t>
  </si>
  <si>
    <t>A16.04.015.002</t>
  </si>
  <si>
    <t>Артроскопическая пластика передней крестообразной связки коленного сустава</t>
  </si>
  <si>
    <t>A16.04.024.001</t>
  </si>
  <si>
    <t>Артроскопическая менискэктомия коленного сустава</t>
  </si>
  <si>
    <t>A16.02.009.001</t>
  </si>
  <si>
    <t>Артроскопический латеролиз надколенника / Артроскопический релиз и стабилизация надколенника</t>
  </si>
  <si>
    <t>A16.04.003.001</t>
  </si>
  <si>
    <t>Артроскопическое удаление свободного или инородного тела сустава / хондромных тел коленного сустава</t>
  </si>
  <si>
    <t>A16.04.047</t>
  </si>
  <si>
    <t>Артроскопическая санация сустава / плечевого сустава</t>
  </si>
  <si>
    <t>Артроскопическая санация сустава / тазобедренного сустава</t>
  </si>
  <si>
    <t>Артроскопическая санация сустава / коленного сустава</t>
  </si>
  <si>
    <t>A16.04.017</t>
  </si>
  <si>
    <t>Артропластика других суставов / локтевого сустава</t>
  </si>
  <si>
    <t>A16.03.033.002</t>
  </si>
  <si>
    <t>Наложение наружных фиксирующих устройств с использованием компрессионно-дистракционного аппарата внешней фиксации / Артропластика, мобилизация локтевого сустава с наложением шарнирно-дистракционного аппарата Волкова-Оганесяна</t>
  </si>
  <si>
    <t>Артропластика других суставов / коленного сустава</t>
  </si>
  <si>
    <t>Наложение наружных фиксирующих устройств с использованием компрессионно-дистракционного аппарата внешней фиксации / Артропластика, мобилизация коленного сустава с наложением шарнирно-дистракционного аппарата Волкова-Оганесяна</t>
  </si>
  <si>
    <t>A16.04.003</t>
  </si>
  <si>
    <t>Удаление свободного или инородного тела сустава</t>
  </si>
  <si>
    <t>A16.04.019</t>
  </si>
  <si>
    <t>Иссечение суставной сумки (синовэктомия)</t>
  </si>
  <si>
    <t>A11.01.001</t>
  </si>
  <si>
    <t>A11.01.005</t>
  </si>
  <si>
    <t>Биопсия узелков, тофусов</t>
  </si>
  <si>
    <t>A11.01.007</t>
  </si>
  <si>
    <t>Биопсия тканей пролежня</t>
  </si>
  <si>
    <t>A11.02.001</t>
  </si>
  <si>
    <t>Биопсия мышцы</t>
  </si>
  <si>
    <t>A16.03.019</t>
  </si>
  <si>
    <t>Аутотрансплантация кости</t>
  </si>
  <si>
    <t>A16.01.012.001</t>
  </si>
  <si>
    <t>Вскрытие флегмоны (абсцесса) стопы (голени)</t>
  </si>
  <si>
    <t>A16.01.002</t>
  </si>
  <si>
    <t>A16.02.003</t>
  </si>
  <si>
    <t>Удаление новообразования сухожилия</t>
  </si>
  <si>
    <t>A16.03.049</t>
  </si>
  <si>
    <t>Удаление дистракционного аппарата</t>
  </si>
  <si>
    <t>A16.03.022.003</t>
  </si>
  <si>
    <t>Интрамедуллярный спицевой остеосинтез / костей кисти, дистального отдела костей (травма свежая)</t>
  </si>
  <si>
    <t>Интрамедуллярный спицевой остеосинтез / костей кисти, дистального отдела костей (травма застарелая)</t>
  </si>
  <si>
    <t>Интрамедуллярный спицевой остеосинтез / костей стопы, голеностопного сустава</t>
  </si>
  <si>
    <t>A16.03.022.004</t>
  </si>
  <si>
    <t>Интрамедуллярный стержневой остеосинтез / Закрытая репозиция, остеосинтез бедренной кости интрамедуллярным штифтом (травма свежая)</t>
  </si>
  <si>
    <t>Интрамедуллярный стержневой остеосинтез / Закрытая репозиция, остеосинтез бедренной кости интрамедуллярным штифтом (травма застарелая)</t>
  </si>
  <si>
    <t>Интрамедуллярный стержневой остеосинтез / Закрытая репозиция, остеосинтез большеберцовой кости интрамедуллярным штифтом (травма свежая)</t>
  </si>
  <si>
    <t>Интрамедуллярный стержневой остеосинтез / Закрытая репозиция, остеосинтез большеберцовой кости интпамедуллярным штифтом (травма застарелая)</t>
  </si>
  <si>
    <t>Интрамедуллярный стержневой остеосинтез / Закрытая репозиция, остеосинтез плечевой кости интрамедуллярным штифтом (травма свежая)</t>
  </si>
  <si>
    <t>Интрамедуллярный стержневой остеосинтез / Закрытая репозиция, остеосинтез плечевой кости интрамедуллярным штифтом (травма застарелая)</t>
  </si>
  <si>
    <t>Интрамедуллярный стержневой остеосинтез / Открытое вправление вывихов костей запястья, пястных костей,фаланг пальцев кисти с внутренней фиксацией</t>
  </si>
  <si>
    <t>Интрамедуллярный стержневой остеосинтез / Открытое вправление вывихов костей предплюсны, плюсневых костей,фаланг пальцев стопы с внутренней фиксацией</t>
  </si>
  <si>
    <t>Интрамедуллярный стержневой остеосинтез / Открытое вправление вывиха плечевой кости с внутренней фиксацией (травма свежая)</t>
  </si>
  <si>
    <t>Интрамедуллярный стержневой остеосинтез / Открытое вправление вывиха плечевой кости с внутренней фиксацией (травма застарелая)</t>
  </si>
  <si>
    <t>Интрамедуллярный стержневой остеосинтез / Открытое вправление вывиха костей предплечья с внутренней фиксацией (травма свежая)</t>
  </si>
  <si>
    <t>Интрамедуллярный стержневой остеосинтез / Открытое вправление вывиха костей предплечья с внутренней фиксацией (травма застарелая)</t>
  </si>
  <si>
    <t>Наложение наружных фиксирующих устройств с использованием компрессионно-дистракционного аппарата внешней фиксации / бедренной кости (травма свежая)</t>
  </si>
  <si>
    <t>Наложение наружных фиксирующих устройств с использованием компрессионно-дистракционного аппарата внешней фиксации / бедренной кости (травма застарелая)</t>
  </si>
  <si>
    <t>Наложение наружных фиксирующих устройств с использованием компрессионно-дистракционного аппарата внешней фиксации / большеберцовой кости (травма свежая)</t>
  </si>
  <si>
    <t>Наложение наружных фиксирующих устройств с использованием компрессионно-дистракционного аппарата внешней фиксации / большеберцовой кости (травма застарелая)</t>
  </si>
  <si>
    <t>Наложение наружных фиксирующих устройств с использованием компрессионно-дистракционного аппарата внешней фиксации / плечевая кость (травма свежая)</t>
  </si>
  <si>
    <t>Наложение наружных фиксирующих устройств с использованием компрессионно-дистракционного аппарата внешней фиксации / плечевая кость (травма застарелая)</t>
  </si>
  <si>
    <t>Наложение наружных фиксирующих устройств с использованием компрессионно-дистракционного аппарата внешней фиксации / кости предплечья (травма свежая)</t>
  </si>
  <si>
    <t>Наложение наружных фиксирующих устройств с использованием компрессионно-дистракционного аппарата внешней фиксации / кости предплечья (травма застарелая)</t>
  </si>
  <si>
    <t>Наложение наружных фиксирующих устройств с использованием компрессионно-дистракционного аппарата внешней фиксации / дистального отдела бедренной кости (травма свежая)</t>
  </si>
  <si>
    <t>Наложение наружных фиксирующих устройств с использованием компрессионно-дистракционного аппарата внешней фиксации / дистального отдела бедренной кости (травма застарелая)</t>
  </si>
  <si>
    <t>Наложение наружных фиксирующих устройств с использованием компрессионно-дистракционного аппарата внешней фиксации / проксимального отдела большеберцовой кости (травма свежая)</t>
  </si>
  <si>
    <t>Наложение наружных фиксирующих устройств с использованием компрессионно-дистракционного аппарата внешней фиксации / проксимального отдела большеберцовой кости (травма застарелая)</t>
  </si>
  <si>
    <t>Наложение наружных фиксирующих устройств с использованием компрессионно-дистракционного аппарата внешней фиксации / дистального отдела большеберцовой кости (травма свежая)</t>
  </si>
  <si>
    <t>Наложение наружных фиксирующих устройств с использованием компрессионно-дистракционного аппарата внешней фиксации / дистального отдела большеберцовой кости (травма застарелая)</t>
  </si>
  <si>
    <t>Наложение наружных фиксирующих устройств с использованием компрессионно-дистракционного аппарата внешней фиксации / дистальный отдел плечевой кости (травма свежая)</t>
  </si>
  <si>
    <t>Наложение наружных фиксирующих устройств с использованием компрессионно-дистракционного аппарата внешней фиксации / дистальный отдел плечевой кости (травма застарелая)</t>
  </si>
  <si>
    <t>Наложение наружных фиксирующих устройств с использованием компрессионно-дистракционного аппарата внешней фиксации / дистальный отдел лучевой кости (травма свежая)</t>
  </si>
  <si>
    <t>Наложение наружных фиксирующих устройств с использованием компрессионно-дистракционного аппарата внешней фиксации / дистальный отдел лучевой кости (травма застарелая)</t>
  </si>
  <si>
    <t>Наложение наружных фиксирующих устройств с использованием компрессионно-дистракционного аппарата внешней фиксации / кости стопы (травма свежая)</t>
  </si>
  <si>
    <t>Наложение наружных фиксирующих устройств с использованием компрессионно-дистракционного аппарата внешней фиксации / кости стопы (травма застарелая)</t>
  </si>
  <si>
    <t>Наложение наружных фиксирующих устройств с использованием компрессионно-дистракционного аппарата внешней фиксации / кости запястья (травма свежая)</t>
  </si>
  <si>
    <t>Наложение наружных фиксирующих устройств с использованием компрессионно-дистракционного аппарата внешней фиксации / кости запястья (травма застарелая)</t>
  </si>
  <si>
    <t>Наложение наружных фиксирующих устройств с использованием компрессионно-дистракционного аппарата внешней фиксации / пястные кости и фаланги пальцев кисти (травма свежая)</t>
  </si>
  <si>
    <t>Наложение наружных фиксирующих устройств с использованием компрессионно-дистракционного аппарата внешней фиксации / Замещение дефекта бедренной кости методом билокального остеосинтеза аппаратом наружной фиксации</t>
  </si>
  <si>
    <t>Наложение наружных фиксирующих устройств с использованием компрессионно-дистракционного аппарата внешней фиксации / Замещение дефекта большеберцовой кости методом билокального остеосинтеза аппаратом наружной фиксации</t>
  </si>
  <si>
    <t>Наложение наружных фиксирующих устройств с использованием компрессионно-дистракционного аппарата внешней фиксации / Замещение дефекта плечевой кости методом билокального остеосинтеза аппаратом наружной фиксации</t>
  </si>
  <si>
    <t>Наложение наружных фиксирующих устройств с использованием компрессионно-дистракционного аппарата внешней фиксации / Замещение двфекта одной из костей предплечья методом билокального остеосинтеза аппаратом наружной фиксации</t>
  </si>
  <si>
    <t>A16.01.010.005</t>
  </si>
  <si>
    <t>Свободная кожная пластика дерматомным перфорированным лоскутом / местными тканями</t>
  </si>
  <si>
    <t>Свободная кожная пластика дерматомным перфорированным лоскутом / свободным трансплантатом</t>
  </si>
  <si>
    <t>Наложение наружных фиксирующих устройств с использованием компрессионно-дистракционного аппарата внешней фиксации / Компрессионный артродез голеностопного сустава наружной фиксации</t>
  </si>
  <si>
    <t>Наложение наружных фиксирующих устройств с использованием компрессионно-дистракционного аппарата внешней фиксации / Корригирующая надмыщелковая остеотомия плечевой кости с остеосинтезом аппаратом наружной фиксации</t>
  </si>
  <si>
    <t>Наложение наружных фиксирующих устройств с использованием компрессионно-дистракционного аппарата внешней фиксации / Корригирующая остеотомия дистального метаэпифиза лучевой кости с остеосинтезом аппаратом наружной фиксации</t>
  </si>
  <si>
    <t>Наложение наружных фиксирующих устройств с использованием компрессионно-дистракционного аппарата внешней фиксации / Межберцовый полисиностоз аппаратом наружной фиксации</t>
  </si>
  <si>
    <t>Наложение наружных фиксирующих устройств с использованием компрессионно-дистракционного аппарата внешней фиксации / (травма свежая)</t>
  </si>
  <si>
    <t>Наложение наружных фиксирующих устройств с использованием компрессионно-дистракционного аппарата внешней фиксации / (травма застарелая)</t>
  </si>
  <si>
    <t>Наложение наружных фиксирующих устройств с использованием компрессионно-дистракционного аппарата внешней фиксации / Открытое вправление вывихов костей запястья, пястных костей,фаланг пальцев кисти аппаратом внешней фиксации</t>
  </si>
  <si>
    <t>Наложение наружных фиксирующих устройств с использованием компрессионно-дистракционного аппарата внешней фиксации / Открытое вправление вывихов костей предплюсны, плюсневых костей,фаланг пальцев стопы с фиксацией аппаратом внешней фиксации (травма свежая)</t>
  </si>
  <si>
    <t>Наложение наружных фиксирующих устройств с использованием компрессионно-дистракционного аппарата внешней фиксации / Открытое вправление вывихов костей предплюсны, плюсневых костей,фаланг пальцев стопы с фиксацией аппаратом внешней фиксации (травма застарелая)</t>
  </si>
  <si>
    <t>Наложение наружных фиксирующих устройств с использованием компрессионно-дистракционного аппарата внешней фиксации / Открытое вправление вывиха плечевой кости с фиксацией аппаратом внешней фиксации (травма свежая)</t>
  </si>
  <si>
    <t>Наложение наружных фиксирующих устройств с использованием компрессионно-дистракционного аппарата внешней фиксации / Открытое вправление вывиха плечевой кости с фиксацией аппаратом внешней фиксации (травма застарелая)</t>
  </si>
  <si>
    <t>Наложение наружных фиксирующих устройств с использованием компрессионно-дистракционного аппарата внешней фиксации / Открытое вправление вывиха костей предплечья с фиксацией аппаратом внешней фиксации (травма свежая)</t>
  </si>
  <si>
    <t>Наложение наружных фиксирующих устройств с использованием компрессионно-дистракционного аппарата внешней фиксации / Открытое вправление вывиха костей предплечья с фиксацией аппаратом внешней фиксации (травма застарелая)</t>
  </si>
  <si>
    <t>Наложение наружных фиксирующих устройств с использованием компрессионно-дистракционного аппарата внешней фиксации / Дистракционный остеосинтез при несращении ладьевидной кости запястья</t>
  </si>
  <si>
    <t>A16.03.024.003</t>
  </si>
  <si>
    <t>Реконструкция кости. Остеотомия кости / Корригирующая подмыщелковая остеотомия большеберцовой кости с остеосинтезом накостной пластиной</t>
  </si>
  <si>
    <t>Реконструкция кости. Остеотомия кости / Корригирующая подмыщелковая остеотомия большеберцовой кости с остеосинтезом аппаратом наружной фиксации</t>
  </si>
  <si>
    <t>Реконструкция кости. Остеотомия кости / Корригирующая межвертельная остеотомия бедренной кости с остеосинтезом накостной пластиной</t>
  </si>
  <si>
    <t>Реконструкция кости. Остеотомия кости / Корригирующая надмыщелковая остеотомия бедренной кости с остеосинтезом накостной пластиной</t>
  </si>
  <si>
    <t>Реконструкция кости. Остеотомия кости / Корригирующая надлодыжечная остеотомия костей голени с остеосинтезом накостной пластиной</t>
  </si>
  <si>
    <t>Реконструкция кости. Остеотомия кости / Корригирующая надлодыжечная остеотомия костей голени с остеосинтезом аппаратом наружной фиксации</t>
  </si>
  <si>
    <t>Реконструкция кости. Остеотомия кости / Корригирующая остеотомия лучевой кости с остеосинтезом накостной пластиной</t>
  </si>
  <si>
    <t>Реконструкция кости. Остеотомия кости / Корригирующая остеотомия лучевой кости с остеосинтезом аппаратом наружной фиксации</t>
  </si>
  <si>
    <t>Реконструкция кости. Остеотомия кости / Корригирующая остеотомия локтевой кости с остеосинтезом накостной пластиной</t>
  </si>
  <si>
    <t>Реконструкция кости. Остеотомия кости / Корригирующая остеотомия локтевой кости с остеосинтезом аппаратом наружной фиксации</t>
  </si>
  <si>
    <t>Реконструкция кости. Остеотомия кости / Корригирующая остеотомия плечевой кости с остеосинтезом накостной пластиной</t>
  </si>
  <si>
    <t>Реконструкция кости. Остеотомия кости / Корригирующая остеотомия плечевой кости с остеосинтезом аппаратом наружной фиксации</t>
  </si>
  <si>
    <t>Реконструкция кости. Остеотомия кости / Корригирующая остеотомия бедренной кости с остеосинтезом накостной пластиной</t>
  </si>
  <si>
    <t>Реконструкция кости. Остеотомия кости / Корригирующая остеотомия бедренной кости с остеосинтезом аппаратом наружной фиксации</t>
  </si>
  <si>
    <t>Реконструкция кости. Остеотомия кости / Корригирующая остеотомия большеберцовой кости с остеосинтезом накостной пластиной</t>
  </si>
  <si>
    <t>Реконструкция кости. Остеотомия кости / Корригирующая остеотомия большеберцовой кости с остеосинтезом аппаратом наружной фиксации</t>
  </si>
  <si>
    <t>Реконструкция кости. Остеотомия кости / Хирургическая коррекция переднего, среднего или заднего отделов стопы с фиксацией спицами, винтами или пластинами</t>
  </si>
  <si>
    <t>Реконструкция кости. Остеотомия кости / Корригирующая резекция стопы с фиксацией аппаратом внешней фиксации</t>
  </si>
  <si>
    <t>Реконструкция кости. Остеотомия кости / Корригирующая реконструктивно-восстановительная остеотомия лодыжек с остеосинтезом погружными фиксаторами</t>
  </si>
  <si>
    <t>Реконструкция кости. Остеотомия кости / Латерализация большого вертела с остеосинтезом винтами или "стягивающей проволочной петлей"</t>
  </si>
  <si>
    <t>Реконструкция кости. Остеотомия кости / Удаление опухолей костей</t>
  </si>
  <si>
    <t>Реконструкция кости. Остеотомия кости / Удаление опухолей костей с последующей костной пластикой дефекта</t>
  </si>
  <si>
    <t>Реконструкция кости. Остеотомия кости / Удаление опухолей костей вблизи магистральных сосудов, крупных нервных стволов</t>
  </si>
  <si>
    <t>Реконструкция кости. Остеотомия кости / Операции при продольно-поперечном плоскостопии и hallux valgus: Краевая резекция головки (1-5, 1-й -операция Шеде)</t>
  </si>
  <si>
    <t>Реконструкция кости. Остеотомия кости / Операция Брандеса (Келлера) (резекция основания основной фаланги 1 пальца стопы)</t>
  </si>
  <si>
    <t>Реконструкция кости. Остеотомия кости / Корригирующая остеотомия основания плюсневой кости</t>
  </si>
  <si>
    <t>Реконструкция кости. Остеотомия кости / Корригирующая остеотомия шейки плюсневой кости</t>
  </si>
  <si>
    <t>Реконструкция кости. Остеотомия кости / Операция Гомона (резекция головки основной фаланги пальца стопы (2-5)</t>
  </si>
  <si>
    <t>Реконструкция кости. Остеотомия кости / Операция Гохта (резекция основания основной фаланги пальца стопы (2-5))</t>
  </si>
  <si>
    <t>Реконструкция кости. Остеотомия кости / Корригирующая остеотомия основной фаланги пальца стопы (2-5)</t>
  </si>
  <si>
    <t>Реконструкция кости. Остеотомия кости / Устранение конфликта в тазобедренном суставе открытым способом</t>
  </si>
  <si>
    <t>A16.03.022</t>
  </si>
  <si>
    <t>Остеосинтез</t>
  </si>
  <si>
    <t>A16.03.058</t>
  </si>
  <si>
    <t>Остеонекрэктомия / Некрэктомия</t>
  </si>
  <si>
    <t>Остеонекрэктомия / Секвестрфистулонекрэктомия</t>
  </si>
  <si>
    <t>A16.03.022.002</t>
  </si>
  <si>
    <t>Остеосинтез титановой пластиной / Замещение дефекта бедренной кости методом свободной костной пластики с остеосинтезом накостной пластиной</t>
  </si>
  <si>
    <t>Остеосинтез титановой пластиной / Замещение дефекта большеберцовой кости методом свободной костной пластики с остеосинтезом накостной пластиной</t>
  </si>
  <si>
    <t>Остеосинтез титановой пластиной / Замещение дефекта плечевой кости методом свободной пластики с остеосинтезом накостной пластиной</t>
  </si>
  <si>
    <t>Остеосинтез титановой пластиной / Замещение дефекта одной из костей предплечья методом свободной костной пластики с остеосинтезом накостной пластиной</t>
  </si>
  <si>
    <t>Остеосинтез титановой пластиной / Корригирующая надмыщелковая остеотомия плечевой кости с остеосинтезом накостной пластиной</t>
  </si>
  <si>
    <t>Остеосинтез титановой пластиной / Корригирующая остеотомия дистального метаэпифиза лучевой кости с остеосинтезом накостной пластиной</t>
  </si>
  <si>
    <t>Остеосинтез титановой пластиной / Открытая репозиция, остеосинтез бедренной кости пластиной (травма свежая)</t>
  </si>
  <si>
    <t>Остеосинтез титановой пластиной / Открытая репозиция, остеосинтез бедренной кости пластиной (травма застарелая)</t>
  </si>
  <si>
    <t>Остеосинтез титановой пластиной / Открытая репозиция, остеосинтез проксимального отдела бедренной кости углообразной клинковой пластиной (травма свежая)</t>
  </si>
  <si>
    <t>Остеосинтез титановой пластиной / Открытая репозиция, остеосинтез проксимального отдела бедренной кости углообразной клинковой пдастиной (травма застарелая)</t>
  </si>
  <si>
    <t>Остеосинтез титановой пластиной / Открытая репозиция, остеосинтез дистального отдела бедренной кости углообразной клинковой пластиной (травма свежая)</t>
  </si>
  <si>
    <t>Остеосинтез титановой пластиной / Открытая репозиция, остеосинтез дистального отдела бедренной кости углообразной клинковой пластиной (травма застарелая)</t>
  </si>
  <si>
    <t>Остеосинтез титановой пластиной / Открытая репозиция, остеосинтез большеберцовой кости пластиной (травма свежая)</t>
  </si>
  <si>
    <t>Остеосинтез титановой пластиной / Открытая репозиция, остеосинтез большеберцовой кости пластиной (травма застарелая)</t>
  </si>
  <si>
    <t>Остеосинтез титановой пластиной / Открытая репозиция, остеосинтез проксимального отдела большеберцовой кости пластиной (травма свежая)</t>
  </si>
  <si>
    <t>Остеосинтез титановой пластиной / Открытая репозиция, остеосинтез проксимального отдела большеберцовой кости пластиной (травма застарелая)</t>
  </si>
  <si>
    <t>Остеосинтез титановой пластиной / Открытая репозиция, остеосинтез дистального отдела большеберцовой кости пластиной (травма свежая)</t>
  </si>
  <si>
    <t>Остеосинтез титановой пластиной / Открытая репозиция, остеосинтез дистального отдела большеберцовой кости пластиной (травма застарелая)</t>
  </si>
  <si>
    <t>Остеосинтез титановой пластиной / Открытая репозиция, остеосинтез плечевой кости пластиной (травма свежая)</t>
  </si>
  <si>
    <t>Остеосинтез титановой пластиной / Открытая репозиция, остеосинтез плечевой кости пластиной (травма застарелая)</t>
  </si>
  <si>
    <t>Остеосинтез титановой пластиной / Открытая репозиция, остеосинтез проксимального отдела плечевой кости пластиной (травма свежая)</t>
  </si>
  <si>
    <t>Остеосинтез титановой пластиной / Открытая репозиция, остеосинтез проксимального отдела плечевой кости пластиной (травма застарелая)</t>
  </si>
  <si>
    <t>Остеосинтез титановой пластиной / Открытая репозиция, остеосинтез дистального отдела плечевой кости пластиной (травма свежая)</t>
  </si>
  <si>
    <t>Остеосинтез титановой пластиной / Открытая репозиция, остеосинтез дистального отдела плечевой кости пластиной (травма застарелая)</t>
  </si>
  <si>
    <t>Остеосинтез титановой пластиной / Открытая репозиция, остеосинтез локтевого отростка (травма свежая)</t>
  </si>
  <si>
    <t>Остеосинтез титановой пластиной / Открытая репозиция, остеосинтез локтевого отростка (травма застарелая)</t>
  </si>
  <si>
    <t>Остеосинтез титановой пластиной / Открытая репозиция, остеосинтез костей предплечья пластинами (травма свежая)</t>
  </si>
  <si>
    <t>Остеосинтез титановой пластиной / Открытая репозиция, остеосинтез костей предплечья пластинами (травма застарелая)</t>
  </si>
  <si>
    <t>Остеосинтез титановой пластиной / Открытая репозиция, остеосинтез костей запястья,пястных костей,фаланг пальцев кисти накостными фиксаторами (травма свежая)</t>
  </si>
  <si>
    <t>Остеосинтез титановой пластиной / Открытая репозиция, остеосинтез костей запястья,пястных костей,фаланг пальцев кисти накостными фиксаторами (травма застарелая)</t>
  </si>
  <si>
    <t>Остеосинтез титановой пластиной / Открытая репозиция, остеосинтез костей предплюсны,плюсневых костей,фаланг пальцев стопы накостными фиксаторами (травма свежая)</t>
  </si>
  <si>
    <t>Остеосинтез титановой пластиной / Открытая репозиция, остеосинтез костей предплюсны,плюсневых костей,фаланг пальцев стопы накостными фиксаторами (травма застарелая)</t>
  </si>
  <si>
    <t>Остеосинтез титановой пластиной / Открытая репозиция, остеосинтез пяточной кости накостными фиксаторами</t>
  </si>
  <si>
    <t>Остеосинтез титановой пластиной / Открытое вправление вывиха бедренной кости с остеосинтезом края вертлужной впадины винтами,спицами, пластиной (травма свежая)</t>
  </si>
  <si>
    <t>Остеосинтез титановой пластиной / Открытое вправление вывиха бедренной кости с остеосинтезом края вертлужной впадины винтами,спицами, пластиной (травма застарелая)</t>
  </si>
  <si>
    <t>Остеосинтез титановой пластиной / Открытая репозиция, остеосинтез лодыжек накостнными фиксаторами (травма свежая)</t>
  </si>
  <si>
    <t>Остеосинтез титановой пластиной / Открытая репозиция, остеосинтез лодыжек накостными фиксаторами (травма застарелая)</t>
  </si>
  <si>
    <t>Остеосинтез титановой пластиной / Остеосинтез лобкового симфиза накостными имплантатами (травма свежая)</t>
  </si>
  <si>
    <t>Остеосинтез титановой пластиной / Остеосинтез лобкового симфиза накостными имплантатами (травма застарелая)</t>
  </si>
  <si>
    <t>Остеосинтез титановой пластиной / Остеосинтез лопатки накостными имплантатами (травма свежая)</t>
  </si>
  <si>
    <t>Остеосинтез титановой пластиной / Остеосинтез лопатки накостными имплантатами (травма застарелая)</t>
  </si>
  <si>
    <t>A16.01.027</t>
  </si>
  <si>
    <t>Удаление ногтевых пластинок</t>
  </si>
  <si>
    <t>A16.03.036</t>
  </si>
  <si>
    <t>Реваскуляризирующая остеоперфорация</t>
  </si>
  <si>
    <t>A16.01.004</t>
  </si>
  <si>
    <t>Хирургическая обработка раны или инфицированной ткани / неосложненных ран</t>
  </si>
  <si>
    <t>Хирургическая обработка раны или инфицированной ткани / Ревизия послеоперационного шва, раны</t>
  </si>
  <si>
    <t>Хирургическая обработка раны или инфицированной ткани / осложненных ран (с выполнением швов сухожилия, нерва, сосуда)</t>
  </si>
  <si>
    <t>Хирургическая обработка раны или инфицированной ткани / открытых переломов костей конечностей с последующим наложением скелетного вытяжения или гипсовой повязки</t>
  </si>
  <si>
    <t>Хирургическая обработка раны или инфицированной ткани / открытых переломов костей конечностей с остеосинтезом аппаратом внешней фиксации или внутренней фиксацией - кисти</t>
  </si>
  <si>
    <t>Хирургическая обработка раны или инфицированной ткани / голени, стопы, предплечья</t>
  </si>
  <si>
    <t>Хирургическая обработка раны или инфицированной ткани / бедра, плеча</t>
  </si>
  <si>
    <t>A16.02.006</t>
  </si>
  <si>
    <t>Удлинение, укорочение, перемещение мышцы и сухожилия / Пересадка сухожилий мышц на предплечье, кисти</t>
  </si>
  <si>
    <t>Удлинение, укорочение, перемещение мышцы и сухожилия / Пересадка сухожилий мышц на голени, стопе</t>
  </si>
  <si>
    <t>Удлинение, укорочение, перемещение мышцы и сухожилия / Пластика сухожилий и мышц конечностей</t>
  </si>
  <si>
    <t>Удлинение, укорочение, перемещение мышцы и сухожилия / Сухожильно-мышечная пластика при привычном вывихе плеча</t>
  </si>
  <si>
    <t>Удлинение, укорочение, перемещение мышцы и сухожилия / Удлиняющие тенотомии сухожилий разгибателей пальцев стопы (1-5)</t>
  </si>
  <si>
    <t>A16.04.037</t>
  </si>
  <si>
    <t>Пластика связок сустава</t>
  </si>
  <si>
    <t>A16.02.008</t>
  </si>
  <si>
    <t>Освобождение сухожилия из рубцов и сращений (тенолиз)</t>
  </si>
  <si>
    <t>A16.02.004</t>
  </si>
  <si>
    <t>Иссечение контрактуры Дюпюитрена</t>
  </si>
  <si>
    <t>A16.03.014.001</t>
  </si>
  <si>
    <t>Удаление инородного тела кости интрамедуллярных металлоконструкций / Удаление мелких погружных металлофиксаторов</t>
  </si>
  <si>
    <t>Удаление инородного тела кости интрамедуллярных металлоконструкций / Удаления погружных металлофиксаторов</t>
  </si>
  <si>
    <t>Удаление инородного тела кости интрамедуллярных металлоконструкций / Удаления погружных металлофиксаторов из тазобедренного сустава и давно установленных</t>
  </si>
  <si>
    <t>A16.03.059</t>
  </si>
  <si>
    <t>Краевая резекция кости / Удаления экзостозов вблизи магистральных сосудов, крупных нервных стволов</t>
  </si>
  <si>
    <t>Краевая резекция кости / Удаления экзостозов различной локализации</t>
  </si>
  <si>
    <t>A16.01.006</t>
  </si>
  <si>
    <t>Иссечение поражения подкожно-жировой клетчатки / больших размеров</t>
  </si>
  <si>
    <t>Иссечение поражения подкожно-жировой клетчатки / небольших размеров (до 3-х см)</t>
  </si>
  <si>
    <t>Удаление инородного тела кости интрамедуллярных металлоконструкций / Удаление эндопротеза коленного сустава</t>
  </si>
  <si>
    <t>Удаление инородного тела кости интрамедуллярных металлоконструкций / Удаление эндопротеза плечевого сустава</t>
  </si>
  <si>
    <t>Удаление инородного тела кости интрамедуллярных металлоконструкций / Удаление эндопротеза локтевого сустава</t>
  </si>
  <si>
    <t>A16.03.023</t>
  </si>
  <si>
    <t>Удлинение кости / Удлинение бедра, голени, плеча, предплечья аппаратом внешней фиксации монолокальное</t>
  </si>
  <si>
    <t>Удлинение кости / Удлинение бедра, голени, плеча, предплечья аппаратом внешней фиксации билокальное</t>
  </si>
  <si>
    <t>A16.04.021</t>
  </si>
  <si>
    <t>Эндопротезирование сустава</t>
  </si>
  <si>
    <t>A16.04.021.004</t>
  </si>
  <si>
    <t>Эндопротезирование тазобедренного сустава тотальное / первичное бесцементной фиксации</t>
  </si>
  <si>
    <t>Эндопротезирование тазобедренного сустава тотальное / первичное цементной фиксации</t>
  </si>
  <si>
    <t>Эндопротезирование тазобедренного сустава тотальное / первичное тотальное гибридной фиксации</t>
  </si>
  <si>
    <t>Эндопротезирование тазобедренного сустава тотальное / первичное с установкой тазовых укрепляющих конструкций</t>
  </si>
  <si>
    <t>Эндопротезирование тазобедренного сустава тотальное / первичное тотальное с супраацетабулярной костной пластикой и установкой тазовых укрепляющих конструкций</t>
  </si>
  <si>
    <t>Эндопротезирование тазобедренного сустава тотальное / первичное тотальное онкологическим эндопротезом</t>
  </si>
  <si>
    <t>A16.04.021.001</t>
  </si>
  <si>
    <t>Эндопротезирование сустава (реэндопротезирование) / тазобедренного сустава повторное тотальное бесцементной фиксации</t>
  </si>
  <si>
    <t>Эндопротезирование сустава (реэндопротезирование) / тазобедренного сустава повторное тотальное цементной фиксации</t>
  </si>
  <si>
    <t>Эндопротезирование сустава (реэндопротезирование) / тазобедренного сустава повторное тотальное гибридной фиксации</t>
  </si>
  <si>
    <t>Эндопротезирование сустава (реэндопротезирование) / тазобедренного сустава повторное тотальное гибридной фиксации с установкой ацетабулярных конструкций</t>
  </si>
  <si>
    <t>Эндопротезирование сустава (реэндопротезирование) / тазобедренного сустава повторное тотальное гибридной фиксации с установкой ацетабулярных конструкций и костной пластикой</t>
  </si>
  <si>
    <t>Эндопротезирование сустава (реэндопротезирование) / тазобедренного сустава онкологическое (повторное)</t>
  </si>
  <si>
    <t>Эндопротезирование тазобедренного сустава тотальное / тазобедренного сустава цервикокапитальное</t>
  </si>
  <si>
    <t>A16.04.021.006</t>
  </si>
  <si>
    <t>Эндопротезирование коленного сустава тотальное / первичное</t>
  </si>
  <si>
    <t>Эндопротезирование сустава (реэндопротезирование) / коленного сустава тотальное повторное</t>
  </si>
  <si>
    <t>Эндопротезирование коленного сустава тотальное / онкологическое</t>
  </si>
  <si>
    <t>A16.04.021.002</t>
  </si>
  <si>
    <t>A16.03.064.005</t>
  </si>
  <si>
    <t>Эндопротезирование ортопедическое локтевого сустава</t>
  </si>
  <si>
    <t>A16.03.064.003</t>
  </si>
  <si>
    <t>Эндопротезирование ортопедическое плечевого сустава</t>
  </si>
  <si>
    <t>A16.02.009.004</t>
  </si>
  <si>
    <t>Наложение шва сухожилия / сгибателей кисти</t>
  </si>
  <si>
    <t>Наложение шва сухожилия / разгибателей кисти</t>
  </si>
  <si>
    <t>Наложение шва сухожилия / различной локализации</t>
  </si>
  <si>
    <t>A16.02.009</t>
  </si>
  <si>
    <t>Восстановление мышцы и сухожилия</t>
  </si>
  <si>
    <t>A16.02.005.003</t>
  </si>
  <si>
    <t>Пластика сухожилия кисти / Эндопротезирование сухожилий сгибателей пальцев кисти</t>
  </si>
  <si>
    <t>Пластика сухожилия кисти / Аутопластика сухожилий сгибателей пальцев кисти,стопы</t>
  </si>
  <si>
    <t>A16.03.062.003</t>
  </si>
  <si>
    <t>Артроскопический лаваж, удаление остеофитов голеностопного сустава</t>
  </si>
  <si>
    <t>A16.04.046</t>
  </si>
  <si>
    <t>Субакромиальная декомпрессия плечевого сустава</t>
  </si>
  <si>
    <t>Остеосинтез титановой пластиной / Остеосинтез костей таза при чрезвертлужных переломах</t>
  </si>
  <si>
    <t>Остеосинтез титановой пластиной / Остеосинтез костей таза при чрезвертлужных переломах с эндопротезированием</t>
  </si>
  <si>
    <t>Остеосинтез титановой пластиной / Остеосинтез костей таза при ротационно-нестабильных переломах</t>
  </si>
  <si>
    <t>Остеосинтез титановой пластиной / Остеосинтез костей таза при вертикально-нестабильных переломах</t>
  </si>
  <si>
    <t>A16.04.050</t>
  </si>
  <si>
    <t>Артроскопический шов мениска</t>
  </si>
  <si>
    <t>A16.04.037.001</t>
  </si>
  <si>
    <t>Пластика связок коленного сустава артроскопическая</t>
  </si>
  <si>
    <t xml:space="preserve">Артроскопическая санация сустава / Артроскопическая стабилизация акромиально-ключичного сочленения </t>
  </si>
  <si>
    <t>A16.04.046.001</t>
  </si>
  <si>
    <t>Субакромиальная декомпрессия плечевого сустава артроскопическая</t>
  </si>
  <si>
    <t>Артроскопический латеролиз надколенника / Стабилизация надколенника, пластика внутреннего удерживателя надколенника</t>
  </si>
  <si>
    <t>Наложение шва сухожилия / надостной мышцы</t>
  </si>
  <si>
    <t>A16.04.017.003</t>
  </si>
  <si>
    <t>Артроскопическая фиксация суставной губы по поводу SLAP синдрома плечевого сустава</t>
  </si>
  <si>
    <t>A16.04.004.001</t>
  </si>
  <si>
    <t>Артроскопическая мозаичная хондропластика коленного сустава</t>
  </si>
  <si>
    <t>A16.02.011.001</t>
  </si>
  <si>
    <t>Артроскопический тенодез длинной головки двухглавой мышцы плеча</t>
  </si>
  <si>
    <t>A15.03.001</t>
  </si>
  <si>
    <t xml:space="preserve">Наложение повязки при переломах костей / Наложение полимерной повязки </t>
  </si>
  <si>
    <t>Реконструкция кости. Остеотомия кости / Стабилизация плечевого сустава (операция Latarjet-Bristow (mini-open))</t>
  </si>
  <si>
    <t>A11.04.004</t>
  </si>
  <si>
    <t>Внутрисуставное введение лекарственных препаратов</t>
  </si>
  <si>
    <t>Внутрисуставное введение лекарственных препаратов / Внутрисуставная иньекция плазмы, обогащенной тромбоцитами</t>
  </si>
  <si>
    <t>A15.06.001</t>
  </si>
  <si>
    <t>Наложение повязки при нарушении целостности лимфатической системы / Кинезиотейпирование малое*</t>
  </si>
  <si>
    <t>Наложение повязки при нарушении целостности лимфатической системы / Кинезиотейпирование среднее*</t>
  </si>
  <si>
    <t>Наложение повязки при нарушении целостности лимфатической системы / Кинезиотейпирование большое*</t>
  </si>
  <si>
    <t>Наложение повязки при нарушении целостности лимфатической системы / Кинезиотейпирование повторное*</t>
  </si>
  <si>
    <t>A23.30.001</t>
  </si>
  <si>
    <t>Пособие по подбору ортопедических стелек / Консультация травматолога- ортопеда для подбора индивидуального ортеза стопы системы Формтотикс **</t>
  </si>
  <si>
    <t>Пособие по подбору ортопедических стелек / Консультация травматолога- ортопеда для коррекции индивидуального ортеза стопы системы Формтотикс **</t>
  </si>
  <si>
    <t xml:space="preserve">* стоимость расходных материалов включена </t>
  </si>
  <si>
    <t>** вкючая стоимость изготовления ортеза, коррекцию.</t>
  </si>
  <si>
    <t>ПРИМЕЧАНИЕ! В стоимость операций не включена стоимость протезов и расходных материалов</t>
  </si>
  <si>
    <t>5.2.4 Офтальмология</t>
  </si>
  <si>
    <t>A16.26.092.004</t>
  </si>
  <si>
    <t>Удаление хрусталиковых масс</t>
  </si>
  <si>
    <t xml:space="preserve">A16.26.060  </t>
  </si>
  <si>
    <t>Иридэктомия</t>
  </si>
  <si>
    <t xml:space="preserve">A16.26.006 </t>
  </si>
  <si>
    <t xml:space="preserve">A16.26.014 </t>
  </si>
  <si>
    <t>Удаление контагиозного моллюска, вскрытие малых ретенционных кист век и конъюнктивы, ячменя, абсцесса века</t>
  </si>
  <si>
    <t>A16.26.073.001</t>
  </si>
  <si>
    <t>Глубокая склерэктомия</t>
  </si>
  <si>
    <t>A16.26.009</t>
  </si>
  <si>
    <t>A16.26.073</t>
  </si>
  <si>
    <t>Склерэктомия, трепанация склеры</t>
  </si>
  <si>
    <t>A16.26.011</t>
  </si>
  <si>
    <t>Зондирование слезных канальцев,</t>
  </si>
  <si>
    <t>A16.26.007.002</t>
  </si>
  <si>
    <t>Интубация слезных протоков</t>
  </si>
  <si>
    <t>A16.26.094</t>
  </si>
  <si>
    <t>Имплантация интраокулярной линзы / (без стоимости дорогостоящих расходных материалов)</t>
  </si>
  <si>
    <t>A16.26.021.001</t>
  </si>
  <si>
    <t xml:space="preserve">Устранение птоза </t>
  </si>
  <si>
    <t>A16.26.117</t>
  </si>
  <si>
    <t>A16.26.028</t>
  </si>
  <si>
    <t>Миотомия, тенотомия глазной мышцы</t>
  </si>
  <si>
    <t>A16.26.030</t>
  </si>
  <si>
    <t>Резекция глазной мышцы</t>
  </si>
  <si>
    <t>A16.26.055</t>
  </si>
  <si>
    <t>Промывание передней камеры глаза</t>
  </si>
  <si>
    <t>A16.26.089.001</t>
  </si>
  <si>
    <t>Витрэктомия передняя</t>
  </si>
  <si>
    <t>A16.26.134</t>
  </si>
  <si>
    <t>Аутоконъюктивальная пластика роговицы</t>
  </si>
  <si>
    <t>A16.26.062</t>
  </si>
  <si>
    <t>Иридопластика</t>
  </si>
  <si>
    <t>A16.26.035</t>
  </si>
  <si>
    <t>Ушивание раны конъюнктивы</t>
  </si>
  <si>
    <t>A16.26.026</t>
  </si>
  <si>
    <t>Ушивание раны века</t>
  </si>
  <si>
    <t>A16.26.052.001</t>
  </si>
  <si>
    <t>Ушивание проникающей раны роговицы</t>
  </si>
  <si>
    <t>A16.26.076.001</t>
  </si>
  <si>
    <t>Ушивание проникающей раны склеры</t>
  </si>
  <si>
    <t>A16.26.096</t>
  </si>
  <si>
    <t>Дисцизия, экстракция вторичной катаракты</t>
  </si>
  <si>
    <t>A16.26.079</t>
  </si>
  <si>
    <t>Реваскуляризация заднего сегмента глаза</t>
  </si>
  <si>
    <t>A16.26.141</t>
  </si>
  <si>
    <t>Репозиция и фиксация дислоцированной интраокулярной линзы</t>
  </si>
  <si>
    <t>A16.26.075</t>
  </si>
  <si>
    <t>A16.26.137</t>
  </si>
  <si>
    <t>Снятие роговичных швов</t>
  </si>
  <si>
    <t>A16.26.024</t>
  </si>
  <si>
    <t>Блефарорафия</t>
  </si>
  <si>
    <t>A16.26.025</t>
  </si>
  <si>
    <t>Удаление новообразования век</t>
  </si>
  <si>
    <t>A16.26.106</t>
  </si>
  <si>
    <t>Удаление инородного тела, новообразования из глазницы</t>
  </si>
  <si>
    <t>A16.26.095</t>
  </si>
  <si>
    <t>Удаление интраокулярной линзы (без стоим расходки)</t>
  </si>
  <si>
    <t>A16.26.044</t>
  </si>
  <si>
    <t>A16.26.049.009</t>
  </si>
  <si>
    <t>Удаление птеригиума с послойной частичной кератопластикой</t>
  </si>
  <si>
    <t>A16.26.102</t>
  </si>
  <si>
    <t>Удаление имплантата глазницы</t>
  </si>
  <si>
    <t>A16.26.013</t>
  </si>
  <si>
    <t>A16.26.020</t>
  </si>
  <si>
    <t>Устранение энтропиона или эктропиона / Устранение выворота век с пластикой кожи</t>
  </si>
  <si>
    <t>Устранение энтропиона или эктропиона / Устранение заворота век</t>
  </si>
  <si>
    <t>A16.26.038</t>
  </si>
  <si>
    <t>Рассечение симблефарона</t>
  </si>
  <si>
    <t>A16.26.041</t>
  </si>
  <si>
    <t>Пластика конъюнктивальной полости</t>
  </si>
  <si>
    <t>A16.26.093</t>
  </si>
  <si>
    <t>A16.26.093.002</t>
  </si>
  <si>
    <t>A16.26.089</t>
  </si>
  <si>
    <t>A16.26.098</t>
  </si>
  <si>
    <t>Энуклеация глазного яблока</t>
  </si>
  <si>
    <t>A16.26.099</t>
  </si>
  <si>
    <t>Эвисцерация глазного яблока</t>
  </si>
  <si>
    <t>A16.26.107</t>
  </si>
  <si>
    <t>Экзентерация глазницы</t>
  </si>
  <si>
    <t>A16.26.008</t>
  </si>
  <si>
    <t>Дакриоцистэктомия</t>
  </si>
  <si>
    <t>A16.26.092</t>
  </si>
  <si>
    <t>Экстракция хрусталика</t>
  </si>
  <si>
    <t>A16.26.100</t>
  </si>
  <si>
    <t>Пластика глазницы с использованием аллопластического материала (без стоимости  материала)</t>
  </si>
  <si>
    <t>A16.26.057</t>
  </si>
  <si>
    <t>Удаление инородного тела из переднего сегмента глаза</t>
  </si>
  <si>
    <t>A16.26.080</t>
  </si>
  <si>
    <t>Удаление инородного тела, паразитов из заднего сегмента глаза</t>
  </si>
  <si>
    <t>A16.26.043</t>
  </si>
  <si>
    <t>Иссечение пингвекулы</t>
  </si>
  <si>
    <t>A16.26.086.001</t>
  </si>
  <si>
    <t>Интравитреальное введение лекарственных препаратов</t>
  </si>
  <si>
    <t>A16.26.092.002</t>
  </si>
  <si>
    <t>Удаление вывихнутого хрусталика</t>
  </si>
  <si>
    <t>A16.26.092.003</t>
  </si>
  <si>
    <t>Удаление вывихнутой в стекловидное тело интраокулярной линзы</t>
  </si>
  <si>
    <t>A16.26.092.005</t>
  </si>
  <si>
    <t>Ленсэктомия</t>
  </si>
  <si>
    <t>A16.26.099.001</t>
  </si>
  <si>
    <t>A16.26.099.002</t>
  </si>
  <si>
    <t>Эвисцероэнуклеация с инверсией заднего полюса глаза</t>
  </si>
  <si>
    <t>A16.26.103</t>
  </si>
  <si>
    <t>Орбитотомия</t>
  </si>
  <si>
    <t>A16.26.113</t>
  </si>
  <si>
    <t>Тампонада витреальной полости (перфторорганическим или иным высокомолекулярным соединением)( без стоимости  расходных материалов))</t>
  </si>
  <si>
    <t>A16.26.115</t>
  </si>
  <si>
    <t>Удаление силиконового масла (или иного высокомолекулярного соединения) из витреальной полости(без стоимости  расходных материалов)</t>
  </si>
  <si>
    <t>A16.26.132</t>
  </si>
  <si>
    <t>Радиоэксцизия при новообразованиях придаточного аппарата глаза</t>
  </si>
  <si>
    <t>A16.26.135</t>
  </si>
  <si>
    <t>Мембранопилинг(без стоимости  расходных материалов)</t>
  </si>
  <si>
    <t>A16.26.145</t>
  </si>
  <si>
    <t>Пластика опорно-двигательной культи при анофтальме(без стоимости  расходных материалов)</t>
  </si>
  <si>
    <t>A16.26.149</t>
  </si>
  <si>
    <t>Удаление антиглаукоматозного дренажа или его замена(без стоимости  расходных материалов)</t>
  </si>
  <si>
    <t>A22.26.017</t>
  </si>
  <si>
    <t>Эндолазеркоагуляция(без стоимости  расходных материалов)</t>
  </si>
  <si>
    <t>A16.26.116</t>
  </si>
  <si>
    <t>Удаление эписклеральной пломбы</t>
  </si>
  <si>
    <t>A16.26.121</t>
  </si>
  <si>
    <t>Удаление новообразования роговицы, конъюнктивы</t>
  </si>
  <si>
    <t>A16.26.087</t>
  </si>
  <si>
    <t>Замещение стекловидного тела(без стоимости  расходных материалов)</t>
  </si>
  <si>
    <t>A16.26.090</t>
  </si>
  <si>
    <t>Витреошвартэктомия(без стоимости  расходных материалов)</t>
  </si>
  <si>
    <t>A16.26.056</t>
  </si>
  <si>
    <t>Введение воздуха, лекарственных препаратов в переднюю камеру глаза</t>
  </si>
  <si>
    <t>A16.26.070</t>
  </si>
  <si>
    <t>Трабекулоэктомия (синустрабекулоэктомия)</t>
  </si>
  <si>
    <t>A16.26.130</t>
  </si>
  <si>
    <t>Имплантация дренажа антиглаукоматозного(без стоимости  расходных материалов)</t>
  </si>
  <si>
    <t>Лазерные операции:</t>
  </si>
  <si>
    <t>Передний отрезок глаза</t>
  </si>
  <si>
    <t>A22.26.002</t>
  </si>
  <si>
    <t>Лазерная коагуляция новообразований сосудов роговицы, радужки</t>
  </si>
  <si>
    <t>A22.26.004</t>
  </si>
  <si>
    <t>Лазерная корепраксия, дисцизия задней капсулы хрусталика / Лазерное формирование зрачка</t>
  </si>
  <si>
    <t>Лазерная корепраксия, дисцизия задней капсулы хрусталика / Лазердисцизия вторичной катаракты при афакии или артифакии</t>
  </si>
  <si>
    <t>A22.26.018</t>
  </si>
  <si>
    <t>Лазерная транссклеральная циклокоагуляция</t>
  </si>
  <si>
    <t>A22.26.019</t>
  </si>
  <si>
    <t>Лазерная гониодесцеметопунктура</t>
  </si>
  <si>
    <t>A22.26.023</t>
  </si>
  <si>
    <t>A22.26.005</t>
  </si>
  <si>
    <t>A22.26.020</t>
  </si>
  <si>
    <t>Лазерный синехиолизис /  Nd:YAG лазерный синехиолизис</t>
  </si>
  <si>
    <t>A16.26.119</t>
  </si>
  <si>
    <t>Пластика фильтрационной подушечки</t>
  </si>
  <si>
    <t>Задний отрезок глаза:</t>
  </si>
  <si>
    <t>A22.26.009</t>
  </si>
  <si>
    <t>Фокальная лазерная коагуляция глазного дна / периферии</t>
  </si>
  <si>
    <t>Фокальная лазерная коагуляция глазного дна / макулы</t>
  </si>
  <si>
    <t>A22.26.016</t>
  </si>
  <si>
    <t>Лазерный витреолизис</t>
  </si>
  <si>
    <t>A22.26.010</t>
  </si>
  <si>
    <t>Панретинальная лазерная коагуляция / 1 сеанс</t>
  </si>
  <si>
    <t>5.2.5 Урология</t>
  </si>
  <si>
    <t>Открытые операци</t>
  </si>
  <si>
    <t>A11.21.012</t>
  </si>
  <si>
    <t>A16.06.005</t>
  </si>
  <si>
    <t>Лимфаденэктомия тазовая</t>
  </si>
  <si>
    <t>A16.06.007.002</t>
  </si>
  <si>
    <t>Лимфаденэктомия забрюшинная расширенная</t>
  </si>
  <si>
    <t>A16.20.101</t>
  </si>
  <si>
    <t>A16.21.003</t>
  </si>
  <si>
    <t>Чреспузырная аденомэктомия</t>
  </si>
  <si>
    <t>A16.21.006</t>
  </si>
  <si>
    <t>Радикальная простатэктомия</t>
  </si>
  <si>
    <t>A16.21.006.005</t>
  </si>
  <si>
    <t>Нервосберегающая простатэктомия</t>
  </si>
  <si>
    <t>A16.21.006.006</t>
  </si>
  <si>
    <t>Позадилонная простатэктомия с расширенной лимфаденэктомией</t>
  </si>
  <si>
    <t>A16.21.010</t>
  </si>
  <si>
    <t>Орхиэктомия</t>
  </si>
  <si>
    <t>A16.21.010.001</t>
  </si>
  <si>
    <t>Орхофуникулэктомия</t>
  </si>
  <si>
    <t>A16.21.013</t>
  </si>
  <si>
    <t>A16.21.023</t>
  </si>
  <si>
    <t>Удаление придатка яичка</t>
  </si>
  <si>
    <t>A16.21.024</t>
  </si>
  <si>
    <t>Иссечение оболочек яичка / по Винкельману односторонняя</t>
  </si>
  <si>
    <t xml:space="preserve">A16.21.025 </t>
  </si>
  <si>
    <t>Пластика оболочек яичка / по Бергману односторонняя</t>
  </si>
  <si>
    <t>A16.21.037.003</t>
  </si>
  <si>
    <t>Иссечение кисты яичка</t>
  </si>
  <si>
    <t>A16.21.038</t>
  </si>
  <si>
    <t>Пластика уздечки крайней плоти</t>
  </si>
  <si>
    <t>A16.21.043</t>
  </si>
  <si>
    <t>Удаление доброкачественных новообразований полового члена</t>
  </si>
  <si>
    <t>A16.28.001</t>
  </si>
  <si>
    <t>Нефротомия и нефростомия</t>
  </si>
  <si>
    <t>A16.28.003</t>
  </si>
  <si>
    <t>Резекция почки / Геминефрэктомия</t>
  </si>
  <si>
    <t>Резекция почки / при опухоли</t>
  </si>
  <si>
    <t>A16.28.004</t>
  </si>
  <si>
    <t>Радикальная нефрэктомия</t>
  </si>
  <si>
    <t>A16.28.004.002</t>
  </si>
  <si>
    <t xml:space="preserve">Нефрэктомия с тромбэктомией из нижней полой вены </t>
  </si>
  <si>
    <t>A16.28.004.004</t>
  </si>
  <si>
    <t>Радикальная нефрэктомия с расширенной забрюшинной лимфаденэктомией</t>
  </si>
  <si>
    <t>A16.28.004.005</t>
  </si>
  <si>
    <t xml:space="preserve">Радикальная нефрэктомия с резекцией соседних органов         </t>
  </si>
  <si>
    <t>A16.28.006</t>
  </si>
  <si>
    <t>A16.28.007.001</t>
  </si>
  <si>
    <t>Резекция мочеточника и лоханки с пластикой лоханки и мочеточника / Уретеропиелонеостомия при гидронефрозе, стриктуре ЛМС, стриктуре в 3 мочеточника</t>
  </si>
  <si>
    <t>Резекция мочеточника и лоханки с пластикой лоханки и мочеточника / Уретеро-уретероанастомоз</t>
  </si>
  <si>
    <t>Резекция мочеточника и лоханки с пластикой лоханки и мочеточника / Пластика аутотрансплантатом слизистой щеки стриктуры мочеточника</t>
  </si>
  <si>
    <t>A16.28.008</t>
  </si>
  <si>
    <t>Уретеролитотомия</t>
  </si>
  <si>
    <t>A16.28.015</t>
  </si>
  <si>
    <t>A16.28.017</t>
  </si>
  <si>
    <t>Удаление камней мочевого пузыря</t>
  </si>
  <si>
    <t>Уретерокутанеостомия</t>
  </si>
  <si>
    <t>A16.28.019</t>
  </si>
  <si>
    <t>A16.28.022.001</t>
  </si>
  <si>
    <t>Реконструкция мочеточника кишечным сегментом</t>
  </si>
  <si>
    <t>A16.28.025</t>
  </si>
  <si>
    <t>Эпицистостомия</t>
  </si>
  <si>
    <t>A16.28.028</t>
  </si>
  <si>
    <t>Дивертикулэктомия мочевого пузыря</t>
  </si>
  <si>
    <t>A16.28.029</t>
  </si>
  <si>
    <t>A16.28.030.001</t>
  </si>
  <si>
    <t>Радикальная цистэктомия с уретерокутанеостомией</t>
  </si>
  <si>
    <t>A16.28.030.011</t>
  </si>
  <si>
    <t>Радикальная цистэктомия с кожной уретероилеостомией</t>
  </si>
  <si>
    <t>A16.28.031.001</t>
  </si>
  <si>
    <t>Радикальная цистпростатэктомия с уретерокутанеостомией</t>
  </si>
  <si>
    <t>A16.28.031.007</t>
  </si>
  <si>
    <t>Радикальная цистпростатэктомия с кожной уретероилеостомией</t>
  </si>
  <si>
    <t>A16.28.032.001</t>
  </si>
  <si>
    <t>A16.28.037</t>
  </si>
  <si>
    <t>Уретральная меатотомия</t>
  </si>
  <si>
    <t>A16.28.038.001</t>
  </si>
  <si>
    <t>Восстановление уретры с использованием кожного лоскута</t>
  </si>
  <si>
    <t>A16.28.038.003</t>
  </si>
  <si>
    <t>Восстановление уретры с использованием слизистой рта</t>
  </si>
  <si>
    <t>A16.28.039</t>
  </si>
  <si>
    <t>Рассечение стриктуры уретры / по Хольцову + Восстановление уретры</t>
  </si>
  <si>
    <t>Рассечение стриктуры уретры / без пересечения спонгиозного тела + Восстановление уретры</t>
  </si>
  <si>
    <t>Рассечение стриктуры уретры / по методике Турнер-Ворвик + Восстановление уретры</t>
  </si>
  <si>
    <t>A16.28.045</t>
  </si>
  <si>
    <t>A16.28.045.004</t>
  </si>
  <si>
    <t>Перевязка и пересечение яичковой вены субингвинальное</t>
  </si>
  <si>
    <t>A16.28.056</t>
  </si>
  <si>
    <t>A16.28.059</t>
  </si>
  <si>
    <t>Нефроуретерэктомия</t>
  </si>
  <si>
    <t>A16.28.059.002</t>
  </si>
  <si>
    <t>Нефроуретерэктомия с резекцией мочевого пузыря</t>
  </si>
  <si>
    <t>A16.28.071</t>
  </si>
  <si>
    <t>A16.28.072</t>
  </si>
  <si>
    <t>Цистостомия</t>
  </si>
  <si>
    <t>A16.28.074</t>
  </si>
  <si>
    <t>A16.28.081</t>
  </si>
  <si>
    <t>Цистоуретеропластика (операция Боари)</t>
  </si>
  <si>
    <t>A16.28.091</t>
  </si>
  <si>
    <t>Уретероцистонеостомии / по методике Литбеттера-Политано</t>
  </si>
  <si>
    <t>Уретероцистонеостомии / по методике Le Duck</t>
  </si>
  <si>
    <t>Уретероцистонеостомии / по методике hitch-psoas</t>
  </si>
  <si>
    <t>A16.28.094</t>
  </si>
  <si>
    <t>A16.30.024</t>
  </si>
  <si>
    <t>Удаление новообразования забрюшинного пространства / опухоли</t>
  </si>
  <si>
    <t>Удаление новообразования забрюшинного пространства / инородного тела</t>
  </si>
  <si>
    <t>Открытые операции у беременных : "цена операции" х 1,5</t>
  </si>
  <si>
    <t>Энуклеация кисты большой железы преддверия влагалища / у беременной</t>
  </si>
  <si>
    <t>Нефротомия и нефростомия / у беременной</t>
  </si>
  <si>
    <t>Резекция почки / Геминефрэктомия у беременной</t>
  </si>
  <si>
    <t>Резекция почки / при опухоли у беременной</t>
  </si>
  <si>
    <t>Радикальная нефрэктомия / у беременной</t>
  </si>
  <si>
    <t>Нефрэктомия с тромбэктомией из нижней полой вены / у беременной</t>
  </si>
  <si>
    <t>Радикальная нефрэктомия с расширенной забрюшинной лимфаденэктомией / у беременной</t>
  </si>
  <si>
    <t>Радикальная нефрэктомия с резекцией соседних органов / у беременной</t>
  </si>
  <si>
    <t>Нефропексия / у беременной</t>
  </si>
  <si>
    <t>Резекция мочеточника и лоханки с пластикой лоханки и мочеточника / Уретеропиелонеостомия при гидронефрозе - стриктуре ЛМС - стриктуре в - 3 мочеточника (у беременной)</t>
  </si>
  <si>
    <t>Резекция мочеточника и лоханки с пластикой лоханки и мочеточника / Уретеро-уретероанастомоз у беременной</t>
  </si>
  <si>
    <t>Резекция мочеточника и лоханки с пластикой лоханки и мочеточника / Пластика аутотрансплантатом слизистой щеки стриктуры мочеточника у беременной</t>
  </si>
  <si>
    <t>Декапсуляция почки / у беременной</t>
  </si>
  <si>
    <t>Уретеролитотомия / у беременной</t>
  </si>
  <si>
    <t>Уретерокутанеостомия / у беременной</t>
  </si>
  <si>
    <t>Реконструкция мочеточника кишечным сегментом / у беременной</t>
  </si>
  <si>
    <t>Уретральная меатотомия / у беременной</t>
  </si>
  <si>
    <t>Нефролитотомия / у беременной</t>
  </si>
  <si>
    <t>Нефроуретерэктомия / у беременной</t>
  </si>
  <si>
    <t>Нефроуретерэктомия с резекцией мочевого пузыря / у беременной</t>
  </si>
  <si>
    <t>Иссечение кисты почки / у беременной</t>
  </si>
  <si>
    <t>Цистостомия / у беременной</t>
  </si>
  <si>
    <t>Пиелолитотомия / у беременной</t>
  </si>
  <si>
    <t>Уретеролиз / у беременной</t>
  </si>
  <si>
    <t>Удаление новообразования забрюшинного пространства / опухоли у беременной</t>
  </si>
  <si>
    <t>Удаление новообразования забрюшинного пространства / инородного тела у беременной</t>
  </si>
  <si>
    <t>Лапароскопические операции:</t>
  </si>
  <si>
    <t>A16.21.006.004</t>
  </si>
  <si>
    <t>Радикальная лапароскопическая простатэктомия</t>
  </si>
  <si>
    <t>A16.28.003.001</t>
  </si>
  <si>
    <t>Лапароскопическая резекция почки</t>
  </si>
  <si>
    <t>A16.28.004.001</t>
  </si>
  <si>
    <t>Лапароскопическая нефрэктомия</t>
  </si>
  <si>
    <t>A16.28.006.001</t>
  </si>
  <si>
    <t>Нефропексия с использованием видеоэндоскопических технологий</t>
  </si>
  <si>
    <t>A16.28.007.002</t>
  </si>
  <si>
    <t>Пластика лоханки и мочеточника с использованием видеоэндоскопических технологий</t>
  </si>
  <si>
    <t>A16.28.015.001</t>
  </si>
  <si>
    <t>Уретеролитотомия лапароскопическая</t>
  </si>
  <si>
    <t>A16.28.094.001</t>
  </si>
  <si>
    <t>A16.28.045.002</t>
  </si>
  <si>
    <t>Клипирование яичковой вены с использованием видеоэндоскопических технологий</t>
  </si>
  <si>
    <t>A16.28.059.001</t>
  </si>
  <si>
    <t>Нефруретерэктомия с использованием видеоэндоскопических технологий</t>
  </si>
  <si>
    <t>A16.28.071.001</t>
  </si>
  <si>
    <t>Иссечение кисты почки лапароскопическое</t>
  </si>
  <si>
    <t>A16.28.078.001</t>
  </si>
  <si>
    <t xml:space="preserve">Уретероцистоанастомоз с использованием видеоэндоскопических технологий / Лапароскопическая уретероцистонеостомия  </t>
  </si>
  <si>
    <t>Уретероцистоанастомоз с использованием видеоэндоскопических технологий / Лапароскопическая уретеро-уретеронеостомия</t>
  </si>
  <si>
    <t>Эндоскопические, ангиографические операции и HIFU-терапия</t>
  </si>
  <si>
    <t>A03.28.001</t>
  </si>
  <si>
    <t>A03.28.001.002</t>
  </si>
  <si>
    <t>Цистоскопия с рассечением устья мочеточника</t>
  </si>
  <si>
    <t>A07.21.003</t>
  </si>
  <si>
    <t>Высокоинтенсивная фокусированная ультразвуковая терапия рака предстательной железы</t>
  </si>
  <si>
    <t>A11.21.005.003</t>
  </si>
  <si>
    <t>Биопсия (мультифокальная) предстательной железы трансректальная пункционная под контролем ультразвукового исследования</t>
  </si>
  <si>
    <t>A11.21.014</t>
  </si>
  <si>
    <t>A11.28.002</t>
  </si>
  <si>
    <t>A11.28.002.001</t>
  </si>
  <si>
    <t>Биопсия мочевого пузыря трансуретральная</t>
  </si>
  <si>
    <t>A11.28.015</t>
  </si>
  <si>
    <t>Удаление стента из мочевыводящих путей</t>
  </si>
  <si>
    <t>A16.21.002</t>
  </si>
  <si>
    <t>Трансуретральная резекция простаты / при ДГПЖ</t>
  </si>
  <si>
    <t>Трансуретральная резекция простаты / при раке простаты</t>
  </si>
  <si>
    <t>A16.21.005</t>
  </si>
  <si>
    <t>Лазерная вапоризация простаты</t>
  </si>
  <si>
    <t>A16.21.015</t>
  </si>
  <si>
    <t>Дренирование абсцесса мужских половых органов</t>
  </si>
  <si>
    <t>A16.21.015.001</t>
  </si>
  <si>
    <t>Дренирование абсцесса предстательной железы</t>
  </si>
  <si>
    <t>A16.28.013.001</t>
  </si>
  <si>
    <t>Трансуретральное удаление инородного тела уретры / Эндоскопическое удаление уретрального стента, инородного тела уретры и мочевого пузыря</t>
  </si>
  <si>
    <t>Трансуретральное удаление инородного тела уретры / Удаление инородного тела уретры</t>
  </si>
  <si>
    <t>A16.28.017.001</t>
  </si>
  <si>
    <t>Трансуретральное контактная цистолитотрипсия</t>
  </si>
  <si>
    <t>A16.28.026</t>
  </si>
  <si>
    <t>Трансуретральная резекция мочевого пузыря / Электровапоризация опухоли мочевого пузыря</t>
  </si>
  <si>
    <t>Трансуретральная резекция мочевого пузыря / ТУР опухоли мочевого пузыря</t>
  </si>
  <si>
    <t>A16.28.026.002</t>
  </si>
  <si>
    <t>Трансуретральная резекция шейки мочевого пузыря / ТУР шейки мочевого пузыря</t>
  </si>
  <si>
    <t>Трансуретральная резекция шейки мочевого пузыря / Электровапоризация лейкоплакии мочевого пузыря</t>
  </si>
  <si>
    <t>Трансуретральная резекция шейки мочевого пузыря / Электроинцизия шейки мочевого пузыря</t>
  </si>
  <si>
    <t>A16.28.038</t>
  </si>
  <si>
    <t>A16.28.039.001</t>
  </si>
  <si>
    <t>A16.28.060</t>
  </si>
  <si>
    <t>Внутренняя (трансуретральная) уретротомия</t>
  </si>
  <si>
    <t>A16.28.065</t>
  </si>
  <si>
    <t>A16.28.085</t>
  </si>
  <si>
    <t>A16.28.086</t>
  </si>
  <si>
    <t>Удаление полипа уретры</t>
  </si>
  <si>
    <t>A16.28.086.001</t>
  </si>
  <si>
    <t>Трансуретральное удаление кандилом уретры</t>
  </si>
  <si>
    <t>A22.21.006</t>
  </si>
  <si>
    <t>Абляция при новообразованиях мужских половых органов / 1 новообразование</t>
  </si>
  <si>
    <t>Абляция при новообразованиях мужских половых органов / каждое последующее новообразование</t>
  </si>
  <si>
    <t>Абляция при новообразованиях мужских половых органов / множественное количество новообразований - от 7 новообразований</t>
  </si>
  <si>
    <t>A22.28.006.001</t>
  </si>
  <si>
    <t>Лазерная хирургия при новообразованиях мочевыделительного тракта с использованием видеоэндоскопических технологий</t>
  </si>
  <si>
    <t>Цистоскопия / у беременной</t>
  </si>
  <si>
    <t>Цистоскопия с рассечением устья мочеточника / у беременной</t>
  </si>
  <si>
    <t>Биопсия мочевого пузыря / у беременной</t>
  </si>
  <si>
    <t>Биопсия мочевого пузыря трансуретральная / у беременной</t>
  </si>
  <si>
    <t>Удаление стента из мочевыводящих путей / у беременной</t>
  </si>
  <si>
    <t>Остановка кровотечения из периферического сосуда эндоскопическая с использованием электрокоагуляции / у беременной</t>
  </si>
  <si>
    <t>Трансуретральное удаление инородного тела уретры / Эндоскопическое удаление уретрального стента, инородного тела уретры и мочевого пузыря у беременной</t>
  </si>
  <si>
    <t>Трансуретральное удаление инородного тела уретры / Удаление инородного тела уретры у беременной</t>
  </si>
  <si>
    <t>Трансуретральное контактная цистолитотрипсия / у беременной</t>
  </si>
  <si>
    <t>Трансуретральная резекция мочевого пузыря / Электровапоризация опухоли мочевого пузыря у беременной</t>
  </si>
  <si>
    <t>Трансуретральная резекция мочевого пузыря / ТУР опухоли мочевого пузыря у беременной</t>
  </si>
  <si>
    <t>Трансуретральная резекция шейки мочевого пузыря / ТУР шейки мочевого пузыря у беременной</t>
  </si>
  <si>
    <t>Трансуретральная резекция шейки мочевого пузыря / Электровапоризация лейкоплакии мочевого пузыря у беременной</t>
  </si>
  <si>
    <t>Трансуретральная резекция шейки мочевого пузыря / Электроинцизия шейки мочевого пузыря у беременной</t>
  </si>
  <si>
    <t>Внутренняя (трансуретральная) уретротомия / у беременной</t>
  </si>
  <si>
    <t>Удаление полипа уретры / у беременной</t>
  </si>
  <si>
    <t>Трансуретральное удаление кандилом уретры / у беременной</t>
  </si>
  <si>
    <t>Лазерная хирургия при новообразованиях мочевыделительного тракта с использованием видеоэндоскопических технологий / у беременной</t>
  </si>
  <si>
    <t>Рентгенэндоскопические операции</t>
  </si>
  <si>
    <t>A03.28.003</t>
  </si>
  <si>
    <t>Уретероскопия</t>
  </si>
  <si>
    <t>A06.30.008</t>
  </si>
  <si>
    <t>A11.28.001.001</t>
  </si>
  <si>
    <t>Биопсия почки под контролем ультразвукового исследования</t>
  </si>
  <si>
    <t>Чрескожная пункционная нефростомия</t>
  </si>
  <si>
    <t>A11.28.011</t>
  </si>
  <si>
    <t>A11.28.012</t>
  </si>
  <si>
    <t>Установка стента в мочевыводящие пути / Антеградная установка катетера-стента, катетеризация мочеточника</t>
  </si>
  <si>
    <t>Установка стента в мочевыводящие пути / Ретроградная установка катетера-стента мочеточника</t>
  </si>
  <si>
    <t>Установка стента в мочевыводящие пути / Установка нитинолового катетера-стента в мочеточник</t>
  </si>
  <si>
    <t>A11.28.015.001</t>
  </si>
  <si>
    <t>Удаление уретерального стента / Антеградное удаление</t>
  </si>
  <si>
    <t>Удаление уретерального стента / + Катетеризация мочеточника</t>
  </si>
  <si>
    <t>A16.28.010.002</t>
  </si>
  <si>
    <t>Чрескожное пункционное дренирование абсцесса почки</t>
  </si>
  <si>
    <t>A06.28.012</t>
  </si>
  <si>
    <t>Антеградная пиелоуретерография</t>
  </si>
  <si>
    <t>A16.28.023</t>
  </si>
  <si>
    <t>A16.28.049</t>
  </si>
  <si>
    <t xml:space="preserve">Перкутанная нефролитотрипсия с литоэкстракцией (нефролитолапаксия) / не коралловидного камня </t>
  </si>
  <si>
    <t>Перкутанная нефролитотрипсия с литоэкстракцией (нефролитолапаксия) / коралловидного камня ( первый этап)</t>
  </si>
  <si>
    <t>Перкутанная нефролитотрипсия с литоэкстракцией (нефролитолапаксия) / коралловидного камня ( второй и последующие этапы)</t>
  </si>
  <si>
    <t>A16.28.050</t>
  </si>
  <si>
    <t>Трансуретральная эндоскопическая уретеролитотрипсия / камень при уретероскопии мигрирует в почку</t>
  </si>
  <si>
    <t>A16.28.050.001</t>
  </si>
  <si>
    <t>Трансуретральная эндоскопическая уретеролитотрипсия лазерная</t>
  </si>
  <si>
    <t>A16.28.061</t>
  </si>
  <si>
    <t>Внутренняя (трансуретральная) уретеротомия / Антеградная реканализация мочеточника + Перкутанная (чресфистульная) эндуретеротомия</t>
  </si>
  <si>
    <t>A16.28.062.001</t>
  </si>
  <si>
    <t>Перкутанная (чресфистульная) эндуретеротомия / Антеградная эндопиелоуретеротомия</t>
  </si>
  <si>
    <t>Перкутанная (чресфистульная) эндуретеротомия / Ретроградные операции при стриктурах мочеточника (эндоуретеротомия и бужирование)</t>
  </si>
  <si>
    <t>A16.28.075.001</t>
  </si>
  <si>
    <t>Трансуретральное рассечение уретероцеле</t>
  </si>
  <si>
    <t>A16.28.089</t>
  </si>
  <si>
    <t>Пункционное дренирование, склерозирование кисты почки</t>
  </si>
  <si>
    <t>A16.28.092</t>
  </si>
  <si>
    <t>Антеградная перкутанная уретеролитотрипсия</t>
  </si>
  <si>
    <t>A22.28.005</t>
  </si>
  <si>
    <t>Абляция при новообразованиях мочевыделительного тракта</t>
  </si>
  <si>
    <t>Чрескожная пункционная нефростомия / у беременной</t>
  </si>
  <si>
    <t>Установка стента в мочевыводящие пути / Ретроградная установка катетера-стента мочеточника у беременной</t>
  </si>
  <si>
    <t>Чрескожное пункционное дренирование абсцесса почки / у беременной</t>
  </si>
  <si>
    <t>Трансуретральная эндоскопическая уретеролитотрипсия / камень при уретероскопии мигрирует в почку у беременной</t>
  </si>
  <si>
    <t>Пункционное дренирование, склерозирование кисты почки / у беременной</t>
  </si>
  <si>
    <t>Дистанционная литотрипсия</t>
  </si>
  <si>
    <t>A22.28.001</t>
  </si>
  <si>
    <t>Дистанционная уретеролитотрипсия</t>
  </si>
  <si>
    <t>A22.28.002</t>
  </si>
  <si>
    <t>Дистанционная нефролитотрипсия / Дистанционная ударно-волновая литотрипсия почечного трансплантата</t>
  </si>
  <si>
    <t>Дистанционная нефролитотрипсия / Дистанционная ударно-волновая нефролитотрипсия</t>
  </si>
  <si>
    <t>A22.28.010</t>
  </si>
  <si>
    <t>Дистанционная цистолитотрипсия</t>
  </si>
  <si>
    <t>4.2.3 Урология</t>
  </si>
  <si>
    <t>Получение соскоба из уретры / мужчины</t>
  </si>
  <si>
    <t>A11.28.007</t>
  </si>
  <si>
    <t>Катетеризация мочевого пузыря</t>
  </si>
  <si>
    <t>A11.28.008</t>
  </si>
  <si>
    <t>Инстилляция мочевого пузыря</t>
  </si>
  <si>
    <t>A14.17.001</t>
  </si>
  <si>
    <t>Пособие при илеостоме</t>
  </si>
  <si>
    <t>A14.28.002</t>
  </si>
  <si>
    <t>Уход за мочевым катетером</t>
  </si>
  <si>
    <t>A14.28.003</t>
  </si>
  <si>
    <t>Уход за цистостомой и уростомой</t>
  </si>
  <si>
    <t>A16.28.052.001</t>
  </si>
  <si>
    <t>Замена нефростомического дренажа</t>
  </si>
  <si>
    <t>A16.28.072.001</t>
  </si>
  <si>
    <t>Замена цистостомического дренажа</t>
  </si>
  <si>
    <t>A16.30.069</t>
  </si>
  <si>
    <t>Снятие послеоперационных швов (лигатур)</t>
  </si>
  <si>
    <t>A06.28.013</t>
  </si>
  <si>
    <t>Обзорная урография (рентгенография мочевыделительной системы)</t>
  </si>
  <si>
    <t>A06.28.011</t>
  </si>
  <si>
    <t>A06.28.010</t>
  </si>
  <si>
    <t>Микционная цистоуретрография</t>
  </si>
  <si>
    <t>4.2.2 Неврология</t>
  </si>
  <si>
    <t>Внутримышечное введение лекарственных препаратов / Лечебные блокады, без стоимости препарата</t>
  </si>
  <si>
    <t>Внутримышечное введение лекарственных препаратов / Проба с Прозерином</t>
  </si>
  <si>
    <t>B05.023.002</t>
  </si>
  <si>
    <t>Услуги по медицинской реабилитации пациента с заболеваниями нервной системы / с применением аппарата «Экзоатлет» 1 сеанс</t>
  </si>
  <si>
    <t>Услуги по медицинской реабилитации пациента с заболеваниями нервной системы / с применением программно-аппаратного комплекса «интерфейс-мозг-компьютер» 1 сеанс</t>
  </si>
  <si>
    <t>Услуги по медицинской реабилитации пациента с заболеваниями нервной системы / занятия на стабилометрической платформе 1 сеанс</t>
  </si>
  <si>
    <t>A11.23.001</t>
  </si>
  <si>
    <t>A25.24.001.002</t>
  </si>
  <si>
    <t>Назначение ботулинического токсина при заболеваниях периферической нервной системы /  Введение ботулинического токсина (без стоимости лекарства)</t>
  </si>
  <si>
    <t>Назначение ботулинического токсина при заболеваниях периферической нервной системы /  Введение ботулинического токсина иглой Bo-ject (без стоимости лекарства)</t>
  </si>
  <si>
    <t>А06.03.001</t>
  </si>
  <si>
    <t>Рентгенография черепа тангенциальная</t>
  </si>
  <si>
    <t>А06.03.001.001</t>
  </si>
  <si>
    <t>Рентгенография турецкого седла</t>
  </si>
  <si>
    <t>А06.03.003</t>
  </si>
  <si>
    <t>Рентгенография основания черепа</t>
  </si>
  <si>
    <t>А06.03.005</t>
  </si>
  <si>
    <t>A06.03.007</t>
  </si>
  <si>
    <t>A06.03.016</t>
  </si>
  <si>
    <t>А06.03.018</t>
  </si>
  <si>
    <t>A06.03.022</t>
  </si>
  <si>
    <t>Рентгенография ключицы</t>
  </si>
  <si>
    <t>A06.03.023</t>
  </si>
  <si>
    <t>Рентгенография ребра(ер)</t>
  </si>
  <si>
    <t>A06.03.024</t>
  </si>
  <si>
    <t>A06.03.026</t>
  </si>
  <si>
    <t>А06.03.030</t>
  </si>
  <si>
    <t>А06.03.041</t>
  </si>
  <si>
    <t>Рентгенография таза</t>
  </si>
  <si>
    <t>A06.03.045</t>
  </si>
  <si>
    <t>Рентгенография надколенника / в аксиальной проекции</t>
  </si>
  <si>
    <t>A06.03.050</t>
  </si>
  <si>
    <t>Рентгенография пяточной кости</t>
  </si>
  <si>
    <t>A06.03.052</t>
  </si>
  <si>
    <t>А06.03.053.001</t>
  </si>
  <si>
    <t>A06.03.056</t>
  </si>
  <si>
    <t>А06.04.001</t>
  </si>
  <si>
    <t>A06.04.013</t>
  </si>
  <si>
    <t>Рентгенография акромиально-ключичного сочленения</t>
  </si>
  <si>
    <t>A06.07.005</t>
  </si>
  <si>
    <t>Контрастная рентгенография протоков слюнных желез (сиалография)</t>
  </si>
  <si>
    <t>A06.08.001</t>
  </si>
  <si>
    <t>Рентгенография носоглотки</t>
  </si>
  <si>
    <t>А06.08.003</t>
  </si>
  <si>
    <t>Рентгенография придаточных пазух носа</t>
  </si>
  <si>
    <t>A06.09.007</t>
  </si>
  <si>
    <t>A06.10.003</t>
  </si>
  <si>
    <t>Рентгенография сердца с контрастированием пищевода</t>
  </si>
  <si>
    <t>A06.14.006</t>
  </si>
  <si>
    <t>Восходящая папиллография фатерова сосочка</t>
  </si>
  <si>
    <t>A06.14.007</t>
  </si>
  <si>
    <t>Ретроградная холангиопанкреатография</t>
  </si>
  <si>
    <t>A06.16.001</t>
  </si>
  <si>
    <t>Рентгенография пищевода / + ренгеноскопия</t>
  </si>
  <si>
    <t>A06.17.002</t>
  </si>
  <si>
    <t>A06.18.001</t>
  </si>
  <si>
    <t>Ирригоскопия / + Ирригография</t>
  </si>
  <si>
    <t>A06.20.001</t>
  </si>
  <si>
    <t>Гистеросальпингография</t>
  </si>
  <si>
    <t>A06.20.004.002</t>
  </si>
  <si>
    <t>Прицельная рентгенография молочной железы / 1 железа</t>
  </si>
  <si>
    <t>A06.20.010</t>
  </si>
  <si>
    <t>Пневмокистография</t>
  </si>
  <si>
    <t>А06.25.002</t>
  </si>
  <si>
    <t>A06.25.002</t>
  </si>
  <si>
    <t>A06.26.007</t>
  </si>
  <si>
    <t>Контрастная рентгенография слезных путей</t>
  </si>
  <si>
    <t>A06.28.002</t>
  </si>
  <si>
    <t>Внутривенная урография / Экскреторная урография</t>
  </si>
  <si>
    <t>Внутривенная урография / Инфузионная урография</t>
  </si>
  <si>
    <t>A06.28.004</t>
  </si>
  <si>
    <t>Обзорный снимок брюшной полости и органов малого таза</t>
  </si>
  <si>
    <t>Томосинтез костей / Линейная томография турецкого седла</t>
  </si>
  <si>
    <t>Томосинтез костей / Линейная томография шейного отдела позвоночника</t>
  </si>
  <si>
    <t>Томосинтез костей / Линейная томография грудного отдела позвоночника</t>
  </si>
  <si>
    <t>Томосинтез костей / Линейная томография пояснично-крестцового отдела позвоночника</t>
  </si>
  <si>
    <t>Томосинтез костей / Линейная томография костей (каждая кость отдельно)</t>
  </si>
  <si>
    <t>Томосинтез суставов / Линейная томография суставов (каждый сустав отдельно)</t>
  </si>
  <si>
    <t>Томосинтез суставов / Линейная томография грудино-ключичного сочленения</t>
  </si>
  <si>
    <t>A06.09.010</t>
  </si>
  <si>
    <t>Томосинтез легких / Линейная томография легких и средостения</t>
  </si>
  <si>
    <t>A06.20.008</t>
  </si>
  <si>
    <t>A06.08.006</t>
  </si>
  <si>
    <t>Томография придаточных пазух носа, гортани / носоглотки</t>
  </si>
  <si>
    <t>Томография придаточных пазух носа, гортани /  гортани и трахеи</t>
  </si>
  <si>
    <t>A06.30.002</t>
  </si>
  <si>
    <t>2.2 Денситометрические исследования</t>
  </si>
  <si>
    <t>A06.03.061.001</t>
  </si>
  <si>
    <t>Рентгеноденситометрия поясничного отдела позвоночника</t>
  </si>
  <si>
    <t>A06.03.061</t>
  </si>
  <si>
    <t>Рентгеноденситометрия / всего тела</t>
  </si>
  <si>
    <t>2.5 Ультразвуковая диагностика</t>
  </si>
  <si>
    <t>A04.01.001</t>
  </si>
  <si>
    <t>Ультразвуковое исследование мягких тканей (одна анатомическая зона)</t>
  </si>
  <si>
    <t>A04.06.001</t>
  </si>
  <si>
    <t>Ультразвуковое исследование селезенки</t>
  </si>
  <si>
    <t>A04.06.002</t>
  </si>
  <si>
    <t>Ультразвуковое исследование лимфатических узлов (одна анатомическая зона)</t>
  </si>
  <si>
    <t>A04.06.003</t>
  </si>
  <si>
    <t>Ультразвуковое исследование лимфатических узлов (одна анатомическая зона) / шеи + надподключичных областей</t>
  </si>
  <si>
    <t>Ультразвуковое исследование лимфатических узлов (одна анатомическая зона) / аксиллярных + паховых</t>
  </si>
  <si>
    <t>Ультразвуковое исследование лимфатических узлов (одна анатомическая зона) / брюшной полости + забрюшинного пространства</t>
  </si>
  <si>
    <t>A04.07.002</t>
  </si>
  <si>
    <t>Ультразвуковое исследование слюнных желез</t>
  </si>
  <si>
    <t>A04.09.001</t>
  </si>
  <si>
    <t>Ультразвуковое исследование плевральной полости</t>
  </si>
  <si>
    <t>A04.14.001</t>
  </si>
  <si>
    <t>Ультразвуковое исследование печени / + желчный пузырь</t>
  </si>
  <si>
    <t>A04.14.002</t>
  </si>
  <si>
    <t>Ультразвуковое исследование желчного пузыря и протоков</t>
  </si>
  <si>
    <t>A04.14.002.001</t>
  </si>
  <si>
    <t>Ультразвуковое исследование желчного пузыря с определением его сократимости</t>
  </si>
  <si>
    <t>A04.15.001</t>
  </si>
  <si>
    <t>Ультразвуковое исследование поджелудочной железы</t>
  </si>
  <si>
    <t>Ультразвуковое исследование органов брюшной полости (комплексное) / печень + желчный пузырь + поджелудочная железа+селезенка</t>
  </si>
  <si>
    <t>A04.20.001</t>
  </si>
  <si>
    <t>Ультразвуковое исследование матки и придатков трансабдоминальное</t>
  </si>
  <si>
    <t>A04.20.001.002</t>
  </si>
  <si>
    <t>Ультразвуковое исследование матки и придатков трансректальное</t>
  </si>
  <si>
    <t>A03.20.003.002</t>
  </si>
  <si>
    <t>Контрастная эхогистеросальпингоскопия</t>
  </si>
  <si>
    <t>A04.21.001</t>
  </si>
  <si>
    <t>Ультразвуковое исследование предстательной железы / трансректальное + трансабдоминальное</t>
  </si>
  <si>
    <t>A04.28.003</t>
  </si>
  <si>
    <t>Ультразвуковое исследование органов мошонки</t>
  </si>
  <si>
    <t>A04.22.003</t>
  </si>
  <si>
    <t>Ультразвуковое исследование паращитовидных желез</t>
  </si>
  <si>
    <t>A04.28.001</t>
  </si>
  <si>
    <t>Ультразвуковое исследование почек и надпочечников</t>
  </si>
  <si>
    <t>Ультразвуковое исследование почек</t>
  </si>
  <si>
    <t>A04.22.002</t>
  </si>
  <si>
    <t>Ультразвуковое исследование надпочечников</t>
  </si>
  <si>
    <t>Ультразвуковое исследование мочевыводящих путей / почки+мочевой пузырь</t>
  </si>
  <si>
    <t>A04.28.002.005</t>
  </si>
  <si>
    <t>Ультразвуковое исследование мочевого пузыря с определением остаточной мочи</t>
  </si>
  <si>
    <t>A04.28.002.006</t>
  </si>
  <si>
    <t>Ультразвуковое исследование почек с функциональной нагрузкой</t>
  </si>
  <si>
    <t>A04.30.003</t>
  </si>
  <si>
    <t>Ультразвуковое исследование забрюшинного пространства / почки + надпочечники + лимфатические узлы забрюшинного пространства</t>
  </si>
  <si>
    <t>A04.30.004</t>
  </si>
  <si>
    <t>Ультразвуковое определение жидкости в брюшной полости</t>
  </si>
  <si>
    <t>A04.12.001.002</t>
  </si>
  <si>
    <t>4.2.4 Отделение гипербарической оксигенации (ГБО)</t>
  </si>
  <si>
    <t>A20.01.002</t>
  </si>
  <si>
    <t>Оксигенотерапия при заболеваниях кожи</t>
  </si>
  <si>
    <t>A20.09.002</t>
  </si>
  <si>
    <t>Оксигенотерапия (гипер-, нормо- или гипобарическая) при заболеваниях легких</t>
  </si>
  <si>
    <t>A20.10.001</t>
  </si>
  <si>
    <t>Оксигенотерапия (гипер- и нормобарическая) при заболеваниях сердца</t>
  </si>
  <si>
    <t>A20.15.001</t>
  </si>
  <si>
    <t>Гипербарическая оксигенация при заболеваниях поджелудочной железы</t>
  </si>
  <si>
    <t>A20.16.004</t>
  </si>
  <si>
    <t>Гипербарическая оксигенация при заболеваниях желудка</t>
  </si>
  <si>
    <t>A20.18.002</t>
  </si>
  <si>
    <t>Гипербарическая оксигенация при заболеваниях толстой кишки</t>
  </si>
  <si>
    <t>A20.24.005</t>
  </si>
  <si>
    <t>Гипербарическая оксигенация при заболеваниях периферической нервной системы</t>
  </si>
  <si>
    <t>A20.24.005.001</t>
  </si>
  <si>
    <t>Гипербарическая оксигенация при заболеваниях центральной нервной системы</t>
  </si>
  <si>
    <t>A20.25.001</t>
  </si>
  <si>
    <t>Гипербарическая оксигенация при заболеваниях уха</t>
  </si>
  <si>
    <t>A20.26.001</t>
  </si>
  <si>
    <t>Гипо-, нормо- и гипербарическая оксигенация при заболеваниях органа зрения</t>
  </si>
  <si>
    <t>A20.30.026</t>
  </si>
  <si>
    <t>Оксигенотерапия</t>
  </si>
  <si>
    <t>A20.30.028</t>
  </si>
  <si>
    <t>Гипербарическая оксигенация при синдроме длительного сдавления</t>
  </si>
  <si>
    <t>2.3 Компьютерная томография</t>
  </si>
  <si>
    <t>A06.01.001</t>
  </si>
  <si>
    <t>Компьютерная томография мягких тканей / тканей головы</t>
  </si>
  <si>
    <t>A06.01.001.001</t>
  </si>
  <si>
    <t>Компьютерная томография мягких тканей с контрастированием / тканей головы</t>
  </si>
  <si>
    <t>А06.03.002</t>
  </si>
  <si>
    <t>Компьютерная томография лицевого отдела черепа /  с мультипланарной и трехмерной реконструкцией</t>
  </si>
  <si>
    <t>А06.03.021.001</t>
  </si>
  <si>
    <t>Компьютерная томография верхней конечности / с мультипланарной и трехмерной реконструкцией</t>
  </si>
  <si>
    <t>А06.03.036.001</t>
  </si>
  <si>
    <t>Компьютерная томография нижней конечности / с мультипланарной и трехмерной реконструкцией</t>
  </si>
  <si>
    <t>А06.03.058.001</t>
  </si>
  <si>
    <t>Компьютерная томография позвоночника
с мультипланарной и трехмерной реконструкцией / одного отдела</t>
  </si>
  <si>
    <t>A06.03.062</t>
  </si>
  <si>
    <t>Компьютерная томография кости / костей (любой анатомической области) с подавлением артефактов от металла, с мультипланарной и трехмерной реконструкцией</t>
  </si>
  <si>
    <t>А06.03.067</t>
  </si>
  <si>
    <t>Компьютерная томография грудины с мультипланарной и трехмерной реконструкцией</t>
  </si>
  <si>
    <t>А06.03.069</t>
  </si>
  <si>
    <t>Компьютерная томография костей таза / с мультипланарной и трехмерной реконструкцией</t>
  </si>
  <si>
    <t>А06.04.017</t>
  </si>
  <si>
    <t>Компьютерная томография сустава / с мультипланарной и трехмерной реконструкцией</t>
  </si>
  <si>
    <t>А06.04.020</t>
  </si>
  <si>
    <t>Компьютерная томография височно-нижнечелюстных суставов</t>
  </si>
  <si>
    <t>Компьютерная томография височно-нижнечелюстных суставов / нижней челюсти с 3D-реконструкцией</t>
  </si>
  <si>
    <t>А06.07.013</t>
  </si>
  <si>
    <t>Компьютерная томография челюстно-лицевой области</t>
  </si>
  <si>
    <t>А06.08.007.001</t>
  </si>
  <si>
    <t>Спиральная компьютерная томография гортани / с мультипланарной и трехмерной реконструкцией</t>
  </si>
  <si>
    <t>А06.08.007.003</t>
  </si>
  <si>
    <t>Спиральная компьютерная томография придаточных пазух носа / и носоглотки с мультипланарной реконструкцией</t>
  </si>
  <si>
    <t>А06.08.009.001</t>
  </si>
  <si>
    <t>Спиральная компьютерная томография шеи</t>
  </si>
  <si>
    <t>А06.09.005</t>
  </si>
  <si>
    <t>Компьютерная томография органов грудной полости</t>
  </si>
  <si>
    <t>A06.09.005</t>
  </si>
  <si>
    <t>Компьютерная томография органов грудной полости / органов грудной клетки и брюшной полости</t>
  </si>
  <si>
    <t>Компьютерная томография органов грудной полости / органов грудной клетки, брюшной полости и малого таза</t>
  </si>
  <si>
    <t>А06.10.006.001</t>
  </si>
  <si>
    <t>Компьютерно-томографическая коронарография</t>
  </si>
  <si>
    <t>A06.10.006.002</t>
  </si>
  <si>
    <t>Шунтография / Мультиспиральная (256 срезов) компъютерная томография коронарных шунтов + реконструкция изображений (с учетом стоимости контрастного вещества)</t>
  </si>
  <si>
    <t>A06.10.009.001</t>
  </si>
  <si>
    <t>Компьютерная томография сердца с контрастированием / грудной и брюшной аорты, подвздошных артерий   с болюсным контрастированием  и ЭКГ-синхронизацией - перед протезированием аортального клапана - TAVI</t>
  </si>
  <si>
    <t>A06.10.009.002</t>
  </si>
  <si>
    <t>Компьютерная томография сердца с контрастированием / грудной аорты  с болюсным контрастированием  и ЭКГ-синхронизацией с реконструкций изображений</t>
  </si>
  <si>
    <t>А06.10.009.002</t>
  </si>
  <si>
    <t>Компьютерная томография левого предсердия и легочных вен</t>
  </si>
  <si>
    <t>А06.10.009.003</t>
  </si>
  <si>
    <t>Спиральная компьютерная томография сердца с ЭКГ-синхронизацией</t>
  </si>
  <si>
    <t>А06.12.056</t>
  </si>
  <si>
    <t>Компьютерно-томографическая ангиография сосудов головного мозга / с мультипланарной и трехмерной реконструкцией</t>
  </si>
  <si>
    <t>А06.12.058</t>
  </si>
  <si>
    <t>Компьютерно-томографическая ангиография брахиоцефальных артерий</t>
  </si>
  <si>
    <t>А06.20.002.001</t>
  </si>
  <si>
    <t>Спиральная компьютерная томография органов малого таза у женщин</t>
  </si>
  <si>
    <t>А06.21.003.001</t>
  </si>
  <si>
    <t>Спиральная компьютерная томография органов таза у мужчин</t>
  </si>
  <si>
    <t>А06.23.004</t>
  </si>
  <si>
    <t>Компьютерная томография головного мозга</t>
  </si>
  <si>
    <t>А06.23.004.001</t>
  </si>
  <si>
    <t>Компьютерно-томографическая перфузия головного мозга / с учетом стоимости болюсного контрастирования</t>
  </si>
  <si>
    <t>А06.25.003</t>
  </si>
  <si>
    <t>Компьютерная томография височной кости</t>
  </si>
  <si>
    <t>А06.26.006</t>
  </si>
  <si>
    <t>Компьютерная томография глазницы / с мультипланарной и трехмерной реконструкцией</t>
  </si>
  <si>
    <t>А06.22.002</t>
  </si>
  <si>
    <t>Компьютерная томография надпочечников</t>
  </si>
  <si>
    <t>А06.28.009.002</t>
  </si>
  <si>
    <t>Спиральная компьютерная томография почек и надпочечников / с мультипланарной и трехмерной реконструкцией</t>
  </si>
  <si>
    <t>A06.28.009</t>
  </si>
  <si>
    <t>Компьютерная томография почек и надпочечников / Комплексная компьютерная томография мочевой системы: почек,  верхних и нижних мочевых путей (без контрастирования)</t>
  </si>
  <si>
    <t>Антеградная пиелоуретерография / КТ</t>
  </si>
  <si>
    <t>А06.30.007</t>
  </si>
  <si>
    <t>Компьютерно-томографическая фистулография</t>
  </si>
  <si>
    <t>А06.30.005.001</t>
  </si>
  <si>
    <t>Компьютерная томография органов брюшной полости и забрюшинного пространства</t>
  </si>
  <si>
    <t>Компьютерная томография органов брюшной полости и забрюшинного пространства / + Компьютерная томография желудка</t>
  </si>
  <si>
    <t>Компьютерная томография органов брюшной полости и забрюшинного пространства / + Компьютерная томография тонкой кишки с пероральным  контрастированием</t>
  </si>
  <si>
    <t>Компьютерная томография органов брюшной полости и забрюшинного пространства / + Компьютерная томография толстой кишки с ретроградным контрастированием</t>
  </si>
  <si>
    <t>Компьютерная томография органов брюшной полости и забрюшинного пространства / +Компьютерная томография тонкой и толстой кишки с пероральным  контрастированием</t>
  </si>
  <si>
    <t>Внутривенное введение лекарственных препаратов / Болюсное введение контрастного вещества</t>
  </si>
  <si>
    <t>А06.30.002.001</t>
  </si>
  <si>
    <t>2.4 Магнитно-Резонансная томография</t>
  </si>
  <si>
    <t>А05.02.002</t>
  </si>
  <si>
    <t>Магнитно-резонансная томография мышечной системы / нижних конечностей</t>
  </si>
  <si>
    <t>Магнитно-резонансная томография мышечной системы / плечевого пояса с обеих сторон</t>
  </si>
  <si>
    <t>А05.03.002</t>
  </si>
  <si>
    <t>А05.04.001</t>
  </si>
  <si>
    <t>Магнитно-резонансная томография суставов (один сустав)</t>
  </si>
  <si>
    <t>A05.04.001</t>
  </si>
  <si>
    <t>Магнитно-резонансная томография суставов (один сустав) / + T2 картирование хрящевой ткани коленного сустава (дополнительная опция к МРТ исследованию коленного сустава)</t>
  </si>
  <si>
    <t xml:space="preserve">Магнитно-резонансная томография суставов (один сустав) / височно-нижнечелюстных суставов </t>
  </si>
  <si>
    <t>А05.08.001</t>
  </si>
  <si>
    <t>Магнитно-резонансная томография околоносовых пазух</t>
  </si>
  <si>
    <t>А05.08.002</t>
  </si>
  <si>
    <t>Магнитно-резонансная томография гортаноглотки</t>
  </si>
  <si>
    <t>А05.08.003</t>
  </si>
  <si>
    <t>Магнитно-резонансная томография преддверно-улиткового органа / височных костей</t>
  </si>
  <si>
    <t>А05.08.004</t>
  </si>
  <si>
    <t>Магнитно-резонансная томография носоротоглотки</t>
  </si>
  <si>
    <t>А05.10.009</t>
  </si>
  <si>
    <t>Магнитно-резонансная томография сердца и магистральных сосудов / бесконтрастная</t>
  </si>
  <si>
    <t>А05.10.009.001</t>
  </si>
  <si>
    <t>Магнитно-резонансная томография сердца с контрастированием / с учетом стоимости контрастного вещества</t>
  </si>
  <si>
    <t>А05.11.001</t>
  </si>
  <si>
    <t>Магнитно-резонансная томография средостения</t>
  </si>
  <si>
    <t>A05.12.004</t>
  </si>
  <si>
    <t>Магнитно-резонансная артериография (одна область) / Магнитно-резонансная ангиография почечных артерий (бесконтрастная)</t>
  </si>
  <si>
    <t>A05.15.002</t>
  </si>
  <si>
    <t>А05.17.001</t>
  </si>
  <si>
    <t>Магнитно-резонансная томография тонкой кишки</t>
  </si>
  <si>
    <t>А05.18.001</t>
  </si>
  <si>
    <t>Магнитно-резонансная томография толстой кишки</t>
  </si>
  <si>
    <t>А05.20.003</t>
  </si>
  <si>
    <t>Магнитно-резонансная томография молочной железы / исследование проводится  только с болюсным контрастным усилением</t>
  </si>
  <si>
    <t>А05.21.001</t>
  </si>
  <si>
    <t>Магнитно-резонансная томография мошонки</t>
  </si>
  <si>
    <t>А05.22.001</t>
  </si>
  <si>
    <t>Магнитно-резонансная томография надпочечников</t>
  </si>
  <si>
    <t>А05.22.002</t>
  </si>
  <si>
    <t>Магнитно-резонансная томография гипофиза</t>
  </si>
  <si>
    <t>А05.23.009</t>
  </si>
  <si>
    <t>Магнитно-резонансная томография головного мозга</t>
  </si>
  <si>
    <t>A05.23.009</t>
  </si>
  <si>
    <t>Магнитно-резонансная томография головного мозга / черепно-мозговых нервов с использованием ИП ФИЕСТА</t>
  </si>
  <si>
    <t>Магнитно-резонансная томография головного мозга / бесшумная</t>
  </si>
  <si>
    <t>Магнитно-резонансная томография головного мозга / под навигацию</t>
  </si>
  <si>
    <t>Магнитно-резонансная томография головного мозга / + ASL перфузия</t>
  </si>
  <si>
    <t>Магнитно-резонансная томография головного мозга / + DTI трактография</t>
  </si>
  <si>
    <t>Магнитно-резонансная томография головного мозга /  + SWI</t>
  </si>
  <si>
    <t>Магнитно-резонансная томография головного мозга /  + FISP</t>
  </si>
  <si>
    <t>А05.23.009.008</t>
  </si>
  <si>
    <t xml:space="preserve">A05.23.009.008 </t>
  </si>
  <si>
    <t>А05.26.008</t>
  </si>
  <si>
    <t>Магнитно-резонансная томография глазницы</t>
  </si>
  <si>
    <t>А05.28.002</t>
  </si>
  <si>
    <t>Магнитно-резонансная томография почек</t>
  </si>
  <si>
    <t>Магнитно-резонансная томография почек / + надпочечников</t>
  </si>
  <si>
    <t>Магнитно-резонансная томография почек / +  Магнитно-резонансная урография</t>
  </si>
  <si>
    <t>A05.30.004</t>
  </si>
  <si>
    <t>Магнитно-резонансная томография органов малого таза</t>
  </si>
  <si>
    <t>А05.30.005</t>
  </si>
  <si>
    <t>Магнитно-резонансная томография органов брюшной полости / + забрюшинного пространства</t>
  </si>
  <si>
    <t>Магнитно-резонансная томография органов брюшной полости / + желудка</t>
  </si>
  <si>
    <t>A05.30.005.002</t>
  </si>
  <si>
    <t>Магнитно-резонансная томография органов брюшной полости с внутривенным введением гепатотропного контрастного препарата / (примовист)</t>
  </si>
  <si>
    <t>A05.30.008</t>
  </si>
  <si>
    <t xml:space="preserve">Магнитно-резонансная томография шеи / только сосудов шеи </t>
  </si>
  <si>
    <t>А05.30.008</t>
  </si>
  <si>
    <t>Магнитно-резонансная томография шеи</t>
  </si>
  <si>
    <t>А05.30.010</t>
  </si>
  <si>
    <t>Магнитно-резонансная томография мягких тканей головы</t>
  </si>
  <si>
    <t>Внутривенное введение лекарственных препаратов / Болюсное введение контрастного вещества при МРТ</t>
  </si>
  <si>
    <t>А06.30.002.002</t>
  </si>
  <si>
    <t>6 УСЛУГИ ПРЕБЫВАНИЯ, РАЗМЕЩЕНИЯ И ТРАНСПОТРИРОВКИ</t>
  </si>
  <si>
    <t>6.1 Пребывание в дневном стационаре</t>
  </si>
  <si>
    <t>Пребывание в стационаре одного дня до 2 ч.</t>
  </si>
  <si>
    <t>Пребывание в стационаре одного дня до 6 ч.</t>
  </si>
  <si>
    <t>Ультразвуковое исследование молочных желез / + Регионарные лимфатические узлы</t>
  </si>
  <si>
    <t>Ультразвуковое исследование щитовидной железы и паращитовидных желез / + Регионарные лимфатические узлы</t>
  </si>
  <si>
    <t>Дуплексное сканирование артерий почек / + УЗИ почек</t>
  </si>
  <si>
    <t>Дуплексное сканирование сосудов печени / + УЗИ печени</t>
  </si>
  <si>
    <t>Сеанс лучевой терапии, многопольная методика (гамматерапия)</t>
  </si>
  <si>
    <t>Забор материала для цитологического исследования</t>
  </si>
  <si>
    <t>Аппендэктомия с санацией брюшной полости и дренированием</t>
  </si>
  <si>
    <t>Гастростомия</t>
  </si>
  <si>
    <t>Грыжесечение при ущемленной грыже с резекцией кишки без аллопластики</t>
  </si>
  <si>
    <t>Закрытие гастростомы</t>
  </si>
  <si>
    <t>Иссечение кисты селезенки</t>
  </si>
  <si>
    <t>Колопексия</t>
  </si>
  <si>
    <t>Колостомия</t>
  </si>
  <si>
    <t>Лапароцентез</t>
  </si>
  <si>
    <t>Марсупилизация кисты поджелудочной железы</t>
  </si>
  <si>
    <t>Наложение кишечного свища</t>
  </si>
  <si>
    <t>Наложение обходных анастомозов</t>
  </si>
  <si>
    <t>Оперативное лечение кишечно-влагалищных свищей</t>
  </si>
  <si>
    <t>Оперативное вмешательство по поводу кишечной непроходимости</t>
  </si>
  <si>
    <t>Проктосигмоидэктомия</t>
  </si>
  <si>
    <t>Резекция большого сальника</t>
  </si>
  <si>
    <t>Резекция желудка реконструктивная</t>
  </si>
  <si>
    <t>Резекция печени</t>
  </si>
  <si>
    <t>Резекция поджелудочной железы</t>
  </si>
  <si>
    <t>Резекция прямой кишки</t>
  </si>
  <si>
    <t>Тампонирование печени</t>
  </si>
  <si>
    <t>Удаление доброкачественной опухоли желудка</t>
  </si>
  <si>
    <t>Ушивание повреждения поджелудочной железы</t>
  </si>
  <si>
    <t>Ушивание эвентерации</t>
  </si>
  <si>
    <t>Фотодинамическое воздействие низкоинтенсивным лазерным излучением на область туморозных клеток</t>
  </si>
  <si>
    <t>Фундопликация</t>
  </si>
  <si>
    <t>Холедоходуоденоанастомоз</t>
  </si>
  <si>
    <t>Холедохоеюноанастомоз</t>
  </si>
  <si>
    <t>Холедохолитотомия</t>
  </si>
  <si>
    <t>Цекостомия</t>
  </si>
  <si>
    <t>Лапароскопическая холецистостомия</t>
  </si>
  <si>
    <t>Лапароскопическая холецистогастростомия</t>
  </si>
  <si>
    <t>Лапароскопическая операция по поводу варикоцелле</t>
  </si>
  <si>
    <t>Лапароскопическая ваготомия</t>
  </si>
  <si>
    <t>Лимфаденэктомия</t>
  </si>
  <si>
    <t>Первичная хирургическая обработка ран</t>
  </si>
  <si>
    <t>Резекция грудины</t>
  </si>
  <si>
    <t>Кюретаж подмышечных впадин с потовыми железами</t>
  </si>
  <si>
    <t>Видеоторакоскопия, удаление гемоторакса</t>
  </si>
  <si>
    <t>Удаление инородного тела средостения</t>
  </si>
  <si>
    <t>Пластика пищевода толстой кишкой</t>
  </si>
  <si>
    <t>Резекция толстой кишки</t>
  </si>
  <si>
    <t>Иссечение эпителиального копчикового хода</t>
  </si>
  <si>
    <t>Эхинококкэктомия</t>
  </si>
  <si>
    <t>Закрытая митрально-аортная комиссуротомия (инструментальная)</t>
  </si>
  <si>
    <t>Закрытая митральная чрезушковая комиссуротомия</t>
  </si>
  <si>
    <t>Закрытая митрально-трикуспидальная комиссуротомия</t>
  </si>
  <si>
    <t>Инфундибулэктомия в условиях ИК</t>
  </si>
  <si>
    <t>Коррекция аорто-левожелудочкового тоннеля в условиях ИК</t>
  </si>
  <si>
    <t>Миокардиальная имплантация ЭКС (с торакотомией)</t>
  </si>
  <si>
    <t>Наложение межсосудистого анастомоза (без стоимости протеза)</t>
  </si>
  <si>
    <t>Перевязка открытого артериального протока</t>
  </si>
  <si>
    <t>Пересадка кожи</t>
  </si>
  <si>
    <t>Пластика аневризмы Вальсальвы в условиях ИК</t>
  </si>
  <si>
    <t>Пластика аномального впадения легочных вен в условиях гипотермии</t>
  </si>
  <si>
    <t>Пластика аномального впадения легочных вен в условиях ИК</t>
  </si>
  <si>
    <t>Пластика дефекта межжелудочковой перегородки в условиях ИК</t>
  </si>
  <si>
    <t>Пластика дефекта межпредсердной перегородки в условиях ИК</t>
  </si>
  <si>
    <t>Пластика дефекта межпредсердной перегородки в условиях гипотермии</t>
  </si>
  <si>
    <t>Пластика коарктации аорты подключичной артерией</t>
  </si>
  <si>
    <t>Пластика косого предсердно-желудочкового сообщения в условиях ИК</t>
  </si>
  <si>
    <t>Пластика митрального клапана в условиях ИК</t>
  </si>
  <si>
    <t>Пластика митрального и аортального клапана в условиях ИК</t>
  </si>
  <si>
    <t>Пластика митрального и трикуспидального клапана в условиях ИК</t>
  </si>
  <si>
    <t>Пластика митрального, аортального и трикуспидального клапана в условиях ИК</t>
  </si>
  <si>
    <t>Пластика множественных дефектов межжелудочковой перегородки в условиях ИК</t>
  </si>
  <si>
    <t>Пластика подклапанного стеноза аорты в условиях ИК</t>
  </si>
  <si>
    <t>Пластика полной формы атриовентрикулярной коммуникации в условиях ИК</t>
  </si>
  <si>
    <t>Пластика частичного атриовентрикулярного канала в условиях ИК</t>
  </si>
  <si>
    <t>Повторная флебэктомия</t>
  </si>
  <si>
    <t>Протезирование митрального клапана в условиях ИК</t>
  </si>
  <si>
    <t>Протезирование митрального клапана и аннулопластика трикуспидального клапана в условиях ИК</t>
  </si>
  <si>
    <t>Протезирование аортального клапана в условиях ИК</t>
  </si>
  <si>
    <t>Протезирование митрального и аортального клапана в услов. ИК</t>
  </si>
  <si>
    <t>Радикальная коррекция аномалии Эбштейна (пластическая операция) в условиях ИК</t>
  </si>
  <si>
    <t>Радикальная коррекция аномалии Эбштейна (протезирование трикуспидального клапана) в условиях ИК</t>
  </si>
  <si>
    <t>Радикальная коррекция Тетрады Фалло в условиях ИК</t>
  </si>
  <si>
    <t>Резекция выходного отдела правого желудочка в условиях ИК</t>
  </si>
  <si>
    <t>Резекция коарктации аорты с анастомозом конец в конец</t>
  </si>
  <si>
    <t>Резекция коарктации аорты с пластикой аорты протезом (без стоимости протеза)</t>
  </si>
  <si>
    <t>Резекция подклапанного стеноза аорты в условиях ИК</t>
  </si>
  <si>
    <t>Ремонт электрода</t>
  </si>
  <si>
    <t>Реторакотомия, ревизия, остановка кровотечения</t>
  </si>
  <si>
    <t>Субтотальная перикардэктомия</t>
  </si>
  <si>
    <t>Удаление опухолей сердца в условиях ИК</t>
  </si>
  <si>
    <t>Эндовазальная электрокоагуляция подкожных вен и удаление варикозно-расширенных вен венэкстрактом</t>
  </si>
  <si>
    <t>Эндокардиальная имплантация ЭКС</t>
  </si>
  <si>
    <t>Ампутация нижней конечности</t>
  </si>
  <si>
    <t>Аорто-бедренное одностороннее шунтирование или протезирование с отечественным протезом</t>
  </si>
  <si>
    <t>Аорто-бедренное одностороннее шунтирование или протезирование с импортным протезом</t>
  </si>
  <si>
    <t>Аорто-бифеморальное аллошунтирование с отечественным протезом</t>
  </si>
  <si>
    <t>Аорто-бифеморальное аллошунтирование с импортным протезом</t>
  </si>
  <si>
    <t>Аорто-коронарное шунтирование в условиях искусственного кровообращения</t>
  </si>
  <si>
    <t>Аорто-коронарное шунтирование на работающем сердце</t>
  </si>
  <si>
    <t>Артериализация глубокой венозной системы нижней конечности</t>
  </si>
  <si>
    <t>Аутовенозное протезирование внутренней сонной артерии</t>
  </si>
  <si>
    <t>Бедренно-подколенное аллошунтирование с отечественным протезом</t>
  </si>
  <si>
    <t>Бедренно-подколенное аллошунтирование с импортным протезом</t>
  </si>
  <si>
    <t>Классическая каротидная эндартерэктомия</t>
  </si>
  <si>
    <t>Кроссэктомия</t>
  </si>
  <si>
    <t>Операция Линтона</t>
  </si>
  <si>
    <t>Подвздошно-бедренное шунтирование или протезирование с отечественным протезом</t>
  </si>
  <si>
    <t>Подвздошно-бедренное шунтирование или протезирование с импортным протезом</t>
  </si>
  <si>
    <t>Поясничная симпатэктомия</t>
  </si>
  <si>
    <t>Профундопластика</t>
  </si>
  <si>
    <t>Резекция аневризм брюшной аорты с отечественным протезом</t>
  </si>
  <si>
    <t>Резекция аневризм брюшной аорты с импортным протезом</t>
  </si>
  <si>
    <t>Резекция внутренней сонной артерии с реплантацией в старое устье</t>
  </si>
  <si>
    <t>Резекция подключичной артерии с реплантацией в общую сонную артерию</t>
  </si>
  <si>
    <t>Реконструкция артерий верхних конечностей</t>
  </si>
  <si>
    <t>Реконструкция висцеральных ветвей аорты с отечественным протезом</t>
  </si>
  <si>
    <t>Реконструкция висцеральных ветвей аорты с импортным протезом</t>
  </si>
  <si>
    <t>Флебэктомия</t>
  </si>
  <si>
    <t>Эверсионная каротидная эндартерэктомия</t>
  </si>
  <si>
    <t>Ультразвуковая допплерография со спектральным анализом брахиоцефальных артерий (УЗДГ, БЦА, включая артерии верхних конечностей)</t>
  </si>
  <si>
    <t>Ультразвуковая доплерография со спектральным анализом и сегментарным измерением АД артерий нижних конечностей</t>
  </si>
  <si>
    <t>Доплерография транскраниальная</t>
  </si>
  <si>
    <t>Аутотрансплантация периферического нерва</t>
  </si>
  <si>
    <t>Вентрикулостомия</t>
  </si>
  <si>
    <t>Вертебропластика</t>
  </si>
  <si>
    <t>Выделение нерва в кистьевом туннеле</t>
  </si>
  <si>
    <t>Краниотомия</t>
  </si>
  <si>
    <t>Удаление субдуральной гематомы</t>
  </si>
  <si>
    <t>Гемодиализ</t>
  </si>
  <si>
    <t>Гемодиафильтрация</t>
  </si>
  <si>
    <t>Имплантация артериовенозного шунта</t>
  </si>
  <si>
    <t>Формирование артерио-венозной фистулы (АВФ)</t>
  </si>
  <si>
    <t>Имплантация 2-х ходового диализного (для гемодиализа) катетера</t>
  </si>
  <si>
    <t>Удаление перитонеального катетера</t>
  </si>
  <si>
    <t>Имплантация перитонеального катетера</t>
  </si>
  <si>
    <t>Пересадка трупной почки</t>
  </si>
  <si>
    <t>Удаление трансплантата</t>
  </si>
  <si>
    <t>Толстоигольная биопсия трансплантата</t>
  </si>
  <si>
    <t>Внутреннее дренирование лимфоцеле</t>
  </si>
  <si>
    <t>Фенестрация перикарда</t>
  </si>
  <si>
    <t>Паратиреоидэктомия</t>
  </si>
  <si>
    <t>Реконструктивные операции на мочеточнике пересаженной почки</t>
  </si>
  <si>
    <t>Мембранный плазмаферез</t>
  </si>
  <si>
    <t>Расходный материал для перитониального диализа из расчета на 1 неделю</t>
  </si>
  <si>
    <t>Бикарбонатный гемодиализ (без медикаментов)</t>
  </si>
  <si>
    <t>Вено-венозная низкопоточная гемодиафильтрация</t>
  </si>
  <si>
    <t>Вено-венозная низкопоточная гемофильтрация</t>
  </si>
  <si>
    <t>Плазмаферез гравитационный</t>
  </si>
  <si>
    <t>Плазмаферез фильтрационный</t>
  </si>
  <si>
    <t>Дополнительные исследования в 3-х отведениях (правые и левые грудные  отведения, по Нэбу, Клитену)</t>
  </si>
  <si>
    <t>Суточное мониторирование артериального давления</t>
  </si>
  <si>
    <t>Анализ ВСР при суточном мониторировании ЭКГ</t>
  </si>
  <si>
    <t>Коронарография</t>
  </si>
  <si>
    <t>Медикаментозный тест</t>
  </si>
  <si>
    <t>Предварительная скрининговая диагностика</t>
  </si>
  <si>
    <t>Расширенная диагностика в полном объеме</t>
  </si>
  <si>
    <t>Резонансно-частотная терапия (на 1 частоту)</t>
  </si>
  <si>
    <t>Эндогенная биорезонансная терапия</t>
  </si>
  <si>
    <t>Эндогенная биорезонансная терапия фиксированными частотами</t>
  </si>
  <si>
    <t>Лазерная рефлексотерапия</t>
  </si>
  <si>
    <t>Лазерное внутривенное облучение крови</t>
  </si>
  <si>
    <t>Лазерное лечение гепатозов</t>
  </si>
  <si>
    <t>Лазерное лечение дерматозов</t>
  </si>
  <si>
    <t>Лазерное лечение с использованием эндоскопических методик</t>
  </si>
  <si>
    <t>Лазерное удаление базалиомы</t>
  </si>
  <si>
    <t>Лазерное удаление бородавок</t>
  </si>
  <si>
    <t>Лазерное удаление мозоли</t>
  </si>
  <si>
    <t>Лазерное удаление папиллом</t>
  </si>
  <si>
    <t>Лазерное удаление татуировок за 1 кв.см.</t>
  </si>
  <si>
    <t>Лазерное удаление фибром на коже</t>
  </si>
  <si>
    <t>Лазеротерапия артрозов</t>
  </si>
  <si>
    <t>Лазеротерапия дерматитов</t>
  </si>
  <si>
    <t>Лазеротерапия при заболевания легких</t>
  </si>
  <si>
    <t>Лазеротерапия красного плоского лишая</t>
  </si>
  <si>
    <t>Лазеротерапия острых и хронических простатитов, аднекситов</t>
  </si>
  <si>
    <t>Лазеротерапия трофических язв</t>
  </si>
  <si>
    <t>Лечение гемангиом методом лазерного фотодермолиза</t>
  </si>
  <si>
    <t>Надвенное ГНЛ облучение крови, ИК-лазер</t>
  </si>
  <si>
    <t>Обследование на установке ЛЭСА</t>
  </si>
  <si>
    <t>Определение режимов лазерной терапии</t>
  </si>
  <si>
    <t>Трехкратно отмытые эритроциты 250 мл</t>
  </si>
  <si>
    <t>Пятикратно отмытые эритроциты 250 мл</t>
  </si>
  <si>
    <t>Лейкофильтрация аутокрови 450 мл</t>
  </si>
  <si>
    <t>Лейкофильтрация донорской эритромассы 250 мл, плазмы 250 мл</t>
  </si>
  <si>
    <t>Переливание аутокомпонентов крови больному</t>
  </si>
  <si>
    <t>Тромбоконцентрат, полученный 4-х кратным аферезом</t>
  </si>
  <si>
    <t>Тромбоконцентрат, полученный аппаратным способом</t>
  </si>
  <si>
    <t>Донорская эритромасса 250 мл с фенотипом</t>
  </si>
  <si>
    <t>Заготовка и хранение аутогемокомпонентов в течение 35 дней</t>
  </si>
  <si>
    <t>Карантинизированная плазма 250 мл</t>
  </si>
  <si>
    <t>Лечебный плазмаферез однократный</t>
  </si>
  <si>
    <t>Лечебный плазмаферез двухкратный</t>
  </si>
  <si>
    <t>Свежезамороженная плазма, полученная методом плазмафереза 250 мл</t>
  </si>
  <si>
    <t>Определение группы крови по системе АВО перекрестным методом</t>
  </si>
  <si>
    <t>Определение фенотипа эритроцитов по системе Резус с помощью сывороток</t>
  </si>
  <si>
    <t>Определение фенотипа по минорным эритроцитарным антигенам с помощью сывороток</t>
  </si>
  <si>
    <t>Определение антиэритроцитарных антител в реакции конглютинации с желатином</t>
  </si>
  <si>
    <t>Определение специфичности антиэритроцитарных антител</t>
  </si>
  <si>
    <t>Индивидуальный подбор донора в непрямой пробе Кумбса</t>
  </si>
  <si>
    <t>Проба на индивидуальную совместимость в реакции конглютинации</t>
  </si>
  <si>
    <t>Прямая проба Кумбса</t>
  </si>
  <si>
    <t>Титрование естественных антител анти А, В</t>
  </si>
  <si>
    <t>Титрование антибактериальных антител</t>
  </si>
  <si>
    <t>Ренография</t>
  </si>
  <si>
    <t>Койко-день с медикаментозным лечением</t>
  </si>
  <si>
    <t>Аудиограмма</t>
  </si>
  <si>
    <t>Вливание в гортань лекарственных веществ</t>
  </si>
  <si>
    <t>Диагностика и восстановление речевых, голосовых нарушений ВПФ, письменной речи и чтения при различных заболеваниях всех возрастов</t>
  </si>
  <si>
    <t>Импедансометрия</t>
  </si>
  <si>
    <t>Катетеризация слуховых труб и введение лекарственных веществ</t>
  </si>
  <si>
    <t>Микроскопия уха</t>
  </si>
  <si>
    <t>Микроскопия глотки</t>
  </si>
  <si>
    <t>Микроскопия гортани</t>
  </si>
  <si>
    <t>Микроскопия носа</t>
  </si>
  <si>
    <t>Пункция верхнечелюстных пазух с введением лекарственных веществ</t>
  </si>
  <si>
    <t>Туширование задней стенки глотки</t>
  </si>
  <si>
    <t>Скиаскопия</t>
  </si>
  <si>
    <t>Гониоскопия</t>
  </si>
  <si>
    <t>Эластотонометрия</t>
  </si>
  <si>
    <t>Рефрактометрия</t>
  </si>
  <si>
    <t>Экзофтальмометрия</t>
  </si>
  <si>
    <t>Эпиляция ресниц</t>
  </si>
  <si>
    <t>Биопсия печени</t>
  </si>
  <si>
    <t>Диагностический лапароцентез</t>
  </si>
  <si>
    <t>Инфузионная терапия в дневном стационаре</t>
  </si>
  <si>
    <t>Проведение аллергопроб</t>
  </si>
  <si>
    <t>Интраочаговая резекция образований челюсти</t>
  </si>
  <si>
    <t>Иссечение капюшона слизистой при ретенции восьмого зуба нижн.челюсти</t>
  </si>
  <si>
    <t>Перевязка в послеоперационном периоде</t>
  </si>
  <si>
    <t>Репозиция и фиксация отломков при переломах нижней челюсти</t>
  </si>
  <si>
    <t>Снятие швов после оперативного лечения</t>
  </si>
  <si>
    <t>Удаление доброкачественной опухоли околоушной слюнной железы</t>
  </si>
  <si>
    <t>Удаление доброкачественных опухолей полости рта и губ до 0,5 см</t>
  </si>
  <si>
    <t>Удаление доброкачественной опухоли размером более 3 см</t>
  </si>
  <si>
    <t>Удаление камня из протока подчелюстн., подъязыч., слюнных желез</t>
  </si>
  <si>
    <t>Удаление 18, 28, 38, 48 зубов</t>
  </si>
  <si>
    <t>Биопсия лимфоузлов и опухолей</t>
  </si>
  <si>
    <t>Вскрытие панарициев, гидраденитов</t>
  </si>
  <si>
    <t>Инстилляция растворов в уретру и мочевой пузырь</t>
  </si>
  <si>
    <t>Наложение гипсовых повязок</t>
  </si>
  <si>
    <t>Параартикулярное  введение препаратов (без стоимости препаратов)</t>
  </si>
  <si>
    <t>Перевязки гнойные, чистые</t>
  </si>
  <si>
    <t>Пункции суставов лечебные и диагностические</t>
  </si>
  <si>
    <t>Обработка ожогов</t>
  </si>
  <si>
    <t>Операция на вросших ногтях</t>
  </si>
  <si>
    <t>Удаление доброкачественных опухолей кожи и подкожной клетчатки, инородных тел</t>
  </si>
  <si>
    <t>Наложение аорто-легочного анастомоза Кули-Эдвардса (без стоимости протеза)</t>
  </si>
  <si>
    <t>Протезирование митрального клапана  в условиях ИК (без стоимости протеза)</t>
  </si>
  <si>
    <t>Протезирование митрального клапана и анулопластика трискупидального клапана в условиях ИК (без стоимости протеза)</t>
  </si>
  <si>
    <t>Протезирование аортального клапана в условиях ИК (без стоимости протеза)</t>
  </si>
  <si>
    <t>Протезирование митрального и аортального клапана в условиях ИК (без стоимости протеза)</t>
  </si>
  <si>
    <t>Аорто-бедренное одностороннее шунтирование или протезирование без стоимости отечественного протеза</t>
  </si>
  <si>
    <t>Аорто-бедренное одностороннее шунтирование или протезирование без стоимости импортного протеза</t>
  </si>
  <si>
    <t>Аорто-бифеморальное аллошунтирование без стоимости отечественного протеза</t>
  </si>
  <si>
    <t>Аорто-бифеморальное аллошунтирование без стоимости импортного протеза</t>
  </si>
  <si>
    <t>Бедренно-подколенное аллошунтирование без стоимости отечественного протеза</t>
  </si>
  <si>
    <t>Бедренно-подколенное аллошунтирование без стоимости импортного протеза</t>
  </si>
  <si>
    <t>Подвздошно-бедренное шунтирование или протезирование без стоимости отечественного протеза</t>
  </si>
  <si>
    <t>Подвздошно-бедренное шунтирование или протезирование без стоимости импортного протеза</t>
  </si>
  <si>
    <t>Резекция аневризм брюшной аорты без стоимости отечественного протеза</t>
  </si>
  <si>
    <t>Резекция аневризм брюшной аорты без стоимости импортного протеза</t>
  </si>
  <si>
    <t>Реконструкция висцеральных ветвей аорты без стоимости отечественного протеза</t>
  </si>
  <si>
    <t>Реконструкция висцеральных ветвей аорты без стоимости импортного протеза</t>
  </si>
  <si>
    <t>Ревизия артерий верхних конечностей</t>
  </si>
  <si>
    <t>Тромбэктомия</t>
  </si>
  <si>
    <t>Ревизия артерий нижних конечностей</t>
  </si>
  <si>
    <t>Ревизия плечевой артерии</t>
  </si>
  <si>
    <t>Иссечение аневризмы АВФ</t>
  </si>
  <si>
    <t>Установление стента</t>
  </si>
  <si>
    <t>Удаление стента</t>
  </si>
  <si>
    <t>Сандиммун (анализ)</t>
  </si>
  <si>
    <t>Определение группы крови по системе АВО по гелевой технологии</t>
  </si>
  <si>
    <t>Определение Rh-фактора экспресс методом</t>
  </si>
  <si>
    <t>Определение группы крови экспресс методом</t>
  </si>
  <si>
    <t>Коронарография + вентрикулография + аортография</t>
  </si>
  <si>
    <t>Коронарография + аортография</t>
  </si>
  <si>
    <t>Коронарография + вентрикулография</t>
  </si>
  <si>
    <t>Определение Резус-фактора с помощью сывороток</t>
  </si>
  <si>
    <t>Прямая проба Кумбса и непрямая проба Кумбса</t>
  </si>
  <si>
    <t>Криодеструкция при заболеваниях носа и глотки</t>
  </si>
  <si>
    <t>Диатермокоагуляция доброкачественных образований ЛОР органов</t>
  </si>
  <si>
    <t>Промывание верхнечелюстной пазухи носа лекарственными веществами</t>
  </si>
  <si>
    <t>Тампонада носа и туалет уха</t>
  </si>
  <si>
    <t>Удаление инородного тела из носа, ротоглотки</t>
  </si>
  <si>
    <t>Удаление инородного тела из уха</t>
  </si>
  <si>
    <t>Фиброларингоскопия</t>
  </si>
  <si>
    <t>Эпифаринголарингоскопия</t>
  </si>
  <si>
    <t>Взятие мазка из носа, зева, уха</t>
  </si>
  <si>
    <t>Пункция образований области шеи</t>
  </si>
  <si>
    <t>Биопсия тканей ЛОР-органов</t>
  </si>
  <si>
    <t>Вскрытие абсцесса</t>
  </si>
  <si>
    <t>Разобщение АВФ, свищей верхних конечностей</t>
  </si>
  <si>
    <t>Эластография</t>
  </si>
  <si>
    <t>Лазерная коагуляция подкожных вен 1 категории</t>
  </si>
  <si>
    <t>Лазерная коагуляция подкожных вен 2 категории</t>
  </si>
  <si>
    <t>Лазерная коагуляция подкожных вен 3 категории</t>
  </si>
  <si>
    <t>Анестезия проводниковая</t>
  </si>
  <si>
    <t>Вестибулопластика</t>
  </si>
  <si>
    <t>Гемисекция</t>
  </si>
  <si>
    <t>Измерение и изучение диагностичеких моделей</t>
  </si>
  <si>
    <t>Лечение альвеолита</t>
  </si>
  <si>
    <t>Снятие искусственных коронок</t>
  </si>
  <si>
    <t>Составление плана лечения с вывдачей заключения</t>
  </si>
  <si>
    <t>Составление плана лечения с выдачей заключения к.м.н.</t>
  </si>
  <si>
    <t>Составление плана лечения с выдачей заключения д.м.н.</t>
  </si>
  <si>
    <t>Снятие слепка альгинатными массами</t>
  </si>
  <si>
    <t xml:space="preserve">Удаление трансплантата </t>
  </si>
  <si>
    <t>Удаление ретенированного зуба с использованием бормашины</t>
  </si>
  <si>
    <t>Удаление импланта простое</t>
  </si>
  <si>
    <t>Удаление импланта сложное</t>
  </si>
  <si>
    <t>Удаление новообразований в полости рта</t>
  </si>
  <si>
    <t>Ботокс (дозировка 50 ед)  без введения  препарата</t>
  </si>
  <si>
    <t>Ксеамин (дозировка 50 ед)  без введения препарата</t>
  </si>
  <si>
    <t>Лантокс (дозировка 50 ед) без учета препара</t>
  </si>
  <si>
    <t>Ботокс (дозировка 100 ед) без введения препарата</t>
  </si>
  <si>
    <t>Ксеамин (дозировка 100 ед) без введения препарата</t>
  </si>
  <si>
    <t>Лантокс (дозировка 100 ед) без введения препарата</t>
  </si>
  <si>
    <t>Диспорт (дозировка 500ед) без введения препарата</t>
  </si>
  <si>
    <t>Ботокс (дозировка 200 ед) без введения препарата</t>
  </si>
  <si>
    <t>Ксеамин (дозировка 200ед) без введения препарата</t>
  </si>
  <si>
    <t xml:space="preserve">Лантокс (дозировка 200ед) без введения препарата </t>
  </si>
  <si>
    <t>Диспорт (дозировка 1000ед) без введения препарата</t>
  </si>
  <si>
    <t>Ботокс (дозировка 300ед) без введения препарата</t>
  </si>
  <si>
    <t>Ксеамин (дозировка 300ед) без введения препарата</t>
  </si>
  <si>
    <t>Лантокс (дозировка 300ед) без введения препарата</t>
  </si>
  <si>
    <t>Диспорт (дозировка 1500ед) без введения препарата</t>
  </si>
  <si>
    <t>Ботокс (дозировка 400ед) без введения препарата</t>
  </si>
  <si>
    <t>Ксеамин (дозировка 400ед) без введения препарата</t>
  </si>
  <si>
    <t>Ксеамин (дозировка 500ед) без введения препарата</t>
  </si>
  <si>
    <t>Лантокс (дозировка 500ед) без введения препарата</t>
  </si>
  <si>
    <t>Диспорт (дозировка 2000ед) без введения препарата</t>
  </si>
  <si>
    <t>Видеоконтроль без введения препарата</t>
  </si>
  <si>
    <t>Видеоконтроль с введением препарата под контролем УЗИ</t>
  </si>
  <si>
    <t>Нутригеномное тестирование (Weightgen)</t>
  </si>
  <si>
    <t>Базовое геномное исследование (base)</t>
  </si>
  <si>
    <t>Антиэйджинг для мужчин (Well being Men)</t>
  </si>
  <si>
    <t>Антиэйджинг для женщин (Well being Women)</t>
  </si>
  <si>
    <t>Молодость кожи (SkinGen)</t>
  </si>
  <si>
    <t>ФитнесГен (Fitgen)</t>
  </si>
  <si>
    <t>Здоровое сердце (Cardiogen)</t>
  </si>
  <si>
    <t>ЛипидоГен (LipidGen)</t>
  </si>
  <si>
    <t>Тромбоген (Thrombogen)</t>
  </si>
  <si>
    <t>Гомоцистеинемия (Homocysteinaemia)</t>
  </si>
  <si>
    <t>Ген диабета (Diabetogen)</t>
  </si>
  <si>
    <t>Фармакогенетический паспорт</t>
  </si>
  <si>
    <t xml:space="preserve">Исследование эндотелиальной функции </t>
  </si>
  <si>
    <t>Риск апноэ сна (WatchPat)</t>
  </si>
  <si>
    <t>Оральный глюкозотолерантный тест</t>
  </si>
  <si>
    <t>Определение концентрации глюкозы в крови</t>
  </si>
  <si>
    <t>Боковая шейная футлярно-фасциальная диссекция л/узлов шеи односторонняя (злокачественное новообразование щитовидной железы)</t>
  </si>
  <si>
    <t>Боковая шейная футлярно-фасциальная диссекция л/узлов шеи двухсторонняя (злокачественное новообразование щитовидной железы)</t>
  </si>
  <si>
    <t>Адреналэктомия с опухолью надпочечника односторонняя расширенная (нефрэктомия, резекция нижней полой вены, спленэктомия)</t>
  </si>
  <si>
    <t>Субтотальная резекция головки поджелудочной железы при хроническом панкреатите</t>
  </si>
  <si>
    <t>Билиопанкреатическое шунтирование в сочетании с продольной резекцией желудка (операция Хесс-Морсо) без стоимости расходных материалов</t>
  </si>
  <si>
    <t>Операция лапароскопическая нефрэктомия донорской почки</t>
  </si>
  <si>
    <t>Пересадка донорской почки</t>
  </si>
  <si>
    <t>Удаление эпулиса</t>
  </si>
  <si>
    <t>Удаление новообразований полости рта до 1 см</t>
  </si>
  <si>
    <t>Направленная тканевая регенерация</t>
  </si>
  <si>
    <t>Удаление имплантата</t>
  </si>
  <si>
    <t>Биопсия слизистой оболочки полости рта</t>
  </si>
  <si>
    <t>2-й этап имплантации (установка формирователя)</t>
  </si>
  <si>
    <t>Устранение оро-антрального сустья местными тканями</t>
  </si>
  <si>
    <t>Открытый кюретаж (без стоимости материала)</t>
  </si>
  <si>
    <t>Устранение рецессии</t>
  </si>
  <si>
    <t>Операция создания зоны прикрепленной десны</t>
  </si>
  <si>
    <t>Визометрия</t>
  </si>
  <si>
    <t>Инъекция в халязион</t>
  </si>
  <si>
    <t>Процедура ботулинотерапии под контролем КТ</t>
  </si>
  <si>
    <t>Имплантация перманентного катетера</t>
  </si>
  <si>
    <t>Процедура ботулинотерапии под контролем ЭМГ</t>
  </si>
  <si>
    <t>Удаление перманентного катетера</t>
  </si>
  <si>
    <t>Катетер перманентный</t>
  </si>
  <si>
    <t>Лимфопрессотерапия 1 сеанс тазобедренная область</t>
  </si>
  <si>
    <t xml:space="preserve">Лимфопрессотерапия 1 сеанс верхняя конечность </t>
  </si>
  <si>
    <t>Осмотр и оформление документации в приемном покое</t>
  </si>
  <si>
    <t>Видеолапароскопические операции</t>
  </si>
  <si>
    <t xml:space="preserve">  Молочная железа</t>
  </si>
  <si>
    <t>Операции на щитовидной железе</t>
  </si>
  <si>
    <t>Операции на надпочечниках</t>
  </si>
  <si>
    <t>Односторонняя адреналэктомия с опухолью надпочечника (тораколапаротомный доступ)</t>
  </si>
  <si>
    <t>Односторонняя адреналэктомия с опухолью надпочечника в сочетании с забрюшинной лимфодиссекцией (тораколапаротомный доступ)</t>
  </si>
  <si>
    <t>Операции при метаболическом синдроме и ожирении</t>
  </si>
  <si>
    <t>Операции на околощитовидных железах</t>
  </si>
  <si>
    <t>Операции на поджелудочной железе</t>
  </si>
  <si>
    <t xml:space="preserve">Замена стимулирующей системы </t>
  </si>
  <si>
    <t xml:space="preserve">Замена ЭКС  </t>
  </si>
  <si>
    <t xml:space="preserve">Наложение аорто-легочного анастомоза Кули-Эдвардса </t>
  </si>
  <si>
    <t>Паллиативная коррекция тетрады-Фалло (анастомоз Блелока-Тау Синга, подключично-легочный анастомоз Кули -Эдвардса), без протезирования</t>
  </si>
  <si>
    <t>Паллиативная коррекция тетрады-Фалло (анастомоз Блелока-Тау Синга, подключично-легочный анастомоз Кули -Эдвардса), с протезированием</t>
  </si>
  <si>
    <t xml:space="preserve">Радиочастотная абляция дополнительных путей проведения сердца </t>
  </si>
  <si>
    <t>ПРИМЕЧАНИЕ! В стоимость операций включена стоимость оксигенаторов, электрокардиостимуляторов, протезов и клапанов отечественного производства.</t>
  </si>
  <si>
    <t xml:space="preserve">Бедренно-подколенное аутовенозное шунтирование </t>
  </si>
  <si>
    <t xml:space="preserve">Бедренно-тибиальное аутовенозное шунтирование </t>
  </si>
  <si>
    <t>Минифлебэктомия 1 категории сложности</t>
  </si>
  <si>
    <t>Минифлебэктомия 2 категории сложности</t>
  </si>
  <si>
    <t>Минифлебэктомия 3 категории сложности</t>
  </si>
  <si>
    <t xml:space="preserve">Сонно-подключичное шунтирование </t>
  </si>
  <si>
    <t>Склеротерапия 1 категории сложности</t>
  </si>
  <si>
    <t>Склеротерапия 2 категории сложнсти</t>
  </si>
  <si>
    <t>Склеротерапия 3 категории сложности</t>
  </si>
  <si>
    <t>Лимфопрессотерапия 1 сеанс две нижние конечности</t>
  </si>
  <si>
    <t>Формирование АВФ при помощи сосудистого протеза ( со стоимост протеза )</t>
  </si>
  <si>
    <t xml:space="preserve">Нефрэктомия </t>
  </si>
  <si>
    <t>Забор почки ( один выезд )</t>
  </si>
  <si>
    <t xml:space="preserve">Катетер гемодиализный </t>
  </si>
  <si>
    <t>Анестезия  5 степени  риска</t>
  </si>
  <si>
    <t>Клинический анализ красной крови (WBC,RBC, Hgb, Yct, MCV, MCHC, Plt, Pct)</t>
  </si>
  <si>
    <t xml:space="preserve">УФО крови (ультрафиолетовое облучение крови) </t>
  </si>
  <si>
    <t xml:space="preserve">Выполнение лабораторных исследований по CITO </t>
  </si>
  <si>
    <t xml:space="preserve">   Вегетативно-резонансный тест</t>
  </si>
  <si>
    <t>Индукционная терапия ( 1 программа)</t>
  </si>
  <si>
    <t>Получение компонентов крови с ПЦР- инфекционным контролем</t>
  </si>
  <si>
    <t>Определение антибактериальных антител ( протей, синегнойная палочка, стафилококк, стрептококк, клебсиелла, и т. д. )</t>
  </si>
  <si>
    <t xml:space="preserve">Речевая фонопедия  </t>
  </si>
  <si>
    <t>Назальный душ ( 1процедура )</t>
  </si>
  <si>
    <t>Продувание по Политцеру</t>
  </si>
  <si>
    <t>Промывание лакун миндалин ( одна процедура )</t>
  </si>
  <si>
    <t>Удаление серных пробок</t>
  </si>
  <si>
    <t>Эндоназальные блокады ( одна процедура )</t>
  </si>
  <si>
    <t>Ультрозвуковая дезинтеграция нижних носовых раковин</t>
  </si>
  <si>
    <t>Биомикроскопия глаза</t>
  </si>
  <si>
    <t>Лазерная офтальмология</t>
  </si>
  <si>
    <t xml:space="preserve">Вакцинация против гриппа </t>
  </si>
  <si>
    <t>Вакцинация против гепатита В ( однократно)</t>
  </si>
  <si>
    <t xml:space="preserve">Вакцинация против кори </t>
  </si>
  <si>
    <t xml:space="preserve">Вакцинация против бешенства </t>
  </si>
  <si>
    <t xml:space="preserve">Гаймороскопия диагностическая  жестким эндоскопом </t>
  </si>
  <si>
    <t xml:space="preserve">Костная пластика </t>
  </si>
  <si>
    <t>Отливка диагностической модели ( 1 пара)</t>
  </si>
  <si>
    <t>Пластика уздечки языка, верхней губы  (каждая отдельно)</t>
  </si>
  <si>
    <t xml:space="preserve">Пункционная биопсия </t>
  </si>
  <si>
    <t>Репозиция отломков и остеосинтез при переломах верхней челюсти по ФОР I-II</t>
  </si>
  <si>
    <t>Удаление доброкачественной опухоли размером до 3см.</t>
  </si>
  <si>
    <t>Удаление зуба простое</t>
  </si>
  <si>
    <t>Эндооссальная имплантация с установкой ортодонтических имплантантов</t>
  </si>
  <si>
    <t>Операция дентальной имплантации</t>
  </si>
  <si>
    <t xml:space="preserve">Пластика десны свободным небным аутотрансплантатом </t>
  </si>
  <si>
    <t xml:space="preserve">Снятие швов  </t>
  </si>
  <si>
    <t>Дорогостоящие медикаменты</t>
  </si>
  <si>
    <t>Ботулинотерапия</t>
  </si>
  <si>
    <t>Геномное тестирование</t>
  </si>
  <si>
    <t xml:space="preserve">Общие виды работ </t>
  </si>
  <si>
    <t>Анестезия:</t>
  </si>
  <si>
    <t xml:space="preserve">Терапевтическая стоматология </t>
  </si>
  <si>
    <t>Наложение прокладки:</t>
  </si>
  <si>
    <t>Наложение лечебной минерализирующей прокладки из материалов импортного производства:</t>
  </si>
  <si>
    <t>Пломбирование кариозных полостей (не более 1-ой поверхности зуба)</t>
  </si>
  <si>
    <t xml:space="preserve">«ГЕРКУЛАЙТ», Filtek Z-250» и др. </t>
  </si>
  <si>
    <t>Filtek Supreme (3M)</t>
  </si>
  <si>
    <t>Пломбирование кариозных полостей в виде винира или при восстановлении зуба с разрушением 2-х и более поверхностей коронки (полости МОД):</t>
  </si>
  <si>
    <t xml:space="preserve">Эндодонтическое лечение </t>
  </si>
  <si>
    <t>Пломбирование одного корневого канала методом:</t>
  </si>
  <si>
    <t xml:space="preserve">Распломбирование одного корневого канала, запломбированного: </t>
  </si>
  <si>
    <r>
      <t>Распломбирование одного корневого канала, запломбированного:</t>
    </r>
    <r>
      <rPr>
        <sz val="12"/>
        <rFont val="Times New Roman"/>
        <family val="1"/>
      </rPr>
      <t xml:space="preserve"> </t>
    </r>
  </si>
  <si>
    <r>
      <t>В</t>
    </r>
    <r>
      <rPr>
        <b/>
        <i/>
        <sz val="12"/>
        <rFont val="Times New Roman"/>
        <family val="1"/>
      </rPr>
      <t>осстановление разрушенной коронки — установка штифта импортного производства:</t>
    </r>
  </si>
  <si>
    <t>Подготовка и обтурация корневых каналов повышенной сложности (облитерированных, +30% стоимости искривленных, труднодоступных, и пр.) с ограниченным открыванием рта.</t>
  </si>
  <si>
    <t xml:space="preserve">ПАРОДОНТОЛОГИЯ </t>
  </si>
  <si>
    <t>Наложение декоративного украшения на зуб:</t>
  </si>
  <si>
    <t>Кюретаж пародонтальных карманов в области 1-го зуба:</t>
  </si>
  <si>
    <t>Временное шинирование в области 2-х зубов материалами:</t>
  </si>
  <si>
    <t>-с помощью арамидной нити - ватное шинирование (2-х зубов):</t>
  </si>
  <si>
    <t>Взятие биопсии при эндоскопических исследованиях</t>
  </si>
  <si>
    <t>А11.30.029</t>
  </si>
  <si>
    <t>A06.10.006.003</t>
  </si>
  <si>
    <t>Определение коронарного кальция</t>
  </si>
  <si>
    <t>A06.26.007.001</t>
  </si>
  <si>
    <t>Определение проходимости слезных путей (Дакриоцистография)</t>
  </si>
  <si>
    <t>Описание и интерпретация компьютерных томограмм / одно исследование</t>
  </si>
  <si>
    <t>Магнитно-резонансная томография позвоночника (один отдел)</t>
  </si>
  <si>
    <t>Магнитно-резонансная холангиопанкреатография / с 3D реконструкцией</t>
  </si>
  <si>
    <t>Магнитно-резонансная ангиография интракраниальных сосудов / артериальных сосудов головного мозга в режиме ангиографии с 3D реконструкцией</t>
  </si>
  <si>
    <t>Магнитно-резонансная ангиография интракраниальных сосудов / венозных сосудов и синусов головного мозга в режиме ангиографии с  3D реконструкцией</t>
  </si>
  <si>
    <t>A05.30.005</t>
  </si>
  <si>
    <t>Магнитно-резонансная томография органов брюшной полости / + холангиопанкреатография (МРХПГ) с 3D реконструкцией</t>
  </si>
  <si>
    <t>Описание и интерпретация магнитно-резонансных томограмм / одно исследование</t>
  </si>
  <si>
    <t>A06.30.004.002</t>
  </si>
  <si>
    <t>Фистулография / (одна область)</t>
  </si>
  <si>
    <t>A06.03.066.001</t>
  </si>
  <si>
    <t>A06.03.066.002</t>
  </si>
  <si>
    <t>A06.03.066.003</t>
  </si>
  <si>
    <t>A06.03.066.004</t>
  </si>
  <si>
    <t>A06.03.066.005</t>
  </si>
  <si>
    <t>A06.04.019.001</t>
  </si>
  <si>
    <t>A06.04.019.002</t>
  </si>
  <si>
    <t>2 ИНСТРУМЕНТАЛЬНЫЕ ИССЛЕДОВАНИЯ</t>
  </si>
  <si>
    <t>2.1 РЕНТГЕНДИАГНОСТИКА</t>
  </si>
  <si>
    <t>A09.01.009</t>
  </si>
  <si>
    <t>Исследование уровня хлоридов в поте</t>
  </si>
  <si>
    <t>A09.05.088</t>
  </si>
  <si>
    <t>Исследование уровня фенилаланина в крови</t>
  </si>
  <si>
    <t>A12.05.013</t>
  </si>
  <si>
    <t>Цитогенетическое исследование (кариотип)</t>
  </si>
  <si>
    <t>B03.019.001</t>
  </si>
  <si>
    <t>Молекулярно-цитогенетическое исследование (FISH-метод) на одну пару хромосом</t>
  </si>
  <si>
    <t>A08.30.029.001</t>
  </si>
  <si>
    <t>Исследование клеток костного мозга методом дифференциальной окраски хромосом для выявления клональных опухолевых клеток</t>
  </si>
  <si>
    <t>3.8 МЕДИКО-ГЕНЕТИЧЕСКАЯ ЛАБОРАТОРИЯ</t>
  </si>
  <si>
    <t>4.2.5 Анестезиология и реанимация</t>
  </si>
  <si>
    <t>B01.003.004.001</t>
  </si>
  <si>
    <t>Местная анестезия</t>
  </si>
  <si>
    <t>B01.003.004.002</t>
  </si>
  <si>
    <t>Проводниковая анестезия</t>
  </si>
  <si>
    <t>B01.003.004.002.1</t>
  </si>
  <si>
    <t>Проводниковая анестезия с УЗИ навигацией</t>
  </si>
  <si>
    <t>B01.003.004.004</t>
  </si>
  <si>
    <t>Аппликационная анестезия</t>
  </si>
  <si>
    <t>B01.003.004.005</t>
  </si>
  <si>
    <t>Инфильтрационная анестезия</t>
  </si>
  <si>
    <t>B01.003.004.006</t>
  </si>
  <si>
    <t>Эпидуральная анестезия / до 2 часов</t>
  </si>
  <si>
    <t>Эпидуральная анестезия / 3й и каждый последующий час</t>
  </si>
  <si>
    <t>B01.003.004.007</t>
  </si>
  <si>
    <t>Спинальная анестезия</t>
  </si>
  <si>
    <t>B01.003.004.008</t>
  </si>
  <si>
    <t>Спинально-эпидуральная анестезия / до 2 часов</t>
  </si>
  <si>
    <t>Спинально-эпидуральная анестезия / 3й и каждый последующий час</t>
  </si>
  <si>
    <t>B01.003.004.009</t>
  </si>
  <si>
    <t>Тотальная внутривенная анестезия / до 2 часов</t>
  </si>
  <si>
    <t>Тотальная внутривенная анестезия / 3й и каждый последующий час</t>
  </si>
  <si>
    <t>B01.003.004.009.1</t>
  </si>
  <si>
    <t>Потенциирование местной анестезии (до 1-го часа)</t>
  </si>
  <si>
    <t>B01.003.004.009.2</t>
  </si>
  <si>
    <t>Потенциирование местной анестезии (2-ой и каждый последующий час)</t>
  </si>
  <si>
    <t>B01.003.004.009.3</t>
  </si>
  <si>
    <t>Внутривенная анестезия при малых оперативных вмешательствах и диагностических исследованиях с использованием Пропофола</t>
  </si>
  <si>
    <t>B01.003.004.010</t>
  </si>
  <si>
    <t>Комбинированный эндотрахеальный наркоз / до 1-го часа</t>
  </si>
  <si>
    <t>B01.003.004.010.1</t>
  </si>
  <si>
    <t>Комбинированный эндотрахеальный наркоз (2-ой и каждый последующий час)</t>
  </si>
  <si>
    <t>B01.003.004.010.2</t>
  </si>
  <si>
    <t>Использование ларингеальной маски (ЛМ) дополнительно к основному коду анестезии</t>
  </si>
  <si>
    <t>B01.003.004.011</t>
  </si>
  <si>
    <t>Сочетанная анестезия / до 1-го часа</t>
  </si>
  <si>
    <t>B01.003.004.011.1</t>
  </si>
  <si>
    <t>Сочетанная анестезия (2-ой и каждый последующий час)</t>
  </si>
  <si>
    <t>A11.12.001</t>
  </si>
  <si>
    <t>Катетеризация подключичной и других центральных вен</t>
  </si>
  <si>
    <t>3 степень риска</t>
  </si>
  <si>
    <t>4 степень риска</t>
  </si>
  <si>
    <t>5 степень риска</t>
  </si>
  <si>
    <t>A09.05.256</t>
  </si>
  <si>
    <t>Прейскурант платных медицинских услуг,</t>
  </si>
  <si>
    <t>оказываемых в ГБУЗ МО МОНИКИ им. М.Ф. Владимирского</t>
  </si>
  <si>
    <t>Утверждаю:</t>
  </si>
  <si>
    <t>Директор института</t>
  </si>
  <si>
    <t>B01.071.001</t>
  </si>
  <si>
    <t>Консилиум</t>
  </si>
  <si>
    <t>Рентгенография костей лицевого скелета / скуловой кости</t>
  </si>
  <si>
    <t>Рентгенография черепа в двух проекциях</t>
  </si>
  <si>
    <t>Рентгенография первого и второго шейного позвонка / С1-С2 через открытый рот</t>
  </si>
  <si>
    <t>A06.03.010.001</t>
  </si>
  <si>
    <t>Рентгенография шеи по Земцову</t>
  </si>
  <si>
    <t>Томография придаточных пазух носа / томосинтез</t>
  </si>
  <si>
    <t>A06.03.010.002</t>
  </si>
  <si>
    <t>Рентгенография шеи по Земцову + томография гортани / томосинтез</t>
  </si>
  <si>
    <t>A06.03.017.003</t>
  </si>
  <si>
    <t>Рентгенография крестцово-подвздошных сочленений, 1 снимок</t>
  </si>
  <si>
    <t>A06.03.017.004</t>
  </si>
  <si>
    <t>Рентгенография крестцово-подвздошных сочленений в косых проекциях, 2 снимка</t>
  </si>
  <si>
    <t>Рентгенография позвоночника, специальные исследования и проекции / три четверти</t>
  </si>
  <si>
    <t>Рентгенография грудины / боковая проекция, 1 снимок</t>
  </si>
  <si>
    <t>A06.04.014</t>
  </si>
  <si>
    <t>Рентгенография грудино-ключичных сочленений / 2 снимка</t>
  </si>
  <si>
    <t>A06.30.022</t>
  </si>
  <si>
    <t>Рентгенография трубчатых костей (голени, предплечья, плечевой кости, бедренной кости в 2-х проекциях по отдельности)</t>
  </si>
  <si>
    <t>A06.03.032</t>
  </si>
  <si>
    <t>Рентгенография кисти / в двух проекциях</t>
  </si>
  <si>
    <t>Рентгенография запястья / ладьевидной кости, 1 снимок</t>
  </si>
  <si>
    <t>A06.03.053</t>
  </si>
  <si>
    <t>Рентгенография стоп в двух проекциях</t>
  </si>
  <si>
    <t>Рентгенография стоп в одной проекции</t>
  </si>
  <si>
    <t>Рентгенография стоп с функциональной нагрузкой</t>
  </si>
  <si>
    <t>A06.03.056.001</t>
  </si>
  <si>
    <t>Рентгенография костей носа, 2 снимка</t>
  </si>
  <si>
    <t>Рентгенография височно-нижнечелюстных суставов / по Шюллеру с открытым и закрытым ртом 4 снимка</t>
  </si>
  <si>
    <t>A06.07.001</t>
  </si>
  <si>
    <t>Рентгенография верхней челюсти</t>
  </si>
  <si>
    <t>A06.07.009.001</t>
  </si>
  <si>
    <t>Рентгенография нижней челюсти в прямой проекции, 1 снимок</t>
  </si>
  <si>
    <t>A06.07.009.002</t>
  </si>
  <si>
    <t>Рентгенография нижней челюсти в прямой и боковой проекции, 3 снимка</t>
  </si>
  <si>
    <t>Рентгенография легких / в одной проекции</t>
  </si>
  <si>
    <t>Рентгенография легких / в двух проекциях</t>
  </si>
  <si>
    <t>A06.16.001.004</t>
  </si>
  <si>
    <t>Рентгеноскопия пищевода, желудка и двенадцатиперстной кишки</t>
  </si>
  <si>
    <t>A06.16.001.005</t>
  </si>
  <si>
    <t>Рентгенография пищевода, желудка и двенадцатиперстной кишки, с двойным контрастированием</t>
  </si>
  <si>
    <t>Рентгеноконтроль прохождения контрастного вещества по желудку, тонкой и ободочной кишке / (пассаж)</t>
  </si>
  <si>
    <t>A06.17.009</t>
  </si>
  <si>
    <t>Пассаж контрастного вещества по тонкой кишке</t>
  </si>
  <si>
    <t>Маммография / Р-графия одной молочной железы в 2-х проекциях</t>
  </si>
  <si>
    <t>Рентгенография височной кости / (по Стенверсу) 2 снимка</t>
  </si>
  <si>
    <t>Рентгенография височных костей / (по Шюллеру и Майеру) 4 снимка</t>
  </si>
  <si>
    <t>A06.03.004.001</t>
  </si>
  <si>
    <t>Рентгенография орбиты</t>
  </si>
  <si>
    <t>Томосинтез молочных желез / (без записи на диск)</t>
  </si>
  <si>
    <t xml:space="preserve">Рентгенография аксиллярных областей </t>
  </si>
  <si>
    <t>A06.03.061.002</t>
  </si>
  <si>
    <t>Рентгеноденситометрия проксимального отдела бедренной кости / с одной стороны</t>
  </si>
  <si>
    <t>Рентгеноденситометрия проксимального отдела бедренной кости / с двух сторон</t>
  </si>
  <si>
    <t>A06.03.061.003</t>
  </si>
  <si>
    <t>Рентгеноденситометрия лучевой кости (предплечья)</t>
  </si>
  <si>
    <t>Рентгеноденситометрия / позвоночника +  проксимальный отдел бедренной кости с одной стороны</t>
  </si>
  <si>
    <t>Рентгеноденситометрия / позвоночника +  проксимальный отдел бедренной кости с двух сторон</t>
  </si>
  <si>
    <t>Рентгеноденситометрия / позвоночник + программа всего тела по педиатрической программе (дети от 3 до 19 лет)</t>
  </si>
  <si>
    <t>A04.06.002.001</t>
  </si>
  <si>
    <t>Ультразвуковое исследование лимфатических узлов комплексное</t>
  </si>
  <si>
    <t>Ультразвуковое исследование слюнных желез / + регионарные лимфатические узлы</t>
  </si>
  <si>
    <t>Ультразвуковое исследование органов брюшной полости (комплексное) / + допплерография</t>
  </si>
  <si>
    <t>A04.16.001.001</t>
  </si>
  <si>
    <t>Ультразвуковое исследование органов брюшной полости и желчного пузыря с функциональной нагрузкой</t>
  </si>
  <si>
    <t>A04.30.001</t>
  </si>
  <si>
    <t>Ультразвуковое исследование плода / до 5-6 недель</t>
  </si>
  <si>
    <t>A04.10.002</t>
  </si>
  <si>
    <t>Эхокардиография</t>
  </si>
  <si>
    <t>A05.12.001</t>
  </si>
  <si>
    <t>Реовазография / верхних конечностей</t>
  </si>
  <si>
    <t>Реовазография / нижних конечностей</t>
  </si>
  <si>
    <t>Реовазография / верхних и нижних конечностей</t>
  </si>
  <si>
    <t>A04.23.001</t>
  </si>
  <si>
    <t>Нейросонография</t>
  </si>
  <si>
    <t>Ультразвуковое исследование вилочковой железы</t>
  </si>
  <si>
    <t>A04.11.001</t>
  </si>
  <si>
    <t>Ультразвуковое исследование средостения</t>
  </si>
  <si>
    <t>A04.17.001</t>
  </si>
  <si>
    <t>Ультразвуковое исследование тонкой кишки</t>
  </si>
  <si>
    <t>Ультразвуковое исследование органов брюшной полости (комплексное) / кишечника</t>
  </si>
  <si>
    <t>A04.28.002.007</t>
  </si>
  <si>
    <t>Эластография почек</t>
  </si>
  <si>
    <t>A04.12.003.003</t>
  </si>
  <si>
    <t>Дуплексное сканирование брюшной аорты, подвздошных артерий с цветным допплеровским картированием кровотока</t>
  </si>
  <si>
    <t>A04.12.005.008</t>
  </si>
  <si>
    <t>Дуплексное сканирование сосудов (артерий или вен) верхних конечностей с цветным допплеровским картированием кровотока</t>
  </si>
  <si>
    <t>A04.12.006.003</t>
  </si>
  <si>
    <t>Дуплексное сканирование сосудов (артерий или вен) нижних конечностей  с цветным допплеровским картированием кровотока</t>
  </si>
  <si>
    <t>A04.12.023.001</t>
  </si>
  <si>
    <t>Дуплексное сканирование нижней полой вены и подвздошных вен с цветным допплеровским картированием кровотока</t>
  </si>
  <si>
    <t>A04.12.005.003</t>
  </si>
  <si>
    <t>Дуплексное сканирование брахиоцефальных артерий с цветным допплеровским картированием кровотока</t>
  </si>
  <si>
    <t>A04.12.018</t>
  </si>
  <si>
    <t>Дуплексное сканирование транскраниальное артерий и вен</t>
  </si>
  <si>
    <t>Дуплексное сканирование артерий почек / с цветным допплеровским картированием кровотока</t>
  </si>
  <si>
    <t>2.6 Функциональные методы исследований</t>
  </si>
  <si>
    <t>2.6.1 Функциональные исследования в кардиологии</t>
  </si>
  <si>
    <t>Регистрация электрокардиограммы</t>
  </si>
  <si>
    <t>A05.10.004</t>
  </si>
  <si>
    <t>Расшифровка, описание и интерпретация электрокардиографических данных</t>
  </si>
  <si>
    <t>A12.10.001</t>
  </si>
  <si>
    <t>Электрокардиография с физической нагрузкой / дополнительно к основному коду</t>
  </si>
  <si>
    <t>A05.10.006.003</t>
  </si>
  <si>
    <t>A05.10.006.004</t>
  </si>
  <si>
    <t>Регистрация электрокардиограммы переносным аппаратом (по вызову)</t>
  </si>
  <si>
    <t>2.6.2 Функциональные исследования в пульмонологии</t>
  </si>
  <si>
    <t>A12.09.002</t>
  </si>
  <si>
    <t>Исследование спровоцированных дыхательных объемов / спирография</t>
  </si>
  <si>
    <t>A12.09.004</t>
  </si>
  <si>
    <t>Бодиплетизмография</t>
  </si>
  <si>
    <t>2.6.3 Функциональные исследования в неврологии</t>
  </si>
  <si>
    <t>A05.23.002.002</t>
  </si>
  <si>
    <t>Реоэнцефалография с функциональными пробами</t>
  </si>
  <si>
    <t>A05.23.001.001</t>
  </si>
  <si>
    <t>Электроэнцефалография с нагрузочными пробами</t>
  </si>
  <si>
    <t>A05.23.005.001</t>
  </si>
  <si>
    <t>Регистрация вызванных потенциалов коры головного мозга одной модальности (акустические столовые)</t>
  </si>
  <si>
    <t>Регистрация вызванных потенциалов коры головного мозга одной модальности (когнитивные столовые)</t>
  </si>
  <si>
    <t>Регистрация вызванных потенциалов коры головного мозга одной модальности (зрительные столовые)</t>
  </si>
  <si>
    <t>A05.23.005</t>
  </si>
  <si>
    <t>Регистрация соматосенсорных вызванных потенциалов коры головного мозга / верхние конечности</t>
  </si>
  <si>
    <t>Регистрация соматосенсорных вызванных потенциалов коры головного мозга / нижние конечности</t>
  </si>
  <si>
    <t>A05.02.001</t>
  </si>
  <si>
    <t>Электромиография игольчатая / 1-2 мышцы</t>
  </si>
  <si>
    <t>Электромиография игольчатая / дополнительно каждая мышца</t>
  </si>
  <si>
    <t>Электромиография игольчатая / 3 мышцы</t>
  </si>
  <si>
    <t>A05.02.001.002</t>
  </si>
  <si>
    <t>Электромиография накожная (одна анатомическая зона)</t>
  </si>
  <si>
    <t>Электронейромиография стимуляционная 3 нерва и более</t>
  </si>
  <si>
    <t>A05.02.001.018</t>
  </si>
  <si>
    <t>Исследование нервно-мышечной передачи (декремент-тест) / 1 нервно-мышечный аппарат, включая функциональные пробы</t>
  </si>
  <si>
    <t>Исследование нервно-мышечной передачи (декремент-тест) / дополнительно каждый нервно-мышечный аппарат, включая функциональные пробы</t>
  </si>
  <si>
    <t>A02.12.002.001</t>
  </si>
  <si>
    <t>A05.10.008</t>
  </si>
  <si>
    <t>Холтеровское мониторирование сердечного ритма / 2-3 х канальной холтеровской системой</t>
  </si>
  <si>
    <t>Холтеровское мониторирование сердечного ритма / 12-ти канальной холтеровской системой</t>
  </si>
  <si>
    <t>A05.10.008.001</t>
  </si>
  <si>
    <t>Холтеровское мониторирование сердечного ритма / + Суточное мониторирование артериального давления</t>
  </si>
  <si>
    <t>A05.10.008.002</t>
  </si>
  <si>
    <t>2.6.4 Функциональные исследования в офтальмологии</t>
  </si>
  <si>
    <t>A02.26.004</t>
  </si>
  <si>
    <t>A12.26.016</t>
  </si>
  <si>
    <t>Авторефрактометрия с узким зрачком</t>
  </si>
  <si>
    <t>A02.26.009</t>
  </si>
  <si>
    <t>Исследование цветоощущения</t>
  </si>
  <si>
    <t>Исследование аккомодации</t>
  </si>
  <si>
    <t>A02.26.026</t>
  </si>
  <si>
    <t>Исследование конвергенции</t>
  </si>
  <si>
    <t>A02.26.010</t>
  </si>
  <si>
    <t>Измерение угла косоглазия</t>
  </si>
  <si>
    <t>A23.26.001</t>
  </si>
  <si>
    <t>Подбор очковой коррекции зрения / простых очков</t>
  </si>
  <si>
    <t>Подбор очковой коррекции зрения / сложных очков</t>
  </si>
  <si>
    <t>Офтальмотонометрия / бесконтактная</t>
  </si>
  <si>
    <t>Офтальмотонометрия / контактная (по Маклакову)</t>
  </si>
  <si>
    <t>A12.26.005</t>
  </si>
  <si>
    <t>A12.26.007</t>
  </si>
  <si>
    <t>Нагрузочно-разгрузовные пробы для исследования регуляции внутриглазного давления</t>
  </si>
  <si>
    <t>A03.26.018</t>
  </si>
  <si>
    <t>Биомикроскопия глазного дна / с линзой Гольдмана</t>
  </si>
  <si>
    <t>A03.26.002</t>
  </si>
  <si>
    <t>Офтальмоскопия / прямая без мидриаза</t>
  </si>
  <si>
    <t>Офтальмоскопия / прямая с мидриазом</t>
  </si>
  <si>
    <t>Офтальмоскопия / обратная без мидриаза</t>
  </si>
  <si>
    <t>Офтальмоскопия / обратная с мидриазом</t>
  </si>
  <si>
    <t>A02.26.022</t>
  </si>
  <si>
    <t>A03.26.019</t>
  </si>
  <si>
    <t>Оптическое исследование сетчатки с помощью компьютерного анализатора / 1 глаз</t>
  </si>
  <si>
    <t>A03.26.019.003</t>
  </si>
  <si>
    <t>Оптическое исследование головки зрительного нерва и слоя нервных волокон с помощью компьютерного анализатора / 1 глаз</t>
  </si>
  <si>
    <t>A03.26.006</t>
  </si>
  <si>
    <t>Флюоресцентная ангиография глаза</t>
  </si>
  <si>
    <t>A03.26.005.001</t>
  </si>
  <si>
    <t>Биомикрофотография глазного дна с использованием фундус-камеры</t>
  </si>
  <si>
    <t>A05.26.003</t>
  </si>
  <si>
    <t>Регистрация электрической чувствительности и лабильности зрительного анализатора / ЭЧиЛ 1 глаза</t>
  </si>
  <si>
    <t>A05.26.001</t>
  </si>
  <si>
    <t>Электроретинография / ЭРГ 1 глаза</t>
  </si>
  <si>
    <t>A05.26.006</t>
  </si>
  <si>
    <t>Электроокулография / ЭОГ 1 глаза</t>
  </si>
  <si>
    <t>A17.26.003</t>
  </si>
  <si>
    <t>Электростимуляция зрительного нерва / 1 глаза</t>
  </si>
  <si>
    <t>A03.26.015</t>
  </si>
  <si>
    <t>Тонография / электронная (1 глаз)</t>
  </si>
  <si>
    <t>A04.26.004</t>
  </si>
  <si>
    <t>Ультразвуковая биометрия глаза / 1 глаз</t>
  </si>
  <si>
    <t>A04.26.003</t>
  </si>
  <si>
    <t>Ультразвуковое сканирование глазницы / 1 глаз</t>
  </si>
  <si>
    <t>A03.26.020</t>
  </si>
  <si>
    <t>Компьютерная периметрия / кинетическая 1 глаз</t>
  </si>
  <si>
    <t>Компьютерная периметрия / хроматическая 1 глаз</t>
  </si>
  <si>
    <t>Компьютерная периметрия / пороговая 1 программа 1 глаз</t>
  </si>
  <si>
    <t>Компьютерная периметрия / скрининговая 1 программа 1 глаз</t>
  </si>
  <si>
    <t>B03.029.001</t>
  </si>
  <si>
    <t>Комплекс исследований для диагностики нарушения зрения / прием + визометрия + тонометрия + биомикроскопия</t>
  </si>
  <si>
    <t>2.6.5 Функциональные исследования в гастроэнтерологии</t>
  </si>
  <si>
    <t>A07.16.006</t>
  </si>
  <si>
    <t>13С-уреазный дыхательный тест на Helicobacter Pylori</t>
  </si>
  <si>
    <t>A09.16.014.001</t>
  </si>
  <si>
    <t>Внутрипищеводная pH-метрия суточная</t>
  </si>
  <si>
    <t>2.6.6 Функциональные исследования сна</t>
  </si>
  <si>
    <t xml:space="preserve">Полисомнография </t>
  </si>
  <si>
    <t>A05.23.001.003</t>
  </si>
  <si>
    <t>A05.23.001.004</t>
  </si>
  <si>
    <t>Полисомнография с множественным тестом латенции ко сну</t>
  </si>
  <si>
    <t>B03.015.008</t>
  </si>
  <si>
    <t>Кардиореспираторный мониторинг</t>
  </si>
  <si>
    <t>2.7 Эндоскопические методы исследования</t>
  </si>
  <si>
    <t>A03.18.001</t>
  </si>
  <si>
    <t>Колоноскопия</t>
  </si>
  <si>
    <t>А03.18.001.007</t>
  </si>
  <si>
    <t>Колоноскопия с введением лекарственных препаратов</t>
  </si>
  <si>
    <t>A03.18.001.001</t>
  </si>
  <si>
    <t>Видеоколоноскопия</t>
  </si>
  <si>
    <t>A03.19.001</t>
  </si>
  <si>
    <t xml:space="preserve">Ректоскопия                                             </t>
  </si>
  <si>
    <t>A03.19.003</t>
  </si>
  <si>
    <t xml:space="preserve">Сигмоидоскопия                                          </t>
  </si>
  <si>
    <t>A03.09.001</t>
  </si>
  <si>
    <t>Бронхоскопия</t>
  </si>
  <si>
    <t>A03.08.003</t>
  </si>
  <si>
    <t>Эзофагоскопия</t>
  </si>
  <si>
    <t>A03.16.003</t>
  </si>
  <si>
    <t>Эзофагогастроскопия</t>
  </si>
  <si>
    <t>A03.16.001</t>
  </si>
  <si>
    <t xml:space="preserve">Эзофагогастродуоденоскопия                              </t>
  </si>
  <si>
    <t>А03.16.001.003</t>
  </si>
  <si>
    <t>Эзофагогастродуоденоскопия флюоресцентная</t>
  </si>
  <si>
    <t>А03.16.001.004</t>
  </si>
  <si>
    <t>Эзофагогастродуоденоскопия с введением лекарственных препаратов</t>
  </si>
  <si>
    <t>А03.17.002.001</t>
  </si>
  <si>
    <t>Интестиноскопия двухбалонная</t>
  </si>
  <si>
    <t>А03.19.004</t>
  </si>
  <si>
    <t>Ректосигмоидоскопия</t>
  </si>
  <si>
    <t>А03.19.004.001</t>
  </si>
  <si>
    <t>Ректосигмоидоскопия с введением лекарственных веществ</t>
  </si>
  <si>
    <t>А03.30.006.004</t>
  </si>
  <si>
    <t>Аутофлюоресцентное эндоскопическое исследование органов желудочно-кишечного тракта / без стоимости расходных материалов</t>
  </si>
  <si>
    <t>2.8 Радионуклидные методы исследования</t>
  </si>
  <si>
    <t>A07.28.004</t>
  </si>
  <si>
    <t>Ангионефросцинтиграфия</t>
  </si>
  <si>
    <t>A07.28.002</t>
  </si>
  <si>
    <t>Сцинтиграфия почек и мочевыделительной системы</t>
  </si>
  <si>
    <t>A07.14.002.001</t>
  </si>
  <si>
    <t>Гепатобилисцинтиграфия</t>
  </si>
  <si>
    <t>A07.28.002.002</t>
  </si>
  <si>
    <t>A07.22.002</t>
  </si>
  <si>
    <t>Сцинтиграфия щитовидной железы / с технецием</t>
  </si>
  <si>
    <t>A07.21.005</t>
  </si>
  <si>
    <t>Сцинтиграфия яичек / при крипторхизме</t>
  </si>
  <si>
    <t>A07.30.035.001</t>
  </si>
  <si>
    <t>Исследование при кровотечении (дивертикул Меккеля)</t>
  </si>
  <si>
    <t>A07.23.005</t>
  </si>
  <si>
    <t>Сцинтиграфия головного мозга</t>
  </si>
  <si>
    <t>A07.03.001.001</t>
  </si>
  <si>
    <t>Сцинтиграфия костей всего тела</t>
  </si>
  <si>
    <t>A07.09.003</t>
  </si>
  <si>
    <t>Сцинтиграфия легких перфузионная</t>
  </si>
  <si>
    <t>A07.09.003.001</t>
  </si>
  <si>
    <t>Сцинтиграфия легких вентиляционная</t>
  </si>
  <si>
    <t>A07.14.002</t>
  </si>
  <si>
    <t>Сцинтиграфия печени или селезенки</t>
  </si>
  <si>
    <t>A07.30.031</t>
  </si>
  <si>
    <t>Трехфазная сцинтиграфия мягких тканей и костей</t>
  </si>
  <si>
    <t>A07.30.029</t>
  </si>
  <si>
    <t>Сцинтиграфия в режиме "все тело" для выявления воспалительных очагов</t>
  </si>
  <si>
    <t>A07.22.005</t>
  </si>
  <si>
    <t>Сцинтиграфия паращитовидных желез</t>
  </si>
  <si>
    <t>A07.03.001</t>
  </si>
  <si>
    <t>Сцинтиграфия полипозиционная костей</t>
  </si>
  <si>
    <t>A07.30.039</t>
  </si>
  <si>
    <t>Сцинтиграфия с туморотропными РФП полипозиционная / с технемеком при раке почки</t>
  </si>
  <si>
    <t>A07.30.039.001</t>
  </si>
  <si>
    <t>Сцинтиграфия с туморотропными РФП в режиме "все тело"</t>
  </si>
  <si>
    <t>Просмотр гистологического препарата / Консультация готовых гистологических препаратов врачом ДМН (1-5 препаратов)</t>
  </si>
  <si>
    <t>A08.30.026.001</t>
  </si>
  <si>
    <t>Определение экспрессии рецепторов SSTR5 с применением моноклональных антител к SSTR5 иммуногистохимическим методом</t>
  </si>
  <si>
    <t>Определение  MYOD1 иммуногистохимическим методом</t>
  </si>
  <si>
    <t>A08.15.001.001</t>
  </si>
  <si>
    <r>
      <t xml:space="preserve">Патолого-анатомическое исследование биопсийного (операционного) материала </t>
    </r>
    <r>
      <rPr>
        <b/>
        <sz val="12"/>
        <rFont val="Times New Roman"/>
        <family val="1"/>
        <charset val="204"/>
      </rPr>
      <t>поджелудочной железы</t>
    </r>
    <r>
      <rPr>
        <sz val="12"/>
        <rFont val="Times New Roman"/>
        <family val="1"/>
        <charset val="204"/>
      </rPr>
      <t xml:space="preserve"> с применением иммуногистохимических методов / </t>
    </r>
    <r>
      <rPr>
        <b/>
        <sz val="12"/>
        <rFont val="Times New Roman"/>
        <family val="1"/>
        <charset val="204"/>
      </rPr>
      <t>1-2 маркера</t>
    </r>
  </si>
  <si>
    <r>
      <t xml:space="preserve">Патолого-анатомическое исследование биопсийного (операционного) материала </t>
    </r>
    <r>
      <rPr>
        <b/>
        <sz val="12"/>
        <rFont val="Times New Roman"/>
        <family val="1"/>
        <charset val="204"/>
      </rPr>
      <t>поджелудочной железы</t>
    </r>
    <r>
      <rPr>
        <sz val="12"/>
        <rFont val="Times New Roman"/>
        <family val="1"/>
        <charset val="204"/>
      </rPr>
      <t xml:space="preserve"> с применением иммуногистохимических методов / </t>
    </r>
    <r>
      <rPr>
        <b/>
        <sz val="12"/>
        <rFont val="Times New Roman"/>
        <family val="1"/>
        <charset val="204"/>
      </rPr>
      <t>2-5 маркеров</t>
    </r>
  </si>
  <si>
    <r>
      <t xml:space="preserve">Патолого-анатомическое исследование биопсийного (операционного) материала </t>
    </r>
    <r>
      <rPr>
        <b/>
        <sz val="12"/>
        <rFont val="Times New Roman"/>
        <family val="1"/>
        <charset val="204"/>
      </rPr>
      <t>поджелудочной железы</t>
    </r>
    <r>
      <rPr>
        <sz val="12"/>
        <rFont val="Times New Roman"/>
        <family val="1"/>
        <charset val="204"/>
      </rPr>
      <t xml:space="preserve"> с применением иммуногистохимических методов / </t>
    </r>
    <r>
      <rPr>
        <b/>
        <sz val="12"/>
        <rFont val="Times New Roman"/>
        <family val="1"/>
        <charset val="204"/>
      </rPr>
      <t>5-7 маркеров</t>
    </r>
  </si>
  <si>
    <r>
      <t xml:space="preserve">Патолого-анатомическое исследование биопсийного (операционного) материала </t>
    </r>
    <r>
      <rPr>
        <b/>
        <sz val="12"/>
        <rFont val="Times New Roman"/>
        <family val="1"/>
        <charset val="204"/>
      </rPr>
      <t>поджелудочной железы</t>
    </r>
    <r>
      <rPr>
        <sz val="12"/>
        <rFont val="Times New Roman"/>
        <family val="1"/>
        <charset val="204"/>
      </rPr>
      <t xml:space="preserve"> с применением иммуногистохимических методов / </t>
    </r>
    <r>
      <rPr>
        <b/>
        <sz val="12"/>
        <rFont val="Times New Roman"/>
        <family val="1"/>
        <charset val="204"/>
      </rPr>
      <t>более 12 маркеров</t>
    </r>
    <r>
      <rPr>
        <sz val="12"/>
        <rFont val="Times New Roman"/>
        <family val="1"/>
        <charset val="204"/>
      </rPr>
      <t xml:space="preserve"> </t>
    </r>
  </si>
  <si>
    <t>A08.30.014.001</t>
  </si>
  <si>
    <r>
      <t xml:space="preserve">Патолого-анатомическое исследование биопсийного (операционного) материала </t>
    </r>
    <r>
      <rPr>
        <b/>
        <sz val="12"/>
        <rFont val="Times New Roman"/>
        <family val="1"/>
        <charset val="204"/>
      </rPr>
      <t xml:space="preserve">опухоли с неизвестной первичной локализацией с </t>
    </r>
    <r>
      <rPr>
        <sz val="12"/>
        <rFont val="Times New Roman"/>
        <family val="1"/>
        <charset val="204"/>
      </rPr>
      <t xml:space="preserve"> с применением иммуногистохимических методов /</t>
    </r>
    <r>
      <rPr>
        <b/>
        <sz val="12"/>
        <rFont val="Times New Roman"/>
        <family val="1"/>
        <charset val="204"/>
      </rPr>
      <t xml:space="preserve"> 2-5 маркеров</t>
    </r>
  </si>
  <si>
    <r>
      <t xml:space="preserve">Патолого-анатомическое исследование биопсийного (операционного) материала </t>
    </r>
    <r>
      <rPr>
        <b/>
        <sz val="12"/>
        <rFont val="Times New Roman"/>
        <family val="1"/>
        <charset val="204"/>
      </rPr>
      <t xml:space="preserve">опухоли с неизвестной первичной локализацией с </t>
    </r>
    <r>
      <rPr>
        <sz val="12"/>
        <rFont val="Times New Roman"/>
        <family val="1"/>
        <charset val="204"/>
      </rPr>
      <t xml:space="preserve"> с применением иммуногистохимических методов / </t>
    </r>
    <r>
      <rPr>
        <b/>
        <sz val="12"/>
        <rFont val="Times New Roman"/>
        <family val="1"/>
        <charset val="204"/>
      </rPr>
      <t>5-7 маркеров</t>
    </r>
  </si>
  <si>
    <r>
      <t xml:space="preserve">Патолого-анатомическое исследование биопсийного (операционного) материала </t>
    </r>
    <r>
      <rPr>
        <b/>
        <sz val="12"/>
        <rFont val="Times New Roman"/>
        <family val="1"/>
        <charset val="204"/>
      </rPr>
      <t xml:space="preserve">опухоли с неизвестной первичной локализацией с </t>
    </r>
    <r>
      <rPr>
        <sz val="12"/>
        <rFont val="Times New Roman"/>
        <family val="1"/>
        <charset val="204"/>
      </rPr>
      <t xml:space="preserve">с применением иммуногистохимических методов / </t>
    </r>
    <r>
      <rPr>
        <b/>
        <sz val="12"/>
        <rFont val="Times New Roman"/>
        <family val="1"/>
        <charset val="204"/>
      </rPr>
      <t xml:space="preserve">более 12 маркеров </t>
    </r>
  </si>
  <si>
    <r>
      <t xml:space="preserve">Патолого-анатомическое исследование биопсийного (операционного) материала </t>
    </r>
    <r>
      <rPr>
        <b/>
        <sz val="12"/>
        <rFont val="Times New Roman"/>
        <family val="1"/>
        <charset val="204"/>
      </rPr>
      <t xml:space="preserve">молочной железы </t>
    </r>
    <r>
      <rPr>
        <sz val="12"/>
        <rFont val="Times New Roman"/>
        <family val="1"/>
        <charset val="204"/>
      </rPr>
      <t xml:space="preserve">с применением иммуногистохимических методов / </t>
    </r>
    <r>
      <rPr>
        <b/>
        <sz val="12"/>
        <rFont val="Times New Roman"/>
        <family val="1"/>
        <charset val="204"/>
      </rPr>
      <t>до 12 маркеров</t>
    </r>
  </si>
  <si>
    <r>
      <t xml:space="preserve">Патолого-анатомическое исследование биопсийного (операционного) материала </t>
    </r>
    <r>
      <rPr>
        <b/>
        <sz val="12"/>
        <rFont val="Times New Roman"/>
        <family val="1"/>
        <charset val="204"/>
      </rPr>
      <t>молочной железы</t>
    </r>
    <r>
      <rPr>
        <sz val="12"/>
        <rFont val="Times New Roman"/>
        <family val="1"/>
        <charset val="204"/>
      </rPr>
      <t xml:space="preserve"> с применением иммуногистохимических методов / </t>
    </r>
    <r>
      <rPr>
        <b/>
        <sz val="12"/>
        <rFont val="Times New Roman"/>
        <family val="1"/>
        <charset val="204"/>
      </rPr>
      <t>более 12 маркеров</t>
    </r>
    <r>
      <rPr>
        <sz val="12"/>
        <rFont val="Times New Roman"/>
        <family val="1"/>
        <charset val="204"/>
      </rPr>
      <t xml:space="preserve"> </t>
    </r>
  </si>
  <si>
    <t>A11.01.002</t>
  </si>
  <si>
    <t>Подкожное введение лекарственных препаратов / без стоимости лекарства</t>
  </si>
  <si>
    <t>Внутривенное введение лекарственных препаратов / капельное (без стоимости лекарства)</t>
  </si>
  <si>
    <t>Внутривенное введение лекарственных препаратов / инфузионное (без стоимости лекарства)</t>
  </si>
  <si>
    <t>A16.01.004.003</t>
  </si>
  <si>
    <t>Ревизия послеоперационной раны</t>
  </si>
  <si>
    <t>Ревизия послеоперационной раны / у беременной</t>
  </si>
  <si>
    <t>A05.23.001.002</t>
  </si>
  <si>
    <t>Электроэнцефалография с видеомониторингом / 3 часа</t>
  </si>
  <si>
    <t>Электроэнцефалография с видеомониторингом / ночной</t>
  </si>
  <si>
    <t>4.2.6 Эндокринология (терапия)</t>
  </si>
  <si>
    <t>A11.22.002</t>
  </si>
  <si>
    <t>Пункция щитовидной или паращитовидной железы / аспирационная, тонкоигольная</t>
  </si>
  <si>
    <t>A23.30.051</t>
  </si>
  <si>
    <t>Составление меню диетического питания</t>
  </si>
  <si>
    <t>Исследование уровня глюкозы в крови методом непрерывного мониторирования / сутки (без стоимости расходного материала)</t>
  </si>
  <si>
    <t>A11.05.004</t>
  </si>
  <si>
    <t>Установка системы длительного мониторинга глюкозы крови (без стоимости расходного материала)</t>
  </si>
  <si>
    <t>B01.058.007</t>
  </si>
  <si>
    <t>Установка инсулиновой помпы первичная для постоянного подкожного введения лекарственных препаратов, включая обучение пациента и коррекция доз лекарственного препарата</t>
  </si>
  <si>
    <t>B04.012.001</t>
  </si>
  <si>
    <t>Школа для пациентов с сахарным диабетом</t>
  </si>
  <si>
    <t>4.2.7 Гематология и иммунология</t>
  </si>
  <si>
    <t>A11.05.002</t>
  </si>
  <si>
    <t>Получение цитологического препарата костного мозга путем пункции</t>
  </si>
  <si>
    <t>A11.05.003</t>
  </si>
  <si>
    <t>Получение гистологического препарата костного мозга / трепанобиопсия</t>
  </si>
  <si>
    <t>4.2.8 Отделение дерматовенерологии</t>
  </si>
  <si>
    <t>A11.01.009.001</t>
  </si>
  <si>
    <t>Забор материала на исследование ИППП</t>
  </si>
  <si>
    <t>А11.30.030</t>
  </si>
  <si>
    <t>A21.21.001</t>
  </si>
  <si>
    <t>Массаж простаты / 1 процедура</t>
  </si>
  <si>
    <t>A11.28.009</t>
  </si>
  <si>
    <t>Инстилляция уретры / 1 процедура</t>
  </si>
  <si>
    <t>Инстилляция уретры / курс 10 процедур</t>
  </si>
  <si>
    <t>A22.01.007</t>
  </si>
  <si>
    <t>Фотодинамическая терапия при заболеваниях кожи, подкожно-жировой клетчатки, придатков кожи / до 1 см</t>
  </si>
  <si>
    <t>Фотодинамическая терапия при заболеваниях кожи, подкожно-жировой клетчатки, придатков кожи / до 2 см</t>
  </si>
  <si>
    <t>Фотодинамическая терапия при заболеваниях кожи, подкожно-жировой клетчатки, придатков кожи / более 2 см</t>
  </si>
  <si>
    <t>A16.01.017.001</t>
  </si>
  <si>
    <t>Удаление доброкачественных новообразований кожи методом электрокоагуляции / 1 элемент</t>
  </si>
  <si>
    <t>Удаление доброкачественных новообразований кожи методом электрокоагуляции / до 5 элементов</t>
  </si>
  <si>
    <t>Удаление доброкачественных новообразований кожи методом электрокоагуляции / более 5 элементов</t>
  </si>
  <si>
    <t>A16.01.020</t>
  </si>
  <si>
    <t>Удаление контагиозных моллюсков / механическое</t>
  </si>
  <si>
    <t>A02.01.006</t>
  </si>
  <si>
    <t>Люминесцентная диагностика (осмотр под лампой Вуда)</t>
  </si>
  <si>
    <t>4.2.9 Эндоскопия</t>
  </si>
  <si>
    <t>А03.16.002</t>
  </si>
  <si>
    <t>Установка назоинтестинального зонда</t>
  </si>
  <si>
    <t xml:space="preserve">A03.30.007  </t>
  </si>
  <si>
    <t>Хромоскопия, контрастное исследование органов желудочно-кишечного тракта</t>
  </si>
  <si>
    <t>A11.08.009</t>
  </si>
  <si>
    <t>Интубация трахеи</t>
  </si>
  <si>
    <t>A11.09.002.003</t>
  </si>
  <si>
    <t>Биопсия легкого трансбронхиальная при эндоскопических исследованиях</t>
  </si>
  <si>
    <t>А11.09.005</t>
  </si>
  <si>
    <t>Бронхоскопический лаваж</t>
  </si>
  <si>
    <t>А11.09.006</t>
  </si>
  <si>
    <t>Эндотрахеальное введение лекарственных препаратов</t>
  </si>
  <si>
    <t>А11.09.009</t>
  </si>
  <si>
    <t>Эндобронхиальное введение лекарственных препаратов при бронхоскопии</t>
  </si>
  <si>
    <t xml:space="preserve">A11.16.002  </t>
  </si>
  <si>
    <t>Биопсия желудка с помощью эндоскопии / тест на хеликобактер</t>
  </si>
  <si>
    <t>A16.16.047.001</t>
  </si>
  <si>
    <t>Эндоскопическое извлечение баллона из желудка</t>
  </si>
  <si>
    <t>4.2.10 Радиология</t>
  </si>
  <si>
    <t>Лучевая терапия</t>
  </si>
  <si>
    <t>A07.30.005.001</t>
  </si>
  <si>
    <t>Внутриполостная лучевая терапия (1 сеанс) опухоли шейки матки или матки</t>
  </si>
  <si>
    <t>A07.30.005.003</t>
  </si>
  <si>
    <t>Внутриполостная лучевая терапия (1 сеанс) прямой кишки</t>
  </si>
  <si>
    <t>A07.30.044</t>
  </si>
  <si>
    <t>Топографическое и топометрическое планирование лучевой терапии / на гамматерапевтическом аппарате</t>
  </si>
  <si>
    <t>A07.30.057</t>
  </si>
  <si>
    <t>Сеанс лучевой терапии на рентгентерапевтическом аппарате</t>
  </si>
  <si>
    <t>A07.30.058</t>
  </si>
  <si>
    <t>A07.30.059</t>
  </si>
  <si>
    <t>Системное применение химиопрепаратов, без стоимости препаратов</t>
  </si>
  <si>
    <t>Противоопухолевая лекарственная терапия</t>
  </si>
  <si>
    <t>Внутривенное введение лекарственных препаратов / капельное введение препаратов через инфузомат (без стоимости лекарства и системы)</t>
  </si>
  <si>
    <t>Внутривенное введение лекарственных препаратов / капельное введение препаратов через иглу Губбера (со стоимостью иглы, без стоимости лекарства)</t>
  </si>
  <si>
    <t>Внутривенное введение лекарственных препаратов / капельное введение препаратов через иглу Губбера (без стоимости иглы и лекарства)</t>
  </si>
  <si>
    <t>A11.12.003.005</t>
  </si>
  <si>
    <t>Внутривенное струйное введение химиопрепаратов (без стоимости лекарства)</t>
  </si>
  <si>
    <t>A11.12.003.006</t>
  </si>
  <si>
    <t>Внутривенное инфузионное введение химиопрепаратов, включая комбинированные режимы с инфузионно/струйным введением длительностью до 1 часа (без стоимости лекарства)</t>
  </si>
  <si>
    <t>A11.12.003.007</t>
  </si>
  <si>
    <t>Внутривенное инфузионное введение химиопрепаратов, включая комбинированные режимы с инфузионно/струйным введением, водную нагрузку длительностью от 1 до 24 часов (без стоимости лекарства)</t>
  </si>
  <si>
    <t>A11.12.003.008</t>
  </si>
  <si>
    <t>Внутривенное инфузионное введение химиопрепаратов, включая комбинированные режимы с инфузионно/струйным введением, водную нагрузку длительностью свыше 24 часов (без стоимости лекарства)</t>
  </si>
  <si>
    <t>A11.12.003.009</t>
  </si>
  <si>
    <t>Внутривенное капельное введение лекарственного препарата до 90 минут: монотерапия (без стоимости лекарства)</t>
  </si>
  <si>
    <t>A11.12.003.010</t>
  </si>
  <si>
    <t>Внутривенное капельное введение лекарственного препарата до 90 минут: симптоматическое лечение (без стоимости лекарства)</t>
  </si>
  <si>
    <t>A11.12.003.011</t>
  </si>
  <si>
    <t>Внутривенное капельное введение лекарственного препарата до 180 минут (без стоимости лекарства)</t>
  </si>
  <si>
    <t>A11.12.003.012</t>
  </si>
  <si>
    <t>Внутривенное капельное введение лекарственного препарата до 300 минут (без стоимости лекарства)</t>
  </si>
  <si>
    <t>A11.12.003.013</t>
  </si>
  <si>
    <t>Внутривенное капельное введение лекарственного препарата более 300 минут (без стоимости лекарства)</t>
  </si>
  <si>
    <t>A11.12.003.014</t>
  </si>
  <si>
    <t>Внутрипузырная монохимиотерапия (без стоимости лекарства)</t>
  </si>
  <si>
    <t>A16.12.063.001</t>
  </si>
  <si>
    <t>Контроль венозной порт-системы</t>
  </si>
  <si>
    <t>A16.12.063.002</t>
  </si>
  <si>
    <t>Промывка порта для внутривенных инфузий</t>
  </si>
  <si>
    <t>A11.09.003</t>
  </si>
  <si>
    <t>Пункция плевральной полости / и установка дренажа в плевральную полость</t>
  </si>
  <si>
    <t>A11.09.003.001</t>
  </si>
  <si>
    <t>Внутриплевральное введение лекарственных препаратов / противоопухолевых лекарственных средств (без стоимости лекарства)</t>
  </si>
  <si>
    <t>A11.30.001.002</t>
  </si>
  <si>
    <t>Лапароцентез и установка дренажа в брюшную полость</t>
  </si>
  <si>
    <t>A11.30.006</t>
  </si>
  <si>
    <t>Внутрибрюшное введение лекарственных препаратов / противоопухолевых лекарственных средств (без стоимости лекарства)</t>
  </si>
  <si>
    <t>4.2.11 Физиотерапия, реабилитация и восстановительная терапия</t>
  </si>
  <si>
    <t>A17.02.001</t>
  </si>
  <si>
    <t>Электростимуляция мышц / 1 процедура</t>
  </si>
  <si>
    <t>A17.24.001</t>
  </si>
  <si>
    <t>Чрескожная электронейростимуляция при заболеваниях периферической нервной системы / 1 процедура</t>
  </si>
  <si>
    <t>A17.29.002</t>
  </si>
  <si>
    <t>Электросон / 1 процедура</t>
  </si>
  <si>
    <t>A17.30.003</t>
  </si>
  <si>
    <t>Диадинамотерапия / 1 процедура, 1 поле</t>
  </si>
  <si>
    <t>Диадинамотерапия / 1 процедура, 2 и более полей</t>
  </si>
  <si>
    <t>A17.30.004</t>
  </si>
  <si>
    <t>Воздействие синусоидальными модулированными токами / 1 процедура, 1-2 поля</t>
  </si>
  <si>
    <t>Воздействие синусоидальными модулированными токами / 1 процедура, 3 и более полей</t>
  </si>
  <si>
    <t>A17.30.007</t>
  </si>
  <si>
    <t>Воздействие электромагнитным излучением сантиметрового диапазона (СМВ-терапия) / 1 процедура, 1-2 поля</t>
  </si>
  <si>
    <t>Воздействие электромагнитным излучением сантиметрового диапазона (СМВ-терапия) / 1 процедура, 3 и более полей</t>
  </si>
  <si>
    <t>A17.30.016</t>
  </si>
  <si>
    <t>Воздействие высокочастотными электромагнитными полями (индуктотермия) / 1 процедура, 1-2 поля</t>
  </si>
  <si>
    <t>Воздействие высокочастотными электромагнитными полями (индуктотермия) / 1 процедура, 3 и более полей</t>
  </si>
  <si>
    <t>A17.30.017</t>
  </si>
  <si>
    <t>Воздействие электрическим полем ультравысокой частоты (ЭП УВЧ) / 1 процедура, 1 поле</t>
  </si>
  <si>
    <t>Воздействие электрическим полем ультравысокой частоты (ЭП УВЧ) / 1 процедура, 2 и более полей</t>
  </si>
  <si>
    <t>A17.30.018</t>
  </si>
  <si>
    <t>Воздействие электромагнитным излучением дециметрового диапазона (ДМВ) / 1 процедура, 1-2 поля</t>
  </si>
  <si>
    <t>Воздействие электромагнитным излучением дециметрового диапазона (ДМВ) / 1 процедура, 3 и более полей</t>
  </si>
  <si>
    <t>A17.30.024.002</t>
  </si>
  <si>
    <t>Электрофорез синусоидальными модулированными токами (СМТ-форез) / 1 процедура, 1 поле</t>
  </si>
  <si>
    <t>Электрофорез синусоидальными модулированными токами (СМТ-форез) / 1 процедура, 2 и более полей</t>
  </si>
  <si>
    <t>A17.30.025</t>
  </si>
  <si>
    <t>Общая магнитотерапия / 1 процедура</t>
  </si>
  <si>
    <t>Общая магнитотерапия / 1 процедура, 1 поле</t>
  </si>
  <si>
    <t>Общая магнитотерапия / 1 процедура, 2 и более полей</t>
  </si>
  <si>
    <t>A17.30.025.003</t>
  </si>
  <si>
    <t>Магнитолазерная терапия (1-2 поля) / 1 процедура</t>
  </si>
  <si>
    <t>A17.30.025.004</t>
  </si>
  <si>
    <t>Магнитолазерная терапия (3 и более полей) / 1 процедура</t>
  </si>
  <si>
    <t>A17.30.026</t>
  </si>
  <si>
    <t>Инфитатерапия / 1 процедура</t>
  </si>
  <si>
    <t>A17.30.027</t>
  </si>
  <si>
    <t>Лазерофорез / 1 процедура</t>
  </si>
  <si>
    <t>A17.30.028</t>
  </si>
  <si>
    <t>Аэрозольтерапия / 1 процедура</t>
  </si>
  <si>
    <t>A17.30.033</t>
  </si>
  <si>
    <t>Флюктуоризация / 1 процедура, 1-2 поля</t>
  </si>
  <si>
    <t>Флюктуоризация / 1 процедура, 3 и более полей</t>
  </si>
  <si>
    <t>A17.30.034</t>
  </si>
  <si>
    <t>Ультрафонофорез лекарственный / 1 процедура, 1-2 поля</t>
  </si>
  <si>
    <t>Ультрафонофорез лекарственный кожи / 1 процедура, 3 и более полей</t>
  </si>
  <si>
    <t>A17.30.040</t>
  </si>
  <si>
    <t>Магнитофорез / 1 процедура, 1 поле</t>
  </si>
  <si>
    <t>Магнитофорез / 1 процедура, 2 и более полей</t>
  </si>
  <si>
    <t>A17.30.041</t>
  </si>
  <si>
    <t>Дарсонвализация / 1 процедура, 1 поле</t>
  </si>
  <si>
    <t>Дарсонвализация / 1 процедура, 2 и более полей</t>
  </si>
  <si>
    <t>A19.30.006.001</t>
  </si>
  <si>
    <t>Роботизированная механотерапия / 1 процедура</t>
  </si>
  <si>
    <t>A21.30.009</t>
  </si>
  <si>
    <t>Аппаратная рефлексотерапия / 1 процедура</t>
  </si>
  <si>
    <t>A22.01.005</t>
  </si>
  <si>
    <t>Низкоинтенсивное лазерное облучение кожи / 1 процедура, 1-2 поля</t>
  </si>
  <si>
    <t>Низкоинтенсивное лазерное облучение кожи / 1 процедура, 3 и более полей</t>
  </si>
  <si>
    <t>A22.27.001</t>
  </si>
  <si>
    <t>Ультрафиолетовое облучение слизистой носа / 1 процедура</t>
  </si>
  <si>
    <t>A22.30.002.001</t>
  </si>
  <si>
    <t>Воздействие излучением видимого диапазона через зрительный анализатор (цветоимпульсная терапия) / на аппарате "Меллон", 1 процедура</t>
  </si>
  <si>
    <t>A22.30.005</t>
  </si>
  <si>
    <t>Воздействие поляризованным светом / 1 процедура, 1 поле</t>
  </si>
  <si>
    <t>Воздействие поляризованным светом / 1 процедура, 2 и более полей</t>
  </si>
  <si>
    <t>A22.30.038</t>
  </si>
  <si>
    <t>Ультразвуковая терапия / 1 процедура, 1-2 поля</t>
  </si>
  <si>
    <t>Ультразвуковая терапия / 1 процедура, 3 и более полей</t>
  </si>
  <si>
    <t>A22.30.039</t>
  </si>
  <si>
    <t>Ультрафиолетовое облучение / 1 процедура, 1-2 поля</t>
  </si>
  <si>
    <t>Ультрафиолетовое облучение / 1 процедура, 3 и более полей</t>
  </si>
  <si>
    <t>A22.30.040</t>
  </si>
  <si>
    <t>Электрофорез лекарственный / 1 процедура, 1-2 поля</t>
  </si>
  <si>
    <t>A21.30.009.001</t>
  </si>
  <si>
    <t>Аппаратный массаж с использованием длинноволнового ИК-излучения / 1 процедура, стандартный режим</t>
  </si>
  <si>
    <t>Аппаратный массаж с использованием длинноволнового ИК-излучения / 1 процедура, облегченный режим</t>
  </si>
  <si>
    <t>A05.23.007</t>
  </si>
  <si>
    <t>Стабиллометрия / динамическая</t>
  </si>
  <si>
    <t>A21.01.001</t>
  </si>
  <si>
    <t>Общий массаж медицинский / 1 процедура</t>
  </si>
  <si>
    <t>A21.01.002</t>
  </si>
  <si>
    <t>Массаж лица медицинский / 1 процедура</t>
  </si>
  <si>
    <t>A21.01.003.001</t>
  </si>
  <si>
    <t>Массаж воротниковой области / 1 процедура</t>
  </si>
  <si>
    <t>A21.01.004</t>
  </si>
  <si>
    <t>Массаж верхней конечности медицинский / односторонний, 1 процедура</t>
  </si>
  <si>
    <t>Массаж верхней конечности медицинский / двусторонний, 1 процедура</t>
  </si>
  <si>
    <t>A21.01.004.002</t>
  </si>
  <si>
    <t>Массаж плечевого сустава / 1 процедура</t>
  </si>
  <si>
    <t>A21.01.004.003</t>
  </si>
  <si>
    <t>Массаж локтевого сустава / 1 процедура</t>
  </si>
  <si>
    <t>A21.01.004.004</t>
  </si>
  <si>
    <t>Массаж лучезапястного сустава / 1 процедура</t>
  </si>
  <si>
    <t>A21.01.004.005</t>
  </si>
  <si>
    <t>Массаж кисти и предплечья / односторонний, 1 процедура</t>
  </si>
  <si>
    <t>Массаж кисти и предплечья / двусторонний, 1 процедура</t>
  </si>
  <si>
    <t>A21.01.005</t>
  </si>
  <si>
    <t>Массаж волосистой части головы медицинский / 1 процедура</t>
  </si>
  <si>
    <t>A21.01.009</t>
  </si>
  <si>
    <t>Массаж нижней конечности медицинский / односторонний, 1 процедура</t>
  </si>
  <si>
    <t>Массаж нижней конечности медицинский / двусторонний, 1 процедура</t>
  </si>
  <si>
    <t>A21.01.009.001</t>
  </si>
  <si>
    <t>Массаж нижней конечности и поясницы / 1 процедура</t>
  </si>
  <si>
    <t>A21.01.009.002</t>
  </si>
  <si>
    <t>Массаж тазобедренного сустава и ягодичной области / 1 процедура</t>
  </si>
  <si>
    <t>A21.01.009.003</t>
  </si>
  <si>
    <t>Массаж коленного сустава / 1 процедура</t>
  </si>
  <si>
    <t>A21.01.009.004</t>
  </si>
  <si>
    <t>Массаж голеностопного сустава / 1 процедура</t>
  </si>
  <si>
    <t>A21.01.009.005</t>
  </si>
  <si>
    <t>Массаж стопы и голени / односторонний, 1 процедура</t>
  </si>
  <si>
    <t>Массаж стопы и голени / двусторонний, 1 процедура</t>
  </si>
  <si>
    <t>A21.03.002</t>
  </si>
  <si>
    <t>Массаж при заболеваниях позвоночника / 1 процедура, 1 отдела позвоночника</t>
  </si>
  <si>
    <t>A21.03.007</t>
  </si>
  <si>
    <t>Массаж спины медицинский / 1 процедура</t>
  </si>
  <si>
    <t>Общий массаж медицинский / лимфатический</t>
  </si>
  <si>
    <t>A21.30.001</t>
  </si>
  <si>
    <t>Массаж передней брюшной стенки медицинский / 1 процедура</t>
  </si>
  <si>
    <t>A21.30.005</t>
  </si>
  <si>
    <t>Массаж грудной клетки медицинский / 1 процедура</t>
  </si>
  <si>
    <t>A19.30.015</t>
  </si>
  <si>
    <t>Упражнения для укрепления мышц тазового дна</t>
  </si>
  <si>
    <t>A19.30.002</t>
  </si>
  <si>
    <t>Упражнения для укрепления мышц диафрагмы</t>
  </si>
  <si>
    <t>Упражнения для укрепления мышц диафрагмы / на тренажерах</t>
  </si>
  <si>
    <t>A19.30.016</t>
  </si>
  <si>
    <t>Лечебная физкультура групповая, 1 занятие</t>
  </si>
  <si>
    <t>A19.30.017</t>
  </si>
  <si>
    <t>Лечебная физкультура индивидуальная, 1 занятие</t>
  </si>
  <si>
    <t>A21.01.003</t>
  </si>
  <si>
    <t>Массаж шеи медицинский / 1 сеанс</t>
  </si>
  <si>
    <t>A21.01.004.001</t>
  </si>
  <si>
    <t>Массаж верхней конечности, надплечья и области лопатки / 1 сеанс</t>
  </si>
  <si>
    <t>A21.01.006</t>
  </si>
  <si>
    <t>Пилинг-массаж / 1 сеанс</t>
  </si>
  <si>
    <t>A21.01.007</t>
  </si>
  <si>
    <t>Вакуумный массаж кожи / 1 сеанс</t>
  </si>
  <si>
    <t>A21.03.001</t>
  </si>
  <si>
    <t>Массаж при переломе костей / 1 сеанс</t>
  </si>
  <si>
    <t>A21.03.002.001</t>
  </si>
  <si>
    <t>Массаж пояснично-крестцовой области / 1 сеанс</t>
  </si>
  <si>
    <t>A21.03.002.002</t>
  </si>
  <si>
    <t>Сегментарный массаж пояснично-крестцовой области / 1 сеанс</t>
  </si>
  <si>
    <t>A21.03.002.003</t>
  </si>
  <si>
    <t>Сегментарный массаж шейно-грудного отдела позвоночника / 1 сеанс</t>
  </si>
  <si>
    <t>A21.03.002.004</t>
  </si>
  <si>
    <t>Массаж пояснично-крестцового отдела позвоночника / 1 сеанс</t>
  </si>
  <si>
    <t>A21.03.002.005</t>
  </si>
  <si>
    <t>Массаж шейно-грудного отдела позвоночника / 1 сеанс</t>
  </si>
  <si>
    <t>A21.03.002.006</t>
  </si>
  <si>
    <t>Термовибромассаж паравертебральных мышц / 1 сеанс</t>
  </si>
  <si>
    <t>A21.05.002</t>
  </si>
  <si>
    <t>Массаж при заболеваниях органов системы кроветворения и крови / 1 сеанс</t>
  </si>
  <si>
    <t>A21.09.002</t>
  </si>
  <si>
    <t>Массаж при хронических неспецифических заболеваниях легких / 1 сеанс</t>
  </si>
  <si>
    <t>A21.10.002</t>
  </si>
  <si>
    <t>Массаж при заболеваниях сердца и перикарда / 1 сеанс</t>
  </si>
  <si>
    <t>A21.12.001</t>
  </si>
  <si>
    <t>Массаж при заболеваниях крупных кровеносных сосудов / 1 сеанс</t>
  </si>
  <si>
    <t>A21.13.001</t>
  </si>
  <si>
    <t>Массаж при заболеваниях периферических сосудов / 1 сеанс</t>
  </si>
  <si>
    <t>A21.14.001</t>
  </si>
  <si>
    <t>Массаж при заболеваниях печени, желчного пузыря, желчевыводящих путей / 1 сеанс</t>
  </si>
  <si>
    <t>A21.16.002</t>
  </si>
  <si>
    <t>Массаж при заболеваниях пищевода, желудка, двенадцатиперстной кишки / 1 сеанс</t>
  </si>
  <si>
    <t>A21.18.001</t>
  </si>
  <si>
    <t>Массаж при заболеваниях толстой кишки / 1 сеанс</t>
  </si>
  <si>
    <t>A21.20.001</t>
  </si>
  <si>
    <t>Массаж при заболеваниях женских половых органов / 1 сеанс</t>
  </si>
  <si>
    <t>A21.22.001</t>
  </si>
  <si>
    <t>Массаж при заболеваниях желез внутренней секреции / 1 сеанс</t>
  </si>
  <si>
    <t>A21.23.001</t>
  </si>
  <si>
    <t>Массаж при заболеваниях центральной нервной системы / 1 сеанс</t>
  </si>
  <si>
    <t>A21.24.004</t>
  </si>
  <si>
    <t>Массаж при заболеваниях периферической нервной системы / 1 сеанс</t>
  </si>
  <si>
    <t>A21.26.001</t>
  </si>
  <si>
    <t>Массаж век медицинский / 1 сеанс</t>
  </si>
  <si>
    <t>A21.28.002</t>
  </si>
  <si>
    <t>Массаж при заболеваниях почек и мочевыделительного тракта / 1 сеанс</t>
  </si>
  <si>
    <t>A21.30.002</t>
  </si>
  <si>
    <t>Общий массаж и гимнастика у детей раннего возраста / 1 сеанс</t>
  </si>
  <si>
    <t>A21.03.004</t>
  </si>
  <si>
    <t>Мануальная терапия при заболеваниях костной системы / 1 сеанс</t>
  </si>
  <si>
    <t>A21.03.006</t>
  </si>
  <si>
    <t>Мануальная терапия при заболеваниях позвоночника / 1 сеанс</t>
  </si>
  <si>
    <t>A21.04.001</t>
  </si>
  <si>
    <t>Мануальная терапия при заболеваниях суставов / 1 сеанс</t>
  </si>
  <si>
    <t>A21.09.003</t>
  </si>
  <si>
    <t>Мануальная терапия при заболеваниях нижних дыхательных путей и легочной ткани / 1 сеанс</t>
  </si>
  <si>
    <t>A21.10.003</t>
  </si>
  <si>
    <t>Мануальная терапия при заболеваниях сердца и перикарда / 1 сеанс</t>
  </si>
  <si>
    <t>A21.13.003</t>
  </si>
  <si>
    <t>Мануальная терапия при заболеваниях периферических сосудов / 1 сеанс</t>
  </si>
  <si>
    <t>A21.16.003</t>
  </si>
  <si>
    <t>Мануальная терапия при заболеваниях пищевода, желудка и двенадцатиперстной кишки / 1 сеанс</t>
  </si>
  <si>
    <t>A21.23.003</t>
  </si>
  <si>
    <t>Мануальная терапия при заболеваниях центральной нервной системы / 1 сеанс</t>
  </si>
  <si>
    <t>A21.24.001</t>
  </si>
  <si>
    <t>Мануальная терапия при заболеваниях периферической нервной системы / 1 сеанс</t>
  </si>
  <si>
    <t>A21.01.011</t>
  </si>
  <si>
    <t>Рефлексотерапия при заболеваниях кожи и подкожно-жировой клетчатки / 1 сеанс</t>
  </si>
  <si>
    <t>A21.03.003</t>
  </si>
  <si>
    <t>Рефлексотерапия при заболеваниях костной системы / 1 сеанс</t>
  </si>
  <si>
    <t>A21.05.001</t>
  </si>
  <si>
    <t>Рефлексотерапия при заболеваниях органов системы кроветворения и крови / 1 сеанс</t>
  </si>
  <si>
    <t>A21.08.001</t>
  </si>
  <si>
    <t>Рефлексотерапия при заболеваниях верхних дыхательных путей / 1 сеанс</t>
  </si>
  <si>
    <t>A21.09.001</t>
  </si>
  <si>
    <t>Рефлексотерапия при заболеваниях нижних дыхательных путей и легочной ткани / 1 сеанс</t>
  </si>
  <si>
    <t>A21.10.004</t>
  </si>
  <si>
    <t>Рефлексотерапия при заболеваниях сердца и перикарда / 1 сеанс</t>
  </si>
  <si>
    <t>A21.12.003</t>
  </si>
  <si>
    <t>Рефлексотерапия при заболеваниях крупных кровеносных сосудов / 1 сеанс</t>
  </si>
  <si>
    <t>A21.13.002</t>
  </si>
  <si>
    <t>Рефлексотерапия при заболеваниях периферических сосудов / 1 сеанс</t>
  </si>
  <si>
    <t>A21.14.002</t>
  </si>
  <si>
    <t>Рефлексотерапия при заболеваниях печени, желчевыводящих путей / 1 сеанс</t>
  </si>
  <si>
    <t>A21.15.001</t>
  </si>
  <si>
    <t>Рефлексотерапия при заболеваниях поджелудочной железы / 1 сеанс</t>
  </si>
  <si>
    <t>A21.16.001</t>
  </si>
  <si>
    <t>Рефлексотерапия при заболеваниях пищевода, желудка и двенадцатиперстной кишки / 1 сеанс</t>
  </si>
  <si>
    <t>A21.20.003</t>
  </si>
  <si>
    <t>Рефлексотерапия при заболеваниях женских половых органов / 1 сеанс</t>
  </si>
  <si>
    <t>A21.21.002</t>
  </si>
  <si>
    <t>Рефлексотерапия при заболеваниях мужских половых органов / 1 сеанс</t>
  </si>
  <si>
    <t>A21.22.002</t>
  </si>
  <si>
    <t>Рефлексотерапия при заболеваниях желез внутренней секреции / 1 сеанс</t>
  </si>
  <si>
    <t>A21.23.002</t>
  </si>
  <si>
    <t>Рефлексотерапия при заболеваниях центральной нервной системы / 1 сеанс</t>
  </si>
  <si>
    <t>A21.24.002</t>
  </si>
  <si>
    <t>Рефлексотерапия при заболеваниях периферической нервной системы / 1 сеанс</t>
  </si>
  <si>
    <t>A21.25.001</t>
  </si>
  <si>
    <t>Рефлексотерапия при заболеваниях органа слуха / 1 сеанс</t>
  </si>
  <si>
    <t>A21.26.003</t>
  </si>
  <si>
    <t>Рефлексотерапия при заболеваниях органа зрения / 1 сеанс</t>
  </si>
  <si>
    <t>A21.28.001</t>
  </si>
  <si>
    <t>Рефлексотерапия при заболеваниях почек и мочевыделительного тракта / 1 сеанс</t>
  </si>
  <si>
    <t>A21.03.009</t>
  </si>
  <si>
    <t>Остеопатия при заболеваниях костной системы / 1 сеанс</t>
  </si>
  <si>
    <t>A21.10.005</t>
  </si>
  <si>
    <t>Остеопатия при заболеваниях сердечно-сосудистой системы и перикарда / 1 сеанс</t>
  </si>
  <si>
    <t>A21.16.004</t>
  </si>
  <si>
    <t>Остеопатия при заболеваниях пищеварительной системы / 1 сеанс</t>
  </si>
  <si>
    <t>A21.20.004</t>
  </si>
  <si>
    <t>Остеопатия при заболеваниях женских половых органов / 1 сеанс</t>
  </si>
  <si>
    <t>A21.21.003</t>
  </si>
  <si>
    <t>Остеопатия при заболеваниях мужских половых органов / 1 сеанс</t>
  </si>
  <si>
    <t>A21.22.003</t>
  </si>
  <si>
    <t>Остеопатия при заболеваниях желез внутренней секреции / 1 сеанс</t>
  </si>
  <si>
    <t>A21.23.007</t>
  </si>
  <si>
    <t>Остеопатия при заболеваниях центральной нервной системы / 1 сеанс</t>
  </si>
  <si>
    <t>A21.24.005</t>
  </si>
  <si>
    <t>Остеопатия при заболеваниях периферической нервной системы / 1 сеанс</t>
  </si>
  <si>
    <t>A21.30.008</t>
  </si>
  <si>
    <t>Остеопатическая коррекция соматических дисфункций / 1 сеанс</t>
  </si>
  <si>
    <t>A21.30.008.001</t>
  </si>
  <si>
    <t>Остеопатическая коррекция соматических дисфункций глобальных биомеханических / 1 сеанс</t>
  </si>
  <si>
    <t>A21.30.008.002</t>
  </si>
  <si>
    <t>Остеопатическая коррекция соматических дисфункций глобальных ритмогенных / 1 сеанс</t>
  </si>
  <si>
    <t>A21.30.008.003</t>
  </si>
  <si>
    <t>Остеопатическая коррекция соматических дисфункций глобальных нейродинамических / 1 сеанс</t>
  </si>
  <si>
    <t>A21.30.008.004</t>
  </si>
  <si>
    <t>Остеопатическая коррекция соматических дисфункций региона головы / 1 сеанс</t>
  </si>
  <si>
    <t>A21.30.008.005</t>
  </si>
  <si>
    <t>Остеопатическая коррекция соматических дисфункций региона шеи / 1 сеанс</t>
  </si>
  <si>
    <t>A21.30.008.006</t>
  </si>
  <si>
    <t>Остеопатическая коррекция соматических дисфункций региона грудного / 1 сеанс</t>
  </si>
  <si>
    <t>A21.30.008.007</t>
  </si>
  <si>
    <t>Остеопатическая коррекция соматических дисфункций региона поясничного / 1 сеанс</t>
  </si>
  <si>
    <t>A21.30.008.008</t>
  </si>
  <si>
    <t>Остеопатическая коррекция соматических дисфункций региона таза / 1 сеанс</t>
  </si>
  <si>
    <t>A21.30.008.009</t>
  </si>
  <si>
    <t>Остеопатическая коррекция соматических дисфункций региона верхних конечностей / 1 сеанс</t>
  </si>
  <si>
    <t>A21.30.008.010</t>
  </si>
  <si>
    <t>Остеопатическая коррекция соматических дисфункций региона нижних конечностей / 1 сеанс</t>
  </si>
  <si>
    <t>A21.30.008.011</t>
  </si>
  <si>
    <t>Остеопатическая коррекция соматических дисфункций региона твердой мозговой оболочки / 1 сеанс</t>
  </si>
  <si>
    <t>A21.30.008.012</t>
  </si>
  <si>
    <t>Остеопатическая коррекция соматических дисфункций региональных нейродинамических / 1 сеанс</t>
  </si>
  <si>
    <t>A21.30.008.013</t>
  </si>
  <si>
    <t>Остеопатическая коррекция локальных соматических дисфункций верхних конечностей / 1 сеанс</t>
  </si>
  <si>
    <t>A21.30.008.014</t>
  </si>
  <si>
    <t>Остеопатическая коррекция локальных соматических дисфункций нижних конечностей / 1 сеанс</t>
  </si>
  <si>
    <t>A21.30.008.015</t>
  </si>
  <si>
    <t>Остеопатическая коррекция локальных соматических дисфункций костей и сочленений таза / 1 сеанс</t>
  </si>
  <si>
    <t>A21.30.008.016</t>
  </si>
  <si>
    <t>Остеопатическая коррекция локальных соматических дисфункций грудной клетки / 1 сеанс</t>
  </si>
  <si>
    <t>A21.30.008.017</t>
  </si>
  <si>
    <t>Остеопатическая коррекция локальных соматических дисфункций краниосакральной системы и органов головы / 1 сеанс</t>
  </si>
  <si>
    <t>A21.30.008.018</t>
  </si>
  <si>
    <t>Остеопатическая коррекция локальных соматических дисфункций нервной и эндокринной систем / 1 сеанс</t>
  </si>
  <si>
    <t>A21.30.008.019</t>
  </si>
  <si>
    <t>Остеопатическая коррекция локальных соматических дисфункций внутренних органов / 1 сеанс</t>
  </si>
  <si>
    <t>A22.30.015</t>
  </si>
  <si>
    <t>Ударно-волновая терапия / 1 сеанс</t>
  </si>
  <si>
    <t>A21.03.008</t>
  </si>
  <si>
    <t>Тракционное вытяжение позвоночника / 1 сеанс</t>
  </si>
  <si>
    <t>A19.30.006</t>
  </si>
  <si>
    <t>Механотерапия / 1 сеанс</t>
  </si>
  <si>
    <t>A14.05.001</t>
  </si>
  <si>
    <t>Постановка пиявок / 1 сеанс</t>
  </si>
  <si>
    <t>4.2.12 Офтальмология</t>
  </si>
  <si>
    <t>A11.26.011.002</t>
  </si>
  <si>
    <t>Ретробульбарная инъекция</t>
  </si>
  <si>
    <t>A11.26.011.001</t>
  </si>
  <si>
    <t>Парабульбарная инъекция</t>
  </si>
  <si>
    <t>A11.26.016</t>
  </si>
  <si>
    <t>Субконъюнктивальная инъекция</t>
  </si>
  <si>
    <t>Зондирование слезных канальцев, активация слезных точек / 1 глаз</t>
  </si>
  <si>
    <t>A11.26.004</t>
  </si>
  <si>
    <t>Промывание слезных путей / 1 глаз</t>
  </si>
  <si>
    <t>A11.26.015</t>
  </si>
  <si>
    <t>Соскоб конъюнктивы</t>
  </si>
  <si>
    <t>A11.01.019</t>
  </si>
  <si>
    <t>Получение соскоба с эрозивно-язвенных элементов кожи и слизистых оболочек</t>
  </si>
  <si>
    <t>A16.26.018</t>
  </si>
  <si>
    <t>5.1 ОПЕРАЦИИ, ВЫПОЛНЯЕМЫЕ В АМБУЛАТОРНЫХ УСЛОВИЯХ</t>
  </si>
  <si>
    <t>5.1.1 Эндоскопические хирургические вмешательства</t>
  </si>
  <si>
    <t xml:space="preserve">A03.16.001.001  </t>
  </si>
  <si>
    <t xml:space="preserve">Эзофагогастродуоденоскопия с электрокоагуляцией кровоточащего сосуда                                    </t>
  </si>
  <si>
    <t>A16.16.039</t>
  </si>
  <si>
    <t>Эндоскопическая хирургия при новообразованиях желудка / 1-3 шт до 1 см 1 категория сложности</t>
  </si>
  <si>
    <t>Эндоскопическая хирургия при новообразованиях желудка / 4-10 шт до 1 см 1 категория сложности</t>
  </si>
  <si>
    <t>Эндоскопическая хирургия при новообразованиях желудка / 1-3 шт до 1 см 2 категория сложности</t>
  </si>
  <si>
    <t>Эндоскопическая хирургия при новообразованиях желудка / 4-10 шт до 1 см 2 категория сложности</t>
  </si>
  <si>
    <t>A16.16.041</t>
  </si>
  <si>
    <t>Эндоскопическая хирургия при новообразованиях пишевода / до 0,5 см 1 категория сложности</t>
  </si>
  <si>
    <t>Эндоскопическая хирургия при новообразованиях пишевода / до 1 см 2 категория сложности</t>
  </si>
  <si>
    <t xml:space="preserve">A16.18.019.001  </t>
  </si>
  <si>
    <t>Удаление полипа толстой кишки эндоскопическое / 1-3 шт до 0,5 см 1 категория сложности</t>
  </si>
  <si>
    <t>Удаление полипа толстой кишки эндоскопическое / 4-10 шт до 0,5 см 1 категория сложности</t>
  </si>
  <si>
    <t>Удаление полипа толстой кишки эндоскопическое / 1 шт до 1 см 2 категория сложности</t>
  </si>
  <si>
    <t>Удаление полипа толстой кишки эндоскопическое / каждый последующий до 1 см 2 категория сложности</t>
  </si>
  <si>
    <t>А03.18.002</t>
  </si>
  <si>
    <t>Эндоскопическая резекция слизистой толстой кишки / без стоимости расходных материалов</t>
  </si>
  <si>
    <t>A16.16.037</t>
  </si>
  <si>
    <t>Эндоскопическая резекция слизистой пищевода</t>
  </si>
  <si>
    <t>A16.16.038</t>
  </si>
  <si>
    <t>Эндоскопическая резекция слизистой желудка</t>
  </si>
  <si>
    <t>A16.16.038.001</t>
  </si>
  <si>
    <t>Эндоскопическое удаление подслизистых образований желудка</t>
  </si>
  <si>
    <t>A16.16.041.002</t>
  </si>
  <si>
    <t>Эндоскопическое удаление подслизистых образований пищевода</t>
  </si>
  <si>
    <t>A16.16.041.003</t>
  </si>
  <si>
    <t>Эндоскопическое удаление инородных тел пищевода</t>
  </si>
  <si>
    <t xml:space="preserve">A16.16.048 </t>
  </si>
  <si>
    <t xml:space="preserve">Эндоскопическое удаление инородных тел из желудка       </t>
  </si>
  <si>
    <t>А16.16.006.001</t>
  </si>
  <si>
    <t>Бужирование пищевода эндоскопическое / без учета стоимости проводника</t>
  </si>
  <si>
    <t>A16.16.032.002</t>
  </si>
  <si>
    <t xml:space="preserve">Эндоскопическая кардиодилятация пищевода баллонным кардиодилятатором                                       </t>
  </si>
  <si>
    <t xml:space="preserve">A16.30.045 </t>
  </si>
  <si>
    <t>Эндоскопическое бужирование стриктур анастомозов / без учета стоимости проводника</t>
  </si>
  <si>
    <t>5.1.2 Офтальмология</t>
  </si>
  <si>
    <t>A16.26.051</t>
  </si>
  <si>
    <t>Удаление инородного тела роговицы</t>
  </si>
  <si>
    <t>A16.26.148</t>
  </si>
  <si>
    <t>Удаление инородного тела век / или конъюктивы</t>
  </si>
  <si>
    <t>A20.26.006</t>
  </si>
  <si>
    <t>Термокоагуляция оболочек глаза, конъюнктивы, кожи век</t>
  </si>
  <si>
    <t>A16.26.138</t>
  </si>
  <si>
    <t>A11.26.019</t>
  </si>
  <si>
    <t>A11.26.012</t>
  </si>
  <si>
    <t>Введение воздуха или лекарственных препаратов в камеры глаза / без стоимости расходных материалов</t>
  </si>
  <si>
    <t>Удаление новообразования век / 1 категории сложности (1 новообразование)</t>
  </si>
  <si>
    <t>Удаление новообразования век / 2 категории сложности (1 новообразование)</t>
  </si>
  <si>
    <t>Удаление новообразования век / 3 категории сложности (1 новообразование)</t>
  </si>
  <si>
    <t>Удаление халязиона / одиночный</t>
  </si>
  <si>
    <t>Удаление халязиона / множественные на 1 веке</t>
  </si>
  <si>
    <t>Лазерная корепраксия, дисцизия задней капсулы хрусталика / при афакии</t>
  </si>
  <si>
    <t>Лазерная корепраксия, дисцизия задней капсулы хрусталика / при артифакии</t>
  </si>
  <si>
    <t>Лазерная корепраксия, дисцизия задней капсулы хрусталика / санация ИОЛ</t>
  </si>
  <si>
    <t>Лазерный синехиолизис</t>
  </si>
  <si>
    <t>A22.26.006</t>
  </si>
  <si>
    <t>Лазергониотрабекулопунктура / Селективная лазерная трабекулопластика</t>
  </si>
  <si>
    <t>Лазерная трабекулопластика / Лазерная гониопластика</t>
  </si>
  <si>
    <t>Лазерная гониодесцеметопунктура / гониопунктура</t>
  </si>
  <si>
    <t>Лазерный витреолизис / швартотомия</t>
  </si>
  <si>
    <t>A22.26.029</t>
  </si>
  <si>
    <t>Секторальная лазеркоагуляция сетчатки / по типу "решетки"</t>
  </si>
  <si>
    <t>Фокальная лазерная коагуляция глазного дна / Лазерная коагуляция сетчатки при центральной патологии</t>
  </si>
  <si>
    <t>Панретинальная лазерная коагуляция / курс лечения</t>
  </si>
  <si>
    <t>Секторальная лазеркоагуляция сетчатки / 1 категория сложности</t>
  </si>
  <si>
    <t>Секторальная лазеркоагуляция сетчатки / 2 категория сложности</t>
  </si>
  <si>
    <t>Секторальная лазеркоагуляция сетчатки / 3 категория сложности</t>
  </si>
  <si>
    <t>Энуклеация кисты большой железы преддверия влагалища / парауретральная киста</t>
  </si>
  <si>
    <t>Нефротомия и нефростомия / без стоимости расходных материалов</t>
  </si>
  <si>
    <t>Радикальная цистэктомия с уретерокутанеостомией / без стоимости расходных материалов</t>
  </si>
  <si>
    <t>Радикальная цистэктомия с кожной уретероилеостомией / без стоимости расходных материалов</t>
  </si>
  <si>
    <t>Радикальная цистпростатэктомия с уретерокутанеостомией / без стоимости расходных материалов</t>
  </si>
  <si>
    <t>Радикальная цистпростатэктомия с кожной уретероилеостомией / без стоимости расходных материалов</t>
  </si>
  <si>
    <r>
      <t xml:space="preserve">Реконструкция мочевого пузыря с цистэктомией (полной или частичной) / </t>
    </r>
    <r>
      <rPr>
        <sz val="12"/>
        <rFont val="Times New Roman"/>
        <family val="1"/>
        <charset val="204"/>
      </rPr>
      <t>аугментирующая цистопластика</t>
    </r>
  </si>
  <si>
    <t>Перевязка и пересечение яичковой вены / Операция Иванисевича или Паломо при варикоцеле</t>
  </si>
  <si>
    <t>Перевязка и пересечение яичковой вены / Операция Мармара при варикоцеле</t>
  </si>
  <si>
    <t>Нефролитотомия / без стоимости расходных материалов</t>
  </si>
  <si>
    <t>Иссечение кисты почки / без стоимости расходных материалов</t>
  </si>
  <si>
    <t>Нефротомия и нефростомия / у беременной (без стоимости расходных материалов)</t>
  </si>
  <si>
    <t>Нефролитотомия / у беременной (без стоимости расходных материалов)</t>
  </si>
  <si>
    <t>Иссечение кисты почки / у беременной (без стоимости расходных материалов)</t>
  </si>
  <si>
    <t>Радикальная лапароскопическая простатэктомия / без стоимости расходных материалов</t>
  </si>
  <si>
    <t>Лапароскопическая резекция почки / без стоимости расходных материалов</t>
  </si>
  <si>
    <t>Лапароскопическая нефрэктомия / без стоимости расходных материалов</t>
  </si>
  <si>
    <t>Пластика лоханки и мочеточника с использованием видеоэндоскопических технологий / без стоимости расходных материалов</t>
  </si>
  <si>
    <t>Уретеролизис с использованием видеоэндоскопических технологий</t>
  </si>
  <si>
    <t>Клипирование яичковой вены с использованием видеоэндоскопических технологий / без стоимости расходных материалов</t>
  </si>
  <si>
    <t>Нефруретерэктомия с использованием видеоэндоскопических технологий / без стоимости расходных материалов</t>
  </si>
  <si>
    <t xml:space="preserve">Пункция яичка </t>
  </si>
  <si>
    <t>Биопсия мочевого пузыря / щипковая</t>
  </si>
  <si>
    <t>Трансуретральная резекция мочевого пузыря / Электровапоризация опухоли мочевого пузыря (без стоимости расходных материалов)</t>
  </si>
  <si>
    <t>Восстановление уретры / реканализация уретры</t>
  </si>
  <si>
    <r>
      <t xml:space="preserve">Рассечение стриктуры уретры с использованием видеоэндоскопических технологий </t>
    </r>
    <r>
      <rPr>
        <sz val="12"/>
        <color indexed="10"/>
        <rFont val="Times New Roman"/>
        <family val="1"/>
        <charset val="204"/>
      </rPr>
      <t>лазером</t>
    </r>
  </si>
  <si>
    <t>Селективная и суперселективная эмболизация/химиоэмболизация ветвей внутренней подвздошной артерии / без стоимости расходных материалов</t>
  </si>
  <si>
    <r>
      <t xml:space="preserve">Трансуретральная эндоскопическая цистолитотрипсия </t>
    </r>
    <r>
      <rPr>
        <sz val="12"/>
        <color indexed="10"/>
        <rFont val="Times New Roman"/>
        <family val="1"/>
        <charset val="204"/>
      </rPr>
      <t>( лазер)</t>
    </r>
  </si>
  <si>
    <t>Эндоскопические операции у беременных : "цена операции" х 1,5</t>
  </si>
  <si>
    <t>Трансуретральная резекция мочевого пузыря / Электровапоризация опухоли мочевого пузыря у беременной (без стоимости расходных материалов)</t>
  </si>
  <si>
    <t>Восстановление уретры / реканализация уретры у беременной</t>
  </si>
  <si>
    <t>Рассечение стриктуры уретры с использованием видеоэндоскопических технологий лазером / у беременной</t>
  </si>
  <si>
    <t>Трансуретральная эндоскопическая цистолитотрипсия (лазер) / у беременной</t>
  </si>
  <si>
    <t>Биопсия почки под контролем ультразвукового исследования / без стоимости расходных материалов</t>
  </si>
  <si>
    <t>Чрескожная пункционная нефростомия / без стоимости расходных материалов</t>
  </si>
  <si>
    <t>Катетеризация мочеточника / женщинам</t>
  </si>
  <si>
    <t>Катетеризация мочеточника / мужчинам</t>
  </si>
  <si>
    <t>Перкутанная нефролитотрипсия с литоэкстракцией (нефролитолапаксия) / не коралловидного камня (без стоимости расходных материалов)</t>
  </si>
  <si>
    <t>Перкутанная нефролитотрипсия с литоэкстракцией (нефролитолапаксия) / коралловидного камня (первый этап), без стоимости расходных материалов</t>
  </si>
  <si>
    <t>Трансуретральная эндоскопическая уретеролитотрипсия / камень при уретероскопии мигрирует в почку (без стоимости расходных материалов)</t>
  </si>
  <si>
    <t>Пункционное дренирование, склерозирование кисты почки / без стоимости расходных материалов</t>
  </si>
  <si>
    <t>Чрескожная пункционная нефростомия / у беременной (без стоимости расходных материалов)</t>
  </si>
  <si>
    <t>Трансуретральная эндоскопическая уретеролитотрипсия / камень при уретероскопии мигрирует в почку у беременной (без стоимости расходных материалов)</t>
  </si>
  <si>
    <t>Трансуретральная эндоскопическая уретеролитотрипсия лазерная / у беременной</t>
  </si>
  <si>
    <t>Пункционное дренирование, склерозирование кисты почки / у беременной (без стоимости расходных материалов)</t>
  </si>
  <si>
    <t>5.2.6 Эндоскопические хирургические вмешательства</t>
  </si>
  <si>
    <t>A22.16.011</t>
  </si>
  <si>
    <t>Эндоскопическая фотодинамическая терапия при новообразованиях пищевода / 1 сеанс без учета стоимости фармпрепарата</t>
  </si>
  <si>
    <t>A22.16.012</t>
  </si>
  <si>
    <t>Эндоскопическая фотодинамическая терапия при новообразованиях желудка / 1 сеанс без учета стоимости фармпрепарата</t>
  </si>
  <si>
    <t>A22.09.003.005</t>
  </si>
  <si>
    <t>Поднаркозная эндоскопическая фотодинамическая терапия опухоли бронхов / 1 сеанс без учета стоимости наркоза и фармпрепарата</t>
  </si>
  <si>
    <t>А03.18.003</t>
  </si>
  <si>
    <t>Эндопротезирование толстой кишки / без стоимости расходных материалов</t>
  </si>
  <si>
    <t>А03.30.004</t>
  </si>
  <si>
    <t>Видеоэндоскопическая петлевая резекция слизистой желудочно-кишечного тракта / без стоимости расходных материалов</t>
  </si>
  <si>
    <t>А03.30.005</t>
  </si>
  <si>
    <t>Видеоэндоскопическое лигирование основания малигнизированного полипа / без стоимости расходных материалов</t>
  </si>
  <si>
    <t>A16.14.008.001</t>
  </si>
  <si>
    <t>Эндоскопическая литоэкстракция из холедоха / без стоимости расходных материалов</t>
  </si>
  <si>
    <t>A16.14.011.001</t>
  </si>
  <si>
    <t>Холедохолитотомия с использованием видеоэндоскопических технологий / без стоимости расходных материалов</t>
  </si>
  <si>
    <t>A16.14.020.004</t>
  </si>
  <si>
    <t>Эндоскопическое назобилиарное дренирование / без стоимости расходных материалов</t>
  </si>
  <si>
    <t>A16.14.024.003</t>
  </si>
  <si>
    <t>Эндоскопическое эндопротезирование холедоха / без стоимости расходных материалов</t>
  </si>
  <si>
    <t>A16.14.032.002</t>
  </si>
  <si>
    <t>Стентирование желчных протоков под видеоэндоскопическим контролем / без стоимости расходных материалов</t>
  </si>
  <si>
    <t>A16.14.032.003</t>
  </si>
  <si>
    <t>Эндоскопическое стентирование желчных протоков при опухолевом стенозе, при стенозах анастомоза опухолевого характера под видеоэндоскопическим контролем / без стоимости расходных материалов</t>
  </si>
  <si>
    <t>A16.14.041.001</t>
  </si>
  <si>
    <t>Эндоскопическая папиллэктомия / без стоимости  расходных материалов</t>
  </si>
  <si>
    <t>A16.14.042.001</t>
  </si>
  <si>
    <t>Эндоскопическая антеградная папиллосфинктеротомия / без стоимости расходных материалов</t>
  </si>
  <si>
    <t>A16.14.042.002</t>
  </si>
  <si>
    <t>Эндоскопическая ретроградная папиллосфинктеротомия / без стоимости расходных материалов</t>
  </si>
  <si>
    <t>A16.14.042.003</t>
  </si>
  <si>
    <t>Эндоскопическая атипичная папиллосфинктеротомия / без стоимости расходных материалов</t>
  </si>
  <si>
    <t>A16.15.021</t>
  </si>
  <si>
    <t>Эндоскопическое стентирование главного панкреатического протока / без стоимости расходных материалов</t>
  </si>
  <si>
    <t>A16.15.022.001</t>
  </si>
  <si>
    <t>Эндоскопическое стентирование Вирсунгова протока при опухолевом стенозе, под видеоэндоскопическим контролем / без стоимости расходных материалов</t>
  </si>
  <si>
    <t>A16.16.006.002</t>
  </si>
  <si>
    <t>Стентирование пищевода / без стоимости расходных материалов</t>
  </si>
  <si>
    <t>A16.16.032.001</t>
  </si>
  <si>
    <t>Эндоскопическая кардиодилятация пищевода механическим кардиодилятатором</t>
  </si>
  <si>
    <t>A16.16.041.001</t>
  </si>
  <si>
    <t>Эндоскопическое удаление полипов из пищевода / без стоимости расходных материалов</t>
  </si>
  <si>
    <t>A16.16.042</t>
  </si>
  <si>
    <t>Эндопротезирование пищевода / без стоимости расходных материалов</t>
  </si>
  <si>
    <t>A16.16.052</t>
  </si>
  <si>
    <t>Эндоскопическое электрохирургическое удаление новообразования желудка</t>
  </si>
  <si>
    <t>A16.17.015</t>
  </si>
  <si>
    <t>Эндоскопическое электрохирургическое удаление новообразования тонкой кишки</t>
  </si>
  <si>
    <t>A16.17.020</t>
  </si>
  <si>
    <t>Удаление полипа тонкой кишки эндоскопическое</t>
  </si>
  <si>
    <t>A16.17.021</t>
  </si>
  <si>
    <t>Баллонная дилатация стеноза тонкой кишки / без стоимости расходных материалов</t>
  </si>
  <si>
    <t>A16.17.023</t>
  </si>
  <si>
    <t>Удаление инородных тел из тонкой кишки эндоскопическое</t>
  </si>
  <si>
    <t>A16.18.025</t>
  </si>
  <si>
    <t>Эндоскопическое удаление ворсинчатых опухолей толстой кишки</t>
  </si>
  <si>
    <t>A16.18.032</t>
  </si>
  <si>
    <t>Удаление инородных тел из толстой кишки эндоскопическое</t>
  </si>
  <si>
    <t>A16.30.037</t>
  </si>
  <si>
    <t>Эндоскопическое стентирование при опухолевом стенозе</t>
  </si>
  <si>
    <t>A22.16.001</t>
  </si>
  <si>
    <t>Эндоскопическое облучение лазером при заболеваниях пищевода, желудка, двенадцатиперстной кишки</t>
  </si>
  <si>
    <t>5.2.7 Нейрохирургия</t>
  </si>
  <si>
    <t>A16.22.014</t>
  </si>
  <si>
    <t>Удаление новообразования гипофиза</t>
  </si>
  <si>
    <t>A16.23.001</t>
  </si>
  <si>
    <t>Пункция желудочка головного мозга</t>
  </si>
  <si>
    <t>A16.23.002</t>
  </si>
  <si>
    <t>A16.23.003</t>
  </si>
  <si>
    <t>Формирование трепанационных отверстий в костях черепа</t>
  </si>
  <si>
    <t>A16.23.004</t>
  </si>
  <si>
    <t>Разрез головного мозга и мозговых оболочек</t>
  </si>
  <si>
    <t>A16.23.005</t>
  </si>
  <si>
    <t>Иссечение поврежденных костей черепа</t>
  </si>
  <si>
    <t>A16.23.007</t>
  </si>
  <si>
    <t>A16.23.022</t>
  </si>
  <si>
    <t>Трепанация черепа</t>
  </si>
  <si>
    <t>A16.23.023.001</t>
  </si>
  <si>
    <t>Стереотаксическая биопсия опухоли головного мозга / без стоимости расходных материалов</t>
  </si>
  <si>
    <t>A16.23.032</t>
  </si>
  <si>
    <t>Удаление новообразования основания черепа</t>
  </si>
  <si>
    <t>A16.23.033</t>
  </si>
  <si>
    <t>Удаление новообразования спинного мозга</t>
  </si>
  <si>
    <t>A16.23.038</t>
  </si>
  <si>
    <t>Удаление новообразования оболочек головного мозга</t>
  </si>
  <si>
    <t>A16.23.043</t>
  </si>
  <si>
    <t>Люмбо-перитонеальное шунтирование / без стоимости расходных материалов</t>
  </si>
  <si>
    <t>A16.23.044</t>
  </si>
  <si>
    <t>Люмбальный дренаж наружный / без стоимости расходных материалов</t>
  </si>
  <si>
    <t>A16.23.048</t>
  </si>
  <si>
    <t>Удаление черепно-лицевого новообразования</t>
  </si>
  <si>
    <t>A16.23.051</t>
  </si>
  <si>
    <t>Удаление гематомы хиазмально-селлярной области</t>
  </si>
  <si>
    <t>A16.23.053</t>
  </si>
  <si>
    <t>Установка вентрикулярного дренажа наружного</t>
  </si>
  <si>
    <t>A16.23.054.001</t>
  </si>
  <si>
    <t>Цистоперитонеальное шунтирование / без стоимости расходных материалов</t>
  </si>
  <si>
    <t>A16.23.054.002</t>
  </si>
  <si>
    <t>Цисто-вентрикулярное дренирование / без стоимости расходных материалов</t>
  </si>
  <si>
    <t>A16.23.054.003</t>
  </si>
  <si>
    <t>Цистоцистернальное дренирование / без стоимости расходных материалов</t>
  </si>
  <si>
    <t>A16.23.059</t>
  </si>
  <si>
    <t>Пластика дефекта свода черепа / без стоимости расходных материалов</t>
  </si>
  <si>
    <t>A16.23.067</t>
  </si>
  <si>
    <t>Удаление новообразования больших полушарий головного мозга</t>
  </si>
  <si>
    <t>A16.23.069</t>
  </si>
  <si>
    <t>Удаление новообразования желудочков мозга</t>
  </si>
  <si>
    <t>A16.23.073</t>
  </si>
  <si>
    <t>Удаление новообразования оболочек спинного мозга</t>
  </si>
  <si>
    <t>A16.23.074</t>
  </si>
  <si>
    <t>Декомпрессия корешка черепно-мозгового нерва</t>
  </si>
  <si>
    <t>A16.23.074.002</t>
  </si>
  <si>
    <t>Декомпрессия корешка черепно-мозгового нерва при нейроваскулярном конфликте</t>
  </si>
  <si>
    <t>A16.23.085</t>
  </si>
  <si>
    <t>Декомпрессия позвоночного канала микрохирургическая / без стоимости расходных материалов</t>
  </si>
  <si>
    <t>A16.23.085.001</t>
  </si>
  <si>
    <t>Декомпрессия позвоночного канала с имплантацией стабилизирующей системы / без стоимости расходных материалов</t>
  </si>
  <si>
    <t>A16.23.088</t>
  </si>
  <si>
    <t>Удаление абсцессов спинного мозга</t>
  </si>
  <si>
    <t>A16.23.089</t>
  </si>
  <si>
    <t>Удаление кист спинного мозга</t>
  </si>
  <si>
    <t>A16.23.090</t>
  </si>
  <si>
    <t>Имплантация помпы для субарахноидального введения лекарственных препаратов / без стоимости расходных материалов</t>
  </si>
  <si>
    <t>A16.23.091</t>
  </si>
  <si>
    <t>Настройка программируемого шунта / без стоимости расходных материалов</t>
  </si>
  <si>
    <t>A16.23.092</t>
  </si>
  <si>
    <t>Удаление контузионного очага головного мозга</t>
  </si>
  <si>
    <t>A16.22.014.001</t>
  </si>
  <si>
    <t>Удаление новообразования гипофиза трансназальным доступом</t>
  </si>
  <si>
    <t>A16.22.014.002</t>
  </si>
  <si>
    <t>Удаление новообразования гипофиза транскраниальным доступом</t>
  </si>
  <si>
    <t>A16.22.014.003</t>
  </si>
  <si>
    <t>Удаление новообразования гипофиза трансназальным микроскопическим доступом</t>
  </si>
  <si>
    <t>A16.23.006</t>
  </si>
  <si>
    <t>Краниопластика / без стоимости расходных материалов</t>
  </si>
  <si>
    <t>A16.23.007.001</t>
  </si>
  <si>
    <t>Вентрикулостомия третьего желудочка головного мозга с использованием видеоэндоскопических технологий</t>
  </si>
  <si>
    <t>A16.23.009</t>
  </si>
  <si>
    <t>Установка вентрикуло-цистернального дренажа</t>
  </si>
  <si>
    <t>A16.23.010</t>
  </si>
  <si>
    <t>Установка внечерепного желудочкового шунта</t>
  </si>
  <si>
    <t>A16.23.011</t>
  </si>
  <si>
    <t>Наложение анастомоза вентрикуло-атриального / без стоимости расходных материалов</t>
  </si>
  <si>
    <t>A16.23.012</t>
  </si>
  <si>
    <t>Удаление абсцесса головного мозга с капсулой</t>
  </si>
  <si>
    <t>A16.23.013</t>
  </si>
  <si>
    <t>Вскрытие абсцесса головного мозга и дренирование</t>
  </si>
  <si>
    <t>A16.23.014</t>
  </si>
  <si>
    <t>Удаление кисты головного мозга</t>
  </si>
  <si>
    <t>A16.23.014.001</t>
  </si>
  <si>
    <t>Удаление кисты головного мозга с применением микрохирургической техники</t>
  </si>
  <si>
    <t>A16.23.015</t>
  </si>
  <si>
    <t>Пункция гематомы головного мозга</t>
  </si>
  <si>
    <t>A16.23.016</t>
  </si>
  <si>
    <t>Декомпрессивная трепанация</t>
  </si>
  <si>
    <t>A16.23.017</t>
  </si>
  <si>
    <t>Удаление гематомы головного мозга</t>
  </si>
  <si>
    <t>A16.23.017.001</t>
  </si>
  <si>
    <t>Закрытое дренирование гематомы головного мозга при помощи фибринолитических препаратов / без стоимости расходных материалов</t>
  </si>
  <si>
    <t>A16.23.017.002</t>
  </si>
  <si>
    <t>Удаление внутримозговой гематомы больших полушарий головного мозга с коагуляцией патологических сосудов артериовенозной мальформации</t>
  </si>
  <si>
    <t>A16.23.017.003</t>
  </si>
  <si>
    <t>Удаление внутримозговой гематомы задней черепной ямки с иссечением артериовенозной мальформации</t>
  </si>
  <si>
    <t>A16.23.017.004</t>
  </si>
  <si>
    <t>Удаление внутримозговой гематомы задней черепной ямки с коагуляцией патологических сосудов артериовенозной мальформации</t>
  </si>
  <si>
    <t>A16.23.017.005</t>
  </si>
  <si>
    <t>Удаление внутримозговой гематомы больших полушарий головного мозга с иссечением артериовенозной мальформации глубинных структур</t>
  </si>
  <si>
    <t>A16.23.017.006</t>
  </si>
  <si>
    <t>Удаление внутримозговой гематомы больших полушарий головного мозга с иссечением артериовенозной мальформации</t>
  </si>
  <si>
    <t>A16.23.017.007</t>
  </si>
  <si>
    <t>Удаление гематом больших полушарий головного мозга</t>
  </si>
  <si>
    <t>A16.23.017.008</t>
  </si>
  <si>
    <t>Удаление гематом мозжечка</t>
  </si>
  <si>
    <t>A16.23.017.009</t>
  </si>
  <si>
    <t>Удаление гематом глубинных структур головного мозга</t>
  </si>
  <si>
    <t>A16.23.017.010</t>
  </si>
  <si>
    <t>Удаление эпидуральной гематомы головного мозга</t>
  </si>
  <si>
    <t>A16.23.017.011</t>
  </si>
  <si>
    <t xml:space="preserve">Закрытое наружное дренирование субдуральной гематомы </t>
  </si>
  <si>
    <t>A16.23.018</t>
  </si>
  <si>
    <t>Пластика твердой мозговой оболочки</t>
  </si>
  <si>
    <t>A16.23.019</t>
  </si>
  <si>
    <t>Пластика черепных нервов</t>
  </si>
  <si>
    <t>A16.23.021</t>
  </si>
  <si>
    <t>Пластика верхнего сагиттального синуса</t>
  </si>
  <si>
    <t>A16.23.024</t>
  </si>
  <si>
    <t>Удаление новообразований головного мозга микрохирургическое</t>
  </si>
  <si>
    <t>A16.23.025</t>
  </si>
  <si>
    <t>Удаление пораженного вещества головного мозга</t>
  </si>
  <si>
    <t>A16.23.026</t>
  </si>
  <si>
    <t>Удаление участков мозговой оболочки</t>
  </si>
  <si>
    <t>A16.23.028</t>
  </si>
  <si>
    <t>A16.23.032.001</t>
  </si>
  <si>
    <t>Удаление новообразования основания черепа микрохирургическое</t>
  </si>
  <si>
    <t>A16.23.032.002</t>
  </si>
  <si>
    <t>Удаление новообразования основания черепа микрохирургическое с пластикой дефекта основания черепа ауто- или искусственными имплантами</t>
  </si>
  <si>
    <t>A16.23.032.003</t>
  </si>
  <si>
    <t>Удаление новообразования основания черепа микрохирургическое трансоральным доступом с пластикой дефекта основания черепа ауто- или искусственными имплантами</t>
  </si>
  <si>
    <t>A16.23.032.004</t>
  </si>
  <si>
    <t>Удаление новообразования основания черепа микрохирургическое трансназальным доступом с пластикой дефекта основания черепа ауто- или искусственными имплантами</t>
  </si>
  <si>
    <t>A16.23.032.005</t>
  </si>
  <si>
    <t>Удаление новообразования основания черепа трансназальное микрохирургическое с применением эндоскопической техники и пластикой дефекта основания черепа ауто- или искусственными имплантами</t>
  </si>
  <si>
    <t>A16.23.033.001</t>
  </si>
  <si>
    <t>Удаление новообразования спинного мозга микрохирургическое</t>
  </si>
  <si>
    <t>A16.23.034</t>
  </si>
  <si>
    <t>Клипирование шейки аневризмы артерий головного мозга / без стоимости расходных материалов</t>
  </si>
  <si>
    <t>A16.23.034.001</t>
  </si>
  <si>
    <t>Клипирование шейки аневризмы внутренней сонной артерии / без стоимости расходных материалов</t>
  </si>
  <si>
    <t>A16.23.034.002</t>
  </si>
  <si>
    <t>Клипирование шейки аневризмы средней мозговой артерии / без стоимости расходных материалов</t>
  </si>
  <si>
    <t>A16.23.034.003</t>
  </si>
  <si>
    <t>Клипирование шейки аневризмы передней мозговой артерии / без стоимости расходных материалов</t>
  </si>
  <si>
    <t>A16.23.034.004</t>
  </si>
  <si>
    <t>Клипирование шейки аневризмы базиллярной артерии (бифуркации) путем хирургических доступов с резекцией костей основания черепа / без стоимости расходных материалов</t>
  </si>
  <si>
    <t>A16.23.034.005</t>
  </si>
  <si>
    <t>Клипирование шейки аневризмы дистальных сегментов артерий головного мозга / без стоимости расходных материалов</t>
  </si>
  <si>
    <t>A16.23.034.006</t>
  </si>
  <si>
    <t>Клипирование шейки аневризмы задней нижней мозжечковой артерии / без стоимости расходных материалов</t>
  </si>
  <si>
    <t>A16.23.034.007</t>
  </si>
  <si>
    <t>Клипирование шейки аневризмы каротидно-офтальмического сегмента / без стоимости расходных материалов</t>
  </si>
  <si>
    <t>A16.23.034.008</t>
  </si>
  <si>
    <t>Клипирование шейки аневризмы в случаях множественных аневризм головного мозга / без стоимости расходных материалов</t>
  </si>
  <si>
    <t>A16.23.035</t>
  </si>
  <si>
    <t>Укрепление стенок аневризмы артерий головного мозга</t>
  </si>
  <si>
    <t>A16.23.036</t>
  </si>
  <si>
    <t>Клипирование шейки аневризмы артерий головного мозга крупных и гигантских размеров / без стоимости расходных материалов</t>
  </si>
  <si>
    <t>A16.23.036.003</t>
  </si>
  <si>
    <t>Клипирование несущей аневризму артерии двумя клипсами / без стоимости расходных материалов</t>
  </si>
  <si>
    <t>A16.23.037</t>
  </si>
  <si>
    <t>Установка субдурального или желудочкового датчика внутричерепного давления / без стоимости расходных материалов</t>
  </si>
  <si>
    <t>A16.23.038.001</t>
  </si>
  <si>
    <t>Удаление новообразования оболочек головного мозга микрохирургическое</t>
  </si>
  <si>
    <t>A16.23.038.002</t>
  </si>
  <si>
    <t>Удаление новообразования оболочек головного мозга микрохирургическое с пластикой твердой мозговой оболочки ауто- или искусственными имплантами / без стоимости расходных материалов</t>
  </si>
  <si>
    <t>A16.23.038.003</t>
  </si>
  <si>
    <t>Удаление новообразования оболочек головного мозга микрохирургическое с пластикой твердой мозговой оболочки и свода черепа ауто- или искусственными имплантами / без стоимости расходных материалов</t>
  </si>
  <si>
    <t>A16.23.038.004</t>
  </si>
  <si>
    <t>Удаление новообразования оболочек головного мозга микрохирургическое с пластикой твердой мозговой оболочки и венозных синусов ауто- или искусственными имплантами / без стоимости расходных материалов</t>
  </si>
  <si>
    <t>A16.23.038.005</t>
  </si>
  <si>
    <t>Удаление новообразования оболочек головного мозга микрохирургическое с пластикой твердой мозговой оболочки, свода черепа и венозных синусов ауто- или искусственными имплантами / без стоимости расходных материалов</t>
  </si>
  <si>
    <t>A16.23.046</t>
  </si>
  <si>
    <t>Пластика дефекта основания черепа</t>
  </si>
  <si>
    <t>A16.23.046.001</t>
  </si>
  <si>
    <t>Пластика дефекта основания черепа с использованием аутотрансплантации костей свода черепа</t>
  </si>
  <si>
    <t>A16.23.047</t>
  </si>
  <si>
    <t>Дренирование боковых желудочков головного мозга наружное</t>
  </si>
  <si>
    <t>A16.23.048.001</t>
  </si>
  <si>
    <t>Удаление черепно-лицевого новообразования микрохирургическое с пластикой дефекта основания черепа ауто- или искусственными имплантами / без стоимости расходных материалов</t>
  </si>
  <si>
    <t>A16.23.052</t>
  </si>
  <si>
    <t>Пластика ликворной фистулы</t>
  </si>
  <si>
    <t>A16.23.052.001</t>
  </si>
  <si>
    <t>Эндоскопическая эндоназальная пластика ликворной фистулы основания черепа / без стоимости расходных материалов</t>
  </si>
  <si>
    <t>A16.23.052.002</t>
  </si>
  <si>
    <t>Эндоскопическая пластика ликворных фистул / без стоимости расходных материалов</t>
  </si>
  <si>
    <t>A16.23.052.003</t>
  </si>
  <si>
    <t>Трансназальная пластика ликворных фистул / без стоимости расходных материалов</t>
  </si>
  <si>
    <t>A16.23.054</t>
  </si>
  <si>
    <t>Вентрикуло-перитонеальное шунтирование / без стоимости расходных материалов</t>
  </si>
  <si>
    <t>A16.23.055</t>
  </si>
  <si>
    <t>Дренирование опухолевых кист полости черепа</t>
  </si>
  <si>
    <t>A16.23.059.001</t>
  </si>
  <si>
    <t>Пластика дефекта свода черепа с использованием аутотрансплантатов из костей свода черепа</t>
  </si>
  <si>
    <t>A16.23.061</t>
  </si>
  <si>
    <t>Удаление новообразования ствола головного мозга</t>
  </si>
  <si>
    <t>A16.23.061.001</t>
  </si>
  <si>
    <t>Удаление новообразования ствола головного мозга микрохирургическое</t>
  </si>
  <si>
    <t>A16.23.062</t>
  </si>
  <si>
    <t>Удаление новообразования мозжечка и IV желудочка головного мозга</t>
  </si>
  <si>
    <t>A16.23.062.001</t>
  </si>
  <si>
    <t>Удаление новообразования мозжечка и IV желудочка с применением микрохирургической техники</t>
  </si>
  <si>
    <t>A16.23.067.001</t>
  </si>
  <si>
    <t>Удаление новообразования больших полушарий головного мозга с применением микрохирургической техники</t>
  </si>
  <si>
    <t>A16.23.068</t>
  </si>
  <si>
    <t>Удаление новообразования головного мозга срединно-глубинной локализации</t>
  </si>
  <si>
    <t>A16.23.068.001</t>
  </si>
  <si>
    <t>Удаление новообразования головного мозга срединно-глубинной локализации с применением микрохирургической техники</t>
  </si>
  <si>
    <t>A16.23.069.001</t>
  </si>
  <si>
    <t>Удаление новообразования желудочков мозга с применением микрохирургической техники</t>
  </si>
  <si>
    <t>A16.23.071</t>
  </si>
  <si>
    <t>Удаление новообразования области шишковидной железы головного мозга</t>
  </si>
  <si>
    <t>A16.23.071.001</t>
  </si>
  <si>
    <t>Удаление новообразования области шишковидной железы головного мозга с применением микрохирургической техники</t>
  </si>
  <si>
    <t>A16.23.073.001</t>
  </si>
  <si>
    <t>Удаление новообразования оболочек спинного мозга с применением микрохирургической техники</t>
  </si>
  <si>
    <t>A16.23.074.001</t>
  </si>
  <si>
    <t>Декомпрессия корешка черепно-мозгового нерва микроваскулярная с установкой протектора</t>
  </si>
  <si>
    <t>A16.23.075</t>
  </si>
  <si>
    <t>Удаление новообразования хиазмально-селлярной области и III желудочка головного мозга</t>
  </si>
  <si>
    <t>A16.23.081</t>
  </si>
  <si>
    <t>Удаление кавернозной ангиомы головного мозга</t>
  </si>
  <si>
    <t>A16.23.082</t>
  </si>
  <si>
    <t>Удаление новообразования черепных нервов</t>
  </si>
  <si>
    <t>A16.23.083</t>
  </si>
  <si>
    <t>Удаление новообразования краниофарингеального протока</t>
  </si>
  <si>
    <t>A16.24.001</t>
  </si>
  <si>
    <t>Разделение или иссечение нерва</t>
  </si>
  <si>
    <t>A16.24.002</t>
  </si>
  <si>
    <t>Сшивание нерва</t>
  </si>
  <si>
    <t>A16.24.003</t>
  </si>
  <si>
    <t>Невролиз и декомпрессия нерва</t>
  </si>
  <si>
    <t>A16.24.004</t>
  </si>
  <si>
    <t>A16.24.021</t>
  </si>
  <si>
    <t>Ризотомия</t>
  </si>
  <si>
    <t>A16.04.032</t>
  </si>
  <si>
    <t>Удаление грыжи межпозвонкового диска</t>
  </si>
  <si>
    <t>A16.24.002.001</t>
  </si>
  <si>
    <t>Сшивание нерва с использованием микрохирургической техники</t>
  </si>
  <si>
    <t>A16.24.005</t>
  </si>
  <si>
    <t>Периартериальная симпатэктомия</t>
  </si>
  <si>
    <t>A16.24.016</t>
  </si>
  <si>
    <t>Вылущивание невриномы</t>
  </si>
  <si>
    <t>A16.24.017</t>
  </si>
  <si>
    <t>Транспозиция нерва</t>
  </si>
  <si>
    <t>A16.24.018</t>
  </si>
  <si>
    <t>Рассечение спаек и декомпрессия стволов нервных сплетений</t>
  </si>
  <si>
    <t>A16.04.032.001</t>
  </si>
  <si>
    <t>Удаление грыжи межпозвонкового диска с использованием видеоэндоскопических технологий</t>
  </si>
  <si>
    <t>A16.24.007</t>
  </si>
  <si>
    <t>Аутотрансплантация нерва</t>
  </si>
  <si>
    <t>A16.24.014</t>
  </si>
  <si>
    <t>A16.24.014.001</t>
  </si>
  <si>
    <t>Аутотрансплантация периферического нерва с использованием микрохирургической техники</t>
  </si>
  <si>
    <t>A16.24.020</t>
  </si>
  <si>
    <t>Удаление новообразования спинномозгового нерва</t>
  </si>
  <si>
    <t>A16.24.020.001</t>
  </si>
  <si>
    <t>Удаление новообразования спинномозгового нерва микрохирургическое</t>
  </si>
  <si>
    <t>A11.23.005</t>
  </si>
  <si>
    <t>Биопсия новообразования основания черепа</t>
  </si>
  <si>
    <t>A11.23.005.001</t>
  </si>
  <si>
    <t>Биопсия новообразования основания черепа эндоназальная с помощью видеоэндоскопических технологий</t>
  </si>
  <si>
    <t>A11.23.006</t>
  </si>
  <si>
    <t>Получение ликвора из желудочков мозга</t>
  </si>
  <si>
    <t>A16.03.035</t>
  </si>
  <si>
    <t>Декомпрессивная ламинэктомия</t>
  </si>
  <si>
    <t>A16.03.035.001</t>
  </si>
  <si>
    <t>Декомпрессивная ламинэктомия позвонков с фиксацией</t>
  </si>
  <si>
    <t>A16.03.045</t>
  </si>
  <si>
    <t>Пластика дефекта костей черепа</t>
  </si>
  <si>
    <t>A16.03.046</t>
  </si>
  <si>
    <t>Реконструкция костей свода черепа</t>
  </si>
  <si>
    <t>A16.03.087</t>
  </si>
  <si>
    <t>Фасетэктомия</t>
  </si>
  <si>
    <t>A16.03.088</t>
  </si>
  <si>
    <t>Спондилоэктомия</t>
  </si>
  <si>
    <t>A16.03.091</t>
  </si>
  <si>
    <t>Удаление новообразования костей свода черепа</t>
  </si>
  <si>
    <t>A16.04.008</t>
  </si>
  <si>
    <t>Иссечение межпозвоночного диска</t>
  </si>
  <si>
    <t>A16.04.008.001</t>
  </si>
  <si>
    <t>Иссечение межпозвоночного диска с использованием видеоэндоскопических технологий</t>
  </si>
  <si>
    <t>A16.04.011</t>
  </si>
  <si>
    <t>Спондилосинтез</t>
  </si>
  <si>
    <t>A16.04.028</t>
  </si>
  <si>
    <t>Протезирование межпозвонкового диска</t>
  </si>
  <si>
    <t>A16.04.029</t>
  </si>
  <si>
    <t>Динамическая фиксация позвоночника</t>
  </si>
  <si>
    <t>A16.04.030</t>
  </si>
  <si>
    <t>Пластика позвонка</t>
  </si>
  <si>
    <t>A16.04.030.001</t>
  </si>
  <si>
    <t>A16.04.030.002</t>
  </si>
  <si>
    <t>Кифопластика</t>
  </si>
  <si>
    <t>A16.04.030.003</t>
  </si>
  <si>
    <t>Стентопластика позвонка</t>
  </si>
  <si>
    <t>A16.04.031</t>
  </si>
  <si>
    <t>Удаление тела позвонка с эндопротезированием</t>
  </si>
  <si>
    <t>A16.04.033</t>
  </si>
  <si>
    <t>Окципитоспондилодез</t>
  </si>
  <si>
    <t>A16.04.041</t>
  </si>
  <si>
    <t>Трансоральная фиксация позвоночника</t>
  </si>
  <si>
    <t>A16.04.042</t>
  </si>
  <si>
    <t>Коррекция деформации позвоночника</t>
  </si>
  <si>
    <t>A16.04.043</t>
  </si>
  <si>
    <t>Декомпрессия межпозвоночного диска пункционная</t>
  </si>
  <si>
    <t>A16.04.044</t>
  </si>
  <si>
    <t>Ламинопластика</t>
  </si>
  <si>
    <t>A16.12.041.001</t>
  </si>
  <si>
    <t>Эндоваскулярная окклюзия сосудов с помощью микроспиралей</t>
  </si>
  <si>
    <t>A16.12.041.002</t>
  </si>
  <si>
    <t>Эндоваскулярная окклюзия полости аневризмы с помощью микроспиралей</t>
  </si>
  <si>
    <t>A16.12.041.004</t>
  </si>
  <si>
    <t>Трансартериальная окклюзия полости аневризмы с помощью микроспиралей при поддержке стента</t>
  </si>
  <si>
    <t>A16.12.048</t>
  </si>
  <si>
    <t>Наложение анастомоза между экстракраниальными и интракраниальными артериями</t>
  </si>
  <si>
    <t>A16.12.051</t>
  </si>
  <si>
    <t>Эндоваскулярная эмболизация сосудов</t>
  </si>
  <si>
    <t>A16.12.051.001</t>
  </si>
  <si>
    <t>Эндоваскулярная эмболизация сосудов с помощью адгезивных агентов</t>
  </si>
  <si>
    <t>A16.12.051.002</t>
  </si>
  <si>
    <t>Эндоваскулярная эмболизация сосудов микроэмболами</t>
  </si>
  <si>
    <t>A16.12.053</t>
  </si>
  <si>
    <t>Удаление артерио-венозной мальформации</t>
  </si>
  <si>
    <t>A16.12.053.001</t>
  </si>
  <si>
    <t>Эндоваскулярная окклюзия сосудов артерио-венозной мальформации</t>
  </si>
  <si>
    <t>A16.22.014.004</t>
  </si>
  <si>
    <t>Удаление новообразования гипофиза с применением микрохирургической техники и интраоперационной навигации</t>
  </si>
  <si>
    <t>A16.22.014.005</t>
  </si>
  <si>
    <t>Удаление новообразования гипофиза эндоназальным доступом с использованием видеоэндоскопических технологий</t>
  </si>
  <si>
    <t>A16.22.014.006</t>
  </si>
  <si>
    <t>Удаление новообразования гипофиза трансназальным доступом с использованием видеоэндоскопических технологий</t>
  </si>
  <si>
    <t>A16.23.034.009</t>
  </si>
  <si>
    <t>Эндоваскулярная трансартериальная окклюзия полости аневризмы с помощью микроспиралей</t>
  </si>
  <si>
    <t>A16.23.034.010</t>
  </si>
  <si>
    <t>Эндоваскулярная трансартериальная окклюзия полости аневризмы с помощью микроспиралей при поддержке стента</t>
  </si>
  <si>
    <t>A16.23.081.001</t>
  </si>
  <si>
    <t>Удаление кавернозной ангиомы головного мозга с применением микрохирургической техники</t>
  </si>
  <si>
    <t>A16.23.081.002</t>
  </si>
  <si>
    <t>Удаление кавернозной ангиомы головного мозга с применением микрохирургической техники и интраперационной навигации</t>
  </si>
  <si>
    <t>A16.30.050</t>
  </si>
  <si>
    <t>Вертебропластика под лучевым контролем</t>
  </si>
  <si>
    <t>A16.30.072</t>
  </si>
  <si>
    <t>Удаление опухоли мягких тканей головы</t>
  </si>
  <si>
    <t>5.2.8 Абдоминальная хирургия</t>
  </si>
  <si>
    <t>A16.18.009</t>
  </si>
  <si>
    <t>A11.16.002</t>
  </si>
  <si>
    <t>Биопсия желудка с помощью эндоскопии</t>
  </si>
  <si>
    <t>A11.16.003</t>
  </si>
  <si>
    <t>Биопсия двенадцатиперстной кишки с помощью эндоскопии / чрездренажная</t>
  </si>
  <si>
    <t>A16.18.024</t>
  </si>
  <si>
    <t>Закрытие толстокишечных свищей</t>
  </si>
  <si>
    <t>A16.14.014</t>
  </si>
  <si>
    <t>Восстановление желчных протоков / без стоимости расходных материалов</t>
  </si>
  <si>
    <t>A16.30.043</t>
  </si>
  <si>
    <t>Вскрытие и дренирование внутрибрюшной флегмоны, абсцесса</t>
  </si>
  <si>
    <t>A16.30.025.003</t>
  </si>
  <si>
    <t>Удаление гематомы в брюшной полости</t>
  </si>
  <si>
    <t>A16.16.056</t>
  </si>
  <si>
    <t>Наложение гастродуоденоанастомоза</t>
  </si>
  <si>
    <t>A16.16.034</t>
  </si>
  <si>
    <t>A16.16.010</t>
  </si>
  <si>
    <t>Гастротомия / ушивание кровоточащего сосуда</t>
  </si>
  <si>
    <t>A16.16.015</t>
  </si>
  <si>
    <t>Гастрэктомия</t>
  </si>
  <si>
    <t>A16.16.015.002</t>
  </si>
  <si>
    <t>Гастрэктомия комбинированная</t>
  </si>
  <si>
    <t>A16.18.015</t>
  </si>
  <si>
    <t>Гемиколэктомия левосторонняя</t>
  </si>
  <si>
    <t>A16.18.015.001</t>
  </si>
  <si>
    <t>Гемиколэктомия левосторонняя с формированием колостомы</t>
  </si>
  <si>
    <t>A16.18.015.004</t>
  </si>
  <si>
    <t>Комбинированная гемиколэктомия левосторонняя с резекцией соседних органов</t>
  </si>
  <si>
    <t>A16.18.016</t>
  </si>
  <si>
    <t>Гемиколэктомия правосторонняя</t>
  </si>
  <si>
    <t>A16.18.016.003</t>
  </si>
  <si>
    <t>Комбинированная гемиколэктомия правосторонняя с резекцией соседних органов</t>
  </si>
  <si>
    <t>A16.19.013</t>
  </si>
  <si>
    <t>Удаление геморроидальных узлов</t>
  </si>
  <si>
    <t>Удаление геморроидальных узлов / при помощи гармонического скальпеля</t>
  </si>
  <si>
    <t>A16.14.023</t>
  </si>
  <si>
    <t>Наложение гепатикодуоденоанастомоза</t>
  </si>
  <si>
    <t>A16.30.001</t>
  </si>
  <si>
    <t>Оперативное лечение пахово-бедренной грыжи / без стоимости расходных материалов</t>
  </si>
  <si>
    <t>A16.30.002</t>
  </si>
  <si>
    <t>Оперативное лечение пупочной грыжи / без стоимости расходных материалов</t>
  </si>
  <si>
    <t>A16.30.002.001</t>
  </si>
  <si>
    <t>Оперативное лечение пупочной грыжи с использованием видеоэндоскопических технологий / без стоимости расходных материалов</t>
  </si>
  <si>
    <t>A16.30.004</t>
  </si>
  <si>
    <t>Оперативное лечение грыжи передней брюшной стенки / без стоимости расходных материалов</t>
  </si>
  <si>
    <t>A16.30.004.001</t>
  </si>
  <si>
    <t>A16.30.004.003</t>
  </si>
  <si>
    <t>Операция при малой и средней послеоперационной грыже (легкая форма) / без стоимости расходных материалов</t>
  </si>
  <si>
    <t>A16.30.004.017</t>
  </si>
  <si>
    <t>A16.30.001.002</t>
  </si>
  <si>
    <t>Оперативное лечение пахово-бедренной грыжи с использованием сетчатых имплантов</t>
  </si>
  <si>
    <t>A16.30.002.002</t>
  </si>
  <si>
    <t>Оперативное лечение пупочной грыжи с использованием сетчатых имплантов</t>
  </si>
  <si>
    <t>A16.30.004.011</t>
  </si>
  <si>
    <t>Оперативное лечение грыжи передней брюшной стенки с использованием сетчатых имплантов</t>
  </si>
  <si>
    <t>A16.30.004.004</t>
  </si>
  <si>
    <t>Операция при малой и средней послеоперационной грыже (сложная форма) / без стоимости расходных материалов</t>
  </si>
  <si>
    <t>A16.30.004.005</t>
  </si>
  <si>
    <t>Пластика большой послеоперационной грыжи передней брюшной стенки без аллопластики / без стоимости расходных материалов</t>
  </si>
  <si>
    <t>A16.30.004.012</t>
  </si>
  <si>
    <t>Оперативное лечение послеоперационной грыжи с использованием сетчатых имплантов</t>
  </si>
  <si>
    <t>A16.17.007.001</t>
  </si>
  <si>
    <t>Илеостомия превентивная</t>
  </si>
  <si>
    <t>A16.17.007</t>
  </si>
  <si>
    <t>Илеостомия</t>
  </si>
  <si>
    <t>A16.18.007.001</t>
  </si>
  <si>
    <t>Колостомия превентивная</t>
  </si>
  <si>
    <t>A16.18.007</t>
  </si>
  <si>
    <t>A16.17.009.001</t>
  </si>
  <si>
    <t>Дезинвагинация с резекцией кишки</t>
  </si>
  <si>
    <t>A16.30.079</t>
  </si>
  <si>
    <t>Лапароскопия диагностическая</t>
  </si>
  <si>
    <t>A16.17.001</t>
  </si>
  <si>
    <t>Иссечение дивертикула тонкой кишки</t>
  </si>
  <si>
    <t>A16.18.010</t>
  </si>
  <si>
    <t>Дренаж аппендикулярного абсцесса</t>
  </si>
  <si>
    <t>A16.14.018.001</t>
  </si>
  <si>
    <t>Дренирование абсцесса печени под контролем ультразвукового исследования</t>
  </si>
  <si>
    <t>A16.14.018.002</t>
  </si>
  <si>
    <t>Дренирование кист, абсцесса печени с использованием видеоэндоскопических технологий</t>
  </si>
  <si>
    <t>A16.14.018.003</t>
  </si>
  <si>
    <t>Дренирование кисты, абсцесса печени чрескожное</t>
  </si>
  <si>
    <t>A16.17.008</t>
  </si>
  <si>
    <t>Еюностомия / дуоденостомия</t>
  </si>
  <si>
    <t>A16.16.053</t>
  </si>
  <si>
    <t>A16.17.016</t>
  </si>
  <si>
    <t>Закрытие илеостомы</t>
  </si>
  <si>
    <t>A16.18.013</t>
  </si>
  <si>
    <t>Закрытие колостомы</t>
  </si>
  <si>
    <t>A16.17.016.001</t>
  </si>
  <si>
    <t>Внутрибрюшное закрытие илеостомы с формированием илео- илеоанастомоза</t>
  </si>
  <si>
    <t>A16.19.037</t>
  </si>
  <si>
    <t>Иссечение экстрасфинктерного свища прямой кишки</t>
  </si>
  <si>
    <t>A16.15.016.001</t>
  </si>
  <si>
    <t>Окклюзия наружных панкреатических свищей / без стоимости расходных материалов</t>
  </si>
  <si>
    <t>A16.14.020.002</t>
  </si>
  <si>
    <t>Замена холангиостомических дренажей под рентгенологическим контролем / без стоимости расходных материалов</t>
  </si>
  <si>
    <t>A16.15.019</t>
  </si>
  <si>
    <t>Наложение панкреато(цисто) еюноанастомоза</t>
  </si>
  <si>
    <t>A16.30.064</t>
  </si>
  <si>
    <t>Иссечение свища мягких тканей</t>
  </si>
  <si>
    <t>A16.17.002</t>
  </si>
  <si>
    <t>Сегментарное иссечение поврежденной тонкой кишки</t>
  </si>
  <si>
    <t>A16.05.004</t>
  </si>
  <si>
    <t>A16.15.017</t>
  </si>
  <si>
    <t>Иссечение кист поджелудочной железы</t>
  </si>
  <si>
    <t>A16.19.003.001</t>
  </si>
  <si>
    <t>Иссечение анальной трещины</t>
  </si>
  <si>
    <t>A16.19.006</t>
  </si>
  <si>
    <t>Закрытие внутреннего свища прямой кишки</t>
  </si>
  <si>
    <t>Иссечение экстрасфинктерного свища прямой кишки / с перемещением слизистой оболочки</t>
  </si>
  <si>
    <t>A16.19.024</t>
  </si>
  <si>
    <t>A16.16.017.008</t>
  </si>
  <si>
    <t>Резекция желудка парциальная</t>
  </si>
  <si>
    <t>A16.18.007.002</t>
  </si>
  <si>
    <t>A16.14.030</t>
  </si>
  <si>
    <t>Резекция печени атипичная</t>
  </si>
  <si>
    <t>A16.14.005</t>
  </si>
  <si>
    <t>Наложение кровоостанавливающего шва при травме печени</t>
  </si>
  <si>
    <t>A16.14.009</t>
  </si>
  <si>
    <t>Холецистэктомия</t>
  </si>
  <si>
    <t>A16.30.006</t>
  </si>
  <si>
    <t>Лапаротомия / + рассечение спаек ( с резекцией кишки )</t>
  </si>
  <si>
    <t>Лапаротомия / + рассечение спаек ( без резекции кишки )</t>
  </si>
  <si>
    <t>A16.30.006.002</t>
  </si>
  <si>
    <t>Лапаротомия диагностическая</t>
  </si>
  <si>
    <t>Лапаротомия / + санация и дренирование брюшной полости без перитонита</t>
  </si>
  <si>
    <t>Лапаротомия / + санация и дренирование брюшной полости при перитоните</t>
  </si>
  <si>
    <t>Лапаротомия / + ушивание разрывов паренхиматозных и полых органов</t>
  </si>
  <si>
    <t>A16.30.081</t>
  </si>
  <si>
    <t>A16.15.005</t>
  </si>
  <si>
    <t>A16.18.005.001</t>
  </si>
  <si>
    <t>A16.18.005</t>
  </si>
  <si>
    <t>Наложение анастомоза толстой кишки в тонкую кишку</t>
  </si>
  <si>
    <t>A16.30.082</t>
  </si>
  <si>
    <t>A16.20.027.003</t>
  </si>
  <si>
    <t>A16.18.017.005</t>
  </si>
  <si>
    <t>A16.14.016</t>
  </si>
  <si>
    <t>Оперативное лечение свища желчного пузыря</t>
  </si>
  <si>
    <t>A16.14.042</t>
  </si>
  <si>
    <t>Трансдуоденальная папиллосфинктеротомия</t>
  </si>
  <si>
    <t>A16.14.041</t>
  </si>
  <si>
    <t>Трансдуоденальная папиллэктомия</t>
  </si>
  <si>
    <t>A16.19.034</t>
  </si>
  <si>
    <t>Вскрытие острого гнойного парапроктита</t>
  </si>
  <si>
    <t>A16.02.015.001</t>
  </si>
  <si>
    <t>Эзофагомиотомия</t>
  </si>
  <si>
    <t>A16.15.010</t>
  </si>
  <si>
    <t>Панкреатодуоденальная резекция</t>
  </si>
  <si>
    <t>A16.15.008</t>
  </si>
  <si>
    <t>Продольная панкреатоеюностомия</t>
  </si>
  <si>
    <t>A16.15.009.001</t>
  </si>
  <si>
    <t>Дистальная резекция поджелудочной железы с сохранением селезенки</t>
  </si>
  <si>
    <t>A16.19.004</t>
  </si>
  <si>
    <t>A16.16.059</t>
  </si>
  <si>
    <t>Эндоскопическое лигирование варикозных расширений пищевода</t>
  </si>
  <si>
    <t>A16.30.043.001</t>
  </si>
  <si>
    <t>Дренирование абсцессов брюшной полости под контролем ультразвукового исследования</t>
  </si>
  <si>
    <t>A11.14.001.001</t>
  </si>
  <si>
    <t>Биопсия печени под контролем ультразвукового исследования</t>
  </si>
  <si>
    <t>A11.15.002.001</t>
  </si>
  <si>
    <t>Пункция поджелудочной железы под контролем ультразвукового исследования</t>
  </si>
  <si>
    <t>A16.30.071</t>
  </si>
  <si>
    <t>A16.16.017.001</t>
  </si>
  <si>
    <t>Резекция желудка дистальная субтотальная</t>
  </si>
  <si>
    <t>A16.16.017.017</t>
  </si>
  <si>
    <t>A16.14.030.004</t>
  </si>
  <si>
    <t>A16.15.009</t>
  </si>
  <si>
    <t>A16.15.001.003</t>
  </si>
  <si>
    <t>Частичная резекция головки поджелудочной железы с панкреатоеюноанастомозом (операция Фрея)</t>
  </si>
  <si>
    <t>A16.19.021</t>
  </si>
  <si>
    <t>A16.19.019</t>
  </si>
  <si>
    <t>Резекция сигмовидной кишки</t>
  </si>
  <si>
    <t>A16.18.017.004</t>
  </si>
  <si>
    <t>A16.17.019</t>
  </si>
  <si>
    <t>Энтеростомия</t>
  </si>
  <si>
    <t>A16.16.020</t>
  </si>
  <si>
    <t>Гастроэнтеростомия (без гастрэктомии)</t>
  </si>
  <si>
    <t>A16.30.006.001</t>
  </si>
  <si>
    <t xml:space="preserve">Релапаротомия / дренирование, оперативное лечение множественных свищей </t>
  </si>
  <si>
    <t>A16.05.002</t>
  </si>
  <si>
    <t>A16.14.001</t>
  </si>
  <si>
    <t>A16.14.020</t>
  </si>
  <si>
    <t>Наружное дренирование желчных протоков / без стоимости расходных материалов</t>
  </si>
  <si>
    <t>A16.30.051</t>
  </si>
  <si>
    <t>Удаление внеорганной опухоли / забрюшинной в сочетании с лимфадиссекцией</t>
  </si>
  <si>
    <t>A16.16.068</t>
  </si>
  <si>
    <t>A16.30.025.002</t>
  </si>
  <si>
    <t>Удаление инородных тел в брюшной полости</t>
  </si>
  <si>
    <t>A16.30.025</t>
  </si>
  <si>
    <t>Удаление кист и опухолевидных образований брюшной полости</t>
  </si>
  <si>
    <t>A16.16.017.009</t>
  </si>
  <si>
    <t>Экстирпация культи желудка</t>
  </si>
  <si>
    <t>A16.19.033</t>
  </si>
  <si>
    <t>Иссечение новообразований перианальной области и анального канала / кондилом</t>
  </si>
  <si>
    <t>A16.19.017</t>
  </si>
  <si>
    <t>Удаление полипа анального канала и прямой кишки</t>
  </si>
  <si>
    <t>A16.01.016</t>
  </si>
  <si>
    <t>Удаление атеромы / липомы</t>
  </si>
  <si>
    <t>A16.30.031</t>
  </si>
  <si>
    <t>Удаление новообразования крестцово-копчиковой области / тератомы</t>
  </si>
  <si>
    <t>A16.30.025.001</t>
  </si>
  <si>
    <t>Удаление эхинококка брюшной полости, брюшной стенки</t>
  </si>
  <si>
    <t>A16.14.032</t>
  </si>
  <si>
    <t>Стентирование желчных протоков / без стоимости расходных материалов</t>
  </si>
  <si>
    <t>A16.16.021</t>
  </si>
  <si>
    <t>Ушивание язвы желудка или двенадцатиперстной кишки</t>
  </si>
  <si>
    <t>A16.18.023</t>
  </si>
  <si>
    <t>Ушивание перфоративного отверстия или дефекта толстой кишки</t>
  </si>
  <si>
    <t>A16.15.002</t>
  </si>
  <si>
    <t>A16.30.004.018</t>
  </si>
  <si>
    <t>A22.30.020.002</t>
  </si>
  <si>
    <t>A16.16.033</t>
  </si>
  <si>
    <t>A16.14.031.002</t>
  </si>
  <si>
    <t>A16.14.031.003</t>
  </si>
  <si>
    <t>A16.14.031.001</t>
  </si>
  <si>
    <t>A16.14.025</t>
  </si>
  <si>
    <t>Наложение цистодуоденоанастомоза / Холецистодуоденоанастомоз</t>
  </si>
  <si>
    <t>A16.14.026.001</t>
  </si>
  <si>
    <t>Наложение холецистоеюноанастомоза с межкишечным анастомозом</t>
  </si>
  <si>
    <t>A16.18.008</t>
  </si>
  <si>
    <t>A16.14.022</t>
  </si>
  <si>
    <t>Наложение гепатикоеюноанастомоза</t>
  </si>
  <si>
    <t>A16.14.009.002</t>
  </si>
  <si>
    <t>Холецистэктомия лапароскопическая</t>
  </si>
  <si>
    <t>A16.14.006.001</t>
  </si>
  <si>
    <t>Холедохолитотомия / лапароскопическая</t>
  </si>
  <si>
    <t>A16.14.027.002</t>
  </si>
  <si>
    <t>Лапароскопическое наложение билиодигестивного анастомоза</t>
  </si>
  <si>
    <t>A16.14.006.003</t>
  </si>
  <si>
    <t>Стентирование желчных протоков / лапароскопическое (без стоимости расходных материалов)</t>
  </si>
  <si>
    <t>A16.14.035.001</t>
  </si>
  <si>
    <t>Лапароскопическое иссечение кист печени</t>
  </si>
  <si>
    <t>A16.14.019</t>
  </si>
  <si>
    <t>A16.30.025.005</t>
  </si>
  <si>
    <t>Лапароскопическое удаление новообразований брюшной полости и забрюшинного пространства</t>
  </si>
  <si>
    <t>A16.30.004.010</t>
  </si>
  <si>
    <t>Лапароскопическая пластика передней брюшной стенки при грыжах</t>
  </si>
  <si>
    <t>A16.28.045.005</t>
  </si>
  <si>
    <t>A16.30.007.004</t>
  </si>
  <si>
    <t>Лапароскопическое дренирование брюшной полости</t>
  </si>
  <si>
    <t>A16.28.034</t>
  </si>
  <si>
    <t>Рассечение внутренних спаек / лапароскопическое</t>
  </si>
  <si>
    <t>A16.05.004.001</t>
  </si>
  <si>
    <t>Иссечение кист селезенки с использованием видеоэндохирургических технологий / без стоимости расходных материалов</t>
  </si>
  <si>
    <t>A16.14.018.005</t>
  </si>
  <si>
    <t>Лапароскопическая фенестрация кист печени</t>
  </si>
  <si>
    <t>A16.05.002.001</t>
  </si>
  <si>
    <t>Спленэктомия с использованием видеоэндохирургических технологий</t>
  </si>
  <si>
    <t>A16.16.049</t>
  </si>
  <si>
    <t>Лапароскопическое трансгастральное удаление опухолей желудка</t>
  </si>
  <si>
    <t>A16.18.009.001</t>
  </si>
  <si>
    <t>Аппендэктомия с использованием видеоэндоскопических технологий</t>
  </si>
  <si>
    <t>Иссечение дивертикула тонкой кишки / лапароскопическое</t>
  </si>
  <si>
    <t>A16.18.017.003</t>
  </si>
  <si>
    <t>Лапароскопическая резекция толстой кишки</t>
  </si>
  <si>
    <t>A16.18.015.002</t>
  </si>
  <si>
    <t>Гемиколэктомия левосторонняя с использованием видеоэндоскопических технологий</t>
  </si>
  <si>
    <t>A16.18.016.001</t>
  </si>
  <si>
    <t>Гемиколэктомия правосторонняя с использованием видеоэндоскопических технологий</t>
  </si>
  <si>
    <t>A16.16.018.004</t>
  </si>
  <si>
    <t>A11.14.003</t>
  </si>
  <si>
    <t>Биопсия печени при помощи лапароскопии / без стоимости расходных материалов</t>
  </si>
  <si>
    <t>Иссечение кист поджелудочной железы / лапароскопическое</t>
  </si>
  <si>
    <t>A16.16.019</t>
  </si>
  <si>
    <t>Пилоропластика / лапароскопическая</t>
  </si>
  <si>
    <t>A16.30.025.006</t>
  </si>
  <si>
    <t>Лапароскопическая санация брюшной полости</t>
  </si>
  <si>
    <t>A16.16.021.001</t>
  </si>
  <si>
    <t>Ушивание язвы желудка или двенадцатиперстной кишки с использованием видеоэндоскопических технологий</t>
  </si>
  <si>
    <t>5.2.9 Эндокринная хирургия</t>
  </si>
  <si>
    <t>A16.22.001</t>
  </si>
  <si>
    <t>Гемитиреоидэктомия</t>
  </si>
  <si>
    <t>A16.22.001.001</t>
  </si>
  <si>
    <t>Гемитиреоидэктомия с использованием видеоэндоскопических технологий</t>
  </si>
  <si>
    <t>A16.22.002</t>
  </si>
  <si>
    <t>Тиреоидэктомия</t>
  </si>
  <si>
    <t>A16.06.002.001</t>
  </si>
  <si>
    <t>Центральная диссекция л/узлов шеи (злокачественное новообразование щитовидной железы)</t>
  </si>
  <si>
    <t>A16.06.002.002</t>
  </si>
  <si>
    <t>A16.06.002.003</t>
  </si>
  <si>
    <t>Тиреоидэктомия / из шейно-стернотомического доступа (различные формы зоба шейно-загрудинной локализации)</t>
  </si>
  <si>
    <t>Тиреоидэктомия / из шейно-торакоскопического доступа (различные формы зоба шейно-загрудинной локализации)</t>
  </si>
  <si>
    <t xml:space="preserve">Лазерная деструкция узловых образований щитовидной железы </t>
  </si>
  <si>
    <t>A16.22.007.005</t>
  </si>
  <si>
    <t>A16.22.008</t>
  </si>
  <si>
    <t>Удаление паратиреоаденом</t>
  </si>
  <si>
    <t>A16.22.003</t>
  </si>
  <si>
    <t xml:space="preserve">Паратиреоидэктомия / субтотальная </t>
  </si>
  <si>
    <t>Паратиреоидэктомия / тотальная с аутотрансплантацией</t>
  </si>
  <si>
    <t>A16.30.073</t>
  </si>
  <si>
    <t>Удаление опухоли мягких тканей шеи</t>
  </si>
  <si>
    <t>A16.22.004.004</t>
  </si>
  <si>
    <t>A16.22.004.005</t>
  </si>
  <si>
    <t>A16.22.015</t>
  </si>
  <si>
    <t>Эндоскопическая адреналэктомия односторонняя / с опухолью надпочечника (видеоэндоскопический доступ)</t>
  </si>
  <si>
    <t>A16.22.010.001</t>
  </si>
  <si>
    <t>Двухсторонняя адреналэктомия лапаратомным доступом</t>
  </si>
  <si>
    <t>A16.22.010.002</t>
  </si>
  <si>
    <t>Двухсторонняя адреналэктомия видеоэндоскопическим доступом</t>
  </si>
  <si>
    <t>Удаление внеорганной опухоли / забрюшинной</t>
  </si>
  <si>
    <t>A16.22.010.003</t>
  </si>
  <si>
    <t>A16.30.051.001</t>
  </si>
  <si>
    <t>Удаление внеорганной опухоли комбинированной резекцией соседних органов / забрюшинной опухоли расширенное (нефрэктомия, резекция нижней полой вены, спленэктомия, резекция тонкой кишки)</t>
  </si>
  <si>
    <t>A16.15.003</t>
  </si>
  <si>
    <t>Энуклеация опухоли поджелудочной железы</t>
  </si>
  <si>
    <t>A16.15.003.002</t>
  </si>
  <si>
    <t>Энуклеация опухоли поджелудочной железы лапароскопическая</t>
  </si>
  <si>
    <t>A16.15.009.005</t>
  </si>
  <si>
    <t>Субтотальная дистальная резекция</t>
  </si>
  <si>
    <t>Панкреатодуоденальная резекция / по поводу опухоли</t>
  </si>
  <si>
    <t>A16.15.009.002</t>
  </si>
  <si>
    <t>Дистальная резекция поджелудочной железы со спленэктомией / субтотальная</t>
  </si>
  <si>
    <t>A16.15.009.004</t>
  </si>
  <si>
    <t>Лапароскопическая дистальная резекция поджелудочной железы</t>
  </si>
  <si>
    <t>Продольная панкреатоеюностомия / при хроническом панкреатите</t>
  </si>
  <si>
    <t>A16.15.009.006</t>
  </si>
  <si>
    <t>A16.16.057</t>
  </si>
  <si>
    <t>Установка внутрижелудочного баллона / без стоимости расходных материалов</t>
  </si>
  <si>
    <t>A16.16.058</t>
  </si>
  <si>
    <t>Удаление внутрижелудочного баллона / без стоимости расходных материалов</t>
  </si>
  <si>
    <t>A16.16.017.016</t>
  </si>
  <si>
    <t>A16.16.065.002</t>
  </si>
  <si>
    <t>Прочие операции</t>
  </si>
  <si>
    <t>Удаление внеорганной опухоли / и(или) кисты шеи</t>
  </si>
  <si>
    <t>A16.01.031</t>
  </si>
  <si>
    <t>Устранение рубцовой деформации</t>
  </si>
  <si>
    <t>5.2.10 Торакальная хирургия</t>
  </si>
  <si>
    <t>A11.06.002</t>
  </si>
  <si>
    <t>Биопсия лимфатического узла</t>
  </si>
  <si>
    <t>A11.30.013</t>
  </si>
  <si>
    <t>Биопсия опухолей, опухолеподобных образований мягких тканей</t>
  </si>
  <si>
    <t>Вскрытие и дренирование флегмоны (абсцесса) / мягких тканей</t>
  </si>
  <si>
    <t>Вскрытие и дренирование флегмоны (абсцесса) / шеи</t>
  </si>
  <si>
    <t>A16.30.060</t>
  </si>
  <si>
    <t>Иссечение глубокого лигатурного свища</t>
  </si>
  <si>
    <t>A16.06.004</t>
  </si>
  <si>
    <t>A16.01.034</t>
  </si>
  <si>
    <t>Удаление подкожно-жировой клетчатки (липосакция) / подмышечных зон</t>
  </si>
  <si>
    <t>A16.01.034.010</t>
  </si>
  <si>
    <t>A16.01.003</t>
  </si>
  <si>
    <t>Хирургическая обработка раны или инфицированной ткани</t>
  </si>
  <si>
    <t>A16.30.032</t>
  </si>
  <si>
    <t>Иссечение новообразования мягких тканей / глубоко расположенных с регионарной лимфодиссекцией</t>
  </si>
  <si>
    <t>A16.03.072</t>
  </si>
  <si>
    <t>A16.03.083</t>
  </si>
  <si>
    <t>Резекция ребра / шейного</t>
  </si>
  <si>
    <t>A16.03.015</t>
  </si>
  <si>
    <t>A16.30.033</t>
  </si>
  <si>
    <t>Удаление новообразования мягких тканей</t>
  </si>
  <si>
    <t>A16.09.032.008</t>
  </si>
  <si>
    <t>Устранение врожденной деформации грудной стенки (без стоимости расходных материалов)</t>
  </si>
  <si>
    <t>A11.20.010.005</t>
  </si>
  <si>
    <t>Пункция молочной железы / под УЗИ-контролем</t>
  </si>
  <si>
    <t>A16.03.021</t>
  </si>
  <si>
    <t>Удаление внутреннего фиксирующего устройства / после коррекции грудной клетки</t>
  </si>
  <si>
    <t>A16.09.007.004</t>
  </si>
  <si>
    <t>Плеврэктомия. Видеоторакоскопическая резекция легких / без стоимости сшивающих кассет</t>
  </si>
  <si>
    <t>A16.11.004</t>
  </si>
  <si>
    <t>Удаление кисты средостения / видеоторакоскопическое, 1 категория сложности</t>
  </si>
  <si>
    <t>Удаление кисты средостения / видеоторакоскопическое, 2 категория сложности</t>
  </si>
  <si>
    <t>A16.11.002</t>
  </si>
  <si>
    <t>Удаление новообразования средостения / видеоторакоскопическое (без стоимости расходных материалов)</t>
  </si>
  <si>
    <t>A16.06.018</t>
  </si>
  <si>
    <t>Удаление вилочковой железы / видеоторакоскопическое</t>
  </si>
  <si>
    <t>A16.06.018.001</t>
  </si>
  <si>
    <t>Удаление вилочковой железы с новообразованием видеоторакоскопическое</t>
  </si>
  <si>
    <t>A16.09.009.005</t>
  </si>
  <si>
    <t>Лобэктомия (билобэктомия) с резекцией и реконструкцией бронха, бифуркации трахеи / без стоимости сшивающих кассет</t>
  </si>
  <si>
    <t>A16.09.009.006</t>
  </si>
  <si>
    <t>Лобэктомия расширенная при новообразованиях легких / видеоторакоскопическая, без стоимости сшивающих кассет</t>
  </si>
  <si>
    <t>A16.09.014.007</t>
  </si>
  <si>
    <t>Пневмонэктомия видеоторакоскопическая / без стоимости сшивающих кассет</t>
  </si>
  <si>
    <t>A16.09.026.003</t>
  </si>
  <si>
    <t>Пластика диафрагмы видеоторакоскопическая</t>
  </si>
  <si>
    <t>A16.09.018</t>
  </si>
  <si>
    <t>Пластика бронха / видеоторакоскопическая</t>
  </si>
  <si>
    <t>A16.09.015.004</t>
  </si>
  <si>
    <t>Видеоассистированная атипичная резекция легкого (первичные, повторные)</t>
  </si>
  <si>
    <t>A11.09.012</t>
  </si>
  <si>
    <t>Биопсия плевры / или легкого, или опухоли, видеоторакоскопическая</t>
  </si>
  <si>
    <t>A16.09.047</t>
  </si>
  <si>
    <t>A16.16.018.001</t>
  </si>
  <si>
    <t>Стволовая ваготомия / видеоторакоскопическое клипирование</t>
  </si>
  <si>
    <t>A16.09.041</t>
  </si>
  <si>
    <t>Декортикация легкого /  в сочетании с атипичной резекцией легкого (без стоимости расходных материалов)</t>
  </si>
  <si>
    <t>Декортикация легкого /  в сочетании с атипичной резекцией легкого видеоторакоскопическим доступом (без стоимости расходных материалов)</t>
  </si>
  <si>
    <t>Декортикация легкого /  в сочетании с лобэктомией, билобэктомией  (без стоимости расходных материалов)</t>
  </si>
  <si>
    <t>Декортикация легкого /  в сочетании с лобэктомией, билобэктомией видеоторакоскопическим доступом (без стоимости расходных материалов)</t>
  </si>
  <si>
    <t>Декортикация легкого / удаление мешка эмпиемы</t>
  </si>
  <si>
    <t>A03.10.001</t>
  </si>
  <si>
    <t>Торакоскопия / диагностическая</t>
  </si>
  <si>
    <t>A16.09.026</t>
  </si>
  <si>
    <t>Пластика диафрагмы / лапаротомным или торакотомным доступом</t>
  </si>
  <si>
    <t>Пункция плевральной полости</t>
  </si>
  <si>
    <t>A16.09.006</t>
  </si>
  <si>
    <t>Торакотомия</t>
  </si>
  <si>
    <t>Торакотомия / атипичная резекция легкого</t>
  </si>
  <si>
    <t>Торакотомия / биопсия легкого</t>
  </si>
  <si>
    <t>Торакотомия / дренирование плевральной полости</t>
  </si>
  <si>
    <t>Торакотомия / остановка кровотечения</t>
  </si>
  <si>
    <t>Торакотомия / плевролобэктомия</t>
  </si>
  <si>
    <t>Торакотомия / пневмонэктомия</t>
  </si>
  <si>
    <t>Торакотомия / пневмонэктомия с резекцией трахеобронхиального угла</t>
  </si>
  <si>
    <t>A16.10.011.004</t>
  </si>
  <si>
    <t>Перикардэктомия видеоторакоскопическая</t>
  </si>
  <si>
    <t>Торакотомия / удаление опухолей и кист легкого</t>
  </si>
  <si>
    <t>Торакотомия / удаление свернувшегося гемоторакса</t>
  </si>
  <si>
    <t>A16.09.006.001</t>
  </si>
  <si>
    <t>Торакотомия. Ушивание легкого</t>
  </si>
  <si>
    <t>A16.09.004</t>
  </si>
  <si>
    <t>Дренирование плевральной полости / или эмпиемы (без стоимости расходных материалов)</t>
  </si>
  <si>
    <t>A22.08.009.001</t>
  </si>
  <si>
    <t>Поднаркозная эндоскопическая фотодинамическая терапия опухоли трахеи</t>
  </si>
  <si>
    <t>A16.08.077</t>
  </si>
  <si>
    <t>Рассечение рубцовых стриктур трахеи / и гортани эндоскопическое</t>
  </si>
  <si>
    <t>A16.08.042.004</t>
  </si>
  <si>
    <t>Эндоскопическое электрохирургическое удаление опухоли трахеи</t>
  </si>
  <si>
    <t>A22.09.003.001</t>
  </si>
  <si>
    <t>Эндоскопическое электрохирургическое удаление опухоли бронхов</t>
  </si>
  <si>
    <t>A11.11.004</t>
  </si>
  <si>
    <t>Биопсия средостения / видеоторакоскопическая</t>
  </si>
  <si>
    <t>A16.11.003</t>
  </si>
  <si>
    <t>Дренирование средостения / видеоторакоскопическое</t>
  </si>
  <si>
    <t>A03.11.001</t>
  </si>
  <si>
    <t>Медиастиноскопия / с дренированием средостения</t>
  </si>
  <si>
    <t>A16.09.012.001</t>
  </si>
  <si>
    <t>Удаление новообразования средостения</t>
  </si>
  <si>
    <t>A16.09.009</t>
  </si>
  <si>
    <t>Лобэктомия (удаление доли легкого) / торакотомным доступом</t>
  </si>
  <si>
    <t>A16.16.034.003</t>
  </si>
  <si>
    <t>Лапароскопическая гастростомия</t>
  </si>
  <si>
    <t>Лапароскопическая гастростомия / стебельчатая  (без стоимости сшивающих кассет)</t>
  </si>
  <si>
    <t>A16.09.026.006</t>
  </si>
  <si>
    <t>Лапароскопическая пластика купола диафрагмы</t>
  </si>
  <si>
    <t>A16.16.046.001</t>
  </si>
  <si>
    <t>Лапароскопическая эзофагокардиомиотомия / с фундопликацией</t>
  </si>
  <si>
    <t>A16.30.005.003</t>
  </si>
  <si>
    <t>Устранение грыжи пищеводного отверстия диафрагмы с использованием видеоэндоскопических технологий</t>
  </si>
  <si>
    <t>A16.16.033.001</t>
  </si>
  <si>
    <t>Фундопликация лапароскопическая</t>
  </si>
  <si>
    <t>Резекция желудка парциальная / при опухоли лапараскопическая (без стоимости сшивающих кассет)</t>
  </si>
  <si>
    <t>A16.16.017</t>
  </si>
  <si>
    <t>Резекция желудка / дистальная при доброкачественном процессе, лапароскопически ассистированная (без стоимости сшивающих кассет)</t>
  </si>
  <si>
    <t>Резекция желудка / дистальная при опухоли лапараскопическая (без стоимости сшивающих кассет)</t>
  </si>
  <si>
    <t>Гастрэктомия / лапароскопическая при опухоли (без стоимости сшивающих кассет)</t>
  </si>
  <si>
    <t>A16.16.027</t>
  </si>
  <si>
    <t>Экстирпация пищевода / резекция пищевода с пластикой желудком комбинированным с торакотомией лапароскопическим доступом  (без стоимости сшивающих кассет)</t>
  </si>
  <si>
    <t>Экстирпация пищевода / с пластикой желудком комбинированным с шейным лапараскопическим доступом  (без стоимости сшивающих кассет)</t>
  </si>
  <si>
    <t>Резекция желудка / Комбинированная резекция желудка и пищевода комбинированным лапароскопическим доступом с формированием пищеводно-желудочного анастомоза  (без стоимости сшивающих кассет)</t>
  </si>
  <si>
    <t>Гастростомия / в т.ч. стебельчатая</t>
  </si>
  <si>
    <t>A16.16.006</t>
  </si>
  <si>
    <t>Бужирование пищевода / карди под рентгентелевизионным контролем</t>
  </si>
  <si>
    <t>A16.16.032</t>
  </si>
  <si>
    <t>Кардиодилятация пищевода / под рентгентелевизионным контролем</t>
  </si>
  <si>
    <t>A16.16.026.002</t>
  </si>
  <si>
    <t>A16.16.031</t>
  </si>
  <si>
    <t>Операции при пищеводно-респираторных свищах / разобщение</t>
  </si>
  <si>
    <t>Гастрэктомия / расширенная лапаротомным доступом</t>
  </si>
  <si>
    <t>A16.16.017.007</t>
  </si>
  <si>
    <t>Резекция оперированного желудка / лапаротомным доступом</t>
  </si>
  <si>
    <t>Резекция желудка дистальная субтотальная / лапаротомным доступом</t>
  </si>
  <si>
    <t>A16.16.012</t>
  </si>
  <si>
    <t>Иссечение дивертикула пищевода / шейным доступом</t>
  </si>
  <si>
    <t>Иссечение дивертикула пищевода / видеоторакоскопическим или лапароскопическим доступом</t>
  </si>
  <si>
    <t>A16.16.029</t>
  </si>
  <si>
    <t>Удаление доброкачественных опухолей пищевода / видеоторакоскопическим доступом 1 категории сложности</t>
  </si>
  <si>
    <t>Удаление доброкачественных опухолей пищевода / видеоторакоскопическим доступом 2 категории сложности</t>
  </si>
  <si>
    <t>A16.16.055</t>
  </si>
  <si>
    <t>Ушивание разрыва пищевода</t>
  </si>
  <si>
    <t>Ушивание разрыва пищевода / лапаро-торакоскопическим доступом</t>
  </si>
  <si>
    <t>Гастрэктомия / чресплевральная "открытым" доступом</t>
  </si>
  <si>
    <t>A16.16.002</t>
  </si>
  <si>
    <t>Удаление инородного тела пищевода с помощью разреза</t>
  </si>
  <si>
    <t>Экстирпация пищевода / с эзофаго- и гастростомой "открытым" доступом</t>
  </si>
  <si>
    <t>Вскрытие и дренирование флегмоны (абсцесса) / мастита</t>
  </si>
  <si>
    <t>A16.20.085.013</t>
  </si>
  <si>
    <t>Мастопексия / одной железы</t>
  </si>
  <si>
    <t>A16.20.043</t>
  </si>
  <si>
    <t>Мастэктомия / радикальная</t>
  </si>
  <si>
    <t>A16.20.085</t>
  </si>
  <si>
    <t>Маммопластика / Редукция молочной железы</t>
  </si>
  <si>
    <t>A16.20.032</t>
  </si>
  <si>
    <t>Резекция молочной железы / секторальная</t>
  </si>
  <si>
    <t>Мастэктомия / подкожная</t>
  </si>
  <si>
    <t>5.2.11 Детская хирургия</t>
  </si>
  <si>
    <t>A16.19.040</t>
  </si>
  <si>
    <t>Проктосигмоидэктомия / Бужирование ректовестибулярного свища</t>
  </si>
  <si>
    <t>A16.21.018</t>
  </si>
  <si>
    <t>Низведение яичка</t>
  </si>
  <si>
    <t>A16.17.006</t>
  </si>
  <si>
    <t>Наложение анастомоза тонкой кишки в толстую кишку</t>
  </si>
  <si>
    <t>Удаление вилочковой железы</t>
  </si>
  <si>
    <t>5.2.12 Ангиография</t>
  </si>
  <si>
    <t>A06.12.061</t>
  </si>
  <si>
    <t>Аортоартериография</t>
  </si>
  <si>
    <t>A06.12.062</t>
  </si>
  <si>
    <t xml:space="preserve">Флебография </t>
  </si>
  <si>
    <t>A06.10.008</t>
  </si>
  <si>
    <t>Вентрикулография сердца</t>
  </si>
  <si>
    <t>A06.10.006</t>
  </si>
  <si>
    <t>A06.10.006.004</t>
  </si>
  <si>
    <t>A06.10.006.005</t>
  </si>
  <si>
    <t>A16.12.026.010</t>
  </si>
  <si>
    <t>Баллонная ангиопластика периферической артерии / без стоимости стента</t>
  </si>
  <si>
    <t>Баллонная ангиопластика периферической артерии / со стентированием (без стоимости стента)</t>
  </si>
  <si>
    <t>A16.12.026.011</t>
  </si>
  <si>
    <t>Баллонная ангиопластика коронарной артерии / без стоимости расходных материалов</t>
  </si>
  <si>
    <t>Баллонная ангиопластика коронарной артерии / со стентированием (без стоимости стента)</t>
  </si>
  <si>
    <t>A11.10.005</t>
  </si>
  <si>
    <t>Зондирование камер сердца / без ангиокардиографии</t>
  </si>
  <si>
    <t>Зондирование камер сердца /  с ангиокардиографией</t>
  </si>
  <si>
    <t>Эндоваскулярная эмболизация сосудов / Эмболизация церебральных сосудистых образований (без стоимости расходных материалов)</t>
  </si>
  <si>
    <t>Эндоваскулярная эмболизация сосудов / Эмболизация периферических сосудистых образований (без стоимости расходных материалов)</t>
  </si>
  <si>
    <t>Эндоваскулярная эмболизация сосудов / Эмболизация почечных артерий (без стоимости расходных материалов)</t>
  </si>
  <si>
    <t>A16.12.027</t>
  </si>
  <si>
    <t>Установка венозного фильтра / без стоимости фильтра</t>
  </si>
  <si>
    <t>A16.12.066</t>
  </si>
  <si>
    <t>Удаление венозного фильтра</t>
  </si>
  <si>
    <t>A16.10.035.001</t>
  </si>
  <si>
    <t>Эндоваскулярное закрытие дефекта перегородки сердца с помощью окклюдера / без стоимости окклюдера</t>
  </si>
  <si>
    <t>A16.12.068.002</t>
  </si>
  <si>
    <t>Эндоваскулярная имплантация окклюдера при открытом артериальном протоке / без стоимости окклюдера</t>
  </si>
  <si>
    <t>A06.30.002.007</t>
  </si>
  <si>
    <t>Описание и интерпретация диска ангиографии выполненного в другом ЛПУ</t>
  </si>
  <si>
    <t>A16.10.003.032</t>
  </si>
  <si>
    <t>Эндоваскулярное протезирование аортального клапана</t>
  </si>
  <si>
    <t>Койко-день в общей палате</t>
  </si>
  <si>
    <t>Койко-день в двухместной палате</t>
  </si>
  <si>
    <t>Койко-день в одноместной палате</t>
  </si>
  <si>
    <t>Пребывание в двухместной палате</t>
  </si>
  <si>
    <t>Пребывание в одноместной палате</t>
  </si>
  <si>
    <t>Двухместная палата Полулюкс*</t>
  </si>
  <si>
    <t>Артродез стопы и голеностопного сустава / Компрессионный пяточно-берцовый, надподтаранный артродез аппаратом наружной фиксации</t>
  </si>
  <si>
    <t>Артродез стопы и голеностопного сустава / с фиксацией погружными имплантатами</t>
  </si>
  <si>
    <t>*Полулюкс - душевая кабина, туалет, телевизор, холодильник, кондиционер, стол, шкаф</t>
  </si>
  <si>
    <t>Просмотр гистологического препарата / Консультация готовых гистологических препаратов врачом ДМН (каждый последующий, свыше 5 препаратов)-1</t>
  </si>
  <si>
    <r>
      <rPr>
        <b/>
        <sz val="12"/>
        <color theme="1"/>
        <rFont val="Times New Roman"/>
        <family val="1"/>
        <charset val="204"/>
      </rPr>
      <t>1 степень риска</t>
    </r>
    <r>
      <rPr>
        <sz val="12"/>
        <color theme="1"/>
        <rFont val="Times New Roman"/>
        <family val="1"/>
        <charset val="204"/>
      </rPr>
      <t xml:space="preserve"> - соматически здоровые пациенты с локализованными хирургическими заболеваниями без системных расстройств и сопутствующих заболеваний.
Малые полостные или небольшие операции на поверхности тела.</t>
    </r>
  </si>
  <si>
    <r>
      <rPr>
        <b/>
        <sz val="12"/>
        <color theme="1"/>
        <rFont val="Times New Roman"/>
        <family val="1"/>
        <charset val="204"/>
      </rPr>
      <t>2 степень риска</t>
    </r>
    <r>
      <rPr>
        <sz val="12"/>
        <color theme="1"/>
        <rFont val="Times New Roman"/>
        <family val="1"/>
        <charset val="204"/>
      </rPr>
      <t xml:space="preserve"> - больные с легкими или умеренными системными расстройствами, связанными или не связанными с основным хирургическим заболеванием.
Более сложные и длительные операции на поверхности тела, позвоночнике, нервной системе и операции на внутренних органах.</t>
    </r>
  </si>
  <si>
    <r>
      <rPr>
        <b/>
        <sz val="12"/>
        <color indexed="8"/>
        <rFont val="Times New Roman"/>
        <family val="1"/>
        <charset val="204"/>
      </rPr>
      <t>3 степень риска</t>
    </r>
    <r>
      <rPr>
        <sz val="12"/>
        <color indexed="8"/>
        <rFont val="Times New Roman"/>
        <family val="1"/>
        <charset val="204"/>
      </rPr>
      <t xml:space="preserve"> - больные с выраженными системными расстройствами, которые обусловлены или не обусловлены хирургическим заболеванием. Обширные или продолжительные операции в различных областях хирургии, нейрохирургии, урологии, травматологии, онкологии.</t>
    </r>
  </si>
  <si>
    <r>
      <rPr>
        <b/>
        <sz val="12"/>
        <color theme="1"/>
        <rFont val="Times New Roman"/>
        <family val="1"/>
        <charset val="204"/>
      </rPr>
      <t>4 степень риска</t>
    </r>
    <r>
      <rPr>
        <sz val="12"/>
        <color theme="1"/>
        <rFont val="Times New Roman"/>
        <family val="1"/>
        <charset val="204"/>
      </rPr>
      <t xml:space="preserve"> - больные с крайне тяжелыми системными расстройствами, которые связаны или не связаны с хирургическим заболеванием и представляют опасность для жизни больного без операции и во время операции. Сложные или продолжительные операции на сердце, крупных сосудах (без применения ИК), а также расширенные и реконструктивные операции в хирургии различных областей.</t>
    </r>
  </si>
  <si>
    <r>
      <rPr>
        <b/>
        <sz val="12"/>
        <color theme="1"/>
        <rFont val="Times New Roman"/>
        <family val="1"/>
        <charset val="204"/>
      </rPr>
      <t>5 степень риска</t>
    </r>
    <r>
      <rPr>
        <sz val="12"/>
        <color theme="1"/>
        <rFont val="Times New Roman"/>
        <family val="1"/>
        <charset val="204"/>
      </rPr>
      <t xml:space="preserve"> - больные в терминальном состоянии с выраженными явлениями декомпенсации функции жизненно важных органов и систем, при котором можно ожидать смерти во время операции или в ближайшие часы без нее. Сложные операции на сердце и магистральных сосудах с применением ИК и операции по пересадке внутренних органов.</t>
    </r>
  </si>
  <si>
    <t>Рентгенэндоскопические операции у беременных без использования рентгена: "цена операции" х 1,5</t>
  </si>
  <si>
    <t>Грыжесечение при грыже белой линии живота (легкая форма) / без стоимости расходных материалов</t>
  </si>
  <si>
    <r>
      <t xml:space="preserve">Патолого-анатомическое исследование биопсийного (операционного) материала </t>
    </r>
    <r>
      <rPr>
        <b/>
        <sz val="12"/>
        <rFont val="Times New Roman"/>
        <family val="1"/>
        <charset val="204"/>
      </rPr>
      <t>надпочечника</t>
    </r>
    <r>
      <rPr>
        <sz val="12"/>
        <rFont val="Times New Roman"/>
        <family val="1"/>
        <charset val="204"/>
      </rPr>
      <t xml:space="preserve"> с применением иммуногистохимических методов / </t>
    </r>
    <r>
      <rPr>
        <b/>
        <sz val="12"/>
        <rFont val="Times New Roman"/>
        <family val="1"/>
        <charset val="204"/>
      </rPr>
      <t>1-2 маркера</t>
    </r>
  </si>
  <si>
    <t>Факоэмульсификация с имплантацией интраокулярной линзы (без стоимости  расходных материалов)</t>
  </si>
  <si>
    <t>Витреоэктомия (без стоимости  расходных материалов)</t>
  </si>
  <si>
    <t>Эвисцерация с резекцией заднего полюса и имплантацией вкладыша (без стоимости вкладыша)</t>
  </si>
  <si>
    <t>Иссечение новообразований мягких тканей с реконструктивно-пластическим компонентом / Удаление злокачественного новообразования кожи (Базалиома, Плоскоклеточный рак) методом Moxc Surgery с одномоментной реконструкцией мягких тканей 5ой категории сложности</t>
  </si>
  <si>
    <t>Иссечение новообразований мягких тканей с реконструктивно-пластическим компонентом / Удаление злокачественного новообразования кожи (Базалиома, Плоскоклеточный рак) методом Moxc Surgery с одномоментной реконструкцией мягких тканей 6ой категории сложности</t>
  </si>
  <si>
    <t>Иссечение новообразований мягких тканей с реконструктивно-пластическим компонентом / Удаление злокачественного новообразования кожи (Базалиома, Плоскоклеточный рак) методом Moxc Surgery с одномоментной реконструкцией мягких тканей 7ой категории сложности</t>
  </si>
  <si>
    <t>Устранение деформации на лице</t>
  </si>
  <si>
    <t>A16.01.036.002</t>
  </si>
  <si>
    <t>Аутодермопластика / лицо и/или шея</t>
  </si>
  <si>
    <t>Аутодермопластика / лицо и/или шея 1 зона 1 категория сложности</t>
  </si>
  <si>
    <t>Аутодермопластика / лицо и/или шея 1 зона 2 категория сложности</t>
  </si>
  <si>
    <t>Аутодермопластика / лицо и/или шея 1 зона 3 категория сложности</t>
  </si>
  <si>
    <t>Устранение деформации лба и височной области</t>
  </si>
  <si>
    <t>Устранение рубцовой деформации / височной области</t>
  </si>
  <si>
    <t>Устранение рубцовой деформации / бровей</t>
  </si>
  <si>
    <t>Устранение рубцовой деформации / лба открытым способом с использованием коронарного доступа (1 категория)</t>
  </si>
  <si>
    <t>Устранение рубцовой деформации / лба открытым способом с использованием коронарного доступа (2 категория)</t>
  </si>
  <si>
    <t>Устранение рубцовой деформации / лба открытым способом с использованием коронарного доступа (3 категория)</t>
  </si>
  <si>
    <t>Устранение рубцовой деформации / лба открытым способом с использованием коронарного доступа (4 категория)</t>
  </si>
  <si>
    <t>Устранение рубцовой деформации / лба закрытым способом с использованием нитей (1 категория)</t>
  </si>
  <si>
    <t>Устранение рубцовой деформации / лба закрытым способом с использованием нитей (2 категория)</t>
  </si>
  <si>
    <t>Устранение рубцовой деформации / Дополнительная резекция надбровных дуг</t>
  </si>
  <si>
    <t>A16.01.031.004</t>
  </si>
  <si>
    <t>Устранение деформации / лба с использованием эндоскопической техники</t>
  </si>
  <si>
    <t>Устранение дефекта ушной раковины / деформации 1 категория сложности</t>
  </si>
  <si>
    <t>Устранение дефекта ушной раковины / деформации 2 категория сложности</t>
  </si>
  <si>
    <t>Устранение рубцовой деформации / верхних век без пересадки тканей чрескожным доступом (1 категория сложности)</t>
  </si>
  <si>
    <t>Устранение рубцовой деформации / верхних век без пересадки тканей чрескожным доступом (2 категория сложности)</t>
  </si>
  <si>
    <t>Устранение рубцовой деформации / верхних век без пересадки тканей трансконъюнктивальным доступом</t>
  </si>
  <si>
    <t>Устранение рубцовой деформации /века без и с пересадкой тканей (с дополнительным перемещением жировых «мешков»)</t>
  </si>
  <si>
    <t>Устранение рубцовой деформации / подкожной жировой клетчатки методом перемещения микрочастиц собственного жира (липофилинг)</t>
  </si>
  <si>
    <t>Устранение рубцовой деформации / нижних век чрескожным подресничным доступом с перемещением части жирового тела орбиты в "слезную борозду"</t>
  </si>
  <si>
    <t>A16.26.127.001</t>
  </si>
  <si>
    <t>Кантопластика латеральная века</t>
  </si>
  <si>
    <t>A16.26.127.002</t>
  </si>
  <si>
    <t>Кантопластика медиальная века</t>
  </si>
  <si>
    <t>Устранение рубцовой деформации / века без и с пересадкой тканей (каждое отдельно)</t>
  </si>
  <si>
    <t>Устранение рубцовой деформации / века без и с пересадкой тканей (каждое отдельно) с одновременным удалением жировых отложений 1 категория</t>
  </si>
  <si>
    <t>Устранение рубцовой деформации / века без и с пересадкой тканей (каждое отдельно) с одновременным удалением жировых отложений 2 категория</t>
  </si>
  <si>
    <t>Устранение рубцовой деформации / века без и с пересадкой тканей (каждое отдельно) с одновременным удалением жировых отложений 3 категория</t>
  </si>
  <si>
    <t>Устранение деформации лица и шеи</t>
  </si>
  <si>
    <t>Устранение рубцовой деформации / средней зоны лица</t>
  </si>
  <si>
    <t>Устранение рубцовой деформации / средней зоны лица и шеи (1 категория)</t>
  </si>
  <si>
    <t>Устранение рубцовой деформации / средней зоны лица и шеи (2 категория)</t>
  </si>
  <si>
    <t>Устранение рубцовой деформации / средней зоны лица и шеи (3 категория)</t>
  </si>
  <si>
    <t>Устранение рубцовой деформации / средней зоны лица и шеи (4 категория)</t>
  </si>
  <si>
    <t>Устранение деформации / шеи методом перемещения микрочастиц собственного жира</t>
  </si>
  <si>
    <t>Устранение рубцовой деформации / подбородочной области</t>
  </si>
  <si>
    <t>Устранение деформации подбородочной области и шеи</t>
  </si>
  <si>
    <t>Устранение деформации / подбородочной области</t>
  </si>
  <si>
    <t>Устранение деформации / в области шеи</t>
  </si>
  <si>
    <t>Устранение деформации / подбородочной области и шеи</t>
  </si>
  <si>
    <t>Иссечение поражения подкожно-жировой клетчатки / шеи</t>
  </si>
  <si>
    <t>Иссечение поражения подкожно-жировой клетчатки / в щечной области</t>
  </si>
  <si>
    <t>Иссечение поражения подкожно-жировой клетчатки / с подщиванием слизситого щечного лоскута</t>
  </si>
  <si>
    <t>Удаление доброкачественных новообразований кожи методом электрокоагуляции / всего лица</t>
  </si>
  <si>
    <t>Удаление доброкачественных новообразований кожи методом электрокоагуляции / век и окологлазничной области</t>
  </si>
  <si>
    <t>Удаление доброкачественных новообразований кожи методом электрокоагуляции / лба</t>
  </si>
  <si>
    <t>Удаление доброкачественных новообразований кожи методом электрокоагуляции / окологлазничной зоны</t>
  </si>
  <si>
    <t>Удаление доброкачественных новообразований кожи методом электрокоагуляции / рубцов 1 категории сложности</t>
  </si>
  <si>
    <t>Удаление доброкачественных новообразований кожи методом электрокоагуляции / рубцов 2 категории сложности</t>
  </si>
  <si>
    <t>Удаление доброкачественных новообразований кожи методом электрокоагуляции / рубцов 3 категории сложности</t>
  </si>
  <si>
    <t>Удаление доброкачественных новообразований кожи методом электрокоагуляции / рубцов 4 категории сложности</t>
  </si>
  <si>
    <t>Удаление доброкачественных новообразований кожи методом электрокоагуляции / рубцов 5 категории сложности</t>
  </si>
  <si>
    <t>Удаление доброкачественных новообразований кожи методом электрокоагуляции / рубцов 6 категории сложности</t>
  </si>
  <si>
    <t>Удаление доброкачественных новообразований кожи методом электрокоагуляции / 1 новообразование 1 категории сложности</t>
  </si>
  <si>
    <t>Удаление доброкачественных новообразований кожи методом электрокоагуляции / 1 новообразование 2 категории сложности</t>
  </si>
  <si>
    <t>Удаление доброкачественных новообразований кожи методом электрокоагуляции / 1 новообразование 3 категории сложности</t>
  </si>
  <si>
    <t>Удаление доброкачественных новообразований кожи методом электрокоагуляции / 1 новообразование 4 категории сложности</t>
  </si>
  <si>
    <t>Удаление доброкачественных новообразований кожи методом электрокоагуляции / 1 новообразование 5 категории сложности</t>
  </si>
  <si>
    <t>Устранение деформации губы</t>
  </si>
  <si>
    <t>Устранение рубцовой деформации / губы</t>
  </si>
  <si>
    <t>Устранение рубцовой деформации /  Клиновидная резекция губы</t>
  </si>
  <si>
    <t>A16.07.083</t>
  </si>
  <si>
    <t>Пластика верхней губы / 1 категория сложности</t>
  </si>
  <si>
    <t>Пластика верхней губы / 2 категория сложности</t>
  </si>
  <si>
    <t>Пластика верхней губы / 3 категория сложности</t>
  </si>
  <si>
    <t>Пластика верхней губы / 4 категория сложности</t>
  </si>
  <si>
    <t>Пластика нижней губы / 1 категория сложности</t>
  </si>
  <si>
    <t>Пластика нижней губы / 2 категория сложности</t>
  </si>
  <si>
    <t>Пластика нижней губы / 3 категория сложности</t>
  </si>
  <si>
    <t>Пластика нижней губы / 4 категория сложности</t>
  </si>
  <si>
    <t>Устранение дефекта подбородка и скуловой области</t>
  </si>
  <si>
    <t>A16.01.031.007</t>
  </si>
  <si>
    <t>Устранение дефекта подбородка с использованием имплантата / 1 категории сложности (без стоимости имплантов)</t>
  </si>
  <si>
    <t>Устранение дефекта подбородка с использованием имплантата / 2 категории сложности (без стоимости имплантов)</t>
  </si>
  <si>
    <t>Устранение дефекта подбородка с использованием имплантата / 3 категории сложности (без стоимости имплантов)</t>
  </si>
  <si>
    <t>Удаление инородного тела в области лица</t>
  </si>
  <si>
    <t>A16.01.001</t>
  </si>
  <si>
    <t>Удаление поверхностно расположенного инородного тела / Удаления геля с области лица 1 категория сложности</t>
  </si>
  <si>
    <t>Удаление поверхностно расположенного инородного тела / Удаления геля с области лица 2 категория сложности</t>
  </si>
  <si>
    <t>Удаление поверхностно расположенного инородного тела / Удаления геля с области лица 3 категория сложности</t>
  </si>
  <si>
    <t>Устранение деформации носа</t>
  </si>
  <si>
    <t>A16.08.013.003</t>
  </si>
  <si>
    <t>Устранение костно-хрящевой деформации носа / 1 категория сложности</t>
  </si>
  <si>
    <t>Устранение костно-хрящевой деформации носа / 2 категория сложности</t>
  </si>
  <si>
    <t>Устранение костно-хрящевой деформации носа / 3 категория сложности</t>
  </si>
  <si>
    <t>A16.08.014</t>
  </si>
  <si>
    <t>Репозиция костей носа / 1 категория сложности</t>
  </si>
  <si>
    <t>Репозиция костей носа / 2 категория сложности</t>
  </si>
  <si>
    <t>A16.08.013.001</t>
  </si>
  <si>
    <t>Пластика носовой перегородки с использованием видеоэндоскопических технологий</t>
  </si>
  <si>
    <t>A16.07.062</t>
  </si>
  <si>
    <t>Устранение дефекта наружного носа / крыльев носа 1 категории сложности</t>
  </si>
  <si>
    <t>Устранение дефекта наружного носа / крыльев носа 2 категории сложности</t>
  </si>
  <si>
    <t>Устранение дефекта наружного носа / крыльев носа 3 категории сложности</t>
  </si>
  <si>
    <t>Устранение дефекта наружного носа / кончика носа 1 категории сложности</t>
  </si>
  <si>
    <t>Устранение дефекта наружного носа / кончика носа 2 категории сложности</t>
  </si>
  <si>
    <t>Устранение дефекта наружного носа / кончика носа 3 категории сложности</t>
  </si>
  <si>
    <t>Репозиция костей носа</t>
  </si>
  <si>
    <t>Септопластика / с одномоментной пластикой дефекта (без стоимости имплантов)</t>
  </si>
  <si>
    <t>Устранение дефекта наружного носа / крыльев и перегородки</t>
  </si>
  <si>
    <t>Устранение деформации и дефектов ушной раковины</t>
  </si>
  <si>
    <t>Устранение рубцовой деформации / ушной раковины (односторонняя) 1 степени сложности</t>
  </si>
  <si>
    <t>Устранение рубцовой деформации / ушной раковины (односторонняя) 2 степени сложности</t>
  </si>
  <si>
    <t>Устранение рубцовой деформации / ушных раковин (двусторонняя) 1 степени сложности</t>
  </si>
  <si>
    <t>Устранение рубцовой деформации / ушных раковин (двусторонняя) 2 степени сложности</t>
  </si>
  <si>
    <t>Устранение рубцовой деформации / ушных раковин (двусторонняя) 3 степени сложности</t>
  </si>
  <si>
    <t>Устранение рубцовой деформации / мочки уха</t>
  </si>
  <si>
    <t>Устранение дефекта ушной раковины / при одноэтапной реконструкции</t>
  </si>
  <si>
    <t>Устранение дефекта ушной раковины / при многоэтапной реконструкции 1 этап имплантация хрящевого скелета</t>
  </si>
  <si>
    <t>Устранение дефекта ушной раковины / при многоэтапной реконструкции 2 этап реконструкция ушной раковины</t>
  </si>
  <si>
    <t>Устранение дефекта ушной раковины / при многоэтапной реконструкции 3 этап коррекция ушной раковины</t>
  </si>
  <si>
    <t>A16.01.010.004</t>
  </si>
  <si>
    <t>Перекрестная кожная пластика / при реконструкции ушной раковины</t>
  </si>
  <si>
    <t>Реконструктивная хирургия молочной железы</t>
  </si>
  <si>
    <t>A16.20.085.014</t>
  </si>
  <si>
    <t>Устранение посттравматической рубцовой деформации молочной железы / с применением эндопротеза 1 категория сложности (без стоимости эндопротеза)</t>
  </si>
  <si>
    <t>Устранение посттравматической рубцовой деформации молочной железы / с применением эндопротеза 2 категория сложности (без стоимости эндопротеза)</t>
  </si>
  <si>
    <t>Устранение посттравматической рубцовой деформации молочной железы / с применением эндопротеза 3 категория сложности (без стоимости эндопротеза)</t>
  </si>
  <si>
    <t>Устранение посттравматической рубцовой деформации молочной железы / с применением эндопротеза 4 категория сложности (без стоимости эндопротеза)</t>
  </si>
  <si>
    <t>A16.20.085.015</t>
  </si>
  <si>
    <t>Мастопексия при гигантомастии / 1 категория сложности</t>
  </si>
  <si>
    <t>Мастопексия при гигантомастии / 2 категория сложности</t>
  </si>
  <si>
    <t>Мастопексия при гигантомастии / 3 категория сложности</t>
  </si>
  <si>
    <t>Мастопексия при гигантомастии / 4 категория сложности</t>
  </si>
  <si>
    <t>Мастопексия при гигантомастии / 5 категория сложности</t>
  </si>
  <si>
    <t>Мастопексия при гигантомастии / 6 категория сложности</t>
  </si>
  <si>
    <t>A16.20.085.016</t>
  </si>
  <si>
    <t>Устранение тубулярной деформации молочных желез / 1 категории сложности</t>
  </si>
  <si>
    <t>Устранение тубулярной деформации молочных желез / 2 категории сложности</t>
  </si>
  <si>
    <t>Устранение тубулярной деформации молочных желез / 3 категории сложности</t>
  </si>
  <si>
    <t>Устранение тубулярной деформации молочных желез / 4 категории сложности</t>
  </si>
  <si>
    <t>Устранение тубулярной деформации молочных желез / 5 категории сложности</t>
  </si>
  <si>
    <t>A16.20.049.002</t>
  </si>
  <si>
    <t>Мастэктомия радикальная по Маддену с одномоментной установкой экспандера / 1 этап имплантация (без стоимости имплантанта)</t>
  </si>
  <si>
    <t>Мастэктомия радикальная по Маддену с одномоментной установкой экспандера / 2 этап реабилитация</t>
  </si>
  <si>
    <t>Мастэктомия радикальная по Маддену с одномоментной установкой экспандера / 3 этап удаление порта экспандера, пластика</t>
  </si>
  <si>
    <t>A16.21.027</t>
  </si>
  <si>
    <t>Коррекция гинекомастии / 1 категория</t>
  </si>
  <si>
    <t>Коррекция гинекомастии / 2 категория</t>
  </si>
  <si>
    <t>Коррекция гинекомастии / 2 категория с подтяжкой</t>
  </si>
  <si>
    <t>A16.30.026</t>
  </si>
  <si>
    <t>Удаление импланта, трансплантата / Удаление добавочных молочных желез (1 сторона)</t>
  </si>
  <si>
    <t>Реконструктивная хирургия живота и конечностей</t>
  </si>
  <si>
    <t>A16.30.008</t>
  </si>
  <si>
    <t>Иссечение кожи и подкожно-жировой клетчатки передней брюшной стенки / 1 категория сложности</t>
  </si>
  <si>
    <t>Иссечение кожи и подкожно-жировой клетчатки передней брюшной стенки / 2 категория сложности</t>
  </si>
  <si>
    <t>Иссечение кожи и подкожно-жировой клетчатки передней брюшной стенки / 3 категория сложности</t>
  </si>
  <si>
    <t>Иссечение кожи и подкожно-жировой клетчатки передней брюшной стенки / 4 категория сложности</t>
  </si>
  <si>
    <t>Иссечение кожи и подкожно-жировой клетчатки передней брюшной стенки / 5 категория сложности</t>
  </si>
  <si>
    <t>Иссечение кожи и подкожно-жировой клетчатки передней брюшной стенки / 6 категория сложности</t>
  </si>
  <si>
    <t>A16.30.075</t>
  </si>
  <si>
    <t>Реконструктвино-пластические операции с перемещением комплексов тканей (кожа, мышцы, сухожилия)</t>
  </si>
  <si>
    <t>A16.01.010</t>
  </si>
  <si>
    <t>Аутодермопластика / тело (конечность) 1 категория сложности</t>
  </si>
  <si>
    <t>Аутодермопластика / тело (конечность) 2 категория сложности</t>
  </si>
  <si>
    <t>Аутодермопластика / тело (конечность) 3 категория сложности</t>
  </si>
  <si>
    <t>Аутодермопластика / тело (конечность) 4 категория сложности</t>
  </si>
  <si>
    <t>Аутодермопластика / тело (конечность) 5 категория сложности</t>
  </si>
  <si>
    <t>Аутодермопластика / тело (конечность) 6 категория сложности</t>
  </si>
  <si>
    <t>A16.01.018</t>
  </si>
  <si>
    <t>Удаление доброкачественных новообразований подкожно-жировой клетчатки / 1 категории сложности</t>
  </si>
  <si>
    <t>Удаление доброкачественных новообразований подкожно-жировой клетчатки / 2 категории сложности</t>
  </si>
  <si>
    <t>Удаление доброкачественных новообразований подкожно-жировой клетчатки / 3 категории сложности</t>
  </si>
  <si>
    <t>Удаление доброкачественных новообразований подкожно-жировой клетчатки / 4 категории сложности</t>
  </si>
  <si>
    <t>Удаление доброкачественных новообразований подкожно-жировой клетчатки / 5 категории сложности</t>
  </si>
  <si>
    <t>Удаление доброкачественных новообразований подкожно-жировой клетчатки / 6 категории сложности</t>
  </si>
  <si>
    <t>Устранение рубцовой деформации / нормотрофических рубцов 1 категория</t>
  </si>
  <si>
    <t>Устранение рубцовой деформации / нормотрофических рубцов 2 категория</t>
  </si>
  <si>
    <t>Устранение рубцовой деформации / нормотрофических рубцов 3 категория</t>
  </si>
  <si>
    <t>Устранение рубцовой деформации / нормотрофических рубцов 4 категория</t>
  </si>
  <si>
    <t>Устранение рубцовой деформации / гипертрофических рубцов 1 категория</t>
  </si>
  <si>
    <t>Устранение рубцовой деформации / гипертрофических рубцов 2 категория</t>
  </si>
  <si>
    <t>Устранение рубцовой деформации / гипертрофических рубцов 3 категория</t>
  </si>
  <si>
    <t>Устранение рубцовой деформации / гипертрофических рубцов 4 категория</t>
  </si>
  <si>
    <t>A16.01.010.001</t>
  </si>
  <si>
    <t>Кожная пластика для закрытия раны с использованием метода дерматензии / 1 этап имплантация экспандера (без стоимости экспандера)</t>
  </si>
  <si>
    <t>Кожная пластика для закрытия раны с использованием метода дерматензии / 2 этап реабилитация</t>
  </si>
  <si>
    <t>Кожная пластика для закрытия раны с использованием метода дерматензии / 3 этап удаление порта экспандера, пластика</t>
  </si>
  <si>
    <t>Операции на кожных покровах ( в т.ч. дерматонкология)</t>
  </si>
  <si>
    <t>A16.01.004.001</t>
  </si>
  <si>
    <t>Хирургическая обработка раны гидрохирургическим скальпелем / 1 категория</t>
  </si>
  <si>
    <t>Хирургическая обработка раны гидрохирургическим скальпелем / 2 категория</t>
  </si>
  <si>
    <t>Хирургическая обработка раны гидрохирургическим скальпелем / 3 категория</t>
  </si>
  <si>
    <t>Хирургическая обработка раны гидрохирургическим скальпелем / 4 категория</t>
  </si>
  <si>
    <t>Удаление доброкачественных новообразований подкожно-жировой клетчатки / 1 единица</t>
  </si>
  <si>
    <t>A16.01.017</t>
  </si>
  <si>
    <t>Удаление доброкачественных новообразований кожи / липосакцией</t>
  </si>
  <si>
    <t>Удаление доброкачественных новообразований кожи / иссечением</t>
  </si>
  <si>
    <t>A16.01.008</t>
  </si>
  <si>
    <t>Сшивание кожи и подкожной клетчатки / за единичную рану</t>
  </si>
  <si>
    <t>Снятие послеоперационных швов (лигатур) / за единичную рану</t>
  </si>
  <si>
    <t>A16.30.027</t>
  </si>
  <si>
    <t>Удаление аномальных разрастаний тканей (нейрофиброматоза) / 1 категория</t>
  </si>
  <si>
    <t>Удаление аномальных разрастаний тканей (нейрофиброматоза) / 2 категория</t>
  </si>
  <si>
    <t>Удаление аномальных разрастаний тканей (нейрофиброматоза) / 3 категория</t>
  </si>
  <si>
    <t>Удаление аномальных разрастаний тканей (нейрофиброматоза) / 4 категория</t>
  </si>
  <si>
    <t>5.2.13 Кардиохирургия</t>
  </si>
  <si>
    <t>A05.10.006.002</t>
  </si>
  <si>
    <t>Внутрисердечное электрофизиологическое исследование</t>
  </si>
  <si>
    <t>A16.10.014</t>
  </si>
  <si>
    <t>Имплантация кардиостимулятора / Миокардиальная имплантация с торакотомией (без стоимости ЭКС)</t>
  </si>
  <si>
    <t>A16.10.014.002</t>
  </si>
  <si>
    <t>Имплантация однокамерного электрокардиостимулятора / Эндокардиальная имплантация (без стоимости ЭКС)</t>
  </si>
  <si>
    <t>A16.10.014.003</t>
  </si>
  <si>
    <t>Имплантация двухкамерного электрокардиостимулятора / Эндокардиальная имплантация (без стоимости ЭКС)</t>
  </si>
  <si>
    <t>A16.10.014.008</t>
  </si>
  <si>
    <t>Установка временного однокамерного не частотно-адаптивного электрокардиостимулятора / без стоимости ЭКС</t>
  </si>
  <si>
    <t>A16.10.015</t>
  </si>
  <si>
    <t>Удаление или замена имплантированного кардиостимулятора / без стоимости ЭКС</t>
  </si>
  <si>
    <t>A16.10.015.001</t>
  </si>
  <si>
    <t>Удаление электродов и их замена</t>
  </si>
  <si>
    <t>A16.10.015.002</t>
  </si>
  <si>
    <t>Ревизия электрокардиостимулятора</t>
  </si>
  <si>
    <t>A16.10.015.003</t>
  </si>
  <si>
    <t>Вскрытие ложа электрокардиостимулятора</t>
  </si>
  <si>
    <t>A16.10.018.001</t>
  </si>
  <si>
    <t>Наружная электрическая кардиоверсия (дефибрилляция)</t>
  </si>
  <si>
    <t>A16.10.019.002</t>
  </si>
  <si>
    <t>Радиочастотная абляция аритмогенных зон / без стоимости электрода</t>
  </si>
  <si>
    <t>Радиочастотная абляция аритмогенных зон</t>
  </si>
  <si>
    <t>3.7.5 Цитохимическое исследование митохондриальной активности ферментов</t>
  </si>
  <si>
    <t>A08.05.013.012</t>
  </si>
  <si>
    <t>Количественное цитохимическое определение активности лактатдегидрогеназы (ЛДГ), глутаматдегидрогеназы (ГДГ), сукцинатдегидрогеназы (СДГ) и альфа-глицерофосфатдегидрогеназы (альфа-ГФДГ) лимфоцитов в периферической крови</t>
  </si>
  <si>
    <t>Хирургическое лечение сложных нарушений ритма сердца и электрокардиостимуляции</t>
  </si>
  <si>
    <t>0511</t>
  </si>
  <si>
    <t>0512</t>
  </si>
  <si>
    <t>0513</t>
  </si>
  <si>
    <t>0514</t>
  </si>
  <si>
    <t>0515</t>
  </si>
  <si>
    <t>0516</t>
  </si>
  <si>
    <t>0518</t>
  </si>
  <si>
    <t>0519</t>
  </si>
  <si>
    <t>0520</t>
  </si>
  <si>
    <t>0521</t>
  </si>
  <si>
    <t>0522</t>
  </si>
  <si>
    <t>0523</t>
  </si>
  <si>
    <t>0524</t>
  </si>
  <si>
    <t>0525</t>
  </si>
  <si>
    <t>0526</t>
  </si>
  <si>
    <t>0527</t>
  </si>
  <si>
    <t>0528</t>
  </si>
  <si>
    <t>0529</t>
  </si>
  <si>
    <t>0530</t>
  </si>
  <si>
    <t>0531</t>
  </si>
  <si>
    <t>0532</t>
  </si>
  <si>
    <t>0533</t>
  </si>
  <si>
    <t>0534</t>
  </si>
  <si>
    <t>0535</t>
  </si>
  <si>
    <t>0536</t>
  </si>
  <si>
    <t>0537</t>
  </si>
  <si>
    <t>0538</t>
  </si>
  <si>
    <t>0539</t>
  </si>
  <si>
    <t>0540</t>
  </si>
  <si>
    <t>0541</t>
  </si>
  <si>
    <t>0542</t>
  </si>
  <si>
    <t>0543</t>
  </si>
  <si>
    <t>0544</t>
  </si>
  <si>
    <t>0545</t>
  </si>
  <si>
    <t>0546</t>
  </si>
  <si>
    <t>0547</t>
  </si>
  <si>
    <t>0548</t>
  </si>
  <si>
    <t>0549</t>
  </si>
  <si>
    <t>0550</t>
  </si>
  <si>
    <t>0552</t>
  </si>
  <si>
    <t>0553</t>
  </si>
  <si>
    <t>0554</t>
  </si>
  <si>
    <t>0555</t>
  </si>
  <si>
    <t>0557</t>
  </si>
  <si>
    <t>0558</t>
  </si>
  <si>
    <t>0559</t>
  </si>
  <si>
    <t>0560</t>
  </si>
  <si>
    <t>0562</t>
  </si>
  <si>
    <t>0563</t>
  </si>
  <si>
    <t>0564</t>
  </si>
  <si>
    <t>0565</t>
  </si>
  <si>
    <t>0566</t>
  </si>
  <si>
    <t>0567</t>
  </si>
  <si>
    <t>0568</t>
  </si>
  <si>
    <t>0569</t>
  </si>
  <si>
    <t>0570</t>
  </si>
  <si>
    <t>0571</t>
  </si>
  <si>
    <t>0572</t>
  </si>
  <si>
    <t>0573</t>
  </si>
  <si>
    <t>0574</t>
  </si>
  <si>
    <t>0575</t>
  </si>
  <si>
    <t>0576</t>
  </si>
  <si>
    <t>0577</t>
  </si>
  <si>
    <t>0578</t>
  </si>
  <si>
    <t>0579</t>
  </si>
  <si>
    <t>0580</t>
  </si>
  <si>
    <t>0581</t>
  </si>
  <si>
    <t>0582</t>
  </si>
  <si>
    <t>0583</t>
  </si>
  <si>
    <t>0584</t>
  </si>
  <si>
    <t>0585</t>
  </si>
  <si>
    <t>0586</t>
  </si>
  <si>
    <t>0587</t>
  </si>
  <si>
    <t>0588</t>
  </si>
  <si>
    <t>0589</t>
  </si>
  <si>
    <t>0590</t>
  </si>
  <si>
    <t>0591</t>
  </si>
  <si>
    <t>0592</t>
  </si>
  <si>
    <t>0593</t>
  </si>
  <si>
    <t>0594</t>
  </si>
  <si>
    <t>0595</t>
  </si>
  <si>
    <t>0596</t>
  </si>
  <si>
    <t>0597</t>
  </si>
  <si>
    <t>0604</t>
  </si>
  <si>
    <t>5.2.14 Сосудистая хирургия</t>
  </si>
  <si>
    <t>5.2.15 Урология с пересадкой почки</t>
  </si>
  <si>
    <t>5.2.16 Хирургическая гемокоррекция и детоксикация</t>
  </si>
  <si>
    <t>4.2.13 Отоларингология</t>
  </si>
  <si>
    <t>4.2.14 Челюстно-лицевая хирургия</t>
  </si>
  <si>
    <t>4.2.15 Хирургия</t>
  </si>
  <si>
    <t>4.2.16 Гепатология</t>
  </si>
  <si>
    <t>4.2.17 Терапия</t>
  </si>
  <si>
    <t>4.2.18 Экспериментальная и клиническая патофизиология</t>
  </si>
  <si>
    <t>4.2.19 Лазерная медицина</t>
  </si>
  <si>
    <t xml:space="preserve"> 4.2.20 Стоматология</t>
  </si>
  <si>
    <t>6.3 Реанимационные отделения</t>
  </si>
  <si>
    <t xml:space="preserve">6.4 Дополнительные услуги в стационарных отделениях </t>
  </si>
  <si>
    <t>3.9 ЛАБОРАТОРИЯ ОПК</t>
  </si>
  <si>
    <t xml:space="preserve">Приложение № 1 </t>
  </si>
  <si>
    <t xml:space="preserve">A08.30.039 </t>
  </si>
  <si>
    <t>Определение экспрессии белка PDL1 иммуногистохимическим методом (клон SP263, Ventana)</t>
  </si>
  <si>
    <t>А08.30.013</t>
  </si>
  <si>
    <t>Иммуногистохимическое исследование 1 маркера из панели дифференциальной диагностики (1 блок)</t>
  </si>
  <si>
    <t>Уточняющее ИГХ исследование (1 блок)</t>
  </si>
  <si>
    <t>Изготовление гистологического препарата без окраски срезов</t>
  </si>
  <si>
    <t>Определение HER2-neu статуса опухоли (1 блок)</t>
  </si>
  <si>
    <t>Исследование рецепторного статуса при раке молочной железы (1 блок) -  стандартная панель (рецепторы к эстрогену и прогестерону, HER2-neu, Ki-67)</t>
  </si>
  <si>
    <t>Исследование рецепторного статуса при раке молочной железы (1 блок) -  стандартная панель (рецепторы к эстрогену и прогестерону, Ki-67)</t>
  </si>
  <si>
    <t>Исследование рецепторного статуса при раке молочной железы (1 блок) -  дополнительная панель</t>
  </si>
  <si>
    <t>Исследование опухоли молочной железы на наличие инвазивного компонента (1 блок)</t>
  </si>
  <si>
    <t>Иммуногистохимическое исследование опухоли предстательной железы на наличие инвазивного компонента (1 блок)</t>
  </si>
  <si>
    <t>Иммуногистохимическая диагностика опухолей мягких тканей и костей (1 блок)</t>
  </si>
  <si>
    <t>Иммуногистохимическое исследование патологии костного мозга</t>
  </si>
  <si>
    <t xml:space="preserve">Иммуногистохимическая диагностика лимфом </t>
  </si>
  <si>
    <t>Иммуногистохимическая диагностика эпителиальных опухолей</t>
  </si>
  <si>
    <t>Иммуногистохимическая диагностика низкодифференцированных опухолей с неопределенным гистогенезом</t>
  </si>
  <si>
    <t>А 08.30.013</t>
  </si>
  <si>
    <t>Иммуногистохимическая диагностика опухолей эндокринной системы (1 блок)</t>
  </si>
  <si>
    <t xml:space="preserve">Иммуногистохимическая диагностика нейроэндокринных опухолей (1 блок) </t>
  </si>
  <si>
    <t xml:space="preserve">A08.30.026 </t>
  </si>
  <si>
    <t>Определение экспрессии рецепторов SSTR2 и SSTR5 иммуногистохимическим методом (1 блок)</t>
  </si>
  <si>
    <t xml:space="preserve">Иммуногистохимическое исследование опухолей центральной нервной системы </t>
  </si>
  <si>
    <t>Иммуногистохимическая диагностика метастазов опухолей из невыявленного первичного очага</t>
  </si>
  <si>
    <t>Исследование маркеров MSI иммуногистохимическим методом</t>
  </si>
  <si>
    <t>A04.14.003</t>
  </si>
  <si>
    <t>A04.14.003.1</t>
  </si>
  <si>
    <t>A04.11.003</t>
  </si>
  <si>
    <t>A03.18.001.004</t>
  </si>
  <si>
    <t>Эндосонография панкреатобиллиарной зоны</t>
  </si>
  <si>
    <t>Эндосонография параорганных структур органов ЖКТ</t>
  </si>
  <si>
    <t>Эндосонография средостения чреспищеводная</t>
  </si>
  <si>
    <t>Эндосонография толстой кишки</t>
  </si>
  <si>
    <t>A27.30.006</t>
  </si>
  <si>
    <t>A27.30.007</t>
  </si>
  <si>
    <t>A27.30.008</t>
  </si>
  <si>
    <t>A27.30.016</t>
  </si>
  <si>
    <t>A27.30.016.001</t>
  </si>
  <si>
    <t>A09.28.087.001</t>
  </si>
  <si>
    <t>А27.30.010</t>
  </si>
  <si>
    <t>Молекулярно-генетическое исследование мутаций в гене KRAS в биопсийном (операционном) материале</t>
  </si>
  <si>
    <t>Молекулярно-генетическое исследование мутаций в гене NRAS в биопсийном (операционном) материале</t>
  </si>
  <si>
    <t>Молекулярно-генетическое исследование мутаций в гене BRAF в биопсийном (операционном) материале</t>
  </si>
  <si>
    <t>Молекулярно-генетическое исследование мутаций в гене EGFR в биопсийном (операционном) материале</t>
  </si>
  <si>
    <t>Молекулярно-генетическое исследование мутаций в гене EGFR в плазме крови</t>
  </si>
  <si>
    <t>Молекулярно-генетическое исследование на экспрессию гена PCA3 в моче</t>
  </si>
  <si>
    <t>Определение мутаций в генах ВRCA 1 и 2</t>
  </si>
  <si>
    <t>А.16.09.032.008</t>
  </si>
  <si>
    <t>Реостеосинтез грудины</t>
  </si>
  <si>
    <t>9.1 Обследование и консультации</t>
  </si>
  <si>
    <t xml:space="preserve">B01.067.002 </t>
  </si>
  <si>
    <t>9.2 Рентгенологическое обследование</t>
  </si>
  <si>
    <t>Радиовизиография (1 снимок)</t>
  </si>
  <si>
    <t xml:space="preserve">A06.07.012 </t>
  </si>
  <si>
    <t>Радиовизиография (повторная на этапе эндодонтического лечения (1 снимок)</t>
  </si>
  <si>
    <t>Описание и интерпретация рентгенографических изображений</t>
  </si>
  <si>
    <t>9.3  ТЕРАПИЯ СТОМАТОЛОГИЯ</t>
  </si>
  <si>
    <t>9.3.1 Профессиональная гигиена полости рта и профилактика стоматологических заболеваний</t>
  </si>
  <si>
    <t xml:space="preserve">A13.30.007 </t>
  </si>
  <si>
    <t>Обучение гигиене полости рта</t>
  </si>
  <si>
    <t>A16.07.051</t>
  </si>
  <si>
    <t>Профессиональная гигиена полости рта и зубов (первичная)</t>
  </si>
  <si>
    <t xml:space="preserve">A16.07.051 </t>
  </si>
  <si>
    <t>Профессиональная гигиена полости рта и зубов (при молочном прикусе)</t>
  </si>
  <si>
    <t>Профессиональная гигиена полости рта и зубов (при сменном прикусе)</t>
  </si>
  <si>
    <t>Профессиональная гигиена полости рта и зубов (при частичной адентии - менее 12 зубов)</t>
  </si>
  <si>
    <t>Профессиональная гигиена полости рта и зубов (поддерживающая)</t>
  </si>
  <si>
    <t>Профессиональная гигиена полости рта и зубов (перед операцией)</t>
  </si>
  <si>
    <t>Профессиональная гигиена полости рта и зубов (с ортодонтической аппаратурой)</t>
  </si>
  <si>
    <t xml:space="preserve">A16.07.057 </t>
  </si>
  <si>
    <t>Запечатывание фиссуры зуба герметиком (неинвазивное)</t>
  </si>
  <si>
    <t>Запечатывание фиссуры зуба герметиком (инвазивное)</t>
  </si>
  <si>
    <t xml:space="preserve">A11.07.012 </t>
  </si>
  <si>
    <t>Глубокое фторирование эмали зубов (реминерализирущая терапия гиперестезии и некариозных поражений эмали)</t>
  </si>
  <si>
    <t>Глубокое фторирование эмали зубов (в области одного сегмента)</t>
  </si>
  <si>
    <t>9.3.3 Лечение патологии твердых тканей зубов. Эстетическое восстановление</t>
  </si>
  <si>
    <t xml:space="preserve">A16.07.002.009 </t>
  </si>
  <si>
    <t>Наложение временной пломбы</t>
  </si>
  <si>
    <t>Восстановление зуба пломбой (этап наложения лечебной прокладки)</t>
  </si>
  <si>
    <t xml:space="preserve">A16.07.082 </t>
  </si>
  <si>
    <t>Сошлифовывание твердых тканей зуба (с целью ревизии)</t>
  </si>
  <si>
    <t xml:space="preserve">A16.07.002.010 </t>
  </si>
  <si>
    <t>Восстановление зуба пломбой I, V, VI класс по Блэку с использованием материалов из фотополимеров</t>
  </si>
  <si>
    <t>A16.07.002.011</t>
  </si>
  <si>
    <t>Восстановление зуба пломбой с нарушением контактного пункта II, III класс по Блэку с использованием материалов из фотополимеров</t>
  </si>
  <si>
    <t>A16.07.002.012</t>
  </si>
  <si>
    <t>Восстановление зуба пломбой IV класс по Блэку с использованием материалов из фотополимеров</t>
  </si>
  <si>
    <t>Восстановление зуба пломбой (эстетическое, 1 категория сложности)</t>
  </si>
  <si>
    <t>Восстановление зуба пломбой (эстетическое, 2 категория сложности)</t>
  </si>
  <si>
    <t>Восстановление зуба пломбировочными материалами с использованием анкерных штифтов (из стекловолокна)</t>
  </si>
  <si>
    <t xml:space="preserve">A16.07.002.005 </t>
  </si>
  <si>
    <t>Восстановление зуба пломбой с использованием стеклоиономерных цементов</t>
  </si>
  <si>
    <t>Временное шинирование при заболеваниях пародонта (1 единица)</t>
  </si>
  <si>
    <t>Восстановление целостности зубного ряда несъемными мостовидными протезами (изготовленными прямым методом в полости рта - реставрационный мост)</t>
  </si>
  <si>
    <t>A16.07.025.001</t>
  </si>
  <si>
    <t>Избирательное полирование зуба (полирование композитных реставраций)</t>
  </si>
  <si>
    <t>Профессиональное отбеливание зубов (внутрикоронковое отбеливание одного зуба)</t>
  </si>
  <si>
    <t>9.3.4 Эндодонтия корневых каналов</t>
  </si>
  <si>
    <t>A22.07.004</t>
  </si>
  <si>
    <t>Ультразвуковое расширение корневого канала зуба (1 канал)</t>
  </si>
  <si>
    <t>A16.07.082.001</t>
  </si>
  <si>
    <t>Распломбировка корневого канала, ранее леченного пастой (1 канал)</t>
  </si>
  <si>
    <t xml:space="preserve">A16.07.082.002 </t>
  </si>
  <si>
    <t>Распломбировка корневого канала, ранее леченного фосфат-цементом/резорцин-формальдегидным методом (1 канал)</t>
  </si>
  <si>
    <t>Распломбировка корневого канала, ранее леченного гуттаперчей (1 канал)</t>
  </si>
  <si>
    <t xml:space="preserve">A16.07.030.001 </t>
  </si>
  <si>
    <t>Инструментальная и медикаментозная обработка хорошо проходимого корневого канала (1 канал)</t>
  </si>
  <si>
    <t xml:space="preserve">A16.07.030.002 </t>
  </si>
  <si>
    <t>Инструментальная и медикаментозная обработка плохо проходимого корневого канала (1 канал)</t>
  </si>
  <si>
    <t>Ультразвуковое расширение корневого канала зуба (извлечение фрагментов эндодонтического инструментария из корневого канала)</t>
  </si>
  <si>
    <t>Ультразвуковое расширение корневого канала зуба (извлечение анкерного штифта)</t>
  </si>
  <si>
    <t>Ультразвуковое расширение корневого канала зуба (извлечение литой культевой штифтовой вкладки)</t>
  </si>
  <si>
    <t>Ультразвуковое расширение корневого канала зуба (извлечение серебряного штифта)</t>
  </si>
  <si>
    <t>Восстановление зуба пломбой (временное восстановление стенки зуба на этапе эндолечения)</t>
  </si>
  <si>
    <t>Восстановление зуба пломбировочными материалами с использованием анкерных штифтов (из стекловолокна4200 под ортопедическую конструкцию)</t>
  </si>
  <si>
    <t>9.3.5 Пломбирование корневых каналов</t>
  </si>
  <si>
    <t xml:space="preserve">A11.07.027 </t>
  </si>
  <si>
    <t>Наложение девитализирующей пасты</t>
  </si>
  <si>
    <t>Временное пломбирование лекарственным препаратом корневого канала</t>
  </si>
  <si>
    <t xml:space="preserve">A16.07.008.002 </t>
  </si>
  <si>
    <t>Пломбирование корневого канала зуба гуттаперчевыми штифтами (1 канал)</t>
  </si>
  <si>
    <t>Пломбирование корневого канала зуба гуттаперчевыми штифтами (двух корневых каналов многокорневого зуба)</t>
  </si>
  <si>
    <t>Пломбирование корневого канала зуба гуттаперчевыми штифтами (трех корневых каналов многокорневого зуба)</t>
  </si>
  <si>
    <t>Пломбирование корневого канала зуба гуттаперчевыми штифтами (четырех корневых канало многокорневого зуба)</t>
  </si>
  <si>
    <t>Пломбирование корневого канала зуба гуттаперчевыми штифтами (в зубе со сложной анатомией)</t>
  </si>
  <si>
    <t>Пломбирование корневого канала зуба (лечение внутренней резорбции)</t>
  </si>
  <si>
    <t>Пломбирование корневого канала зуба (лечение наружной резорбции)</t>
  </si>
  <si>
    <t>Пломбирование корневого канала зуба (ретроградное)</t>
  </si>
  <si>
    <t xml:space="preserve">A16.07.008.003 </t>
  </si>
  <si>
    <t>Закрытие перфорации стенки корневого канала зуба</t>
  </si>
  <si>
    <t xml:space="preserve">A16.07.030 </t>
  </si>
  <si>
    <t>Инструментальная и медикаментозная обработка корневого канала (подготовка корневого канала под культевую вкладку после пломбирования канала)</t>
  </si>
  <si>
    <t>9.4 ДЕТСКАЯ СТОМАТОЛОГИЯ</t>
  </si>
  <si>
    <t>Наложение временной пломбы (этап биологического метода лечения пульпита)</t>
  </si>
  <si>
    <t xml:space="preserve">А16.07.009 </t>
  </si>
  <si>
    <t xml:space="preserve">Пульпотомия (ампутация коронковой пульпы) </t>
  </si>
  <si>
    <t>Инструментальная и медикаментозная обработка хорошо проходимого корневого канала (временный зуб, 1 канал)</t>
  </si>
  <si>
    <t xml:space="preserve">A16.07.030.003 </t>
  </si>
  <si>
    <t>Временное пломбирование лекарственным препаратом корневого канала (временный зуб, 1 канал)</t>
  </si>
  <si>
    <t>А16.07.008</t>
  </si>
  <si>
    <t>Пломбирование корневого канала зуба (временный зуб, 1 канал)</t>
  </si>
  <si>
    <t xml:space="preserve">А16.07.004  </t>
  </si>
  <si>
    <t>Восстановление зуба коронкой  ( пластмассовой, 1 ед.)</t>
  </si>
  <si>
    <t xml:space="preserve">А16.07.004 </t>
  </si>
  <si>
    <t>Восстановление зуба коронкой ( металлической, 1 ед.)</t>
  </si>
  <si>
    <t>Восстановление зуба коронкой ( металлическая с облицовкой, 1 ед.)</t>
  </si>
  <si>
    <t>9.5 ХИРУРГИЧЕСКАЯ СТОМАТОЛОГИЯ</t>
  </si>
  <si>
    <t>A16.07.001.002</t>
  </si>
  <si>
    <t xml:space="preserve">A16.07.001.001 </t>
  </si>
  <si>
    <t>Удаление временного зуба</t>
  </si>
  <si>
    <t xml:space="preserve">A16.07.001.003 </t>
  </si>
  <si>
    <t xml:space="preserve">Удаление зуба сложное, с разъединением корней (1 категория сложности) </t>
  </si>
  <si>
    <t xml:space="preserve">Удаление зуба сложное, с разъединением корней и частичной альвеолотомией (2 категория сложности) </t>
  </si>
  <si>
    <t xml:space="preserve">Удаление зуба сложное, с формированием слизисто-надкостничного лоскута и частичной альвеолотомией (3 категория сложности) </t>
  </si>
  <si>
    <t xml:space="preserve">Операция удаления ретенированного, дистопированного или сверхкомплектного зуба (1 категория сложности) </t>
  </si>
  <si>
    <t xml:space="preserve">A16.07.007 </t>
  </si>
  <si>
    <t>Резекция верхушки корня (с расходными материалами)</t>
  </si>
  <si>
    <t xml:space="preserve">A16.07.016 </t>
  </si>
  <si>
    <t xml:space="preserve">A16.07.042-044  </t>
  </si>
  <si>
    <t>Пластика уздечки губы, языка</t>
  </si>
  <si>
    <t>A16.07.045</t>
  </si>
  <si>
    <t>Вестибулопластика (в области 1 квадранта)</t>
  </si>
  <si>
    <t xml:space="preserve">A16.07.027 </t>
  </si>
  <si>
    <t xml:space="preserve">Остеотомия челюсти по ортодонтическим показаниям (1 категория сложности) </t>
  </si>
  <si>
    <t>A16.07.096</t>
  </si>
  <si>
    <t>Пластика перфорации верхнечелюстной пазухи</t>
  </si>
  <si>
    <t xml:space="preserve">A16.07.058 </t>
  </si>
  <si>
    <t>Лечение перикоронита (промывание, рассечение и/или иссечение капюшона)</t>
  </si>
  <si>
    <t xml:space="preserve">A16.07.013 </t>
  </si>
  <si>
    <t>Отсроченный кюретаж лунки удаленного зуба (лечение альвеолита)</t>
  </si>
  <si>
    <t>Вскрытие подслизистого или поднадкостничного очага воспаления в полости рта</t>
  </si>
  <si>
    <t>Вскрытие и дренирование периостита (абсцесса) (внутриротовым доступом в челюстно-лицевой области)</t>
  </si>
  <si>
    <t xml:space="preserve">Операция удаления ретенированного, дистопированного или сверхкомплектного зуба (3 категория сложности) </t>
  </si>
  <si>
    <t xml:space="preserve">A16.01.004 </t>
  </si>
  <si>
    <t xml:space="preserve">Остеотомия челюсти по ортодонтическим показаниям (2 категория сложности) </t>
  </si>
  <si>
    <t xml:space="preserve">Остеотомия челюсти по ортодонтическим показаниям (3 категория сложности) </t>
  </si>
  <si>
    <t>Операция удаления ретенированного, дистопированного или сверхкомплектного зуба 2 категория сложности (без расходного материала)</t>
  </si>
  <si>
    <t>9.5.2 Новообразования челюстно-лицевой области</t>
  </si>
  <si>
    <t xml:space="preserve">A16.01.017 </t>
  </si>
  <si>
    <t>Удаление доброкачественных новообразований кожи</t>
  </si>
  <si>
    <t xml:space="preserve">A16.30.033 </t>
  </si>
  <si>
    <t>Удаление сосудистого новообразования мягких тканей</t>
  </si>
  <si>
    <t>Удаление новообразования мягких тканей полости рта</t>
  </si>
  <si>
    <t>Остеотомия челюсти (для удаления остеомы, одонтомы)</t>
  </si>
  <si>
    <t xml:space="preserve">A11.06.003 </t>
  </si>
  <si>
    <t>Пункция лимфатического узла</t>
  </si>
  <si>
    <t xml:space="preserve">A11.07.008 </t>
  </si>
  <si>
    <t>Пункция кисты полости рта</t>
  </si>
  <si>
    <t>A11.07.013</t>
  </si>
  <si>
    <t>Пункция слюнной железы</t>
  </si>
  <si>
    <t xml:space="preserve">A11.07.014 </t>
  </si>
  <si>
    <t>Пункция тканей полости рта</t>
  </si>
  <si>
    <t xml:space="preserve">A11.07.001 </t>
  </si>
  <si>
    <t>Биопсия слизистой полости рта</t>
  </si>
  <si>
    <t xml:space="preserve">A11.07.002 </t>
  </si>
  <si>
    <t>Биопсия языка</t>
  </si>
  <si>
    <t>A11.07.007</t>
  </si>
  <si>
    <t>Биопсия тканей губы</t>
  </si>
  <si>
    <t xml:space="preserve">A11.07.020 </t>
  </si>
  <si>
    <t>Биопсия слюнной железы</t>
  </si>
  <si>
    <t>9.5.3 Заболевания слюнных желез</t>
  </si>
  <si>
    <t>Промывание протока слюнной  железы (с предварительным бужированием)</t>
  </si>
  <si>
    <t xml:space="preserve">A16.22.012 </t>
  </si>
  <si>
    <t>9.5.4 Травма челюстно-лицевой области</t>
  </si>
  <si>
    <t xml:space="preserve">A15.03.007 </t>
  </si>
  <si>
    <t>Наложение шины при переломах (одна челюсть)</t>
  </si>
  <si>
    <t>Прием врача-стоматолога-хирурга повторный (коррекция шины)</t>
  </si>
  <si>
    <t>A15.03.011</t>
  </si>
  <si>
    <t>Снятие шины с одной челюсти</t>
  </si>
  <si>
    <t>9.5.6 Пародонтология</t>
  </si>
  <si>
    <t>Гингивэктомия (удлинение клинической коронки одного зуба)</t>
  </si>
  <si>
    <t>Ультразвуковая обработка пародонтального кармана в области зуба (аппаратом "Vector", область 1 зуба)</t>
  </si>
  <si>
    <t xml:space="preserve">A15.07.003 </t>
  </si>
  <si>
    <t>Наложение лечебной повязки при заболеваниях слизистой оболочки полости рта и пародонта в области одной челюсти</t>
  </si>
  <si>
    <t xml:space="preserve">A11.07.010 </t>
  </si>
  <si>
    <t>Введение лекарственных препаратов в пародонтальный карман</t>
  </si>
  <si>
    <t xml:space="preserve">A16.07.039 </t>
  </si>
  <si>
    <t>Закрытый кюретаж при заболеваниях пародонта (1 зуб)</t>
  </si>
  <si>
    <t xml:space="preserve">A16.07.038 </t>
  </si>
  <si>
    <t xml:space="preserve">Открытый кюретаж при заболеваниях пародонта без стоимости расходного  материала (1 зуб) </t>
  </si>
  <si>
    <t xml:space="preserve">A16.07.040 </t>
  </si>
  <si>
    <t>Лоскутная операция в полости рта (1 квадрант)</t>
  </si>
  <si>
    <t>Пластика мягких тканей полнослойным десневым аутотрансплантатом (в области до 2-х зубов)</t>
  </si>
  <si>
    <t>Пластика мягких тканей свободным субэпителиальным десневым аутотрансплантатом</t>
  </si>
  <si>
    <t>Пластика мягких тканей аутотрансплантатом "на ножке"</t>
  </si>
  <si>
    <t>Пластика мягких тканей полости рта</t>
  </si>
  <si>
    <t>Гингивопластика для устранения рецессии десны (1 зуб)</t>
  </si>
  <si>
    <t>Гингивопластика для устранения рецессии десны (1 квадрант)</t>
  </si>
  <si>
    <t>Гингивопластика для создания зоны прикрепленной кератинизированной десны (в области до 3-х зубов)</t>
  </si>
  <si>
    <t>9.5.7 Дентальная имплантация</t>
  </si>
  <si>
    <t>Внутрикостная дентальная имплантация  без стоимости имплантата (1 единица)</t>
  </si>
  <si>
    <t xml:space="preserve">A16.07.055 </t>
  </si>
  <si>
    <t xml:space="preserve">Синус-лифтинг закрытый без стоимости расходного материала (костная пластика) </t>
  </si>
  <si>
    <t>Синус-лифтинг открытый без стоимости расходного материала (костная пластика)</t>
  </si>
  <si>
    <t xml:space="preserve">A16.03.019 </t>
  </si>
  <si>
    <t>Аутотрансплантация кости (стружка)</t>
  </si>
  <si>
    <t>Аутотрансплантация кости (костным блоком 1 категории сложности)</t>
  </si>
  <si>
    <t>Аутотрансплантация кости (костным блоком 2 категории сложности)</t>
  </si>
  <si>
    <t>Костная пластика челюстно-лицевой области (операция направленная тканевая регенерация костной ткани 2 категории сложности)</t>
  </si>
  <si>
    <t>Удаление имплантата, трансплантата (простое)</t>
  </si>
  <si>
    <t>Удаление имплантата, трансплантата (сложое)</t>
  </si>
  <si>
    <t>Ортодонтическая коррекция (установка ортодонтического имплантата, 1 единица, 1 категория сложности)</t>
  </si>
  <si>
    <t>Ортодонтическая коррекция (установка ортодонтического имплантата, 1 единица, 2 категория сложности)</t>
  </si>
  <si>
    <t>Остеотомия челюсти (расщепление костного гребня)</t>
  </si>
  <si>
    <t>Внутрикостная дентальная имплантация, этап установки формирователя десны (1 категория сложности, 1 единица)</t>
  </si>
  <si>
    <t>Внутрикостная дентальная имплантация, установка миниимплатата (1 единица)</t>
  </si>
  <si>
    <t>9.5.8 Костно-пластический этап хирургических операций</t>
  </si>
  <si>
    <t>Взятие крови из периферической вены для приготовления фибриновой массы путем цетрифугирования (1 категория сложности)</t>
  </si>
  <si>
    <t>9.5.9 Анестезиологическая помощь</t>
  </si>
  <si>
    <t>9 СТОМАТОЛОГИЯ</t>
  </si>
  <si>
    <t>Продольная резекция желудка лапароскопическая без стоимости расходных материалов</t>
  </si>
  <si>
    <t>А16.16.064.001</t>
  </si>
  <si>
    <t>Лапароскопическое гастрошунтирование</t>
  </si>
  <si>
    <t>Лапароскопическое мини-гастрошунтирование</t>
  </si>
  <si>
    <t>А08.30.032</t>
  </si>
  <si>
    <t>Дистанционное описание и интерпретация гистологических препаратов с использованием телемедицинских технологий, 1 консультация  (до 20 стекол)</t>
  </si>
  <si>
    <t xml:space="preserve">Забор мазков на COVID-19 </t>
  </si>
  <si>
    <t>А12.06.023</t>
  </si>
  <si>
    <t>Исследование антител к анигенам миокарда в крови</t>
  </si>
  <si>
    <t>В01.003.004.002</t>
  </si>
  <si>
    <t>В01.003.004.005</t>
  </si>
  <si>
    <t>В01.003.004.004</t>
  </si>
  <si>
    <t>9.6. Ортопедическая стоматология</t>
  </si>
  <si>
    <t>9.6.1. Фиксация ортопедических конструкций</t>
  </si>
  <si>
    <t>А16.07.053</t>
  </si>
  <si>
    <t xml:space="preserve">Снятие несъемной ортопедической конструкции  (штампов) </t>
  </si>
  <si>
    <t>Снятие несъемной ортопедической конструкции (цельнолитой, 1 ед.)</t>
  </si>
  <si>
    <t>А16.07.049</t>
  </si>
  <si>
    <t>Повторная фиксация на цемент несъемных ортопедических конструкций (на временный цемент, 1 ед.)</t>
  </si>
  <si>
    <t>Повторная фиксация на постоянный цемент несъемных ортопедических конструкций (1 ед., материал химического отверждения)</t>
  </si>
  <si>
    <t>Повторная фиксация на постоянный цемент несъемных ортопедических конструкций (1 ед., материал светового отверждения)</t>
  </si>
  <si>
    <t>Повторная фиксация на постоянный цемент несъемных ортопедических конструкций (1 ед. с опорой на имплатны)</t>
  </si>
  <si>
    <t>9.6.2. Диагностика и планирование ортопедического лечения</t>
  </si>
  <si>
    <t>Снятие оттиска с одной челюсти (альгинатным материалом)</t>
  </si>
  <si>
    <t>Снятие оттиска с одной челюсти (силиконовым материалом)</t>
  </si>
  <si>
    <t>А32.07.002.052</t>
  </si>
  <si>
    <t>Изготовление контрольной модели с оформлением цоколя</t>
  </si>
  <si>
    <t>А32.07.002.003</t>
  </si>
  <si>
    <t>Изготовление контрольной, огнеупорной модели</t>
  </si>
  <si>
    <t>А23.07.002.006</t>
  </si>
  <si>
    <t>Изготовление разборной модели</t>
  </si>
  <si>
    <t>А02.07.006.001</t>
  </si>
  <si>
    <t>Определение вида смыкания зубных рядов с помощью лицевой дуги</t>
  </si>
  <si>
    <t>Исследование на диагностических моделях челюстей (в артикуляторе)</t>
  </si>
  <si>
    <t>Исследование на диагностических моделях челюстей (в артикуляторе по индивидуальным параметрам)</t>
  </si>
  <si>
    <t>Исследование на диагностических моделях челюстей (с восковой моделировкой будущей ортопедической конструкции с целью планированияпрепарирования, эстетики и функции (1 зуб) Wax-up шаблон)</t>
  </si>
  <si>
    <t>Исследование на диагностических моделях челюстей (с восковой моделировкой будущей ортопедической конструкции с целью планированияпрепарирования, эстетики и функции (1 челюсть) Wax-up шаблон одного съемного протеза)</t>
  </si>
  <si>
    <t>Исследование на диагностических моделях челюстей (с восковой моделировкой будущей ортопедической конструкции с целью планированияпрепарирования, эстетики и функции (1 челюсть) Wax-up шаблон условно-съемной каркасной конструкции с винтовой фиксацией на имплантах)</t>
  </si>
  <si>
    <t>А02.07.006</t>
  </si>
  <si>
    <t>Определение прикуса (примерка в полости ртарезультата воскового моделирования из временного композитного материала, планирование эстетикии функции, изготовление Set-up окклюзии (1 зуб)</t>
  </si>
  <si>
    <t>А02.07.012</t>
  </si>
  <si>
    <t>Функциография при патологии зубочелюстной системы (с использованием и анализом "Брукс-чекера" (1 ед.)</t>
  </si>
  <si>
    <t>3. Несъемное протезирование</t>
  </si>
  <si>
    <t>Восстановление зуба коронкой (временной пластмассовой, изготовленной в полости рта, 1 ед.)</t>
  </si>
  <si>
    <t>Восстановление зуба коронкой (временной пластмассовой, с временным штифтом, изготовленной в полости рта, 1 ед.)</t>
  </si>
  <si>
    <t>Восстановление зуба коронкой (временной пластмассовой,  изготовленной в зуботехнической лаборатории, 1 ед.)</t>
  </si>
  <si>
    <t>Восстановление зуба коронкой (временной цельнолитой метталопластмассовой длительного ношения (до 2-х лет), 1 ед.)</t>
  </si>
  <si>
    <t>А16.07.003</t>
  </si>
  <si>
    <t>Восстановление зуба вкладками, виниром, полукоронкой (виниром временным, изготовленным в полости рта, 1 ед.)</t>
  </si>
  <si>
    <t>Восстановление зуба вкладками, виниром, полукоронкой (виниром временным, изготовленным в зуботехнической лаборатории, 1 ед.)</t>
  </si>
  <si>
    <t>Восстановление зуба вкладками, виниром, полукоронкой  (вкладкой культевой неразборной с применением временного беззольного штифта, 1 ед.)</t>
  </si>
  <si>
    <t>Восстановление зуба вкладками, виниром, полукоронкой  (вкладкой культевой цельнолитой неразборной, 1 ед.)</t>
  </si>
  <si>
    <t>Восстановление зуба вкладками, виниром, полукоронкой  (вкладкой культевой цельнолитой разборной, 1 ед.)</t>
  </si>
  <si>
    <t>Восстановление зуба вкладками, виниром, полукоронкой  (вкладкой культевой цельнолитой из оксида циркония, 1 ед.)</t>
  </si>
  <si>
    <t>Восстановление зуба коронкой (цельнолитой, 1 ед.)</t>
  </si>
  <si>
    <t>Восстановление зуба коронкой (цельнолитой на основе оксида циркония, 1 ед.)</t>
  </si>
  <si>
    <t>Восстановление зуба коронкой (металлокерамической без плечевой массы, 1 ед.)</t>
  </si>
  <si>
    <t>Восстановление зуба коронкой (металлокерамической с плечевой массой, 1 ед.)</t>
  </si>
  <si>
    <t>Восстановление зуба коронкой (металлокерамической с изготовлением керамической десны, 1 ед.)</t>
  </si>
  <si>
    <t>Восстановление зуба коронкой (керамической на основе оксида циркония, 1 ед.)</t>
  </si>
  <si>
    <t>Восстановление зуба коронкой (цельнокерамической безметалловой, 1 ед.)</t>
  </si>
  <si>
    <t>Восстановление зуба вкладками, виниром, полукоронкой (виниром керамическим, 1 ед.)</t>
  </si>
  <si>
    <t>Восстановление зуба вкладками, виниром, полукоронкой (вкладкой керамическим, 1 ед.)</t>
  </si>
  <si>
    <t>А16.07.005</t>
  </si>
  <si>
    <t>Восстановление целостности зубного ряда несъемными мостовидными протезами (использование промежуточной части цельнолитой, 1 ед.)</t>
  </si>
  <si>
    <t>Восстановление целостности зубного ряда несъемными мостовидными протезами (использование промежуточной части металлокерамической, 1 ед.)</t>
  </si>
  <si>
    <t>Восстановление целостности зубного ряда несъемными мостовидными протезами (использование промежуточной части на основе оксида циркония, 1 ед.)</t>
  </si>
  <si>
    <t>Восстановление целостности зубного ряда несъемными мостовидными протезами (использование промежуточной части безметалловой керамической, 1 ед.)</t>
  </si>
  <si>
    <t>Восстановление зуба вкладками, виниром, полукоронкой (виниром композитным, 1 ед.)</t>
  </si>
  <si>
    <t>Восстановление зуба вкладками, виниром, полукоронкой (вкладкой композитной, 1 ед.)</t>
  </si>
  <si>
    <t>Восстановление зуба вкладками, виниром, полукоронкой (металлической штампованной, 1 ед.)</t>
  </si>
  <si>
    <t>9.6.3.1 Супраструктуры</t>
  </si>
  <si>
    <t>А16.07.006</t>
  </si>
  <si>
    <t>Протезирование зуба с использованием импланта (применение аббатмента временного, 1 ед.)</t>
  </si>
  <si>
    <t>Протезирование зуба с использованием импланта (применение аббатмента стандартного или фрезеруемого стандартного, 1 ед.)</t>
  </si>
  <si>
    <t>Протезирование зуба с использованием импланта (применение аббатмента индивидуального моделируемого, 1 ед.)</t>
  </si>
  <si>
    <t>Протезирование зуба с использованием импланта (применение аббатмента индивидуального моделируемого фрезерованного, 1 ед.)</t>
  </si>
  <si>
    <t>Протезирование зуба с использованием импланта (применение аббатмента индивидуального из оксида циркония, 1 ед.)</t>
  </si>
  <si>
    <t>Протезирование зуба с использованием импланта (применение аналога, трансфера 1 ед.)</t>
  </si>
  <si>
    <t>Протезирование зуба с использованием импланта (изготовление хирургического шаблона на одну челюсть)</t>
  </si>
  <si>
    <t>9.6.3.2 Коронки на имплантах</t>
  </si>
  <si>
    <t>Протезирование зуба с использованием импланта (коронкой временной пластмассовой, 1 ед.)</t>
  </si>
  <si>
    <t>Протезирование зуба с использованием импланта (коронкой временной пластмассовой с винтовой фиксацией, 1 ед.)</t>
  </si>
  <si>
    <t>Протезирование зуба с использованием импланта (коронкой временной металлопластмассовой, 1 ед.)</t>
  </si>
  <si>
    <t>Протезирование зуба с использованием импланта (коронкой временной металлопластмассовой без плечевой массы - 1 категория сложности, 1 ед.)</t>
  </si>
  <si>
    <t>Протезирование зуба с использованием импланта (коронкой временной металлопластмассовой с плечевой массой - 2 категория сложности, 1 ед.)</t>
  </si>
  <si>
    <t>Протезирование зуба с использованием импланта (керамической коронкой на основе оксида циркония, 1 ед.)</t>
  </si>
  <si>
    <t>Протезирование зуба с использованием импланта (керамической коронкой металлокерамической с керамической десной, 1 ед.)</t>
  </si>
  <si>
    <t>9.6.3.3 Условно-съемные протезы с опорой на имплантах</t>
  </si>
  <si>
    <t>А16.07.023</t>
  </si>
  <si>
    <t>Протезирование зубов полными съемными пластиночнымипротезами (с изготовлением индивидуального прикручиваемого каркаса условно-съемной конструкции, 1 ед.)</t>
  </si>
  <si>
    <t>Протезирование зубов полными съемными пластиночными протезами (с изготовлением индивидуального прикручиваемого каркаса условно-съемной конструкции на базе оксида циркония, 1 ед.)</t>
  </si>
  <si>
    <t>Протезирование зубов полными съемными пластиночными протезами (с использованием телескопической фиксации на 4-х имплантах, 1 ед.)</t>
  </si>
  <si>
    <t>Протезирование зубов полными съемными пластиночными протезами (с использованием телескопической фиксации на 6-х имплантах, 1 ед.)</t>
  </si>
  <si>
    <t>Протезирование зубов полными съемными пластиночными протезами (с использованием балочной или замковой фиксации на 4-х имплантах, 1 ед.)</t>
  </si>
  <si>
    <t>Протезирование зубов полными съемными пластиночными протезами (с использованием миниимплантов)</t>
  </si>
  <si>
    <t>Протезирование зубов полными съемными пластиночными протезами (на имплатнах временное одноэтапное-иммедиат-лондинг))</t>
  </si>
  <si>
    <t>9.6.4 Съемное протезирование</t>
  </si>
  <si>
    <t>А16.07.035</t>
  </si>
  <si>
    <t>Протезирование частичными съемными пластиночными протезами (использование иммедиат-протеза с дельтоавеолярным кламмером, 1 ед.)</t>
  </si>
  <si>
    <t>Протезирование частичными съемными пластиночными протезами ( 1 ед.)</t>
  </si>
  <si>
    <t>Протезирование частичными съемными пластиночными протезами (термопластическими, 1 ед.)</t>
  </si>
  <si>
    <t>А16.07.036</t>
  </si>
  <si>
    <t>Протезирование съемными бюгельными протезами (с кламмерами, 1-я категория сложности, 1 ед.)</t>
  </si>
  <si>
    <t>Протезирование съемными бюгельными протезами (с кламмерами, 2-я категория сложности, 1 ед.)</t>
  </si>
  <si>
    <t>Протезирование съемными бюгельными протезами (с кламмерами и литым базисом, 1 ед.)</t>
  </si>
  <si>
    <t>Протезирование съемными бюгельными протезами (фрезерованными, 1 ед.)</t>
  </si>
  <si>
    <t>Протезирование съемными бюгельными протезами (шинирующими, 1 ед.)</t>
  </si>
  <si>
    <t>Протезирование съемными бюгельными протезами (с замковым креплением "Бредент" (без стоимости замка), 1 ед.)</t>
  </si>
  <si>
    <t>Протезирование съемными бюгельными протезами (с замковым креплением "МК", "Рейн" (без стоимости замка), 1 ед.)</t>
  </si>
  <si>
    <t>А23.07.002.046</t>
  </si>
  <si>
    <t>Изготовление замкового крепления (простого, на аттачменте, 1 ед.)</t>
  </si>
  <si>
    <t>Изготовление замкового крепления (сложного, на аттачменте, 1 ед.)</t>
  </si>
  <si>
    <t>Изготовление замкового крепления ("МК", "Рейн", 1 ед.)</t>
  </si>
  <si>
    <t>Протезирование съемными бюгельными протезами (изгготовление балочного крепления между двумя опорами съемного бюгельного протеза)</t>
  </si>
  <si>
    <t>Протезирование съемными бюгельными протезами (изготовление индивидуально-фрезеруемого балочного крепления между двумя опорамисъемного бюгельного протеза)</t>
  </si>
  <si>
    <t>Протезирование частичными пластиночными протезами (изтотовление литой телескопической пары - 1 пара)</t>
  </si>
  <si>
    <t>Протезирование зубов полными съемными пластиночными протезами       (лабораторный этап: изготовлениеиндивидуальной ложки)</t>
  </si>
  <si>
    <t>Протезирование зубов полными съемными пластиночными протезами (иммедиат-протез (1 ед.)</t>
  </si>
  <si>
    <t>Протезирование зубов полными съемными пластиночными протезами (1 ед.)</t>
  </si>
  <si>
    <t>Протезирование зубов полными съемными пластиночными протезами (термопластическими (1 ед.)</t>
  </si>
  <si>
    <t>Протезирование зубов полными съемными пластиночными протезами       (лабораторный этап: цельнолитой металлический базис (конструктивное армирование) (1 ед.)</t>
  </si>
  <si>
    <t>Протезирование зубов полными съемными пластиночными протезами       (лабораторный этап: армирование) (1 ед.)</t>
  </si>
  <si>
    <t>Протезирование зубов полными съемными пластиночными протезами       (лабораторный этап: установка комплекта жевательных зубов в протезе, 1 комплект)</t>
  </si>
  <si>
    <t>Протезирование зубов полными съемными пластиночными протезами       (лабораторный этап: установка комплекта фронтальных зубов в протезе, 1 комплект)</t>
  </si>
  <si>
    <t>9.6.5 Починка протезов</t>
  </si>
  <si>
    <t>А23.07.002.037</t>
  </si>
  <si>
    <t>Починка перелома базиса съемного протеза самотвердеющей пластмассой</t>
  </si>
  <si>
    <t>А23.07.002.035</t>
  </si>
  <si>
    <t>Приварка кламмера (в качестве починного съемного протеза)</t>
  </si>
  <si>
    <t>А23.07.002.036</t>
  </si>
  <si>
    <t>Приварка зуба (в качестве починного съемного протеза)</t>
  </si>
  <si>
    <t>Протезирование частичными съемными пластиночными протезами (постановка зуба в протезе (1 ед.)</t>
  </si>
  <si>
    <t>Протезирование съемными бюгельными протехами (лабораторный этап: замена матрицы замкового крепления)</t>
  </si>
  <si>
    <t>Протезирование зубов полными съемными пластиночными протезами (временная мягкая перебазировка съемного протеза-клиническая)</t>
  </si>
  <si>
    <t>Протезирование зубов полными съемными пластиночными протезами (постоянная мягкая перебазировка съемного протеза-клиническая)</t>
  </si>
  <si>
    <t>Протезирование зубов полными съемными пластиночными протезами (жесткая перебазировка съемного протеза-клиническая)</t>
  </si>
  <si>
    <t>Протезирование зубов полными съемными пластиночными протезами (лабораторный этап: мягкая перебазировка съемного протеза)</t>
  </si>
  <si>
    <t>Протезирование зубов полными съемными пластиночными протезами (лабораторный этап: жесткая перебазировка съемного протеза)</t>
  </si>
  <si>
    <t>Протезирование зубов полными съемными пластиночными протезами (лабораторный этап:очистка, шлифовка, полировка и дезинфекция съемного протеза)</t>
  </si>
  <si>
    <t>9.6.6 Сложно-челюстное протезирование</t>
  </si>
  <si>
    <t>А16.07.021</t>
  </si>
  <si>
    <t>Коррекция прикуса с использованием съемных и несъемных ортопедических конструкций (с изготовлением защитных, ретенционных и изолирующих пластинок)</t>
  </si>
  <si>
    <t>Коррекция прикуса с использованием съемных и несъемных ортопедических конструкций (с изготовлением и установкой носовых, вестибулярных вкладышей)</t>
  </si>
  <si>
    <t>Коррекция прикуса с использованием съемных и несъемных ортопедических конструкций (с изготовлением плавающего обтуратора)</t>
  </si>
  <si>
    <t>Коррекция прикуса с использованием съемных и несъемных ортопедических конструкций (с изготовлением небной пластинки и обтуратором)</t>
  </si>
  <si>
    <t>9.6.7. Гнатологические лечебно-диагностические аппараты (шины)</t>
  </si>
  <si>
    <t>Коррекция прикуса с использованием съемных и несъемных ортопедических конструкций (миорелаксационной шины)</t>
  </si>
  <si>
    <t>А16.07.019</t>
  </si>
  <si>
    <t>Временное шинирование при заболеваниях пародонта (с изготовлением стабилизирующей шины)</t>
  </si>
  <si>
    <t>Коррекция прикуса с использованием съемных и несъемных ортопедических конструкций (ночной лечеьной шины)</t>
  </si>
  <si>
    <t>Временное шинирование тпри заболеваниях пародонта (с изготовлением спортивной защитной каппы)</t>
  </si>
  <si>
    <t>9.7. Ортодонтическая стоматология</t>
  </si>
  <si>
    <t>B01.063.001</t>
  </si>
  <si>
    <t>Прием (осмотр, консультация) врача-ортодонта первичный</t>
  </si>
  <si>
    <t>B01.063.002</t>
  </si>
  <si>
    <t>Прием (осмотр, консультация) врача-ортодонта повторный</t>
  </si>
  <si>
    <t>Ортодонтическая коррекция. Планирование ортодонтического лечения. Расчет параметров для конструирования ортодонтической аппаратуры</t>
  </si>
  <si>
    <t>Ортодонтическая коррекция. Контрольный врачебный осмотр на этапе ретенции/реабилитации</t>
  </si>
  <si>
    <t>Ортодонтическая коррекция. Контрольный врачебный осмотр на этапах лечения съемной аппаратурой</t>
  </si>
  <si>
    <t>Ортодонтическая коррекция. Контрольный врачебный осмотр на этапах лечения несъемной аппаратурой</t>
  </si>
  <si>
    <t>Ортодонтическая коррекция. Set-up моделирование результата лечения</t>
  </si>
  <si>
    <t>А23.07.002.027</t>
  </si>
  <si>
    <t>Изготовление контрольной модели</t>
  </si>
  <si>
    <t>А02.07.010.001</t>
  </si>
  <si>
    <t>Снятие оттиска с одной челюсти</t>
  </si>
  <si>
    <t>А23.07.002.055</t>
  </si>
  <si>
    <t>Изготовление коронки ортодонтической. Изготовление коронки металлической штампованной</t>
  </si>
  <si>
    <t>Изготовление коронки ортодонтической. Временная пластмассовая коронка, изготовленная прямым методом</t>
  </si>
  <si>
    <t>Изготовление коронки ортодонтической. Временная пластмассовая коронка, изготовленная лабораторным методом</t>
  </si>
  <si>
    <t>9.7.1 Лечение одночелюстными аппаратами</t>
  </si>
  <si>
    <t>А16.07.047</t>
  </si>
  <si>
    <t>Ортодонтическая коррекция съемным ортодонтическим аппаратом. Пластинка</t>
  </si>
  <si>
    <t>Ортодонтическая коррекция съемным ортодонтическим аппаратом. Пластинка с дополнительными элементами (кроме аппаратов, входящих в программу гос. гарантий МО)</t>
  </si>
  <si>
    <t>Ортодонтическая коррекция съемным ортодонтическим аппаратом. Пластинка с винтом</t>
  </si>
  <si>
    <t>Ортодонтическая коррекция съемным ортодонтическим аппаратом  Пластинка с 3-х мерным винтом (Бертони)</t>
  </si>
  <si>
    <t>Ортодонтическая коррекция съемным ортодонтическим аппаратом. Пластинка с 2-мя винтами</t>
  </si>
  <si>
    <t>Ортодонтическая коррекция несъемным ортодонтическим аппаратом. Аппарат для раскрытия небного шва с установкой (RPE)</t>
  </si>
  <si>
    <t>Ортодонтическая коррекция съемным ортодонтическим аппаратом. Аппарат Квад-Хеликс</t>
  </si>
  <si>
    <t>Ортодонтическая коррекция съемным ортодонтическим аппаратом. Установка губного бампера</t>
  </si>
  <si>
    <t>Ортодонтическая коррекция съемным ортодонтическим аппаратом. Небный/лингвальный бюгель</t>
  </si>
  <si>
    <t>Ортодонтическая коррекция съемным ортодонтическим аппаратом. Аппарат для дистализации моляров</t>
  </si>
  <si>
    <t>Ортодонтическая коррекция съемным ортодонтическим аппаратом. Аппарат Брюкля</t>
  </si>
  <si>
    <t>Ортодонтическая коррекция съемным ортодонтическим аппаратом. Аппарат с элементами для устранения дисфункции языка</t>
  </si>
  <si>
    <t>Ортодонтическая коррекция съемным ортодонтическим аппаратом. Функционально-направляющий аппарат</t>
  </si>
  <si>
    <t>Ремонт ортодонтического аппарата</t>
  </si>
  <si>
    <t>Ортодонтическая коррекция съемным ортодонтическим аппаратом. Ретенционная каппа</t>
  </si>
  <si>
    <t>Ортодонтическая коррекция съемным ортодонтическим аппаратом. Ретенционная каппа для идеализации положения зубов</t>
  </si>
  <si>
    <t>Ортодонтическая коррекция съемным ортодонтическим аппаратом. Протез-аппарат</t>
  </si>
  <si>
    <t>А23.07.001.001</t>
  </si>
  <si>
    <t>Коррекция съемного ортодонтического аппарата</t>
  </si>
  <si>
    <t>Коррекция съемного ортодонтического аппарата. Активация и коррекция</t>
  </si>
  <si>
    <t>Ортодонтическая коррекция съемным ортодонтическим аппаратом. Перестройка аппарата (восстановление раскрученного винта с последующей установкой/ изготовление пружин протрагирующих и для диастем/ замена кламмеров)</t>
  </si>
  <si>
    <t>А23.07.003</t>
  </si>
  <si>
    <t>Припасовка и наложение ортодонтического аппарата. Одночелюстного</t>
  </si>
  <si>
    <t>А23.07.002.033</t>
  </si>
  <si>
    <t xml:space="preserve">Изготовление частичного съемного протеза.Изготовление съемного пластинчатого протеза детского  (1-3 зуба) </t>
  </si>
  <si>
    <t xml:space="preserve">Изготовление частичного съемного протеза.Изготовление съемного пластинчатого протеза детского  (более 3 зубов) </t>
  </si>
  <si>
    <t>9.7.2 Лечение двухчелюстными функциональными аппаратами</t>
  </si>
  <si>
    <t>Ортодонтическая коррекция съемным ортодонтическим аппаратом. Аппарат Твин-Блок. Кламмт</t>
  </si>
  <si>
    <t>Ортодонтическая коррекция съемным ортодонтическим аппаратом. Аппарат Персина, Андрезена, моно-блок с винтом</t>
  </si>
  <si>
    <t>Ортодонтическая коррекция съемным ортодонтическим аппаратом. Аппарат Френкеля</t>
  </si>
  <si>
    <t>Ортодонтическая коррекция съемным ортодонтическим аппаратом. Аппарат Гербста для вестибулярной техники (изготовление, установка, снятие)</t>
  </si>
  <si>
    <t>Ортодонтическая коррекция несъемным ортодонтическим аппаратом. Фиксация Форсус (без стоимости аппарата)</t>
  </si>
  <si>
    <t>Ортодонтическая коррекция съемным ортодонтическим аппаратом. Припасовка, наложение корректора (аппарат Арсениной)</t>
  </si>
  <si>
    <t>Припасовка и наложение ортодонтического аппарата. Двухчелюстного функционального</t>
  </si>
  <si>
    <t>Припасовка и наложение ортодонтического аппарата. Фиксация 1 металлического или SL брекета, щечной трубки</t>
  </si>
  <si>
    <t>Припасовка и наложение ортодонтического аппарата. Фиксация одной  накусочной площадки</t>
  </si>
  <si>
    <t>Припасовка и наложение ортодонтического аппарата.  Фиксация 1 металлического или SL-C брекета (без брекета), кнопки</t>
  </si>
  <si>
    <t>А16.07.048</t>
  </si>
  <si>
    <t>Ортодонтическая коррекция с применением брекет-систем. Изготовление и фиксация 1 несъемного ретейнера прямым способом (1 челюсть)</t>
  </si>
  <si>
    <t>А16.07.053.001</t>
  </si>
  <si>
    <t>Снятие, постановка коронки, кольца ортодонтических</t>
  </si>
  <si>
    <t>Снятие, постановка коронки, кольца ортодонтических. Изготовление распорки ортодонтической (кольцо с упором) для удержания места в зубном ряду</t>
  </si>
  <si>
    <t>А14.07.003</t>
  </si>
  <si>
    <t>Гигиена полости рта и зубов. 1 зуба перед фиксацией брекета/ретейнера/кольца/коронки</t>
  </si>
  <si>
    <t>Гигиена полости рта и зубов. 1 зуба после фиксации брекета/ ретейнера/ кольца/ коронки</t>
  </si>
  <si>
    <t>Ортодонтическая коррекция с применением брекет-систем. Снятие 1 брекета металлического,  саморегулирующегося</t>
  </si>
  <si>
    <t>Ортодонтическая коррекция с применением брекет-систем. Снятие 1 брекета керамического Clarity. SL-C</t>
  </si>
  <si>
    <t>Ортодонтическая коррекция с применением брекет-систем. Снятие 1 брекета керамического кроме Clarity и SL-C. снятие ретейнера с 1 зуба</t>
  </si>
  <si>
    <t>Ортодонтическая коррекция с применением брекет-систем. Изготовление накладки на 1 зуб из светоотвердевающего материала</t>
  </si>
  <si>
    <t>Ортодонтическая коррекция с применением брекет-систем. Сепарация 1 зуба</t>
  </si>
  <si>
    <t>А16.07.025</t>
  </si>
  <si>
    <t>Избирательное пришлифовывание твердых тканей зуба</t>
  </si>
  <si>
    <t>Припасовка и наложение ортодонтического аппарата. Припасовка ортодонтической дуги (любого сечения) на 1 челюсть</t>
  </si>
  <si>
    <t>Припасовка и наложение ортодонтического аппарата.  Припасовка ортодонтической дуги дополнительной (типа ютилити, интрузионной)</t>
  </si>
  <si>
    <t>А23.07.002.045</t>
  </si>
  <si>
    <t>Изготовление дуги вестибулярной с дополнительными изгибами</t>
  </si>
  <si>
    <t>Припасовка и наложение ортодонтического аппарата.  Подвязывание дуги на 1 брекет (лигатура эластич. металлич. закрытие клипсы)</t>
  </si>
  <si>
    <t>Припасовка и наложение ортодонтического аппарата. Снятие 1 лигатуры/ открытие 1 брекета</t>
  </si>
  <si>
    <t>А16.07.018</t>
  </si>
  <si>
    <t>Ортодонтическое скрепление металлической проволокой (лейс-беки, тип-бэк, 8-образная лигатура)</t>
  </si>
  <si>
    <t>Припасовка и наложение ортодонтического аппарата. Фиксация эластичной цепочки</t>
  </si>
  <si>
    <t>Припасовка и наложение ортодонтического аппарата. Фиксация 1 стопора/ 1 зажимного крючка или другого элемента на дуге</t>
  </si>
  <si>
    <t>Припасовка и наложение ортодонтического аппарата. Установка 1 стягивающей нитиноловой / тма пружины</t>
  </si>
  <si>
    <t>Припасовка и наложение ортодонтического аппарата. Установка 1 раскрывающей нитиноловой / тма пружины</t>
  </si>
  <si>
    <t>Припасовка и наложение ортодонтического аппарата. Повторная или частичная фиксация ретейнера, 1 звено</t>
  </si>
  <si>
    <t>9.7.3. Лечение без брекетов. Технология 3D Smile</t>
  </si>
  <si>
    <t>А23.07.002.065</t>
  </si>
  <si>
    <t>Изготовление элайнера. Моделирование результатов ортодонтического лечения по технологии 3D Smile</t>
  </si>
  <si>
    <t>Изготовление элайнера. 1 визит. Фиксация атачменов</t>
  </si>
  <si>
    <t>Изготовление элайнера. 2 визит пациента, проходящего лечение с использование системы 3D Smile</t>
  </si>
  <si>
    <t>Изготовление элайнера. 3 визит пациента, проходящего лечение с использование системы 3D Smile</t>
  </si>
  <si>
    <t>Изготовление элайнера. 4 визит пациента, проходящего лечение с использование системы 3D Smile</t>
  </si>
  <si>
    <t>Изготовление элайнера. 5 визит пациента, проходящего лечение с использование системы 3D Smile</t>
  </si>
  <si>
    <t>Изготовление элайнера. 6 визит пациента, проходящего лечение с использование системы 3D Smile</t>
  </si>
  <si>
    <t>Изготовление элайнера. 7 визит пациента, проходящего лечение с использование системы 3D Smile</t>
  </si>
  <si>
    <t>Изготовление элайнера. Коррекция курса лечения пациента, проходящего лечение с использованием системы 3D Smile</t>
  </si>
  <si>
    <t>Изготовление элайнера. Снятие атачменов, изготовление несъемного ретейнера на 1 челюсть</t>
  </si>
  <si>
    <t>9.7.4 Лечение с использованием лингвальной техники</t>
  </si>
  <si>
    <t>Ортодонтическая коррекция с применением брекет-систем. Подбор брекетов на 2 челюсти</t>
  </si>
  <si>
    <t>Ортодонтическая коррекция с применением брекет-систем. Фиксация лингвальной брекет-системы. 1 челюсть</t>
  </si>
  <si>
    <t>Ортодонтическая коррекция с применением брекет-систем. Повторная фиксация,1 элемент</t>
  </si>
  <si>
    <t>Ортодонтическая коррекция с применением брекет-систем. Коррекция, активация, смена дуг, 1 челюсть</t>
  </si>
  <si>
    <t>Ортодонтическая коррекция с применением брекет-систем. Снятие аппаратуры с последующей гигиенической обработкой. 1 челюсть</t>
  </si>
  <si>
    <t>Ортодонтическая коррекция с применением брекет-систем. Фиксация ретейнера, 1 челюсть</t>
  </si>
  <si>
    <t>Отделение реанимации (11 корпус) (за 1 час)</t>
  </si>
  <si>
    <t>Отделение реанимации (15 корпус) (за 1 час)</t>
  </si>
  <si>
    <t>0018**</t>
  </si>
  <si>
    <t>0009**</t>
  </si>
  <si>
    <t xml:space="preserve">      * сутки 7 770 руб.; ** сутки 8 450 руб.</t>
  </si>
  <si>
    <t>6.2 Размещение (койко-день) и пребывание (сервисность) в отделениях стационара</t>
  </si>
  <si>
    <t>Пункция щитовидной и паращитовидной железы по контролем ультразвукового исследования</t>
  </si>
  <si>
    <t>А03.01.001</t>
  </si>
  <si>
    <t>Фотокартирование  (1 зона)</t>
  </si>
  <si>
    <t>А 03.01.001</t>
  </si>
  <si>
    <t>Фотокартирование (полное)</t>
  </si>
  <si>
    <t>А 06.30.002</t>
  </si>
  <si>
    <t>Описание и интерпретация рентгенографических изображений /1 область</t>
  </si>
  <si>
    <t>Размещение в стационаре до 2 ч.</t>
  </si>
  <si>
    <t>Размещение в стационере до 6 ч.</t>
  </si>
  <si>
    <t>Койко-день в трехместной палате Полулюкс*</t>
  </si>
  <si>
    <t>Пребывание в трехместной палате Полулюкс*</t>
  </si>
  <si>
    <t>Пребывание в двухместной палате Полулюкс*</t>
  </si>
  <si>
    <t xml:space="preserve">Магнитно-резонансная томография молочной железы (без стоимости болюсного контрастного усиления) </t>
  </si>
  <si>
    <t>А23.10.003</t>
  </si>
  <si>
    <t>Консультация кардиолога-аритмолога с поверкой электрокардиостимулятора</t>
  </si>
  <si>
    <t>Определение РНК короновирусной инфекции SARS-CoV-2 (COVID-19)  методом ПЦР диагностики за 1 час</t>
  </si>
  <si>
    <t>А03.19.002</t>
  </si>
  <si>
    <t>Ректороманоскопия</t>
  </si>
  <si>
    <t>Исследование уровня дельта аминолевулиновой кислоты или копропорфирина в моче</t>
  </si>
  <si>
    <t>А08.10.001</t>
  </si>
  <si>
    <t>Иммуноморфологическое исследование биоптата аллотрансплантата сердца</t>
  </si>
  <si>
    <t>А08.01.001.002</t>
  </si>
  <si>
    <t>Иммуноморфологическое исследование биоптата кожи</t>
  </si>
  <si>
    <t>№ _440_от "_29__" _11___ 2021 г.</t>
  </si>
  <si>
    <t xml:space="preserve">Комплексное лабораторное обследование перед госпитализацией (срок выполнения 2 часа) </t>
  </si>
  <si>
    <t>Прием профильного специалиста*</t>
  </si>
  <si>
    <t>Прием профильного специалиста  повторный*</t>
  </si>
  <si>
    <t>Прием профильного специалиста (КМН)*</t>
  </si>
  <si>
    <t>Прием профильного специалиста (КМН) повторный*</t>
  </si>
  <si>
    <t>Прием профильного специалиста (ДМН)*</t>
  </si>
  <si>
    <t>Прием профильного специалиста (ДМН) повторный*</t>
  </si>
  <si>
    <t>Прием узкопрофильного специалиста**</t>
  </si>
  <si>
    <t>Прием узкопрофильного специалиста повторный**</t>
  </si>
  <si>
    <t>Прием узкопрофильного специалиста (КМН)**</t>
  </si>
  <si>
    <t>Прием узкопрофильного специалиста (КМН) повторный**</t>
  </si>
  <si>
    <t>Прием узкопрофильного специалиста (ДМН)**</t>
  </si>
  <si>
    <t>Прием узкопрофильного специалиста (ДМН) повторный**</t>
  </si>
  <si>
    <t xml:space="preserve">Прием руководителя/заведующего отделением </t>
  </si>
  <si>
    <t>Прием руководителя/заведующего отделением повторный</t>
  </si>
  <si>
    <t>Прием руководителя/заведующего отделением (КМН)</t>
  </si>
  <si>
    <t>Прием руководителя/заведующего отделением (КМН) повторный</t>
  </si>
  <si>
    <t>Прием руководителя/заведующего отделением (ДМН)</t>
  </si>
  <si>
    <t>Прием руководителя/заведующего отделением (ДМН) повторный</t>
  </si>
  <si>
    <t>*Профильные специалисты:</t>
  </si>
  <si>
    <t>**Узкопрофильные специалисты</t>
  </si>
  <si>
    <t>Аллерголог-иммунолог</t>
  </si>
  <si>
    <t>Дерматовенеролог</t>
  </si>
  <si>
    <t>Аритмолог</t>
  </si>
  <si>
    <t>Инфекционист</t>
  </si>
  <si>
    <t>Гематолог</t>
  </si>
  <si>
    <t>Колопроктолог</t>
  </si>
  <si>
    <t>Генетик</t>
  </si>
  <si>
    <t>Офтальмолог</t>
  </si>
  <si>
    <t>Гастоэнтеролог</t>
  </si>
  <si>
    <t>Оториноларинголог</t>
  </si>
  <si>
    <t>Кардиолог</t>
  </si>
  <si>
    <t>Психотерапевт</t>
  </si>
  <si>
    <t>Кардиохирург</t>
  </si>
  <si>
    <t>Терапевт</t>
  </si>
  <si>
    <t>Сердечно-сосудистый хирург</t>
  </si>
  <si>
    <t>Травматолог-ортопед</t>
  </si>
  <si>
    <t>Торакальный хирург</t>
  </si>
  <si>
    <t>Уролог</t>
  </si>
  <si>
    <t xml:space="preserve">Невролог </t>
  </si>
  <si>
    <t>Хирург</t>
  </si>
  <si>
    <t>Нефролог</t>
  </si>
  <si>
    <t>Врач мануальной терапии</t>
  </si>
  <si>
    <t>Онколог</t>
  </si>
  <si>
    <t>Врач ФЗТ</t>
  </si>
  <si>
    <t>Пульмонолог</t>
  </si>
  <si>
    <t>Врач-рефлексотерапевт</t>
  </si>
  <si>
    <t>Ревматолог</t>
  </si>
  <si>
    <t>Врач ЛФК</t>
  </si>
  <si>
    <t xml:space="preserve"> Хирург-эндокринолог</t>
  </si>
  <si>
    <t>Врач-педиатр</t>
  </si>
  <si>
    <t>Челюстно-лицевой хирург</t>
  </si>
  <si>
    <t>Детский хирург</t>
  </si>
  <si>
    <t>Диетолог</t>
  </si>
  <si>
    <t>Анестезиолог-реаниматолог</t>
  </si>
  <si>
    <t>Эндокринолог</t>
  </si>
  <si>
    <t>Врач пластический хирург</t>
  </si>
  <si>
    <t>Сурдолог</t>
  </si>
  <si>
    <t xml:space="preserve">  A04.10.002.001 </t>
  </si>
  <si>
    <t>Чреспищеводная эхокардиография</t>
  </si>
  <si>
    <t xml:space="preserve">Чреспищеводная эхокардиография с медикаментозной седацией (размещение в стационаре до 2 ч.)                     </t>
  </si>
  <si>
    <t>B01.065.007</t>
  </si>
  <si>
    <t xml:space="preserve">Прием (осмотр, консультация) врача-стоматолога первичный </t>
  </si>
  <si>
    <t xml:space="preserve">Прием (осмотр, консультация) врача-стоматолога высшей квалиффикационной категории (ВВК) первичный </t>
  </si>
  <si>
    <t xml:space="preserve">Прием (осмотр, консультация) врача-стоматолога КМН первичный </t>
  </si>
  <si>
    <t xml:space="preserve">Прием (осмотр, консультация) врача-стоматолога ДМН первичный </t>
  </si>
  <si>
    <t>Пломбирование корневого канала зуба пастой</t>
  </si>
  <si>
    <t>Лечение кариеса временного зуба: пломба стеклоиономерный цемент и  компомера</t>
  </si>
  <si>
    <t>Лечение кариеса временного зуба:  светоотверждаемый композит</t>
  </si>
  <si>
    <t>Лечение обратимого пульпита временного зуба в одно посещение с восстановлением, пломбировочным материалом</t>
  </si>
  <si>
    <t>Наложение Коффердам</t>
  </si>
  <si>
    <t>Наложение изолирующей прокладки</t>
  </si>
  <si>
    <t>Прямое покрытие пульпы препаратами МТА</t>
  </si>
  <si>
    <t>Создание апикального барьера материалами МТА</t>
  </si>
  <si>
    <t>9.5.1 Амбулаторные хирургические манипуляции</t>
  </si>
  <si>
    <t>90126</t>
  </si>
  <si>
    <t>90127</t>
  </si>
  <si>
    <t>90128</t>
  </si>
  <si>
    <t>90186</t>
  </si>
  <si>
    <t>37763</t>
  </si>
  <si>
    <t>Подготовка тела к погребению (бальзамирование тела покойного, устранение посмертных дефектов, косметические услуги (голова, шея, кисти)</t>
  </si>
  <si>
    <t>37764</t>
  </si>
  <si>
    <t>Хранение тела умершего до дня похорон (сверх 7 суток), за сутки</t>
  </si>
  <si>
    <t>3 ЛАБОРАТОРНЫЕ ИССЛЕДОВАНИЯ</t>
  </si>
  <si>
    <t>3.1. ГЕМАТОЛОГИЧЕСКИЕ ИССЛЕДОВАНИЯ</t>
  </si>
  <si>
    <t>Общий (клинический) анализ крови аппаратный, без СОЭ</t>
  </si>
  <si>
    <t>Общий (клинический) анализ крови  + формула + СОЭ</t>
  </si>
  <si>
    <t>A12.05.120</t>
  </si>
  <si>
    <t>Определение количества тромбоцитов (при абнормальных значениях выполняется световая микроскопия мазка)</t>
  </si>
  <si>
    <t xml:space="preserve">Цитохимическое исследование препарата костного мозга </t>
  </si>
  <si>
    <t xml:space="preserve">Цитохимическое исследование препарата периферической крови </t>
  </si>
  <si>
    <t>3.2. Исследование мочи</t>
  </si>
  <si>
    <t>3.3. Исследование спинномозговой жидкости</t>
  </si>
  <si>
    <t>3.4. Исследование мокроты</t>
  </si>
  <si>
    <t>Общий анализ мокроты</t>
  </si>
  <si>
    <t>Мазок из носа на эозинофилы (Риноцитограмма)</t>
  </si>
  <si>
    <t>3.5. Исследование отделяемого мочеполовых органов</t>
  </si>
  <si>
    <t xml:space="preserve">3.6. Исследование синовиальной жидкости </t>
  </si>
  <si>
    <t>Исследование синовиальной жидкости</t>
  </si>
  <si>
    <t>3.7. Прочие</t>
  </si>
  <si>
    <t>A26.01.030</t>
  </si>
  <si>
    <t>Исследование на патогенные грибы (соскоб, ногти)</t>
  </si>
  <si>
    <t>Исследование на демодекс (соскоб, ресницы)</t>
  </si>
  <si>
    <t>3.8. Биохимические исследования</t>
  </si>
  <si>
    <t>Кислая фосфатаза</t>
  </si>
  <si>
    <t xml:space="preserve">Исследование уровня глюкозы в крови </t>
  </si>
  <si>
    <t>Ненасыщенная (латентная) железосвязывающая способность (НЖСС, UIBC)</t>
  </si>
  <si>
    <t>Растворимые рецепторы трансферрина (sTfR)</t>
  </si>
  <si>
    <t>Исследование уровня С-реактивного белка в крови</t>
  </si>
  <si>
    <t>Исследование уровня прокальцитонина в крови (экспресс)</t>
  </si>
  <si>
    <t>Исследование уровня холестерина липопротеинов низкой плотности в крови</t>
  </si>
  <si>
    <t>Исследования уровня N-терминального фрагмента натрийуретического пропептида мозгового (NT-proBNP) в крови</t>
  </si>
  <si>
    <t>A09.05.080</t>
  </si>
  <si>
    <t>Определение фолиевой кислоты в крови (витамин B9)</t>
  </si>
  <si>
    <t>3.9. Биохимия мочи</t>
  </si>
  <si>
    <t>Определение уровня глюкозы (разовая порция)</t>
  </si>
  <si>
    <t>Определение уровня белка (разовая порция)</t>
  </si>
  <si>
    <t>Определение уровня альфа-амилазы (разовая моча)</t>
  </si>
  <si>
    <t>Альбумин-креатининовое соотношение</t>
  </si>
  <si>
    <t>Определение уровня глюкозы (суточная моча)</t>
  </si>
  <si>
    <t>Определение уровня белка (суточная моча)</t>
  </si>
  <si>
    <t>A09.28.003.001</t>
  </si>
  <si>
    <t>Определение альбумина (суточная моча)</t>
  </si>
  <si>
    <t>Определение уровня креатинина  (суточная моча)</t>
  </si>
  <si>
    <t>A09.28.010</t>
  </si>
  <si>
    <t>Определение уровня мочевой кислоты (суточная моча)</t>
  </si>
  <si>
    <t>A09.28.009</t>
  </si>
  <si>
    <t>Определение уровня мочевины (суточная моча)</t>
  </si>
  <si>
    <t>Определение уровня альфа-амилазы (суточная моча)</t>
  </si>
  <si>
    <t>A09.28.014</t>
  </si>
  <si>
    <t xml:space="preserve"> Определение уровня натрия (суточная моча)</t>
  </si>
  <si>
    <t>A09.28.013</t>
  </si>
  <si>
    <t>Определение уровня калия (суточная моча)</t>
  </si>
  <si>
    <t>Определение уровня хлоридов (суточная моча)</t>
  </si>
  <si>
    <t>Определение уровня кальция (суточная моча)</t>
  </si>
  <si>
    <t>Определение уровня фосфора (суточная моча)</t>
  </si>
  <si>
    <t>Определение уровня магния (суточная моча)</t>
  </si>
  <si>
    <t>3.10. Исследования системы гемостаза</t>
  </si>
  <si>
    <t>Определение протромбинового времени в плазме, Международное нормализованное отношение (МНО), протромбиновая активность по Квику</t>
  </si>
  <si>
    <t>3.11. Тромбоагрегация</t>
  </si>
  <si>
    <t>3.12. Гормоны крови</t>
  </si>
  <si>
    <t>Исследование уровня соматомедина-С</t>
  </si>
  <si>
    <t>A09.05.160</t>
  </si>
  <si>
    <t>ГСПГ (глобулин, связывающий половые гормоны) (SHBG)</t>
  </si>
  <si>
    <t>A09.05.139</t>
  </si>
  <si>
    <t>17-ОН прогестерон</t>
  </si>
  <si>
    <t>Исследование уровня общего тестостерона в крови</t>
  </si>
  <si>
    <t>Тестостерон биологически доступный, индекс свободного тестостерона и свободных андрогенов</t>
  </si>
  <si>
    <t>A09.05.078.001</t>
  </si>
  <si>
    <t>Тестостерон свободный</t>
  </si>
  <si>
    <t>A09.05.150</t>
  </si>
  <si>
    <t>Дигидротестостерон (ДГТ)</t>
  </si>
  <si>
    <t>A09.05.147</t>
  </si>
  <si>
    <t>Андростендиол глюкуронид</t>
  </si>
  <si>
    <t>A09.05.146</t>
  </si>
  <si>
    <t>Андростендион</t>
  </si>
  <si>
    <t>Ингибин В</t>
  </si>
  <si>
    <t>Анти-Мюллеров гормон (АМГ)</t>
  </si>
  <si>
    <t>Исследование уровня тиреоглобулина в крови (ТГ)</t>
  </si>
  <si>
    <t>Исследование уровня свободного тироксина (СТ4) в крови</t>
  </si>
  <si>
    <t>T-Uptake (Тироксин связывающая способность в сыворотке или плазме человека)</t>
  </si>
  <si>
    <t>АТ к рТТГ (антитела к рецепторам ТТГ)</t>
  </si>
  <si>
    <t>Проинсулин</t>
  </si>
  <si>
    <t>Исследование уровня инсулина в крови</t>
  </si>
  <si>
    <t>Инсулинорезистентность (расчетный индекс)</t>
  </si>
  <si>
    <t>A12.06.039</t>
  </si>
  <si>
    <t>Антитела к инсулину</t>
  </si>
  <si>
    <t>Антитела к бета-клеткам поджелудочной железы (IgG-аутоантитела к клеткам островков Лангерганса)</t>
  </si>
  <si>
    <t>Антитела к глутаматдекарбоксилазе (АТ-GAD)</t>
  </si>
  <si>
    <t>A09.05.057</t>
  </si>
  <si>
    <t>Гастрин</t>
  </si>
  <si>
    <t>3.13. Маркеры метаболизма костной ткани</t>
  </si>
  <si>
    <t>B-CrossLaps (продукт деградации коллагена 1 типа)</t>
  </si>
  <si>
    <t>A09.05.296</t>
  </si>
  <si>
    <t>Маркер формирования костного матрикса P1NP (N-терминальный пропептид проколлагена 1 типа)</t>
  </si>
  <si>
    <t>A09.28.064</t>
  </si>
  <si>
    <t>Дезоксипиридинолин в моче (ДПИД)</t>
  </si>
  <si>
    <t xml:space="preserve"> 3.14. Гормоны мочи</t>
  </si>
  <si>
    <t>Исследование уровня кортизола в моче</t>
  </si>
  <si>
    <t>3.15. Онкомаркеры</t>
  </si>
  <si>
    <t>Исследование уровня простатспецифического антигена общего, свободного в крови</t>
  </si>
  <si>
    <t>Показатель здоровья простаты (phi-индекс) (Оценка риска рака предстательной железы) (PSA свободный, PSA общий, -2proPSA)</t>
  </si>
  <si>
    <t>СА 72-4 (специфический антиген рака желудка)</t>
  </si>
  <si>
    <t>СА 242 (раковый антиген 242)</t>
  </si>
  <si>
    <t>HE4 (WFDC2)(антиген эпителиальной карциномы яичников, эндометриального рака)</t>
  </si>
  <si>
    <t>Риск обнаружения эпителиальной карциномы яичников (женщины предклимактерического возраста) (СА 125, HE4, ROMA%)</t>
  </si>
  <si>
    <t>Cyfra 21-1 (специфический антиген рака легкого и мочевого пузыря)</t>
  </si>
  <si>
    <t>Бета-2-микроглобулин в крови (диагностика миелом)</t>
  </si>
  <si>
    <t>NSE (нейрон-специфическая енолаза)</t>
  </si>
  <si>
    <t>S-100 (маркер нейро-эндокринных опухолей)</t>
  </si>
  <si>
    <t>UBC (специфический антиген рака мочевого пузыря)(в моче)</t>
  </si>
  <si>
    <t>A09.05.298</t>
  </si>
  <si>
    <t>SCC (антиген плоскоклеточной карциномы)</t>
  </si>
  <si>
    <t xml:space="preserve">3.16. Пренатальная диагностика </t>
  </si>
  <si>
    <t>A09.05.249</t>
  </si>
  <si>
    <t>Плацентарный лактоген</t>
  </si>
  <si>
    <t>A09.05.157</t>
  </si>
  <si>
    <t>Свободный эстриол</t>
  </si>
  <si>
    <t>Плацентарный фактор роста PLGF</t>
  </si>
  <si>
    <t>PAPP-A (Ассоциированный с беременностью протеин-А плазмы)</t>
  </si>
  <si>
    <t>3.17. МИКРОБИОЛОГИЧЕСКИЕ ИССЛЕДОВАНИЯ</t>
  </si>
  <si>
    <t>Микробиологическое исследование на микроорганизмы рода сальмонелла (Salmonella spp.)</t>
  </si>
  <si>
    <t>Микробиологическое исследование на возбудителя дизентерии (Shigella spp.)</t>
  </si>
  <si>
    <t>Микробиологические исследование кала на флору</t>
  </si>
  <si>
    <t>Микробиологическое исследование фекалий на микробиоценоз кишечника (дисбактериоз)</t>
  </si>
  <si>
    <t>Микробиологическое исследование крови на стерильность с  определением чувствительности к основному спектру антимикробных препаратов (ДДМ)</t>
  </si>
  <si>
    <t>Микробиологическое исследование крови на стерильность с  определением чувствительности к расширенному спектру антимикробных препаратов (автоматический анализатор)</t>
  </si>
  <si>
    <r>
      <t>Микробиологическое исследование</t>
    </r>
    <r>
      <rPr>
        <sz val="12"/>
        <color theme="1"/>
        <rFont val="Times New Roman"/>
        <family val="1"/>
        <charset val="204"/>
      </rPr>
      <t xml:space="preserve"> мазков на флору с идентификацией и определение чувствительности к основному спектру антимикробных препаратов (ДДМ) (зев, нос, ухо, глаз, жен\муж. Пол.органы, рана, дренаж,пунктат, грудное молоко, эякулят, плевральная и синовиальная жидкость, ликвор )</t>
    </r>
  </si>
  <si>
    <r>
      <t xml:space="preserve">Микробиологическое исследование </t>
    </r>
    <r>
      <rPr>
        <sz val="12"/>
        <color theme="1"/>
        <rFont val="Times New Roman"/>
        <family val="1"/>
        <charset val="204"/>
      </rPr>
      <t>мазков на флору с идентификацией и определение чувствительности к расширенному спектру антимикробных препаратов (автоматический анализатор) (зев, нос, ухо, глаз, жен\муж. Пол.органы, рана, дренаж,пунктат, грудное молоко, эякулят, плевральная и синовиальная жидкость, ликвор )</t>
    </r>
  </si>
  <si>
    <r>
      <t xml:space="preserve">Микробиологические исследования </t>
    </r>
    <r>
      <rPr>
        <sz val="12"/>
        <color theme="1"/>
        <rFont val="Times New Roman"/>
        <family val="1"/>
        <charset val="204"/>
      </rPr>
      <t>мокроты, бронхоальвеолярного лаважа количественным методом с идентификацией  и определением чувствительности к основному спектру антимикробных препаратов (ДДМ) и бактериоскопией нативного мазка</t>
    </r>
  </si>
  <si>
    <r>
      <t xml:space="preserve">Микробиологические исследования </t>
    </r>
    <r>
      <rPr>
        <sz val="12"/>
        <color theme="1"/>
        <rFont val="Times New Roman"/>
        <family val="1"/>
        <charset val="204"/>
      </rPr>
      <t>мочи, желчи полуколичественным методом с идентификацией  и определением чувствительности к основному спектру антимикробных препаратов (ДДМ)</t>
    </r>
  </si>
  <si>
    <r>
      <t xml:space="preserve">Микробиологические исследования </t>
    </r>
    <r>
      <rPr>
        <sz val="12"/>
        <color theme="1"/>
        <rFont val="Times New Roman"/>
        <family val="1"/>
        <charset val="204"/>
      </rPr>
      <t>мокроты, бронхоальвеолярного лаважа количественным методом с идентификацией  и определением чувствительности к расширенному спектру антимикробных препаратов (автоматический анализатор) и бактериоскопией нативного мазка</t>
    </r>
  </si>
  <si>
    <t>Исследование кала на наличие токсина Clostridium difficile (А, В)</t>
  </si>
  <si>
    <t>3.18. ВИЧ</t>
  </si>
  <si>
    <t>Исследование уровня антител классов M, G (IgM, IgG) к вирусу иммунодефицита человека -1/2 и антигена p24 (Human immunodeficiency virus  1/2 + Agp24) в крови / метод ИФА</t>
  </si>
  <si>
    <t>3.19. Сертификат</t>
  </si>
  <si>
    <t>Исследование уровня антител классов M, G (IgM, IgG) к вирусу иммунодефицита человека -1/2 и антигена p24 (Human immunodeficiency virus  1/2 + Agp24) в крови / выдача сертификата  24 часа</t>
  </si>
  <si>
    <t>Исследование уровня антител классов M, G (IgM, IgG) к вирусу иммунодефицита человека -1/2 и антигена p24 (Human immunodeficiency virus  1/2 + Agp24) в крови / выдача сертификата cito 1 час</t>
  </si>
  <si>
    <t>Исследование уровня антител классов M, G (IgM, IgG) к вирусу иммунодефицита человека -1/2 и антигена p24 (Human immunodeficiency virus  1/2 + Agp24) в крови / выдача копии (дубликата) сертификата</t>
  </si>
  <si>
    <t>3.20. Диагностика инфекционных заболеваний ( Метод ИФА)</t>
  </si>
  <si>
    <t>Определение антигена (HbsAg) вируса гепатита B (Hepatitis B virus) в крови, качественное определение</t>
  </si>
  <si>
    <t>Гепатит B, определение антител к поверхностному антигену (anti-HBs), количественный.</t>
  </si>
  <si>
    <t>Определение суммарных антител к ядерному антигену (HBcAg) вируса гепатита B (Hepatitis B virus) в крови</t>
  </si>
  <si>
    <t>Определение суммарных антител классов M и G подтверждающее исследование</t>
  </si>
  <si>
    <t>Определение суммарных антител к вирусу гепатита D (Hepatitis D virus) в крови</t>
  </si>
  <si>
    <t>Возбудитель сифилиса, антикардиолипиновый тест (RPR), кач.ан.</t>
  </si>
  <si>
    <t>Брюшной тиф</t>
  </si>
  <si>
    <t>A26.05.074.001</t>
  </si>
  <si>
    <t>Возбудитель брюшного тифа (Salmonela typhi), определение антител к Vi антигену, п/кол.ан.</t>
  </si>
  <si>
    <t>Сальмонелез</t>
  </si>
  <si>
    <t>Возбудители сальмонеллеза (Salmonela), определение антител к сероварам A, B, C1, C2, D, E, п/кол.ан.</t>
  </si>
  <si>
    <t>Шигеллез</t>
  </si>
  <si>
    <t>Возбудители шигеллеза (Shigella flexneri I-V, VI и Shigella sonnei), определение антител, п/кол.ан.</t>
  </si>
  <si>
    <t>anti-HSV 1,2 типа IgG</t>
  </si>
  <si>
    <t>anti-HSV 1,2 типа IgM</t>
  </si>
  <si>
    <t>anti-HSV 1,2 типа IgG (авидность)</t>
  </si>
  <si>
    <t>anti-HHV 6 типа IgG</t>
  </si>
  <si>
    <t>anti-EBV-EBNA IgG</t>
  </si>
  <si>
    <t>anti-EBV-EA IgG</t>
  </si>
  <si>
    <t>anti-EBV-VCA IgM</t>
  </si>
  <si>
    <t>anti-EBV-VCA IgG</t>
  </si>
  <si>
    <t>anti-VZV IgG</t>
  </si>
  <si>
    <t>anti-VZV IgM</t>
  </si>
  <si>
    <t>anti-CMV IgM</t>
  </si>
  <si>
    <t>anti-CMV IgG</t>
  </si>
  <si>
    <t>anti-CMV IgG (авидность)</t>
  </si>
  <si>
    <t>anti-Toxo gondii IgG</t>
  </si>
  <si>
    <t>anti-Toxo gondii IgM</t>
  </si>
  <si>
    <t>Toxo gondii IgG (авидность)</t>
  </si>
  <si>
    <t>anti-Chlamydia trachomatis IgA</t>
  </si>
  <si>
    <t>anti-Chlamydia trachomatis IgМ</t>
  </si>
  <si>
    <t>anti-Chlamydia trachomatis IgG</t>
  </si>
  <si>
    <t>anti-Chlamydophila pneumoniae IgG</t>
  </si>
  <si>
    <t>anti-Chlamydophila pneumoniae IgA</t>
  </si>
  <si>
    <t>anti-Chlamydophila pneumoniae IgМ</t>
  </si>
  <si>
    <t>anti-Mycoplasma hominis IgА</t>
  </si>
  <si>
    <t>anti-Mycoplasma hominis IgG</t>
  </si>
  <si>
    <t>anti-Mycoplasma hominis IgM</t>
  </si>
  <si>
    <t>anti-Mycoplasma pneumoniae IgA</t>
  </si>
  <si>
    <t>anti-Mycoplasma pneumoniae IgG</t>
  </si>
  <si>
    <t>anti-Mycoplasma pneumoniae IgM</t>
  </si>
  <si>
    <t>anti-Ureaplasma urealyticum IgА</t>
  </si>
  <si>
    <t>anti-Ureaplasma urealyticum IgG</t>
  </si>
  <si>
    <t>anti-Ureaplasma urealyticum IgМ</t>
  </si>
  <si>
    <t>anti-Candida IgG</t>
  </si>
  <si>
    <t>anti-Aspergilius IgG</t>
  </si>
  <si>
    <t>Квантифероновый тест</t>
  </si>
  <si>
    <t>anti-Giardia Lamblia (cуммарные: IgG; IgM; IgA)</t>
  </si>
  <si>
    <t>anti-Giardia Lamblia IgM</t>
  </si>
  <si>
    <t>Вирус герпеса 6 типа (HHV)</t>
  </si>
  <si>
    <t>Герпес 6 типа, определение антител класса IgG, кач.ан.</t>
  </si>
  <si>
    <t>Боррелиоз (болезнь Лайма)(Borrelia)</t>
  </si>
  <si>
    <t>anti-Borrelia, IgG</t>
  </si>
  <si>
    <t>anti-Borrelia, IgM</t>
  </si>
  <si>
    <t>Серологическая диагностика боррелиоза (метод иммуночипа)</t>
  </si>
  <si>
    <t>Вирус клещевого энцефалита (Tick-borne encephalitis Virus)</t>
  </si>
  <si>
    <t>A26.06.088.002</t>
  </si>
  <si>
    <t>anti-TBE IgG</t>
  </si>
  <si>
    <t>A26.06.088.001</t>
  </si>
  <si>
    <t>anti-TBE IgM</t>
  </si>
  <si>
    <t>Хеликобактер пилори (Helicobacter pylori)</t>
  </si>
  <si>
    <t>A26.06.033</t>
  </si>
  <si>
    <t>anti-Helicobacter pylori IgA</t>
  </si>
  <si>
    <t>anti-Helicobacter pylori IgG</t>
  </si>
  <si>
    <t>Helicobacter pylori, качественное определение антигенов (экспресс-метод с использованием моноклональных антител)</t>
  </si>
  <si>
    <t>Helicobacter pylori, 13С - уреазный дыхательный тест (определение уреазной активности)</t>
  </si>
  <si>
    <t>Дифтерия</t>
  </si>
  <si>
    <t>anti-Сorinebacterium diphtheriae</t>
  </si>
  <si>
    <t>Вирус кори (Measles)</t>
  </si>
  <si>
    <t>A26.06.112.002</t>
  </si>
  <si>
    <t>anti-Measles virus IgM</t>
  </si>
  <si>
    <t>A26.06.112.001</t>
  </si>
  <si>
    <t>anti-Measles virus IgG</t>
  </si>
  <si>
    <t>Вирус краснухи (Rubella)</t>
  </si>
  <si>
    <t>A26.06.071.001</t>
  </si>
  <si>
    <t>anti-Rubella virus IgG</t>
  </si>
  <si>
    <t>A26.06.071.002</t>
  </si>
  <si>
    <t>anti-Rubella virus IgM</t>
  </si>
  <si>
    <t>A26.06.071.003</t>
  </si>
  <si>
    <t>anti-Rubella virus IgG (авидность)</t>
  </si>
  <si>
    <t>Вирус паротита (Mumps)</t>
  </si>
  <si>
    <t>anti-Mumps IgG</t>
  </si>
  <si>
    <t>anti-Mumps IgM</t>
  </si>
  <si>
    <t>Коклюш (Bordetella pertussis) и Паракоклюш (Bordetella parapertussis)</t>
  </si>
  <si>
    <t>anti-Bordetella pertussis IgG</t>
  </si>
  <si>
    <t>anti-Bordetella pertussis IgM</t>
  </si>
  <si>
    <t>anti-Bordetella pertussis  и  anti-Bordetella parapertussis</t>
  </si>
  <si>
    <t>anti-Bordetella pertussis IgA</t>
  </si>
  <si>
    <t>Парвовирус В19 (Parvovirus B19)</t>
  </si>
  <si>
    <t>A26.06.063.001</t>
  </si>
  <si>
    <t>anti-В19 IgG</t>
  </si>
  <si>
    <t>A26.06.063.002</t>
  </si>
  <si>
    <t>anti-В19 IgM</t>
  </si>
  <si>
    <t>Амебиаз (Entamoeba histolytica), определение антител класса IgG, п/кол.ан.</t>
  </si>
  <si>
    <t>anti- Ascaris IgG</t>
  </si>
  <si>
    <t>anti-Opisthorchis IgG</t>
  </si>
  <si>
    <t>Anti-Taenia solium IgG (Свиной цепень)</t>
  </si>
  <si>
    <t>anti-Toxocara IgG</t>
  </si>
  <si>
    <t>anti-Trichinella IgG</t>
  </si>
  <si>
    <t>Anti-Fasciola hepatica IgG (печеночный сосальщик)</t>
  </si>
  <si>
    <t>Anti-Schistosoma spp IgG</t>
  </si>
  <si>
    <t>anti- Echinococcus  IgG</t>
  </si>
  <si>
    <t>Антитела к SARS-CoV-2 IgG количественное определение</t>
  </si>
  <si>
    <t>3.21. ПЦР-диагностика инфекционных заболеваний</t>
  </si>
  <si>
    <t xml:space="preserve">Определение РНК короновирусной инфекции SARS-CoV-2 (COVID-19) и подобных SARS-CoV методом ПЦР </t>
  </si>
  <si>
    <t>Определение РНК короновирусной инфекции SARS-CoV-2 (COVID-19) и подобных SARS-CoV методом ПЦР с выдачей сертификата на английском и русском языках</t>
  </si>
  <si>
    <t>Вирус гепатита С, расширенное определение генотипа (типы 1a,1b,2,3a3b)</t>
  </si>
  <si>
    <t>Определение ДНК микобактерий туберкулеза (Mycobacterium tuberculosis complex) методом ПЦР</t>
  </si>
  <si>
    <t>3.22. Иммуноглобулины</t>
  </si>
  <si>
    <t>Эозинофильный катионный белок</t>
  </si>
  <si>
    <t>3.23. Проточная цитометрия</t>
  </si>
  <si>
    <t>A12.30.012.005</t>
  </si>
  <si>
    <t>Иммунофенотипирование периферической крови для выявления субпопуляционного состава лимфоцитов (основные). Скрининг ЛПЗ (лимфопролиферативных заболеваний) методом 10-х цветной проточной цитометрии</t>
  </si>
  <si>
    <t>A12.30.012.001</t>
  </si>
  <si>
    <t>Иммунофенотипирование биологического материала для выявления маркёров гемобластозов методом 10-х цветной проточной цитометрии. Острые лейкозы.</t>
  </si>
  <si>
    <t>Иммунофенотипирование биологического материала для выявления маркёров гемобластозов методом 10-х цветной проточной цитометрии. Лимфомы.</t>
  </si>
  <si>
    <t>Интерфероновый статус без определения чувствительности к препаратам (сывороточный интерферон, спонтанный интерферон, интерферон-альфа, интерферон-гамма)</t>
  </si>
  <si>
    <t>Исследование субпопуляций лимфоцитов, панель 1 уровня</t>
  </si>
  <si>
    <t>Исследование субпопуляций лимфоцитов, минимальная панель+HLA-DR</t>
  </si>
  <si>
    <t>Компоненты системы комплемента С3, С4</t>
  </si>
  <si>
    <t>Циркулирующие иммунные комплексы (ЦИК)</t>
  </si>
  <si>
    <t>3.24. Аутоантитела</t>
  </si>
  <si>
    <t>ANA, 25 антигенов качественное исследование</t>
  </si>
  <si>
    <t>Антинуклеарный фактор (АНФ) на HEp-2 клеточной линии методом нРИФ с определением типа свечения</t>
  </si>
  <si>
    <t xml:space="preserve">Антитела к односпиральной ДНК </t>
  </si>
  <si>
    <t xml:space="preserve">Антител к  двуспиральной ДНК </t>
  </si>
  <si>
    <t>Антитела к трансглутаминазе IgА</t>
  </si>
  <si>
    <t>Антитела к трансглутаминазе IgG</t>
  </si>
  <si>
    <t>Антитела  к фосфолипидам IgM, IgG</t>
  </si>
  <si>
    <t>A12.06.029</t>
  </si>
  <si>
    <t>Антитела к кардиолипину (IgG)</t>
  </si>
  <si>
    <t>Антитела к кардиолипину (IgM)</t>
  </si>
  <si>
    <t>Антитела к бета-2 гликопротеину I (IgG)</t>
  </si>
  <si>
    <t>Антитела к бета-2 гликопротеину I (IgM)</t>
  </si>
  <si>
    <t>A12.06.065</t>
  </si>
  <si>
    <t>Антитела к аннексину V (IgG)</t>
  </si>
  <si>
    <t>Антитела к аннексину V (IgM)</t>
  </si>
  <si>
    <t>Антитела к фосфотидилсерину (IgG)</t>
  </si>
  <si>
    <t>Антитела к фосфотидилсерину (IgM)</t>
  </si>
  <si>
    <t>3.25. Ревматология</t>
  </si>
  <si>
    <t>Антитела к ревматоидному фактору (RF), IgM, качественное определение</t>
  </si>
  <si>
    <t>Антитела к ревматоидному фактору (RF), IgА, количественное определение</t>
  </si>
  <si>
    <t>Антитела к экстрагируемым ядерным антигенам (ENA)</t>
  </si>
  <si>
    <t>Антитела к модифицированному цитруллинированному виментину (количественный)</t>
  </si>
  <si>
    <t>Антитела к Sm-антигену, качественное определение (Количественный)</t>
  </si>
  <si>
    <t>Антинейтрофильные антитела (ANCA) к MPO, PR3, антитела к GBM, IgG, качественное определение</t>
  </si>
  <si>
    <t>Антитела к миелопероксидазе (MPO), IgG, количественное определение</t>
  </si>
  <si>
    <t>Антитела к протеиназе 3 (PR3), IgG, высокочувствительный метод, количественное определение</t>
  </si>
  <si>
    <t>Антитела к нуклеосомам, IgG, количественное определение</t>
  </si>
  <si>
    <t>Антитела к Jo-1 (Anti-Jo-1), колич.</t>
  </si>
  <si>
    <t>Антитела к склеродерме Scl-70 (Anti-Scl-70), колич.</t>
  </si>
  <si>
    <t>Антитела к  RNP-70 (Anti-RNP-70), колич.</t>
  </si>
  <si>
    <t>Антитела к  RNP/Sm (Anti-RNP/Sm), колич.</t>
  </si>
  <si>
    <t>Антитела к центромере (Anti-Centr B), колич.</t>
  </si>
  <si>
    <t>Антитела к гистонам, колич.</t>
  </si>
  <si>
    <t>Антитела к SS-A (Anti-SS-A),колич.</t>
  </si>
  <si>
    <t>Антитела к SS-B (Anti-SS-B),колич.</t>
  </si>
  <si>
    <t>3.26. ГАСТРОЭНТЕРОЛОГИЯ</t>
  </si>
  <si>
    <t>Антитела к Saccharomyces Cerevisae (ASCA), IgA, Качественное определение</t>
  </si>
  <si>
    <t>Антитела к Saccharomyces Cerevisae (ASCA), IgG, Качественное определение</t>
  </si>
  <si>
    <t>Антитела к фактору Кастла и париетальным клеткам,  IgG, Качественное определение</t>
  </si>
  <si>
    <t>А12.06.055</t>
  </si>
  <si>
    <t>Антитела к деамидированному глиадину (DGP),  IgG, качественное определение</t>
  </si>
  <si>
    <t>Антитела к деамидированному глиадину (DGP),  IgА, качественное определение</t>
  </si>
  <si>
    <t>Антитела к париетальным клеткам желудка (PCA), IgG, количественное определение</t>
  </si>
  <si>
    <t>3.27. МАРКЁРЫ ПОРАЖЕНИЯ ПЕЧЕНИ, ПОЧЕК</t>
  </si>
  <si>
    <t>A12.06.035</t>
  </si>
  <si>
    <t>Антитела к антигенам мембраны  митохондрий (AMA-М2)</t>
  </si>
  <si>
    <t>Антитела к микросомальной фракции печени и почек (LKM-1)</t>
  </si>
  <si>
    <t>Антитела к базальной мембране клубочков почек (GBM), IgG; количественное определение</t>
  </si>
  <si>
    <t>Антитела к антигенам печени, IgG, 7 антигенов: M2/nPDC, gp210, sp100, LKM1, LC1, SLA, f-actin; качественное определение</t>
  </si>
  <si>
    <t>Олигоклональные антитела IgG, определение типа синтеза (кровь, (сыворотка)+спиномозговая жидкость</t>
  </si>
  <si>
    <t>3.28. HLA</t>
  </si>
  <si>
    <t>Молекулярно-генетическое исследование (HLA B27) при диагностике аутоимунных болезней</t>
  </si>
  <si>
    <t>Типирование генов HLA II класса локус DRB1</t>
  </si>
  <si>
    <t>Типирование генов HLA II класса локус DQA1</t>
  </si>
  <si>
    <t>Типирование генов HLA II класса локус DQB1</t>
  </si>
  <si>
    <t>3.29. ПЦР диагностика</t>
  </si>
  <si>
    <t>ДНК Chlamydia trachomatis (соскоб из урогенитального тракта; секрет предстательной железы; моча) кач.</t>
  </si>
  <si>
    <t>ДНК Chlamydia trachomatis (соскоб из урогенитального тракта; моча; мазок из влагалища) кол.</t>
  </si>
  <si>
    <t>ДНК Chlamydia trachomatis (отделяемое конъюнктивы глаз; мазок из ротоглотки) кач.</t>
  </si>
  <si>
    <t>ДНК Mycoplasma hominis (соскоб из урогенитального тракта; секрет предстательной железы; моча) кач.</t>
  </si>
  <si>
    <t>ДНК Mycoplasma hominis (соскоб из урогенитального тракта) кол.</t>
  </si>
  <si>
    <t>ДНК Mycoplasma genitalium (соскоб из урогенитального тракта; секрет предстательной железы; моча) кач.</t>
  </si>
  <si>
    <t>ДНК Mycoplasma genitalium (соскоб из урогенитального тракта; моча; мазок из влагалища) кол.</t>
  </si>
  <si>
    <t>ДНК U.urealyticum / U. Parvum (соскоб из урогенитального тракта; моча; секрет предстательной железы) кач.</t>
  </si>
  <si>
    <t>ДНК U.urealyticum / U. Parvum (соскоб из урогенитального тракта) кол.</t>
  </si>
  <si>
    <t>ДНК Gardnerella vaginalis (соскоб из урогенитального тракта) кач.</t>
  </si>
  <si>
    <t>ДНК Treponema pallidum (соскоб из урогенитального тракта) кач.</t>
  </si>
  <si>
    <t>ДНК Neisseria gonorrhoeae (соскоб из урогенитального тракта; моча; секрет предстательной железы) кач.</t>
  </si>
  <si>
    <t>ДНК Neisseria gonorrhoeae (соскоб из урогенитального тракта; моча; мазок из влагалища) кол.</t>
  </si>
  <si>
    <t>ДНК Candida albicans (соскоб из  урогенитального тракта) кач.</t>
  </si>
  <si>
    <t>ДНК Trichomonas vaginalis (соскоб из  урогенитального тракта;  секрет предстательной железы; моча) кач.</t>
  </si>
  <si>
    <t>ДНК Trichomonas vaginalis (соскоб из урогенитального тракта; моча; мазок из влагалища) кол.</t>
  </si>
  <si>
    <t>ДНК ВПЧ 16 и 18 типов (у мужчин: уретра; крайняя плоть; у женщин: цервикальный канал; шейка матки) кач.</t>
  </si>
  <si>
    <t>ДНК ВПЧ 6 и 11 типов (у мужчин: уретра; крайняя плоть; у женщин: цервикальный канал; шейка матки) кач.</t>
  </si>
  <si>
    <t>ДНК ВПЧ высокого риска (16,18,31,33,35,39,45,51,52,56, 58,59,68 типы)у женщин: цервикальный канал; шейка матки кол.</t>
  </si>
  <si>
    <t>ДНК ВПЧ 16 и 18 типов (у женщин: цервикальный канал; шейка матки) кол.</t>
  </si>
  <si>
    <t>ДНК ВПЧ высокого риска (16,18,31,33,35,39,45,51,52,56, 58,59,68 типы) (у мужчин: уретра; крайняя плоть; у женщин: цервикальный канал; шейка матки) кач.</t>
  </si>
  <si>
    <t>ДНК ВПЧ высокого риска (16,18,31,33,35,39,45,51,52,56, 58,59 типы) (у мужчин: уретра; крайняя плоть; у женщин: цервикальный канал; шейка матки) ген.</t>
  </si>
  <si>
    <t>ВПЧ-тест расширенный (с определением количества и типа вируса)соскоб из цервикального канала комп.</t>
  </si>
  <si>
    <t>ВПЧ-ПАП-тест (комплекс тестов ВПЧ расширенный с определением количества и типа вируса и ПАП-тест)соскоб из цервикального канала (стекло + пробирка) комп.</t>
  </si>
  <si>
    <t>ВПЧ-ПАП-тест жидкостный (комплекс тестов ВПЧ расширенный с определением количества и типа вируса и ПАП-тест)соскоб из цервикального канала жидкостный комп.</t>
  </si>
  <si>
    <t>ВПЧ-тест расширенный жидкостный  (с определением количества и типа вируса)соскоб из цервикального канала жидкостный комп.</t>
  </si>
  <si>
    <t>ПАП-тест жидкостный (соскоб из цервикального канала жидкостный)</t>
  </si>
  <si>
    <t>ВПЧ-тест (с определением количества и  отдельным выявлением 16 и 18 типов вируса), соскоб из цервикального канала; мазок из влагалища кол./ген.</t>
  </si>
  <si>
    <t>ДНК  Neisseria gonorrhoeae/ Chlamydia trachomatis 
Mycoplasma genitalium / Trichomonas vaginalis (соскоб из урогенитального тракта) кол.</t>
  </si>
  <si>
    <t>ДНК Ureaplasma parvum / Ureaplasma urealyticum / Mycoplasma hominis (соскоб из урогенитального тракта) кол.</t>
  </si>
  <si>
    <t>ДНК Candida albicans/glabrata/crusei (соскоб из женского урогенитального тракта) кол.</t>
  </si>
  <si>
    <t>Урогенитальные инфекции у мужчин  (ДНК N. gonorrhoeae/C. trachomatis/M. genitalium/T. vaginalis//U. parvum/urealyticum/M. hominis//C.albicans/glabrata/crusei) (соскоб из урогенитального тракта; моча) кол.</t>
  </si>
  <si>
    <t>Урогенитальные инфекции у женщин ( ДНК N. gonorrhoeae/C. trachomatis/M. genitalium/T. vaginalis//U. parvum/urealyticum/M. hominis//C.albicans/glabrata/crusei//Бактериальный вагиноз) (соскоб из урогенитального тракта) кол.</t>
  </si>
  <si>
    <t>90001</t>
  </si>
  <si>
    <t>Прием (осмотр, консультация) врача-стоматолога повторный</t>
  </si>
  <si>
    <t>А12.26.019</t>
  </si>
  <si>
    <t>Кератотопография роговицы</t>
  </si>
  <si>
    <t>А03.13.002</t>
  </si>
  <si>
    <t>Капилляроскопия</t>
  </si>
  <si>
    <t>Восстановление функции верхних конечностей на реабилитационном комплексе для роботизированной терапии с расширенной обратной сязью "Туromotion Amadeo HTS"</t>
  </si>
  <si>
    <t>Восстановление навыков вертикального стояния и балансирования на реабилитационном тренажере "Thera-trainer Balo Simple"</t>
  </si>
  <si>
    <t>Восстановление функции верхних и нижних конечностей на реабилитационном тренажере для разработки суставов "Kinetec Centura"</t>
  </si>
  <si>
    <t>Подбор простой очковой коррекции</t>
  </si>
  <si>
    <t>Подбор сложной очковой коррекции</t>
  </si>
  <si>
    <t>Консультация для подбора склеральных линз (первичный)</t>
  </si>
  <si>
    <t>Консультация для подбора индивидуальной склеральной линзы (первичный)</t>
  </si>
  <si>
    <t>Подбор склеральных контакных линз (1 глаз)</t>
  </si>
  <si>
    <t>Подбор склеральных контакных линз (2 глаза)</t>
  </si>
  <si>
    <t>Консультация для подбора ОКЛ на один глаз</t>
  </si>
  <si>
    <t>Консультация для подбора ОКЛ на два глаза</t>
  </si>
  <si>
    <t>Повторный прием врача-офтальмолога, на фоне ношения склеральных линз/ОКЛ (в течение первых 3-х месяцев использования)</t>
  </si>
  <si>
    <t xml:space="preserve">Обучение пользованию склеральными линзами </t>
  </si>
  <si>
    <t>Обучение пользованию мягких контактных линз</t>
  </si>
  <si>
    <t>А06.12.052</t>
  </si>
  <si>
    <t>МСКТ ангиография аорты (грудной/брюшной отдел)</t>
  </si>
  <si>
    <t>А06.12.029</t>
  </si>
  <si>
    <t>МСКТ панаортография (аорта на всем протяжении)</t>
  </si>
  <si>
    <t>А06.12.039</t>
  </si>
  <si>
    <t>МСКТ ангиография артерий верхних/нижних конечностей</t>
  </si>
  <si>
    <t>А06.12.049</t>
  </si>
  <si>
    <t>МСКТ легочной артерии и её ветвей</t>
  </si>
  <si>
    <t>Лимфотропное введение препарата (1 инъекция)</t>
  </si>
  <si>
    <t>А03.28.002</t>
  </si>
  <si>
    <t xml:space="preserve">Сухая уретроскопия </t>
  </si>
  <si>
    <t>А17.01.006</t>
  </si>
  <si>
    <t>Биорезонансная/вегеторезонансная диагностика</t>
  </si>
  <si>
    <t>Биорезонансная терапия</t>
  </si>
  <si>
    <t xml:space="preserve">Онкоскрининг полости рта методом аутофлюресцентной стоматоскопии </t>
  </si>
  <si>
    <t>Акушер-гинеколог</t>
  </si>
  <si>
    <t>Нейрохирург</t>
  </si>
  <si>
    <t>Отохирург</t>
  </si>
  <si>
    <t>А03.18.001.006</t>
  </si>
  <si>
    <t xml:space="preserve"> Толстокишечная эндоскопия видеокапсульная </t>
  </si>
  <si>
    <t>А03.17.002.002</t>
  </si>
  <si>
    <t xml:space="preserve"> Тонкокишечная эндоскопия видеокапсульная </t>
  </si>
  <si>
    <t xml:space="preserve">Ультразвуковое исследование лонного сочленения </t>
  </si>
  <si>
    <t>A04.04.002</t>
  </si>
  <si>
    <t>Ультразвуковое исследование сухожилий</t>
  </si>
  <si>
    <t>Ультразвуковое исследование переферических нервов (1 нерв)</t>
  </si>
  <si>
    <t>Ультразвуковое исследование плечевого сплетения</t>
  </si>
  <si>
    <t xml:space="preserve">Ультразвуковое исследование мелких суставов </t>
  </si>
  <si>
    <t>A09.05.092</t>
  </si>
  <si>
    <t>Определение концентрации метгемоглобина и карбоксигемоглобина в цельной крови</t>
  </si>
  <si>
    <t>"______" _________________ 202     г.</t>
  </si>
  <si>
    <t>Повторное консультирование амбулаторных пациентов с использованием телемедицинских технологий (врач ВВК)</t>
  </si>
  <si>
    <t>Повторное консультирование амбулаторных пациентов с использованием телемедицинских технологий (врач КМН)</t>
  </si>
  <si>
    <t>Повторное консультирование амбулаторных пациентов с использованием телемедицинских технологий (врач ДМН)</t>
  </si>
  <si>
    <t>Конусно-лучевая компьютерная компьютерная томография КЛКТ с 3D моделированием (без описания)</t>
  </si>
  <si>
    <t>Конусно-лучевая компьютерная компьютерная томография КЛКТ с 3D моделированием (с описанием)</t>
  </si>
  <si>
    <t>Определение основных популяций и субпопуляций лимфоцитов периферической крови (CD3+, CD3+CD4+, CD3+CD8+, CD3-CD16+56,  CD3+CD16+56, CD19+)</t>
  </si>
  <si>
    <t>А27.30.006</t>
  </si>
  <si>
    <t>Автоматизированный метод молекулярно-генетического определения мутаций в гене KRAS</t>
  </si>
  <si>
    <t>Ингаляционная анестезия с сохранением спонтанного дыхания ("масочный наркоз") до 1 часа (2 категория по ASA)</t>
  </si>
  <si>
    <t>Ингаляционная анестезия с сохранением спонтанного дыхания ("масочный наркоз") 2 -ой каждый последующий час  (2 категория по ASA)</t>
  </si>
  <si>
    <t>Ингаляционная анестезия с сохранением спонтанного дыхания ("масочный наркоз") до 1 часа (3 категория по ASA)</t>
  </si>
  <si>
    <t>Ингаляционная анестезия с сохранением спонтанного дыхания ("масочный наркоз") 2 -ой каждый последующий час  (3 категория по ASA)</t>
  </si>
  <si>
    <t>Ингаляционная анестезия с сохранением спонтанного дыхания ("масочный наркоз") до 1 часа (4 категория по ASA)</t>
  </si>
  <si>
    <t>Ингаляционная анестезия с сохранением спонтанного дыхания ("масочный наркоз") 2 -ой каждый последующий час  (4 категория по ASA)</t>
  </si>
  <si>
    <t xml:space="preserve">Лечение пузырчатки </t>
  </si>
  <si>
    <t xml:space="preserve">Дерматоскопия </t>
  </si>
  <si>
    <t>BICOM - терапия</t>
  </si>
  <si>
    <t>МЕТАТРОН-диагностика (экспресс)</t>
  </si>
  <si>
    <t>МЕТАТРОН-диагностика (полная)+терапия</t>
  </si>
  <si>
    <t>ЛАЗЕРотерапия</t>
  </si>
  <si>
    <t>ЛАЗЕРотерапия (5 процедур)</t>
  </si>
  <si>
    <t>ЛАЗЕРотерапия (10 процедур)</t>
  </si>
  <si>
    <t>Магнитная кушетка</t>
  </si>
  <si>
    <t>Магнитная кушетка (5 процедур)</t>
  </si>
  <si>
    <t>Магнитная кушетка (10 процедур)</t>
  </si>
  <si>
    <t>Электроакупунктура</t>
  </si>
  <si>
    <t>Электроакупунктура (5 процедур)</t>
  </si>
  <si>
    <t>Электроакупунктура (10 процедур)</t>
  </si>
  <si>
    <t>Озонотерапия</t>
  </si>
  <si>
    <t>Озонотерапия (5 процедур)</t>
  </si>
  <si>
    <t>Тейпирование</t>
  </si>
  <si>
    <t xml:space="preserve">Остеопатическая коррекция </t>
  </si>
  <si>
    <t>Остеопатическая коррекция (5 процедур)</t>
  </si>
  <si>
    <t>Остеопатическая коррекция (10 процедур)</t>
  </si>
  <si>
    <t> A06.03.019</t>
  </si>
  <si>
    <t>Рентгенография одного отдела позвоночника с функциональными пробами</t>
  </si>
  <si>
    <t>Рентгенография одного отдела позвоночника (шейный/грудной/поясничный/пояснично-крестцовый/крестцово-копчиковый) в двух проекциях</t>
  </si>
  <si>
    <t>A06.03.014</t>
  </si>
  <si>
    <t>Рентгенография грудного/поясничного отдела позвоночника в боковой проекции (2 снимка)</t>
  </si>
  <si>
    <t>Рентгенография лопатки прямая и боковая проекции (2 снимка)</t>
  </si>
  <si>
    <t>A06.03.033</t>
  </si>
  <si>
    <t>Рентгенография пальцев кисти/стопы (отдельно1-ый, 2-ой, 3-и1, 4-ый, 5-ый), в двух проекциях</t>
  </si>
  <si>
    <t>Рентгенография кисти в одной проекции</t>
  </si>
  <si>
    <t>Рентгенография одного сустава (л\запястный/ локтевой/плечевой/тазобедренный/коленный/голеностопный) в 2-х проекциях</t>
  </si>
  <si>
    <t>Рентгенография одного сустава (л\запястный/ локтевой/плечевой/тазобедренный/коленный/голеностопный) в одной проекции</t>
  </si>
  <si>
    <t>Рентгенография одного сустава (л\запястный/ локтевой/плечевой/тазобедренный/коленный/голеностопный) с функциональными пробами</t>
  </si>
  <si>
    <t> A06.09.007.001</t>
  </si>
  <si>
    <t>Рентгеноскопия грудной клетки</t>
  </si>
  <si>
    <t>Маммография (без записи на диск)</t>
  </si>
  <si>
    <t>A06.28.007</t>
  </si>
  <si>
    <t>Восходящая цистография</t>
  </si>
  <si>
    <t>Уретрография восходящая/нисходящая</t>
  </si>
  <si>
    <t>A06.20.008 </t>
  </si>
  <si>
    <t xml:space="preserve">Томосинтез одной молочной железы </t>
  </si>
  <si>
    <t xml:space="preserve">Маммография молочных желёз с томосинтезом </t>
  </si>
  <si>
    <t xml:space="preserve">Маммография одной молочной железы с томосинтезом </t>
  </si>
  <si>
    <t>А04.04.001</t>
  </si>
  <si>
    <t>Ультразвуковое исследование крупных суставов (плечевой, коленный, локтевой, лучезапястный, тазобедренный, голеностопный) 1 сустав</t>
  </si>
  <si>
    <t>7.1 КОМПЛЕКСНЫЕ ПРОГРАММЫ</t>
  </si>
  <si>
    <t>7.1.1  Предварительный/периодический медицинский осмотр</t>
  </si>
  <si>
    <t>B04.033.002</t>
  </si>
  <si>
    <t>Профилактический прием (осмотр, консультация) врача-профпатолога</t>
  </si>
  <si>
    <t>B04.047.002</t>
  </si>
  <si>
    <t>Профилактический прием (осмотр, консультация) врача-терапевта</t>
  </si>
  <si>
    <t>B04.036.002</t>
  </si>
  <si>
    <t>Профилактический прием (осмотр, консультация) врача психиатра-нарколога</t>
  </si>
  <si>
    <t>B04.001.002</t>
  </si>
  <si>
    <t>Профилактический прием (осмотр, консультация) врача-акушера-гинеколога</t>
  </si>
  <si>
    <t>B04.023.002</t>
  </si>
  <si>
    <t>Профилактический прием (осмотр, консультация) врача-невролога</t>
  </si>
  <si>
    <t>B04.029.002</t>
  </si>
  <si>
    <t>Профилактический прием (осмотр, консультация) врача-офтальмолога</t>
  </si>
  <si>
    <t>B04.028.002</t>
  </si>
  <si>
    <t>Профилактический прием (осмотр, консультация) врача-оториноларинголога</t>
  </si>
  <si>
    <t>B04.008.002</t>
  </si>
  <si>
    <t>Профилактический прием (осмотр, консультация) врача-дерматовенеролога</t>
  </si>
  <si>
    <t>B04.057.002</t>
  </si>
  <si>
    <t>Профилактический прием (осмотр, консультация) врача-хирурга</t>
  </si>
  <si>
    <t>B04.014.003</t>
  </si>
  <si>
    <t>Профилактический прием (осмотр, консультация) врача-инфекциониста</t>
  </si>
  <si>
    <t>B04.053.002</t>
  </si>
  <si>
    <t>Профилактический прием (осмотр, консультация) врача-уролога</t>
  </si>
  <si>
    <t>B04.065.006</t>
  </si>
  <si>
    <t>Профилактический прием (осмотр, консультация) врача-стоматолога</t>
  </si>
  <si>
    <t>Инструментальные обследования</t>
  </si>
  <si>
    <t>A06.09.006</t>
  </si>
  <si>
    <t>Цифровая рентгенография/Профосмотр</t>
  </si>
  <si>
    <t>Регистрация и описание электрокардиограммы / Профосмотр</t>
  </si>
  <si>
    <t>Маммография / Профосмотр</t>
  </si>
  <si>
    <t>Ультразвуковое исследование органов брюшной полости (комплексное) / Профосмотр</t>
  </si>
  <si>
    <t>Ультразвуковое исследование щитовидной железы и паращитовидных желез / Профосмотр</t>
  </si>
  <si>
    <t>A04.30.010</t>
  </si>
  <si>
    <t>Ультразвуковое исследование органов малого таза (комплексное) / Профосмотр</t>
  </si>
  <si>
    <t>Ультразвуковое исследование мочевыводящих путей / Профосмотр</t>
  </si>
  <si>
    <t>Ультразвуковое исследование почек / Профосмотр</t>
  </si>
  <si>
    <t>B03.028.001</t>
  </si>
  <si>
    <t>Объективная аудиометрия / Профосмотр</t>
  </si>
  <si>
    <t>A12.09.001.004</t>
  </si>
  <si>
    <t>Дистанционное наблюдение за функциональными показателями внешнего дыхания / Профосмотр</t>
  </si>
  <si>
    <t>Офтальмотонометрия / Профосмотр</t>
  </si>
  <si>
    <t>Офтальмоскопия / Профосмотр</t>
  </si>
  <si>
    <t>A03.26.007</t>
  </si>
  <si>
    <t>Определение ретинальной остроты зрения / Профосмотр</t>
  </si>
  <si>
    <t>Исследование аккомодации / Профосмотр</t>
  </si>
  <si>
    <t>A03.25.001</t>
  </si>
  <si>
    <t>Вестибулометрия / Профосмотр</t>
  </si>
  <si>
    <t>Рефрактометрия / Профосмотр</t>
  </si>
  <si>
    <t>Скиаскопия / Профосмотр</t>
  </si>
  <si>
    <t>Биомикроскопия глаза / Профосмотр</t>
  </si>
  <si>
    <t>A02.26.005</t>
  </si>
  <si>
    <t>Периметрия статическая / Профосмотр</t>
  </si>
  <si>
    <t>A12.09.005</t>
  </si>
  <si>
    <t>Пульсоксиметрия / Профосмотр</t>
  </si>
  <si>
    <t>A05.23.001</t>
  </si>
  <si>
    <t>Электроэнцефалография / Профосмотр</t>
  </si>
  <si>
    <t>Лабораторные исследования</t>
  </si>
  <si>
    <t>Общий (клинический) анализ крови / Профосмотр</t>
  </si>
  <si>
    <t>Общий (клинический) анализ мочи / Профосмотр</t>
  </si>
  <si>
    <t>Исследование уровня глюкозы в крови / Профосмотр</t>
  </si>
  <si>
    <t>Исследование уровня холестерина в крови / Профосмотр</t>
  </si>
  <si>
    <t>Исследование уровня общего билирубина в крови / Профосмотр</t>
  </si>
  <si>
    <t>Исследование уровня ретикулоцитов в крови / Профосмотр</t>
  </si>
  <si>
    <t>Определение активности аланинаминотрансферазы в крови / Профосмотр - АЛТ</t>
  </si>
  <si>
    <t>Определение активности аспартатаминотрансферазы в крови / Профосмотр - АСТ</t>
  </si>
  <si>
    <t>Исследование уровня креатинина в крови / Профосмотр</t>
  </si>
  <si>
    <t>Определение активности щелочной фосфатазы в крови / Профосмотр</t>
  </si>
  <si>
    <t>Исследование уровня мочевины в крови / Профосмотр</t>
  </si>
  <si>
    <t>Микроскопическое исследование влагалищных мазков / Профосмотр (мазок на флору, гонорею, трихомониаз)</t>
  </si>
  <si>
    <t>Цитологическое исследование микропрепарата тканей влагалища / Профосмотр</t>
  </si>
  <si>
    <t>A26.06.073</t>
  </si>
  <si>
    <t>Определение антител к сальмонелле кишечной (Salmonella enterica) в крови / Исследования на носительство возбудителей кишечных инфекций - Профосмотр</t>
  </si>
  <si>
    <t>A26,19.002</t>
  </si>
  <si>
    <t>Микробиологическое (культуральное) исследование фекалий на возбудители брюшного тифа и паратифов (Salmonella typhi) / Профосмотр</t>
  </si>
  <si>
    <t>Исследование уровня антител классов M, G (IgM, IgG) к вирусу иммунодефицита человека ВИЧ-1/2 и антигена p24 (Human immunodeficiency virus HIV 1/2 + Agp24) в крови / Профосмотр</t>
  </si>
  <si>
    <t>A26.06.36</t>
  </si>
  <si>
    <t>Определение антигена (HbsAg) вируса гепатита B (Hepatitis B virus) в крови / Профосмотр</t>
  </si>
  <si>
    <t>Определение суммарных антител классов M и G (anti-HCV IgG и anti-HCV IgM) к вирусу гепатита C (Hepatitis C virus) в крови / Профосмотр</t>
  </si>
  <si>
    <t>Определение антител к бледной трепонеме (Treponema pallidum) иммуноферментным методом (ИФА) в крови / Профосмотр</t>
  </si>
  <si>
    <t>A26.01.019</t>
  </si>
  <si>
    <t>Микроскопическое исследование отпечатков с поверхности перианальных складок на яйца гельминтов / Профосмотр</t>
  </si>
  <si>
    <t>A26.19.010</t>
  </si>
  <si>
    <t>Микроскопическое исследование кала на яйца и личинки гельминтов / Профосмотр</t>
  </si>
  <si>
    <t>7.1.2  Углубленный профосмотр работников занятых во вредных и (или) опасных условиях труда при стаже работы от 5 лет.</t>
  </si>
  <si>
    <t>Работа с документами (оформление заключения по результатам периодического медицинского осмотра) врача-профпатолога (при стаже работы от 5 лет.)</t>
  </si>
  <si>
    <t>Углубленный профилактический прием (осмотр, консультация) врача-терапевта (при стаже работы от 5 лет)</t>
  </si>
  <si>
    <t>Углубленный профилактический прием (осмотр, консультация) врача психиатра-нарколога (при стаже работы от 5 лет.)</t>
  </si>
  <si>
    <t>Углубленный профилактический прием (осмотр, консультация) врача-акушера-гинеколога (при стаже работы от 5 лет.)</t>
  </si>
  <si>
    <t>Углубленный профилактический прием (осмотр, консультация) врача-невролога (при стаже работы от 5 лет.)</t>
  </si>
  <si>
    <t>Углубленный профилактический прием (осмотр, консультация) врача-офтальмолога (при стаже работы от 5 лет)</t>
  </si>
  <si>
    <t>Углубленный профилактический прием (осмотр, консультация) врача-оториноларинголога (при стаже работы от 5 лет.)</t>
  </si>
  <si>
    <t>Углубленный профилактический прием (осмотр, консультация) врача-дерматовенеролога (при стаже работы от 5 лет)</t>
  </si>
  <si>
    <t>Углубленный профилактический прием (осмотр, консультация) врача-хирурга (при стаже работы от 5 лет)</t>
  </si>
  <si>
    <t>Углубленный профилактический прием (осмотр, консультация) врача-инфекциониста (при стаже работы от 5 лет)</t>
  </si>
  <si>
    <t>Углубленный профилактический прием (осмотр, консультация) врача-уролога (при стаже работы от 5 лет)</t>
  </si>
  <si>
    <t>Углубленный профилактический прием (осмотр, консультация) врача-стоматолога (при стаже работы от 5 лет)</t>
  </si>
  <si>
    <t>B04.050.002</t>
  </si>
  <si>
    <t>Углубленный профилактический прием (осмотр, консультация) врача психиатра (при стаже работы от 5 лет)</t>
  </si>
  <si>
    <t>Цифровая рентгенография / Профосмотр/Углубленный профосмотр</t>
  </si>
  <si>
    <t>Регистрация и описание электрокардиограммы / Профосмотр/Углубленный профосмотр</t>
  </si>
  <si>
    <t>Маммография / Профосмотр/Углубленный профосмотр</t>
  </si>
  <si>
    <t>Ультразвуковое исследование органов брюшной полости (комплексное) / Профосмотр/Углубленный профосмотр</t>
  </si>
  <si>
    <t>Ультразвуковое исследование щитовидной железы и паращитовидных желез / Профосмотр/Углубленный профосмотр</t>
  </si>
  <si>
    <t>Ультразвуковое исследование органов малого таза (комплексное) / Профосмотр/Углубленный профосмотр</t>
  </si>
  <si>
    <t>Ультразвуковое исследование мочевыводящих путей / Профосмотр/Углубленный профосмотр</t>
  </si>
  <si>
    <t>Ультразвуковое исследование почек / Профосмотр/Углубленный профосмотр</t>
  </si>
  <si>
    <t>Объективная аудиометрия / Профосмотр/Углубленный профосмотр</t>
  </si>
  <si>
    <t>Дистанционное наблюдение за функциональными показателями внешнего дыхания / Профосмотр/Углубленный профосмотр</t>
  </si>
  <si>
    <t>Офтальмотонометрия / Профосмотр/Углубленный профосмотр</t>
  </si>
  <si>
    <t>Офтальмоскопия / Профосмотр/Углубленный профосмотр</t>
  </si>
  <si>
    <t>Определение ретинальной остроты зрения / Профосмотр/Углубленный профосмотр</t>
  </si>
  <si>
    <t>Исследование аккомодации / Профосмотр/Углубленный профосмотр</t>
  </si>
  <si>
    <t>Вестибулометрия / Профосмотр/Углубленный профосмотр</t>
  </si>
  <si>
    <t>Рефрактометрия / Профосмотр/Углубленный профосмотр</t>
  </si>
  <si>
    <t>Скиаскопия / Профосмотр/Углубленный профосмотр</t>
  </si>
  <si>
    <t>Биомикроскопия глаза / Профосмотр/Углубленный профосмотр</t>
  </si>
  <si>
    <t>Периметрия статическая / Профосмотр/Углубленный профосмотр</t>
  </si>
  <si>
    <t>Пульсоксиметрия / Профосмотр/Углубленный профосмотр</t>
  </si>
  <si>
    <t>Электроэнцефалография / Профосмотр/Углубленный профосмотр</t>
  </si>
  <si>
    <t>А02.24.001</t>
  </si>
  <si>
    <t>Паллестезиометрия Профосмотр/Углубленный профосмотр</t>
  </si>
  <si>
    <t>Рентгенография длинных трубчатых костей / Профосмотр/Углубленный профосмотр</t>
  </si>
  <si>
    <t>Определение бинокулярного зрения / Профосмотр/Углубленный профосмотр</t>
  </si>
  <si>
    <t>А02.26.009</t>
  </si>
  <si>
    <t>Исследование цветоощущения / Профосмотр/Углубленный профосмотр</t>
  </si>
  <si>
    <t>А03.08.001</t>
  </si>
  <si>
    <t>Непрямая ларингоскопия / Профосмотр/Углубленный профосмотр</t>
  </si>
  <si>
    <t>А02.26.015</t>
  </si>
  <si>
    <t>Офтальмотонометрия скрининговая / Профосмотр/Углубленный профосмотр</t>
  </si>
  <si>
    <t>А03.16.001</t>
  </si>
  <si>
    <t>Эзофагогастродуоденоскопия  / Профосмотр/Углубленный профосмотр</t>
  </si>
  <si>
    <t>А04.10.002</t>
  </si>
  <si>
    <t>Эхокардиография/ Профосмотр/Углубленный профосмотр</t>
  </si>
  <si>
    <t>Общий (клинический) анализ крови / Профосмотр/Углубленный профосмотр</t>
  </si>
  <si>
    <t>Общий (клинический) анализ мочи / Профосмотр/Углубленный профосмотр</t>
  </si>
  <si>
    <t>Исследование уровня глюкозы в крови / Профосмотр/Углубленный профосмотр</t>
  </si>
  <si>
    <t>Исследование уровня холестерина в крови / Профосмотр/Углубленный профосмотр</t>
  </si>
  <si>
    <t>Исследование уровня общего билирубина в крови / Профосмотр/Углубленный профосмотр</t>
  </si>
  <si>
    <t>Исследование уровня ретикулоцитов в крови / Профосмотр/Углубленный профосмотр</t>
  </si>
  <si>
    <t>Определение активности аланинаминотрансферазы в крови / Профосмотр/Углубленный профосмотр - АЛТ</t>
  </si>
  <si>
    <t>Определение активности аспартатаминотрансферазы в крови / Профосмотр/Углубленный профосмотр - АСТ</t>
  </si>
  <si>
    <t>Определение активности щелочной фосфатазы в крови / Профосмотр/Углубленный профосмотр</t>
  </si>
  <si>
    <t>Исследование уровня мочевины в крови / Профосмотр/Углубленный профосмотр</t>
  </si>
  <si>
    <t>Микроскопическое исследование влагалищных мазков / Профосмотр/Углубленный профосмотр (мазок на флору, гонорею, трихомониаз)</t>
  </si>
  <si>
    <t>Цитологическое исследование микропрепарата тканей влагалища / Профосмотр/Углубленный профосмотр</t>
  </si>
  <si>
    <t>Определение антител к сальмонелле кишечной (Salmonella enterica) в крови / Исследования на носительство возбудителей кишечных инфекций - Профосмотр/Углубленный профосмотр</t>
  </si>
  <si>
    <t>Микробиологическое (культуральное) исследование фекалий на возбудители брюшного тифа и паратифов (Salmonella typhi) / Профосмотр/Углубленный профосмотр</t>
  </si>
  <si>
    <t>Исследование уровня антител классов M, G (IgM, IgG) к вирусу иммунодефицита человека ВИЧ-1/2 и антигена p24 (Human immunodeficiency virus HIV 1/2 + Agp24) в крови / Профосмотр/Углубленный профосмотр</t>
  </si>
  <si>
    <t>Определение антигена (HbsAg) вируса гепатита B (Hepatitis B virus) в крови / Профосмотр/Углубленный профосмотр</t>
  </si>
  <si>
    <t>Определение суммарных антител классов M и G (anti-HCV IgG и anti-HCV IgM) к вирусу гепатита C (Hepatitis C virus) в крови / Профосмотр/Углубленный профосмотр</t>
  </si>
  <si>
    <t>Определение антител к бледной трепонеме (Treponema pallidum) иммуноферментным методом (ИФА) в крови / Профосмотр/Углубленный профосмотр</t>
  </si>
  <si>
    <t>Микроскопическое исследование отпечатков с поверхности перианальных складок на яйца гельминтов / Профосмотр/Углубленный профосмотр</t>
  </si>
  <si>
    <t xml:space="preserve"> Микроскопическое исследование кала на яйца и личинки гельминтов / Профосмотр/Углубленный профосмотр</t>
  </si>
  <si>
    <t xml:space="preserve">A09.05.092
</t>
  </si>
  <si>
    <t>Исследование уровня  метгемоглобина в крови / Профосмотр/Углубленный профосмотр</t>
  </si>
  <si>
    <t>Подсчет тромбоцитов по Фонио / Профосмотр/Углубленный профосмотр</t>
  </si>
  <si>
    <t>А09.28.049</t>
  </si>
  <si>
    <t>Исследование уровня дельта аминолевулиновой
 кислоты или копропорфирина в моче / Профосмотр/Углубленный профосмотр</t>
  </si>
  <si>
    <t>А09.05.091</t>
  </si>
  <si>
    <t>Определение карбоксигемоглобина в крови / Профосмотр/Углубленный профосмотр</t>
  </si>
  <si>
    <t>Реакция агглютинации Хеддельсона крови при
 контакте с возбудителями бруцеллеза / Профосмотр/Углубленный профосмотр</t>
  </si>
  <si>
    <t>Мазок из зева и носа на наличие патогенного 
стафилококка / Профосмотр/Углубленный профосмотр</t>
  </si>
  <si>
    <t>Мазок на гонорею / Профосмотр/Углубленный профосмотр</t>
  </si>
  <si>
    <t>А22.04.006</t>
  </si>
  <si>
    <t>Высокочастотная денервация фасеточных суставов</t>
  </si>
  <si>
    <t>А06.07.004</t>
  </si>
  <si>
    <t>Ортопантомография (1 снимок)</t>
  </si>
  <si>
    <t xml:space="preserve">Ортопантомография. Повторное исследование в рамках плана лечения  </t>
  </si>
  <si>
    <t xml:space="preserve">Ортопантомография (с функцией 3D). Первичное исследование </t>
  </si>
  <si>
    <t>Ортопантомография (с функцией 3D). Повторное исследование в рамках плана лечения</t>
  </si>
  <si>
    <t>Ортопантомография (с функцией 3D). Исследование двух-трех рядом стоящих зубов</t>
  </si>
  <si>
    <t>А06.30.002</t>
  </si>
  <si>
    <t>Описание и интерпретация рентгенографических исследований (3D - ортопантограммы в области 1 зуба, разметка планирования имплантации)</t>
  </si>
  <si>
    <t>Психофизиологические исследования</t>
  </si>
  <si>
    <t>Определение креатинина в крови /Профосмотр/Углубленный профосмотр</t>
  </si>
  <si>
    <t>A05.02.001.001.003</t>
  </si>
  <si>
    <t>Электронейромиография стимуляционная/игольчатая при болезни мотонейрона (при БАС)</t>
  </si>
  <si>
    <t>A05.02.001.001.004</t>
  </si>
  <si>
    <t>Электронейромиография стимуляционная при плексопатии</t>
  </si>
  <si>
    <t>A05.02.001.001.005</t>
  </si>
  <si>
    <t>Электронейромиография стимуляционная при радикулопатии</t>
  </si>
  <si>
    <t>A05.02.001.001.006</t>
  </si>
  <si>
    <t>Электронейромиография стимуляционная при нейропатии лицевого нерва</t>
  </si>
  <si>
    <t>A05.02.001.001.007</t>
  </si>
  <si>
    <t>Электронейромиография стимуляционная при полинейропатии</t>
  </si>
  <si>
    <t>A05.02.001.001.008</t>
  </si>
  <si>
    <t>Диагностика тунельного синдрома (одна зона)</t>
  </si>
  <si>
    <t>A05.02.001.001.009</t>
  </si>
  <si>
    <t>Электронейромиография стимуляционная одного нерва (M или S ответы нерва) двусторонняя</t>
  </si>
  <si>
    <t>A05.02.001.001.010</t>
  </si>
  <si>
    <t>Электронейромиография стимуляционная одного нерва (M или S ответы нерва) односторонняя</t>
  </si>
  <si>
    <t>Тредмил - тест</t>
  </si>
  <si>
    <t xml:space="preserve">A12.10.005 </t>
  </si>
  <si>
    <t>A04.10.002.003</t>
  </si>
  <si>
    <t>Стресс ЭХО-КГ с фармакологической нагрузкой добутамином</t>
  </si>
  <si>
    <t>A04.10.002.004</t>
  </si>
  <si>
    <t>Стресс ЭХО-КГ с физической нагрузкой</t>
  </si>
  <si>
    <t>A04.10.002.001</t>
  </si>
  <si>
    <t>A05.26.002</t>
  </si>
  <si>
    <t>Регистрация зрительных вызванных потенциалов</t>
  </si>
  <si>
    <t>A05.25.006</t>
  </si>
  <si>
    <t xml:space="preserve">Слуховые (или акустические) вызваннные потенциалы (СВП) </t>
  </si>
  <si>
    <t>Соматосенсорные вызванные потенциалы (ССВП)</t>
  </si>
  <si>
    <t>A11.24.001.001</t>
  </si>
  <si>
    <t>Введение лекарственных средств в биологически активные акупунктурные точки/фармакопунктура (1 процедура, без учета стоимости лекарственного средства)</t>
  </si>
  <si>
    <t>A17.23.004.001</t>
  </si>
  <si>
    <t>Транскраниальная магнитная стимуляция/ТМС (1 процедура)</t>
  </si>
  <si>
    <t>Факоэмульсификация без интраокулярной линзы (общая палата). Факофрагментация, факоаспирация</t>
  </si>
  <si>
    <t>Факоэмульсификация без интраокулярной линзы (2-х местная палата). Факофрагментация, факоаспирация</t>
  </si>
  <si>
    <t>A16.26.094.002</t>
  </si>
  <si>
    <t xml:space="preserve">Имплантация интраокулярной линзы SY60WF AcrySof IQ </t>
  </si>
  <si>
    <t>A16.26.094.003</t>
  </si>
  <si>
    <t xml:space="preserve">Имплантация интраокулярной линзы Alcon SA60AT </t>
  </si>
  <si>
    <t>A16.26.094.004</t>
  </si>
  <si>
    <t xml:space="preserve">Имплантация интраокулярной линзы Alcon PanOptix </t>
  </si>
  <si>
    <t>A16.26.094.005</t>
  </si>
  <si>
    <t xml:space="preserve">Имплантация интраокулярной линзы Lentis LS-313 MF30Mplus, Lentis LS-313 MF30Mplus X </t>
  </si>
  <si>
    <t>A16.26.094.006</t>
  </si>
  <si>
    <t xml:space="preserve">Имплантация интраокулярной линзы Lentis Comfort Toric LS-313 MF 15T </t>
  </si>
  <si>
    <t>A16.26.094.007</t>
  </si>
  <si>
    <t>Имплантация интраокулярной линзы Alcon Clareon Toric SNWOT</t>
  </si>
  <si>
    <t>A16.26.094.008</t>
  </si>
  <si>
    <t>Имплантация интраокулярной линзы Alcon PanOptix Toric Clareon</t>
  </si>
  <si>
    <t>A16.26.094.009</t>
  </si>
  <si>
    <t xml:space="preserve">Имплантация интраокулярной линзы Alcon МА60АС </t>
  </si>
  <si>
    <t>Комплексная услуга: консультация врачом, перевязка послеоперационной раны пациента отделения опухолей головы и шеи</t>
  </si>
  <si>
    <t>Консультация врача специалиста (ВВК первичная), изготовление индивидуального ортеза (1 сустав+2 сегмента конечности), без учёта стоимости расходного материала</t>
  </si>
  <si>
    <t>Консультация врача специалиста (ВВК повторная), изготовление индивидуального ортеза (1 сустав+2 сегмента конечности), без учёта стоимости расходного материала</t>
  </si>
  <si>
    <t>Консультация врача специалиста (КМН первичная), изготовление индивидуального ортеза (1 сустав+2 сегмента конечности), без учёта стоимости расходного материала</t>
  </si>
  <si>
    <t>Консультация врача специалиста (КМН повторная), изготовление индивидуального ортеза (1 сустав+2 сегмента конечности), без учёта стоимости расходного материала</t>
  </si>
  <si>
    <t>Консультация врача специалиста (ДМН первичная) изготовление индивидуального ортеза (1 сустав+2 сегмента конечности), без учёта стоимости расходного материала</t>
  </si>
  <si>
    <t>Консультация врача специалиста (ДМН повторная), изготовление индивидуального ортеза (1 сустав+2 сегмента конечности), без учёта стоимости расходного материала</t>
  </si>
  <si>
    <t>В01.057.001.001</t>
  </si>
  <si>
    <t>В05.023.002.005</t>
  </si>
  <si>
    <t>В05.023.002.006</t>
  </si>
  <si>
    <t>В05.023.002.007</t>
  </si>
  <si>
    <t>В05.023.002.008</t>
  </si>
  <si>
    <t>В05.023.002.009</t>
  </si>
  <si>
    <t>В05.023.002.010</t>
  </si>
  <si>
    <t>А26.30.070</t>
  </si>
  <si>
    <t>А26.30.071</t>
  </si>
  <si>
    <t>А26.30.072</t>
  </si>
  <si>
    <t>А26.30.073</t>
  </si>
  <si>
    <t>А26.30.074</t>
  </si>
  <si>
    <t>А26.30.075</t>
  </si>
  <si>
    <t>А26.30.076</t>
  </si>
  <si>
    <t>А26.30.077</t>
  </si>
  <si>
    <t>А26.30.078</t>
  </si>
  <si>
    <t>А26.30.079</t>
  </si>
  <si>
    <t>А26.30.082</t>
  </si>
  <si>
    <t>А26.30.083</t>
  </si>
  <si>
    <t>А26.30.080</t>
  </si>
  <si>
    <t>А26.30.081</t>
  </si>
  <si>
    <t>Флороценоз: ДНК Candida albicans, ДНК Candida glabrata, ДНК Candida krusei, ДНК Candida parapsilosis/ tropicalis, ДНК Ureaplasma parvum, ДНК Ureaplasma urealyticum, ДНК Mycoplasma hominis, ДНК Cardnerella vaginalis, ДНК Atopobium vaginae, ДНК Enterobacteriaceae, ДНК Staphylococcus spp., ДНК Streptococcus spp., ДНК Lactobacillus spp., ДНК Bacteria spp.</t>
  </si>
  <si>
    <t>Флороценоз и Микроскопия: ДНК Candida albicans, ДНК Candida glabrata, ДНК Candida krusei, ДНК Candida parapsilosis/tropicalis, ДНК Ureaplasma parvum, ДНК Ureaplasma urealyticum, ДНК Mycoplasma hominis, ДНК Cardnerella vaginalis, ДНК Atopobium vaginae, ДНК Enterobacteriaceae, ДНК Staphylococcus spp., ДНК Streptococcus spp., ДНК Lactobacillus spp., ДНК Bacteria spp., микроскопическое исследование мазка из влагалища и цервикального канала</t>
  </si>
  <si>
    <t>Флороценоз  и  NCMT: ДНК Candida albicans, ДНК Candida glabrata, ДНК Candida krusei, ДНК Candida parapsilosis/tropicalis, ДНК Ureaplasma parvum, ДНК Ureaplasma urealyticum, ДНК Mycoplasma hominis, ДНК Cardnerella vaginalis, ДНК Atopobium vaginae, ДНК Enterobacteriaceae, ДНК Staphylococcus spp., ДНК Streptococcus spp., ДНК Lactobacillus spp., ДНК Bacteria spp., ДНК Neisseria gonorrhoeae, ДНК Chlamydia trachomatis, ДНК Mycoplasma genitalium, ДНК Trichomonas vaginalis</t>
  </si>
  <si>
    <t>Флороценоз и  NCMT и Микроскопия: ДНК Candida albicans, ДНК Candida glabrata, ДНК Candida krusei, ДНК Candida parapsilosis/tropicalis, ДНК Ureaplasma parvum, ДНК Ureaplasma urealyticum, ДНК Mycoplasma hominis, ДНК Cardnerella vaginalis, ДНК Atopobium vaginae, ДНК Enterobacteriaceae, ДНК Staphylococcus spp., ДНК Streptococcus spp., ДНК Lactobacillus spp., ДНК Bacteria spp., ДНК Neisseria gonorrhoeae, ДНК Chlamydia trachomatis, ДНК Mycoplasma genitalium, ДНК Trichomonas vaginalis, микроскопическое исследование мазка из влагалища и цервикального канала</t>
  </si>
  <si>
    <t xml:space="preserve">Программа  - "Минимум" (7): ДНК Chlamydia trachomatis , ДНК Mycoplasma genitalium, ДНК Trichomonas vaginalis, ДНК Neisseria gonorrhoeae, ДНК Mycoplasma hominis, ДНК U.urealyticum/U.parvum  </t>
  </si>
  <si>
    <t>Программа - "Медиум" (9): ДНК Chlamydia trachomatis , ДНК Mycoplasma genitalium, ДНК Trichomonas vaginalis, ДНК Neisseria gonorrhoeae, ДНК Mycoplasma hominis, ДНК U.urealyticum/U.parvum, ДНК Gardnerella vaginalis, ДНК Candida albicans</t>
  </si>
  <si>
    <t xml:space="preserve">Программа - "Максимум" (12): ДНК Chlamydia trachomatis , ДНК Mycoplasma genitalium, ДНК Trichomonas vaginalis, ДНК Neisseria gonorrhoeae, ДНК Mycoplasma hominis, ДНК U.urealyticum/U.parvum, ДНК Gardnerella vaginalis, ДНК Candida albicans, ДНК Cytomegalovirus, ДНК Herpes simplex virus I/ Herpes simplex virus II  </t>
  </si>
  <si>
    <t xml:space="preserve">Программа  - "Премиум" (15): ДНК Chlamydia trachomatis , ДНК Mycoplasma genitalium, ДНК Trichomonas vaginalis, ДНК Neisseria gonorrhoeae, ДНК Mycoplasma hominis, ДНК U.urealyticum/U.parvum, ДНК Gardnerella vaginalis, ДНК Candida albicans, ДНК Cytomegalovirus, ДНК Herpes simplex virus I/ Herpes simplex virus II, ДНК Treponema pallidum,  ДНК ВПЧ 6/11  </t>
  </si>
  <si>
    <t>Программа «Оптимум» (17) ДНК Mycoplasma genitalium (кач.), ДНК Trichomonas vaginalis (кач.), ДНК Neisseria gonorrhoeae (кач.), ДНК Mycoplasma hominis (кач.), ДНК U.urealyticum / U. parvum (кач.), ДНК Gardnerella vaginalis (кач.), ДНК Candida albicans / glabrata / krusei / parapsilosis и tropicalis), (кач.), ДНК Cytomegalovirus (кач.), ДНК Herpes simplex virus 1/2 (кач.), ДНК ВПЧ 16 и 18 типов (кач.)</t>
  </si>
  <si>
    <t>Бактериальный вагиноз (ДНК Gardnerella vaginalis/ Atopobium vaginae/Lactobacillus sp./ количество клеток)</t>
  </si>
  <si>
    <t>Коэкспрессия онкобелков p16/Ki67, иммуноцитохимия</t>
  </si>
  <si>
    <t>ВПЧ-ПАП-тест жидкостный с определением коэкспрессии онкобелков p16/Ki67</t>
  </si>
  <si>
    <t>ВПЧ Квант-21: выявление, типирование и количественное определение ДНК ВПЧ 6, 11, 44, 16, 18, 26, 31, 33, 35, 39, 45, 51, 52, 53, 56, 58, 59, 66, 68, 73, 82</t>
  </si>
  <si>
    <t>ВПЧ генотип- титр-14: выявление, типирование и количественное определение ДНК ВПЧ ВКР 16, 18, 31, 33, 35, 39, 45, 51, 52, 56, 58, 59, 66, 68  типов</t>
  </si>
  <si>
    <t>А26.30.006.001</t>
  </si>
  <si>
    <t>А26.30.006.002</t>
  </si>
  <si>
    <t>Дисбактериоз кишечника с определением чувствительности к бактериофагам (кал)</t>
  </si>
  <si>
    <t>Посев нa  флору c определением чувствительности к основному спектру антимикробных препаратов и бактериофагам</t>
  </si>
  <si>
    <t>Посев нa  флору c определением чувствительности к расширенному спектру антимикробных препаратов и бактериофагам</t>
  </si>
  <si>
    <t>А04.03.001.001</t>
  </si>
  <si>
    <t>А04.24.001</t>
  </si>
  <si>
    <t>А04.24.002</t>
  </si>
  <si>
    <t>25069</t>
  </si>
  <si>
    <t>25071</t>
  </si>
  <si>
    <t>25072</t>
  </si>
  <si>
    <t>25073</t>
  </si>
  <si>
    <t>Дуплексное сканирование артерий  трансплантированных почек / + УЗИ  трансплантированных почек</t>
  </si>
  <si>
    <t>Эластография сдвиговой волной, эластометрия печени</t>
  </si>
  <si>
    <t>Полный печёночный протокол: Эластография сдвиговой волной, эластометрия печени+стеатометрия+дисперсия</t>
  </si>
  <si>
    <t>Эластография сдвиговой волной, эластометрия печени +стеатометрия</t>
  </si>
  <si>
    <t>А04.12.001.002.001</t>
  </si>
  <si>
    <t>А04.14.001.005</t>
  </si>
  <si>
    <t>А04.14.001.005.001</t>
  </si>
  <si>
    <t>А04.14.001.005.002</t>
  </si>
  <si>
    <t>А04.04.001.002</t>
  </si>
  <si>
    <t>B01.065.007.001</t>
  </si>
  <si>
    <t>B01.065.007.002</t>
  </si>
  <si>
    <t>B01.065.007.003</t>
  </si>
  <si>
    <t>А.06.07.14</t>
  </si>
  <si>
    <t>B01.065.008</t>
  </si>
  <si>
    <t>A06.07.012.001</t>
  </si>
  <si>
    <t>A16.07.051.003</t>
  </si>
  <si>
    <t>A16.07.051.004</t>
  </si>
  <si>
    <t>A16.07.051.005</t>
  </si>
  <si>
    <t>A16.07.051.006</t>
  </si>
  <si>
    <t>A16.07.057.001</t>
  </si>
  <si>
    <t>A11.07.012.001</t>
  </si>
  <si>
    <t>A16.07.002.014</t>
  </si>
  <si>
    <t>A16.07.002.015</t>
  </si>
  <si>
    <t>A16.07.031.001</t>
  </si>
  <si>
    <t>A16.07.019.002</t>
  </si>
  <si>
    <t>A16.07.005.001</t>
  </si>
  <si>
    <t>A16.07.082.003</t>
  </si>
  <si>
    <t xml:space="preserve">A22.07.004.001 </t>
  </si>
  <si>
    <t>A22.07.004.002</t>
  </si>
  <si>
    <t xml:space="preserve">A22.07.004.003 </t>
  </si>
  <si>
    <t>A22.07.004.004</t>
  </si>
  <si>
    <t>A16.07.030.003.001</t>
  </si>
  <si>
    <t xml:space="preserve">A16.07.008.001 </t>
  </si>
  <si>
    <t>A16.07.008.002.001</t>
  </si>
  <si>
    <t>A16.07.008.002.002</t>
  </si>
  <si>
    <t>A16.07.008.002.003</t>
  </si>
  <si>
    <t xml:space="preserve">A16.07.008.008 </t>
  </si>
  <si>
    <t xml:space="preserve">A16.07.008.009 </t>
  </si>
  <si>
    <t xml:space="preserve">A16.07.008.010 </t>
  </si>
  <si>
    <t>А26.30.006.003</t>
  </si>
  <si>
    <t>А26.30.006.004</t>
  </si>
  <si>
    <t xml:space="preserve">Дисбактериоз кишечника с определением чувствительности к бактериофагам, антибактериальным и антимикотическим препаратам </t>
  </si>
  <si>
    <t>А26.20.005.001</t>
  </si>
  <si>
    <t>Диагностика микоплазменной инфекции, посев (Ureaplasma spp./Mycoplasma hominis), определение количества и чувствительности к антимикробным препаратам</t>
  </si>
  <si>
    <t>Микробиологическое (культуральное) исследование  на Mycoplasma hominis и Ureaplasma spp. c определением чувствительности к  антимикробным препаратам</t>
  </si>
  <si>
    <t>Микробиологическое (культуральное) исследование на аэробную и факультативно-анаэробную   флору с определением чувствительности к основному спектру антимикробных препаратов</t>
  </si>
  <si>
    <t>А26.20.008.001</t>
  </si>
  <si>
    <t>Микробиологическое (культуральное)  исследование на аэробную и факультативно-анаэробную флору с определением чувствительности к расширенному спектру антимикробных препаратов</t>
  </si>
  <si>
    <t>А26.20.008.002</t>
  </si>
  <si>
    <t>Микробиологическое (культуральное)  исследование на аэробную и факультативно-анаэробную   флору с определением чувствительности к основному спектру антимикробных препаратов и бактериофагам</t>
  </si>
  <si>
    <t>А26.20.008.003</t>
  </si>
  <si>
    <t>Микробиологическое (культуральное) исследование  на аэробную и факультативно-анаэробную   флору с определением чувствительности к расширенному спектру антимикробных препаратов и бактериофагам</t>
  </si>
  <si>
    <t>А26.20.008.004</t>
  </si>
  <si>
    <t>Микробиологическое (культуральное) исследование  на дрожжеподобные грибы рода кандида (Candidа) и других с определением чувствительности к антимикотическим препаратам</t>
  </si>
  <si>
    <t>Микробиологическое (культуральное) исследование  на  гонококк (Neisseria gonorrhoeae) с определением чувствительности к  антимикробным препаратам</t>
  </si>
  <si>
    <t>А26.20.008.005</t>
  </si>
  <si>
    <t>Микробиологическое (культуральное) исследование  на анаэробную  флору с определением чувствительности к антимикробным препаратам</t>
  </si>
  <si>
    <t>Риск обнаружения эпителиальной карциномы яичников в постменопаузе: НЕ4, СА125, % POST ROMA (прогностическая вероятность)</t>
  </si>
  <si>
    <t>A04.06.002.002</t>
  </si>
  <si>
    <t>A04.06.002.003</t>
  </si>
  <si>
    <t>A04.06.002.004</t>
  </si>
  <si>
    <t>A04.07.002.001</t>
  </si>
  <si>
    <t>A04.12.001.002.002</t>
  </si>
  <si>
    <t>A04.12.012.001</t>
  </si>
  <si>
    <t>A04.16.001.002</t>
  </si>
  <si>
    <t>A04.16.001.003</t>
  </si>
  <si>
    <t>B03.027.017.001</t>
  </si>
  <si>
    <t>А26.20.002.001</t>
  </si>
  <si>
    <t>А26.20.005.005</t>
  </si>
  <si>
    <t>А26.20.008.006</t>
  </si>
  <si>
    <t>A16.07.002.013</t>
  </si>
  <si>
    <t>A16.07.002.16</t>
  </si>
  <si>
    <t xml:space="preserve">A16.07.008.007 </t>
  </si>
  <si>
    <t>A16.07.031.002</t>
  </si>
  <si>
    <t>A16.07.050.001</t>
  </si>
  <si>
    <t xml:space="preserve">A16.07.027.005 </t>
  </si>
  <si>
    <t xml:space="preserve">A16.07.001.003.001 </t>
  </si>
  <si>
    <t xml:space="preserve">A16.07.001.003.002 </t>
  </si>
  <si>
    <t>A16.07.024.004</t>
  </si>
  <si>
    <t>A16.07.011.001</t>
  </si>
  <si>
    <t>A16.01.012.011</t>
  </si>
  <si>
    <t xml:space="preserve">A16.07.024.001 </t>
  </si>
  <si>
    <t>A16.07.027.004</t>
  </si>
  <si>
    <t xml:space="preserve">A16.07.027.003 </t>
  </si>
  <si>
    <t>A16.07.024.003</t>
  </si>
  <si>
    <t>А16.07.053.004</t>
  </si>
  <si>
    <t>А16.07.049.001</t>
  </si>
  <si>
    <t>А16.07.049.002</t>
  </si>
  <si>
    <t>А16.07.049.003</t>
  </si>
  <si>
    <t>А02.07.010.001.001</t>
  </si>
  <si>
    <t>А02.07.010.001.002</t>
  </si>
  <si>
    <t>А02.07.010.003</t>
  </si>
  <si>
    <t>А02.07.010.004</t>
  </si>
  <si>
    <t>А02.07.010.005</t>
  </si>
  <si>
    <t>А02.07.010.006</t>
  </si>
  <si>
    <t>А02.07.010.007</t>
  </si>
  <si>
    <t>А16.07.004.013</t>
  </si>
  <si>
    <t>А16.07.004.002</t>
  </si>
  <si>
    <t>А16.07.004.003</t>
  </si>
  <si>
    <t>А16.07.004.004</t>
  </si>
  <si>
    <t>А16.07.003.001</t>
  </si>
  <si>
    <t>А16.07.003.002</t>
  </si>
  <si>
    <t>А16.07.003.003</t>
  </si>
  <si>
    <t>А16.07.003.004</t>
  </si>
  <si>
    <t>А16.07.003.005</t>
  </si>
  <si>
    <t>А16.07.004.005</t>
  </si>
  <si>
    <t>А16.07.004.006</t>
  </si>
  <si>
    <t>А16.07.004.007</t>
  </si>
  <si>
    <t>А16.07.004.008</t>
  </si>
  <si>
    <t>А16.07.004.009</t>
  </si>
  <si>
    <t>А16.07.004.010</t>
  </si>
  <si>
    <t>А16.07.004.011</t>
  </si>
  <si>
    <t>А16.07.003.006</t>
  </si>
  <si>
    <t>А16.07.003.007</t>
  </si>
  <si>
    <t>А16.07.005.004</t>
  </si>
  <si>
    <t>А16.07.005.002</t>
  </si>
  <si>
    <t>А16.07.005.003</t>
  </si>
  <si>
    <t>А16.07.003.008</t>
  </si>
  <si>
    <t>А16.07.003.009</t>
  </si>
  <si>
    <t>А16.07.004.014</t>
  </si>
  <si>
    <t>А16.07.006.001</t>
  </si>
  <si>
    <t>А16.07.006.002</t>
  </si>
  <si>
    <t>А16.07.006.003</t>
  </si>
  <si>
    <t>А16.07.006.004</t>
  </si>
  <si>
    <t>А16.07.006.005</t>
  </si>
  <si>
    <t>А16.07.006.006</t>
  </si>
  <si>
    <t>А16.07.006.007</t>
  </si>
  <si>
    <t>Протезирование зуба с использованием импланта (изготовление хирургического шаблона на одну челюсть при полной адентии с помощью компьютерной системы планирования)</t>
  </si>
  <si>
    <t>А16.07.006.008</t>
  </si>
  <si>
    <t>Протезирование зуба с использованием импланта (изготовление хирургического шаблона на одну челюсть при частичной адентии с помощью компьютерной системы планирования)</t>
  </si>
  <si>
    <t>А16.07.006.009</t>
  </si>
  <si>
    <t>А16.07.006.010</t>
  </si>
  <si>
    <t>А16.07.006.011</t>
  </si>
  <si>
    <t>А16.07.006.012</t>
  </si>
  <si>
    <t>А16.07.006.013</t>
  </si>
  <si>
    <t>А16.07.006.014</t>
  </si>
  <si>
    <t>А16.07.006.015</t>
  </si>
  <si>
    <t>2.9 Описание и интерпретация изображений МРТ, КТ, РГ, ФЛГ, ММГ для юридических лиц</t>
  </si>
  <si>
    <t>А06.30.002.001.001</t>
  </si>
  <si>
    <t>Описание и интерпретация изображений компьютерной томографии (в том числе оптической когерентной), в том числе повторное (для юридических лиц)</t>
  </si>
  <si>
    <t>А06.30.002.001.002</t>
  </si>
  <si>
    <t>Описание и интерпретация изображений компьютерной томографии, проведенной с использованием контрастного вещества, в том числе повторное (для юридических лиц)</t>
  </si>
  <si>
    <t>А06.30.002.002.001</t>
  </si>
  <si>
    <t>Описание и интерпретация изображений магнитно-резонансной томографии, проведенной без использования контрастного вещества, в том числе повторное (для юридических лиц)</t>
  </si>
  <si>
    <t>А06.30.002.002.002</t>
  </si>
  <si>
    <t>Описание и интерпретация изображений магнитно-резонансной томографии, проведенной с использованием контрастного вещества, в том числе повторное (для юридических лиц)</t>
  </si>
  <si>
    <t>А06.30.002.008</t>
  </si>
  <si>
    <t>Описание и интерпретация рентгенологических изображений (для юридических лиц)</t>
  </si>
  <si>
    <t>А06.30.002.009</t>
  </si>
  <si>
    <t>Описание и интерпретация изображений маммографии, в том числе повторное (для юридических лиц)</t>
  </si>
  <si>
    <t>А06.30.002.010</t>
  </si>
  <si>
    <t>Описание и интерпретация изображений флюорографии легких, в том числе повторное (для юридических лиц)</t>
  </si>
  <si>
    <t>A16.30.033.003</t>
  </si>
  <si>
    <t>A16.07.027.002</t>
  </si>
  <si>
    <t xml:space="preserve">A16.07.026.001 </t>
  </si>
  <si>
    <t xml:space="preserve">A22.07.001.001 </t>
  </si>
  <si>
    <t>A16.30.058.013</t>
  </si>
  <si>
    <t xml:space="preserve">A16.30.058.014 </t>
  </si>
  <si>
    <t xml:space="preserve">A16.30.058.015 </t>
  </si>
  <si>
    <t xml:space="preserve">A16.30.058.016 </t>
  </si>
  <si>
    <t>A16.07.089.003</t>
  </si>
  <si>
    <t>A16.07.089.002</t>
  </si>
  <si>
    <t xml:space="preserve">A16.07.089.001 </t>
  </si>
  <si>
    <t>A16.07.054.003</t>
  </si>
  <si>
    <t xml:space="preserve">A16.03.019.003 </t>
  </si>
  <si>
    <t>A16.03.019.004</t>
  </si>
  <si>
    <t>A16.07.041.001</t>
  </si>
  <si>
    <t>A16.30.026.001</t>
  </si>
  <si>
    <t xml:space="preserve">A16.30.026.002 </t>
  </si>
  <si>
    <t xml:space="preserve">A16.07.028.002 </t>
  </si>
  <si>
    <t xml:space="preserve">A16.07.028.001 </t>
  </si>
  <si>
    <t>A16.07.054.001</t>
  </si>
  <si>
    <t>A16.07.054.002</t>
  </si>
  <si>
    <t xml:space="preserve">A11.12.009.001 </t>
  </si>
  <si>
    <t>A11.07.025</t>
  </si>
  <si>
    <t>A16.26.093.003</t>
  </si>
  <si>
    <t>А16.26.093.004</t>
  </si>
  <si>
    <t>Факоэмульсификация без интраокулярной линзы (пребывание в стационаре одного дня до 6 часов). Факофрагментация, факоаспирация</t>
  </si>
  <si>
    <t>А16.26.094.010</t>
  </si>
  <si>
    <t>Имплантацией интраокулярной линзы Lentis MPlus Toric LU-313MFT</t>
  </si>
  <si>
    <t>А16.07.023.022</t>
  </si>
  <si>
    <t>А16.07.023.001</t>
  </si>
  <si>
    <t>А16.07.023.002</t>
  </si>
  <si>
    <t>А16.07.023.003</t>
  </si>
  <si>
    <t>А16.07.023.004</t>
  </si>
  <si>
    <t>А16.07.023.005</t>
  </si>
  <si>
    <t>А16.07.023.006</t>
  </si>
  <si>
    <t>А16.07.035.001</t>
  </si>
  <si>
    <t>А16.07.035.002</t>
  </si>
  <si>
    <t>А16.07.036.001</t>
  </si>
  <si>
    <t>А16.07.036.002</t>
  </si>
  <si>
    <t>А16.07.036.003</t>
  </si>
  <si>
    <t>А16.07.036.004</t>
  </si>
  <si>
    <t>А16.07.036.005</t>
  </si>
  <si>
    <t>А16.07.036.006</t>
  </si>
  <si>
    <t>А23.07.002.046.001</t>
  </si>
  <si>
    <t>А23.07.002.046.002</t>
  </si>
  <si>
    <t>А16.07.036.007</t>
  </si>
  <si>
    <t>А16.07.036.008</t>
  </si>
  <si>
    <t>А16.07.035.003</t>
  </si>
  <si>
    <t>А16.07.023.008</t>
  </si>
  <si>
    <t>А16.07.023.009</t>
  </si>
  <si>
    <t>А16.07.023.010</t>
  </si>
  <si>
    <t>А16.07.023.011</t>
  </si>
  <si>
    <t>А16.07.023.012</t>
  </si>
  <si>
    <t>А16.07.023.013</t>
  </si>
  <si>
    <t>А16.07.023.014</t>
  </si>
  <si>
    <t>А16.07.023.015</t>
  </si>
  <si>
    <t>А16.07.035.004</t>
  </si>
  <si>
    <t>А16.07.036.009</t>
  </si>
  <si>
    <t>А16.07.023.016</t>
  </si>
  <si>
    <t>А16.07.023.017</t>
  </si>
  <si>
    <t>А16.07.023.018</t>
  </si>
  <si>
    <t>А16.07.023.019</t>
  </si>
  <si>
    <t>А16.07.023.020</t>
  </si>
  <si>
    <t>А16.07.023.021</t>
  </si>
  <si>
    <t>А16.07.021.004</t>
  </si>
  <si>
    <t>А16.07.021.005</t>
  </si>
  <si>
    <t>А16.07.019.003</t>
  </si>
  <si>
    <t>А16.07.028.006</t>
  </si>
  <si>
    <t>А16.07.028.003</t>
  </si>
  <si>
    <t>А16.07.028.002</t>
  </si>
  <si>
    <t>А16.07.028.005</t>
  </si>
  <si>
    <t>А16.07.028.004</t>
  </si>
  <si>
    <t>А23.07.002.055.001</t>
  </si>
  <si>
    <t>А16.07.047.001</t>
  </si>
  <si>
    <t>А16.07.047.002</t>
  </si>
  <si>
    <t>А16.07.047.003</t>
  </si>
  <si>
    <t>А16.07.047.004</t>
  </si>
  <si>
    <t>А16.07.046.002</t>
  </si>
  <si>
    <t>А16.07.047.005</t>
  </si>
  <si>
    <t>А16.07.047.006</t>
  </si>
  <si>
    <t>А16.07.047.007</t>
  </si>
  <si>
    <t>А16.07.047.008</t>
  </si>
  <si>
    <t>А16.07.047.009</t>
  </si>
  <si>
    <t>А16.07.047.010</t>
  </si>
  <si>
    <t>А16.07.047.011</t>
  </si>
  <si>
    <t>А23.07.001.002</t>
  </si>
  <si>
    <t>А16.07.047.012</t>
  </si>
  <si>
    <t>А16.07.047.013</t>
  </si>
  <si>
    <t>А16.07.047.014</t>
  </si>
  <si>
    <t>А23.07.001.001.001</t>
  </si>
  <si>
    <t>А16.07.047.015</t>
  </si>
  <si>
    <t>А16.07.047.016</t>
  </si>
  <si>
    <t>А16.07.047.017</t>
  </si>
  <si>
    <t>А16.07.047.018</t>
  </si>
  <si>
    <t>А16.07.047.019</t>
  </si>
  <si>
    <t>А16.07.046.001</t>
  </si>
  <si>
    <t>А16.07.047.020</t>
  </si>
  <si>
    <t>А23.07.003.004</t>
  </si>
  <si>
    <t>А23.07.003.011</t>
  </si>
  <si>
    <t>А23.07.003.012</t>
  </si>
  <si>
    <t>А23.07.003.013</t>
  </si>
  <si>
    <t>А16.07.053.003</t>
  </si>
  <si>
    <t>А14.07.003.010</t>
  </si>
  <si>
    <t>А16.07.048.001</t>
  </si>
  <si>
    <t>А16.07.048.002</t>
  </si>
  <si>
    <t>А16.07.048.003</t>
  </si>
  <si>
    <t>А16.07.048.004</t>
  </si>
  <si>
    <t>А16.07.048.005</t>
  </si>
  <si>
    <t>А23.07.002.055.002</t>
  </si>
  <si>
    <t>2.6.7 Функциональные исследования в урологии</t>
  </si>
  <si>
    <t>А12.28.007.001</t>
  </si>
  <si>
    <t>Комплексное уродинамическое исследование (КУДИ)</t>
  </si>
  <si>
    <t>__________________ Е.В. Гамеева</t>
  </si>
  <si>
    <t>Приложение № 2</t>
  </si>
  <si>
    <t>А08.30.013.004</t>
  </si>
  <si>
    <t>А08.30.013.002</t>
  </si>
  <si>
    <t>А08.30.013.005</t>
  </si>
  <si>
    <t>А08.30.013.004.001</t>
  </si>
  <si>
    <t>Иммуногистохимическое исследование 1 маркера из панели дифференциальной диагностики (1 блок) для юридических лиц*</t>
  </si>
  <si>
    <t>для учреждений здравоохранения подведомственных Министерству здравоохранения Московской области*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</si>
</sst>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 _₽_-;\-* #,##0\ _₽_-;_-* &quot;-&quot;\ _₽_-;_-@_-"/>
    <numFmt numFmtId="165" formatCode="_-* #,##0.00\ _₽_-;\-* #,##0.00\ _₽_-;_-* &quot;-&quot;??\ _₽_-;_-@_-"/>
    <numFmt numFmtId="166" formatCode="dd\.mm\.yyyy"/>
    <numFmt numFmtId="167" formatCode="#"/>
    <numFmt numFmtId="168" formatCode="_-* #,##0\ _₽_-;\-* #,##0\ _₽_-;_-* &quot;-&quot;??\ _₽_-;_-@_-"/>
    <numFmt numFmtId="169" formatCode="#,##0\ _₽"/>
  </numFmts>
  <fonts count="40" x14ac:knownFonts="1">
    <font>
      <sz val="11"/>
      <color theme="1"/>
      <name val="Calibri"/>
      <family val="2"/>
      <scheme val="minor"/>
    </font>
    <font>
      <sz val="12"/>
      <color indexed="8"/>
      <name val="Times New Roman"/>
      <family val="1"/>
      <charset val="204"/>
    </font>
    <font>
      <sz val="12"/>
      <color theme="1"/>
      <name val="Times New Roman"/>
      <family val="1"/>
      <charset val="204"/>
    </font>
    <font>
      <sz val="12"/>
      <color indexed="10"/>
      <name val="Times New Roman"/>
      <family val="1"/>
      <charset val="204"/>
    </font>
    <font>
      <sz val="12"/>
      <name val="Times New Roman"/>
      <family val="1"/>
      <charset val="204"/>
    </font>
    <font>
      <sz val="10"/>
      <color indexed="8"/>
      <name val="Arial"/>
      <family val="2"/>
      <charset val="204"/>
    </font>
    <font>
      <b/>
      <i/>
      <sz val="12"/>
      <color indexed="8"/>
      <name val="Times New Roman"/>
      <family val="1"/>
      <charset val="204"/>
    </font>
    <font>
      <b/>
      <sz val="12"/>
      <color indexed="8"/>
      <name val="Times New Roman"/>
      <family val="1"/>
      <charset val="204"/>
    </font>
    <font>
      <i/>
      <sz val="12"/>
      <name val="Times New Roman"/>
      <family val="1"/>
      <charset val="204"/>
    </font>
    <font>
      <b/>
      <sz val="12"/>
      <name val="Times New Roman"/>
      <family val="1"/>
      <charset val="204"/>
    </font>
    <font>
      <b/>
      <i/>
      <sz val="12"/>
      <name val="Times New Roman"/>
      <family val="1"/>
      <charset val="204"/>
    </font>
    <font>
      <sz val="11"/>
      <color theme="1"/>
      <name val="Times New Roman"/>
      <family val="1"/>
      <charset val="204"/>
    </font>
    <font>
      <b/>
      <sz val="12"/>
      <color theme="1"/>
      <name val="Times New Roman"/>
      <family val="1"/>
      <charset val="204"/>
    </font>
    <font>
      <sz val="10"/>
      <name val="Arial Cyr"/>
      <family val="2"/>
      <charset val="204"/>
    </font>
    <font>
      <sz val="12"/>
      <color rgb="FF000000"/>
      <name val="Times New Roman"/>
      <family val="1"/>
      <charset val="204"/>
    </font>
    <font>
      <sz val="10"/>
      <name val="Calibri"/>
      <family val="2"/>
    </font>
    <font>
      <i/>
      <u/>
      <sz val="12"/>
      <color indexed="8"/>
      <name val="Times New Roman"/>
      <family val="1"/>
      <charset val="204"/>
    </font>
    <font>
      <i/>
      <u/>
      <sz val="12"/>
      <name val="Times New Roman"/>
      <family val="1"/>
      <charset val="204"/>
    </font>
    <font>
      <sz val="10"/>
      <color indexed="8"/>
      <name val="Times New Roman"/>
      <family val="1"/>
      <charset val="204"/>
    </font>
    <font>
      <sz val="11"/>
      <color indexed="8"/>
      <name val="Calibri"/>
      <family val="2"/>
      <charset val="204"/>
    </font>
    <font>
      <sz val="12"/>
      <name val="Times New Roman"/>
      <family val="1"/>
    </font>
    <font>
      <b/>
      <sz val="12"/>
      <name val="Times New Roman"/>
      <family val="1"/>
    </font>
    <font>
      <sz val="10"/>
      <name val="Arial"/>
      <family val="2"/>
    </font>
    <font>
      <sz val="10"/>
      <name val="Times New Roman"/>
      <family val="1"/>
    </font>
    <font>
      <sz val="12"/>
      <color rgb="FF00B050"/>
      <name val="Times New Roman"/>
      <family val="1"/>
    </font>
    <font>
      <b/>
      <i/>
      <sz val="12"/>
      <name val="Times New Roman"/>
      <family val="1"/>
    </font>
    <font>
      <sz val="11"/>
      <name val="Times New Roman"/>
      <family val="1"/>
    </font>
    <font>
      <sz val="11"/>
      <color indexed="8"/>
      <name val="Times New Roman"/>
      <family val="1"/>
    </font>
    <font>
      <b/>
      <sz val="11"/>
      <color indexed="8"/>
      <name val="Times New Roman"/>
      <family val="1"/>
      <charset val="1"/>
    </font>
    <font>
      <b/>
      <u/>
      <sz val="12"/>
      <color theme="1"/>
      <name val="Times New Roman"/>
      <family val="1"/>
      <charset val="204"/>
    </font>
    <font>
      <b/>
      <i/>
      <sz val="12"/>
      <color theme="1"/>
      <name val="Times New Roman"/>
      <family val="1"/>
      <charset val="204"/>
    </font>
    <font>
      <b/>
      <sz val="12"/>
      <color rgb="FF000000"/>
      <name val="Times New Roman"/>
      <family val="1"/>
      <charset val="204"/>
    </font>
    <font>
      <b/>
      <i/>
      <sz val="12"/>
      <color rgb="FF000000"/>
      <name val="Times New Roman"/>
      <family val="1"/>
      <charset val="204"/>
    </font>
    <font>
      <sz val="12"/>
      <name val="Arial Narrow"/>
      <family val="2"/>
      <charset val="204"/>
    </font>
    <font>
      <sz val="11"/>
      <color theme="1"/>
      <name val="Calibri"/>
      <family val="2"/>
      <scheme val="minor"/>
    </font>
    <font>
      <sz val="12"/>
      <color theme="1"/>
      <name val="Calibri"/>
      <family val="2"/>
      <scheme val="minor"/>
    </font>
    <font>
      <b/>
      <sz val="11"/>
      <color theme="1"/>
      <name val="Times New Roman"/>
      <family val="1"/>
      <charset val="204"/>
    </font>
    <font>
      <sz val="11"/>
      <name val="Times New Roman"/>
      <family val="1"/>
      <charset val="204"/>
    </font>
    <font>
      <sz val="13"/>
      <color indexed="8"/>
      <name val="Times New Roman"/>
      <family val="1"/>
      <charset val="204"/>
    </font>
    <font>
      <sz val="13"/>
      <name val="Times New Roman"/>
      <family val="1"/>
      <charset val="204"/>
    </font>
  </fonts>
  <fills count="37">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
      <patternFill patternType="solid">
        <fgColor indexed="9"/>
        <bgColor indexed="64"/>
      </patternFill>
    </fill>
    <fill>
      <patternFill patternType="solid">
        <fgColor theme="0"/>
        <bgColor indexed="64"/>
      </patternFill>
    </fill>
    <fill>
      <patternFill patternType="solid">
        <fgColor indexed="55"/>
        <bgColor indexed="64"/>
      </patternFill>
    </fill>
    <fill>
      <patternFill patternType="solid">
        <fgColor theme="0" tint="-0.249977111117893"/>
        <bgColor indexed="64"/>
      </patternFill>
    </fill>
    <fill>
      <patternFill patternType="solid">
        <fgColor theme="0" tint="-0.249977111117893"/>
        <bgColor indexed="26"/>
      </patternFill>
    </fill>
    <fill>
      <patternFill patternType="solid">
        <fgColor theme="7" tint="0.59999389629810485"/>
        <bgColor indexed="26"/>
      </patternFill>
    </fill>
    <fill>
      <patternFill patternType="solid">
        <fgColor indexed="9"/>
        <bgColor indexed="26"/>
      </patternFill>
    </fill>
    <fill>
      <patternFill patternType="solid">
        <fgColor indexed="22"/>
        <bgColor indexed="64"/>
      </patternFill>
    </fill>
    <fill>
      <patternFill patternType="solid">
        <fgColor theme="0" tint="-0.34998626667073579"/>
        <bgColor indexed="64"/>
      </patternFill>
    </fill>
    <fill>
      <patternFill patternType="solid">
        <fgColor theme="0"/>
        <bgColor rgb="FFFFFFCC"/>
      </patternFill>
    </fill>
    <fill>
      <patternFill patternType="solid">
        <fgColor theme="0"/>
        <bgColor rgb="FFFFFF00"/>
      </patternFill>
    </fill>
    <fill>
      <patternFill patternType="solid">
        <fgColor theme="0"/>
        <bgColor indexed="26"/>
      </patternFill>
    </fill>
    <fill>
      <patternFill patternType="solid">
        <fgColor theme="0"/>
        <bgColor indexed="31"/>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0"/>
        <bgColor indexed="45"/>
      </patternFill>
    </fill>
    <fill>
      <patternFill patternType="solid">
        <fgColor indexed="51"/>
        <bgColor indexed="64"/>
      </patternFill>
    </fill>
    <fill>
      <patternFill patternType="solid">
        <fgColor theme="0"/>
        <bgColor rgb="FFFFFFFF"/>
      </patternFill>
    </fill>
    <fill>
      <patternFill patternType="solid">
        <fgColor theme="0" tint="-0.34998626667073579"/>
        <bgColor indexed="26"/>
      </patternFill>
    </fill>
    <fill>
      <patternFill patternType="solid">
        <fgColor theme="6" tint="0.39997558519241921"/>
        <bgColor indexed="64"/>
      </patternFill>
    </fill>
    <fill>
      <patternFill patternType="solid">
        <fgColor theme="6" tint="0.59999389629810485"/>
        <bgColor indexed="64"/>
      </patternFill>
    </fill>
    <fill>
      <patternFill patternType="solid">
        <fgColor theme="0" tint="-0.14999847407452621"/>
        <bgColor indexed="26"/>
      </patternFill>
    </fill>
    <fill>
      <patternFill patternType="solid">
        <fgColor theme="7" tint="0.79998168889431442"/>
        <bgColor indexed="64"/>
      </patternFill>
    </fill>
    <fill>
      <patternFill patternType="solid">
        <fgColor theme="7" tint="0.79998168889431442"/>
        <bgColor indexed="26"/>
      </patternFill>
    </fill>
    <fill>
      <patternFill patternType="solid">
        <fgColor theme="0" tint="-0.14999847407452621"/>
        <bgColor indexed="45"/>
      </patternFill>
    </fill>
    <fill>
      <patternFill patternType="solid">
        <fgColor theme="6" tint="0.39997558519241921"/>
        <bgColor indexed="22"/>
      </patternFill>
    </fill>
    <fill>
      <patternFill patternType="solid">
        <fgColor theme="6" tint="0.79998168889431442"/>
        <bgColor indexed="22"/>
      </patternFill>
    </fill>
    <fill>
      <patternFill patternType="solid">
        <fgColor theme="6" tint="0.59999389629810485"/>
        <bgColor indexed="26"/>
      </patternFill>
    </fill>
    <fill>
      <patternFill patternType="solid">
        <fgColor theme="0"/>
        <bgColor indexed="34"/>
      </patternFill>
    </fill>
    <fill>
      <patternFill patternType="solid">
        <fgColor theme="6" tint="0.59999389629810485"/>
        <bgColor indexed="9"/>
      </patternFill>
    </fill>
    <fill>
      <patternFill patternType="solid">
        <fgColor theme="8" tint="0.59999389629810485"/>
        <bgColor indexed="64"/>
      </patternFill>
    </fill>
    <fill>
      <patternFill patternType="solid">
        <fgColor theme="8" tint="0.59999389629810485"/>
        <bgColor indexed="26"/>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hair">
        <color indexed="8"/>
      </left>
      <right style="hair">
        <color indexed="8"/>
      </right>
      <top style="hair">
        <color indexed="8"/>
      </top>
      <bottom/>
      <diagonal/>
    </border>
    <border>
      <left/>
      <right style="thin">
        <color indexed="64"/>
      </right>
      <top style="thin">
        <color indexed="64"/>
      </top>
      <bottom style="thin">
        <color indexed="64"/>
      </bottom>
      <diagonal/>
    </border>
    <border>
      <left/>
      <right/>
      <top style="thin">
        <color auto="1"/>
      </top>
      <bottom style="thin">
        <color auto="1"/>
      </bottom>
      <diagonal/>
    </border>
    <border>
      <left style="hair">
        <color indexed="8"/>
      </left>
      <right/>
      <top style="hair">
        <color indexed="8"/>
      </top>
      <bottom style="hair">
        <color indexed="8"/>
      </bottom>
      <diagonal/>
    </border>
    <border>
      <left/>
      <right/>
      <top style="hair">
        <color indexed="8"/>
      </top>
      <bottom style="hair">
        <color indexed="8"/>
      </bottom>
      <diagonal/>
    </border>
    <border>
      <left style="thin">
        <color indexed="64"/>
      </left>
      <right/>
      <top style="thin">
        <color indexed="64"/>
      </top>
      <bottom/>
      <diagonal/>
    </border>
    <border>
      <left style="thin">
        <color indexed="64"/>
      </left>
      <right/>
      <top/>
      <bottom style="thin">
        <color indexed="64"/>
      </bottom>
      <diagonal/>
    </border>
    <border>
      <left style="hair">
        <color indexed="8"/>
      </left>
      <right/>
      <top style="hair">
        <color indexed="8"/>
      </top>
      <bottom/>
      <diagonal/>
    </border>
    <border>
      <left style="thin">
        <color indexed="64"/>
      </left>
      <right style="thin">
        <color indexed="64"/>
      </right>
      <top/>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s>
  <cellStyleXfs count="10">
    <xf numFmtId="0" fontId="0" fillId="0" borderId="0"/>
    <xf numFmtId="0" fontId="5" fillId="0" borderId="0"/>
    <xf numFmtId="0" fontId="5" fillId="0" borderId="0"/>
    <xf numFmtId="0" fontId="5" fillId="0" borderId="0"/>
    <xf numFmtId="0" fontId="13" fillId="0" borderId="0"/>
    <xf numFmtId="0" fontId="15" fillId="0" borderId="0"/>
    <xf numFmtId="0" fontId="19" fillId="0" borderId="0"/>
    <xf numFmtId="0" fontId="22" fillId="0" borderId="0"/>
    <xf numFmtId="0" fontId="13" fillId="0" borderId="0"/>
    <xf numFmtId="165" fontId="34" fillId="0" borderId="0" applyFont="0" applyFill="0" applyBorder="0" applyAlignment="0" applyProtection="0"/>
  </cellStyleXfs>
  <cellXfs count="637">
    <xf numFmtId="0" fontId="0" fillId="0" borderId="0" xfId="0"/>
    <xf numFmtId="0" fontId="1" fillId="0" borderId="0" xfId="0" applyFont="1" applyAlignment="1">
      <alignment horizontal="center" vertical="center"/>
    </xf>
    <xf numFmtId="0" fontId="2" fillId="0" borderId="0" xfId="0" applyFont="1" applyAlignment="1">
      <alignment vertical="center"/>
    </xf>
    <xf numFmtId="0" fontId="1" fillId="0" borderId="0" xfId="0" applyFont="1" applyAlignment="1">
      <alignment horizontal="center" vertical="center" wrapText="1"/>
    </xf>
    <xf numFmtId="0" fontId="2" fillId="2" borderId="1" xfId="0" applyFont="1" applyFill="1" applyBorder="1" applyAlignment="1">
      <alignment vertical="center"/>
    </xf>
    <xf numFmtId="0" fontId="2" fillId="3" borderId="1" xfId="0" applyFont="1" applyFill="1" applyBorder="1" applyAlignment="1">
      <alignment vertical="center"/>
    </xf>
    <xf numFmtId="0" fontId="1" fillId="4" borderId="0" xfId="0" applyFont="1" applyFill="1" applyAlignment="1">
      <alignment horizontal="center" vertical="center" wrapText="1"/>
    </xf>
    <xf numFmtId="0" fontId="6" fillId="5" borderId="0" xfId="0" applyFont="1" applyFill="1" applyAlignment="1">
      <alignment horizontal="center" vertical="center" wrapText="1"/>
    </xf>
    <xf numFmtId="0" fontId="1" fillId="0" borderId="1" xfId="0" applyFont="1" applyBorder="1" applyAlignment="1">
      <alignment horizontal="center" vertical="center" wrapText="1"/>
    </xf>
    <xf numFmtId="0" fontId="4" fillId="5" borderId="0" xfId="0" applyFont="1" applyFill="1" applyAlignment="1">
      <alignment horizontal="center" vertical="center" wrapText="1"/>
    </xf>
    <xf numFmtId="0" fontId="4" fillId="5" borderId="0" xfId="0" applyFont="1" applyFill="1" applyAlignment="1">
      <alignment horizontal="center" vertical="center"/>
    </xf>
    <xf numFmtId="0" fontId="4" fillId="5" borderId="1" xfId="0" applyFont="1" applyFill="1" applyBorder="1" applyAlignment="1">
      <alignment vertical="center" wrapText="1"/>
    </xf>
    <xf numFmtId="0" fontId="4" fillId="5" borderId="1" xfId="0" applyFont="1" applyFill="1" applyBorder="1" applyAlignment="1">
      <alignment horizontal="center" vertical="center" wrapText="1"/>
    </xf>
    <xf numFmtId="0" fontId="1" fillId="5" borderId="1" xfId="0" applyFont="1" applyFill="1" applyBorder="1" applyAlignment="1">
      <alignment vertical="center" wrapText="1"/>
    </xf>
    <xf numFmtId="0" fontId="10" fillId="5" borderId="0" xfId="0" applyFont="1" applyFill="1" applyAlignment="1">
      <alignment horizontal="center" vertical="center" wrapText="1"/>
    </xf>
    <xf numFmtId="0" fontId="1" fillId="5" borderId="0" xfId="0" applyFont="1" applyFill="1" applyAlignment="1">
      <alignment horizontal="center" vertical="center" wrapText="1"/>
    </xf>
    <xf numFmtId="0" fontId="1" fillId="5" borderId="1" xfId="0" applyFont="1" applyFill="1" applyBorder="1" applyAlignment="1">
      <alignment horizontal="left" vertical="center" wrapText="1"/>
    </xf>
    <xf numFmtId="0" fontId="1" fillId="5" borderId="1" xfId="1" applyFont="1" applyFill="1" applyBorder="1" applyAlignment="1">
      <alignment horizontal="center" vertical="center" wrapText="1"/>
    </xf>
    <xf numFmtId="0" fontId="1" fillId="5" borderId="0" xfId="0" applyFont="1" applyFill="1" applyAlignment="1">
      <alignment horizontal="center" vertical="center"/>
    </xf>
    <xf numFmtId="0" fontId="1" fillId="5" borderId="1" xfId="0" applyFont="1" applyFill="1" applyBorder="1" applyAlignment="1">
      <alignment horizontal="center" vertical="center" wrapText="1"/>
    </xf>
    <xf numFmtId="0" fontId="1" fillId="4" borderId="0" xfId="0" applyFont="1" applyFill="1" applyAlignment="1">
      <alignment horizontal="center" vertical="center"/>
    </xf>
    <xf numFmtId="0" fontId="1" fillId="5" borderId="1" xfId="0" applyFont="1" applyFill="1" applyBorder="1" applyAlignment="1">
      <alignment horizontal="center" vertical="center"/>
    </xf>
    <xf numFmtId="0" fontId="1" fillId="11"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4" fillId="5" borderId="1" xfId="0" applyFont="1" applyFill="1" applyBorder="1" applyAlignment="1">
      <alignment vertical="center"/>
    </xf>
    <xf numFmtId="0" fontId="4" fillId="5" borderId="1" xfId="0" applyFont="1" applyFill="1" applyBorder="1" applyAlignment="1">
      <alignment horizontal="center" vertical="center"/>
    </xf>
    <xf numFmtId="0" fontId="4" fillId="5" borderId="1" xfId="0" applyFont="1" applyFill="1" applyBorder="1" applyAlignment="1">
      <alignment horizontal="left" vertical="center" wrapText="1"/>
    </xf>
    <xf numFmtId="0" fontId="2" fillId="3" borderId="1" xfId="0" applyFont="1" applyFill="1" applyBorder="1" applyAlignment="1">
      <alignment horizontal="center" vertical="center"/>
    </xf>
    <xf numFmtId="0" fontId="2" fillId="2" borderId="1" xfId="0" applyFont="1" applyFill="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vertical="center"/>
    </xf>
    <xf numFmtId="0" fontId="2" fillId="0" borderId="1" xfId="0" applyFont="1" applyBorder="1" applyAlignment="1">
      <alignment vertical="center" wrapText="1"/>
    </xf>
    <xf numFmtId="0" fontId="2" fillId="5" borderId="1" xfId="0" applyFont="1" applyFill="1" applyBorder="1" applyAlignment="1">
      <alignment vertical="center"/>
    </xf>
    <xf numFmtId="0" fontId="2" fillId="5" borderId="1" xfId="0" applyFont="1" applyFill="1" applyBorder="1" applyAlignment="1">
      <alignment vertical="center" wrapText="1"/>
    </xf>
    <xf numFmtId="0" fontId="2" fillId="0" borderId="1" xfId="0" applyFont="1" applyBorder="1" applyAlignment="1">
      <alignment horizontal="left" vertical="center" wrapText="1"/>
    </xf>
    <xf numFmtId="0" fontId="2" fillId="7" borderId="1" xfId="0" applyFont="1" applyFill="1" applyBorder="1" applyAlignment="1">
      <alignment horizontal="center" vertical="center"/>
    </xf>
    <xf numFmtId="0" fontId="2" fillId="7" borderId="1" xfId="0" applyFont="1" applyFill="1" applyBorder="1" applyAlignment="1">
      <alignment vertical="center"/>
    </xf>
    <xf numFmtId="0" fontId="4" fillId="0" borderId="1" xfId="0" applyFont="1" applyBorder="1" applyAlignment="1">
      <alignment vertical="center" wrapText="1"/>
    </xf>
    <xf numFmtId="0" fontId="1" fillId="11" borderId="1" xfId="0" applyFont="1" applyFill="1" applyBorder="1" applyAlignment="1">
      <alignment vertical="center" wrapText="1"/>
    </xf>
    <xf numFmtId="0" fontId="12" fillId="7" borderId="1" xfId="0" applyFont="1" applyFill="1" applyBorder="1" applyAlignment="1">
      <alignment horizontal="center" vertical="center"/>
    </xf>
    <xf numFmtId="0" fontId="12" fillId="7" borderId="1" xfId="0" applyFont="1" applyFill="1" applyBorder="1" applyAlignment="1">
      <alignment vertical="center" wrapText="1"/>
    </xf>
    <xf numFmtId="0" fontId="9" fillId="15" borderId="1" xfId="4" applyFont="1" applyFill="1" applyBorder="1" applyAlignment="1">
      <alignment horizontal="center" vertical="center" wrapText="1"/>
    </xf>
    <xf numFmtId="0" fontId="10" fillId="9" borderId="1" xfId="4" applyFont="1" applyFill="1" applyBorder="1" applyAlignment="1">
      <alignment horizontal="left" vertical="center" wrapText="1"/>
    </xf>
    <xf numFmtId="166" fontId="2" fillId="5" borderId="1" xfId="0" applyNumberFormat="1" applyFont="1" applyFill="1" applyBorder="1" applyAlignment="1">
      <alignment vertical="center" wrapText="1"/>
    </xf>
    <xf numFmtId="0" fontId="2" fillId="5" borderId="1" xfId="0" applyFont="1" applyFill="1" applyBorder="1" applyAlignment="1">
      <alignment horizontal="left" vertical="center" wrapText="1"/>
    </xf>
    <xf numFmtId="0" fontId="1" fillId="5" borderId="2" xfId="0" applyFont="1" applyFill="1" applyBorder="1" applyAlignment="1">
      <alignment horizontal="center" vertical="center"/>
    </xf>
    <xf numFmtId="0" fontId="4" fillId="15" borderId="1" xfId="0" applyFont="1" applyFill="1" applyBorder="1" applyAlignment="1">
      <alignment horizontal="left" vertical="center" wrapText="1"/>
    </xf>
    <xf numFmtId="0" fontId="1" fillId="5" borderId="1" xfId="0" applyFont="1" applyFill="1" applyBorder="1" applyAlignment="1">
      <alignment vertical="center"/>
    </xf>
    <xf numFmtId="0" fontId="2" fillId="5" borderId="0" xfId="0" applyFont="1" applyFill="1" applyAlignment="1">
      <alignment horizontal="center" vertical="center"/>
    </xf>
    <xf numFmtId="0" fontId="2" fillId="0" borderId="0" xfId="0" applyFont="1"/>
    <xf numFmtId="0" fontId="2" fillId="5" borderId="0" xfId="0" applyFont="1" applyFill="1"/>
    <xf numFmtId="0" fontId="14" fillId="5" borderId="1" xfId="0" applyFont="1" applyFill="1" applyBorder="1" applyAlignment="1">
      <alignment vertical="center" wrapText="1"/>
    </xf>
    <xf numFmtId="0" fontId="2" fillId="5" borderId="1" xfId="0" applyFont="1" applyFill="1" applyBorder="1" applyAlignment="1">
      <alignment horizontal="center" vertical="center" wrapText="1"/>
    </xf>
    <xf numFmtId="0" fontId="2" fillId="0" borderId="0" xfId="0" applyFont="1" applyAlignment="1">
      <alignment horizontal="center" vertical="center"/>
    </xf>
    <xf numFmtId="0" fontId="10" fillId="10" borderId="0" xfId="4" applyFont="1" applyFill="1" applyAlignment="1">
      <alignment horizontal="left" vertical="center" wrapText="1"/>
    </xf>
    <xf numFmtId="0" fontId="7" fillId="7" borderId="1" xfId="0" applyFont="1" applyFill="1" applyBorder="1" applyAlignment="1">
      <alignment vertical="center" wrapText="1"/>
    </xf>
    <xf numFmtId="0" fontId="2" fillId="5" borderId="4" xfId="0" applyFont="1" applyFill="1" applyBorder="1" applyAlignment="1">
      <alignment horizontal="center" vertical="center"/>
    </xf>
    <xf numFmtId="0" fontId="7" fillId="17" borderId="1" xfId="0" applyFont="1" applyFill="1" applyBorder="1" applyAlignment="1">
      <alignment vertical="center" wrapText="1"/>
    </xf>
    <xf numFmtId="0" fontId="16" fillId="18" borderId="1" xfId="0" applyFont="1" applyFill="1" applyBorder="1" applyAlignment="1">
      <alignment vertical="center" wrapText="1"/>
    </xf>
    <xf numFmtId="0" fontId="1" fillId="0" borderId="0" xfId="0" applyFont="1"/>
    <xf numFmtId="0" fontId="1" fillId="5" borderId="0" xfId="0" applyFont="1" applyFill="1"/>
    <xf numFmtId="0" fontId="1" fillId="0" borderId="1" xfId="6" applyFont="1" applyBorder="1" applyAlignment="1">
      <alignment vertical="center"/>
    </xf>
    <xf numFmtId="0" fontId="1" fillId="0" borderId="1" xfId="6" applyFont="1" applyBorder="1" applyAlignment="1">
      <alignment vertical="center" wrapText="1"/>
    </xf>
    <xf numFmtId="0" fontId="2" fillId="12" borderId="1" xfId="0" applyFont="1" applyFill="1" applyBorder="1" applyAlignment="1">
      <alignment horizontal="center" vertical="center"/>
    </xf>
    <xf numFmtId="0" fontId="2" fillId="12" borderId="1" xfId="0" applyFont="1" applyFill="1" applyBorder="1" applyAlignment="1">
      <alignment vertical="center"/>
    </xf>
    <xf numFmtId="0" fontId="0" fillId="5" borderId="0" xfId="0" applyFill="1"/>
    <xf numFmtId="0" fontId="1" fillId="5" borderId="2" xfId="0" applyFont="1" applyFill="1" applyBorder="1" applyAlignment="1">
      <alignment vertical="center" wrapText="1"/>
    </xf>
    <xf numFmtId="0" fontId="4" fillId="0" borderId="1" xfId="0" applyFont="1" applyBorder="1" applyAlignment="1">
      <alignment horizontal="left" vertical="center" wrapText="1"/>
    </xf>
    <xf numFmtId="0" fontId="23" fillId="0" borderId="0" xfId="4" applyFont="1"/>
    <xf numFmtId="0" fontId="13" fillId="0" borderId="0" xfId="4"/>
    <xf numFmtId="0" fontId="23" fillId="10" borderId="0" xfId="4" applyFont="1" applyFill="1"/>
    <xf numFmtId="0" fontId="23" fillId="5" borderId="0" xfId="4" applyFont="1" applyFill="1"/>
    <xf numFmtId="0" fontId="13" fillId="5" borderId="0" xfId="4" applyFill="1"/>
    <xf numFmtId="0" fontId="12" fillId="2" borderId="1" xfId="0" applyFont="1" applyFill="1" applyBorder="1" applyAlignment="1">
      <alignment horizontal="center" vertical="center" wrapText="1"/>
    </xf>
    <xf numFmtId="0" fontId="4" fillId="0" borderId="1" xfId="0" applyFont="1" applyBorder="1" applyAlignment="1">
      <alignment vertical="center"/>
    </xf>
    <xf numFmtId="0" fontId="10" fillId="15" borderId="1" xfId="4" applyFont="1" applyFill="1" applyBorder="1" applyAlignment="1">
      <alignment horizontal="center" vertical="center" wrapText="1"/>
    </xf>
    <xf numFmtId="0" fontId="12" fillId="7" borderId="1" xfId="0" applyFont="1" applyFill="1" applyBorder="1" applyAlignment="1">
      <alignment vertical="center"/>
    </xf>
    <xf numFmtId="0" fontId="2" fillId="0" borderId="3" xfId="0" applyFont="1" applyBorder="1" applyAlignment="1">
      <alignment horizontal="center" vertical="center"/>
    </xf>
    <xf numFmtId="3" fontId="2" fillId="0" borderId="0" xfId="0" applyNumberFormat="1" applyFont="1" applyAlignment="1">
      <alignment horizontal="right" vertical="center" indent="2"/>
    </xf>
    <xf numFmtId="3" fontId="29" fillId="0" borderId="0" xfId="0" applyNumberFormat="1" applyFont="1" applyAlignment="1">
      <alignment horizontal="right" vertical="center" indent="2"/>
    </xf>
    <xf numFmtId="3" fontId="1" fillId="0" borderId="0" xfId="0" applyNumberFormat="1" applyFont="1" applyAlignment="1">
      <alignment horizontal="right" vertical="center" indent="2"/>
    </xf>
    <xf numFmtId="3" fontId="2" fillId="5" borderId="0" xfId="0" applyNumberFormat="1" applyFont="1" applyFill="1" applyAlignment="1">
      <alignment horizontal="right" vertical="center" indent="2"/>
    </xf>
    <xf numFmtId="0" fontId="2" fillId="5" borderId="1" xfId="0" applyFont="1" applyFill="1" applyBorder="1" applyAlignment="1">
      <alignment horizontal="center" vertical="center"/>
    </xf>
    <xf numFmtId="0" fontId="2" fillId="5" borderId="0" xfId="0" applyFont="1" applyFill="1" applyAlignment="1">
      <alignment vertical="center"/>
    </xf>
    <xf numFmtId="0" fontId="2" fillId="2" borderId="5" xfId="0" applyFont="1" applyFill="1" applyBorder="1" applyAlignment="1">
      <alignment horizontal="center" vertical="center"/>
    </xf>
    <xf numFmtId="0" fontId="2" fillId="2" borderId="5" xfId="0" applyFont="1" applyFill="1" applyBorder="1" applyAlignment="1">
      <alignment vertical="center"/>
    </xf>
    <xf numFmtId="0" fontId="4" fillId="5" borderId="5" xfId="0" applyFont="1" applyFill="1" applyBorder="1" applyAlignment="1">
      <alignment vertical="center"/>
    </xf>
    <xf numFmtId="0" fontId="4" fillId="2" borderId="5" xfId="0" applyFont="1" applyFill="1" applyBorder="1" applyAlignment="1">
      <alignment horizontal="center" vertical="center"/>
    </xf>
    <xf numFmtId="0" fontId="4" fillId="2" borderId="5" xfId="0" applyFont="1" applyFill="1" applyBorder="1" applyAlignment="1">
      <alignment vertical="center"/>
    </xf>
    <xf numFmtId="0" fontId="2" fillId="7" borderId="5" xfId="0" applyFont="1" applyFill="1" applyBorder="1" applyAlignment="1">
      <alignment horizontal="center" vertical="center"/>
    </xf>
    <xf numFmtId="0" fontId="2" fillId="7" borderId="5" xfId="0" applyFont="1" applyFill="1" applyBorder="1" applyAlignment="1">
      <alignment vertical="center"/>
    </xf>
    <xf numFmtId="0" fontId="4" fillId="5" borderId="5" xfId="0" applyFont="1" applyFill="1" applyBorder="1" applyAlignment="1">
      <alignment vertical="center" wrapText="1"/>
    </xf>
    <xf numFmtId="0" fontId="4" fillId="5" borderId="0" xfId="0" applyFont="1" applyFill="1" applyAlignment="1">
      <alignment vertical="center"/>
    </xf>
    <xf numFmtId="0" fontId="4" fillId="2" borderId="5" xfId="0" applyFont="1" applyFill="1" applyBorder="1" applyAlignment="1">
      <alignment horizontal="center" vertical="center" wrapText="1"/>
    </xf>
    <xf numFmtId="0" fontId="4" fillId="2" borderId="5" xfId="0" applyFont="1" applyFill="1" applyBorder="1" applyAlignment="1">
      <alignment vertical="center" wrapText="1"/>
    </xf>
    <xf numFmtId="0" fontId="1" fillId="5" borderId="5" xfId="0" applyFont="1" applyFill="1" applyBorder="1" applyAlignment="1">
      <alignment horizontal="left" vertical="center" wrapText="1"/>
    </xf>
    <xf numFmtId="0" fontId="2" fillId="12" borderId="5" xfId="0" applyFont="1" applyFill="1" applyBorder="1" applyAlignment="1">
      <alignment horizontal="center" vertical="center"/>
    </xf>
    <xf numFmtId="0" fontId="2" fillId="12" borderId="5" xfId="0" applyFont="1" applyFill="1" applyBorder="1" applyAlignment="1">
      <alignment horizontal="left" vertical="center" wrapText="1"/>
    </xf>
    <xf numFmtId="0" fontId="1" fillId="11" borderId="5" xfId="0" applyFont="1" applyFill="1" applyBorder="1" applyAlignment="1">
      <alignment horizontal="center" vertical="center" wrapText="1"/>
    </xf>
    <xf numFmtId="0" fontId="7" fillId="6" borderId="5" xfId="0" applyFont="1" applyFill="1" applyBorder="1" applyAlignment="1">
      <alignment horizontal="left" vertical="center" wrapText="1"/>
    </xf>
    <xf numFmtId="0" fontId="1" fillId="4" borderId="5" xfId="0" applyFont="1" applyFill="1" applyBorder="1" applyAlignment="1">
      <alignment horizontal="center" vertical="center" wrapText="1"/>
    </xf>
    <xf numFmtId="0" fontId="6" fillId="21" borderId="5" xfId="0" applyFont="1" applyFill="1" applyBorder="1" applyAlignment="1">
      <alignment horizontal="left" vertical="center" wrapText="1"/>
    </xf>
    <xf numFmtId="0" fontId="10" fillId="21" borderId="5" xfId="4" applyFont="1" applyFill="1" applyBorder="1" applyAlignment="1">
      <alignment horizontal="left" vertical="center" wrapText="1"/>
    </xf>
    <xf numFmtId="0" fontId="10" fillId="21" borderId="5" xfId="4" applyFont="1" applyFill="1" applyBorder="1" applyAlignment="1">
      <alignment vertical="center" wrapText="1"/>
    </xf>
    <xf numFmtId="0" fontId="12" fillId="7" borderId="5" xfId="0" applyFont="1" applyFill="1" applyBorder="1" applyAlignment="1">
      <alignment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wrapText="1"/>
    </xf>
    <xf numFmtId="0" fontId="1" fillId="0" borderId="0" xfId="0" applyFont="1" applyAlignment="1">
      <alignment vertical="center"/>
    </xf>
    <xf numFmtId="0" fontId="1" fillId="5" borderId="2" xfId="0" applyFont="1" applyFill="1" applyBorder="1" applyAlignment="1">
      <alignment vertical="center"/>
    </xf>
    <xf numFmtId="0" fontId="2" fillId="12" borderId="5" xfId="0" applyFont="1" applyFill="1" applyBorder="1" applyAlignment="1">
      <alignment vertical="center"/>
    </xf>
    <xf numFmtId="166" fontId="2" fillId="5" borderId="1" xfId="0" applyNumberFormat="1" applyFont="1" applyFill="1" applyBorder="1" applyAlignment="1">
      <alignment vertical="center"/>
    </xf>
    <xf numFmtId="0" fontId="14" fillId="5" borderId="1" xfId="0" applyFont="1" applyFill="1" applyBorder="1" applyAlignment="1">
      <alignment vertical="center"/>
    </xf>
    <xf numFmtId="0" fontId="1" fillId="11" borderId="5" xfId="0" applyFont="1" applyFill="1" applyBorder="1" applyAlignment="1">
      <alignment vertical="center" wrapText="1"/>
    </xf>
    <xf numFmtId="0" fontId="1" fillId="4" borderId="5" xfId="0" applyFont="1" applyFill="1" applyBorder="1" applyAlignment="1">
      <alignment vertical="center" wrapText="1"/>
    </xf>
    <xf numFmtId="0" fontId="1" fillId="4" borderId="5" xfId="0" applyFont="1" applyFill="1" applyBorder="1" applyAlignment="1">
      <alignment vertical="center"/>
    </xf>
    <xf numFmtId="0" fontId="4" fillId="0" borderId="3" xfId="0" applyFont="1" applyBorder="1" applyAlignment="1">
      <alignment vertical="center"/>
    </xf>
    <xf numFmtId="0" fontId="10" fillId="19" borderId="3" xfId="0" applyFont="1" applyFill="1" applyBorder="1" applyAlignment="1">
      <alignment vertical="center" wrapText="1"/>
    </xf>
    <xf numFmtId="3" fontId="4" fillId="5" borderId="1" xfId="0" applyNumberFormat="1" applyFont="1" applyFill="1" applyBorder="1" applyAlignment="1">
      <alignment horizontal="left" vertical="center" wrapText="1"/>
    </xf>
    <xf numFmtId="0" fontId="2" fillId="5" borderId="1" xfId="7" applyFont="1" applyFill="1" applyBorder="1" applyAlignment="1">
      <alignment vertical="center"/>
    </xf>
    <xf numFmtId="0" fontId="2" fillId="5" borderId="1" xfId="7" applyFont="1" applyFill="1" applyBorder="1" applyAlignment="1">
      <alignment horizontal="left" vertical="center" wrapText="1"/>
    </xf>
    <xf numFmtId="0" fontId="4" fillId="5" borderId="2" xfId="0" applyFont="1" applyFill="1" applyBorder="1" applyAlignment="1">
      <alignment vertical="center"/>
    </xf>
    <xf numFmtId="0" fontId="2" fillId="5" borderId="2" xfId="0" applyFont="1" applyFill="1" applyBorder="1" applyAlignment="1">
      <alignment horizontal="center" vertical="center"/>
    </xf>
    <xf numFmtId="0" fontId="4" fillId="5" borderId="0" xfId="0" applyFont="1" applyFill="1" applyAlignment="1">
      <alignment vertical="center" wrapText="1"/>
    </xf>
    <xf numFmtId="0" fontId="2" fillId="5" borderId="5" xfId="0" applyFont="1" applyFill="1" applyBorder="1" applyAlignment="1">
      <alignment vertical="center" wrapText="1"/>
    </xf>
    <xf numFmtId="0" fontId="14" fillId="5" borderId="5" xfId="0" applyFont="1" applyFill="1" applyBorder="1" applyAlignment="1">
      <alignment horizontal="center" vertical="center" wrapText="1"/>
    </xf>
    <xf numFmtId="0" fontId="14" fillId="5" borderId="5" xfId="0" applyFont="1" applyFill="1" applyBorder="1" applyAlignment="1">
      <alignment horizontal="left" vertical="center" wrapText="1"/>
    </xf>
    <xf numFmtId="0" fontId="2" fillId="5" borderId="5" xfId="0" applyFont="1" applyFill="1" applyBorder="1" applyAlignment="1">
      <alignment vertical="center"/>
    </xf>
    <xf numFmtId="0" fontId="2" fillId="5" borderId="5" xfId="0" applyFont="1" applyFill="1" applyBorder="1" applyAlignment="1">
      <alignment horizontal="center" vertical="center"/>
    </xf>
    <xf numFmtId="0" fontId="4" fillId="5" borderId="5" xfId="0" applyFont="1" applyFill="1" applyBorder="1" applyAlignment="1">
      <alignment horizontal="center" vertical="center"/>
    </xf>
    <xf numFmtId="0" fontId="4" fillId="5" borderId="5" xfId="0" applyFont="1" applyFill="1" applyBorder="1" applyAlignment="1">
      <alignment horizontal="left" vertical="center" wrapText="1"/>
    </xf>
    <xf numFmtId="0" fontId="1" fillId="15" borderId="5" xfId="4" applyFont="1" applyFill="1" applyBorder="1" applyAlignment="1">
      <alignment vertical="center"/>
    </xf>
    <xf numFmtId="0" fontId="1" fillId="15" borderId="5" xfId="4" applyFont="1" applyFill="1" applyBorder="1" applyAlignment="1">
      <alignment horizontal="center" vertical="center"/>
    </xf>
    <xf numFmtId="0" fontId="1" fillId="15" borderId="5" xfId="4" applyFont="1" applyFill="1" applyBorder="1" applyAlignment="1">
      <alignment vertical="center" wrapText="1"/>
    </xf>
    <xf numFmtId="0" fontId="1" fillId="5" borderId="5" xfId="4" applyFont="1" applyFill="1" applyBorder="1" applyAlignment="1">
      <alignment vertical="center"/>
    </xf>
    <xf numFmtId="0" fontId="1" fillId="5" borderId="5" xfId="4" applyFont="1" applyFill="1" applyBorder="1" applyAlignment="1">
      <alignment vertical="center" wrapText="1"/>
    </xf>
    <xf numFmtId="0" fontId="1" fillId="5" borderId="5" xfId="0" applyFont="1" applyFill="1" applyBorder="1" applyAlignment="1">
      <alignment vertical="center" wrapText="1"/>
    </xf>
    <xf numFmtId="0" fontId="1" fillId="5" borderId="5" xfId="0" applyFont="1" applyFill="1" applyBorder="1" applyAlignment="1">
      <alignment vertical="center"/>
    </xf>
    <xf numFmtId="0" fontId="12" fillId="7" borderId="5" xfId="0" applyFont="1" applyFill="1" applyBorder="1" applyAlignment="1">
      <alignment horizontal="center" vertical="center"/>
    </xf>
    <xf numFmtId="0" fontId="1" fillId="5" borderId="6" xfId="0" applyFont="1" applyFill="1" applyBorder="1" applyAlignment="1">
      <alignment horizontal="center" vertical="center"/>
    </xf>
    <xf numFmtId="0" fontId="4" fillId="5" borderId="5" xfId="4" applyFont="1" applyFill="1" applyBorder="1" applyAlignment="1">
      <alignment vertical="center" wrapText="1"/>
    </xf>
    <xf numFmtId="0" fontId="1" fillId="5" borderId="5" xfId="4" applyFont="1" applyFill="1" applyBorder="1" applyAlignment="1">
      <alignment horizontal="center" vertical="center"/>
    </xf>
    <xf numFmtId="0" fontId="4" fillId="5" borderId="5" xfId="0" applyFont="1" applyFill="1" applyBorder="1" applyAlignment="1">
      <alignment horizontal="center" vertical="center" wrapText="1"/>
    </xf>
    <xf numFmtId="0" fontId="4" fillId="15" borderId="5" xfId="4" applyFont="1" applyFill="1" applyBorder="1" applyAlignment="1">
      <alignment horizontal="left" vertical="center" wrapText="1"/>
    </xf>
    <xf numFmtId="0" fontId="9" fillId="15" borderId="5" xfId="4" applyFont="1" applyFill="1" applyBorder="1" applyAlignment="1">
      <alignment horizontal="left" vertical="center" wrapText="1"/>
    </xf>
    <xf numFmtId="0" fontId="1" fillId="5" borderId="5" xfId="0" applyFont="1" applyFill="1" applyBorder="1" applyAlignment="1">
      <alignment horizontal="center" vertical="center"/>
    </xf>
    <xf numFmtId="0" fontId="18" fillId="5" borderId="5" xfId="0" applyFont="1" applyFill="1" applyBorder="1" applyAlignment="1">
      <alignment vertical="center"/>
    </xf>
    <xf numFmtId="0" fontId="1" fillId="5" borderId="5" xfId="6" applyFont="1" applyFill="1" applyBorder="1" applyAlignment="1">
      <alignment vertical="center"/>
    </xf>
    <xf numFmtId="0" fontId="1" fillId="5" borderId="5" xfId="6" applyFont="1" applyFill="1" applyBorder="1" applyAlignment="1">
      <alignment vertical="center" wrapText="1"/>
    </xf>
    <xf numFmtId="49" fontId="2" fillId="5" borderId="5" xfId="0" applyNumberFormat="1" applyFont="1" applyFill="1" applyBorder="1" applyAlignment="1">
      <alignment vertical="center" wrapText="1"/>
    </xf>
    <xf numFmtId="0" fontId="8" fillId="5" borderId="5" xfId="0" applyFont="1" applyFill="1" applyBorder="1" applyAlignment="1">
      <alignment vertical="center" wrapText="1"/>
    </xf>
    <xf numFmtId="3" fontId="2" fillId="5" borderId="1" xfId="0" applyNumberFormat="1" applyFont="1" applyFill="1" applyBorder="1" applyAlignment="1">
      <alignment horizontal="left" vertical="center" wrapText="1"/>
    </xf>
    <xf numFmtId="0" fontId="4" fillId="12" borderId="5" xfId="0" applyFont="1" applyFill="1" applyBorder="1" applyAlignment="1">
      <alignment vertical="center"/>
    </xf>
    <xf numFmtId="0" fontId="4" fillId="12" borderId="5" xfId="0" applyFont="1" applyFill="1" applyBorder="1" applyAlignment="1">
      <alignment horizontal="center" vertical="center"/>
    </xf>
    <xf numFmtId="0" fontId="9" fillId="2" borderId="5" xfId="0" applyFont="1" applyFill="1" applyBorder="1" applyAlignment="1">
      <alignment vertical="center" wrapText="1"/>
    </xf>
    <xf numFmtId="0" fontId="4" fillId="13" borderId="5" xfId="0" applyFont="1" applyFill="1" applyBorder="1" applyAlignment="1">
      <alignment vertical="center" wrapText="1"/>
    </xf>
    <xf numFmtId="0" fontId="4" fillId="14" borderId="5" xfId="0" applyFont="1" applyFill="1" applyBorder="1" applyAlignment="1">
      <alignment vertical="center" wrapText="1"/>
    </xf>
    <xf numFmtId="0" fontId="4" fillId="0" borderId="5" xfId="0" applyFont="1" applyBorder="1" applyAlignment="1">
      <alignment vertical="center"/>
    </xf>
    <xf numFmtId="0" fontId="4" fillId="5" borderId="5" xfId="4" applyFont="1" applyFill="1" applyBorder="1" applyAlignment="1">
      <alignment horizontal="center" vertical="center"/>
    </xf>
    <xf numFmtId="0" fontId="4" fillId="0" borderId="5" xfId="0" applyFont="1" applyBorder="1" applyAlignment="1">
      <alignment vertical="center" wrapText="1"/>
    </xf>
    <xf numFmtId="0" fontId="30" fillId="21" borderId="5" xfId="4" applyFont="1" applyFill="1" applyBorder="1" applyAlignment="1">
      <alignment horizontal="left" vertical="center" wrapText="1"/>
    </xf>
    <xf numFmtId="0" fontId="12" fillId="2" borderId="1" xfId="0" applyFont="1" applyFill="1" applyBorder="1" applyAlignment="1">
      <alignment horizontal="left" vertical="center" wrapText="1"/>
    </xf>
    <xf numFmtId="0" fontId="7" fillId="2" borderId="1" xfId="0" applyFont="1" applyFill="1" applyBorder="1" applyAlignment="1">
      <alignment vertical="center" wrapText="1"/>
    </xf>
    <xf numFmtId="0" fontId="10" fillId="5" borderId="1" xfId="0" applyFont="1" applyFill="1" applyBorder="1" applyAlignment="1">
      <alignment horizontal="center" vertical="center" wrapText="1"/>
    </xf>
    <xf numFmtId="0" fontId="1" fillId="15" borderId="5" xfId="0" applyFont="1" applyFill="1" applyBorder="1" applyAlignment="1">
      <alignment horizontal="center" vertical="center" wrapText="1"/>
    </xf>
    <xf numFmtId="0" fontId="1" fillId="15" borderId="5" xfId="0" applyFont="1" applyFill="1" applyBorder="1" applyAlignment="1">
      <alignment horizontal="left" vertical="center" wrapText="1"/>
    </xf>
    <xf numFmtId="0" fontId="6" fillId="5" borderId="5" xfId="0" applyFont="1" applyFill="1" applyBorder="1" applyAlignment="1">
      <alignment horizontal="center" vertical="center" wrapText="1"/>
    </xf>
    <xf numFmtId="0" fontId="1" fillId="15" borderId="5" xfId="0" applyFont="1" applyFill="1" applyBorder="1" applyAlignment="1">
      <alignment vertical="center" wrapText="1"/>
    </xf>
    <xf numFmtId="0" fontId="6" fillId="15" borderId="5" xfId="4" applyFont="1" applyFill="1" applyBorder="1" applyAlignment="1">
      <alignment vertical="center" wrapText="1"/>
    </xf>
    <xf numFmtId="0" fontId="6" fillId="5" borderId="5" xfId="4" applyFont="1" applyFill="1" applyBorder="1" applyAlignment="1">
      <alignment horizontal="center" vertical="center" wrapText="1"/>
    </xf>
    <xf numFmtId="0" fontId="1" fillId="15" borderId="5" xfId="0" applyFont="1" applyFill="1" applyBorder="1" applyAlignment="1">
      <alignment vertical="center"/>
    </xf>
    <xf numFmtId="0" fontId="6" fillId="5" borderId="5" xfId="4" applyFont="1" applyFill="1" applyBorder="1" applyAlignment="1">
      <alignment vertical="center" wrapText="1"/>
    </xf>
    <xf numFmtId="0" fontId="1" fillId="15" borderId="5" xfId="0" applyFont="1" applyFill="1" applyBorder="1" applyAlignment="1">
      <alignment horizontal="center" vertical="center"/>
    </xf>
    <xf numFmtId="0" fontId="6" fillId="5" borderId="5" xfId="4" applyFont="1" applyFill="1" applyBorder="1" applyAlignment="1">
      <alignment horizontal="left" vertical="center" wrapText="1"/>
    </xf>
    <xf numFmtId="0" fontId="6" fillId="15" borderId="5" xfId="0" applyFont="1" applyFill="1" applyBorder="1" applyAlignment="1">
      <alignment horizontal="center" vertical="center" wrapText="1"/>
    </xf>
    <xf numFmtId="0" fontId="1" fillId="5" borderId="5" xfId="4" applyFont="1" applyFill="1" applyBorder="1" applyAlignment="1">
      <alignment horizontal="left" vertical="center" wrapText="1"/>
    </xf>
    <xf numFmtId="0" fontId="7" fillId="5" borderId="5" xfId="4" applyFont="1" applyFill="1" applyBorder="1" applyAlignment="1">
      <alignment vertical="center" wrapText="1"/>
    </xf>
    <xf numFmtId="0" fontId="7" fillId="5" borderId="5" xfId="4" applyFont="1" applyFill="1" applyBorder="1" applyAlignment="1">
      <alignment horizontal="center" vertical="center" wrapText="1"/>
    </xf>
    <xf numFmtId="0" fontId="31" fillId="5" borderId="5" xfId="0" applyFont="1" applyFill="1" applyBorder="1" applyAlignment="1">
      <alignment vertical="center" wrapText="1"/>
    </xf>
    <xf numFmtId="0" fontId="32" fillId="5" borderId="5" xfId="0" applyFont="1" applyFill="1" applyBorder="1" applyAlignment="1">
      <alignment horizontal="center" vertical="center" wrapText="1"/>
    </xf>
    <xf numFmtId="0" fontId="14" fillId="5" borderId="5" xfId="0" applyFont="1" applyFill="1" applyBorder="1" applyAlignment="1">
      <alignment vertical="center"/>
    </xf>
    <xf numFmtId="0" fontId="14" fillId="5" borderId="5" xfId="0" applyFont="1" applyFill="1" applyBorder="1" applyAlignment="1">
      <alignment horizontal="center" vertical="center"/>
    </xf>
    <xf numFmtId="0" fontId="14" fillId="5" borderId="5" xfId="0" applyFont="1" applyFill="1" applyBorder="1" applyAlignment="1">
      <alignment vertical="center" wrapText="1"/>
    </xf>
    <xf numFmtId="0" fontId="14" fillId="22" borderId="5" xfId="0" applyFont="1" applyFill="1" applyBorder="1" applyAlignment="1">
      <alignment vertical="center" wrapText="1"/>
    </xf>
    <xf numFmtId="0" fontId="14" fillId="22" borderId="5" xfId="0" applyFont="1" applyFill="1" applyBorder="1" applyAlignment="1">
      <alignment vertical="center"/>
    </xf>
    <xf numFmtId="0" fontId="14" fillId="22" borderId="5" xfId="0" applyFont="1" applyFill="1" applyBorder="1" applyAlignment="1">
      <alignment horizontal="center" vertical="center"/>
    </xf>
    <xf numFmtId="0" fontId="32" fillId="5" borderId="5" xfId="0" applyFont="1" applyFill="1" applyBorder="1" applyAlignment="1">
      <alignment vertical="center" wrapText="1"/>
    </xf>
    <xf numFmtId="0" fontId="2" fillId="7" borderId="5" xfId="0" applyFont="1" applyFill="1" applyBorder="1" applyAlignment="1">
      <alignment horizontal="left" vertical="center" indent="1"/>
    </xf>
    <xf numFmtId="0" fontId="2" fillId="0" borderId="5" xfId="0" applyFont="1" applyBorder="1" applyAlignment="1">
      <alignment vertical="center"/>
    </xf>
    <xf numFmtId="0" fontId="20" fillId="15" borderId="5" xfId="4" applyFont="1" applyFill="1" applyBorder="1" applyAlignment="1">
      <alignment horizontal="center" vertical="center" wrapText="1"/>
    </xf>
    <xf numFmtId="0" fontId="2" fillId="0" borderId="5" xfId="0" applyFont="1" applyBorder="1" applyAlignment="1">
      <alignment vertical="center" wrapText="1"/>
    </xf>
    <xf numFmtId="0" fontId="2" fillId="0" borderId="5" xfId="0" applyFont="1" applyBorder="1"/>
    <xf numFmtId="0" fontId="4" fillId="10" borderId="5" xfId="4" applyFont="1" applyFill="1" applyBorder="1" applyAlignment="1">
      <alignment horizontal="left" vertical="center" wrapText="1"/>
    </xf>
    <xf numFmtId="0" fontId="2" fillId="0" borderId="5" xfId="0" applyFont="1" applyBorder="1" applyAlignment="1">
      <alignment horizontal="left" vertical="center"/>
    </xf>
    <xf numFmtId="0" fontId="2" fillId="0" borderId="5" xfId="0" applyFont="1" applyBorder="1" applyAlignment="1">
      <alignment horizontal="center" vertical="center"/>
    </xf>
    <xf numFmtId="0" fontId="2" fillId="0" borderId="5" xfId="0" applyFont="1" applyBorder="1" applyAlignment="1">
      <alignment horizontal="left" vertical="center" wrapText="1"/>
    </xf>
    <xf numFmtId="3" fontId="4" fillId="0" borderId="7" xfId="0" applyNumberFormat="1" applyFont="1" applyBorder="1" applyAlignment="1">
      <alignment horizontal="center" vertical="center"/>
    </xf>
    <xf numFmtId="3" fontId="4" fillId="5" borderId="7" xfId="0" applyNumberFormat="1" applyFont="1" applyFill="1" applyBorder="1" applyAlignment="1">
      <alignment horizontal="center" vertical="center"/>
    </xf>
    <xf numFmtId="3" fontId="2" fillId="0" borderId="0" xfId="0" applyNumberFormat="1" applyFont="1" applyAlignment="1">
      <alignment horizontal="center" vertical="center"/>
    </xf>
    <xf numFmtId="0" fontId="2" fillId="5" borderId="5" xfId="0" applyFont="1" applyFill="1" applyBorder="1" applyAlignment="1">
      <alignment horizontal="left" vertical="center" indent="1"/>
    </xf>
    <xf numFmtId="0" fontId="30" fillId="5" borderId="5" xfId="0" applyFont="1" applyFill="1" applyBorder="1" applyAlignment="1">
      <alignment horizontal="center" vertical="center" wrapText="1"/>
    </xf>
    <xf numFmtId="0" fontId="1" fillId="7" borderId="0" xfId="0" applyFont="1" applyFill="1" applyAlignment="1">
      <alignment vertical="center"/>
    </xf>
    <xf numFmtId="0" fontId="1" fillId="12" borderId="0" xfId="0" applyFont="1" applyFill="1" applyAlignment="1">
      <alignment vertical="center"/>
    </xf>
    <xf numFmtId="0" fontId="1" fillId="0" borderId="5" xfId="0" applyFont="1" applyBorder="1" applyAlignment="1">
      <alignment vertical="center"/>
    </xf>
    <xf numFmtId="0" fontId="20" fillId="10" borderId="5" xfId="4" applyFont="1" applyFill="1" applyBorder="1" applyAlignment="1">
      <alignment horizontal="center" wrapText="1"/>
    </xf>
    <xf numFmtId="0" fontId="20" fillId="10" borderId="5" xfId="4" applyFont="1" applyFill="1" applyBorder="1" applyAlignment="1">
      <alignment horizontal="left" vertical="center" wrapText="1"/>
    </xf>
    <xf numFmtId="0" fontId="20" fillId="10" borderId="5" xfId="4" applyFont="1" applyFill="1" applyBorder="1" applyAlignment="1">
      <alignment horizontal="center" vertical="center" wrapText="1"/>
    </xf>
    <xf numFmtId="0" fontId="20" fillId="23" borderId="8" xfId="4" applyFont="1" applyFill="1" applyBorder="1" applyAlignment="1">
      <alignment horizontal="center" vertical="center" wrapText="1"/>
    </xf>
    <xf numFmtId="0" fontId="4" fillId="23" borderId="8" xfId="4" applyFont="1" applyFill="1" applyBorder="1" applyAlignment="1">
      <alignment horizontal="left" vertical="center" wrapText="1"/>
    </xf>
    <xf numFmtId="0" fontId="25" fillId="10" borderId="5" xfId="4" applyFont="1" applyFill="1" applyBorder="1" applyAlignment="1">
      <alignment horizontal="center" vertical="center" wrapText="1"/>
    </xf>
    <xf numFmtId="0" fontId="4" fillId="8" borderId="8" xfId="4" applyFont="1" applyFill="1" applyBorder="1" applyAlignment="1">
      <alignment horizontal="center" vertical="center" wrapText="1"/>
    </xf>
    <xf numFmtId="0" fontId="9" fillId="8" borderId="8" xfId="4" applyFont="1" applyFill="1" applyBorder="1" applyAlignment="1">
      <alignment horizontal="left" vertical="center" wrapText="1"/>
    </xf>
    <xf numFmtId="0" fontId="20" fillId="10" borderId="5" xfId="4" applyFont="1" applyFill="1" applyBorder="1" applyAlignment="1">
      <alignment wrapText="1"/>
    </xf>
    <xf numFmtId="0" fontId="1" fillId="7" borderId="5" xfId="0" applyFont="1" applyFill="1" applyBorder="1" applyAlignment="1">
      <alignment vertical="center"/>
    </xf>
    <xf numFmtId="0" fontId="20" fillId="8" borderId="5" xfId="4" applyFont="1" applyFill="1" applyBorder="1" applyAlignment="1">
      <alignment horizontal="center" vertical="center" wrapText="1"/>
    </xf>
    <xf numFmtId="0" fontId="21" fillId="8" borderId="5" xfId="4" applyFont="1" applyFill="1" applyBorder="1" applyAlignment="1">
      <alignment horizontal="left" vertical="center" wrapText="1"/>
    </xf>
    <xf numFmtId="0" fontId="24" fillId="10" borderId="5" xfId="4" applyFont="1" applyFill="1" applyBorder="1" applyAlignment="1">
      <alignment horizontal="center" vertical="center" wrapText="1"/>
    </xf>
    <xf numFmtId="0" fontId="24" fillId="10" borderId="5" xfId="4" applyFont="1" applyFill="1" applyBorder="1" applyAlignment="1">
      <alignment horizontal="left" vertical="center" wrapText="1"/>
    </xf>
    <xf numFmtId="0" fontId="9" fillId="8" borderId="5" xfId="4" applyFont="1" applyFill="1" applyBorder="1" applyAlignment="1">
      <alignment horizontal="center" vertical="center" wrapText="1"/>
    </xf>
    <xf numFmtId="0" fontId="9" fillId="8" borderId="5" xfId="4" applyFont="1" applyFill="1" applyBorder="1" applyAlignment="1">
      <alignment horizontal="left" vertical="center" wrapText="1"/>
    </xf>
    <xf numFmtId="0" fontId="20" fillId="0" borderId="5" xfId="4" applyFont="1" applyBorder="1" applyAlignment="1">
      <alignment horizontal="center" vertical="center" wrapText="1"/>
    </xf>
    <xf numFmtId="0" fontId="20" fillId="0" borderId="5" xfId="4" applyFont="1" applyBorder="1" applyAlignment="1">
      <alignment horizontal="left" vertical="center" wrapText="1"/>
    </xf>
    <xf numFmtId="0" fontId="20" fillId="0" borderId="5" xfId="4" applyFont="1" applyBorder="1" applyAlignment="1">
      <alignment horizontal="center"/>
    </xf>
    <xf numFmtId="0" fontId="21" fillId="8" borderId="5" xfId="4" applyFont="1" applyFill="1" applyBorder="1" applyAlignment="1">
      <alignment horizontal="center" vertical="center" wrapText="1"/>
    </xf>
    <xf numFmtId="0" fontId="10" fillId="10" borderId="5" xfId="4" applyFont="1" applyFill="1" applyBorder="1" applyAlignment="1">
      <alignment horizontal="center" vertical="center" wrapText="1"/>
    </xf>
    <xf numFmtId="0" fontId="10" fillId="0" borderId="5" xfId="4" applyFont="1" applyBorder="1" applyAlignment="1">
      <alignment horizontal="center" vertical="center" wrapText="1"/>
    </xf>
    <xf numFmtId="0" fontId="21" fillId="10" borderId="5" xfId="4" applyFont="1" applyFill="1" applyBorder="1" applyAlignment="1">
      <alignment horizontal="center" vertical="center" wrapText="1"/>
    </xf>
    <xf numFmtId="0" fontId="23" fillId="0" borderId="5" xfId="4" applyFont="1" applyBorder="1"/>
    <xf numFmtId="0" fontId="25" fillId="0" borderId="5" xfId="7" applyFont="1" applyBorder="1" applyAlignment="1">
      <alignment wrapText="1"/>
    </xf>
    <xf numFmtId="0" fontId="25" fillId="0" borderId="5" xfId="7" applyFont="1" applyBorder="1" applyAlignment="1">
      <alignment horizontal="center" wrapText="1"/>
    </xf>
    <xf numFmtId="0" fontId="21" fillId="0" borderId="5" xfId="7" applyFont="1" applyBorder="1" applyAlignment="1">
      <alignment horizontal="center" wrapText="1"/>
    </xf>
    <xf numFmtId="49" fontId="20" fillId="10" borderId="5" xfId="4" applyNumberFormat="1" applyFont="1" applyFill="1" applyBorder="1" applyAlignment="1">
      <alignment horizontal="center" vertical="center" wrapText="1"/>
    </xf>
    <xf numFmtId="0" fontId="1" fillId="12" borderId="5" xfId="0" applyFont="1" applyFill="1" applyBorder="1" applyAlignment="1">
      <alignment vertical="center"/>
    </xf>
    <xf numFmtId="0" fontId="20" fillId="23" borderId="5" xfId="4" applyFont="1" applyFill="1" applyBorder="1" applyAlignment="1">
      <alignment horizontal="center" vertical="center" wrapText="1"/>
    </xf>
    <xf numFmtId="0" fontId="21" fillId="23" borderId="5" xfId="4" applyFont="1" applyFill="1" applyBorder="1" applyAlignment="1">
      <alignment horizontal="left" vertical="center" wrapText="1"/>
    </xf>
    <xf numFmtId="0" fontId="21" fillId="23" borderId="5" xfId="4" applyFont="1" applyFill="1" applyBorder="1" applyAlignment="1">
      <alignment horizontal="center" vertical="center" wrapText="1"/>
    </xf>
    <xf numFmtId="0" fontId="4" fillId="23" borderId="5" xfId="4" applyFont="1" applyFill="1" applyBorder="1" applyAlignment="1">
      <alignment horizontal="center" vertical="center" wrapText="1"/>
    </xf>
    <xf numFmtId="0" fontId="9" fillId="23" borderId="5" xfId="4" applyFont="1" applyFill="1" applyBorder="1" applyAlignment="1">
      <alignment horizontal="left" vertical="center" wrapText="1"/>
    </xf>
    <xf numFmtId="49" fontId="27" fillId="10" borderId="5" xfId="4" applyNumberFormat="1" applyFont="1" applyFill="1" applyBorder="1" applyAlignment="1">
      <alignment horizontal="center"/>
    </xf>
    <xf numFmtId="0" fontId="27" fillId="0" borderId="5" xfId="4" applyFont="1" applyBorder="1" applyAlignment="1">
      <alignment wrapText="1"/>
    </xf>
    <xf numFmtId="0" fontId="1" fillId="0" borderId="5" xfId="0" applyFont="1" applyBorder="1" applyAlignment="1">
      <alignment vertical="center" wrapText="1"/>
    </xf>
    <xf numFmtId="0" fontId="1" fillId="0" borderId="5" xfId="0" applyFont="1" applyBorder="1" applyAlignment="1">
      <alignment horizontal="center" vertical="center"/>
    </xf>
    <xf numFmtId="49" fontId="20" fillId="15" borderId="5" xfId="4" applyNumberFormat="1" applyFont="1" applyFill="1" applyBorder="1" applyAlignment="1">
      <alignment horizontal="center" vertical="center" wrapText="1"/>
    </xf>
    <xf numFmtId="0" fontId="20" fillId="15" borderId="5" xfId="4" applyFont="1" applyFill="1" applyBorder="1" applyAlignment="1">
      <alignment horizontal="left" vertical="center" wrapText="1"/>
    </xf>
    <xf numFmtId="0" fontId="1" fillId="3" borderId="1" xfId="0" applyFont="1" applyFill="1" applyBorder="1" applyAlignment="1">
      <alignment vertical="center" wrapText="1"/>
    </xf>
    <xf numFmtId="0" fontId="1" fillId="3" borderId="1" xfId="0" applyFont="1" applyFill="1" applyBorder="1" applyAlignment="1">
      <alignment horizontal="center" vertical="center" wrapText="1"/>
    </xf>
    <xf numFmtId="0" fontId="1" fillId="3" borderId="5" xfId="0" applyFont="1" applyFill="1" applyBorder="1" applyAlignment="1">
      <alignment vertical="center"/>
    </xf>
    <xf numFmtId="0" fontId="23" fillId="3" borderId="5" xfId="4" applyFont="1" applyFill="1" applyBorder="1"/>
    <xf numFmtId="0" fontId="2" fillId="0" borderId="0" xfId="0" applyFont="1" applyAlignment="1">
      <alignment vertical="center" wrapText="1"/>
    </xf>
    <xf numFmtId="0" fontId="2" fillId="3" borderId="1" xfId="0" applyFont="1" applyFill="1" applyBorder="1" applyAlignment="1">
      <alignment vertical="center" wrapText="1"/>
    </xf>
    <xf numFmtId="0" fontId="12" fillId="3" borderId="1" xfId="0" applyFont="1" applyFill="1" applyBorder="1" applyAlignment="1">
      <alignment vertical="center" wrapText="1"/>
    </xf>
    <xf numFmtId="0" fontId="2" fillId="2" borderId="1" xfId="0" applyFont="1" applyFill="1" applyBorder="1" applyAlignment="1">
      <alignment vertical="center" wrapText="1"/>
    </xf>
    <xf numFmtId="0" fontId="9" fillId="2" borderId="1" xfId="0" applyFont="1" applyFill="1" applyBorder="1" applyAlignment="1">
      <alignment horizontal="center" vertical="center" wrapText="1"/>
    </xf>
    <xf numFmtId="0" fontId="12" fillId="12" borderId="1" xfId="0" applyFont="1" applyFill="1" applyBorder="1" applyAlignment="1">
      <alignment horizontal="center" vertical="center" wrapText="1"/>
    </xf>
    <xf numFmtId="0" fontId="12" fillId="7" borderId="5" xfId="0" applyFont="1" applyFill="1" applyBorder="1" applyAlignment="1">
      <alignment horizontal="center" vertical="center" wrapText="1"/>
    </xf>
    <xf numFmtId="0" fontId="30" fillId="5" borderId="1" xfId="0" applyFont="1" applyFill="1" applyBorder="1" applyAlignment="1">
      <alignment vertical="center" wrapText="1"/>
    </xf>
    <xf numFmtId="0" fontId="30" fillId="5" borderId="5" xfId="0" applyFont="1" applyFill="1" applyBorder="1" applyAlignment="1">
      <alignment vertical="center" wrapText="1"/>
    </xf>
    <xf numFmtId="0" fontId="10" fillId="5" borderId="5" xfId="0" applyFont="1" applyFill="1" applyBorder="1" applyAlignment="1">
      <alignment vertical="center" wrapText="1"/>
    </xf>
    <xf numFmtId="0" fontId="12" fillId="7" borderId="5" xfId="0" applyFont="1" applyFill="1" applyBorder="1" applyAlignment="1">
      <alignment vertical="center" wrapText="1"/>
    </xf>
    <xf numFmtId="0" fontId="4" fillId="12" borderId="5" xfId="0" applyFont="1" applyFill="1" applyBorder="1" applyAlignment="1">
      <alignment vertical="center" wrapText="1"/>
    </xf>
    <xf numFmtId="0" fontId="2" fillId="12" borderId="5" xfId="0" applyFont="1" applyFill="1" applyBorder="1" applyAlignment="1">
      <alignment vertical="center" wrapText="1"/>
    </xf>
    <xf numFmtId="0" fontId="2" fillId="7" borderId="1" xfId="0" applyFont="1" applyFill="1" applyBorder="1" applyAlignment="1">
      <alignment vertical="center" wrapText="1"/>
    </xf>
    <xf numFmtId="0" fontId="2" fillId="2" borderId="5" xfId="0" applyFont="1" applyFill="1" applyBorder="1" applyAlignment="1">
      <alignment vertical="center" wrapText="1"/>
    </xf>
    <xf numFmtId="0" fontId="30" fillId="2" borderId="5" xfId="0" applyFont="1" applyFill="1" applyBorder="1" applyAlignment="1">
      <alignment vertical="center" wrapText="1"/>
    </xf>
    <xf numFmtId="0" fontId="10" fillId="2" borderId="5" xfId="0" applyFont="1" applyFill="1" applyBorder="1" applyAlignment="1">
      <alignment vertical="center" wrapText="1"/>
    </xf>
    <xf numFmtId="0" fontId="12" fillId="2" borderId="5" xfId="0" applyFont="1" applyFill="1" applyBorder="1" applyAlignment="1">
      <alignment horizontal="left" vertical="center" wrapText="1"/>
    </xf>
    <xf numFmtId="0" fontId="20" fillId="0" borderId="5" xfId="4" applyFont="1" applyBorder="1" applyAlignment="1">
      <alignment horizontal="center" wrapText="1"/>
    </xf>
    <xf numFmtId="0" fontId="21" fillId="3" borderId="5" xfId="7" applyFont="1" applyFill="1" applyBorder="1" applyAlignment="1">
      <alignment horizontal="left" wrapText="1"/>
    </xf>
    <xf numFmtId="0" fontId="9" fillId="0" borderId="5" xfId="7" applyFont="1" applyBorder="1" applyAlignment="1">
      <alignment horizontal="center" wrapText="1"/>
    </xf>
    <xf numFmtId="0" fontId="2" fillId="7" borderId="5" xfId="0" applyFont="1" applyFill="1" applyBorder="1" applyAlignment="1">
      <alignment vertical="center" wrapText="1"/>
    </xf>
    <xf numFmtId="0" fontId="2" fillId="2" borderId="5" xfId="0" applyFont="1" applyFill="1" applyBorder="1" applyAlignment="1">
      <alignment horizontal="left" vertical="center" wrapText="1"/>
    </xf>
    <xf numFmtId="0" fontId="1" fillId="5" borderId="5" xfId="0" applyFont="1" applyFill="1" applyBorder="1" applyAlignment="1">
      <alignment wrapText="1"/>
    </xf>
    <xf numFmtId="0" fontId="12" fillId="2" borderId="1" xfId="0" applyFont="1" applyFill="1" applyBorder="1" applyAlignment="1">
      <alignment vertical="center" wrapText="1"/>
    </xf>
    <xf numFmtId="0" fontId="2" fillId="5" borderId="0" xfId="0" applyFont="1" applyFill="1" applyAlignment="1">
      <alignment horizontal="left" vertical="center" wrapText="1"/>
    </xf>
    <xf numFmtId="0" fontId="17" fillId="18" borderId="1" xfId="0" applyFont="1" applyFill="1" applyBorder="1" applyAlignment="1">
      <alignment horizontal="left" vertical="center" wrapText="1"/>
    </xf>
    <xf numFmtId="0" fontId="2" fillId="7" borderId="1" xfId="0" applyFont="1" applyFill="1" applyBorder="1" applyAlignment="1">
      <alignment horizontal="left" vertical="center" wrapText="1"/>
    </xf>
    <xf numFmtId="0" fontId="12" fillId="7" borderId="5" xfId="0" applyFont="1" applyFill="1" applyBorder="1" applyAlignment="1">
      <alignment horizontal="left" vertical="center" wrapText="1"/>
    </xf>
    <xf numFmtId="166" fontId="1" fillId="0" borderId="5" xfId="0" applyNumberFormat="1" applyFont="1" applyBorder="1" applyAlignment="1">
      <alignment horizontal="center" vertical="center" wrapText="1"/>
    </xf>
    <xf numFmtId="166" fontId="1" fillId="0" borderId="0" xfId="0" applyNumberFormat="1" applyFont="1" applyAlignment="1">
      <alignment horizontal="center" vertical="center" wrapText="1"/>
    </xf>
    <xf numFmtId="0" fontId="4" fillId="5" borderId="0" xfId="0" applyFont="1" applyFill="1"/>
    <xf numFmtId="0" fontId="2" fillId="5" borderId="1" xfId="0" applyFont="1" applyFill="1" applyBorder="1" applyAlignment="1">
      <alignment horizontal="left" vertical="center"/>
    </xf>
    <xf numFmtId="0" fontId="12" fillId="5" borderId="1" xfId="0" applyFont="1" applyFill="1" applyBorder="1" applyAlignment="1">
      <alignment horizontal="left" vertical="center" wrapText="1"/>
    </xf>
    <xf numFmtId="0" fontId="12" fillId="5" borderId="1" xfId="0" applyFont="1" applyFill="1" applyBorder="1" applyAlignment="1">
      <alignment horizontal="left" vertical="center"/>
    </xf>
    <xf numFmtId="0" fontId="12" fillId="5" borderId="1" xfId="0" applyFont="1" applyFill="1" applyBorder="1" applyAlignment="1">
      <alignment horizontal="center" vertical="center"/>
    </xf>
    <xf numFmtId="166" fontId="1" fillId="0" borderId="5" xfId="0" applyNumberFormat="1" applyFont="1" applyBorder="1" applyAlignment="1">
      <alignment horizontal="left" vertical="center" wrapText="1"/>
    </xf>
    <xf numFmtId="0" fontId="2" fillId="5" borderId="5" xfId="0" applyFont="1" applyFill="1" applyBorder="1" applyAlignment="1">
      <alignment horizontal="left" vertical="center"/>
    </xf>
    <xf numFmtId="0" fontId="2" fillId="5" borderId="5" xfId="0" applyFont="1" applyFill="1" applyBorder="1" applyAlignment="1">
      <alignment horizontal="left" vertical="center" wrapText="1"/>
    </xf>
    <xf numFmtId="166" fontId="7" fillId="0" borderId="5" xfId="0" applyNumberFormat="1" applyFont="1" applyBorder="1" applyAlignment="1">
      <alignment horizontal="left" vertical="center" wrapText="1"/>
    </xf>
    <xf numFmtId="49" fontId="7" fillId="0" borderId="5" xfId="0" applyNumberFormat="1" applyFont="1" applyBorder="1" applyAlignment="1">
      <alignment horizontal="left" vertical="center" wrapText="1"/>
    </xf>
    <xf numFmtId="0" fontId="33" fillId="5" borderId="5" xfId="0" applyFont="1" applyFill="1" applyBorder="1" applyAlignment="1">
      <alignment horizontal="center" vertical="center" wrapText="1"/>
    </xf>
    <xf numFmtId="0" fontId="4" fillId="0" borderId="5" xfId="0" applyFont="1" applyBorder="1" applyAlignment="1">
      <alignment horizontal="center" vertical="center" wrapText="1"/>
    </xf>
    <xf numFmtId="0" fontId="11" fillId="0" borderId="5" xfId="0" applyFont="1" applyBorder="1" applyAlignment="1">
      <alignment horizontal="center" vertical="center"/>
    </xf>
    <xf numFmtId="0" fontId="9" fillId="5" borderId="5" xfId="0" applyFont="1" applyFill="1" applyBorder="1" applyAlignment="1">
      <alignment horizontal="center" vertical="center" wrapText="1"/>
    </xf>
    <xf numFmtId="49" fontId="2" fillId="7" borderId="5" xfId="0" applyNumberFormat="1" applyFont="1" applyFill="1" applyBorder="1" applyAlignment="1">
      <alignment horizontal="center" vertical="center"/>
    </xf>
    <xf numFmtId="49" fontId="27" fillId="8" borderId="5" xfId="4" applyNumberFormat="1" applyFont="1" applyFill="1" applyBorder="1" applyAlignment="1">
      <alignment horizontal="center"/>
    </xf>
    <xf numFmtId="0" fontId="1" fillId="7" borderId="5" xfId="4" applyFont="1" applyFill="1" applyBorder="1" applyAlignment="1">
      <alignment horizontal="left" wrapText="1"/>
    </xf>
    <xf numFmtId="0" fontId="1" fillId="7" borderId="5" xfId="0" applyFont="1" applyFill="1" applyBorder="1" applyAlignment="1">
      <alignment horizontal="center" vertical="center"/>
    </xf>
    <xf numFmtId="0" fontId="1" fillId="8" borderId="5" xfId="4" applyFont="1" applyFill="1" applyBorder="1" applyAlignment="1">
      <alignment horizontal="left" wrapText="1"/>
    </xf>
    <xf numFmtId="0" fontId="2" fillId="24" borderId="5" xfId="0" applyFont="1" applyFill="1" applyBorder="1" applyAlignment="1">
      <alignment vertical="center"/>
    </xf>
    <xf numFmtId="49" fontId="2" fillId="24" borderId="5" xfId="0" applyNumberFormat="1" applyFont="1" applyFill="1" applyBorder="1" applyAlignment="1">
      <alignment horizontal="center" vertical="center"/>
    </xf>
    <xf numFmtId="0" fontId="1" fillId="5" borderId="5"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1" fillId="5" borderId="5" xfId="1" applyFont="1" applyFill="1" applyBorder="1" applyAlignment="1">
      <alignment horizontal="center" vertical="center" wrapText="1"/>
    </xf>
    <xf numFmtId="0" fontId="1" fillId="5" borderId="5" xfId="1" applyFont="1" applyFill="1" applyBorder="1" applyAlignment="1">
      <alignment vertical="center" wrapText="1"/>
    </xf>
    <xf numFmtId="0" fontId="1" fillId="5" borderId="5" xfId="1" applyFont="1" applyFill="1" applyBorder="1" applyAlignment="1">
      <alignment horizontal="left" vertical="center" wrapText="1"/>
    </xf>
    <xf numFmtId="0" fontId="2" fillId="25" borderId="1" xfId="0" applyFont="1" applyFill="1" applyBorder="1" applyAlignment="1">
      <alignment horizontal="left" vertical="center"/>
    </xf>
    <xf numFmtId="0" fontId="12" fillId="25" borderId="1" xfId="0" applyFont="1" applyFill="1" applyBorder="1" applyAlignment="1">
      <alignment horizontal="left" vertical="center" wrapText="1"/>
    </xf>
    <xf numFmtId="0" fontId="2" fillId="7" borderId="1" xfId="0" applyFont="1" applyFill="1" applyBorder="1" applyAlignment="1">
      <alignment horizontal="left" vertical="center"/>
    </xf>
    <xf numFmtId="0" fontId="12" fillId="7" borderId="1" xfId="0" applyFont="1" applyFill="1" applyBorder="1" applyAlignment="1">
      <alignment horizontal="left" vertical="center" wrapText="1"/>
    </xf>
    <xf numFmtId="0" fontId="4" fillId="15" borderId="5" xfId="0" applyFont="1" applyFill="1" applyBorder="1" applyAlignment="1">
      <alignment horizontal="left" vertical="center" wrapText="1"/>
    </xf>
    <xf numFmtId="49" fontId="2" fillId="5" borderId="1" xfId="0" applyNumberFormat="1" applyFont="1" applyFill="1" applyBorder="1" applyAlignment="1">
      <alignment horizontal="center" vertical="center"/>
    </xf>
    <xf numFmtId="3" fontId="7" fillId="4" borderId="4" xfId="0" applyNumberFormat="1" applyFont="1" applyFill="1" applyBorder="1" applyAlignment="1">
      <alignment horizontal="center" vertical="center" wrapText="1"/>
    </xf>
    <xf numFmtId="3" fontId="1" fillId="0" borderId="4" xfId="0" applyNumberFormat="1" applyFont="1" applyBorder="1" applyAlignment="1">
      <alignment horizontal="center" vertical="center" wrapText="1"/>
    </xf>
    <xf numFmtId="3" fontId="2" fillId="3" borderId="4" xfId="0" applyNumberFormat="1" applyFont="1" applyFill="1" applyBorder="1" applyAlignment="1">
      <alignment horizontal="right" vertical="center" indent="2"/>
    </xf>
    <xf numFmtId="3" fontId="2" fillId="5" borderId="4" xfId="0" applyNumberFormat="1" applyFont="1" applyFill="1" applyBorder="1" applyAlignment="1">
      <alignment horizontal="right" vertical="center" indent="2"/>
    </xf>
    <xf numFmtId="164" fontId="4" fillId="5" borderId="4" xfId="9" applyNumberFormat="1" applyFont="1" applyFill="1" applyBorder="1" applyAlignment="1">
      <alignment horizontal="right" vertical="center" wrapText="1" indent="2"/>
    </xf>
    <xf numFmtId="3" fontId="2" fillId="0" borderId="4" xfId="0" applyNumberFormat="1" applyFont="1" applyBorder="1" applyAlignment="1">
      <alignment horizontal="right" vertical="center" indent="2"/>
    </xf>
    <xf numFmtId="3" fontId="2" fillId="2" borderId="4" xfId="0" applyNumberFormat="1" applyFont="1" applyFill="1" applyBorder="1" applyAlignment="1">
      <alignment horizontal="right" vertical="center" indent="2"/>
    </xf>
    <xf numFmtId="3" fontId="1" fillId="5" borderId="4" xfId="0" applyNumberFormat="1" applyFont="1" applyFill="1" applyBorder="1" applyAlignment="1">
      <alignment horizontal="right" vertical="center" indent="2"/>
    </xf>
    <xf numFmtId="3" fontId="4" fillId="5" borderId="4" xfId="0" applyNumberFormat="1" applyFont="1" applyFill="1" applyBorder="1" applyAlignment="1">
      <alignment horizontal="right" vertical="center" indent="2"/>
    </xf>
    <xf numFmtId="3" fontId="4" fillId="5" borderId="4" xfId="0" applyNumberFormat="1" applyFont="1" applyFill="1" applyBorder="1" applyAlignment="1">
      <alignment horizontal="right" vertical="center" wrapText="1" indent="2"/>
    </xf>
    <xf numFmtId="3" fontId="4" fillId="0" borderId="4" xfId="0" applyNumberFormat="1" applyFont="1" applyBorder="1" applyAlignment="1">
      <alignment horizontal="right" vertical="center" wrapText="1" indent="2"/>
    </xf>
    <xf numFmtId="3" fontId="4" fillId="0" borderId="4" xfId="0" applyNumberFormat="1" applyFont="1" applyBorder="1" applyAlignment="1">
      <alignment horizontal="right" vertical="center" indent="2"/>
    </xf>
    <xf numFmtId="3" fontId="2" fillId="0" borderId="4" xfId="0" applyNumberFormat="1" applyFont="1" applyBorder="1" applyAlignment="1">
      <alignment horizontal="right" vertical="center" wrapText="1" indent="2"/>
    </xf>
    <xf numFmtId="3" fontId="2" fillId="5" borderId="4" xfId="0" applyNumberFormat="1" applyFont="1" applyFill="1" applyBorder="1" applyAlignment="1">
      <alignment horizontal="right" vertical="center" wrapText="1" indent="2"/>
    </xf>
    <xf numFmtId="3" fontId="2" fillId="12" borderId="4" xfId="0" applyNumberFormat="1" applyFont="1" applyFill="1" applyBorder="1" applyAlignment="1">
      <alignment horizontal="right" vertical="center" indent="2"/>
    </xf>
    <xf numFmtId="37" fontId="20" fillId="10" borderId="4" xfId="4" applyNumberFormat="1" applyFont="1" applyFill="1" applyBorder="1" applyAlignment="1">
      <alignment horizontal="center" vertical="center"/>
    </xf>
    <xf numFmtId="3" fontId="2" fillId="7" borderId="4" xfId="0" applyNumberFormat="1" applyFont="1" applyFill="1" applyBorder="1" applyAlignment="1">
      <alignment horizontal="right" vertical="center" indent="2"/>
    </xf>
    <xf numFmtId="3" fontId="14" fillId="5" borderId="4" xfId="0" applyNumberFormat="1" applyFont="1" applyFill="1" applyBorder="1" applyAlignment="1">
      <alignment horizontal="right" vertical="center" wrapText="1" indent="2"/>
    </xf>
    <xf numFmtId="3" fontId="4" fillId="15" borderId="4" xfId="4" applyNumberFormat="1" applyFont="1" applyFill="1" applyBorder="1" applyAlignment="1">
      <alignment horizontal="right" vertical="center" wrapText="1" indent="2"/>
    </xf>
    <xf numFmtId="3" fontId="1" fillId="15" borderId="4" xfId="4" applyNumberFormat="1" applyFont="1" applyFill="1" applyBorder="1" applyAlignment="1">
      <alignment horizontal="right" vertical="center" indent="2"/>
    </xf>
    <xf numFmtId="3" fontId="2" fillId="5" borderId="4" xfId="0" applyNumberFormat="1" applyFont="1" applyFill="1" applyBorder="1" applyAlignment="1">
      <alignment horizontal="center" vertical="center"/>
    </xf>
    <xf numFmtId="3" fontId="12" fillId="7" borderId="4" xfId="0" applyNumberFormat="1" applyFont="1" applyFill="1" applyBorder="1" applyAlignment="1">
      <alignment horizontal="right" vertical="center" indent="2"/>
    </xf>
    <xf numFmtId="3" fontId="4" fillId="11" borderId="4" xfId="0" applyNumberFormat="1" applyFont="1" applyFill="1" applyBorder="1" applyAlignment="1">
      <alignment horizontal="right" vertical="center" wrapText="1" indent="2"/>
    </xf>
    <xf numFmtId="3" fontId="4" fillId="12" borderId="4" xfId="0" applyNumberFormat="1" applyFont="1" applyFill="1" applyBorder="1" applyAlignment="1">
      <alignment horizontal="right" vertical="center" indent="2"/>
    </xf>
    <xf numFmtId="3" fontId="4" fillId="2" borderId="4" xfId="0" applyNumberFormat="1" applyFont="1" applyFill="1" applyBorder="1" applyAlignment="1">
      <alignment horizontal="right" vertical="center" indent="2"/>
    </xf>
    <xf numFmtId="0" fontId="2" fillId="0" borderId="4" xfId="0" applyFont="1" applyBorder="1" applyAlignment="1">
      <alignment horizontal="right" vertical="center" indent="2"/>
    </xf>
    <xf numFmtId="37" fontId="20" fillId="23" borderId="11" xfId="4" applyNumberFormat="1" applyFont="1" applyFill="1" applyBorder="1" applyAlignment="1">
      <alignment horizontal="center" vertical="center"/>
    </xf>
    <xf numFmtId="37" fontId="20" fillId="10" borderId="12" xfId="4" applyNumberFormat="1" applyFont="1" applyFill="1" applyBorder="1" applyAlignment="1">
      <alignment horizontal="center" vertical="center"/>
    </xf>
    <xf numFmtId="3" fontId="1" fillId="5" borderId="13" xfId="0" applyNumberFormat="1" applyFont="1" applyFill="1" applyBorder="1" applyAlignment="1">
      <alignment horizontal="right" vertical="center" indent="2"/>
    </xf>
    <xf numFmtId="3" fontId="1" fillId="0" borderId="4" xfId="6" applyNumberFormat="1" applyFont="1" applyBorder="1" applyAlignment="1">
      <alignment horizontal="right" vertical="center" wrapText="1" indent="2"/>
    </xf>
    <xf numFmtId="3" fontId="2" fillId="0" borderId="14" xfId="0" applyNumberFormat="1" applyFont="1" applyBorder="1" applyAlignment="1">
      <alignment horizontal="right" vertical="center" indent="2"/>
    </xf>
    <xf numFmtId="3" fontId="4" fillId="5" borderId="4" xfId="0" applyNumberFormat="1" applyFont="1" applyFill="1" applyBorder="1" applyAlignment="1">
      <alignment horizontal="center" vertical="center"/>
    </xf>
    <xf numFmtId="3" fontId="4" fillId="15" borderId="4" xfId="5" applyNumberFormat="1" applyFont="1" applyFill="1" applyBorder="1" applyAlignment="1">
      <alignment horizontal="right" vertical="center" indent="2"/>
    </xf>
    <xf numFmtId="3" fontId="4" fillId="2" borderId="4" xfId="0" applyNumberFormat="1" applyFont="1" applyFill="1" applyBorder="1" applyAlignment="1">
      <alignment horizontal="right" vertical="center" wrapText="1" indent="2"/>
    </xf>
    <xf numFmtId="37" fontId="4" fillId="8" borderId="15" xfId="4" applyNumberFormat="1" applyFont="1" applyFill="1" applyBorder="1" applyAlignment="1">
      <alignment horizontal="center" vertical="center"/>
    </xf>
    <xf numFmtId="37" fontId="20" fillId="8" borderId="4" xfId="4" applyNumberFormat="1" applyFont="1" applyFill="1" applyBorder="1" applyAlignment="1">
      <alignment horizontal="center" vertical="center"/>
    </xf>
    <xf numFmtId="37" fontId="24" fillId="10" borderId="4" xfId="4" applyNumberFormat="1" applyFont="1" applyFill="1" applyBorder="1" applyAlignment="1">
      <alignment horizontal="center" vertical="center"/>
    </xf>
    <xf numFmtId="37" fontId="4" fillId="8" borderId="4" xfId="4" applyNumberFormat="1" applyFont="1" applyFill="1" applyBorder="1" applyAlignment="1">
      <alignment horizontal="center" vertical="center"/>
    </xf>
    <xf numFmtId="37" fontId="20" fillId="0" borderId="4" xfId="4" applyNumberFormat="1" applyFont="1" applyBorder="1" applyAlignment="1">
      <alignment horizontal="center" vertical="center"/>
    </xf>
    <xf numFmtId="0" fontId="20" fillId="3" borderId="4" xfId="7" applyFont="1" applyFill="1" applyBorder="1"/>
    <xf numFmtId="167" fontId="20" fillId="0" borderId="4" xfId="7" applyNumberFormat="1" applyFont="1" applyBorder="1" applyAlignment="1">
      <alignment horizontal="center"/>
    </xf>
    <xf numFmtId="167" fontId="20" fillId="0" borderId="4" xfId="7" applyNumberFormat="1" applyFont="1" applyBorder="1"/>
    <xf numFmtId="3" fontId="1" fillId="3" borderId="4" xfId="0" applyNumberFormat="1" applyFont="1" applyFill="1" applyBorder="1" applyAlignment="1">
      <alignment horizontal="right" vertical="center" wrapText="1" indent="2"/>
    </xf>
    <xf numFmtId="3" fontId="1" fillId="11" borderId="4" xfId="0" applyNumberFormat="1" applyFont="1" applyFill="1" applyBorder="1" applyAlignment="1">
      <alignment horizontal="right" vertical="center" wrapText="1" indent="2"/>
    </xf>
    <xf numFmtId="3" fontId="1" fillId="16" borderId="4" xfId="4" applyNumberFormat="1" applyFont="1" applyFill="1" applyBorder="1" applyAlignment="1">
      <alignment horizontal="right" vertical="center" wrapText="1" indent="2"/>
    </xf>
    <xf numFmtId="3" fontId="1" fillId="5" borderId="4" xfId="4" applyNumberFormat="1" applyFont="1" applyFill="1" applyBorder="1" applyAlignment="1">
      <alignment horizontal="right" vertical="center" wrapText="1" indent="2"/>
    </xf>
    <xf numFmtId="3" fontId="7" fillId="5" borderId="4" xfId="4" applyNumberFormat="1" applyFont="1" applyFill="1" applyBorder="1" applyAlignment="1">
      <alignment horizontal="right" vertical="center" wrapText="1" indent="2"/>
    </xf>
    <xf numFmtId="3" fontId="1" fillId="15" borderId="4" xfId="4" applyNumberFormat="1" applyFont="1" applyFill="1" applyBorder="1" applyAlignment="1">
      <alignment horizontal="right" vertical="center" wrapText="1" indent="2"/>
    </xf>
    <xf numFmtId="3" fontId="7" fillId="15" borderId="4" xfId="4" applyNumberFormat="1" applyFont="1" applyFill="1" applyBorder="1" applyAlignment="1">
      <alignment horizontal="right" vertical="center" wrapText="1" indent="2"/>
    </xf>
    <xf numFmtId="3" fontId="1" fillId="5" borderId="4" xfId="4" applyNumberFormat="1" applyFont="1" applyFill="1" applyBorder="1" applyAlignment="1">
      <alignment horizontal="right" vertical="center" indent="2"/>
    </xf>
    <xf numFmtId="3" fontId="4" fillId="16" borderId="4" xfId="4" applyNumberFormat="1" applyFont="1" applyFill="1" applyBorder="1" applyAlignment="1">
      <alignment horizontal="right" vertical="center" wrapText="1" indent="2"/>
    </xf>
    <xf numFmtId="3" fontId="1" fillId="4" borderId="4" xfId="0" applyNumberFormat="1" applyFont="1" applyFill="1" applyBorder="1" applyAlignment="1">
      <alignment horizontal="right" vertical="center" indent="2"/>
    </xf>
    <xf numFmtId="3" fontId="31" fillId="5" borderId="4" xfId="0" applyNumberFormat="1" applyFont="1" applyFill="1" applyBorder="1" applyAlignment="1">
      <alignment horizontal="right" vertical="center" wrapText="1" indent="2"/>
    </xf>
    <xf numFmtId="3" fontId="14" fillId="22" borderId="4" xfId="0" applyNumberFormat="1" applyFont="1" applyFill="1" applyBorder="1" applyAlignment="1">
      <alignment horizontal="right" vertical="center" wrapText="1" indent="2"/>
    </xf>
    <xf numFmtId="3" fontId="1" fillId="2" borderId="4" xfId="0" applyNumberFormat="1" applyFont="1" applyFill="1" applyBorder="1" applyAlignment="1">
      <alignment horizontal="right" vertical="center" wrapText="1" indent="2"/>
    </xf>
    <xf numFmtId="0" fontId="2" fillId="5" borderId="4" xfId="0" applyFont="1" applyFill="1" applyBorder="1" applyAlignment="1">
      <alignment horizontal="center" vertical="center" wrapText="1"/>
    </xf>
    <xf numFmtId="37" fontId="20" fillId="15" borderId="4" xfId="4" applyNumberFormat="1" applyFont="1" applyFill="1" applyBorder="1" applyAlignment="1">
      <alignment horizontal="center" vertical="center"/>
    </xf>
    <xf numFmtId="37" fontId="20" fillId="23" borderId="4" xfId="4" applyNumberFormat="1" applyFont="1" applyFill="1" applyBorder="1" applyAlignment="1">
      <alignment horizontal="center" vertical="center"/>
    </xf>
    <xf numFmtId="37" fontId="4" fillId="23" borderId="4" xfId="4" applyNumberFormat="1" applyFont="1" applyFill="1" applyBorder="1" applyAlignment="1">
      <alignment horizontal="center" vertical="center"/>
    </xf>
    <xf numFmtId="37" fontId="26" fillId="10" borderId="4" xfId="4" applyNumberFormat="1" applyFont="1" applyFill="1" applyBorder="1" applyAlignment="1">
      <alignment horizontal="center" vertical="center"/>
    </xf>
    <xf numFmtId="3" fontId="2" fillId="5" borderId="4" xfId="0" applyNumberFormat="1" applyFont="1" applyFill="1" applyBorder="1" applyAlignment="1">
      <alignment horizontal="right" vertical="center" wrapText="1" indent="1"/>
    </xf>
    <xf numFmtId="37" fontId="27" fillId="7" borderId="4" xfId="4" applyNumberFormat="1" applyFont="1" applyFill="1" applyBorder="1" applyAlignment="1">
      <alignment horizontal="center"/>
    </xf>
    <xf numFmtId="37" fontId="27" fillId="0" borderId="4" xfId="4" applyNumberFormat="1" applyFont="1" applyBorder="1" applyAlignment="1">
      <alignment horizontal="center"/>
    </xf>
    <xf numFmtId="37" fontId="27" fillId="0" borderId="4" xfId="4" applyNumberFormat="1" applyFont="1" applyBorder="1" applyAlignment="1">
      <alignment horizontal="center" vertical="center"/>
    </xf>
    <xf numFmtId="0" fontId="28" fillId="8" borderId="4" xfId="4" applyFont="1" applyFill="1" applyBorder="1" applyAlignment="1">
      <alignment horizontal="center"/>
    </xf>
    <xf numFmtId="0" fontId="2" fillId="25" borderId="4" xfId="0" applyFont="1" applyFill="1" applyBorder="1" applyAlignment="1">
      <alignment horizontal="left" vertical="center"/>
    </xf>
    <xf numFmtId="0" fontId="2" fillId="7" borderId="4" xfId="0" applyFont="1" applyFill="1" applyBorder="1" applyAlignment="1">
      <alignment horizontal="left" vertical="center"/>
    </xf>
    <xf numFmtId="0" fontId="12" fillId="5" borderId="4" xfId="0" applyFont="1" applyFill="1" applyBorder="1" applyAlignment="1">
      <alignment horizontal="center" vertical="center"/>
    </xf>
    <xf numFmtId="3" fontId="1" fillId="0" borderId="4" xfId="0" applyNumberFormat="1" applyFont="1" applyBorder="1" applyAlignment="1">
      <alignment horizontal="right" vertical="center" indent="2"/>
    </xf>
    <xf numFmtId="0" fontId="33" fillId="0" borderId="4" xfId="0" applyFont="1" applyBorder="1" applyAlignment="1">
      <alignment horizontal="center" vertical="center" wrapText="1"/>
    </xf>
    <xf numFmtId="0" fontId="4" fillId="0" borderId="4" xfId="0" applyFont="1" applyBorder="1" applyAlignment="1">
      <alignment horizontal="center" vertical="center" wrapText="1"/>
    </xf>
    <xf numFmtId="0" fontId="9" fillId="0" borderId="4" xfId="0" applyFont="1" applyBorder="1" applyAlignment="1">
      <alignment vertical="center" wrapText="1"/>
    </xf>
    <xf numFmtId="3" fontId="2" fillId="24" borderId="4" xfId="0" applyNumberFormat="1" applyFont="1" applyFill="1" applyBorder="1" applyAlignment="1">
      <alignment horizontal="right" vertical="center" indent="2"/>
    </xf>
    <xf numFmtId="0" fontId="2" fillId="24" borderId="1" xfId="0" applyFont="1" applyFill="1" applyBorder="1" applyAlignment="1">
      <alignment vertical="center"/>
    </xf>
    <xf numFmtId="0" fontId="2" fillId="24" borderId="1" xfId="0" applyFont="1" applyFill="1" applyBorder="1" applyAlignment="1">
      <alignment horizontal="center" vertical="center"/>
    </xf>
    <xf numFmtId="0" fontId="2" fillId="24" borderId="1" xfId="0" applyFont="1" applyFill="1" applyBorder="1" applyAlignment="1">
      <alignment vertical="center" wrapText="1"/>
    </xf>
    <xf numFmtId="0" fontId="1" fillId="24" borderId="5" xfId="0" applyFont="1" applyFill="1" applyBorder="1" applyAlignment="1">
      <alignment vertical="distributed"/>
    </xf>
    <xf numFmtId="0" fontId="1" fillId="24" borderId="5" xfId="0" applyFont="1" applyFill="1" applyBorder="1" applyAlignment="1">
      <alignment horizontal="center" vertical="distributed"/>
    </xf>
    <xf numFmtId="0" fontId="9" fillId="24" borderId="5" xfId="0" applyFont="1" applyFill="1" applyBorder="1" applyAlignment="1">
      <alignment horizontal="left" vertical="distributed" wrapText="1"/>
    </xf>
    <xf numFmtId="0" fontId="2" fillId="24" borderId="5" xfId="0" applyFont="1" applyFill="1" applyBorder="1" applyAlignment="1">
      <alignment horizontal="center" vertical="center" wrapText="1"/>
    </xf>
    <xf numFmtId="0" fontId="1" fillId="5" borderId="5" xfId="0" applyFont="1" applyFill="1" applyBorder="1" applyAlignment="1">
      <alignment vertical="distributed"/>
    </xf>
    <xf numFmtId="0" fontId="1" fillId="5" borderId="5" xfId="0" applyFont="1" applyFill="1" applyBorder="1" applyAlignment="1">
      <alignment horizontal="center" vertical="distributed"/>
    </xf>
    <xf numFmtId="0" fontId="4" fillId="5" borderId="5" xfId="0" applyFont="1" applyFill="1" applyBorder="1" applyAlignment="1">
      <alignment horizontal="left" vertical="distributed" wrapText="1"/>
    </xf>
    <xf numFmtId="3" fontId="4" fillId="5" borderId="5" xfId="0" applyNumberFormat="1" applyFont="1" applyFill="1" applyBorder="1" applyAlignment="1">
      <alignment horizontal="center" vertical="center" wrapText="1"/>
    </xf>
    <xf numFmtId="0" fontId="7" fillId="2" borderId="5" xfId="1" applyFont="1" applyFill="1" applyBorder="1" applyAlignment="1">
      <alignment vertical="distributed" wrapText="1"/>
    </xf>
    <xf numFmtId="0" fontId="7" fillId="2" borderId="5" xfId="1" applyFont="1" applyFill="1" applyBorder="1" applyAlignment="1">
      <alignment horizontal="center" vertical="distributed" wrapText="1"/>
    </xf>
    <xf numFmtId="0" fontId="7" fillId="2" borderId="5" xfId="0" applyFont="1" applyFill="1" applyBorder="1" applyAlignment="1">
      <alignment horizontal="left" vertical="distributed" wrapText="1"/>
    </xf>
    <xf numFmtId="164" fontId="2" fillId="2" borderId="5" xfId="9" applyNumberFormat="1" applyFont="1" applyFill="1" applyBorder="1" applyAlignment="1">
      <alignment horizontal="center" vertical="center"/>
    </xf>
    <xf numFmtId="0" fontId="1" fillId="5" borderId="5" xfId="1" applyFont="1" applyFill="1" applyBorder="1" applyAlignment="1">
      <alignment vertical="distributed" wrapText="1"/>
    </xf>
    <xf numFmtId="0" fontId="1" fillId="5" borderId="5" xfId="1" applyFont="1" applyFill="1" applyBorder="1" applyAlignment="1">
      <alignment horizontal="center" vertical="distributed" wrapText="1"/>
    </xf>
    <xf numFmtId="0" fontId="1" fillId="5" borderId="5" xfId="1" applyFont="1" applyFill="1" applyBorder="1" applyAlignment="1">
      <alignment horizontal="left" vertical="distributed" wrapText="1"/>
    </xf>
    <xf numFmtId="3" fontId="4" fillId="5" borderId="5" xfId="0" applyNumberFormat="1" applyFont="1" applyFill="1" applyBorder="1" applyAlignment="1">
      <alignment horizontal="center" vertical="center"/>
    </xf>
    <xf numFmtId="0" fontId="1" fillId="0" borderId="5" xfId="0" applyFont="1" applyBorder="1" applyAlignment="1">
      <alignment vertical="distributed" wrapText="1"/>
    </xf>
    <xf numFmtId="0" fontId="1" fillId="4" borderId="5" xfId="1" applyFont="1" applyFill="1" applyBorder="1" applyAlignment="1">
      <alignment horizontal="center" vertical="distributed" wrapText="1"/>
    </xf>
    <xf numFmtId="0" fontId="1" fillId="0" borderId="5" xfId="0" applyFont="1" applyBorder="1" applyAlignment="1">
      <alignment horizontal="left" vertical="distributed" wrapText="1"/>
    </xf>
    <xf numFmtId="3" fontId="4" fillId="0" borderId="5" xfId="0" applyNumberFormat="1" applyFont="1" applyBorder="1" applyAlignment="1">
      <alignment horizontal="center" vertical="center" wrapText="1"/>
    </xf>
    <xf numFmtId="0" fontId="1" fillId="5" borderId="5" xfId="0" applyFont="1" applyFill="1" applyBorder="1" applyAlignment="1">
      <alignment vertical="distributed" wrapText="1"/>
    </xf>
    <xf numFmtId="0" fontId="1" fillId="2" borderId="5" xfId="1" applyFont="1" applyFill="1" applyBorder="1" applyAlignment="1">
      <alignment vertical="distributed" wrapText="1"/>
    </xf>
    <xf numFmtId="0" fontId="1" fillId="2" borderId="5" xfId="1" applyFont="1" applyFill="1" applyBorder="1" applyAlignment="1">
      <alignment horizontal="center" vertical="distributed" wrapText="1"/>
    </xf>
    <xf numFmtId="0" fontId="9" fillId="26" borderId="5" xfId="0" applyFont="1" applyFill="1" applyBorder="1" applyAlignment="1">
      <alignment horizontal="left" vertical="distributed" wrapText="1"/>
    </xf>
    <xf numFmtId="164" fontId="1" fillId="2" borderId="5" xfId="9" applyNumberFormat="1" applyFont="1" applyFill="1" applyBorder="1" applyAlignment="1">
      <alignment horizontal="center" vertical="center"/>
    </xf>
    <xf numFmtId="164" fontId="1" fillId="2" borderId="5" xfId="9" applyNumberFormat="1" applyFont="1" applyFill="1" applyBorder="1" applyAlignment="1">
      <alignment horizontal="center" vertical="center" wrapText="1"/>
    </xf>
    <xf numFmtId="164" fontId="4" fillId="2" borderId="5" xfId="9" applyNumberFormat="1" applyFont="1" applyFill="1" applyBorder="1" applyAlignment="1">
      <alignment horizontal="center" vertical="center" wrapText="1"/>
    </xf>
    <xf numFmtId="0" fontId="1" fillId="5" borderId="5" xfId="0" applyFont="1" applyFill="1" applyBorder="1" applyAlignment="1">
      <alignment horizontal="left" vertical="distributed" wrapText="1"/>
    </xf>
    <xf numFmtId="0" fontId="1" fillId="2" borderId="5" xfId="0" applyFont="1" applyFill="1" applyBorder="1" applyAlignment="1">
      <alignment vertical="distributed" wrapText="1"/>
    </xf>
    <xf numFmtId="0" fontId="1" fillId="2" borderId="5" xfId="0" applyFont="1" applyFill="1" applyBorder="1" applyAlignment="1">
      <alignment horizontal="center" vertical="distributed" wrapText="1"/>
    </xf>
    <xf numFmtId="0" fontId="1" fillId="4" borderId="6" xfId="0" applyFont="1" applyFill="1" applyBorder="1" applyAlignment="1">
      <alignment vertical="distributed" wrapText="1"/>
    </xf>
    <xf numFmtId="0" fontId="1" fillId="4" borderId="5" xfId="0" applyFont="1" applyFill="1" applyBorder="1" applyAlignment="1">
      <alignment horizontal="center" vertical="distributed" wrapText="1"/>
    </xf>
    <xf numFmtId="3" fontId="4" fillId="4" borderId="5" xfId="0" applyNumberFormat="1" applyFont="1" applyFill="1" applyBorder="1" applyAlignment="1">
      <alignment horizontal="center" vertical="center" wrapText="1"/>
    </xf>
    <xf numFmtId="0" fontId="1" fillId="7" borderId="6" xfId="0" applyFont="1" applyFill="1" applyBorder="1" applyAlignment="1">
      <alignment vertical="distributed" wrapText="1"/>
    </xf>
    <xf numFmtId="0" fontId="1" fillId="7" borderId="5" xfId="0" applyFont="1" applyFill="1" applyBorder="1" applyAlignment="1">
      <alignment horizontal="center" vertical="distributed" wrapText="1"/>
    </xf>
    <xf numFmtId="0" fontId="7" fillId="7" borderId="6" xfId="0" applyFont="1" applyFill="1" applyBorder="1" applyAlignment="1">
      <alignment vertical="distributed" wrapText="1"/>
    </xf>
    <xf numFmtId="164" fontId="1" fillId="8" borderId="5" xfId="9" applyNumberFormat="1" applyFont="1" applyFill="1" applyBorder="1" applyAlignment="1">
      <alignment horizontal="center" vertical="center" wrapText="1"/>
    </xf>
    <xf numFmtId="0" fontId="1" fillId="5" borderId="5" xfId="0" applyFont="1" applyFill="1" applyBorder="1" applyAlignment="1">
      <alignment horizontal="center" vertical="distributed" wrapText="1"/>
    </xf>
    <xf numFmtId="0" fontId="1" fillId="5" borderId="6" xfId="0" applyFont="1" applyFill="1" applyBorder="1" applyAlignment="1">
      <alignment vertical="distributed" wrapText="1"/>
    </xf>
    <xf numFmtId="164" fontId="8" fillId="8" borderId="5" xfId="9" applyNumberFormat="1" applyFont="1" applyFill="1" applyBorder="1" applyAlignment="1">
      <alignment horizontal="center" vertical="center" wrapText="1"/>
    </xf>
    <xf numFmtId="0" fontId="1" fillId="4" borderId="5" xfId="1" applyFont="1" applyFill="1" applyBorder="1" applyAlignment="1">
      <alignment vertical="distributed" wrapText="1"/>
    </xf>
    <xf numFmtId="0" fontId="1" fillId="4" borderId="5" xfId="1" applyFont="1" applyFill="1" applyBorder="1" applyAlignment="1">
      <alignment horizontal="left" vertical="distributed" wrapText="1"/>
    </xf>
    <xf numFmtId="0" fontId="1" fillId="5" borderId="5" xfId="2" applyFont="1" applyFill="1" applyBorder="1" applyAlignment="1">
      <alignment vertical="distributed" wrapText="1"/>
    </xf>
    <xf numFmtId="0" fontId="1" fillId="5" borderId="5" xfId="2" applyFont="1" applyFill="1" applyBorder="1" applyAlignment="1">
      <alignment horizontal="center" vertical="distributed" wrapText="1"/>
    </xf>
    <xf numFmtId="0" fontId="1" fillId="5" borderId="5" xfId="2" applyFont="1" applyFill="1" applyBorder="1" applyAlignment="1">
      <alignment horizontal="left" vertical="distributed" wrapText="1"/>
    </xf>
    <xf numFmtId="0" fontId="4" fillId="5" borderId="5" xfId="1" applyFont="1" applyFill="1" applyBorder="1" applyAlignment="1">
      <alignment vertical="distributed" wrapText="1"/>
    </xf>
    <xf numFmtId="0" fontId="4" fillId="5" borderId="5" xfId="1" applyFont="1" applyFill="1" applyBorder="1" applyAlignment="1">
      <alignment horizontal="center" vertical="distributed" wrapText="1"/>
    </xf>
    <xf numFmtId="0" fontId="4" fillId="5" borderId="5" xfId="1" applyFont="1" applyFill="1" applyBorder="1" applyAlignment="1">
      <alignment horizontal="left" vertical="distributed" wrapText="1"/>
    </xf>
    <xf numFmtId="0" fontId="1" fillId="4" borderId="5" xfId="0" applyFont="1" applyFill="1" applyBorder="1" applyAlignment="1">
      <alignment vertical="distributed" wrapText="1"/>
    </xf>
    <xf numFmtId="0" fontId="1" fillId="4" borderId="5" xfId="0" applyFont="1" applyFill="1" applyBorder="1" applyAlignment="1">
      <alignment horizontal="left" vertical="distributed" wrapText="1"/>
    </xf>
    <xf numFmtId="0" fontId="1" fillId="20" borderId="6" xfId="0" applyFont="1" applyFill="1" applyBorder="1" applyAlignment="1">
      <alignment vertical="distributed"/>
    </xf>
    <xf numFmtId="0" fontId="1" fillId="5" borderId="6" xfId="1" applyFont="1" applyFill="1" applyBorder="1" applyAlignment="1">
      <alignment horizontal="center" vertical="distributed" wrapText="1"/>
    </xf>
    <xf numFmtId="0" fontId="1" fillId="20" borderId="6" xfId="0" applyFont="1" applyFill="1" applyBorder="1" applyAlignment="1">
      <alignment vertical="distributed" wrapText="1"/>
    </xf>
    <xf numFmtId="0" fontId="9" fillId="26" borderId="5" xfId="0" applyFont="1" applyFill="1" applyBorder="1" applyAlignment="1">
      <alignment horizontal="left" vertical="center" wrapText="1"/>
    </xf>
    <xf numFmtId="3" fontId="4" fillId="2" borderId="5" xfId="0" applyNumberFormat="1" applyFont="1" applyFill="1" applyBorder="1" applyAlignment="1">
      <alignment horizontal="center" vertical="center" wrapText="1"/>
    </xf>
    <xf numFmtId="0" fontId="4" fillId="15" borderId="5" xfId="0" applyFont="1" applyFill="1" applyBorder="1" applyAlignment="1">
      <alignment horizontal="left" vertical="distributed" wrapText="1"/>
    </xf>
    <xf numFmtId="0" fontId="4" fillId="5" borderId="5" xfId="0" applyFont="1" applyFill="1" applyBorder="1" applyAlignment="1">
      <alignment vertical="distributed" wrapText="1"/>
    </xf>
    <xf numFmtId="0" fontId="4" fillId="4" borderId="5" xfId="0" applyFont="1" applyFill="1" applyBorder="1" applyAlignment="1">
      <alignment vertical="distributed" wrapText="1"/>
    </xf>
    <xf numFmtId="0" fontId="4" fillId="4" borderId="5" xfId="1" applyFont="1" applyFill="1" applyBorder="1" applyAlignment="1">
      <alignment horizontal="center" vertical="distributed" wrapText="1"/>
    </xf>
    <xf numFmtId="0" fontId="4" fillId="4" borderId="5" xfId="0" applyFont="1" applyFill="1" applyBorder="1" applyAlignment="1">
      <alignment horizontal="left" vertical="distributed" wrapText="1"/>
    </xf>
    <xf numFmtId="0" fontId="4" fillId="5" borderId="5" xfId="2" applyFont="1" applyFill="1" applyBorder="1" applyAlignment="1">
      <alignment vertical="distributed" wrapText="1"/>
    </xf>
    <xf numFmtId="0" fontId="4" fillId="5" borderId="5" xfId="2" applyFont="1" applyFill="1" applyBorder="1" applyAlignment="1">
      <alignment horizontal="left" vertical="distributed" wrapText="1"/>
    </xf>
    <xf numFmtId="0" fontId="1" fillId="4" borderId="5" xfId="2" applyFont="1" applyFill="1" applyBorder="1" applyAlignment="1">
      <alignment vertical="distributed" wrapText="1"/>
    </xf>
    <xf numFmtId="0" fontId="1" fillId="4" borderId="5" xfId="2" applyFont="1" applyFill="1" applyBorder="1" applyAlignment="1">
      <alignment horizontal="left" vertical="distributed" wrapText="1"/>
    </xf>
    <xf numFmtId="0" fontId="4" fillId="4" borderId="5" xfId="0" applyFont="1" applyFill="1" applyBorder="1" applyAlignment="1">
      <alignment horizontal="center" vertical="distributed" wrapText="1"/>
    </xf>
    <xf numFmtId="0" fontId="4" fillId="5" borderId="5" xfId="0" applyFont="1" applyFill="1" applyBorder="1" applyAlignment="1">
      <alignment horizontal="center" vertical="distributed" wrapText="1"/>
    </xf>
    <xf numFmtId="0" fontId="4" fillId="2" borderId="5" xfId="1" applyFont="1" applyFill="1" applyBorder="1" applyAlignment="1">
      <alignment vertical="distributed" wrapText="1"/>
    </xf>
    <xf numFmtId="0" fontId="4" fillId="2" borderId="5" xfId="1" applyFont="1" applyFill="1" applyBorder="1" applyAlignment="1">
      <alignment horizontal="center" vertical="distributed" wrapText="1"/>
    </xf>
    <xf numFmtId="0" fontId="4" fillId="4" borderId="5" xfId="2" applyFont="1" applyFill="1" applyBorder="1" applyAlignment="1">
      <alignment vertical="distributed" wrapText="1"/>
    </xf>
    <xf numFmtId="0" fontId="4" fillId="4" borderId="5" xfId="2" applyFont="1" applyFill="1" applyBorder="1" applyAlignment="1">
      <alignment horizontal="left" vertical="distributed" wrapText="1"/>
    </xf>
    <xf numFmtId="0" fontId="4" fillId="4" borderId="5" xfId="1" applyFont="1" applyFill="1" applyBorder="1" applyAlignment="1">
      <alignment vertical="distributed" wrapText="1"/>
    </xf>
    <xf numFmtId="0" fontId="4" fillId="4" borderId="5" xfId="1" applyFont="1" applyFill="1" applyBorder="1" applyAlignment="1">
      <alignment horizontal="left" vertical="distributed" wrapText="1"/>
    </xf>
    <xf numFmtId="0" fontId="7" fillId="2" borderId="5" xfId="1" applyFont="1" applyFill="1" applyBorder="1" applyAlignment="1">
      <alignment horizontal="left" vertical="distributed" wrapText="1"/>
    </xf>
    <xf numFmtId="0" fontId="4" fillId="2" borderId="5" xfId="0" applyFont="1" applyFill="1" applyBorder="1" applyAlignment="1">
      <alignment vertical="distributed" wrapText="1"/>
    </xf>
    <xf numFmtId="0" fontId="4" fillId="2" borderId="5" xfId="0" applyFont="1" applyFill="1" applyBorder="1" applyAlignment="1">
      <alignment horizontal="center" vertical="distributed" wrapText="1"/>
    </xf>
    <xf numFmtId="0" fontId="9" fillId="2" borderId="5" xfId="0" applyFont="1" applyFill="1" applyBorder="1" applyAlignment="1">
      <alignment horizontal="left" vertical="distributed" wrapText="1"/>
    </xf>
    <xf numFmtId="0" fontId="4" fillId="5" borderId="5" xfId="1" applyFont="1" applyFill="1" applyBorder="1" applyAlignment="1">
      <alignment horizontal="left" vertical="center" wrapText="1"/>
    </xf>
    <xf numFmtId="0" fontId="4" fillId="5" borderId="5" xfId="0" applyFont="1" applyFill="1" applyBorder="1" applyAlignment="1">
      <alignment vertical="distributed"/>
    </xf>
    <xf numFmtId="0" fontId="9" fillId="27" borderId="5" xfId="1" applyFont="1" applyFill="1" applyBorder="1" applyAlignment="1">
      <alignment vertical="distributed" wrapText="1"/>
    </xf>
    <xf numFmtId="0" fontId="9" fillId="27" borderId="5" xfId="1" applyFont="1" applyFill="1" applyBorder="1" applyAlignment="1">
      <alignment horizontal="center" vertical="distributed" wrapText="1"/>
    </xf>
    <xf numFmtId="0" fontId="10" fillId="28" borderId="5" xfId="0" applyFont="1" applyFill="1" applyBorder="1" applyAlignment="1">
      <alignment horizontal="left" vertical="distributed" wrapText="1"/>
    </xf>
    <xf numFmtId="3" fontId="9" fillId="27" borderId="5" xfId="0" applyNumberFormat="1" applyFont="1" applyFill="1" applyBorder="1" applyAlignment="1">
      <alignment horizontal="center" vertical="center" wrapText="1"/>
    </xf>
    <xf numFmtId="0" fontId="2" fillId="5" borderId="5" xfId="1" applyFont="1" applyFill="1" applyBorder="1" applyAlignment="1">
      <alignment horizontal="left" vertical="center" wrapText="1"/>
    </xf>
    <xf numFmtId="0" fontId="7" fillId="27" borderId="5" xfId="1" applyFont="1" applyFill="1" applyBorder="1" applyAlignment="1">
      <alignment vertical="distributed" wrapText="1"/>
    </xf>
    <xf numFmtId="0" fontId="7" fillId="27" borderId="5" xfId="1" applyFont="1" applyFill="1" applyBorder="1" applyAlignment="1">
      <alignment horizontal="center" vertical="distributed" wrapText="1"/>
    </xf>
    <xf numFmtId="0" fontId="7" fillId="27" borderId="5" xfId="0" applyFont="1" applyFill="1" applyBorder="1" applyAlignment="1">
      <alignment vertical="distributed" wrapText="1"/>
    </xf>
    <xf numFmtId="0" fontId="7" fillId="27" borderId="5" xfId="0" applyFont="1" applyFill="1" applyBorder="1" applyAlignment="1">
      <alignment horizontal="center" vertical="distributed" wrapText="1"/>
    </xf>
    <xf numFmtId="0" fontId="6" fillId="27" borderId="5" xfId="0" applyFont="1" applyFill="1" applyBorder="1" applyAlignment="1">
      <alignment horizontal="left" vertical="distributed" wrapText="1"/>
    </xf>
    <xf numFmtId="0" fontId="2" fillId="4" borderId="5" xfId="0" applyFont="1" applyFill="1" applyBorder="1" applyAlignment="1">
      <alignment horizontal="center" vertical="distributed" wrapText="1"/>
    </xf>
    <xf numFmtId="0" fontId="2" fillId="5" borderId="5" xfId="1" applyFont="1" applyFill="1" applyBorder="1" applyAlignment="1">
      <alignment vertical="distributed" wrapText="1"/>
    </xf>
    <xf numFmtId="0" fontId="2" fillId="5" borderId="5" xfId="1" applyFont="1" applyFill="1" applyBorder="1" applyAlignment="1">
      <alignment horizontal="center" vertical="distributed" wrapText="1"/>
    </xf>
    <xf numFmtId="0" fontId="2" fillId="5" borderId="5" xfId="0" applyFont="1" applyFill="1" applyBorder="1" applyAlignment="1" applyProtection="1">
      <alignment horizontal="left" vertical="center" wrapText="1" readingOrder="1"/>
      <protection locked="0"/>
    </xf>
    <xf numFmtId="0" fontId="2" fillId="4" borderId="5" xfId="0" applyFont="1" applyFill="1" applyBorder="1" applyAlignment="1">
      <alignment vertical="distributed" wrapText="1"/>
    </xf>
    <xf numFmtId="0" fontId="2" fillId="4" borderId="5" xfId="1" applyFont="1" applyFill="1" applyBorder="1" applyAlignment="1">
      <alignment horizontal="center" vertical="distributed" wrapText="1"/>
    </xf>
    <xf numFmtId="0" fontId="2" fillId="5" borderId="5" xfId="0" applyFont="1" applyFill="1" applyBorder="1" applyAlignment="1">
      <alignment vertical="distributed" wrapText="1"/>
    </xf>
    <xf numFmtId="0" fontId="4" fillId="5" borderId="5" xfId="0" applyFont="1" applyFill="1" applyBorder="1" applyAlignment="1" applyProtection="1">
      <alignment horizontal="left" vertical="center" wrapText="1" readingOrder="1"/>
      <protection locked="0"/>
    </xf>
    <xf numFmtId="0" fontId="4" fillId="4" borderId="5" xfId="0" applyFont="1" applyFill="1" applyBorder="1" applyAlignment="1">
      <alignment vertical="distributed"/>
    </xf>
    <xf numFmtId="0" fontId="30" fillId="28" borderId="5" xfId="0" applyFont="1" applyFill="1" applyBorder="1" applyAlignment="1">
      <alignment horizontal="left" vertical="distributed" wrapText="1"/>
    </xf>
    <xf numFmtId="0" fontId="9" fillId="27" borderId="5" xfId="0" applyFont="1" applyFill="1" applyBorder="1" applyAlignment="1">
      <alignment vertical="distributed" wrapText="1"/>
    </xf>
    <xf numFmtId="0" fontId="9" fillId="27" borderId="5" xfId="0" applyFont="1" applyFill="1" applyBorder="1" applyAlignment="1">
      <alignment horizontal="center" vertical="distributed" wrapText="1"/>
    </xf>
    <xf numFmtId="0" fontId="30" fillId="27" borderId="5" xfId="0" applyFont="1" applyFill="1" applyBorder="1" applyAlignment="1">
      <alignment horizontal="left" vertical="distributed" wrapText="1"/>
    </xf>
    <xf numFmtId="0" fontId="4" fillId="0" borderId="5" xfId="0" applyFont="1" applyBorder="1" applyAlignment="1">
      <alignment vertical="distributed" wrapText="1"/>
    </xf>
    <xf numFmtId="0" fontId="4" fillId="0" borderId="5" xfId="0" applyFont="1" applyBorder="1" applyAlignment="1">
      <alignment horizontal="center" vertical="distributed" wrapText="1"/>
    </xf>
    <xf numFmtId="0" fontId="2" fillId="0" borderId="5" xfId="0" applyFont="1" applyBorder="1" applyAlignment="1">
      <alignment horizontal="left" vertical="distributed" wrapText="1"/>
    </xf>
    <xf numFmtId="0" fontId="4" fillId="0" borderId="5" xfId="0" applyFont="1" applyBorder="1" applyAlignment="1">
      <alignment horizontal="left" vertical="distributed" wrapText="1"/>
    </xf>
    <xf numFmtId="0" fontId="1" fillId="0" borderId="5" xfId="0" applyFont="1" applyBorder="1" applyAlignment="1">
      <alignment horizontal="center" vertical="distributed" wrapText="1"/>
    </xf>
    <xf numFmtId="0" fontId="2" fillId="0" borderId="5" xfId="0" applyFont="1" applyBorder="1" applyAlignment="1">
      <alignment horizontal="center" vertical="distributed" wrapText="1"/>
    </xf>
    <xf numFmtId="0" fontId="1" fillId="0" borderId="5" xfId="3" applyFont="1" applyBorder="1" applyAlignment="1">
      <alignment horizontal="center" vertical="distributed" wrapText="1"/>
    </xf>
    <xf numFmtId="0" fontId="1" fillId="4" borderId="5" xfId="3" applyFont="1" applyFill="1" applyBorder="1" applyAlignment="1">
      <alignment horizontal="center" vertical="distributed" wrapText="1"/>
    </xf>
    <xf numFmtId="0" fontId="2" fillId="0" borderId="5" xfId="3" applyFont="1" applyBorder="1" applyAlignment="1">
      <alignment horizontal="center" vertical="distributed" wrapText="1"/>
    </xf>
    <xf numFmtId="0" fontId="9" fillId="2" borderId="5" xfId="1" applyFont="1" applyFill="1" applyBorder="1" applyAlignment="1">
      <alignment horizontal="left" vertical="center" wrapText="1"/>
    </xf>
    <xf numFmtId="3" fontId="9" fillId="2" borderId="5" xfId="0" applyNumberFormat="1" applyFont="1" applyFill="1" applyBorder="1" applyAlignment="1">
      <alignment horizontal="center" vertical="center" wrapText="1"/>
    </xf>
    <xf numFmtId="0" fontId="1" fillId="2" borderId="5" xfId="2" applyFont="1" applyFill="1" applyBorder="1" applyAlignment="1">
      <alignment vertical="distributed" wrapText="1"/>
    </xf>
    <xf numFmtId="0" fontId="1" fillId="2" borderId="5" xfId="2" applyFont="1" applyFill="1" applyBorder="1" applyAlignment="1">
      <alignment horizontal="center" vertical="distributed" wrapText="1"/>
    </xf>
    <xf numFmtId="0" fontId="1" fillId="29" borderId="6" xfId="0" applyFont="1" applyFill="1" applyBorder="1" applyAlignment="1">
      <alignment vertical="distributed"/>
    </xf>
    <xf numFmtId="0" fontId="1" fillId="2" borderId="6" xfId="1" applyFont="1" applyFill="1" applyBorder="1" applyAlignment="1">
      <alignment horizontal="center" vertical="distributed" wrapText="1"/>
    </xf>
    <xf numFmtId="0" fontId="1" fillId="20" borderId="5" xfId="0" applyFont="1" applyFill="1" applyBorder="1" applyAlignment="1">
      <alignment vertical="distributed"/>
    </xf>
    <xf numFmtId="0" fontId="1" fillId="20" borderId="16" xfId="0" applyFont="1" applyFill="1" applyBorder="1" applyAlignment="1">
      <alignment vertical="distributed"/>
    </xf>
    <xf numFmtId="0" fontId="1" fillId="5" borderId="16" xfId="1" applyFont="1" applyFill="1" applyBorder="1" applyAlignment="1">
      <alignment horizontal="center" vertical="distributed" wrapText="1"/>
    </xf>
    <xf numFmtId="0" fontId="1" fillId="29" borderId="5" xfId="0" applyFont="1" applyFill="1" applyBorder="1" applyAlignment="1">
      <alignment vertical="distributed"/>
    </xf>
    <xf numFmtId="0" fontId="7" fillId="29" borderId="5" xfId="0" applyFont="1" applyFill="1" applyBorder="1" applyAlignment="1">
      <alignment vertical="distributed"/>
    </xf>
    <xf numFmtId="164" fontId="4" fillId="5" borderId="5" xfId="9" applyNumberFormat="1" applyFont="1" applyFill="1" applyBorder="1" applyAlignment="1">
      <alignment horizontal="right" vertical="center" wrapText="1" indent="2"/>
    </xf>
    <xf numFmtId="0" fontId="0" fillId="0" borderId="0" xfId="0" applyAlignment="1">
      <alignment horizontal="left" vertical="center"/>
    </xf>
    <xf numFmtId="0" fontId="0" fillId="0" borderId="0" xfId="0" applyAlignment="1">
      <alignment horizontal="center" vertical="center"/>
    </xf>
    <xf numFmtId="0" fontId="0" fillId="0" borderId="0" xfId="0" applyAlignment="1">
      <alignment horizontal="right" vertical="center" indent="1"/>
    </xf>
    <xf numFmtId="0" fontId="12" fillId="0" borderId="0" xfId="0" applyFont="1"/>
    <xf numFmtId="0" fontId="36" fillId="0" borderId="0" xfId="0" applyFont="1"/>
    <xf numFmtId="0" fontId="2" fillId="0" borderId="0" xfId="0" applyFont="1" applyAlignment="1">
      <alignment horizontal="left"/>
    </xf>
    <xf numFmtId="0" fontId="11" fillId="0" borderId="0" xfId="0" applyFont="1"/>
    <xf numFmtId="0" fontId="2" fillId="0" borderId="0" xfId="0" applyFont="1" applyAlignment="1">
      <alignment horizontal="left" vertical="center"/>
    </xf>
    <xf numFmtId="0" fontId="35" fillId="0" borderId="0" xfId="0" applyFont="1" applyAlignment="1">
      <alignment horizontal="left" vertical="center"/>
    </xf>
    <xf numFmtId="0" fontId="35" fillId="0" borderId="0" xfId="0" applyFont="1" applyAlignment="1">
      <alignment horizontal="center" vertical="center"/>
    </xf>
    <xf numFmtId="0" fontId="12" fillId="0" borderId="0" xfId="0" applyFont="1" applyAlignment="1">
      <alignment vertical="center"/>
    </xf>
    <xf numFmtId="0" fontId="1" fillId="5" borderId="9" xfId="1" applyFont="1" applyFill="1" applyBorder="1" applyAlignment="1">
      <alignment horizontal="left" vertical="center" wrapText="1"/>
    </xf>
    <xf numFmtId="0" fontId="4" fillId="0" borderId="3" xfId="0" applyFont="1" applyBorder="1" applyAlignment="1">
      <alignment horizontal="left" vertical="center" wrapText="1"/>
    </xf>
    <xf numFmtId="0" fontId="2" fillId="5" borderId="5" xfId="0" applyFont="1" applyFill="1" applyBorder="1" applyAlignment="1">
      <alignment vertical="distributed"/>
    </xf>
    <xf numFmtId="0" fontId="2" fillId="5" borderId="5" xfId="0" applyFont="1" applyFill="1" applyBorder="1" applyAlignment="1">
      <alignment horizontal="center" vertical="distributed" wrapText="1"/>
    </xf>
    <xf numFmtId="168" fontId="2" fillId="5" borderId="5" xfId="9" applyNumberFormat="1" applyFont="1" applyFill="1" applyBorder="1" applyAlignment="1">
      <alignment horizontal="center" vertical="distributed" wrapText="1"/>
    </xf>
    <xf numFmtId="168" fontId="2" fillId="5" borderId="4" xfId="9" applyNumberFormat="1" applyFont="1" applyFill="1" applyBorder="1" applyAlignment="1">
      <alignment horizontal="center" vertical="distributed" wrapText="1"/>
    </xf>
    <xf numFmtId="0" fontId="4" fillId="30" borderId="5" xfId="4" applyFont="1" applyFill="1" applyBorder="1" applyAlignment="1">
      <alignment vertical="distributed" wrapText="1"/>
    </xf>
    <xf numFmtId="0" fontId="4" fillId="30" borderId="5" xfId="4" applyFont="1" applyFill="1" applyBorder="1" applyAlignment="1">
      <alignment horizontal="center" vertical="distributed" wrapText="1"/>
    </xf>
    <xf numFmtId="0" fontId="7" fillId="30" borderId="5" xfId="4" applyFont="1" applyFill="1" applyBorder="1" applyAlignment="1">
      <alignment horizontal="center" vertical="distributed" wrapText="1"/>
    </xf>
    <xf numFmtId="0" fontId="4" fillId="31" borderId="5" xfId="4" applyFont="1" applyFill="1" applyBorder="1" applyAlignment="1">
      <alignment vertical="distributed" wrapText="1"/>
    </xf>
    <xf numFmtId="0" fontId="4" fillId="31" borderId="5" xfId="4" applyFont="1" applyFill="1" applyBorder="1" applyAlignment="1">
      <alignment horizontal="center" vertical="distributed" wrapText="1"/>
    </xf>
    <xf numFmtId="0" fontId="7" fillId="31" borderId="5" xfId="4" applyFont="1" applyFill="1" applyBorder="1" applyAlignment="1">
      <alignment horizontal="center" vertical="distributed" wrapText="1"/>
    </xf>
    <xf numFmtId="0" fontId="2" fillId="15" borderId="5" xfId="4" applyFont="1" applyFill="1" applyBorder="1" applyAlignment="1">
      <alignment vertical="distributed"/>
    </xf>
    <xf numFmtId="0" fontId="2" fillId="15" borderId="5" xfId="4" applyFont="1" applyFill="1" applyBorder="1" applyAlignment="1">
      <alignment horizontal="center" vertical="distributed"/>
    </xf>
    <xf numFmtId="0" fontId="2" fillId="15" borderId="5" xfId="4" applyFont="1" applyFill="1" applyBorder="1" applyAlignment="1">
      <alignment horizontal="left" vertical="center" wrapText="1"/>
    </xf>
    <xf numFmtId="0" fontId="2" fillId="32" borderId="5" xfId="4" applyFont="1" applyFill="1" applyBorder="1" applyAlignment="1">
      <alignment horizontal="center" vertical="center"/>
    </xf>
    <xf numFmtId="0" fontId="1" fillId="25" borderId="5" xfId="0" applyFont="1" applyFill="1" applyBorder="1" applyAlignment="1">
      <alignment horizontal="center" vertical="center"/>
    </xf>
    <xf numFmtId="0" fontId="12" fillId="32" borderId="5" xfId="4" applyFont="1" applyFill="1" applyBorder="1" applyAlignment="1">
      <alignment horizontal="center" vertical="center" wrapText="1"/>
    </xf>
    <xf numFmtId="0" fontId="2" fillId="15" borderId="5" xfId="4" applyFont="1" applyFill="1" applyBorder="1" applyAlignment="1">
      <alignment vertical="center"/>
    </xf>
    <xf numFmtId="0" fontId="2" fillId="15" borderId="5" xfId="4" applyFont="1" applyFill="1" applyBorder="1" applyAlignment="1">
      <alignment horizontal="center" vertical="center"/>
    </xf>
    <xf numFmtId="0" fontId="2" fillId="15" borderId="5" xfId="4" applyFont="1" applyFill="1" applyBorder="1" applyAlignment="1">
      <alignment vertical="center" wrapText="1"/>
    </xf>
    <xf numFmtId="0" fontId="2" fillId="33" borderId="5" xfId="4" applyFont="1" applyFill="1" applyBorder="1" applyAlignment="1">
      <alignment vertical="center"/>
    </xf>
    <xf numFmtId="0" fontId="2" fillId="33" borderId="5" xfId="4" applyFont="1" applyFill="1" applyBorder="1" applyAlignment="1">
      <alignment vertical="center" wrapText="1"/>
    </xf>
    <xf numFmtId="0" fontId="2" fillId="34" borderId="5" xfId="4" applyFont="1" applyFill="1" applyBorder="1" applyAlignment="1">
      <alignment vertical="center"/>
    </xf>
    <xf numFmtId="0" fontId="2" fillId="34" borderId="5" xfId="4" applyFont="1" applyFill="1" applyBorder="1" applyAlignment="1">
      <alignment horizontal="center" vertical="center"/>
    </xf>
    <xf numFmtId="0" fontId="12" fillId="34" borderId="5" xfId="4" applyFont="1" applyFill="1" applyBorder="1" applyAlignment="1">
      <alignment horizontal="center" vertical="center" wrapText="1"/>
    </xf>
    <xf numFmtId="0" fontId="2" fillId="5" borderId="5" xfId="4" applyFont="1" applyFill="1" applyBorder="1" applyAlignment="1">
      <alignment horizontal="center" vertical="center"/>
    </xf>
    <xf numFmtId="0" fontId="2" fillId="5" borderId="5" xfId="2" applyFont="1" applyFill="1" applyBorder="1" applyAlignment="1">
      <alignment vertical="center" wrapText="1"/>
    </xf>
    <xf numFmtId="0" fontId="2" fillId="32" borderId="5" xfId="4" applyFont="1" applyFill="1" applyBorder="1" applyAlignment="1">
      <alignment vertical="center"/>
    </xf>
    <xf numFmtId="0" fontId="2" fillId="25" borderId="5" xfId="4" applyFont="1" applyFill="1" applyBorder="1" applyAlignment="1">
      <alignment horizontal="center" vertical="center"/>
    </xf>
    <xf numFmtId="0" fontId="12" fillId="25" borderId="5" xfId="2" applyFont="1" applyFill="1" applyBorder="1" applyAlignment="1">
      <alignment vertical="center" wrapText="1"/>
    </xf>
    <xf numFmtId="0" fontId="12" fillId="32" borderId="5" xfId="4" applyFont="1" applyFill="1" applyBorder="1" applyAlignment="1">
      <alignment horizontal="center" vertical="center"/>
    </xf>
    <xf numFmtId="0" fontId="12" fillId="25" borderId="5" xfId="4" applyFont="1" applyFill="1" applyBorder="1" applyAlignment="1">
      <alignment horizontal="center" vertical="center"/>
    </xf>
    <xf numFmtId="0" fontId="14" fillId="0" borderId="5" xfId="0" applyFont="1" applyBorder="1" applyAlignment="1">
      <alignment vertical="center" wrapText="1"/>
    </xf>
    <xf numFmtId="0" fontId="14" fillId="0" borderId="5" xfId="0" applyFont="1" applyBorder="1" applyAlignment="1">
      <alignment vertical="center"/>
    </xf>
    <xf numFmtId="3" fontId="2" fillId="5" borderId="5" xfId="0" applyNumberFormat="1" applyFont="1" applyFill="1" applyBorder="1" applyAlignment="1">
      <alignment horizontal="right" vertical="center" indent="2"/>
    </xf>
    <xf numFmtId="37" fontId="27" fillId="25" borderId="4" xfId="4" applyNumberFormat="1" applyFont="1" applyFill="1" applyBorder="1" applyAlignment="1">
      <alignment horizontal="center"/>
    </xf>
    <xf numFmtId="0" fontId="2" fillId="5" borderId="5" xfId="0" applyFont="1" applyFill="1" applyBorder="1" applyAlignment="1">
      <alignment horizontal="left" vertical="distributed" wrapText="1"/>
    </xf>
    <xf numFmtId="0" fontId="2" fillId="5" borderId="5" xfId="0" applyFont="1" applyFill="1" applyBorder="1" applyAlignment="1">
      <alignment horizontal="center" vertical="distributed"/>
    </xf>
    <xf numFmtId="0" fontId="2" fillId="5" borderId="5" xfId="0" applyFont="1" applyFill="1" applyBorder="1" applyAlignment="1">
      <alignment horizontal="left" vertical="distributed"/>
    </xf>
    <xf numFmtId="3" fontId="2" fillId="5" borderId="5" xfId="0" applyNumberFormat="1" applyFont="1" applyFill="1" applyBorder="1" applyAlignment="1">
      <alignment horizontal="center" vertical="center"/>
    </xf>
    <xf numFmtId="0" fontId="4" fillId="5" borderId="5" xfId="0" applyFont="1" applyFill="1" applyBorder="1" applyAlignment="1">
      <alignment horizontal="left" vertical="distributed"/>
    </xf>
    <xf numFmtId="0" fontId="4" fillId="0" borderId="1" xfId="0" applyFont="1" applyBorder="1" applyAlignment="1">
      <alignment horizontal="left" vertical="center"/>
    </xf>
    <xf numFmtId="0" fontId="4" fillId="0" borderId="1" xfId="0" applyFont="1" applyBorder="1" applyAlignment="1">
      <alignment horizontal="center" vertical="center"/>
    </xf>
    <xf numFmtId="37" fontId="37" fillId="0" borderId="4" xfId="4" applyNumberFormat="1" applyFont="1" applyBorder="1" applyAlignment="1">
      <alignment horizontal="center" vertical="center"/>
    </xf>
    <xf numFmtId="0" fontId="4" fillId="0" borderId="5" xfId="0" applyFont="1" applyBorder="1" applyAlignment="1">
      <alignment horizontal="left" vertical="center"/>
    </xf>
    <xf numFmtId="0" fontId="4" fillId="0" borderId="5" xfId="0" applyFont="1" applyBorder="1" applyAlignment="1">
      <alignment horizontal="center" vertical="center"/>
    </xf>
    <xf numFmtId="0" fontId="4" fillId="0" borderId="5" xfId="0" applyFont="1" applyBorder="1" applyAlignment="1">
      <alignment horizontal="left" vertical="center" wrapText="1"/>
    </xf>
    <xf numFmtId="0" fontId="4" fillId="0" borderId="4" xfId="0" applyFont="1" applyBorder="1" applyAlignment="1">
      <alignment horizontal="center" vertical="center"/>
    </xf>
    <xf numFmtId="0" fontId="9" fillId="0" borderId="1" xfId="0" applyFont="1" applyBorder="1" applyAlignment="1">
      <alignment horizontal="left" vertical="center" wrapText="1"/>
    </xf>
    <xf numFmtId="0" fontId="9" fillId="0" borderId="1" xfId="0" applyFont="1" applyBorder="1" applyAlignment="1">
      <alignment horizontal="left" vertical="center"/>
    </xf>
    <xf numFmtId="0" fontId="9" fillId="0" borderId="1" xfId="0" applyFont="1" applyBorder="1" applyAlignment="1">
      <alignment horizontal="center" vertical="center"/>
    </xf>
    <xf numFmtId="0" fontId="9" fillId="0" borderId="4" xfId="0" applyFont="1" applyBorder="1" applyAlignment="1">
      <alignment horizontal="center" vertical="center"/>
    </xf>
    <xf numFmtId="0" fontId="4" fillId="0" borderId="1" xfId="6" applyFont="1" applyBorder="1" applyAlignment="1">
      <alignment vertical="center"/>
    </xf>
    <xf numFmtId="0" fontId="4" fillId="0" borderId="1" xfId="6" applyFont="1" applyBorder="1" applyAlignment="1">
      <alignment vertical="center" wrapText="1"/>
    </xf>
    <xf numFmtId="3" fontId="4" fillId="0" borderId="4" xfId="6" applyNumberFormat="1" applyFont="1" applyBorder="1" applyAlignment="1">
      <alignment horizontal="right" vertical="center" wrapText="1" indent="2"/>
    </xf>
    <xf numFmtId="49" fontId="4" fillId="0" borderId="5" xfId="4" applyNumberFormat="1" applyFont="1" applyBorder="1" applyAlignment="1">
      <alignment horizontal="center" vertical="center" wrapText="1"/>
    </xf>
    <xf numFmtId="0" fontId="4" fillId="0" borderId="5" xfId="4" applyFont="1" applyBorder="1" applyAlignment="1">
      <alignment horizontal="left" vertical="center" wrapText="1"/>
    </xf>
    <xf numFmtId="37" fontId="4" fillId="0" borderId="4" xfId="4" applyNumberFormat="1" applyFont="1" applyBorder="1" applyAlignment="1">
      <alignment horizontal="center" vertical="center"/>
    </xf>
    <xf numFmtId="0" fontId="4" fillId="0" borderId="0" xfId="0" applyFont="1" applyAlignment="1">
      <alignment horizontal="left" vertical="center"/>
    </xf>
    <xf numFmtId="0" fontId="4" fillId="0" borderId="5" xfId="0" applyFont="1" applyBorder="1" applyAlignment="1">
      <alignment wrapText="1"/>
    </xf>
    <xf numFmtId="1" fontId="4" fillId="0" borderId="5" xfId="0" applyNumberFormat="1" applyFont="1" applyBorder="1" applyAlignment="1">
      <alignment horizontal="right" vertical="center" indent="2"/>
    </xf>
    <xf numFmtId="0" fontId="4" fillId="0" borderId="0" xfId="0" applyFont="1" applyAlignment="1">
      <alignment wrapText="1"/>
    </xf>
    <xf numFmtId="0" fontId="2" fillId="0" borderId="1" xfId="0" applyFont="1" applyBorder="1" applyAlignment="1">
      <alignment horizontal="left" vertical="center"/>
    </xf>
    <xf numFmtId="49" fontId="2" fillId="0" borderId="1" xfId="0" applyNumberFormat="1" applyFont="1" applyBorder="1" applyAlignment="1">
      <alignment horizontal="center" vertical="center"/>
    </xf>
    <xf numFmtId="37" fontId="26" fillId="0" borderId="4" xfId="4" applyNumberFormat="1" applyFont="1" applyBorder="1" applyAlignment="1">
      <alignment horizontal="center" vertical="center"/>
    </xf>
    <xf numFmtId="3" fontId="2" fillId="0" borderId="4" xfId="0" applyNumberFormat="1" applyFont="1" applyBorder="1" applyAlignment="1">
      <alignment horizontal="center" vertical="center"/>
    </xf>
    <xf numFmtId="0" fontId="2" fillId="0" borderId="4" xfId="0" applyFont="1" applyBorder="1" applyAlignment="1">
      <alignment horizontal="center" vertical="center"/>
    </xf>
    <xf numFmtId="166" fontId="1" fillId="0" borderId="5" xfId="0" applyNumberFormat="1" applyFont="1" applyBorder="1" applyAlignment="1">
      <alignment vertical="center" wrapText="1"/>
    </xf>
    <xf numFmtId="0" fontId="12" fillId="2" borderId="5" xfId="0" applyFont="1" applyFill="1" applyBorder="1" applyAlignment="1">
      <alignment vertical="center" wrapText="1"/>
    </xf>
    <xf numFmtId="37" fontId="2" fillId="2" borderId="4" xfId="0" applyNumberFormat="1" applyFont="1" applyFill="1" applyBorder="1" applyAlignment="1">
      <alignment horizontal="center" vertical="center"/>
    </xf>
    <xf numFmtId="0" fontId="38" fillId="0" borderId="17" xfId="1" applyFont="1" applyBorder="1" applyAlignment="1">
      <alignment horizontal="left" vertical="center" wrapText="1"/>
    </xf>
    <xf numFmtId="0" fontId="38" fillId="0" borderId="5" xfId="1" applyFont="1" applyBorder="1" applyAlignment="1">
      <alignment horizontal="center" vertical="center" wrapText="1"/>
    </xf>
    <xf numFmtId="0" fontId="38" fillId="0" borderId="5" xfId="1" applyFont="1" applyBorder="1" applyAlignment="1">
      <alignment horizontal="left" vertical="center" wrapText="1"/>
    </xf>
    <xf numFmtId="37" fontId="39" fillId="0" borderId="18" xfId="9" applyNumberFormat="1" applyFont="1" applyFill="1" applyBorder="1" applyAlignment="1">
      <alignment horizontal="center" vertical="center" wrapText="1"/>
    </xf>
    <xf numFmtId="3" fontId="2" fillId="0" borderId="5" xfId="0" applyNumberFormat="1" applyFont="1" applyBorder="1" applyAlignment="1">
      <alignment horizontal="right" vertical="center" indent="2"/>
    </xf>
    <xf numFmtId="0" fontId="9" fillId="0" borderId="5" xfId="0" applyFont="1" applyBorder="1" applyAlignment="1">
      <alignment vertical="center" wrapText="1"/>
    </xf>
    <xf numFmtId="0" fontId="12" fillId="0" borderId="0" xfId="0" applyFont="1" applyAlignment="1">
      <alignment horizontal="center" vertical="center"/>
    </xf>
    <xf numFmtId="0" fontId="4" fillId="35" borderId="5" xfId="0" applyFont="1" applyFill="1" applyBorder="1" applyAlignment="1">
      <alignment vertical="center" wrapText="1"/>
    </xf>
    <xf numFmtId="0" fontId="10" fillId="0" borderId="5" xfId="0" applyFont="1" applyBorder="1" applyAlignment="1">
      <alignment vertical="center" wrapText="1"/>
    </xf>
    <xf numFmtId="0" fontId="4" fillId="0" borderId="17" xfId="0" applyFont="1" applyBorder="1" applyAlignment="1">
      <alignment horizontal="left" vertical="center" wrapText="1"/>
    </xf>
    <xf numFmtId="169" fontId="4" fillId="0" borderId="5" xfId="0" applyNumberFormat="1" applyFont="1" applyBorder="1" applyAlignment="1">
      <alignment horizontal="right" vertical="center"/>
    </xf>
    <xf numFmtId="0" fontId="12" fillId="0" borderId="0" xfId="0" applyFont="1" applyAlignment="1">
      <alignment horizontal="center" vertical="center" wrapText="1"/>
    </xf>
    <xf numFmtId="0" fontId="9" fillId="12" borderId="5" xfId="0" applyFont="1" applyFill="1" applyBorder="1" applyAlignment="1">
      <alignment vertical="center"/>
    </xf>
    <xf numFmtId="0" fontId="9" fillId="12" borderId="5" xfId="0" applyFont="1" applyFill="1" applyBorder="1" applyAlignment="1">
      <alignment horizontal="center" vertical="center"/>
    </xf>
    <xf numFmtId="0" fontId="9" fillId="12" borderId="5" xfId="0" applyFont="1" applyFill="1" applyBorder="1" applyAlignment="1">
      <alignment vertical="center" wrapText="1"/>
    </xf>
    <xf numFmtId="3" fontId="9" fillId="12" borderId="4" xfId="0" applyNumberFormat="1" applyFont="1" applyFill="1" applyBorder="1" applyAlignment="1">
      <alignment horizontal="right" vertical="center" indent="2"/>
    </xf>
    <xf numFmtId="0" fontId="2" fillId="35" borderId="5" xfId="0" applyFont="1" applyFill="1" applyBorder="1" applyAlignment="1">
      <alignment horizontal="center" vertical="center"/>
    </xf>
    <xf numFmtId="0" fontId="2" fillId="35" borderId="5" xfId="0" applyFont="1" applyFill="1" applyBorder="1" applyAlignment="1">
      <alignment vertical="center" wrapText="1"/>
    </xf>
    <xf numFmtId="0" fontId="11" fillId="35" borderId="5" xfId="0" applyFont="1" applyFill="1" applyBorder="1" applyAlignment="1">
      <alignment vertical="center"/>
    </xf>
    <xf numFmtId="1" fontId="11" fillId="35" borderId="5" xfId="0" applyNumberFormat="1" applyFont="1" applyFill="1" applyBorder="1" applyAlignment="1">
      <alignment horizontal="center" vertical="center"/>
    </xf>
    <xf numFmtId="0" fontId="11" fillId="35" borderId="5" xfId="0" applyFont="1" applyFill="1" applyBorder="1" applyAlignment="1">
      <alignment vertical="center" wrapText="1"/>
    </xf>
    <xf numFmtId="169" fontId="11" fillId="35" borderId="4" xfId="0" applyNumberFormat="1" applyFont="1" applyFill="1" applyBorder="1" applyAlignment="1">
      <alignment horizontal="center" vertical="center"/>
    </xf>
    <xf numFmtId="0" fontId="1" fillId="35" borderId="5" xfId="0" applyFont="1" applyFill="1" applyBorder="1" applyAlignment="1">
      <alignment vertical="center"/>
    </xf>
    <xf numFmtId="0" fontId="26" fillId="36" borderId="5" xfId="4" applyFont="1" applyFill="1" applyBorder="1" applyAlignment="1">
      <alignment horizontal="center" vertical="center" wrapText="1"/>
    </xf>
    <xf numFmtId="0" fontId="26" fillId="36" borderId="5" xfId="4" applyFont="1" applyFill="1" applyBorder="1" applyAlignment="1">
      <alignment horizontal="left" vertical="center" wrapText="1"/>
    </xf>
    <xf numFmtId="169" fontId="26" fillId="36" borderId="4" xfId="4" applyNumberFormat="1" applyFont="1" applyFill="1" applyBorder="1" applyAlignment="1">
      <alignment horizontal="center" vertical="center"/>
    </xf>
    <xf numFmtId="0" fontId="4" fillId="35" borderId="5" xfId="0" applyFont="1" applyFill="1" applyBorder="1" applyAlignment="1">
      <alignment vertical="center"/>
    </xf>
    <xf numFmtId="169" fontId="2" fillId="35" borderId="4" xfId="0" applyNumberFormat="1" applyFont="1" applyFill="1" applyBorder="1" applyAlignment="1">
      <alignment horizontal="center" vertical="center"/>
    </xf>
    <xf numFmtId="0" fontId="11" fillId="35" borderId="5" xfId="0" applyFont="1" applyFill="1" applyBorder="1" applyAlignment="1">
      <alignment horizontal="left" vertical="center"/>
    </xf>
    <xf numFmtId="49" fontId="27" fillId="36" borderId="5" xfId="4" applyNumberFormat="1" applyFont="1" applyFill="1" applyBorder="1" applyAlignment="1">
      <alignment horizontal="center"/>
    </xf>
    <xf numFmtId="0" fontId="27" fillId="35" borderId="5" xfId="4" applyFont="1" applyFill="1" applyBorder="1" applyAlignment="1">
      <alignment wrapText="1"/>
    </xf>
    <xf numFmtId="37" fontId="27" fillId="35" borderId="4" xfId="4" applyNumberFormat="1" applyFont="1" applyFill="1" applyBorder="1" applyAlignment="1">
      <alignment horizontal="center"/>
    </xf>
    <xf numFmtId="0" fontId="27" fillId="36" borderId="5" xfId="4" applyFont="1" applyFill="1" applyBorder="1" applyAlignment="1">
      <alignment horizontal="center" vertical="center"/>
    </xf>
    <xf numFmtId="0" fontId="26" fillId="35" borderId="5" xfId="4" applyFont="1" applyFill="1" applyBorder="1" applyAlignment="1">
      <alignment wrapText="1"/>
    </xf>
    <xf numFmtId="0" fontId="2" fillId="0" borderId="4" xfId="0" applyFont="1" applyBorder="1" applyAlignment="1">
      <alignment horizontal="center" vertical="center" wrapText="1"/>
    </xf>
    <xf numFmtId="0" fontId="2" fillId="0" borderId="10" xfId="0" applyFont="1" applyBorder="1" applyAlignment="1">
      <alignment horizontal="center" vertical="center" wrapText="1"/>
    </xf>
    <xf numFmtId="0" fontId="9" fillId="0" borderId="5" xfId="0" applyFont="1" applyBorder="1" applyAlignment="1">
      <alignment vertical="center" wrapText="1"/>
    </xf>
    <xf numFmtId="0" fontId="12" fillId="0" borderId="0" xfId="0" applyFont="1" applyAlignment="1">
      <alignment horizontal="center" vertical="center"/>
    </xf>
    <xf numFmtId="0" fontId="25" fillId="0" borderId="5" xfId="7" applyFont="1" applyBorder="1" applyAlignment="1">
      <alignment horizontal="center" wrapText="1"/>
    </xf>
    <xf numFmtId="0" fontId="25" fillId="0" borderId="4" xfId="7" applyFont="1" applyBorder="1" applyAlignment="1">
      <alignment horizontal="center" wrapText="1"/>
    </xf>
    <xf numFmtId="49" fontId="7" fillId="0" borderId="4" xfId="0" applyNumberFormat="1" applyFont="1" applyBorder="1" applyAlignment="1">
      <alignment horizontal="center" vertical="center" wrapText="1"/>
    </xf>
    <xf numFmtId="49" fontId="7" fillId="0" borderId="9" xfId="0" applyNumberFormat="1" applyFont="1" applyBorder="1" applyAlignment="1">
      <alignment horizontal="center" vertical="center" wrapText="1"/>
    </xf>
    <xf numFmtId="0" fontId="2" fillId="7" borderId="4"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24" borderId="4" xfId="0" applyFont="1" applyFill="1" applyBorder="1" applyAlignment="1">
      <alignment horizontal="center" vertical="center" wrapText="1"/>
    </xf>
    <xf numFmtId="0" fontId="2" fillId="24" borderId="10" xfId="0" applyFont="1" applyFill="1" applyBorder="1" applyAlignment="1">
      <alignment horizontal="center" vertical="center" wrapText="1"/>
    </xf>
  </cellXfs>
  <cellStyles count="10">
    <cellStyle name="Excel Built-in Normal" xfId="4" xr:uid="{00000000-0005-0000-0000-000000000000}"/>
    <cellStyle name="Excel Built-in Normal 1" xfId="5" xr:uid="{00000000-0005-0000-0000-000001000000}"/>
    <cellStyle name="Excel Built-in Normal 1 2" xfId="8" xr:uid="{00000000-0005-0000-0000-000002000000}"/>
    <cellStyle name="Обычный" xfId="0" builtinId="0"/>
    <cellStyle name="Обычный 2" xfId="6" xr:uid="{00000000-0005-0000-0000-000004000000}"/>
    <cellStyle name="Обычный 3" xfId="7" xr:uid="{00000000-0005-0000-0000-000005000000}"/>
    <cellStyle name="Обычный_Лист1" xfId="2" xr:uid="{00000000-0005-0000-0000-000006000000}"/>
    <cellStyle name="Обычный_Лист1_1" xfId="3" xr:uid="{00000000-0005-0000-0000-000007000000}"/>
    <cellStyle name="Обычный_новый прайс 19012018 (2)" xfId="1" xr:uid="{00000000-0005-0000-0000-000008000000}"/>
    <cellStyle name="Финансовый" xfId="9" builtinId="3"/>
  </cellStyles>
  <dxfs count="23">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zdravmedinform.ru/nomenclatura-meditcinskikh-uslug/a26.01.030.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sheetPr>
  <dimension ref="A1:IN4537"/>
  <sheetViews>
    <sheetView tabSelected="1" view="pageBreakPreview" topLeftCell="A687" zoomScaleNormal="100" zoomScaleSheetLayoutView="100" workbookViewId="0">
      <selection activeCell="G704" sqref="G704"/>
    </sheetView>
  </sheetViews>
  <sheetFormatPr defaultColWidth="9.140625" defaultRowHeight="15.75" x14ac:dyDescent="0.25"/>
  <cols>
    <col min="1" max="1" width="22.5703125" style="108" customWidth="1"/>
    <col min="2" max="2" width="13.7109375" style="1" customWidth="1"/>
    <col min="3" max="3" width="75.5703125" style="278" customWidth="1"/>
    <col min="4" max="4" width="13.7109375" style="81" customWidth="1"/>
    <col min="5" max="9" width="10.7109375" style="1" customWidth="1"/>
    <col min="10" max="18" width="9.140625" style="1" customWidth="1"/>
    <col min="19" max="19" width="0.85546875" style="1" customWidth="1"/>
    <col min="20" max="25" width="9.140625" style="1" customWidth="1"/>
    <col min="26" max="26" width="5.28515625" style="1" customWidth="1"/>
    <col min="27" max="54" width="9.140625" style="1" customWidth="1"/>
    <col min="55" max="55" width="6.140625" style="1" customWidth="1"/>
    <col min="56" max="57" width="9.140625" style="1" customWidth="1"/>
    <col min="58" max="58" width="6.5703125" style="1" customWidth="1"/>
    <col min="59" max="85" width="9.140625" style="1" customWidth="1"/>
    <col min="86" max="86" width="3.5703125" style="1" customWidth="1"/>
    <col min="87" max="104" width="9.140625" style="1" customWidth="1"/>
    <col min="105" max="105" width="4.85546875" style="1" customWidth="1"/>
    <col min="106" max="139" width="9.140625" style="1" customWidth="1"/>
    <col min="140" max="140" width="1.7109375" style="1" customWidth="1"/>
    <col min="141" max="156" width="9.140625" style="1" customWidth="1"/>
    <col min="157" max="157" width="4.140625" style="1" customWidth="1"/>
    <col min="158" max="170" width="9.140625" style="1" customWidth="1"/>
    <col min="171" max="171" width="5.140625" style="1" customWidth="1"/>
    <col min="172" max="186" width="9.140625" style="1" customWidth="1"/>
    <col min="187" max="187" width="1.42578125" style="1" customWidth="1"/>
    <col min="188" max="216" width="9.140625" style="1" customWidth="1"/>
    <col min="217" max="217" width="8.5703125" style="1" customWidth="1"/>
    <col min="218" max="249" width="9.140625" style="1" customWidth="1"/>
    <col min="250" max="16384" width="9.140625" style="1"/>
  </cols>
  <sheetData>
    <row r="1" spans="1:4" customFormat="1" x14ac:dyDescent="0.25">
      <c r="A1" s="2"/>
      <c r="B1" s="54"/>
      <c r="C1" s="248"/>
      <c r="D1" s="79" t="s">
        <v>5255</v>
      </c>
    </row>
    <row r="2" spans="1:4" customFormat="1" x14ac:dyDescent="0.25">
      <c r="A2" s="2"/>
      <c r="B2" s="54"/>
      <c r="C2" s="248"/>
      <c r="D2" s="79" t="s">
        <v>5791</v>
      </c>
    </row>
    <row r="3" spans="1:4" customFormat="1" x14ac:dyDescent="0.25">
      <c r="A3" s="2"/>
      <c r="B3" s="54"/>
      <c r="C3" s="248"/>
      <c r="D3" s="79"/>
    </row>
    <row r="4" spans="1:4" customFormat="1" x14ac:dyDescent="0.25">
      <c r="A4" s="2"/>
      <c r="B4" s="54"/>
      <c r="C4" s="248"/>
      <c r="D4" s="79"/>
    </row>
    <row r="5" spans="1:4" customFormat="1" x14ac:dyDescent="0.25">
      <c r="A5" s="2"/>
      <c r="B5" s="54"/>
      <c r="C5" s="248"/>
      <c r="D5" s="80" t="s">
        <v>3120</v>
      </c>
    </row>
    <row r="6" spans="1:4" customFormat="1" x14ac:dyDescent="0.25">
      <c r="A6" s="2"/>
      <c r="B6" s="54"/>
      <c r="C6" s="248"/>
      <c r="D6" s="79" t="s">
        <v>3121</v>
      </c>
    </row>
    <row r="7" spans="1:4" customFormat="1" x14ac:dyDescent="0.25">
      <c r="A7" s="2"/>
      <c r="B7" s="54"/>
      <c r="C7" s="248"/>
      <c r="D7" s="79"/>
    </row>
    <row r="8" spans="1:4" customFormat="1" x14ac:dyDescent="0.25">
      <c r="A8" s="2"/>
      <c r="B8" s="54"/>
      <c r="C8" s="248"/>
      <c r="D8" s="79" t="s">
        <v>6876</v>
      </c>
    </row>
    <row r="9" spans="1:4" customFormat="1" x14ac:dyDescent="0.25">
      <c r="A9" s="2"/>
      <c r="B9" s="54"/>
      <c r="C9" s="248"/>
      <c r="D9" s="79" t="s">
        <v>6273</v>
      </c>
    </row>
    <row r="10" spans="1:4" customFormat="1" x14ac:dyDescent="0.25">
      <c r="A10" s="2"/>
      <c r="B10" s="54"/>
      <c r="C10" s="248"/>
      <c r="D10" s="79"/>
    </row>
    <row r="11" spans="1:4" customFormat="1" x14ac:dyDescent="0.25">
      <c r="A11" s="2"/>
      <c r="B11" s="54"/>
      <c r="C11" s="248"/>
      <c r="D11" s="79"/>
    </row>
    <row r="13" spans="1:4" x14ac:dyDescent="0.25">
      <c r="B13" s="628" t="s">
        <v>3118</v>
      </c>
      <c r="C13" s="628"/>
      <c r="D13" s="628"/>
    </row>
    <row r="14" spans="1:4" x14ac:dyDescent="0.25">
      <c r="B14" s="628" t="s">
        <v>3119</v>
      </c>
      <c r="C14" s="628"/>
      <c r="D14" s="628"/>
    </row>
    <row r="16" spans="1:4" s="20" customFormat="1" x14ac:dyDescent="0.25">
      <c r="A16" s="24" t="s">
        <v>158</v>
      </c>
      <c r="B16" s="24" t="s">
        <v>157</v>
      </c>
      <c r="C16" s="23" t="s">
        <v>156</v>
      </c>
      <c r="D16" s="311" t="s">
        <v>155</v>
      </c>
    </row>
    <row r="17" spans="1:4" s="6" customFormat="1" x14ac:dyDescent="0.25">
      <c r="A17" s="8">
        <v>1</v>
      </c>
      <c r="B17" s="8">
        <v>2</v>
      </c>
      <c r="C17" s="8">
        <v>3</v>
      </c>
      <c r="D17" s="312">
        <v>4</v>
      </c>
    </row>
    <row r="18" spans="1:4" s="6" customFormat="1" ht="15.95" customHeight="1" x14ac:dyDescent="0.25">
      <c r="A18" s="384"/>
      <c r="B18" s="385"/>
      <c r="C18" s="386" t="s">
        <v>848</v>
      </c>
      <c r="D18" s="383"/>
    </row>
    <row r="19" spans="1:4" s="15" customFormat="1" ht="15.95" customHeight="1" x14ac:dyDescent="0.25">
      <c r="A19" s="25" t="s">
        <v>3122</v>
      </c>
      <c r="B19" s="83">
        <v>10278</v>
      </c>
      <c r="C19" s="34" t="s">
        <v>3123</v>
      </c>
      <c r="D19" s="314">
        <v>5000</v>
      </c>
    </row>
    <row r="20" spans="1:4" s="15" customFormat="1" ht="31.5" x14ac:dyDescent="0.25">
      <c r="A20" s="87" t="s">
        <v>5781</v>
      </c>
      <c r="B20" s="128">
        <v>10279</v>
      </c>
      <c r="C20" s="124" t="s">
        <v>5782</v>
      </c>
      <c r="D20" s="314">
        <v>5500</v>
      </c>
    </row>
    <row r="21" spans="1:4" s="15" customFormat="1" x14ac:dyDescent="0.25">
      <c r="A21" s="302"/>
      <c r="B21" s="302">
        <v>81015</v>
      </c>
      <c r="C21" s="304" t="s">
        <v>5793</v>
      </c>
      <c r="D21" s="508">
        <v>2700</v>
      </c>
    </row>
    <row r="22" spans="1:4" s="15" customFormat="1" x14ac:dyDescent="0.25">
      <c r="A22" s="302"/>
      <c r="B22" s="302">
        <v>81016</v>
      </c>
      <c r="C22" s="304" t="s">
        <v>5794</v>
      </c>
      <c r="D22" s="508">
        <v>2400</v>
      </c>
    </row>
    <row r="23" spans="1:4" s="15" customFormat="1" x14ac:dyDescent="0.25">
      <c r="A23" s="302"/>
      <c r="B23" s="302">
        <v>81017</v>
      </c>
      <c r="C23" s="304" t="s">
        <v>5795</v>
      </c>
      <c r="D23" s="508">
        <v>3200</v>
      </c>
    </row>
    <row r="24" spans="1:4" s="15" customFormat="1" x14ac:dyDescent="0.25">
      <c r="A24" s="302"/>
      <c r="B24" s="302">
        <v>81018</v>
      </c>
      <c r="C24" s="304" t="s">
        <v>5796</v>
      </c>
      <c r="D24" s="508">
        <v>2900</v>
      </c>
    </row>
    <row r="25" spans="1:4" s="15" customFormat="1" x14ac:dyDescent="0.25">
      <c r="A25" s="302"/>
      <c r="B25" s="302">
        <v>81019</v>
      </c>
      <c r="C25" s="304" t="s">
        <v>5797</v>
      </c>
      <c r="D25" s="508">
        <v>4200</v>
      </c>
    </row>
    <row r="26" spans="1:4" s="15" customFormat="1" x14ac:dyDescent="0.25">
      <c r="A26" s="302"/>
      <c r="B26" s="302">
        <v>81020</v>
      </c>
      <c r="C26" s="304" t="s">
        <v>5798</v>
      </c>
      <c r="D26" s="508">
        <v>3900</v>
      </c>
    </row>
    <row r="27" spans="1:4" s="15" customFormat="1" x14ac:dyDescent="0.25">
      <c r="A27" s="302"/>
      <c r="B27" s="302">
        <v>81009</v>
      </c>
      <c r="C27" s="304" t="s">
        <v>5799</v>
      </c>
      <c r="D27" s="508">
        <v>4000</v>
      </c>
    </row>
    <row r="28" spans="1:4" s="15" customFormat="1" x14ac:dyDescent="0.25">
      <c r="A28" s="302"/>
      <c r="B28" s="302">
        <v>81010</v>
      </c>
      <c r="C28" s="304" t="s">
        <v>5800</v>
      </c>
      <c r="D28" s="508">
        <v>3600</v>
      </c>
    </row>
    <row r="29" spans="1:4" s="15" customFormat="1" x14ac:dyDescent="0.25">
      <c r="A29" s="302"/>
      <c r="B29" s="302">
        <v>81011</v>
      </c>
      <c r="C29" s="304" t="s">
        <v>5801</v>
      </c>
      <c r="D29" s="508">
        <v>5000</v>
      </c>
    </row>
    <row r="30" spans="1:4" s="15" customFormat="1" x14ac:dyDescent="0.25">
      <c r="A30" s="302"/>
      <c r="B30" s="302">
        <v>81012</v>
      </c>
      <c r="C30" s="304" t="s">
        <v>5802</v>
      </c>
      <c r="D30" s="508">
        <v>4500</v>
      </c>
    </row>
    <row r="31" spans="1:4" s="15" customFormat="1" x14ac:dyDescent="0.25">
      <c r="A31" s="302"/>
      <c r="B31" s="302">
        <v>81013</v>
      </c>
      <c r="C31" s="304" t="s">
        <v>5803</v>
      </c>
      <c r="D31" s="508">
        <v>6000</v>
      </c>
    </row>
    <row r="32" spans="1:4" s="15" customFormat="1" x14ac:dyDescent="0.25">
      <c r="A32" s="302"/>
      <c r="B32" s="302">
        <v>81014</v>
      </c>
      <c r="C32" s="304" t="s">
        <v>5804</v>
      </c>
      <c r="D32" s="508">
        <v>5400</v>
      </c>
    </row>
    <row r="33" spans="1:4" s="15" customFormat="1" x14ac:dyDescent="0.25">
      <c r="A33" s="302"/>
      <c r="B33" s="302">
        <v>81001</v>
      </c>
      <c r="C33" s="304" t="s">
        <v>5805</v>
      </c>
      <c r="D33" s="508">
        <v>5500</v>
      </c>
    </row>
    <row r="34" spans="1:4" s="15" customFormat="1" x14ac:dyDescent="0.25">
      <c r="A34" s="302"/>
      <c r="B34" s="302">
        <v>81002</v>
      </c>
      <c r="C34" s="304" t="s">
        <v>5806</v>
      </c>
      <c r="D34" s="508">
        <v>4900</v>
      </c>
    </row>
    <row r="35" spans="1:4" s="15" customFormat="1" x14ac:dyDescent="0.25">
      <c r="A35" s="302"/>
      <c r="B35" s="302">
        <v>81003</v>
      </c>
      <c r="C35" s="304" t="s">
        <v>5807</v>
      </c>
      <c r="D35" s="508">
        <v>6500</v>
      </c>
    </row>
    <row r="36" spans="1:4" s="15" customFormat="1" x14ac:dyDescent="0.25">
      <c r="A36" s="302"/>
      <c r="B36" s="302">
        <v>81004</v>
      </c>
      <c r="C36" s="304" t="s">
        <v>5808</v>
      </c>
      <c r="D36" s="508">
        <v>5900</v>
      </c>
    </row>
    <row r="37" spans="1:4" s="15" customFormat="1" x14ac:dyDescent="0.25">
      <c r="A37" s="302"/>
      <c r="B37" s="302">
        <v>81005</v>
      </c>
      <c r="C37" s="304" t="s">
        <v>5809</v>
      </c>
      <c r="D37" s="508">
        <v>7500</v>
      </c>
    </row>
    <row r="38" spans="1:4" s="15" customFormat="1" x14ac:dyDescent="0.25">
      <c r="A38" s="302"/>
      <c r="B38" s="302">
        <v>81006</v>
      </c>
      <c r="C38" s="304" t="s">
        <v>5810</v>
      </c>
      <c r="D38" s="508">
        <v>6900</v>
      </c>
    </row>
    <row r="39" spans="1:4" s="15" customFormat="1" x14ac:dyDescent="0.25">
      <c r="A39" s="509"/>
      <c r="B39" s="510"/>
      <c r="C39"/>
      <c r="D39" s="511"/>
    </row>
    <row r="40" spans="1:4" s="15" customFormat="1" x14ac:dyDescent="0.25">
      <c r="A40" s="519" t="s">
        <v>5811</v>
      </c>
      <c r="B40" s="519"/>
      <c r="C40" s="512" t="s">
        <v>5812</v>
      </c>
      <c r="D40" s="513"/>
    </row>
    <row r="41" spans="1:4" s="15" customFormat="1" x14ac:dyDescent="0.25">
      <c r="A41" s="2" t="s">
        <v>5826</v>
      </c>
      <c r="B41" s="510"/>
      <c r="C41" s="514" t="s">
        <v>5813</v>
      </c>
      <c r="D41" s="515"/>
    </row>
    <row r="42" spans="1:4" s="15" customFormat="1" x14ac:dyDescent="0.25">
      <c r="A42" s="2" t="s">
        <v>5842</v>
      </c>
      <c r="B42" s="510"/>
      <c r="C42" s="2" t="s">
        <v>6258</v>
      </c>
      <c r="D42" s="515"/>
    </row>
    <row r="43" spans="1:4" s="15" customFormat="1" x14ac:dyDescent="0.25">
      <c r="A43" s="509"/>
      <c r="B43" s="2"/>
      <c r="C43" s="514" t="s">
        <v>5815</v>
      </c>
      <c r="D43" s="515"/>
    </row>
    <row r="44" spans="1:4" s="15" customFormat="1" x14ac:dyDescent="0.25">
      <c r="A44" s="509"/>
      <c r="B44" s="2"/>
      <c r="C44" s="514" t="s">
        <v>5817</v>
      </c>
      <c r="D44" s="515"/>
    </row>
    <row r="45" spans="1:4" s="15" customFormat="1" x14ac:dyDescent="0.25">
      <c r="A45" s="509"/>
      <c r="B45" s="2"/>
      <c r="C45" s="514" t="s">
        <v>5819</v>
      </c>
      <c r="D45" s="515"/>
    </row>
    <row r="46" spans="1:4" s="15" customFormat="1" x14ac:dyDescent="0.25">
      <c r="A46" s="2"/>
      <c r="B46" s="2"/>
      <c r="C46" s="514" t="s">
        <v>5821</v>
      </c>
      <c r="D46" s="515"/>
    </row>
    <row r="47" spans="1:4" s="15" customFormat="1" x14ac:dyDescent="0.25">
      <c r="A47" s="516"/>
      <c r="B47" s="516"/>
      <c r="C47" s="2" t="s">
        <v>5814</v>
      </c>
      <c r="D47" s="515"/>
    </row>
    <row r="48" spans="1:4" s="15" customFormat="1" x14ac:dyDescent="0.25">
      <c r="A48" s="516"/>
      <c r="B48" s="516"/>
      <c r="C48" s="2" t="s">
        <v>5816</v>
      </c>
      <c r="D48" s="515"/>
    </row>
    <row r="49" spans="1:4" s="15" customFormat="1" x14ac:dyDescent="0.25">
      <c r="A49" s="509"/>
      <c r="B49" s="2"/>
      <c r="C49" s="514" t="s">
        <v>5823</v>
      </c>
      <c r="D49" s="515"/>
    </row>
    <row r="50" spans="1:4" s="15" customFormat="1" x14ac:dyDescent="0.25">
      <c r="A50" s="509"/>
      <c r="B50" s="2"/>
      <c r="C50" s="514" t="s">
        <v>5825</v>
      </c>
      <c r="D50" s="515"/>
    </row>
    <row r="51" spans="1:4" s="15" customFormat="1" x14ac:dyDescent="0.25">
      <c r="A51" s="2"/>
      <c r="B51" s="2"/>
      <c r="C51" s="2" t="s">
        <v>5818</v>
      </c>
      <c r="D51" s="515"/>
    </row>
    <row r="52" spans="1:4" s="15" customFormat="1" x14ac:dyDescent="0.25">
      <c r="A52" s="2"/>
      <c r="B52" s="2"/>
      <c r="C52" s="2" t="s">
        <v>6259</v>
      </c>
      <c r="D52" s="515"/>
    </row>
    <row r="53" spans="1:4" s="15" customFormat="1" x14ac:dyDescent="0.25">
      <c r="A53" s="2"/>
      <c r="B53" s="2"/>
      <c r="C53" s="2" t="s">
        <v>5820</v>
      </c>
      <c r="D53" s="515"/>
    </row>
    <row r="54" spans="1:4" s="15" customFormat="1" x14ac:dyDescent="0.25">
      <c r="A54" s="2"/>
      <c r="B54" s="2"/>
      <c r="C54" s="2" t="s">
        <v>5822</v>
      </c>
      <c r="D54" s="515"/>
    </row>
    <row r="55" spans="1:4" s="15" customFormat="1" x14ac:dyDescent="0.25">
      <c r="A55" s="2"/>
      <c r="B55" s="2"/>
      <c r="C55" s="2" t="s">
        <v>6260</v>
      </c>
      <c r="D55" s="515"/>
    </row>
    <row r="56" spans="1:4" s="15" customFormat="1" x14ac:dyDescent="0.25">
      <c r="A56" s="2"/>
      <c r="B56" s="2"/>
      <c r="C56" s="2" t="s">
        <v>5824</v>
      </c>
      <c r="D56" s="515"/>
    </row>
    <row r="57" spans="1:4" s="15" customFormat="1" x14ac:dyDescent="0.25">
      <c r="A57" s="509"/>
      <c r="B57" s="2"/>
      <c r="C57" s="514" t="s">
        <v>5827</v>
      </c>
      <c r="D57" s="515"/>
    </row>
    <row r="58" spans="1:4" s="15" customFormat="1" x14ac:dyDescent="0.25">
      <c r="A58" s="509"/>
      <c r="B58" s="2"/>
      <c r="C58" s="514" t="s">
        <v>5829</v>
      </c>
      <c r="D58" s="515"/>
    </row>
    <row r="59" spans="1:4" s="15" customFormat="1" x14ac:dyDescent="0.25">
      <c r="A59" s="509"/>
      <c r="B59" s="2"/>
      <c r="C59" s="514" t="s">
        <v>5831</v>
      </c>
      <c r="D59" s="515"/>
    </row>
    <row r="60" spans="1:4" s="15" customFormat="1" x14ac:dyDescent="0.25">
      <c r="A60" s="509"/>
      <c r="B60" s="2"/>
      <c r="C60" s="514" t="s">
        <v>5833</v>
      </c>
      <c r="D60" s="515"/>
    </row>
    <row r="61" spans="1:4" s="15" customFormat="1" x14ac:dyDescent="0.25">
      <c r="A61" s="509"/>
      <c r="B61" s="2"/>
      <c r="C61" s="514" t="s">
        <v>5835</v>
      </c>
      <c r="D61" s="515"/>
    </row>
    <row r="62" spans="1:4" s="15" customFormat="1" x14ac:dyDescent="0.25">
      <c r="A62" s="509"/>
      <c r="B62" s="2"/>
      <c r="C62" s="514" t="s">
        <v>5837</v>
      </c>
      <c r="D62" s="515"/>
    </row>
    <row r="63" spans="1:4" s="15" customFormat="1" x14ac:dyDescent="0.25">
      <c r="A63" s="509"/>
      <c r="B63" s="2"/>
      <c r="C63" s="514" t="s">
        <v>5839</v>
      </c>
      <c r="D63" s="515"/>
    </row>
    <row r="64" spans="1:4" s="15" customFormat="1" x14ac:dyDescent="0.25">
      <c r="A64" s="2"/>
      <c r="B64" s="2"/>
      <c r="C64" s="2" t="s">
        <v>5828</v>
      </c>
      <c r="D64" s="515"/>
    </row>
    <row r="65" spans="1:4" s="15" customFormat="1" x14ac:dyDescent="0.25">
      <c r="A65" s="2"/>
      <c r="B65" s="2"/>
      <c r="C65" s="2" t="s">
        <v>5830</v>
      </c>
      <c r="D65" s="515"/>
    </row>
    <row r="66" spans="1:4" s="15" customFormat="1" x14ac:dyDescent="0.25">
      <c r="A66" s="2"/>
      <c r="B66" s="2"/>
      <c r="C66" s="2" t="s">
        <v>5832</v>
      </c>
      <c r="D66" s="515"/>
    </row>
    <row r="67" spans="1:4" s="15" customFormat="1" x14ac:dyDescent="0.25">
      <c r="A67" s="509"/>
      <c r="B67" s="2"/>
      <c r="C67" s="514" t="s">
        <v>5841</v>
      </c>
      <c r="D67" s="515"/>
    </row>
    <row r="68" spans="1:4" s="15" customFormat="1" x14ac:dyDescent="0.25">
      <c r="A68" s="509"/>
      <c r="B68" s="2"/>
      <c r="C68" s="514" t="s">
        <v>5843</v>
      </c>
      <c r="D68" s="515"/>
    </row>
    <row r="69" spans="1:4" s="15" customFormat="1" x14ac:dyDescent="0.25">
      <c r="A69" s="509"/>
      <c r="B69" s="2"/>
      <c r="C69" s="514" t="s">
        <v>5845</v>
      </c>
      <c r="D69" s="515"/>
    </row>
    <row r="70" spans="1:4" s="15" customFormat="1" x14ac:dyDescent="0.25">
      <c r="A70" s="2"/>
      <c r="B70" s="2"/>
      <c r="C70" s="2" t="s">
        <v>5844</v>
      </c>
      <c r="D70" s="515"/>
    </row>
    <row r="71" spans="1:4" s="15" customFormat="1" x14ac:dyDescent="0.25">
      <c r="A71" s="2"/>
      <c r="B71" s="2"/>
      <c r="C71" s="2" t="s">
        <v>5846</v>
      </c>
      <c r="D71" s="2"/>
    </row>
    <row r="72" spans="1:4" s="15" customFormat="1" x14ac:dyDescent="0.25">
      <c r="A72" s="2"/>
      <c r="B72" s="2"/>
      <c r="C72" s="514" t="s">
        <v>5847</v>
      </c>
      <c r="D72" s="515"/>
    </row>
    <row r="73" spans="1:4" s="15" customFormat="1" x14ac:dyDescent="0.25">
      <c r="A73" s="509"/>
      <c r="B73" s="510"/>
      <c r="C73" s="514" t="s">
        <v>5848</v>
      </c>
      <c r="D73" s="515"/>
    </row>
    <row r="74" spans="1:4" s="15" customFormat="1" x14ac:dyDescent="0.25">
      <c r="A74" s="517"/>
      <c r="B74" s="518"/>
      <c r="C74" s="514" t="s">
        <v>5849</v>
      </c>
      <c r="D74" s="515"/>
    </row>
    <row r="75" spans="1:4" s="15" customFormat="1" x14ac:dyDescent="0.25">
      <c r="A75" s="517"/>
      <c r="B75" s="518"/>
      <c r="C75" s="2" t="s">
        <v>5834</v>
      </c>
      <c r="D75" s="515"/>
    </row>
    <row r="76" spans="1:4" s="15" customFormat="1" x14ac:dyDescent="0.25">
      <c r="A76" s="517"/>
      <c r="B76" s="518"/>
      <c r="C76" s="2" t="s">
        <v>5836</v>
      </c>
      <c r="D76" s="515"/>
    </row>
    <row r="77" spans="1:4" s="15" customFormat="1" x14ac:dyDescent="0.25">
      <c r="A77" s="517"/>
      <c r="B77" s="518"/>
      <c r="C77" s="2" t="s">
        <v>5838</v>
      </c>
      <c r="D77" s="515"/>
    </row>
    <row r="78" spans="1:4" s="15" customFormat="1" x14ac:dyDescent="0.25">
      <c r="A78" s="517"/>
      <c r="B78" s="518"/>
      <c r="C78" s="2" t="s">
        <v>5840</v>
      </c>
      <c r="D78" s="515"/>
    </row>
    <row r="79" spans="1:4" s="15" customFormat="1" x14ac:dyDescent="0.25">
      <c r="A79" s="302"/>
      <c r="B79" s="302">
        <v>81021</v>
      </c>
      <c r="C79" s="304" t="s">
        <v>6232</v>
      </c>
      <c r="D79" s="315">
        <v>900</v>
      </c>
    </row>
    <row r="80" spans="1:4" s="15" customFormat="1" x14ac:dyDescent="0.25">
      <c r="A80" s="302"/>
      <c r="B80" s="302">
        <v>81022</v>
      </c>
      <c r="C80" s="304" t="s">
        <v>6233</v>
      </c>
      <c r="D80" s="315">
        <v>1300</v>
      </c>
    </row>
    <row r="81" spans="1:4" s="15" customFormat="1" x14ac:dyDescent="0.25">
      <c r="A81" s="302"/>
      <c r="B81" s="302">
        <v>81023</v>
      </c>
      <c r="C81" s="304" t="s">
        <v>6234</v>
      </c>
      <c r="D81" s="315">
        <v>3500</v>
      </c>
    </row>
    <row r="82" spans="1:4" s="7" customFormat="1" ht="31.5" x14ac:dyDescent="0.25">
      <c r="A82" s="302"/>
      <c r="B82" s="302">
        <v>81024</v>
      </c>
      <c r="C82" s="304" t="s">
        <v>6235</v>
      </c>
      <c r="D82" s="315">
        <v>7000</v>
      </c>
    </row>
    <row r="83" spans="1:4" s="15" customFormat="1" ht="15.95" customHeight="1" x14ac:dyDescent="0.25">
      <c r="A83" s="302"/>
      <c r="B83" s="302">
        <v>81025</v>
      </c>
      <c r="C83" s="304" t="s">
        <v>6236</v>
      </c>
      <c r="D83" s="315">
        <v>4300</v>
      </c>
    </row>
    <row r="84" spans="1:4" s="15" customFormat="1" x14ac:dyDescent="0.25">
      <c r="A84" s="302"/>
      <c r="B84" s="302">
        <v>81026</v>
      </c>
      <c r="C84" s="304" t="s">
        <v>6237</v>
      </c>
      <c r="D84" s="315">
        <v>8600</v>
      </c>
    </row>
    <row r="85" spans="1:4" s="15" customFormat="1" x14ac:dyDescent="0.25">
      <c r="A85" s="302"/>
      <c r="B85" s="302">
        <v>81027</v>
      </c>
      <c r="C85" s="304" t="s">
        <v>6238</v>
      </c>
      <c r="D85" s="315">
        <v>3500</v>
      </c>
    </row>
    <row r="86" spans="1:4" s="15" customFormat="1" x14ac:dyDescent="0.25">
      <c r="A86" s="302"/>
      <c r="B86" s="302">
        <v>81028</v>
      </c>
      <c r="C86" s="304" t="s">
        <v>6239</v>
      </c>
      <c r="D86" s="315">
        <v>7000</v>
      </c>
    </row>
    <row r="87" spans="1:4" s="15" customFormat="1" ht="31.5" x14ac:dyDescent="0.25">
      <c r="A87" s="302"/>
      <c r="B87" s="302">
        <v>81029</v>
      </c>
      <c r="C87" s="304" t="s">
        <v>6240</v>
      </c>
      <c r="D87" s="315">
        <v>1500</v>
      </c>
    </row>
    <row r="88" spans="1:4" s="15" customFormat="1" x14ac:dyDescent="0.25">
      <c r="A88" s="302"/>
      <c r="B88" s="302">
        <v>81030</v>
      </c>
      <c r="C88" s="520" t="s">
        <v>6241</v>
      </c>
      <c r="D88" s="315">
        <v>1000</v>
      </c>
    </row>
    <row r="89" spans="1:4" s="15" customFormat="1" x14ac:dyDescent="0.25">
      <c r="A89" s="302"/>
      <c r="B89" s="302">
        <v>81031</v>
      </c>
      <c r="C89" s="520" t="s">
        <v>6242</v>
      </c>
      <c r="D89" s="315">
        <v>800</v>
      </c>
    </row>
    <row r="90" spans="1:4" s="15" customFormat="1" ht="31.5" x14ac:dyDescent="0.25">
      <c r="A90" s="302"/>
      <c r="B90" s="302">
        <v>81032</v>
      </c>
      <c r="C90" s="520" t="s">
        <v>6274</v>
      </c>
      <c r="D90" s="315">
        <v>1500</v>
      </c>
    </row>
    <row r="91" spans="1:4" s="15" customFormat="1" ht="31.5" x14ac:dyDescent="0.25">
      <c r="A91" s="302"/>
      <c r="B91" s="302">
        <v>81033</v>
      </c>
      <c r="C91" s="520" t="s">
        <v>6275</v>
      </c>
      <c r="D91" s="315">
        <v>2000</v>
      </c>
    </row>
    <row r="92" spans="1:4" s="15" customFormat="1" ht="31.5" x14ac:dyDescent="0.25">
      <c r="A92" s="302"/>
      <c r="B92" s="302">
        <v>81034</v>
      </c>
      <c r="C92" s="520" t="s">
        <v>6276</v>
      </c>
      <c r="D92" s="315">
        <v>2500</v>
      </c>
    </row>
    <row r="93" spans="1:4" s="15" customFormat="1" ht="31.5" x14ac:dyDescent="0.25">
      <c r="A93" s="558" t="s">
        <v>6565</v>
      </c>
      <c r="B93" s="558">
        <v>81035</v>
      </c>
      <c r="C93" s="92" t="s">
        <v>6558</v>
      </c>
      <c r="D93" s="555">
        <v>10000</v>
      </c>
    </row>
    <row r="94" spans="1:4" s="15" customFormat="1" ht="47.25" x14ac:dyDescent="0.25">
      <c r="A94" s="558" t="s">
        <v>6566</v>
      </c>
      <c r="B94" s="558">
        <v>81036</v>
      </c>
      <c r="C94" s="557" t="s">
        <v>6559</v>
      </c>
      <c r="D94" s="555">
        <v>3500</v>
      </c>
    </row>
    <row r="95" spans="1:4" s="15" customFormat="1" ht="47.25" x14ac:dyDescent="0.25">
      <c r="A95" s="558" t="s">
        <v>6567</v>
      </c>
      <c r="B95" s="558">
        <v>81037</v>
      </c>
      <c r="C95" s="559" t="s">
        <v>6560</v>
      </c>
      <c r="D95" s="555">
        <v>2900</v>
      </c>
    </row>
    <row r="96" spans="1:4" s="15" customFormat="1" ht="47.25" x14ac:dyDescent="0.25">
      <c r="A96" s="558" t="s">
        <v>6568</v>
      </c>
      <c r="B96" s="558">
        <v>81038</v>
      </c>
      <c r="C96" s="559" t="s">
        <v>6561</v>
      </c>
      <c r="D96" s="555">
        <v>4500</v>
      </c>
    </row>
    <row r="97" spans="1:4" s="15" customFormat="1" ht="47.25" x14ac:dyDescent="0.25">
      <c r="A97" s="558" t="s">
        <v>6569</v>
      </c>
      <c r="B97" s="558">
        <v>81039</v>
      </c>
      <c r="C97" s="92" t="s">
        <v>6562</v>
      </c>
      <c r="D97" s="555">
        <v>3900</v>
      </c>
    </row>
    <row r="98" spans="1:4" s="15" customFormat="1" ht="47.25" x14ac:dyDescent="0.25">
      <c r="A98" s="558" t="s">
        <v>6570</v>
      </c>
      <c r="B98" s="558">
        <v>81040</v>
      </c>
      <c r="C98" s="92" t="s">
        <v>6563</v>
      </c>
      <c r="D98" s="555">
        <v>5500</v>
      </c>
    </row>
    <row r="99" spans="1:4" s="15" customFormat="1" ht="47.25" x14ac:dyDescent="0.25">
      <c r="A99" s="558" t="s">
        <v>6571</v>
      </c>
      <c r="B99" s="558">
        <v>81041</v>
      </c>
      <c r="C99" s="92" t="s">
        <v>6564</v>
      </c>
      <c r="D99" s="555">
        <v>4900</v>
      </c>
    </row>
    <row r="100" spans="1:4" s="15" customFormat="1" x14ac:dyDescent="0.25">
      <c r="A100" s="625" t="s">
        <v>849</v>
      </c>
      <c r="B100" s="626"/>
      <c r="C100" s="626"/>
      <c r="D100" s="626"/>
    </row>
    <row r="101" spans="1:4" s="15" customFormat="1" x14ac:dyDescent="0.25">
      <c r="A101" s="5"/>
      <c r="B101" s="28"/>
      <c r="C101" s="250" t="s">
        <v>3061</v>
      </c>
      <c r="D101" s="313"/>
    </row>
    <row r="102" spans="1:4" s="15" customFormat="1" x14ac:dyDescent="0.25">
      <c r="A102" s="4"/>
      <c r="B102" s="29"/>
      <c r="C102" s="251" t="s">
        <v>3062</v>
      </c>
      <c r="D102" s="317"/>
    </row>
    <row r="103" spans="1:4" s="15" customFormat="1" x14ac:dyDescent="0.25">
      <c r="A103" s="33" t="s">
        <v>2261</v>
      </c>
      <c r="B103" s="53">
        <v>21001</v>
      </c>
      <c r="C103" s="34" t="s">
        <v>2262</v>
      </c>
      <c r="D103" s="314">
        <v>1400</v>
      </c>
    </row>
    <row r="104" spans="1:4" s="15" customFormat="1" x14ac:dyDescent="0.25">
      <c r="A104" s="33" t="s">
        <v>2263</v>
      </c>
      <c r="B104" s="53">
        <v>21002</v>
      </c>
      <c r="C104" s="34" t="s">
        <v>2264</v>
      </c>
      <c r="D104" s="314">
        <v>1400</v>
      </c>
    </row>
    <row r="105" spans="1:4" s="15" customFormat="1" x14ac:dyDescent="0.25">
      <c r="A105" s="33" t="s">
        <v>2286</v>
      </c>
      <c r="B105" s="53">
        <v>21003</v>
      </c>
      <c r="C105" s="34" t="s">
        <v>3124</v>
      </c>
      <c r="D105" s="314">
        <v>1400</v>
      </c>
    </row>
    <row r="106" spans="1:4" s="15" customFormat="1" x14ac:dyDescent="0.25">
      <c r="A106" s="33" t="s">
        <v>2265</v>
      </c>
      <c r="B106" s="53">
        <v>21004</v>
      </c>
      <c r="C106" s="34" t="s">
        <v>2266</v>
      </c>
      <c r="D106" s="314">
        <v>1400</v>
      </c>
    </row>
    <row r="107" spans="1:4" s="15" customFormat="1" x14ac:dyDescent="0.25">
      <c r="A107" s="33" t="s">
        <v>2267</v>
      </c>
      <c r="B107" s="53">
        <v>21005</v>
      </c>
      <c r="C107" s="34" t="s">
        <v>3125</v>
      </c>
      <c r="D107" s="314">
        <v>1600</v>
      </c>
    </row>
    <row r="108" spans="1:4" s="15" customFormat="1" ht="31.5" x14ac:dyDescent="0.25">
      <c r="A108" s="33" t="s">
        <v>2268</v>
      </c>
      <c r="B108" s="53">
        <v>21006</v>
      </c>
      <c r="C108" s="34" t="s">
        <v>3126</v>
      </c>
      <c r="D108" s="314">
        <v>1400</v>
      </c>
    </row>
    <row r="109" spans="1:4" s="15" customFormat="1" ht="15.95" customHeight="1" x14ac:dyDescent="0.25">
      <c r="A109" s="33" t="s">
        <v>3127</v>
      </c>
      <c r="B109" s="53">
        <v>21009</v>
      </c>
      <c r="C109" s="34" t="s">
        <v>3128</v>
      </c>
      <c r="D109" s="314">
        <v>1800</v>
      </c>
    </row>
    <row r="110" spans="1:4" s="15" customFormat="1" x14ac:dyDescent="0.25">
      <c r="A110" s="33" t="s">
        <v>2333</v>
      </c>
      <c r="B110" s="53">
        <v>21072</v>
      </c>
      <c r="C110" s="34" t="s">
        <v>3129</v>
      </c>
      <c r="D110" s="314">
        <v>1800</v>
      </c>
    </row>
    <row r="111" spans="1:4" s="15" customFormat="1" x14ac:dyDescent="0.25">
      <c r="A111" s="33" t="s">
        <v>3130</v>
      </c>
      <c r="B111" s="53">
        <v>21010</v>
      </c>
      <c r="C111" s="34" t="s">
        <v>3131</v>
      </c>
      <c r="D111" s="314">
        <v>3500</v>
      </c>
    </row>
    <row r="112" spans="1:4" s="15" customFormat="1" x14ac:dyDescent="0.25">
      <c r="A112" s="33" t="s">
        <v>3132</v>
      </c>
      <c r="B112" s="53">
        <v>21014</v>
      </c>
      <c r="C112" s="34" t="s">
        <v>3133</v>
      </c>
      <c r="D112" s="314">
        <v>1500</v>
      </c>
    </row>
    <row r="113" spans="1:4" s="9" customFormat="1" ht="31.5" x14ac:dyDescent="0.25">
      <c r="A113" s="33" t="s">
        <v>3134</v>
      </c>
      <c r="B113" s="53">
        <v>21015</v>
      </c>
      <c r="C113" s="34" t="s">
        <v>3135</v>
      </c>
      <c r="D113" s="314">
        <v>1800</v>
      </c>
    </row>
    <row r="114" spans="1:4" s="9" customFormat="1" ht="15.95" customHeight="1" x14ac:dyDescent="0.25">
      <c r="A114" s="33" t="s">
        <v>2270</v>
      </c>
      <c r="B114" s="53">
        <v>21016</v>
      </c>
      <c r="C114" s="34" t="s">
        <v>3136</v>
      </c>
      <c r="D114" s="314">
        <v>1800</v>
      </c>
    </row>
    <row r="115" spans="1:4" s="9" customFormat="1" x14ac:dyDescent="0.25">
      <c r="A115" s="33" t="s">
        <v>2271</v>
      </c>
      <c r="B115" s="53">
        <v>21017</v>
      </c>
      <c r="C115" s="34" t="s">
        <v>2272</v>
      </c>
      <c r="D115" s="314">
        <v>1400</v>
      </c>
    </row>
    <row r="116" spans="1:4" s="9" customFormat="1" x14ac:dyDescent="0.25">
      <c r="A116" s="33" t="s">
        <v>2273</v>
      </c>
      <c r="B116" s="53">
        <v>21018</v>
      </c>
      <c r="C116" s="34" t="s">
        <v>2274</v>
      </c>
      <c r="D116" s="314">
        <v>1400</v>
      </c>
    </row>
    <row r="117" spans="1:4" s="9" customFormat="1" x14ac:dyDescent="0.25">
      <c r="A117" s="33" t="s">
        <v>2275</v>
      </c>
      <c r="B117" s="53">
        <v>21019</v>
      </c>
      <c r="C117" s="34" t="s">
        <v>3137</v>
      </c>
      <c r="D117" s="314">
        <v>1500</v>
      </c>
    </row>
    <row r="118" spans="1:4" s="9" customFormat="1" x14ac:dyDescent="0.25">
      <c r="A118" s="33" t="s">
        <v>3138</v>
      </c>
      <c r="B118" s="53">
        <v>21029</v>
      </c>
      <c r="C118" s="34" t="s">
        <v>3139</v>
      </c>
      <c r="D118" s="314">
        <v>1800</v>
      </c>
    </row>
    <row r="119" spans="1:4" s="9" customFormat="1" x14ac:dyDescent="0.25">
      <c r="A119" s="33" t="s">
        <v>2276</v>
      </c>
      <c r="B119" s="53">
        <v>21020</v>
      </c>
      <c r="C119" s="34" t="s">
        <v>6313</v>
      </c>
      <c r="D119" s="314">
        <v>1800</v>
      </c>
    </row>
    <row r="120" spans="1:4" s="9" customFormat="1" ht="31.5" x14ac:dyDescent="0.25">
      <c r="A120" s="33" t="s">
        <v>3140</v>
      </c>
      <c r="B120" s="53">
        <v>21021</v>
      </c>
      <c r="C120" s="34" t="s">
        <v>3141</v>
      </c>
      <c r="D120" s="314">
        <v>1800</v>
      </c>
    </row>
    <row r="121" spans="1:4" s="9" customFormat="1" x14ac:dyDescent="0.25">
      <c r="A121" s="33" t="s">
        <v>3142</v>
      </c>
      <c r="B121" s="53">
        <v>21027</v>
      </c>
      <c r="C121" s="34" t="s">
        <v>3143</v>
      </c>
      <c r="D121" s="314">
        <v>1800</v>
      </c>
    </row>
    <row r="122" spans="1:4" s="9" customFormat="1" x14ac:dyDescent="0.25">
      <c r="A122" s="33" t="s">
        <v>2277</v>
      </c>
      <c r="B122" s="53">
        <v>21023</v>
      </c>
      <c r="C122" s="151" t="s">
        <v>3144</v>
      </c>
      <c r="D122" s="314">
        <v>1400</v>
      </c>
    </row>
    <row r="123" spans="1:4" s="9" customFormat="1" x14ac:dyDescent="0.25">
      <c r="A123" s="33" t="s">
        <v>2278</v>
      </c>
      <c r="B123" s="53">
        <v>21025</v>
      </c>
      <c r="C123" s="34" t="s">
        <v>2279</v>
      </c>
      <c r="D123" s="314">
        <v>1600</v>
      </c>
    </row>
    <row r="124" spans="1:4" s="9" customFormat="1" ht="32.1" customHeight="1" x14ac:dyDescent="0.25">
      <c r="A124" s="33" t="s">
        <v>2280</v>
      </c>
      <c r="B124" s="53">
        <v>21028</v>
      </c>
      <c r="C124" s="34" t="s">
        <v>2281</v>
      </c>
      <c r="D124" s="314">
        <v>1500</v>
      </c>
    </row>
    <row r="125" spans="1:4" s="9" customFormat="1" x14ac:dyDescent="0.25">
      <c r="A125" s="33" t="s">
        <v>2282</v>
      </c>
      <c r="B125" s="53">
        <v>21030</v>
      </c>
      <c r="C125" s="34" t="s">
        <v>2283</v>
      </c>
      <c r="D125" s="314">
        <v>1400</v>
      </c>
    </row>
    <row r="126" spans="1:4" s="9" customFormat="1" x14ac:dyDescent="0.25">
      <c r="A126" s="33" t="s">
        <v>3145</v>
      </c>
      <c r="B126" s="53">
        <v>21031</v>
      </c>
      <c r="C126" s="34" t="s">
        <v>3146</v>
      </c>
      <c r="D126" s="314">
        <v>1800</v>
      </c>
    </row>
    <row r="127" spans="1:4" s="9" customFormat="1" x14ac:dyDescent="0.25">
      <c r="A127" s="33" t="s">
        <v>2284</v>
      </c>
      <c r="B127" s="53">
        <v>21032</v>
      </c>
      <c r="C127" s="34" t="s">
        <v>3147</v>
      </c>
      <c r="D127" s="314">
        <v>1400</v>
      </c>
    </row>
    <row r="128" spans="1:4" s="9" customFormat="1" x14ac:dyDescent="0.25">
      <c r="A128" s="33" t="s">
        <v>2285</v>
      </c>
      <c r="B128" s="53">
        <v>21033</v>
      </c>
      <c r="C128" s="34" t="s">
        <v>3148</v>
      </c>
      <c r="D128" s="314">
        <v>1800</v>
      </c>
    </row>
    <row r="129" spans="1:4" s="9" customFormat="1" x14ac:dyDescent="0.25">
      <c r="A129" s="33" t="s">
        <v>3149</v>
      </c>
      <c r="B129" s="53">
        <v>21034</v>
      </c>
      <c r="C129" s="34" t="s">
        <v>3150</v>
      </c>
      <c r="D129" s="314">
        <v>1500</v>
      </c>
    </row>
    <row r="130" spans="1:4" s="9" customFormat="1" ht="31.5" x14ac:dyDescent="0.25">
      <c r="A130" s="33" t="s">
        <v>2287</v>
      </c>
      <c r="B130" s="53">
        <v>21035</v>
      </c>
      <c r="C130" s="34" t="s">
        <v>3151</v>
      </c>
      <c r="D130" s="314">
        <v>3200</v>
      </c>
    </row>
    <row r="131" spans="1:4" s="9" customFormat="1" x14ac:dyDescent="0.25">
      <c r="A131" s="33" t="s">
        <v>2288</v>
      </c>
      <c r="B131" s="53">
        <v>21043</v>
      </c>
      <c r="C131" s="34" t="s">
        <v>2289</v>
      </c>
      <c r="D131" s="314">
        <v>1400</v>
      </c>
    </row>
    <row r="132" spans="1:4" s="9" customFormat="1" x14ac:dyDescent="0.25">
      <c r="A132" s="25" t="s">
        <v>2290</v>
      </c>
      <c r="B132" s="19">
        <v>21045</v>
      </c>
      <c r="C132" s="11" t="s">
        <v>2291</v>
      </c>
      <c r="D132" s="318">
        <v>2000</v>
      </c>
    </row>
    <row r="133" spans="1:4" s="9" customFormat="1" ht="15.95" customHeight="1" x14ac:dyDescent="0.25">
      <c r="A133" s="25" t="s">
        <v>3152</v>
      </c>
      <c r="B133" s="19">
        <v>21049</v>
      </c>
      <c r="C133" s="11" t="s">
        <v>3153</v>
      </c>
      <c r="D133" s="319">
        <v>1400</v>
      </c>
    </row>
    <row r="134" spans="1:4" s="9" customFormat="1" x14ac:dyDescent="0.25">
      <c r="A134" s="25" t="s">
        <v>3154</v>
      </c>
      <c r="B134" s="19">
        <v>21046</v>
      </c>
      <c r="C134" s="11" t="s">
        <v>3155</v>
      </c>
      <c r="D134" s="319">
        <v>1400</v>
      </c>
    </row>
    <row r="135" spans="1:4" s="9" customFormat="1" x14ac:dyDescent="0.25">
      <c r="A135" s="25" t="s">
        <v>3156</v>
      </c>
      <c r="B135" s="19">
        <v>21047</v>
      </c>
      <c r="C135" s="11" t="s">
        <v>3157</v>
      </c>
      <c r="D135" s="319">
        <v>1800</v>
      </c>
    </row>
    <row r="136" spans="1:4" s="9" customFormat="1" x14ac:dyDescent="0.25">
      <c r="A136" s="25" t="s">
        <v>2292</v>
      </c>
      <c r="B136" s="19">
        <v>21048</v>
      </c>
      <c r="C136" s="11" t="s">
        <v>2293</v>
      </c>
      <c r="D136" s="318">
        <v>1400</v>
      </c>
    </row>
    <row r="137" spans="1:4" s="9" customFormat="1" ht="15.95" customHeight="1" x14ac:dyDescent="0.25">
      <c r="A137" s="48" t="s">
        <v>2294</v>
      </c>
      <c r="B137" s="19">
        <v>21050</v>
      </c>
      <c r="C137" s="11" t="s">
        <v>2295</v>
      </c>
      <c r="D137" s="318">
        <v>1600</v>
      </c>
    </row>
    <row r="138" spans="1:4" s="9" customFormat="1" ht="32.1" customHeight="1" x14ac:dyDescent="0.25">
      <c r="A138" s="25" t="s">
        <v>2296</v>
      </c>
      <c r="B138" s="19">
        <v>21055</v>
      </c>
      <c r="C138" s="11" t="s">
        <v>3158</v>
      </c>
      <c r="D138" s="319">
        <v>1500</v>
      </c>
    </row>
    <row r="139" spans="1:4" s="9" customFormat="1" ht="32.1" customHeight="1" x14ac:dyDescent="0.25">
      <c r="A139" s="25" t="s">
        <v>2296</v>
      </c>
      <c r="B139" s="19">
        <v>21056</v>
      </c>
      <c r="C139" s="11" t="s">
        <v>3159</v>
      </c>
      <c r="D139" s="319">
        <v>2000</v>
      </c>
    </row>
    <row r="140" spans="1:4" s="9" customFormat="1" x14ac:dyDescent="0.25">
      <c r="A140" s="25" t="s">
        <v>2297</v>
      </c>
      <c r="B140" s="19">
        <v>21058</v>
      </c>
      <c r="C140" s="11" t="s">
        <v>2298</v>
      </c>
      <c r="D140" s="318">
        <v>2400</v>
      </c>
    </row>
    <row r="141" spans="1:4" s="9" customFormat="1" x14ac:dyDescent="0.25">
      <c r="A141" s="25" t="s">
        <v>2299</v>
      </c>
      <c r="B141" s="19">
        <v>21059</v>
      </c>
      <c r="C141" s="11" t="s">
        <v>2300</v>
      </c>
      <c r="D141" s="318">
        <v>3800</v>
      </c>
    </row>
    <row r="142" spans="1:4" s="9" customFormat="1" x14ac:dyDescent="0.25">
      <c r="A142" s="25" t="s">
        <v>2301</v>
      </c>
      <c r="B142" s="19">
        <v>21060</v>
      </c>
      <c r="C142" s="11" t="s">
        <v>2302</v>
      </c>
      <c r="D142" s="318">
        <v>3800</v>
      </c>
    </row>
    <row r="143" spans="1:4" s="9" customFormat="1" x14ac:dyDescent="0.25">
      <c r="A143" s="25" t="s">
        <v>2303</v>
      </c>
      <c r="B143" s="19">
        <v>21061</v>
      </c>
      <c r="C143" s="11" t="s">
        <v>2304</v>
      </c>
      <c r="D143" s="318">
        <v>1600</v>
      </c>
    </row>
    <row r="144" spans="1:4" s="9" customFormat="1" x14ac:dyDescent="0.25">
      <c r="A144" s="25" t="s">
        <v>3160</v>
      </c>
      <c r="B144" s="19">
        <v>21062</v>
      </c>
      <c r="C144" s="11" t="s">
        <v>3161</v>
      </c>
      <c r="D144" s="319">
        <v>3200</v>
      </c>
    </row>
    <row r="145" spans="1:4" s="9" customFormat="1" ht="31.5" x14ac:dyDescent="0.25">
      <c r="A145" s="25" t="s">
        <v>3162</v>
      </c>
      <c r="B145" s="19">
        <v>21063</v>
      </c>
      <c r="C145" s="11" t="s">
        <v>3163</v>
      </c>
      <c r="D145" s="319">
        <v>3600</v>
      </c>
    </row>
    <row r="146" spans="1:4" s="9" customFormat="1" ht="31.5" x14ac:dyDescent="0.25">
      <c r="A146" s="25" t="s">
        <v>2305</v>
      </c>
      <c r="B146" s="19">
        <v>21064</v>
      </c>
      <c r="C146" s="11" t="s">
        <v>3164</v>
      </c>
      <c r="D146" s="319">
        <v>3200</v>
      </c>
    </row>
    <row r="147" spans="1:4" s="9" customFormat="1" x14ac:dyDescent="0.25">
      <c r="A147" s="25" t="s">
        <v>3165</v>
      </c>
      <c r="B147" s="19">
        <v>21065</v>
      </c>
      <c r="C147" s="118" t="s">
        <v>3166</v>
      </c>
      <c r="D147" s="319">
        <v>2900</v>
      </c>
    </row>
    <row r="148" spans="1:4" s="9" customFormat="1" ht="32.1" customHeight="1" x14ac:dyDescent="0.25">
      <c r="A148" s="25" t="s">
        <v>2306</v>
      </c>
      <c r="B148" s="19">
        <v>21066</v>
      </c>
      <c r="C148" s="11" t="s">
        <v>2307</v>
      </c>
      <c r="D148" s="318">
        <v>3600</v>
      </c>
    </row>
    <row r="149" spans="1:4" s="9" customFormat="1" x14ac:dyDescent="0.25">
      <c r="A149" s="25" t="s">
        <v>2308</v>
      </c>
      <c r="B149" s="19">
        <v>21068</v>
      </c>
      <c r="C149" s="11" t="s">
        <v>2309</v>
      </c>
      <c r="D149" s="318">
        <v>10000</v>
      </c>
    </row>
    <row r="150" spans="1:4" s="9" customFormat="1" x14ac:dyDescent="0.25">
      <c r="A150" s="25" t="s">
        <v>1233</v>
      </c>
      <c r="B150" s="19">
        <v>21069</v>
      </c>
      <c r="C150" s="11" t="s">
        <v>3167</v>
      </c>
      <c r="D150" s="319">
        <v>1500</v>
      </c>
    </row>
    <row r="151" spans="1:4" s="9" customFormat="1" x14ac:dyDescent="0.25">
      <c r="A151" s="25" t="s">
        <v>1233</v>
      </c>
      <c r="B151" s="19">
        <v>21070</v>
      </c>
      <c r="C151" s="11" t="s">
        <v>6322</v>
      </c>
      <c r="D151" s="318">
        <v>3000</v>
      </c>
    </row>
    <row r="152" spans="1:4" s="15" customFormat="1" x14ac:dyDescent="0.25">
      <c r="A152" s="25" t="s">
        <v>2310</v>
      </c>
      <c r="B152" s="19">
        <v>21071</v>
      </c>
      <c r="C152" s="11" t="s">
        <v>2311</v>
      </c>
      <c r="D152" s="318">
        <v>1000</v>
      </c>
    </row>
    <row r="153" spans="1:4" s="15" customFormat="1" x14ac:dyDescent="0.25">
      <c r="A153" s="25" t="s">
        <v>2312</v>
      </c>
      <c r="B153" s="19">
        <v>21073</v>
      </c>
      <c r="C153" s="11" t="s">
        <v>2313</v>
      </c>
      <c r="D153" s="319">
        <v>1500</v>
      </c>
    </row>
    <row r="154" spans="1:4" s="9" customFormat="1" x14ac:dyDescent="0.25">
      <c r="A154" s="48" t="s">
        <v>2314</v>
      </c>
      <c r="B154" s="19">
        <v>21074</v>
      </c>
      <c r="C154" s="11" t="s">
        <v>3168</v>
      </c>
      <c r="D154" s="319">
        <v>1600</v>
      </c>
    </row>
    <row r="155" spans="1:4" s="9" customFormat="1" x14ac:dyDescent="0.25">
      <c r="A155" s="25" t="s">
        <v>2315</v>
      </c>
      <c r="B155" s="19">
        <v>21075</v>
      </c>
      <c r="C155" s="11" t="s">
        <v>3169</v>
      </c>
      <c r="D155" s="319">
        <v>3200</v>
      </c>
    </row>
    <row r="156" spans="1:4" s="14" customFormat="1" ht="32.1" customHeight="1" x14ac:dyDescent="0.25">
      <c r="A156" s="25" t="s">
        <v>3170</v>
      </c>
      <c r="B156" s="19">
        <v>21076</v>
      </c>
      <c r="C156" s="11" t="s">
        <v>3171</v>
      </c>
      <c r="D156" s="319">
        <v>1400</v>
      </c>
    </row>
    <row r="157" spans="1:4" s="9" customFormat="1" x14ac:dyDescent="0.25">
      <c r="A157" s="25" t="s">
        <v>2316</v>
      </c>
      <c r="B157" s="19">
        <v>21077</v>
      </c>
      <c r="C157" s="11" t="s">
        <v>2317</v>
      </c>
      <c r="D157" s="318">
        <v>1900</v>
      </c>
    </row>
    <row r="158" spans="1:4" s="9" customFormat="1" x14ac:dyDescent="0.25">
      <c r="A158" s="25" t="s">
        <v>2318</v>
      </c>
      <c r="B158" s="19">
        <v>21078</v>
      </c>
      <c r="C158" s="11" t="s">
        <v>2319</v>
      </c>
      <c r="D158" s="319">
        <v>4500</v>
      </c>
    </row>
    <row r="159" spans="1:4" s="9" customFormat="1" x14ac:dyDescent="0.25">
      <c r="A159" s="25" t="s">
        <v>2318</v>
      </c>
      <c r="B159" s="19">
        <v>21079</v>
      </c>
      <c r="C159" s="11" t="s">
        <v>2320</v>
      </c>
      <c r="D159" s="318">
        <v>4100</v>
      </c>
    </row>
    <row r="160" spans="1:4" s="9" customFormat="1" x14ac:dyDescent="0.25">
      <c r="A160" s="25" t="s">
        <v>2321</v>
      </c>
      <c r="B160" s="19">
        <v>21080</v>
      </c>
      <c r="C160" s="11" t="s">
        <v>1452</v>
      </c>
      <c r="D160" s="318">
        <v>2800</v>
      </c>
    </row>
    <row r="161" spans="1:4" s="14" customFormat="1" ht="32.1" customHeight="1" x14ac:dyDescent="0.25">
      <c r="A161" s="25" t="s">
        <v>2248</v>
      </c>
      <c r="B161" s="19">
        <v>21082</v>
      </c>
      <c r="C161" s="11" t="s">
        <v>2249</v>
      </c>
      <c r="D161" s="319">
        <v>2300</v>
      </c>
    </row>
    <row r="162" spans="1:4" s="9" customFormat="1" ht="32.1" customHeight="1" x14ac:dyDescent="0.25">
      <c r="A162" s="25" t="s">
        <v>2247</v>
      </c>
      <c r="B162" s="19">
        <v>21083</v>
      </c>
      <c r="C162" s="11" t="s">
        <v>6325</v>
      </c>
      <c r="D162" s="319">
        <v>3200</v>
      </c>
    </row>
    <row r="163" spans="1:4" s="9" customFormat="1" ht="32.1" customHeight="1" x14ac:dyDescent="0.25">
      <c r="A163" s="25" t="s">
        <v>2190</v>
      </c>
      <c r="B163" s="19">
        <v>21084</v>
      </c>
      <c r="C163" s="11" t="s">
        <v>2191</v>
      </c>
      <c r="D163" s="318">
        <v>3000</v>
      </c>
    </row>
    <row r="164" spans="1:4" s="9" customFormat="1" x14ac:dyDescent="0.25">
      <c r="A164" s="25" t="s">
        <v>2245</v>
      </c>
      <c r="B164" s="19">
        <v>21085</v>
      </c>
      <c r="C164" s="11" t="s">
        <v>2246</v>
      </c>
      <c r="D164" s="319">
        <v>1600</v>
      </c>
    </row>
    <row r="165" spans="1:4" s="9" customFormat="1" x14ac:dyDescent="0.25">
      <c r="A165" s="25" t="s">
        <v>3052</v>
      </c>
      <c r="B165" s="19">
        <v>21087</v>
      </c>
      <c r="C165" s="11" t="s">
        <v>2322</v>
      </c>
      <c r="D165" s="318">
        <v>1600</v>
      </c>
    </row>
    <row r="166" spans="1:4" s="9" customFormat="1" x14ac:dyDescent="0.25">
      <c r="A166" s="25" t="s">
        <v>2176</v>
      </c>
      <c r="B166" s="19">
        <v>21089</v>
      </c>
      <c r="C166" s="11" t="s">
        <v>3053</v>
      </c>
      <c r="D166" s="318">
        <v>2400</v>
      </c>
    </row>
    <row r="167" spans="1:4" s="15" customFormat="1" x14ac:dyDescent="0.25">
      <c r="A167" s="25" t="s">
        <v>3054</v>
      </c>
      <c r="B167" s="19">
        <v>21090</v>
      </c>
      <c r="C167" s="11" t="s">
        <v>2323</v>
      </c>
      <c r="D167" s="318">
        <v>3000</v>
      </c>
    </row>
    <row r="168" spans="1:4" s="9" customFormat="1" x14ac:dyDescent="0.25">
      <c r="A168" s="25" t="s">
        <v>3055</v>
      </c>
      <c r="B168" s="19">
        <v>21091</v>
      </c>
      <c r="C168" s="11" t="s">
        <v>2324</v>
      </c>
      <c r="D168" s="318">
        <v>3000</v>
      </c>
    </row>
    <row r="169" spans="1:4" s="14" customFormat="1" x14ac:dyDescent="0.25">
      <c r="A169" s="25" t="s">
        <v>3056</v>
      </c>
      <c r="B169" s="19">
        <v>21092</v>
      </c>
      <c r="C169" s="11" t="s">
        <v>2325</v>
      </c>
      <c r="D169" s="318">
        <v>3000</v>
      </c>
    </row>
    <row r="170" spans="1:4" s="9" customFormat="1" ht="31.5" x14ac:dyDescent="0.25">
      <c r="A170" s="25" t="s">
        <v>3057</v>
      </c>
      <c r="B170" s="19">
        <v>21093</v>
      </c>
      <c r="C170" s="11" t="s">
        <v>2326</v>
      </c>
      <c r="D170" s="318">
        <v>3000</v>
      </c>
    </row>
    <row r="171" spans="1:4" s="9" customFormat="1" ht="32.1" customHeight="1" x14ac:dyDescent="0.25">
      <c r="A171" s="25" t="s">
        <v>3058</v>
      </c>
      <c r="B171" s="19">
        <v>21094</v>
      </c>
      <c r="C171" s="11" t="s">
        <v>2327</v>
      </c>
      <c r="D171" s="318">
        <v>3000</v>
      </c>
    </row>
    <row r="172" spans="1:4" s="9" customFormat="1" ht="31.5" x14ac:dyDescent="0.25">
      <c r="A172" s="25" t="s">
        <v>3059</v>
      </c>
      <c r="B172" s="19">
        <v>21095</v>
      </c>
      <c r="C172" s="11" t="s">
        <v>2328</v>
      </c>
      <c r="D172" s="318">
        <v>3000</v>
      </c>
    </row>
    <row r="173" spans="1:4" s="9" customFormat="1" ht="47.1" customHeight="1" x14ac:dyDescent="0.25">
      <c r="A173" s="25" t="s">
        <v>3060</v>
      </c>
      <c r="B173" s="19">
        <v>21096</v>
      </c>
      <c r="C173" s="11" t="s">
        <v>2329</v>
      </c>
      <c r="D173" s="318">
        <v>3000</v>
      </c>
    </row>
    <row r="174" spans="1:4" s="9" customFormat="1" x14ac:dyDescent="0.25">
      <c r="A174" s="25" t="s">
        <v>2330</v>
      </c>
      <c r="B174" s="19">
        <v>21097</v>
      </c>
      <c r="C174" s="11" t="s">
        <v>2331</v>
      </c>
      <c r="D174" s="318">
        <v>3500</v>
      </c>
    </row>
    <row r="175" spans="1:4" s="9" customFormat="1" ht="63.95" customHeight="1" x14ac:dyDescent="0.25">
      <c r="A175" s="25" t="s">
        <v>2332</v>
      </c>
      <c r="B175" s="19">
        <v>21098</v>
      </c>
      <c r="C175" s="11" t="s">
        <v>3172</v>
      </c>
      <c r="D175" s="319">
        <v>4500</v>
      </c>
    </row>
    <row r="176" spans="1:4" s="9" customFormat="1" ht="47.1" customHeight="1" x14ac:dyDescent="0.25">
      <c r="A176" s="25" t="s">
        <v>2333</v>
      </c>
      <c r="B176" s="19">
        <v>21099</v>
      </c>
      <c r="C176" s="11" t="s">
        <v>2334</v>
      </c>
      <c r="D176" s="318">
        <v>2700</v>
      </c>
    </row>
    <row r="177" spans="1:4" s="9" customFormat="1" x14ac:dyDescent="0.25">
      <c r="A177" s="25" t="s">
        <v>2333</v>
      </c>
      <c r="B177" s="19">
        <v>21100</v>
      </c>
      <c r="C177" s="11" t="s">
        <v>2335</v>
      </c>
      <c r="D177" s="318">
        <v>3000</v>
      </c>
    </row>
    <row r="178" spans="1:4" s="15" customFormat="1" ht="15.95" customHeight="1" x14ac:dyDescent="0.25">
      <c r="A178" s="25" t="s">
        <v>3140</v>
      </c>
      <c r="B178" s="19">
        <v>21101</v>
      </c>
      <c r="C178" s="11" t="s">
        <v>3173</v>
      </c>
      <c r="D178" s="319">
        <v>1400</v>
      </c>
    </row>
    <row r="179" spans="1:4" s="9" customFormat="1" x14ac:dyDescent="0.25">
      <c r="A179" s="87" t="s">
        <v>5773</v>
      </c>
      <c r="B179" s="300">
        <v>21102</v>
      </c>
      <c r="C179" s="92" t="s">
        <v>5774</v>
      </c>
      <c r="D179" s="319">
        <v>1400</v>
      </c>
    </row>
    <row r="180" spans="1:4" s="9" customFormat="1" ht="31.5" x14ac:dyDescent="0.25">
      <c r="A180" s="522" t="s">
        <v>6308</v>
      </c>
      <c r="B180" s="523">
        <v>22009</v>
      </c>
      <c r="C180" s="481" t="s">
        <v>6309</v>
      </c>
      <c r="D180" s="524">
        <v>2000</v>
      </c>
    </row>
    <row r="181" spans="1:4" s="9" customFormat="1" ht="47.25" x14ac:dyDescent="0.25">
      <c r="A181" s="522" t="s">
        <v>2269</v>
      </c>
      <c r="B181" s="523">
        <v>21105</v>
      </c>
      <c r="C181" s="481" t="s">
        <v>6310</v>
      </c>
      <c r="D181" s="524">
        <v>1800</v>
      </c>
    </row>
    <row r="182" spans="1:4" s="9" customFormat="1" ht="31.5" x14ac:dyDescent="0.25">
      <c r="A182" s="522" t="s">
        <v>6311</v>
      </c>
      <c r="B182" s="523">
        <v>21106</v>
      </c>
      <c r="C182" s="481" t="s">
        <v>6312</v>
      </c>
      <c r="D182" s="524">
        <v>1800</v>
      </c>
    </row>
    <row r="183" spans="1:4" s="9" customFormat="1" ht="31.5" x14ac:dyDescent="0.25">
      <c r="A183" s="522" t="s">
        <v>6314</v>
      </c>
      <c r="B183" s="523">
        <v>21107</v>
      </c>
      <c r="C183" s="481" t="s">
        <v>6315</v>
      </c>
      <c r="D183" s="524">
        <v>1400</v>
      </c>
    </row>
    <row r="184" spans="1:4" s="9" customFormat="1" x14ac:dyDescent="0.25">
      <c r="A184" s="522" t="s">
        <v>6314</v>
      </c>
      <c r="B184" s="523">
        <v>21108</v>
      </c>
      <c r="C184" s="481" t="s">
        <v>6316</v>
      </c>
      <c r="D184" s="525">
        <v>1400</v>
      </c>
    </row>
    <row r="185" spans="1:4" s="9" customFormat="1" ht="47.25" x14ac:dyDescent="0.25">
      <c r="A185" s="522"/>
      <c r="B185" s="523">
        <v>21109</v>
      </c>
      <c r="C185" s="481" t="s">
        <v>6317</v>
      </c>
      <c r="D185" s="525">
        <v>1800</v>
      </c>
    </row>
    <row r="186" spans="1:4" s="9" customFormat="1" ht="47.25" x14ac:dyDescent="0.25">
      <c r="A186" s="522"/>
      <c r="B186" s="523">
        <v>21110</v>
      </c>
      <c r="C186" s="481" t="s">
        <v>6318</v>
      </c>
      <c r="D186" s="525">
        <v>1400</v>
      </c>
    </row>
    <row r="187" spans="1:4" s="9" customFormat="1" ht="47.25" x14ac:dyDescent="0.25">
      <c r="A187" s="522"/>
      <c r="B187" s="523">
        <v>21111</v>
      </c>
      <c r="C187" s="481" t="s">
        <v>6319</v>
      </c>
      <c r="D187" s="525">
        <v>2000</v>
      </c>
    </row>
    <row r="188" spans="1:4" s="9" customFormat="1" x14ac:dyDescent="0.25">
      <c r="A188" s="522" t="s">
        <v>6320</v>
      </c>
      <c r="B188" s="523">
        <v>21112</v>
      </c>
      <c r="C188" s="481" t="s">
        <v>6321</v>
      </c>
      <c r="D188" s="525">
        <v>1600</v>
      </c>
    </row>
    <row r="189" spans="1:4" s="9" customFormat="1" x14ac:dyDescent="0.25">
      <c r="A189" s="522" t="s">
        <v>6323</v>
      </c>
      <c r="B189" s="523">
        <v>21113</v>
      </c>
      <c r="C189" s="481" t="s">
        <v>6324</v>
      </c>
      <c r="D189" s="525">
        <v>3200</v>
      </c>
    </row>
    <row r="190" spans="1:4" s="9" customFormat="1" x14ac:dyDescent="0.25">
      <c r="A190" s="464" t="s">
        <v>6326</v>
      </c>
      <c r="B190" s="424">
        <v>21114</v>
      </c>
      <c r="C190" s="443" t="s">
        <v>6327</v>
      </c>
      <c r="D190" s="524">
        <v>2500</v>
      </c>
    </row>
    <row r="191" spans="1:4" s="9" customFormat="1" x14ac:dyDescent="0.25">
      <c r="A191" s="464" t="s">
        <v>6326</v>
      </c>
      <c r="B191" s="424">
        <v>21115</v>
      </c>
      <c r="C191" s="443" t="s">
        <v>6328</v>
      </c>
      <c r="D191" s="524">
        <v>5500</v>
      </c>
    </row>
    <row r="192" spans="1:4" s="9" customFormat="1" x14ac:dyDescent="0.25">
      <c r="A192" s="464" t="s">
        <v>6326</v>
      </c>
      <c r="B192" s="424">
        <v>21116</v>
      </c>
      <c r="C192" s="443" t="s">
        <v>6329</v>
      </c>
      <c r="D192" s="524">
        <v>3200</v>
      </c>
    </row>
    <row r="193" spans="1:4" s="9" customFormat="1" ht="15.95" customHeight="1" x14ac:dyDescent="0.25">
      <c r="A193" s="4"/>
      <c r="B193" s="29"/>
      <c r="C193" s="74" t="s">
        <v>2337</v>
      </c>
      <c r="D193" s="317"/>
    </row>
    <row r="194" spans="1:4" s="9" customFormat="1" ht="15.95" customHeight="1" x14ac:dyDescent="0.25">
      <c r="A194" s="25" t="s">
        <v>2338</v>
      </c>
      <c r="B194" s="26">
        <v>22001</v>
      </c>
      <c r="C194" s="11" t="s">
        <v>2339</v>
      </c>
      <c r="D194" s="319">
        <v>1600</v>
      </c>
    </row>
    <row r="195" spans="1:4" s="9" customFormat="1" ht="31.5" x14ac:dyDescent="0.25">
      <c r="A195" s="25" t="s">
        <v>3174</v>
      </c>
      <c r="B195" s="26">
        <v>22002</v>
      </c>
      <c r="C195" s="11" t="s">
        <v>3175</v>
      </c>
      <c r="D195" s="319">
        <v>1600</v>
      </c>
    </row>
    <row r="196" spans="1:4" s="9" customFormat="1" ht="31.5" x14ac:dyDescent="0.25">
      <c r="A196" s="25" t="s">
        <v>3174</v>
      </c>
      <c r="B196" s="26">
        <v>22003</v>
      </c>
      <c r="C196" s="11" t="s">
        <v>3176</v>
      </c>
      <c r="D196" s="319">
        <v>2400</v>
      </c>
    </row>
    <row r="197" spans="1:4" s="9" customFormat="1" x14ac:dyDescent="0.25">
      <c r="A197" s="25" t="s">
        <v>3177</v>
      </c>
      <c r="B197" s="26">
        <v>22004</v>
      </c>
      <c r="C197" s="11" t="s">
        <v>3178</v>
      </c>
      <c r="D197" s="319">
        <v>1200</v>
      </c>
    </row>
    <row r="198" spans="1:4" s="10" customFormat="1" ht="31.5" x14ac:dyDescent="0.25">
      <c r="A198" s="25" t="s">
        <v>2340</v>
      </c>
      <c r="B198" s="26">
        <v>22005</v>
      </c>
      <c r="C198" s="11" t="s">
        <v>3179</v>
      </c>
      <c r="D198" s="319">
        <v>2500</v>
      </c>
    </row>
    <row r="199" spans="1:4" s="10" customFormat="1" ht="32.1" customHeight="1" x14ac:dyDescent="0.25">
      <c r="A199" s="25" t="s">
        <v>2340</v>
      </c>
      <c r="B199" s="26">
        <v>22006</v>
      </c>
      <c r="C199" s="11" t="s">
        <v>3180</v>
      </c>
      <c r="D199" s="319">
        <v>3000</v>
      </c>
    </row>
    <row r="200" spans="1:4" s="10" customFormat="1" x14ac:dyDescent="0.25">
      <c r="A200" s="25" t="s">
        <v>2340</v>
      </c>
      <c r="B200" s="26">
        <v>22007</v>
      </c>
      <c r="C200" s="11" t="s">
        <v>2341</v>
      </c>
      <c r="D200" s="319">
        <v>4000</v>
      </c>
    </row>
    <row r="201" spans="1:4" s="9" customFormat="1" ht="31.5" x14ac:dyDescent="0.25">
      <c r="A201" s="25" t="s">
        <v>2340</v>
      </c>
      <c r="B201" s="26">
        <v>22008</v>
      </c>
      <c r="C201" s="118" t="s">
        <v>3181</v>
      </c>
      <c r="D201" s="319">
        <v>3500</v>
      </c>
    </row>
    <row r="202" spans="1:4" s="15" customFormat="1" x14ac:dyDescent="0.25">
      <c r="A202" s="4"/>
      <c r="B202" s="29"/>
      <c r="C202" s="74" t="s">
        <v>2418</v>
      </c>
      <c r="D202" s="317"/>
    </row>
    <row r="203" spans="1:4" s="3" customFormat="1" ht="47.1" customHeight="1" x14ac:dyDescent="0.25">
      <c r="A203" s="25" t="s">
        <v>2419</v>
      </c>
      <c r="B203" s="53">
        <v>23001</v>
      </c>
      <c r="C203" s="27" t="s">
        <v>2420</v>
      </c>
      <c r="D203" s="320">
        <v>5000</v>
      </c>
    </row>
    <row r="204" spans="1:4" s="15" customFormat="1" ht="31.5" x14ac:dyDescent="0.25">
      <c r="A204" s="25" t="s">
        <v>2421</v>
      </c>
      <c r="B204" s="53">
        <v>23002</v>
      </c>
      <c r="C204" s="27" t="s">
        <v>2422</v>
      </c>
      <c r="D204" s="320">
        <v>10000</v>
      </c>
    </row>
    <row r="205" spans="1:4" s="15" customFormat="1" ht="31.5" x14ac:dyDescent="0.25">
      <c r="A205" s="25" t="s">
        <v>2423</v>
      </c>
      <c r="B205" s="53">
        <v>23003</v>
      </c>
      <c r="C205" s="27" t="s">
        <v>2424</v>
      </c>
      <c r="D205" s="320">
        <v>5500</v>
      </c>
    </row>
    <row r="206" spans="1:4" s="15" customFormat="1" ht="32.1" customHeight="1" x14ac:dyDescent="0.25">
      <c r="A206" s="25" t="s">
        <v>2425</v>
      </c>
      <c r="B206" s="53">
        <v>23004</v>
      </c>
      <c r="C206" s="27" t="s">
        <v>2426</v>
      </c>
      <c r="D206" s="320">
        <v>5000</v>
      </c>
    </row>
    <row r="207" spans="1:4" s="15" customFormat="1" ht="32.1" customHeight="1" x14ac:dyDescent="0.25">
      <c r="A207" s="25" t="s">
        <v>2427</v>
      </c>
      <c r="B207" s="53">
        <v>23005</v>
      </c>
      <c r="C207" s="27" t="s">
        <v>2428</v>
      </c>
      <c r="D207" s="320">
        <v>5000</v>
      </c>
    </row>
    <row r="208" spans="1:4" s="15" customFormat="1" ht="47.1" customHeight="1" x14ac:dyDescent="0.25">
      <c r="A208" s="25" t="s">
        <v>2429</v>
      </c>
      <c r="B208" s="53">
        <v>23006</v>
      </c>
      <c r="C208" s="27" t="s">
        <v>2430</v>
      </c>
      <c r="D208" s="320">
        <v>5000</v>
      </c>
    </row>
    <row r="209" spans="1:4" s="15" customFormat="1" ht="47.1" customHeight="1" x14ac:dyDescent="0.25">
      <c r="A209" s="25" t="s">
        <v>2431</v>
      </c>
      <c r="B209" s="53">
        <v>23007</v>
      </c>
      <c r="C209" s="27" t="s">
        <v>2432</v>
      </c>
      <c r="D209" s="320">
        <v>6000</v>
      </c>
    </row>
    <row r="210" spans="1:4" s="3" customFormat="1" ht="47.1" customHeight="1" x14ac:dyDescent="0.25">
      <c r="A210" s="11" t="s">
        <v>2433</v>
      </c>
      <c r="B210" s="53">
        <v>23008</v>
      </c>
      <c r="C210" s="27" t="s">
        <v>2434</v>
      </c>
      <c r="D210" s="320">
        <v>5000</v>
      </c>
    </row>
    <row r="211" spans="1:4" s="3" customFormat="1" ht="31.5" x14ac:dyDescent="0.25">
      <c r="A211" s="11" t="s">
        <v>2435</v>
      </c>
      <c r="B211" s="53">
        <v>23009</v>
      </c>
      <c r="C211" s="27" t="s">
        <v>2436</v>
      </c>
      <c r="D211" s="320">
        <v>5000</v>
      </c>
    </row>
    <row r="212" spans="1:4" s="3" customFormat="1" ht="32.1" customHeight="1" x14ac:dyDescent="0.25">
      <c r="A212" s="75" t="s">
        <v>2437</v>
      </c>
      <c r="B212" s="53">
        <v>23010</v>
      </c>
      <c r="C212" s="68" t="s">
        <v>2438</v>
      </c>
      <c r="D212" s="321">
        <v>5000</v>
      </c>
    </row>
    <row r="213" spans="1:4" s="18" customFormat="1" x14ac:dyDescent="0.25">
      <c r="A213" s="75" t="s">
        <v>2439</v>
      </c>
      <c r="B213" s="53">
        <v>23011</v>
      </c>
      <c r="C213" s="68" t="s">
        <v>2440</v>
      </c>
      <c r="D213" s="321">
        <v>6600</v>
      </c>
    </row>
    <row r="214" spans="1:4" s="18" customFormat="1" ht="32.1" customHeight="1" x14ac:dyDescent="0.25">
      <c r="A214" s="25" t="s">
        <v>2439</v>
      </c>
      <c r="B214" s="53">
        <v>23012</v>
      </c>
      <c r="C214" s="27" t="s">
        <v>2441</v>
      </c>
      <c r="D214" s="320">
        <v>5000</v>
      </c>
    </row>
    <row r="215" spans="1:4" s="18" customFormat="1" ht="32.1" customHeight="1" x14ac:dyDescent="0.25">
      <c r="A215" s="25" t="s">
        <v>2442</v>
      </c>
      <c r="B215" s="53">
        <v>23013</v>
      </c>
      <c r="C215" s="27" t="s">
        <v>2443</v>
      </c>
      <c r="D215" s="320">
        <v>5000</v>
      </c>
    </row>
    <row r="216" spans="1:4" s="18" customFormat="1" ht="31.5" x14ac:dyDescent="0.25">
      <c r="A216" s="25" t="s">
        <v>2444</v>
      </c>
      <c r="B216" s="53">
        <v>23014</v>
      </c>
      <c r="C216" s="27" t="s">
        <v>2445</v>
      </c>
      <c r="D216" s="320">
        <v>6600</v>
      </c>
    </row>
    <row r="217" spans="1:4" s="18" customFormat="1" ht="31.5" x14ac:dyDescent="0.25">
      <c r="A217" s="11" t="s">
        <v>2446</v>
      </c>
      <c r="B217" s="53">
        <v>23015</v>
      </c>
      <c r="C217" s="27" t="s">
        <v>2447</v>
      </c>
      <c r="D217" s="320">
        <v>5000</v>
      </c>
    </row>
    <row r="218" spans="1:4" s="18" customFormat="1" ht="47.1" customHeight="1" x14ac:dyDescent="0.25">
      <c r="A218" s="25" t="s">
        <v>2448</v>
      </c>
      <c r="B218" s="53">
        <v>23016</v>
      </c>
      <c r="C218" s="27" t="s">
        <v>2449</v>
      </c>
      <c r="D218" s="320">
        <v>6000</v>
      </c>
    </row>
    <row r="219" spans="1:4" s="18" customFormat="1" x14ac:dyDescent="0.25">
      <c r="A219" s="33" t="s">
        <v>2450</v>
      </c>
      <c r="B219" s="53">
        <v>23017</v>
      </c>
      <c r="C219" s="45" t="s">
        <v>2451</v>
      </c>
      <c r="D219" s="319">
        <v>5500</v>
      </c>
    </row>
    <row r="220" spans="1:4" s="18" customFormat="1" ht="31.5" x14ac:dyDescent="0.25">
      <c r="A220" s="75" t="s">
        <v>2452</v>
      </c>
      <c r="B220" s="53">
        <v>23018</v>
      </c>
      <c r="C220" s="68" t="s">
        <v>2453</v>
      </c>
      <c r="D220" s="321">
        <v>9000</v>
      </c>
    </row>
    <row r="221" spans="1:4" s="18" customFormat="1" ht="31.5" x14ac:dyDescent="0.25">
      <c r="A221" s="75" t="s">
        <v>2452</v>
      </c>
      <c r="B221" s="53">
        <v>23019</v>
      </c>
      <c r="C221" s="68" t="s">
        <v>2454</v>
      </c>
      <c r="D221" s="321">
        <v>13000</v>
      </c>
    </row>
    <row r="222" spans="1:4" s="18" customFormat="1" ht="32.1" customHeight="1" x14ac:dyDescent="0.25">
      <c r="A222" s="32" t="s">
        <v>2455</v>
      </c>
      <c r="B222" s="53">
        <v>23020</v>
      </c>
      <c r="C222" s="35" t="s">
        <v>2456</v>
      </c>
      <c r="D222" s="321">
        <v>12000</v>
      </c>
    </row>
    <row r="223" spans="1:4" s="18" customFormat="1" ht="47.25" x14ac:dyDescent="0.25">
      <c r="A223" s="25" t="s">
        <v>2457</v>
      </c>
      <c r="B223" s="53">
        <v>23021</v>
      </c>
      <c r="C223" s="27" t="s">
        <v>2458</v>
      </c>
      <c r="D223" s="321">
        <v>12000</v>
      </c>
    </row>
    <row r="224" spans="1:4" s="18" customFormat="1" ht="32.1" customHeight="1" x14ac:dyDescent="0.25">
      <c r="A224" s="33" t="s">
        <v>3040</v>
      </c>
      <c r="B224" s="53">
        <v>23022</v>
      </c>
      <c r="C224" s="27" t="s">
        <v>3041</v>
      </c>
      <c r="D224" s="319">
        <v>3000</v>
      </c>
    </row>
    <row r="225" spans="1:4" ht="63" x14ac:dyDescent="0.25">
      <c r="A225" s="25" t="s">
        <v>2459</v>
      </c>
      <c r="B225" s="53">
        <v>23023</v>
      </c>
      <c r="C225" s="27" t="s">
        <v>2460</v>
      </c>
      <c r="D225" s="321">
        <v>20000</v>
      </c>
    </row>
    <row r="226" spans="1:4" ht="47.25" x14ac:dyDescent="0.25">
      <c r="A226" s="25" t="s">
        <v>2461</v>
      </c>
      <c r="B226" s="53">
        <v>23024</v>
      </c>
      <c r="C226" s="27" t="s">
        <v>2462</v>
      </c>
      <c r="D226" s="321">
        <v>12000</v>
      </c>
    </row>
    <row r="227" spans="1:4" x14ac:dyDescent="0.25">
      <c r="A227" s="32" t="s">
        <v>2463</v>
      </c>
      <c r="B227" s="53">
        <v>23025</v>
      </c>
      <c r="C227" s="35" t="s">
        <v>2464</v>
      </c>
      <c r="D227" s="321">
        <v>12000</v>
      </c>
    </row>
    <row r="228" spans="1:4" ht="15.95" customHeight="1" x14ac:dyDescent="0.25">
      <c r="A228" s="33" t="s">
        <v>2465</v>
      </c>
      <c r="B228" s="53">
        <v>23026</v>
      </c>
      <c r="C228" s="45" t="s">
        <v>2466</v>
      </c>
      <c r="D228" s="319">
        <v>12000</v>
      </c>
    </row>
    <row r="229" spans="1:4" ht="31.5" x14ac:dyDescent="0.25">
      <c r="A229" s="32" t="s">
        <v>2467</v>
      </c>
      <c r="B229" s="53">
        <v>23027</v>
      </c>
      <c r="C229" s="68" t="s">
        <v>2468</v>
      </c>
      <c r="D229" s="322">
        <v>12000</v>
      </c>
    </row>
    <row r="230" spans="1:4" x14ac:dyDescent="0.25">
      <c r="A230" s="34" t="s">
        <v>2469</v>
      </c>
      <c r="B230" s="53">
        <v>23028</v>
      </c>
      <c r="C230" s="45" t="s">
        <v>2470</v>
      </c>
      <c r="D230" s="320">
        <v>12000</v>
      </c>
    </row>
    <row r="231" spans="1:4" ht="32.1" customHeight="1" x14ac:dyDescent="0.25">
      <c r="A231" s="34" t="s">
        <v>2471</v>
      </c>
      <c r="B231" s="53">
        <v>23029</v>
      </c>
      <c r="C231" s="45" t="s">
        <v>2472</v>
      </c>
      <c r="D231" s="320">
        <v>5000</v>
      </c>
    </row>
    <row r="232" spans="1:4" x14ac:dyDescent="0.25">
      <c r="A232" s="34" t="s">
        <v>2473</v>
      </c>
      <c r="B232" s="53">
        <v>23030</v>
      </c>
      <c r="C232" s="45" t="s">
        <v>2474</v>
      </c>
      <c r="D232" s="320">
        <v>5000</v>
      </c>
    </row>
    <row r="233" spans="1:4" x14ac:dyDescent="0.25">
      <c r="A233" s="33" t="s">
        <v>2475</v>
      </c>
      <c r="B233" s="53">
        <v>23031</v>
      </c>
      <c r="C233" s="27" t="s">
        <v>2476</v>
      </c>
      <c r="D233" s="319">
        <v>5000</v>
      </c>
    </row>
    <row r="234" spans="1:4" ht="31.5" x14ac:dyDescent="0.25">
      <c r="A234" s="34" t="s">
        <v>2477</v>
      </c>
      <c r="B234" s="53">
        <v>23032</v>
      </c>
      <c r="C234" s="27" t="s">
        <v>2478</v>
      </c>
      <c r="D234" s="320">
        <v>12000</v>
      </c>
    </row>
    <row r="235" spans="1:4" x14ac:dyDescent="0.25">
      <c r="A235" s="25" t="s">
        <v>2479</v>
      </c>
      <c r="B235" s="53">
        <v>23033</v>
      </c>
      <c r="C235" s="27" t="s">
        <v>2480</v>
      </c>
      <c r="D235" s="320">
        <v>6600</v>
      </c>
    </row>
    <row r="236" spans="1:4" ht="31.5" x14ac:dyDescent="0.25">
      <c r="A236" s="25" t="s">
        <v>2481</v>
      </c>
      <c r="B236" s="53">
        <v>23034</v>
      </c>
      <c r="C236" s="27" t="s">
        <v>2482</v>
      </c>
      <c r="D236" s="320">
        <v>5000</v>
      </c>
    </row>
    <row r="237" spans="1:4" x14ac:dyDescent="0.25">
      <c r="A237" s="25" t="s">
        <v>2483</v>
      </c>
      <c r="B237" s="53">
        <v>23035</v>
      </c>
      <c r="C237" s="27" t="s">
        <v>2484</v>
      </c>
      <c r="D237" s="319">
        <v>3000</v>
      </c>
    </row>
    <row r="238" spans="1:4" ht="15.95" customHeight="1" x14ac:dyDescent="0.25">
      <c r="A238" s="33" t="s">
        <v>3042</v>
      </c>
      <c r="B238" s="53">
        <v>23036</v>
      </c>
      <c r="C238" s="27" t="s">
        <v>3043</v>
      </c>
      <c r="D238" s="319">
        <v>4800</v>
      </c>
    </row>
    <row r="239" spans="1:4" ht="15.95" customHeight="1" x14ac:dyDescent="0.25">
      <c r="A239" s="33" t="s">
        <v>2485</v>
      </c>
      <c r="B239" s="53">
        <v>23037</v>
      </c>
      <c r="C239" s="45" t="s">
        <v>2486</v>
      </c>
      <c r="D239" s="319">
        <v>5000</v>
      </c>
    </row>
    <row r="240" spans="1:4" ht="48.6" customHeight="1" x14ac:dyDescent="0.25">
      <c r="A240" s="25" t="s">
        <v>2487</v>
      </c>
      <c r="B240" s="53">
        <v>23038</v>
      </c>
      <c r="C240" s="27" t="s">
        <v>2488</v>
      </c>
      <c r="D240" s="319">
        <v>6000</v>
      </c>
    </row>
    <row r="241" spans="1:4" x14ac:dyDescent="0.25">
      <c r="A241" s="25" t="s">
        <v>2190</v>
      </c>
      <c r="B241" s="53">
        <v>23039</v>
      </c>
      <c r="C241" s="27" t="s">
        <v>2489</v>
      </c>
      <c r="D241" s="314">
        <v>6000</v>
      </c>
    </row>
    <row r="242" spans="1:4" x14ac:dyDescent="0.25">
      <c r="A242" s="34" t="s">
        <v>2490</v>
      </c>
      <c r="B242" s="53">
        <v>23040</v>
      </c>
      <c r="C242" s="45" t="s">
        <v>2491</v>
      </c>
      <c r="D242" s="320">
        <v>4600</v>
      </c>
    </row>
    <row r="243" spans="1:4" ht="47.1" customHeight="1" x14ac:dyDescent="0.25">
      <c r="A243" s="34" t="s">
        <v>2492</v>
      </c>
      <c r="B243" s="53">
        <v>23041</v>
      </c>
      <c r="C243" s="45" t="s">
        <v>2493</v>
      </c>
      <c r="D243" s="320">
        <v>6000</v>
      </c>
    </row>
    <row r="244" spans="1:4" s="18" customFormat="1" ht="47.1" customHeight="1" x14ac:dyDescent="0.25">
      <c r="A244" s="34" t="s">
        <v>2492</v>
      </c>
      <c r="B244" s="53">
        <v>23042</v>
      </c>
      <c r="C244" s="45" t="s">
        <v>2494</v>
      </c>
      <c r="D244" s="319">
        <v>9000</v>
      </c>
    </row>
    <row r="245" spans="1:4" s="18" customFormat="1" ht="47.25" x14ac:dyDescent="0.25">
      <c r="A245" s="32" t="s">
        <v>2492</v>
      </c>
      <c r="B245" s="53">
        <v>23043</v>
      </c>
      <c r="C245" s="35" t="s">
        <v>2495</v>
      </c>
      <c r="D245" s="321">
        <v>8000</v>
      </c>
    </row>
    <row r="246" spans="1:4" s="18" customFormat="1" ht="47.25" x14ac:dyDescent="0.25">
      <c r="A246" s="32" t="s">
        <v>2492</v>
      </c>
      <c r="B246" s="53">
        <v>23044</v>
      </c>
      <c r="C246" s="35" t="s">
        <v>2496</v>
      </c>
      <c r="D246" s="321">
        <v>8000</v>
      </c>
    </row>
    <row r="247" spans="1:4" ht="47.25" x14ac:dyDescent="0.25">
      <c r="A247" s="34" t="s">
        <v>2492</v>
      </c>
      <c r="B247" s="53">
        <v>23045</v>
      </c>
      <c r="C247" s="45" t="s">
        <v>2497</v>
      </c>
      <c r="D247" s="323">
        <v>9500</v>
      </c>
    </row>
    <row r="248" spans="1:4" ht="32.1" customHeight="1" x14ac:dyDescent="0.25">
      <c r="A248" s="119" t="s">
        <v>847</v>
      </c>
      <c r="B248" s="53">
        <v>23046</v>
      </c>
      <c r="C248" s="120" t="s">
        <v>2498</v>
      </c>
      <c r="D248" s="319">
        <v>5000</v>
      </c>
    </row>
    <row r="249" spans="1:4" ht="31.5" x14ac:dyDescent="0.25">
      <c r="A249" s="25" t="s">
        <v>2499</v>
      </c>
      <c r="B249" s="53">
        <v>23047</v>
      </c>
      <c r="C249" s="27" t="s">
        <v>3044</v>
      </c>
      <c r="D249" s="320">
        <v>2000</v>
      </c>
    </row>
    <row r="250" spans="1:4" ht="31.5" x14ac:dyDescent="0.25">
      <c r="A250" s="87"/>
      <c r="B250" s="53">
        <v>23048</v>
      </c>
      <c r="C250" s="27" t="s">
        <v>6277</v>
      </c>
      <c r="D250" s="320">
        <v>3000</v>
      </c>
    </row>
    <row r="251" spans="1:4" ht="31.5" x14ac:dyDescent="0.25">
      <c r="A251" s="87"/>
      <c r="B251" s="53">
        <v>23049</v>
      </c>
      <c r="C251" s="27" t="s">
        <v>6278</v>
      </c>
      <c r="D251" s="320">
        <v>4500</v>
      </c>
    </row>
    <row r="252" spans="1:4" s="18" customFormat="1" x14ac:dyDescent="0.25">
      <c r="A252" s="4"/>
      <c r="B252" s="29"/>
      <c r="C252" s="252" t="s">
        <v>2500</v>
      </c>
      <c r="D252" s="317"/>
    </row>
    <row r="253" spans="1:4" s="18" customFormat="1" ht="32.1" customHeight="1" x14ac:dyDescent="0.25">
      <c r="A253" s="34" t="s">
        <v>2501</v>
      </c>
      <c r="B253" s="53">
        <v>24001</v>
      </c>
      <c r="C253" s="45" t="s">
        <v>2502</v>
      </c>
      <c r="D253" s="320">
        <v>6000</v>
      </c>
    </row>
    <row r="254" spans="1:4" s="18" customFormat="1" ht="31.5" x14ac:dyDescent="0.25">
      <c r="A254" s="34" t="s">
        <v>2501</v>
      </c>
      <c r="B254" s="53">
        <v>24002</v>
      </c>
      <c r="C254" s="45" t="s">
        <v>2503</v>
      </c>
      <c r="D254" s="320">
        <v>2500</v>
      </c>
    </row>
    <row r="255" spans="1:4" ht="47.1" customHeight="1" x14ac:dyDescent="0.25">
      <c r="A255" s="11" t="s">
        <v>2504</v>
      </c>
      <c r="B255" s="53">
        <v>24003</v>
      </c>
      <c r="C255" s="45" t="s">
        <v>3045</v>
      </c>
      <c r="D255" s="320">
        <v>5000</v>
      </c>
    </row>
    <row r="256" spans="1:4" x14ac:dyDescent="0.25">
      <c r="A256" s="11" t="s">
        <v>2505</v>
      </c>
      <c r="B256" s="53">
        <v>24004</v>
      </c>
      <c r="C256" s="45" t="s">
        <v>2506</v>
      </c>
      <c r="D256" s="320">
        <v>6500</v>
      </c>
    </row>
    <row r="257" spans="1:4" ht="47.25" x14ac:dyDescent="0.25">
      <c r="A257" s="25" t="s">
        <v>2507</v>
      </c>
      <c r="B257" s="53">
        <v>24005</v>
      </c>
      <c r="C257" s="27" t="s">
        <v>2508</v>
      </c>
      <c r="D257" s="324">
        <v>16000</v>
      </c>
    </row>
    <row r="258" spans="1:4" ht="31.5" x14ac:dyDescent="0.25">
      <c r="A258" s="25" t="s">
        <v>2507</v>
      </c>
      <c r="B258" s="53">
        <v>24006</v>
      </c>
      <c r="C258" s="27" t="s">
        <v>2509</v>
      </c>
      <c r="D258" s="321">
        <v>6500</v>
      </c>
    </row>
    <row r="259" spans="1:4" s="18" customFormat="1" x14ac:dyDescent="0.25">
      <c r="A259" s="32" t="s">
        <v>2510</v>
      </c>
      <c r="B259" s="53">
        <v>24007</v>
      </c>
      <c r="C259" s="35" t="s">
        <v>2511</v>
      </c>
      <c r="D259" s="321">
        <v>3500</v>
      </c>
    </row>
    <row r="260" spans="1:4" ht="32.1" customHeight="1" x14ac:dyDescent="0.25">
      <c r="A260" s="32" t="s">
        <v>2512</v>
      </c>
      <c r="B260" s="53">
        <v>24008</v>
      </c>
      <c r="C260" s="35" t="s">
        <v>2513</v>
      </c>
      <c r="D260" s="321">
        <v>6800</v>
      </c>
    </row>
    <row r="261" spans="1:4" ht="32.1" customHeight="1" x14ac:dyDescent="0.25">
      <c r="A261" s="32" t="s">
        <v>2514</v>
      </c>
      <c r="B261" s="53">
        <v>24009</v>
      </c>
      <c r="C261" s="35" t="s">
        <v>2515</v>
      </c>
      <c r="D261" s="321">
        <v>6000</v>
      </c>
    </row>
    <row r="262" spans="1:4" ht="32.1" customHeight="1" x14ac:dyDescent="0.25">
      <c r="A262" s="32" t="s">
        <v>2516</v>
      </c>
      <c r="B262" s="53">
        <v>24010</v>
      </c>
      <c r="C262" s="35" t="s">
        <v>2517</v>
      </c>
      <c r="D262" s="321">
        <v>5800</v>
      </c>
    </row>
    <row r="263" spans="1:4" ht="32.1" customHeight="1" x14ac:dyDescent="0.25">
      <c r="A263" s="34" t="s">
        <v>2518</v>
      </c>
      <c r="B263" s="53">
        <v>24011</v>
      </c>
      <c r="C263" s="45" t="s">
        <v>2519</v>
      </c>
      <c r="D263" s="320">
        <v>8000</v>
      </c>
    </row>
    <row r="264" spans="1:4" ht="32.1" customHeight="1" x14ac:dyDescent="0.25">
      <c r="A264" s="34" t="s">
        <v>2520</v>
      </c>
      <c r="B264" s="53">
        <v>24012</v>
      </c>
      <c r="C264" s="45" t="s">
        <v>2521</v>
      </c>
      <c r="D264" s="320">
        <v>15000</v>
      </c>
    </row>
    <row r="265" spans="1:4" ht="32.1" customHeight="1" x14ac:dyDescent="0.25">
      <c r="A265" s="31" t="s">
        <v>2522</v>
      </c>
      <c r="B265" s="53">
        <v>24013</v>
      </c>
      <c r="C265" s="35" t="s">
        <v>2523</v>
      </c>
      <c r="D265" s="314">
        <v>6500</v>
      </c>
    </row>
    <row r="266" spans="1:4" s="18" customFormat="1" ht="31.5" x14ac:dyDescent="0.25">
      <c r="A266" s="25" t="s">
        <v>2524</v>
      </c>
      <c r="B266" s="53">
        <v>24014</v>
      </c>
      <c r="C266" s="27" t="s">
        <v>2525</v>
      </c>
      <c r="D266" s="320">
        <v>3000</v>
      </c>
    </row>
    <row r="267" spans="1:4" s="18" customFormat="1" ht="18.75" customHeight="1" x14ac:dyDescent="0.25">
      <c r="A267" s="25" t="s">
        <v>2526</v>
      </c>
      <c r="B267" s="53">
        <v>24015</v>
      </c>
      <c r="C267" s="27" t="s">
        <v>3046</v>
      </c>
      <c r="D267" s="319">
        <v>4000</v>
      </c>
    </row>
    <row r="268" spans="1:4" s="18" customFormat="1" x14ac:dyDescent="0.25">
      <c r="A268" s="38" t="s">
        <v>2527</v>
      </c>
      <c r="B268" s="53">
        <v>24016</v>
      </c>
      <c r="C268" s="68" t="s">
        <v>2528</v>
      </c>
      <c r="D268" s="321">
        <v>7800</v>
      </c>
    </row>
    <row r="269" spans="1:4" s="18" customFormat="1" x14ac:dyDescent="0.25">
      <c r="A269" s="38" t="s">
        <v>2529</v>
      </c>
      <c r="B269" s="53">
        <v>24017</v>
      </c>
      <c r="C269" s="68" t="s">
        <v>2530</v>
      </c>
      <c r="D269" s="321">
        <v>7800</v>
      </c>
    </row>
    <row r="270" spans="1:4" ht="31.5" x14ac:dyDescent="0.25">
      <c r="A270" s="32" t="s">
        <v>2531</v>
      </c>
      <c r="B270" s="53">
        <v>24018</v>
      </c>
      <c r="C270" s="35" t="s">
        <v>2532</v>
      </c>
      <c r="D270" s="321">
        <v>11000</v>
      </c>
    </row>
    <row r="271" spans="1:4" x14ac:dyDescent="0.25">
      <c r="A271" s="75" t="s">
        <v>2533</v>
      </c>
      <c r="B271" s="53">
        <v>24019</v>
      </c>
      <c r="C271" s="68" t="s">
        <v>2534</v>
      </c>
      <c r="D271" s="322">
        <v>7800</v>
      </c>
    </row>
    <row r="272" spans="1:4" x14ac:dyDescent="0.25">
      <c r="A272" s="11" t="s">
        <v>2535</v>
      </c>
      <c r="B272" s="53">
        <v>24020</v>
      </c>
      <c r="C272" s="27" t="s">
        <v>2536</v>
      </c>
      <c r="D272" s="321">
        <v>4500</v>
      </c>
    </row>
    <row r="273" spans="1:4" x14ac:dyDescent="0.25">
      <c r="A273" s="33" t="s">
        <v>2537</v>
      </c>
      <c r="B273" s="53">
        <v>24021</v>
      </c>
      <c r="C273" s="27" t="s">
        <v>2538</v>
      </c>
      <c r="D273" s="319">
        <v>3500</v>
      </c>
    </row>
    <row r="274" spans="1:4" ht="32.1" customHeight="1" x14ac:dyDescent="0.25">
      <c r="A274" s="34" t="s">
        <v>2539</v>
      </c>
      <c r="B274" s="53">
        <v>24022</v>
      </c>
      <c r="C274" s="45" t="s">
        <v>2540</v>
      </c>
      <c r="D274" s="320">
        <v>6000</v>
      </c>
    </row>
    <row r="275" spans="1:4" ht="31.5" x14ac:dyDescent="0.25">
      <c r="A275" s="25" t="s">
        <v>2541</v>
      </c>
      <c r="B275" s="53">
        <v>24023</v>
      </c>
      <c r="C275" s="27" t="s">
        <v>2542</v>
      </c>
      <c r="D275" s="320">
        <v>6000</v>
      </c>
    </row>
    <row r="276" spans="1:4" x14ac:dyDescent="0.25">
      <c r="A276" s="25" t="s">
        <v>2541</v>
      </c>
      <c r="B276" s="53">
        <v>24024</v>
      </c>
      <c r="C276" s="27" t="s">
        <v>2543</v>
      </c>
      <c r="D276" s="314">
        <v>7000</v>
      </c>
    </row>
    <row r="277" spans="1:4" ht="32.1" customHeight="1" x14ac:dyDescent="0.25">
      <c r="A277" s="25" t="s">
        <v>2541</v>
      </c>
      <c r="B277" s="53">
        <v>24025</v>
      </c>
      <c r="C277" s="27" t="s">
        <v>2544</v>
      </c>
      <c r="D277" s="324">
        <v>7000</v>
      </c>
    </row>
    <row r="278" spans="1:4" x14ac:dyDescent="0.25">
      <c r="A278" s="25" t="s">
        <v>2541</v>
      </c>
      <c r="B278" s="53">
        <v>24026</v>
      </c>
      <c r="C278" s="27" t="s">
        <v>2545</v>
      </c>
      <c r="D278" s="324">
        <v>7800</v>
      </c>
    </row>
    <row r="279" spans="1:4" x14ac:dyDescent="0.25">
      <c r="A279" s="25" t="s">
        <v>2541</v>
      </c>
      <c r="B279" s="53">
        <v>24027</v>
      </c>
      <c r="C279" s="27" t="s">
        <v>2546</v>
      </c>
      <c r="D279" s="324">
        <v>7800</v>
      </c>
    </row>
    <row r="280" spans="1:4" x14ac:dyDescent="0.25">
      <c r="A280" s="25" t="s">
        <v>2541</v>
      </c>
      <c r="B280" s="53">
        <v>24028</v>
      </c>
      <c r="C280" s="27" t="s">
        <v>2547</v>
      </c>
      <c r="D280" s="324">
        <v>7800</v>
      </c>
    </row>
    <row r="281" spans="1:4" x14ac:dyDescent="0.25">
      <c r="A281" s="25" t="s">
        <v>2541</v>
      </c>
      <c r="B281" s="53">
        <v>24029</v>
      </c>
      <c r="C281" s="27" t="s">
        <v>2548</v>
      </c>
      <c r="D281" s="324">
        <v>7800</v>
      </c>
    </row>
    <row r="282" spans="1:4" ht="32.1" customHeight="1" x14ac:dyDescent="0.25">
      <c r="A282" s="34" t="s">
        <v>2549</v>
      </c>
      <c r="B282" s="53">
        <v>24030</v>
      </c>
      <c r="C282" s="45" t="s">
        <v>3047</v>
      </c>
      <c r="D282" s="320">
        <v>3000</v>
      </c>
    </row>
    <row r="283" spans="1:4" ht="47.25" x14ac:dyDescent="0.25">
      <c r="A283" s="25" t="s">
        <v>2550</v>
      </c>
      <c r="B283" s="53">
        <v>24031</v>
      </c>
      <c r="C283" s="27" t="s">
        <v>3048</v>
      </c>
      <c r="D283" s="320">
        <v>3000</v>
      </c>
    </row>
    <row r="284" spans="1:4" ht="32.1" customHeight="1" x14ac:dyDescent="0.25">
      <c r="A284" s="33" t="s">
        <v>2551</v>
      </c>
      <c r="B284" s="53">
        <v>24032</v>
      </c>
      <c r="C284" s="45" t="s">
        <v>2552</v>
      </c>
      <c r="D284" s="319">
        <v>5800</v>
      </c>
    </row>
    <row r="285" spans="1:4" ht="15.95" customHeight="1" x14ac:dyDescent="0.25">
      <c r="A285" s="34" t="s">
        <v>2553</v>
      </c>
      <c r="B285" s="53">
        <v>24033</v>
      </c>
      <c r="C285" s="45" t="s">
        <v>2554</v>
      </c>
      <c r="D285" s="320">
        <v>6000</v>
      </c>
    </row>
    <row r="286" spans="1:4" s="18" customFormat="1" ht="15.95" customHeight="1" x14ac:dyDescent="0.25">
      <c r="A286" s="34" t="s">
        <v>2553</v>
      </c>
      <c r="B286" s="53">
        <v>24034</v>
      </c>
      <c r="C286" s="45" t="s">
        <v>2555</v>
      </c>
      <c r="D286" s="320">
        <v>7800</v>
      </c>
    </row>
    <row r="287" spans="1:4" s="18" customFormat="1" ht="15.95" customHeight="1" x14ac:dyDescent="0.25">
      <c r="A287" s="34" t="s">
        <v>2553</v>
      </c>
      <c r="B287" s="53">
        <v>24035</v>
      </c>
      <c r="C287" s="45" t="s">
        <v>2556</v>
      </c>
      <c r="D287" s="320">
        <v>9000</v>
      </c>
    </row>
    <row r="288" spans="1:4" s="18" customFormat="1" ht="15.95" customHeight="1" x14ac:dyDescent="0.25">
      <c r="A288" s="25" t="s">
        <v>2557</v>
      </c>
      <c r="B288" s="53">
        <v>24036</v>
      </c>
      <c r="C288" s="27" t="s">
        <v>2558</v>
      </c>
      <c r="D288" s="319">
        <v>7500</v>
      </c>
    </row>
    <row r="289" spans="1:4" s="18" customFormat="1" ht="32.1" customHeight="1" x14ac:dyDescent="0.25">
      <c r="A289" s="11" t="s">
        <v>2559</v>
      </c>
      <c r="B289" s="53">
        <v>24037</v>
      </c>
      <c r="C289" s="27" t="s">
        <v>2560</v>
      </c>
      <c r="D289" s="320">
        <v>7500</v>
      </c>
    </row>
    <row r="290" spans="1:4" s="18" customFormat="1" x14ac:dyDescent="0.25">
      <c r="A290" s="11" t="s">
        <v>2559</v>
      </c>
      <c r="B290" s="53">
        <v>24038</v>
      </c>
      <c r="C290" s="27" t="s">
        <v>2561</v>
      </c>
      <c r="D290" s="320">
        <v>11000</v>
      </c>
    </row>
    <row r="291" spans="1:4" ht="31.5" x14ac:dyDescent="0.25">
      <c r="A291" s="33" t="s">
        <v>3049</v>
      </c>
      <c r="B291" s="53">
        <v>24039</v>
      </c>
      <c r="C291" s="27" t="s">
        <v>3050</v>
      </c>
      <c r="D291" s="320">
        <v>9000</v>
      </c>
    </row>
    <row r="292" spans="1:4" s="18" customFormat="1" ht="32.1" customHeight="1" x14ac:dyDescent="0.25">
      <c r="A292" s="75" t="s">
        <v>2562</v>
      </c>
      <c r="B292" s="53">
        <v>24040</v>
      </c>
      <c r="C292" s="68" t="s">
        <v>2563</v>
      </c>
      <c r="D292" s="321">
        <v>15000</v>
      </c>
    </row>
    <row r="293" spans="1:4" s="18" customFormat="1" x14ac:dyDescent="0.25">
      <c r="A293" s="25" t="s">
        <v>2564</v>
      </c>
      <c r="B293" s="53">
        <v>24041</v>
      </c>
      <c r="C293" s="27" t="s">
        <v>2565</v>
      </c>
      <c r="D293" s="320">
        <v>3000</v>
      </c>
    </row>
    <row r="294" spans="1:4" s="18" customFormat="1" x14ac:dyDescent="0.25">
      <c r="A294" s="34" t="s">
        <v>2566</v>
      </c>
      <c r="B294" s="53">
        <v>24042</v>
      </c>
      <c r="C294" s="45" t="s">
        <v>2567</v>
      </c>
      <c r="D294" s="320">
        <v>6000</v>
      </c>
    </row>
    <row r="295" spans="1:4" s="18" customFormat="1" x14ac:dyDescent="0.25">
      <c r="A295" s="34" t="s">
        <v>2568</v>
      </c>
      <c r="B295" s="53">
        <v>24043</v>
      </c>
      <c r="C295" s="45" t="s">
        <v>2569</v>
      </c>
      <c r="D295" s="320">
        <v>6000</v>
      </c>
    </row>
    <row r="296" spans="1:4" s="18" customFormat="1" ht="31.5" x14ac:dyDescent="0.25">
      <c r="A296" s="119" t="s">
        <v>847</v>
      </c>
      <c r="B296" s="53">
        <v>24044</v>
      </c>
      <c r="C296" s="120" t="s">
        <v>2570</v>
      </c>
      <c r="D296" s="319">
        <v>5000</v>
      </c>
    </row>
    <row r="297" spans="1:4" s="18" customFormat="1" ht="32.1" customHeight="1" x14ac:dyDescent="0.25">
      <c r="A297" s="34" t="s">
        <v>2571</v>
      </c>
      <c r="B297" s="53">
        <v>24045</v>
      </c>
      <c r="C297" s="45" t="s">
        <v>3051</v>
      </c>
      <c r="D297" s="320">
        <v>2000</v>
      </c>
    </row>
    <row r="298" spans="1:4" s="18" customFormat="1" ht="32.1" customHeight="1" x14ac:dyDescent="0.25">
      <c r="A298" s="124" t="s">
        <v>2531</v>
      </c>
      <c r="B298" s="301">
        <v>24046</v>
      </c>
      <c r="C298" s="286" t="s">
        <v>5780</v>
      </c>
      <c r="D298" s="320">
        <v>6000</v>
      </c>
    </row>
    <row r="299" spans="1:4" s="18" customFormat="1" x14ac:dyDescent="0.25">
      <c r="A299" s="124" t="s">
        <v>6243</v>
      </c>
      <c r="B299" s="301">
        <v>24048</v>
      </c>
      <c r="C299" s="557" t="s">
        <v>6244</v>
      </c>
      <c r="D299" s="320">
        <v>12000</v>
      </c>
    </row>
    <row r="300" spans="1:4" s="18" customFormat="1" ht="32.1" customHeight="1" x14ac:dyDescent="0.25">
      <c r="A300" s="124" t="s">
        <v>6245</v>
      </c>
      <c r="B300" s="301">
        <v>24049</v>
      </c>
      <c r="C300" s="557" t="s">
        <v>6246</v>
      </c>
      <c r="D300" s="320">
        <v>20000</v>
      </c>
    </row>
    <row r="301" spans="1:4" s="18" customFormat="1" x14ac:dyDescent="0.25">
      <c r="A301" s="124" t="s">
        <v>6247</v>
      </c>
      <c r="B301" s="301">
        <v>24050</v>
      </c>
      <c r="C301" s="557" t="s">
        <v>6248</v>
      </c>
      <c r="D301" s="320">
        <v>12000</v>
      </c>
    </row>
    <row r="302" spans="1:4" x14ac:dyDescent="0.25">
      <c r="A302" s="124" t="s">
        <v>6249</v>
      </c>
      <c r="B302" s="301">
        <v>24051</v>
      </c>
      <c r="C302" s="557" t="s">
        <v>6250</v>
      </c>
      <c r="D302" s="320">
        <v>12000</v>
      </c>
    </row>
    <row r="303" spans="1:4" ht="32.1" customHeight="1" x14ac:dyDescent="0.25">
      <c r="A303" s="65"/>
      <c r="B303" s="64"/>
      <c r="C303" s="253" t="s">
        <v>2342</v>
      </c>
      <c r="D303" s="325"/>
    </row>
    <row r="304" spans="1:4" ht="31.5" customHeight="1" x14ac:dyDescent="0.25">
      <c r="A304" s="75" t="s">
        <v>2343</v>
      </c>
      <c r="B304" s="563">
        <v>25001</v>
      </c>
      <c r="C304" s="38" t="s">
        <v>2344</v>
      </c>
      <c r="D304" s="322">
        <v>1500</v>
      </c>
    </row>
    <row r="305" spans="1:4" s="18" customFormat="1" x14ac:dyDescent="0.25">
      <c r="A305" s="75" t="s">
        <v>2345</v>
      </c>
      <c r="B305" s="563">
        <v>25007</v>
      </c>
      <c r="C305" s="38" t="s">
        <v>2346</v>
      </c>
      <c r="D305" s="322">
        <v>1200</v>
      </c>
    </row>
    <row r="306" spans="1:4" s="18" customFormat="1" ht="31.5" x14ac:dyDescent="0.25">
      <c r="A306" s="75" t="s">
        <v>2347</v>
      </c>
      <c r="B306" s="563">
        <v>25008</v>
      </c>
      <c r="C306" s="38" t="s">
        <v>2348</v>
      </c>
      <c r="D306" s="322">
        <v>1500</v>
      </c>
    </row>
    <row r="307" spans="1:4" s="18" customFormat="1" ht="31.5" x14ac:dyDescent="0.25">
      <c r="A307" s="75" t="s">
        <v>3182</v>
      </c>
      <c r="B307" s="563">
        <v>25009</v>
      </c>
      <c r="C307" s="38" t="s">
        <v>2350</v>
      </c>
      <c r="D307" s="322">
        <v>2000</v>
      </c>
    </row>
    <row r="308" spans="1:4" ht="31.5" x14ac:dyDescent="0.25">
      <c r="A308" s="75" t="s">
        <v>6670</v>
      </c>
      <c r="B308" s="563">
        <v>25010</v>
      </c>
      <c r="C308" s="38" t="s">
        <v>2351</v>
      </c>
      <c r="D308" s="322">
        <v>2000</v>
      </c>
    </row>
    <row r="309" spans="1:4" s="18" customFormat="1" ht="31.5" x14ac:dyDescent="0.25">
      <c r="A309" s="75" t="s">
        <v>6671</v>
      </c>
      <c r="B309" s="563">
        <v>25011</v>
      </c>
      <c r="C309" s="38" t="s">
        <v>2352</v>
      </c>
      <c r="D309" s="322">
        <v>2000</v>
      </c>
    </row>
    <row r="310" spans="1:4" s="18" customFormat="1" ht="32.1" customHeight="1" x14ac:dyDescent="0.25">
      <c r="A310" s="75" t="s">
        <v>2353</v>
      </c>
      <c r="B310" s="563">
        <v>25012</v>
      </c>
      <c r="C310" s="38" t="s">
        <v>2354</v>
      </c>
      <c r="D310" s="322">
        <v>1500</v>
      </c>
    </row>
    <row r="311" spans="1:4" x14ac:dyDescent="0.25">
      <c r="A311" s="75" t="s">
        <v>2355</v>
      </c>
      <c r="B311" s="563">
        <v>25013</v>
      </c>
      <c r="C311" s="38" t="s">
        <v>2356</v>
      </c>
      <c r="D311" s="322">
        <v>1500</v>
      </c>
    </row>
    <row r="312" spans="1:4" s="18" customFormat="1" x14ac:dyDescent="0.25">
      <c r="A312" s="75" t="s">
        <v>2357</v>
      </c>
      <c r="B312" s="563">
        <v>25014</v>
      </c>
      <c r="C312" s="38" t="s">
        <v>2358</v>
      </c>
      <c r="D312" s="322">
        <v>2000</v>
      </c>
    </row>
    <row r="313" spans="1:4" s="18" customFormat="1" x14ac:dyDescent="0.25">
      <c r="A313" s="75" t="s">
        <v>2359</v>
      </c>
      <c r="B313" s="563">
        <v>25015</v>
      </c>
      <c r="C313" s="38" t="s">
        <v>2360</v>
      </c>
      <c r="D313" s="322">
        <v>900</v>
      </c>
    </row>
    <row r="314" spans="1:4" s="18" customFormat="1" ht="31.5" x14ac:dyDescent="0.25">
      <c r="A314" s="75" t="s">
        <v>2361</v>
      </c>
      <c r="B314" s="563">
        <v>25016</v>
      </c>
      <c r="C314" s="38" t="s">
        <v>2362</v>
      </c>
      <c r="D314" s="322">
        <v>2000</v>
      </c>
    </row>
    <row r="315" spans="1:4" x14ac:dyDescent="0.25">
      <c r="A315" s="75" t="s">
        <v>2363</v>
      </c>
      <c r="B315" s="563">
        <v>25017</v>
      </c>
      <c r="C315" s="38" t="s">
        <v>2364</v>
      </c>
      <c r="D315" s="322">
        <v>2000</v>
      </c>
    </row>
    <row r="316" spans="1:4" s="18" customFormat="1" ht="32.1" customHeight="1" x14ac:dyDescent="0.25">
      <c r="A316" s="75" t="s">
        <v>1235</v>
      </c>
      <c r="B316" s="563">
        <v>25018</v>
      </c>
      <c r="C316" s="38" t="s">
        <v>2365</v>
      </c>
      <c r="D316" s="322">
        <v>3500</v>
      </c>
    </row>
    <row r="317" spans="1:4" s="18" customFormat="1" x14ac:dyDescent="0.25">
      <c r="A317" s="75" t="s">
        <v>2366</v>
      </c>
      <c r="B317" s="563">
        <v>25019</v>
      </c>
      <c r="C317" s="38" t="s">
        <v>2367</v>
      </c>
      <c r="D317" s="322">
        <v>2000</v>
      </c>
    </row>
    <row r="318" spans="1:4" s="18" customFormat="1" x14ac:dyDescent="0.25">
      <c r="A318" s="75" t="s">
        <v>893</v>
      </c>
      <c r="B318" s="563">
        <v>25020</v>
      </c>
      <c r="C318" s="38" t="s">
        <v>894</v>
      </c>
      <c r="D318" s="322">
        <v>3500</v>
      </c>
    </row>
    <row r="319" spans="1:4" s="18" customFormat="1" ht="15.95" customHeight="1" x14ac:dyDescent="0.25">
      <c r="A319" s="75" t="s">
        <v>2368</v>
      </c>
      <c r="B319" s="563">
        <v>25021</v>
      </c>
      <c r="C319" s="38" t="s">
        <v>2369</v>
      </c>
      <c r="D319" s="322">
        <v>3500</v>
      </c>
    </row>
    <row r="320" spans="1:4" x14ac:dyDescent="0.25">
      <c r="A320" s="75" t="s">
        <v>2370</v>
      </c>
      <c r="B320" s="563">
        <v>25022</v>
      </c>
      <c r="C320" s="38" t="s">
        <v>2371</v>
      </c>
      <c r="D320" s="322">
        <v>6000</v>
      </c>
    </row>
    <row r="321" spans="1:9" ht="31.5" x14ac:dyDescent="0.2">
      <c r="A321" s="75" t="s">
        <v>1234</v>
      </c>
      <c r="B321" s="563">
        <v>25023</v>
      </c>
      <c r="C321" s="38" t="s">
        <v>2576</v>
      </c>
      <c r="D321" s="322">
        <v>3500</v>
      </c>
      <c r="E321" s="69"/>
      <c r="F321" s="69"/>
      <c r="G321" s="69"/>
      <c r="H321" s="69"/>
      <c r="I321" s="69"/>
    </row>
    <row r="322" spans="1:9" ht="31.5" x14ac:dyDescent="0.2">
      <c r="A322" s="75" t="s">
        <v>2372</v>
      </c>
      <c r="B322" s="563">
        <v>25024</v>
      </c>
      <c r="C322" s="38" t="s">
        <v>2373</v>
      </c>
      <c r="D322" s="322">
        <v>3500</v>
      </c>
      <c r="E322" s="69"/>
      <c r="F322" s="69"/>
      <c r="G322" s="69"/>
      <c r="H322" s="69"/>
      <c r="I322" s="69"/>
    </row>
    <row r="323" spans="1:9" x14ac:dyDescent="0.2">
      <c r="A323" s="573" t="s">
        <v>2374</v>
      </c>
      <c r="B323" s="563">
        <v>25025</v>
      </c>
      <c r="C323" s="574" t="s">
        <v>2375</v>
      </c>
      <c r="D323" s="575">
        <v>2500</v>
      </c>
      <c r="E323" s="69"/>
      <c r="F323" s="69"/>
      <c r="G323" s="69"/>
      <c r="H323" s="69"/>
      <c r="I323" s="69"/>
    </row>
    <row r="324" spans="1:9" ht="31.5" x14ac:dyDescent="0.2">
      <c r="A324" s="75" t="s">
        <v>1236</v>
      </c>
      <c r="B324" s="563">
        <v>25026</v>
      </c>
      <c r="C324" s="38" t="s">
        <v>2577</v>
      </c>
      <c r="D324" s="322">
        <v>1800</v>
      </c>
      <c r="E324" s="69"/>
      <c r="F324" s="69"/>
      <c r="G324" s="69"/>
      <c r="H324" s="69"/>
      <c r="I324" s="69"/>
    </row>
    <row r="325" spans="1:9" x14ac:dyDescent="0.2">
      <c r="A325" s="75" t="s">
        <v>2376</v>
      </c>
      <c r="B325" s="563">
        <v>25027</v>
      </c>
      <c r="C325" s="38" t="s">
        <v>2377</v>
      </c>
      <c r="D325" s="322">
        <v>2000</v>
      </c>
      <c r="E325" s="69"/>
      <c r="F325" s="69"/>
      <c r="G325" s="69"/>
      <c r="H325" s="69"/>
      <c r="I325" s="69"/>
    </row>
    <row r="326" spans="1:9" s="18" customFormat="1" x14ac:dyDescent="0.25">
      <c r="A326" s="75" t="s">
        <v>2378</v>
      </c>
      <c r="B326" s="563">
        <v>25028</v>
      </c>
      <c r="C326" s="38" t="s">
        <v>2379</v>
      </c>
      <c r="D326" s="322">
        <v>2500</v>
      </c>
    </row>
    <row r="327" spans="1:9" s="18" customFormat="1" x14ac:dyDescent="0.25">
      <c r="A327" s="75" t="s">
        <v>1238</v>
      </c>
      <c r="B327" s="563">
        <v>25029</v>
      </c>
      <c r="C327" s="38" t="s">
        <v>2380</v>
      </c>
      <c r="D327" s="322">
        <v>2000</v>
      </c>
    </row>
    <row r="328" spans="1:9" x14ac:dyDescent="0.25">
      <c r="A328" s="75" t="s">
        <v>2381</v>
      </c>
      <c r="B328" s="563">
        <v>25030</v>
      </c>
      <c r="C328" s="38" t="s">
        <v>2382</v>
      </c>
      <c r="D328" s="322">
        <v>2000</v>
      </c>
    </row>
    <row r="329" spans="1:9" s="18" customFormat="1" ht="32.1" customHeight="1" x14ac:dyDescent="0.25">
      <c r="A329" s="573" t="s">
        <v>1237</v>
      </c>
      <c r="B329" s="563">
        <v>25031</v>
      </c>
      <c r="C329" s="574" t="s">
        <v>2383</v>
      </c>
      <c r="D329" s="575">
        <v>2500</v>
      </c>
    </row>
    <row r="330" spans="1:9" ht="32.1" customHeight="1" x14ac:dyDescent="0.25">
      <c r="A330" s="573" t="s">
        <v>2384</v>
      </c>
      <c r="B330" s="563">
        <v>25032</v>
      </c>
      <c r="C330" s="574" t="s">
        <v>2385</v>
      </c>
      <c r="D330" s="575">
        <v>2000</v>
      </c>
    </row>
    <row r="331" spans="1:9" x14ac:dyDescent="0.25">
      <c r="A331" s="75" t="s">
        <v>2386</v>
      </c>
      <c r="B331" s="563">
        <v>25033</v>
      </c>
      <c r="C331" s="38" t="s">
        <v>2387</v>
      </c>
      <c r="D331" s="575">
        <v>1800</v>
      </c>
    </row>
    <row r="332" spans="1:9" ht="33" customHeight="1" x14ac:dyDescent="0.25">
      <c r="A332" s="75" t="s">
        <v>2388</v>
      </c>
      <c r="B332" s="563">
        <v>25034</v>
      </c>
      <c r="C332" s="38" t="s">
        <v>2389</v>
      </c>
      <c r="D332" s="322">
        <v>3000</v>
      </c>
    </row>
    <row r="333" spans="1:9" x14ac:dyDescent="0.25">
      <c r="A333" s="75" t="s">
        <v>2390</v>
      </c>
      <c r="B333" s="563">
        <v>25035</v>
      </c>
      <c r="C333" s="38" t="s">
        <v>2391</v>
      </c>
      <c r="D333" s="322">
        <v>1500</v>
      </c>
    </row>
    <row r="334" spans="1:9" ht="15.95" customHeight="1" x14ac:dyDescent="0.25">
      <c r="A334" s="75" t="s">
        <v>6672</v>
      </c>
      <c r="B334" s="563">
        <v>25036</v>
      </c>
      <c r="C334" s="38" t="s">
        <v>3183</v>
      </c>
      <c r="D334" s="322">
        <v>4000</v>
      </c>
    </row>
    <row r="335" spans="1:9" s="18" customFormat="1" ht="31.5" x14ac:dyDescent="0.25">
      <c r="A335" s="75" t="s">
        <v>6673</v>
      </c>
      <c r="B335" s="563">
        <v>25037</v>
      </c>
      <c r="C335" s="38" t="s">
        <v>3184</v>
      </c>
      <c r="D335" s="322">
        <v>2500</v>
      </c>
    </row>
    <row r="336" spans="1:9" s="18" customFormat="1" ht="31.5" x14ac:dyDescent="0.25">
      <c r="A336" s="75" t="s">
        <v>6676</v>
      </c>
      <c r="B336" s="563">
        <v>25038</v>
      </c>
      <c r="C336" s="38" t="s">
        <v>3185</v>
      </c>
      <c r="D336" s="322">
        <v>4500</v>
      </c>
    </row>
    <row r="337" spans="1:4" ht="31.5" x14ac:dyDescent="0.25">
      <c r="A337" s="75" t="s">
        <v>3186</v>
      </c>
      <c r="B337" s="563">
        <v>25039</v>
      </c>
      <c r="C337" s="38" t="s">
        <v>3187</v>
      </c>
      <c r="D337" s="322">
        <v>4000</v>
      </c>
    </row>
    <row r="338" spans="1:4" x14ac:dyDescent="0.25">
      <c r="A338" s="75" t="s">
        <v>3188</v>
      </c>
      <c r="B338" s="563">
        <v>25040</v>
      </c>
      <c r="C338" s="38" t="s">
        <v>3189</v>
      </c>
      <c r="D338" s="322">
        <v>3500</v>
      </c>
    </row>
    <row r="339" spans="1:4" x14ac:dyDescent="0.25">
      <c r="A339" s="75" t="s">
        <v>3190</v>
      </c>
      <c r="B339" s="563">
        <v>25041</v>
      </c>
      <c r="C339" s="38" t="s">
        <v>3191</v>
      </c>
      <c r="D339" s="322">
        <v>3200</v>
      </c>
    </row>
    <row r="340" spans="1:4" s="18" customFormat="1" x14ac:dyDescent="0.25">
      <c r="A340" s="75" t="s">
        <v>3192</v>
      </c>
      <c r="B340" s="563">
        <v>25042</v>
      </c>
      <c r="C340" s="38" t="s">
        <v>3193</v>
      </c>
      <c r="D340" s="322">
        <v>1300</v>
      </c>
    </row>
    <row r="341" spans="1:4" s="18" customFormat="1" x14ac:dyDescent="0.25">
      <c r="A341" s="75" t="s">
        <v>3192</v>
      </c>
      <c r="B341" s="563">
        <v>25043</v>
      </c>
      <c r="C341" s="38" t="s">
        <v>3194</v>
      </c>
      <c r="D341" s="322">
        <v>1300</v>
      </c>
    </row>
    <row r="342" spans="1:4" s="18" customFormat="1" x14ac:dyDescent="0.25">
      <c r="A342" s="75" t="s">
        <v>3192</v>
      </c>
      <c r="B342" s="563">
        <v>25044</v>
      </c>
      <c r="C342" s="38" t="s">
        <v>3195</v>
      </c>
      <c r="D342" s="322">
        <v>2500</v>
      </c>
    </row>
    <row r="343" spans="1:4" x14ac:dyDescent="0.25">
      <c r="A343" s="75" t="s">
        <v>3196</v>
      </c>
      <c r="B343" s="563">
        <v>25045</v>
      </c>
      <c r="C343" s="38" t="s">
        <v>3197</v>
      </c>
      <c r="D343" s="322">
        <v>1800</v>
      </c>
    </row>
    <row r="344" spans="1:4" s="18" customFormat="1" ht="15.95" customHeight="1" x14ac:dyDescent="0.25">
      <c r="A344" s="75" t="s">
        <v>2349</v>
      </c>
      <c r="B344" s="563">
        <v>25046</v>
      </c>
      <c r="C344" s="68" t="s">
        <v>3198</v>
      </c>
      <c r="D344" s="322">
        <v>2500</v>
      </c>
    </row>
    <row r="345" spans="1:4" s="18" customFormat="1" ht="15.95" customHeight="1" x14ac:dyDescent="0.25">
      <c r="A345" s="75" t="s">
        <v>3199</v>
      </c>
      <c r="B345" s="563">
        <v>25047</v>
      </c>
      <c r="C345" s="68" t="s">
        <v>3200</v>
      </c>
      <c r="D345" s="322">
        <v>1500</v>
      </c>
    </row>
    <row r="346" spans="1:4" x14ac:dyDescent="0.25">
      <c r="A346" s="75" t="s">
        <v>3201</v>
      </c>
      <c r="B346" s="563">
        <v>25048</v>
      </c>
      <c r="C346" s="68" t="s">
        <v>3202</v>
      </c>
      <c r="D346" s="322">
        <v>4500</v>
      </c>
    </row>
    <row r="347" spans="1:4" ht="31.5" x14ac:dyDescent="0.25">
      <c r="A347" s="75" t="s">
        <v>6677</v>
      </c>
      <c r="B347" s="563">
        <v>25049</v>
      </c>
      <c r="C347" s="68" t="s">
        <v>3203</v>
      </c>
      <c r="D347" s="322">
        <v>4500</v>
      </c>
    </row>
    <row r="348" spans="1:4" s="18" customFormat="1" x14ac:dyDescent="0.25">
      <c r="A348" s="75" t="s">
        <v>6674</v>
      </c>
      <c r="B348" s="563">
        <v>25050</v>
      </c>
      <c r="C348" s="38" t="s">
        <v>2578</v>
      </c>
      <c r="D348" s="322">
        <v>4000</v>
      </c>
    </row>
    <row r="349" spans="1:4" s="18" customFormat="1" x14ac:dyDescent="0.25">
      <c r="A349" s="75" t="s">
        <v>6675</v>
      </c>
      <c r="B349" s="563">
        <v>25051</v>
      </c>
      <c r="C349" s="38" t="s">
        <v>2579</v>
      </c>
      <c r="D349" s="322">
        <v>4000</v>
      </c>
    </row>
    <row r="350" spans="1:4" ht="47.1" customHeight="1" x14ac:dyDescent="0.25">
      <c r="A350" s="75" t="s">
        <v>3204</v>
      </c>
      <c r="B350" s="563">
        <v>25052</v>
      </c>
      <c r="C350" s="68" t="s">
        <v>3205</v>
      </c>
      <c r="D350" s="322">
        <v>3000</v>
      </c>
    </row>
    <row r="351" spans="1:4" s="18" customFormat="1" ht="31.5" x14ac:dyDescent="0.25">
      <c r="A351" s="75" t="s">
        <v>3206</v>
      </c>
      <c r="B351" s="563">
        <v>25053</v>
      </c>
      <c r="C351" s="38" t="s">
        <v>3207</v>
      </c>
      <c r="D351" s="322">
        <v>3200</v>
      </c>
    </row>
    <row r="352" spans="1:4" s="18" customFormat="1" ht="32.1" customHeight="1" x14ac:dyDescent="0.25">
      <c r="A352" s="75" t="s">
        <v>3208</v>
      </c>
      <c r="B352" s="563">
        <v>25054</v>
      </c>
      <c r="C352" s="38" t="s">
        <v>3209</v>
      </c>
      <c r="D352" s="322">
        <v>3200</v>
      </c>
    </row>
    <row r="353" spans="1:4" s="18" customFormat="1" ht="32.1" customHeight="1" x14ac:dyDescent="0.25">
      <c r="A353" s="75" t="s">
        <v>3210</v>
      </c>
      <c r="B353" s="563">
        <v>25055</v>
      </c>
      <c r="C353" s="38" t="s">
        <v>3211</v>
      </c>
      <c r="D353" s="322">
        <v>3200</v>
      </c>
    </row>
    <row r="354" spans="1:4" s="18" customFormat="1" ht="31.5" x14ac:dyDescent="0.25">
      <c r="A354" s="75" t="s">
        <v>3212</v>
      </c>
      <c r="B354" s="563">
        <v>25056</v>
      </c>
      <c r="C354" s="38" t="s">
        <v>3213</v>
      </c>
      <c r="D354" s="322">
        <v>3200</v>
      </c>
    </row>
    <row r="355" spans="1:4" s="18" customFormat="1" ht="31.5" x14ac:dyDescent="0.25">
      <c r="A355" s="75" t="s">
        <v>3214</v>
      </c>
      <c r="B355" s="563">
        <v>25057</v>
      </c>
      <c r="C355" s="38" t="s">
        <v>3215</v>
      </c>
      <c r="D355" s="322">
        <v>3200</v>
      </c>
    </row>
    <row r="356" spans="1:4" x14ac:dyDescent="0.25">
      <c r="A356" s="75" t="s">
        <v>3216</v>
      </c>
      <c r="B356" s="563">
        <v>25058</v>
      </c>
      <c r="C356" s="38" t="s">
        <v>3217</v>
      </c>
      <c r="D356" s="322">
        <v>2800</v>
      </c>
    </row>
    <row r="357" spans="1:4" ht="31.5" x14ac:dyDescent="0.25">
      <c r="A357" s="75" t="s">
        <v>2392</v>
      </c>
      <c r="B357" s="563">
        <v>25059</v>
      </c>
      <c r="C357" s="38" t="s">
        <v>3218</v>
      </c>
      <c r="D357" s="322">
        <v>2700</v>
      </c>
    </row>
    <row r="358" spans="1:4" ht="47.25" x14ac:dyDescent="0.25">
      <c r="A358" s="157"/>
      <c r="B358" s="576" t="s">
        <v>5238</v>
      </c>
      <c r="C358" s="577" t="s">
        <v>2695</v>
      </c>
      <c r="D358" s="578">
        <v>2000</v>
      </c>
    </row>
    <row r="359" spans="1:4" s="18" customFormat="1" ht="31.5" x14ac:dyDescent="0.25">
      <c r="A359" s="157"/>
      <c r="B359" s="576" t="s">
        <v>5239</v>
      </c>
      <c r="C359" s="577" t="s">
        <v>2696</v>
      </c>
      <c r="D359" s="578">
        <v>2000</v>
      </c>
    </row>
    <row r="360" spans="1:4" s="18" customFormat="1" x14ac:dyDescent="0.25">
      <c r="A360" s="157"/>
      <c r="B360" s="576" t="s">
        <v>5240</v>
      </c>
      <c r="C360" s="577" t="s">
        <v>2697</v>
      </c>
      <c r="D360" s="578">
        <v>2800</v>
      </c>
    </row>
    <row r="361" spans="1:4" x14ac:dyDescent="0.25">
      <c r="A361" s="157" t="s">
        <v>5850</v>
      </c>
      <c r="B361" s="576">
        <v>25060</v>
      </c>
      <c r="C361" s="577" t="s">
        <v>5851</v>
      </c>
      <c r="D361" s="578">
        <v>5000</v>
      </c>
    </row>
    <row r="362" spans="1:4" ht="31.5" x14ac:dyDescent="0.25">
      <c r="A362" s="157" t="s">
        <v>5850</v>
      </c>
      <c r="B362" s="576">
        <v>25061</v>
      </c>
      <c r="C362" s="577" t="s">
        <v>5852</v>
      </c>
      <c r="D362" s="578">
        <v>10000</v>
      </c>
    </row>
    <row r="363" spans="1:4" x14ac:dyDescent="0.25">
      <c r="A363" s="157" t="s">
        <v>6605</v>
      </c>
      <c r="B363" s="576">
        <v>25062</v>
      </c>
      <c r="C363" s="577" t="s">
        <v>6265</v>
      </c>
      <c r="D363" s="578">
        <v>1500</v>
      </c>
    </row>
    <row r="364" spans="1:4" x14ac:dyDescent="0.25">
      <c r="A364" s="157" t="s">
        <v>6266</v>
      </c>
      <c r="B364" s="576">
        <v>25063</v>
      </c>
      <c r="C364" s="577" t="s">
        <v>6267</v>
      </c>
      <c r="D364" s="578">
        <v>2000</v>
      </c>
    </row>
    <row r="365" spans="1:4" x14ac:dyDescent="0.25">
      <c r="A365" s="157" t="s">
        <v>6606</v>
      </c>
      <c r="B365" s="576">
        <v>25064</v>
      </c>
      <c r="C365" s="577" t="s">
        <v>6268</v>
      </c>
      <c r="D365" s="578">
        <v>3500</v>
      </c>
    </row>
    <row r="366" spans="1:4" x14ac:dyDescent="0.25">
      <c r="A366" s="157" t="s">
        <v>6607</v>
      </c>
      <c r="B366" s="576">
        <v>25066</v>
      </c>
      <c r="C366" s="577" t="s">
        <v>6269</v>
      </c>
      <c r="D366" s="578">
        <v>4500</v>
      </c>
    </row>
    <row r="367" spans="1:4" x14ac:dyDescent="0.25">
      <c r="A367" s="157" t="s">
        <v>6330</v>
      </c>
      <c r="B367" s="576">
        <v>25067</v>
      </c>
      <c r="C367" s="577" t="s">
        <v>6270</v>
      </c>
      <c r="D367" s="578">
        <v>2500</v>
      </c>
    </row>
    <row r="368" spans="1:4" ht="31.5" x14ac:dyDescent="0.25">
      <c r="A368" s="157" t="s">
        <v>6620</v>
      </c>
      <c r="B368" s="576">
        <v>25068</v>
      </c>
      <c r="C368" s="577" t="s">
        <v>6331</v>
      </c>
      <c r="D368" s="578">
        <v>3000</v>
      </c>
    </row>
    <row r="369" spans="1:4" ht="31.5" x14ac:dyDescent="0.25">
      <c r="A369" s="157" t="s">
        <v>6616</v>
      </c>
      <c r="B369" s="576" t="s">
        <v>6608</v>
      </c>
      <c r="C369" s="577" t="s">
        <v>6612</v>
      </c>
      <c r="D369" s="578">
        <v>5000</v>
      </c>
    </row>
    <row r="370" spans="1:4" x14ac:dyDescent="0.25">
      <c r="A370" s="157" t="s">
        <v>6617</v>
      </c>
      <c r="B370" s="576" t="s">
        <v>6609</v>
      </c>
      <c r="C370" s="577" t="s">
        <v>6613</v>
      </c>
      <c r="D370" s="578">
        <v>5000</v>
      </c>
    </row>
    <row r="371" spans="1:4" ht="31.5" x14ac:dyDescent="0.25">
      <c r="A371" s="157" t="s">
        <v>6618</v>
      </c>
      <c r="B371" s="576" t="s">
        <v>6610</v>
      </c>
      <c r="C371" s="577" t="s">
        <v>6614</v>
      </c>
      <c r="D371" s="578">
        <v>6500</v>
      </c>
    </row>
    <row r="372" spans="1:4" x14ac:dyDescent="0.25">
      <c r="A372" s="157" t="s">
        <v>6619</v>
      </c>
      <c r="B372" s="576" t="s">
        <v>6611</v>
      </c>
      <c r="C372" s="577" t="s">
        <v>6615</v>
      </c>
      <c r="D372" s="578">
        <v>5500</v>
      </c>
    </row>
    <row r="373" spans="1:4" x14ac:dyDescent="0.25">
      <c r="A373" s="91"/>
      <c r="B373" s="90"/>
      <c r="C373" s="254" t="s">
        <v>3219</v>
      </c>
      <c r="D373" s="327"/>
    </row>
    <row r="374" spans="1:4" x14ac:dyDescent="0.25">
      <c r="A374" s="121"/>
      <c r="B374" s="122"/>
      <c r="C374" s="255" t="s">
        <v>3220</v>
      </c>
      <c r="D374" s="314"/>
    </row>
    <row r="375" spans="1:4" s="18" customFormat="1" x14ac:dyDescent="0.25">
      <c r="A375" s="121" t="s">
        <v>1232</v>
      </c>
      <c r="B375" s="122">
        <v>26001</v>
      </c>
      <c r="C375" s="123" t="s">
        <v>3221</v>
      </c>
      <c r="D375" s="314">
        <v>300</v>
      </c>
    </row>
    <row r="376" spans="1:4" s="18" customFormat="1" ht="31.5" x14ac:dyDescent="0.25">
      <c r="A376" s="25" t="s">
        <v>3222</v>
      </c>
      <c r="B376" s="83">
        <v>26002</v>
      </c>
      <c r="C376" s="11" t="s">
        <v>3223</v>
      </c>
      <c r="D376" s="314">
        <v>700</v>
      </c>
    </row>
    <row r="377" spans="1:4" ht="31.5" x14ac:dyDescent="0.25">
      <c r="A377" s="25" t="s">
        <v>3224</v>
      </c>
      <c r="B377" s="26">
        <v>26003</v>
      </c>
      <c r="C377" s="11" t="s">
        <v>3225</v>
      </c>
      <c r="D377" s="314">
        <v>400</v>
      </c>
    </row>
    <row r="378" spans="1:4" ht="31.5" x14ac:dyDescent="0.25">
      <c r="A378" s="25" t="s">
        <v>3226</v>
      </c>
      <c r="B378" s="83">
        <v>26004</v>
      </c>
      <c r="C378" s="34" t="s">
        <v>2725</v>
      </c>
      <c r="D378" s="314">
        <v>500</v>
      </c>
    </row>
    <row r="379" spans="1:4" s="18" customFormat="1" ht="32.1" customHeight="1" x14ac:dyDescent="0.25">
      <c r="A379" s="25" t="s">
        <v>3227</v>
      </c>
      <c r="B379" s="83">
        <v>26005</v>
      </c>
      <c r="C379" s="11" t="s">
        <v>3228</v>
      </c>
      <c r="D379" s="314">
        <v>1000</v>
      </c>
    </row>
    <row r="380" spans="1:4" x14ac:dyDescent="0.25">
      <c r="A380" s="33"/>
      <c r="B380" s="83"/>
      <c r="C380" s="255" t="s">
        <v>3229</v>
      </c>
      <c r="D380" s="314"/>
    </row>
    <row r="381" spans="1:4" s="18" customFormat="1" ht="15.95" customHeight="1" x14ac:dyDescent="0.25">
      <c r="A381" s="25" t="s">
        <v>3230</v>
      </c>
      <c r="B381" s="83">
        <v>26030</v>
      </c>
      <c r="C381" s="11" t="s">
        <v>3231</v>
      </c>
      <c r="D381" s="314">
        <v>2700</v>
      </c>
    </row>
    <row r="382" spans="1:4" x14ac:dyDescent="0.25">
      <c r="A382" s="25" t="s">
        <v>3232</v>
      </c>
      <c r="B382" s="83">
        <v>26031</v>
      </c>
      <c r="C382" s="11" t="s">
        <v>3233</v>
      </c>
      <c r="D382" s="314">
        <v>4500</v>
      </c>
    </row>
    <row r="383" spans="1:4" s="18" customFormat="1" x14ac:dyDescent="0.25">
      <c r="A383" s="33"/>
      <c r="B383" s="83"/>
      <c r="C383" s="255" t="s">
        <v>3234</v>
      </c>
      <c r="D383" s="314"/>
    </row>
    <row r="384" spans="1:4" s="18" customFormat="1" x14ac:dyDescent="0.25">
      <c r="A384" s="25" t="s">
        <v>3235</v>
      </c>
      <c r="B384" s="83">
        <v>26050</v>
      </c>
      <c r="C384" s="11" t="s">
        <v>3236</v>
      </c>
      <c r="D384" s="314">
        <v>2000</v>
      </c>
    </row>
    <row r="385" spans="1:4" x14ac:dyDescent="0.25">
      <c r="A385" s="25" t="s">
        <v>3237</v>
      </c>
      <c r="B385" s="83">
        <v>26051</v>
      </c>
      <c r="C385" s="11" t="s">
        <v>3238</v>
      </c>
      <c r="D385" s="314">
        <v>3700</v>
      </c>
    </row>
    <row r="386" spans="1:4" ht="31.5" x14ac:dyDescent="0.25">
      <c r="A386" s="25" t="s">
        <v>3239</v>
      </c>
      <c r="B386" s="83">
        <v>26052</v>
      </c>
      <c r="C386" s="11" t="s">
        <v>3240</v>
      </c>
      <c r="D386" s="314">
        <v>3000</v>
      </c>
    </row>
    <row r="387" spans="1:4" ht="31.5" x14ac:dyDescent="0.25">
      <c r="A387" s="25" t="s">
        <v>3239</v>
      </c>
      <c r="B387" s="83">
        <v>26053</v>
      </c>
      <c r="C387" s="11" t="s">
        <v>3241</v>
      </c>
      <c r="D387" s="314">
        <v>2000</v>
      </c>
    </row>
    <row r="388" spans="1:4" ht="31.5" x14ac:dyDescent="0.25">
      <c r="A388" s="25" t="s">
        <v>3239</v>
      </c>
      <c r="B388" s="83">
        <v>26054</v>
      </c>
      <c r="C388" s="11" t="s">
        <v>3242</v>
      </c>
      <c r="D388" s="314">
        <v>3500</v>
      </c>
    </row>
    <row r="389" spans="1:4" ht="32.1" customHeight="1" x14ac:dyDescent="0.25">
      <c r="A389" s="25" t="s">
        <v>3243</v>
      </c>
      <c r="B389" s="83">
        <v>26055</v>
      </c>
      <c r="C389" s="11" t="s">
        <v>3244</v>
      </c>
      <c r="D389" s="314">
        <v>3000</v>
      </c>
    </row>
    <row r="390" spans="1:4" ht="31.5" x14ac:dyDescent="0.25">
      <c r="A390" s="25" t="s">
        <v>3243</v>
      </c>
      <c r="B390" s="83">
        <v>26056</v>
      </c>
      <c r="C390" s="11" t="s">
        <v>3245</v>
      </c>
      <c r="D390" s="314">
        <v>3000</v>
      </c>
    </row>
    <row r="391" spans="1:4" x14ac:dyDescent="0.25">
      <c r="A391" s="25" t="s">
        <v>3246</v>
      </c>
      <c r="B391" s="83">
        <v>26057</v>
      </c>
      <c r="C391" s="11" t="s">
        <v>3247</v>
      </c>
      <c r="D391" s="314">
        <v>3500</v>
      </c>
    </row>
    <row r="392" spans="1:4" ht="15.95" customHeight="1" x14ac:dyDescent="0.25">
      <c r="A392" s="25" t="s">
        <v>3246</v>
      </c>
      <c r="B392" s="83">
        <v>26058</v>
      </c>
      <c r="C392" s="11" t="s">
        <v>3248</v>
      </c>
      <c r="D392" s="314">
        <v>1200</v>
      </c>
    </row>
    <row r="393" spans="1:4" x14ac:dyDescent="0.25">
      <c r="A393" s="25" t="s">
        <v>3246</v>
      </c>
      <c r="B393" s="83">
        <v>26059</v>
      </c>
      <c r="C393" s="11" t="s">
        <v>3249</v>
      </c>
      <c r="D393" s="314">
        <v>5500</v>
      </c>
    </row>
    <row r="394" spans="1:4" x14ac:dyDescent="0.25">
      <c r="A394" s="25" t="s">
        <v>3250</v>
      </c>
      <c r="B394" s="83">
        <v>26060</v>
      </c>
      <c r="C394" s="11" t="s">
        <v>3251</v>
      </c>
      <c r="D394" s="314">
        <v>2000</v>
      </c>
    </row>
    <row r="395" spans="1:4" x14ac:dyDescent="0.25">
      <c r="A395" s="25" t="s">
        <v>1245</v>
      </c>
      <c r="B395" s="83">
        <v>26061</v>
      </c>
      <c r="C395" s="11" t="s">
        <v>3252</v>
      </c>
      <c r="D395" s="314">
        <v>4600</v>
      </c>
    </row>
    <row r="396" spans="1:4" ht="31.5" x14ac:dyDescent="0.25">
      <c r="A396" s="124" t="s">
        <v>3253</v>
      </c>
      <c r="B396" s="125">
        <v>26062</v>
      </c>
      <c r="C396" s="126" t="s">
        <v>3254</v>
      </c>
      <c r="D396" s="328">
        <v>3000</v>
      </c>
    </row>
    <row r="397" spans="1:4" ht="47.25" x14ac:dyDescent="0.25">
      <c r="A397" s="124" t="s">
        <v>3253</v>
      </c>
      <c r="B397" s="125">
        <v>26063</v>
      </c>
      <c r="C397" s="126" t="s">
        <v>3255</v>
      </c>
      <c r="D397" s="328">
        <v>1500</v>
      </c>
    </row>
    <row r="398" spans="1:4" x14ac:dyDescent="0.25">
      <c r="A398" s="127" t="s">
        <v>3256</v>
      </c>
      <c r="B398" s="128">
        <v>26064</v>
      </c>
      <c r="C398" s="124" t="s">
        <v>2726</v>
      </c>
      <c r="D398" s="314">
        <v>3000</v>
      </c>
    </row>
    <row r="399" spans="1:4" ht="31.5" x14ac:dyDescent="0.25">
      <c r="A399" s="127" t="s">
        <v>3257</v>
      </c>
      <c r="B399" s="128">
        <v>26065</v>
      </c>
      <c r="C399" s="124" t="s">
        <v>3258</v>
      </c>
      <c r="D399" s="314">
        <v>3000</v>
      </c>
    </row>
    <row r="400" spans="1:4" ht="31.5" x14ac:dyDescent="0.25">
      <c r="A400" s="127" t="s">
        <v>3257</v>
      </c>
      <c r="B400" s="128">
        <v>26066</v>
      </c>
      <c r="C400" s="124" t="s">
        <v>3259</v>
      </c>
      <c r="D400" s="314">
        <v>4000</v>
      </c>
    </row>
    <row r="401" spans="1:4" ht="31.5" x14ac:dyDescent="0.25">
      <c r="A401" s="127" t="s">
        <v>3260</v>
      </c>
      <c r="B401" s="128">
        <v>26067</v>
      </c>
      <c r="C401" s="124" t="s">
        <v>3261</v>
      </c>
      <c r="D401" s="314">
        <v>5800</v>
      </c>
    </row>
    <row r="402" spans="1:4" x14ac:dyDescent="0.25">
      <c r="A402" s="127" t="s">
        <v>3262</v>
      </c>
      <c r="B402" s="128">
        <v>26068</v>
      </c>
      <c r="C402" s="124" t="s">
        <v>2727</v>
      </c>
      <c r="D402" s="314">
        <v>750</v>
      </c>
    </row>
    <row r="403" spans="1:4" x14ac:dyDescent="0.25">
      <c r="A403" s="127" t="s">
        <v>3420</v>
      </c>
      <c r="B403" s="128">
        <v>26069</v>
      </c>
      <c r="C403" s="124" t="s">
        <v>3421</v>
      </c>
      <c r="D403" s="314">
        <v>7500</v>
      </c>
    </row>
    <row r="404" spans="1:4" ht="31.5" x14ac:dyDescent="0.25">
      <c r="A404" s="558" t="s">
        <v>6508</v>
      </c>
      <c r="B404" s="558">
        <v>26071</v>
      </c>
      <c r="C404" s="559" t="s">
        <v>6509</v>
      </c>
      <c r="D404" s="555">
        <v>11000</v>
      </c>
    </row>
    <row r="405" spans="1:4" x14ac:dyDescent="0.25">
      <c r="A405" s="558" t="s">
        <v>6510</v>
      </c>
      <c r="B405" s="558">
        <v>26072</v>
      </c>
      <c r="C405" s="559" t="s">
        <v>6511</v>
      </c>
      <c r="D405" s="555">
        <v>6700</v>
      </c>
    </row>
    <row r="406" spans="1:4" x14ac:dyDescent="0.25">
      <c r="A406" s="558" t="s">
        <v>6512</v>
      </c>
      <c r="B406" s="558">
        <v>26073</v>
      </c>
      <c r="C406" s="559" t="s">
        <v>6513</v>
      </c>
      <c r="D406" s="555">
        <v>6500</v>
      </c>
    </row>
    <row r="407" spans="1:4" ht="31.5" x14ac:dyDescent="0.25">
      <c r="A407" s="558" t="s">
        <v>6514</v>
      </c>
      <c r="B407" s="558">
        <v>26074</v>
      </c>
      <c r="C407" s="124" t="s">
        <v>6515</v>
      </c>
      <c r="D407" s="555">
        <v>4000</v>
      </c>
    </row>
    <row r="408" spans="1:4" x14ac:dyDescent="0.25">
      <c r="A408" s="558" t="s">
        <v>6516</v>
      </c>
      <c r="B408" s="558">
        <v>26075</v>
      </c>
      <c r="C408" s="559" t="s">
        <v>6517</v>
      </c>
      <c r="D408" s="555">
        <v>6900</v>
      </c>
    </row>
    <row r="409" spans="1:4" x14ac:dyDescent="0.25">
      <c r="A409" s="558" t="s">
        <v>6518</v>
      </c>
      <c r="B409" s="558">
        <v>26076</v>
      </c>
      <c r="C409" s="559" t="s">
        <v>6519</v>
      </c>
      <c r="D409" s="555">
        <v>4600</v>
      </c>
    </row>
    <row r="410" spans="1:4" ht="31.5" x14ac:dyDescent="0.25">
      <c r="A410" s="558" t="s">
        <v>6520</v>
      </c>
      <c r="B410" s="558">
        <v>26077</v>
      </c>
      <c r="C410" s="559" t="s">
        <v>6521</v>
      </c>
      <c r="D410" s="555">
        <v>3000</v>
      </c>
    </row>
    <row r="411" spans="1:4" ht="31.5" x14ac:dyDescent="0.25">
      <c r="A411" s="558" t="s">
        <v>6522</v>
      </c>
      <c r="B411" s="558">
        <v>26078</v>
      </c>
      <c r="C411" s="559" t="s">
        <v>6523</v>
      </c>
      <c r="D411" s="555">
        <v>2000</v>
      </c>
    </row>
    <row r="412" spans="1:4" x14ac:dyDescent="0.25">
      <c r="A412" s="558" t="s">
        <v>6525</v>
      </c>
      <c r="B412" s="558">
        <v>26079</v>
      </c>
      <c r="C412" s="559" t="s">
        <v>6524</v>
      </c>
      <c r="D412" s="555">
        <v>6500</v>
      </c>
    </row>
    <row r="413" spans="1:4" x14ac:dyDescent="0.25">
      <c r="A413" s="558" t="s">
        <v>6526</v>
      </c>
      <c r="B413" s="558">
        <v>26080</v>
      </c>
      <c r="C413" s="559" t="s">
        <v>6527</v>
      </c>
      <c r="D413" s="555">
        <v>11000</v>
      </c>
    </row>
    <row r="414" spans="1:4" x14ac:dyDescent="0.25">
      <c r="A414" s="558" t="s">
        <v>6528</v>
      </c>
      <c r="B414" s="558">
        <v>26081</v>
      </c>
      <c r="C414" s="559" t="s">
        <v>6529</v>
      </c>
      <c r="D414" s="555">
        <v>10000</v>
      </c>
    </row>
    <row r="415" spans="1:4" x14ac:dyDescent="0.25">
      <c r="A415" s="558" t="s">
        <v>6530</v>
      </c>
      <c r="B415" s="242">
        <v>25060</v>
      </c>
      <c r="C415" s="243" t="s">
        <v>5851</v>
      </c>
      <c r="D415" s="555">
        <v>8500</v>
      </c>
    </row>
    <row r="416" spans="1:4" x14ac:dyDescent="0.25">
      <c r="A416" s="558" t="s">
        <v>6531</v>
      </c>
      <c r="B416" s="558">
        <v>26082</v>
      </c>
      <c r="C416" s="559" t="s">
        <v>6532</v>
      </c>
      <c r="D416" s="555">
        <v>5000</v>
      </c>
    </row>
    <row r="417" spans="1:4" x14ac:dyDescent="0.25">
      <c r="A417" s="558" t="s">
        <v>6533</v>
      </c>
      <c r="B417" s="558">
        <v>26083</v>
      </c>
      <c r="C417" s="559" t="s">
        <v>6534</v>
      </c>
      <c r="D417" s="555">
        <v>5200</v>
      </c>
    </row>
    <row r="418" spans="1:4" x14ac:dyDescent="0.25">
      <c r="A418" s="558" t="s">
        <v>3243</v>
      </c>
      <c r="B418" s="558">
        <v>26084</v>
      </c>
      <c r="C418" s="559" t="s">
        <v>6535</v>
      </c>
      <c r="D418" s="555">
        <v>7000</v>
      </c>
    </row>
    <row r="419" spans="1:4" x14ac:dyDescent="0.25">
      <c r="A419" s="127"/>
      <c r="B419" s="128"/>
      <c r="C419" s="256" t="s">
        <v>3263</v>
      </c>
      <c r="D419" s="314"/>
    </row>
    <row r="420" spans="1:4" x14ac:dyDescent="0.25">
      <c r="A420" s="87" t="s">
        <v>3264</v>
      </c>
      <c r="B420" s="129">
        <v>26090</v>
      </c>
      <c r="C420" s="130" t="s">
        <v>2942</v>
      </c>
      <c r="D420" s="329">
        <v>200</v>
      </c>
    </row>
    <row r="421" spans="1:4" x14ac:dyDescent="0.25">
      <c r="A421" s="87" t="s">
        <v>3265</v>
      </c>
      <c r="B421" s="129">
        <v>26091</v>
      </c>
      <c r="C421" s="130" t="s">
        <v>3266</v>
      </c>
      <c r="D421" s="329">
        <v>400</v>
      </c>
    </row>
    <row r="422" spans="1:4" x14ac:dyDescent="0.25">
      <c r="A422" s="87" t="s">
        <v>1242</v>
      </c>
      <c r="B422" s="129">
        <v>26092</v>
      </c>
      <c r="C422" s="130" t="s">
        <v>2795</v>
      </c>
      <c r="D422" s="329">
        <v>260</v>
      </c>
    </row>
    <row r="423" spans="1:4" x14ac:dyDescent="0.25">
      <c r="A423" s="87" t="s">
        <v>3267</v>
      </c>
      <c r="B423" s="129">
        <v>26093</v>
      </c>
      <c r="C423" s="130" t="s">
        <v>3268</v>
      </c>
      <c r="D423" s="329">
        <v>350</v>
      </c>
    </row>
    <row r="424" spans="1:4" x14ac:dyDescent="0.25">
      <c r="A424" s="87" t="s">
        <v>1241</v>
      </c>
      <c r="B424" s="129">
        <v>26094</v>
      </c>
      <c r="C424" s="130" t="s">
        <v>3269</v>
      </c>
      <c r="D424" s="329">
        <v>230</v>
      </c>
    </row>
    <row r="425" spans="1:4" x14ac:dyDescent="0.25">
      <c r="A425" s="87" t="s">
        <v>3270</v>
      </c>
      <c r="B425" s="129">
        <v>26095</v>
      </c>
      <c r="C425" s="130" t="s">
        <v>3271</v>
      </c>
      <c r="D425" s="329">
        <v>130</v>
      </c>
    </row>
    <row r="426" spans="1:4" x14ac:dyDescent="0.25">
      <c r="A426" s="87" t="s">
        <v>3272</v>
      </c>
      <c r="B426" s="129">
        <v>26096</v>
      </c>
      <c r="C426" s="130" t="s">
        <v>3273</v>
      </c>
      <c r="D426" s="329">
        <v>170</v>
      </c>
    </row>
    <row r="427" spans="1:4" x14ac:dyDescent="0.25">
      <c r="A427" s="87" t="s">
        <v>3274</v>
      </c>
      <c r="B427" s="129">
        <v>26097</v>
      </c>
      <c r="C427" s="130" t="s">
        <v>3275</v>
      </c>
      <c r="D427" s="329">
        <v>450</v>
      </c>
    </row>
    <row r="428" spans="1:4" x14ac:dyDescent="0.25">
      <c r="A428" s="87" t="s">
        <v>3274</v>
      </c>
      <c r="B428" s="129">
        <v>26098</v>
      </c>
      <c r="C428" s="130" t="s">
        <v>3276</v>
      </c>
      <c r="D428" s="329">
        <v>900</v>
      </c>
    </row>
    <row r="429" spans="1:4" x14ac:dyDescent="0.25">
      <c r="A429" s="87" t="s">
        <v>1239</v>
      </c>
      <c r="B429" s="129">
        <v>26099</v>
      </c>
      <c r="C429" s="130" t="s">
        <v>3277</v>
      </c>
      <c r="D429" s="329">
        <v>300</v>
      </c>
    </row>
    <row r="430" spans="1:4" x14ac:dyDescent="0.25">
      <c r="A430" s="87" t="s">
        <v>1239</v>
      </c>
      <c r="B430" s="129">
        <v>26100</v>
      </c>
      <c r="C430" s="130" t="s">
        <v>3278</v>
      </c>
      <c r="D430" s="329">
        <v>450</v>
      </c>
    </row>
    <row r="431" spans="1:4" x14ac:dyDescent="0.25">
      <c r="A431" s="87" t="s">
        <v>3279</v>
      </c>
      <c r="B431" s="129">
        <v>26101</v>
      </c>
      <c r="C431" s="130" t="s">
        <v>2794</v>
      </c>
      <c r="D431" s="329">
        <v>700</v>
      </c>
    </row>
    <row r="432" spans="1:4" ht="31.5" x14ac:dyDescent="0.25">
      <c r="A432" s="87" t="s">
        <v>3280</v>
      </c>
      <c r="B432" s="129">
        <v>26102</v>
      </c>
      <c r="C432" s="130" t="s">
        <v>3281</v>
      </c>
      <c r="D432" s="329">
        <v>1000</v>
      </c>
    </row>
    <row r="433" spans="1:4" x14ac:dyDescent="0.25">
      <c r="A433" s="87" t="s">
        <v>1244</v>
      </c>
      <c r="B433" s="129">
        <v>26103</v>
      </c>
      <c r="C433" s="130" t="s">
        <v>2997</v>
      </c>
      <c r="D433" s="329">
        <v>800</v>
      </c>
    </row>
    <row r="434" spans="1:4" x14ac:dyDescent="0.25">
      <c r="A434" s="87" t="s">
        <v>3282</v>
      </c>
      <c r="B434" s="129">
        <v>26104</v>
      </c>
      <c r="C434" s="130" t="s">
        <v>3283</v>
      </c>
      <c r="D434" s="329">
        <v>1200</v>
      </c>
    </row>
    <row r="435" spans="1:4" x14ac:dyDescent="0.25">
      <c r="A435" s="87" t="s">
        <v>3284</v>
      </c>
      <c r="B435" s="129">
        <v>26105</v>
      </c>
      <c r="C435" s="130" t="s">
        <v>2793</v>
      </c>
      <c r="D435" s="329">
        <v>500</v>
      </c>
    </row>
    <row r="436" spans="1:4" x14ac:dyDescent="0.25">
      <c r="A436" s="87" t="s">
        <v>1240</v>
      </c>
      <c r="B436" s="129">
        <v>26106</v>
      </c>
      <c r="C436" s="130" t="s">
        <v>3285</v>
      </c>
      <c r="D436" s="329">
        <v>400</v>
      </c>
    </row>
    <row r="437" spans="1:4" x14ac:dyDescent="0.25">
      <c r="A437" s="87" t="s">
        <v>1240</v>
      </c>
      <c r="B437" s="129">
        <v>26107</v>
      </c>
      <c r="C437" s="130" t="s">
        <v>3286</v>
      </c>
      <c r="D437" s="329">
        <v>800</v>
      </c>
    </row>
    <row r="438" spans="1:4" s="18" customFormat="1" ht="15.95" customHeight="1" x14ac:dyDescent="0.25">
      <c r="A438" s="87" t="s">
        <v>1240</v>
      </c>
      <c r="B438" s="129">
        <v>26108</v>
      </c>
      <c r="C438" s="130" t="s">
        <v>3287</v>
      </c>
      <c r="D438" s="329">
        <v>400</v>
      </c>
    </row>
    <row r="439" spans="1:4" x14ac:dyDescent="0.25">
      <c r="A439" s="87" t="s">
        <v>1240</v>
      </c>
      <c r="B439" s="129">
        <v>26109</v>
      </c>
      <c r="C439" s="130" t="s">
        <v>3288</v>
      </c>
      <c r="D439" s="329">
        <v>800</v>
      </c>
    </row>
    <row r="440" spans="1:4" x14ac:dyDescent="0.25">
      <c r="A440" s="87" t="s">
        <v>1243</v>
      </c>
      <c r="B440" s="129">
        <v>26110</v>
      </c>
      <c r="C440" s="130" t="s">
        <v>2792</v>
      </c>
      <c r="D440" s="329">
        <v>330</v>
      </c>
    </row>
    <row r="441" spans="1:4" x14ac:dyDescent="0.25">
      <c r="A441" s="87" t="s">
        <v>3289</v>
      </c>
      <c r="B441" s="129">
        <v>26111</v>
      </c>
      <c r="C441" s="130" t="s">
        <v>2796</v>
      </c>
      <c r="D441" s="329">
        <v>230</v>
      </c>
    </row>
    <row r="442" spans="1:4" ht="15.95" customHeight="1" x14ac:dyDescent="0.25">
      <c r="A442" s="87" t="s">
        <v>3290</v>
      </c>
      <c r="B442" s="129">
        <v>26112</v>
      </c>
      <c r="C442" s="130" t="s">
        <v>3291</v>
      </c>
      <c r="D442" s="329">
        <v>1800</v>
      </c>
    </row>
    <row r="443" spans="1:4" ht="31.5" x14ac:dyDescent="0.25">
      <c r="A443" s="87" t="s">
        <v>3292</v>
      </c>
      <c r="B443" s="129">
        <v>26113</v>
      </c>
      <c r="C443" s="130" t="s">
        <v>3293</v>
      </c>
      <c r="D443" s="329">
        <v>1800</v>
      </c>
    </row>
    <row r="444" spans="1:4" ht="32.1" customHeight="1" x14ac:dyDescent="0.25">
      <c r="A444" s="87" t="s">
        <v>3294</v>
      </c>
      <c r="B444" s="129">
        <v>26114</v>
      </c>
      <c r="C444" s="130" t="s">
        <v>3295</v>
      </c>
      <c r="D444" s="329">
        <v>4500</v>
      </c>
    </row>
    <row r="445" spans="1:4" x14ac:dyDescent="0.25">
      <c r="A445" s="87" t="s">
        <v>3296</v>
      </c>
      <c r="B445" s="129">
        <v>26115</v>
      </c>
      <c r="C445" s="130" t="s">
        <v>3297</v>
      </c>
      <c r="D445" s="329">
        <v>1000</v>
      </c>
    </row>
    <row r="446" spans="1:4" ht="21.75" customHeight="1" x14ac:dyDescent="0.25">
      <c r="A446" s="87" t="s">
        <v>3298</v>
      </c>
      <c r="B446" s="129">
        <v>26116</v>
      </c>
      <c r="C446" s="130" t="s">
        <v>3299</v>
      </c>
      <c r="D446" s="329">
        <v>440</v>
      </c>
    </row>
    <row r="447" spans="1:4" x14ac:dyDescent="0.25">
      <c r="A447" s="87" t="s">
        <v>3300</v>
      </c>
      <c r="B447" s="129">
        <v>26117</v>
      </c>
      <c r="C447" s="130" t="s">
        <v>3301</v>
      </c>
      <c r="D447" s="329">
        <v>1000</v>
      </c>
    </row>
    <row r="448" spans="1:4" ht="18.75" customHeight="1" x14ac:dyDescent="0.25">
      <c r="A448" s="87" t="s">
        <v>3302</v>
      </c>
      <c r="B448" s="129">
        <v>26118</v>
      </c>
      <c r="C448" s="130" t="s">
        <v>3303</v>
      </c>
      <c r="D448" s="329">
        <v>1500</v>
      </c>
    </row>
    <row r="449" spans="1:4" x14ac:dyDescent="0.25">
      <c r="A449" s="87" t="s">
        <v>3304</v>
      </c>
      <c r="B449" s="129">
        <v>26119</v>
      </c>
      <c r="C449" s="130" t="s">
        <v>3305</v>
      </c>
      <c r="D449" s="329">
        <v>730</v>
      </c>
    </row>
    <row r="450" spans="1:4" x14ac:dyDescent="0.25">
      <c r="A450" s="87" t="s">
        <v>3306</v>
      </c>
      <c r="B450" s="129">
        <v>26120</v>
      </c>
      <c r="C450" s="130" t="s">
        <v>3307</v>
      </c>
      <c r="D450" s="329">
        <v>600</v>
      </c>
    </row>
    <row r="451" spans="1:4" x14ac:dyDescent="0.25">
      <c r="A451" s="87" t="s">
        <v>3308</v>
      </c>
      <c r="B451" s="129">
        <v>26121</v>
      </c>
      <c r="C451" s="130" t="s">
        <v>3309</v>
      </c>
      <c r="D451" s="329">
        <v>300</v>
      </c>
    </row>
    <row r="452" spans="1:4" x14ac:dyDescent="0.25">
      <c r="A452" s="87" t="s">
        <v>3310</v>
      </c>
      <c r="B452" s="129">
        <v>26122</v>
      </c>
      <c r="C452" s="130" t="s">
        <v>3311</v>
      </c>
      <c r="D452" s="329">
        <v>400</v>
      </c>
    </row>
    <row r="453" spans="1:4" x14ac:dyDescent="0.25">
      <c r="A453" s="87" t="s">
        <v>3312</v>
      </c>
      <c r="B453" s="129">
        <v>26123</v>
      </c>
      <c r="C453" s="130" t="s">
        <v>3313</v>
      </c>
      <c r="D453" s="329">
        <v>350</v>
      </c>
    </row>
    <row r="454" spans="1:4" x14ac:dyDescent="0.25">
      <c r="A454" s="87" t="s">
        <v>3312</v>
      </c>
      <c r="B454" s="129">
        <v>26124</v>
      </c>
      <c r="C454" s="130" t="s">
        <v>3314</v>
      </c>
      <c r="D454" s="329">
        <v>470</v>
      </c>
    </row>
    <row r="455" spans="1:4" s="18" customFormat="1" x14ac:dyDescent="0.25">
      <c r="A455" s="87" t="s">
        <v>3312</v>
      </c>
      <c r="B455" s="129">
        <v>26125</v>
      </c>
      <c r="C455" s="130" t="s">
        <v>3315</v>
      </c>
      <c r="D455" s="329">
        <v>800</v>
      </c>
    </row>
    <row r="456" spans="1:4" x14ac:dyDescent="0.25">
      <c r="A456" s="87" t="s">
        <v>3312</v>
      </c>
      <c r="B456" s="129">
        <v>26126</v>
      </c>
      <c r="C456" s="130" t="s">
        <v>3316</v>
      </c>
      <c r="D456" s="329">
        <v>600</v>
      </c>
    </row>
    <row r="457" spans="1:4" ht="31.5" x14ac:dyDescent="0.25">
      <c r="A457" s="87" t="s">
        <v>3317</v>
      </c>
      <c r="B457" s="128">
        <v>26127</v>
      </c>
      <c r="C457" s="130" t="s">
        <v>3318</v>
      </c>
      <c r="D457" s="314">
        <v>2200</v>
      </c>
    </row>
    <row r="458" spans="1:4" x14ac:dyDescent="0.25">
      <c r="A458" s="87" t="s">
        <v>6225</v>
      </c>
      <c r="B458" s="128">
        <v>26128</v>
      </c>
      <c r="C458" s="130" t="s">
        <v>6226</v>
      </c>
      <c r="D458" s="314">
        <v>1500</v>
      </c>
    </row>
    <row r="459" spans="1:4" s="18" customFormat="1" x14ac:dyDescent="0.25">
      <c r="A459" s="127"/>
      <c r="B459" s="128"/>
      <c r="C459" s="256" t="s">
        <v>3319</v>
      </c>
      <c r="D459" s="314"/>
    </row>
    <row r="460" spans="1:4" s="18" customFormat="1" x14ac:dyDescent="0.25">
      <c r="A460" s="87" t="s">
        <v>3320</v>
      </c>
      <c r="B460" s="128">
        <v>26150</v>
      </c>
      <c r="C460" s="92" t="s">
        <v>3321</v>
      </c>
      <c r="D460" s="314">
        <v>1800</v>
      </c>
    </row>
    <row r="461" spans="1:4" x14ac:dyDescent="0.25">
      <c r="A461" s="87" t="s">
        <v>3322</v>
      </c>
      <c r="B461" s="128">
        <v>26151</v>
      </c>
      <c r="C461" s="92" t="s">
        <v>3323</v>
      </c>
      <c r="D461" s="314">
        <v>2400</v>
      </c>
    </row>
    <row r="462" spans="1:4" x14ac:dyDescent="0.25">
      <c r="A462" s="87"/>
      <c r="B462" s="129"/>
      <c r="C462" s="257" t="s">
        <v>3324</v>
      </c>
      <c r="D462" s="319"/>
    </row>
    <row r="463" spans="1:4" x14ac:dyDescent="0.25">
      <c r="A463" s="87" t="s">
        <v>3326</v>
      </c>
      <c r="B463" s="129">
        <v>26170</v>
      </c>
      <c r="C463" s="92" t="s">
        <v>3325</v>
      </c>
      <c r="D463" s="319">
        <v>12000</v>
      </c>
    </row>
    <row r="464" spans="1:4" x14ac:dyDescent="0.25">
      <c r="A464" s="87" t="s">
        <v>3327</v>
      </c>
      <c r="B464" s="129">
        <v>26171</v>
      </c>
      <c r="C464" s="92" t="s">
        <v>3328</v>
      </c>
      <c r="D464" s="319">
        <v>17000</v>
      </c>
    </row>
    <row r="465" spans="1:4" ht="32.1" customHeight="1" x14ac:dyDescent="0.25">
      <c r="A465" s="87" t="s">
        <v>3329</v>
      </c>
      <c r="B465" s="129">
        <v>26172</v>
      </c>
      <c r="C465" s="92" t="s">
        <v>3330</v>
      </c>
      <c r="D465" s="319">
        <v>7000</v>
      </c>
    </row>
    <row r="466" spans="1:4" ht="32.1" customHeight="1" x14ac:dyDescent="0.25">
      <c r="A466" s="157"/>
      <c r="B466" s="566"/>
      <c r="C466" s="599" t="s">
        <v>6873</v>
      </c>
      <c r="D466" s="322"/>
    </row>
    <row r="467" spans="1:4" ht="32.1" customHeight="1" x14ac:dyDescent="0.25">
      <c r="A467" s="600" t="s">
        <v>6874</v>
      </c>
      <c r="B467" s="566">
        <v>3208</v>
      </c>
      <c r="C467" s="159" t="s">
        <v>6875</v>
      </c>
      <c r="D467" s="601">
        <v>35500</v>
      </c>
    </row>
    <row r="468" spans="1:4" x14ac:dyDescent="0.25">
      <c r="A468" s="91"/>
      <c r="B468" s="90"/>
      <c r="C468" s="258" t="s">
        <v>3331</v>
      </c>
      <c r="D468" s="327"/>
    </row>
    <row r="469" spans="1:4" x14ac:dyDescent="0.25">
      <c r="A469" s="127" t="s">
        <v>3332</v>
      </c>
      <c r="B469" s="129">
        <v>27001</v>
      </c>
      <c r="C469" s="92" t="s">
        <v>3333</v>
      </c>
      <c r="D469" s="314">
        <v>4500</v>
      </c>
    </row>
    <row r="470" spans="1:4" ht="32.1" customHeight="1" x14ac:dyDescent="0.25">
      <c r="A470" s="131" t="s">
        <v>3334</v>
      </c>
      <c r="B470" s="132">
        <v>27002</v>
      </c>
      <c r="C470" s="133" t="s">
        <v>3335</v>
      </c>
      <c r="D470" s="330">
        <v>5000</v>
      </c>
    </row>
    <row r="471" spans="1:4" ht="15.95" customHeight="1" x14ac:dyDescent="0.25">
      <c r="A471" s="134" t="s">
        <v>3336</v>
      </c>
      <c r="B471" s="129">
        <v>27003</v>
      </c>
      <c r="C471" s="135" t="s">
        <v>3337</v>
      </c>
      <c r="D471" s="330">
        <v>5500</v>
      </c>
    </row>
    <row r="472" spans="1:4" s="18" customFormat="1" x14ac:dyDescent="0.25">
      <c r="A472" s="127" t="s">
        <v>3338</v>
      </c>
      <c r="B472" s="132">
        <v>27004</v>
      </c>
      <c r="C472" s="124" t="s">
        <v>3339</v>
      </c>
      <c r="D472" s="314">
        <v>1500</v>
      </c>
    </row>
    <row r="473" spans="1:4" x14ac:dyDescent="0.25">
      <c r="A473" s="127" t="s">
        <v>3340</v>
      </c>
      <c r="B473" s="129">
        <v>27005</v>
      </c>
      <c r="C473" s="124" t="s">
        <v>3341</v>
      </c>
      <c r="D473" s="314">
        <v>2500</v>
      </c>
    </row>
    <row r="474" spans="1:4" x14ac:dyDescent="0.25">
      <c r="A474" s="127" t="s">
        <v>3342</v>
      </c>
      <c r="B474" s="132">
        <v>27006</v>
      </c>
      <c r="C474" s="124" t="s">
        <v>3343</v>
      </c>
      <c r="D474" s="314">
        <v>4500</v>
      </c>
    </row>
    <row r="475" spans="1:4" x14ac:dyDescent="0.25">
      <c r="A475" s="127" t="s">
        <v>3344</v>
      </c>
      <c r="B475" s="129">
        <v>27007</v>
      </c>
      <c r="C475" s="124" t="s">
        <v>3345</v>
      </c>
      <c r="D475" s="314">
        <v>1500</v>
      </c>
    </row>
    <row r="476" spans="1:4" x14ac:dyDescent="0.25">
      <c r="A476" s="87" t="s">
        <v>3346</v>
      </c>
      <c r="B476" s="132">
        <v>27008</v>
      </c>
      <c r="C476" s="92" t="s">
        <v>3347</v>
      </c>
      <c r="D476" s="314">
        <v>2500</v>
      </c>
    </row>
    <row r="477" spans="1:4" x14ac:dyDescent="0.25">
      <c r="A477" s="127" t="s">
        <v>3348</v>
      </c>
      <c r="B477" s="129">
        <v>27009</v>
      </c>
      <c r="C477" s="124" t="s">
        <v>3349</v>
      </c>
      <c r="D477" s="314">
        <v>3500</v>
      </c>
    </row>
    <row r="478" spans="1:4" x14ac:dyDescent="0.25">
      <c r="A478" s="134" t="s">
        <v>3350</v>
      </c>
      <c r="B478" s="132">
        <v>27010</v>
      </c>
      <c r="C478" s="136" t="s">
        <v>3351</v>
      </c>
      <c r="D478" s="330">
        <v>4000</v>
      </c>
    </row>
    <row r="479" spans="1:4" x14ac:dyDescent="0.25">
      <c r="A479" s="134" t="s">
        <v>3352</v>
      </c>
      <c r="B479" s="129">
        <v>27011</v>
      </c>
      <c r="C479" s="136" t="s">
        <v>3353</v>
      </c>
      <c r="D479" s="330">
        <v>4000</v>
      </c>
    </row>
    <row r="480" spans="1:4" x14ac:dyDescent="0.25">
      <c r="A480" s="134" t="s">
        <v>3354</v>
      </c>
      <c r="B480" s="132">
        <v>27012</v>
      </c>
      <c r="C480" s="135" t="s">
        <v>3355</v>
      </c>
      <c r="D480" s="330">
        <v>15000</v>
      </c>
    </row>
    <row r="481" spans="1:4" x14ac:dyDescent="0.25">
      <c r="A481" s="134" t="s">
        <v>3356</v>
      </c>
      <c r="B481" s="129">
        <v>27013</v>
      </c>
      <c r="C481" s="136" t="s">
        <v>3357</v>
      </c>
      <c r="D481" s="330">
        <v>2000</v>
      </c>
    </row>
    <row r="482" spans="1:4" x14ac:dyDescent="0.25">
      <c r="A482" s="131" t="s">
        <v>3358</v>
      </c>
      <c r="B482" s="132">
        <v>27014</v>
      </c>
      <c r="C482" s="136" t="s">
        <v>3359</v>
      </c>
      <c r="D482" s="330">
        <v>2500</v>
      </c>
    </row>
    <row r="483" spans="1:4" ht="31.5" x14ac:dyDescent="0.25">
      <c r="A483" s="134" t="s">
        <v>3360</v>
      </c>
      <c r="B483" s="129">
        <v>27015</v>
      </c>
      <c r="C483" s="92" t="s">
        <v>3361</v>
      </c>
      <c r="D483" s="330">
        <v>5500</v>
      </c>
    </row>
    <row r="484" spans="1:4" x14ac:dyDescent="0.25">
      <c r="A484" s="137" t="s">
        <v>2301</v>
      </c>
      <c r="B484" s="129">
        <v>27016</v>
      </c>
      <c r="C484" s="136" t="s">
        <v>2302</v>
      </c>
      <c r="D484" s="330">
        <v>5000</v>
      </c>
    </row>
    <row r="485" spans="1:4" x14ac:dyDescent="0.25">
      <c r="A485" s="193" t="s">
        <v>5281</v>
      </c>
      <c r="B485" s="129">
        <v>27017</v>
      </c>
      <c r="C485" s="195" t="s">
        <v>5285</v>
      </c>
      <c r="D485" s="331">
        <v>7200</v>
      </c>
    </row>
    <row r="486" spans="1:4" x14ac:dyDescent="0.25">
      <c r="A486" s="193" t="s">
        <v>5282</v>
      </c>
      <c r="B486" s="129">
        <v>27018</v>
      </c>
      <c r="C486" s="195" t="s">
        <v>5286</v>
      </c>
      <c r="D486" s="331">
        <v>5000</v>
      </c>
    </row>
    <row r="487" spans="1:4" x14ac:dyDescent="0.25">
      <c r="A487" s="193" t="s">
        <v>5283</v>
      </c>
      <c r="B487" s="129">
        <v>27019</v>
      </c>
      <c r="C487" s="195" t="s">
        <v>5287</v>
      </c>
      <c r="D487" s="331">
        <v>6800</v>
      </c>
    </row>
    <row r="488" spans="1:4" x14ac:dyDescent="0.25">
      <c r="A488" s="193" t="s">
        <v>5284</v>
      </c>
      <c r="B488" s="129">
        <v>27020</v>
      </c>
      <c r="C488" s="195" t="s">
        <v>5288</v>
      </c>
      <c r="D488" s="331">
        <v>5000</v>
      </c>
    </row>
    <row r="489" spans="1:4" x14ac:dyDescent="0.25">
      <c r="A489" s="193" t="s">
        <v>5784</v>
      </c>
      <c r="B489" s="129">
        <v>27021</v>
      </c>
      <c r="C489" s="195" t="s">
        <v>5785</v>
      </c>
      <c r="D489" s="331">
        <v>2000</v>
      </c>
    </row>
    <row r="490" spans="1:4" x14ac:dyDescent="0.25">
      <c r="A490" s="193" t="s">
        <v>6261</v>
      </c>
      <c r="B490" s="129">
        <v>27022</v>
      </c>
      <c r="C490" s="195" t="s">
        <v>6262</v>
      </c>
      <c r="D490" s="331">
        <v>72900</v>
      </c>
    </row>
    <row r="491" spans="1:4" x14ac:dyDescent="0.25">
      <c r="A491" s="193" t="s">
        <v>6263</v>
      </c>
      <c r="B491" s="129">
        <v>27023</v>
      </c>
      <c r="C491" s="195" t="s">
        <v>6264</v>
      </c>
      <c r="D491" s="331">
        <v>59000</v>
      </c>
    </row>
    <row r="492" spans="1:4" x14ac:dyDescent="0.25">
      <c r="A492" s="105"/>
      <c r="B492" s="138"/>
      <c r="C492" s="258" t="s">
        <v>3362</v>
      </c>
      <c r="D492" s="332"/>
    </row>
    <row r="493" spans="1:4" x14ac:dyDescent="0.25">
      <c r="A493" s="127" t="s">
        <v>3363</v>
      </c>
      <c r="B493" s="128">
        <v>28001</v>
      </c>
      <c r="C493" s="124" t="s">
        <v>3364</v>
      </c>
      <c r="D493" s="314">
        <v>5000</v>
      </c>
    </row>
    <row r="494" spans="1:4" x14ac:dyDescent="0.25">
      <c r="A494" s="127" t="s">
        <v>3365</v>
      </c>
      <c r="B494" s="128">
        <v>28002</v>
      </c>
      <c r="C494" s="124" t="s">
        <v>3366</v>
      </c>
      <c r="D494" s="314">
        <v>4500</v>
      </c>
    </row>
    <row r="495" spans="1:4" x14ac:dyDescent="0.25">
      <c r="A495" s="127" t="s">
        <v>3367</v>
      </c>
      <c r="B495" s="128">
        <v>28003</v>
      </c>
      <c r="C495" s="124" t="s">
        <v>3368</v>
      </c>
      <c r="D495" s="314">
        <v>6000</v>
      </c>
    </row>
    <row r="496" spans="1:4" x14ac:dyDescent="0.25">
      <c r="A496" s="93" t="s">
        <v>3369</v>
      </c>
      <c r="B496" s="128">
        <v>28004</v>
      </c>
      <c r="C496" s="92" t="s">
        <v>2779</v>
      </c>
      <c r="D496" s="314">
        <v>3000</v>
      </c>
    </row>
    <row r="497" spans="1:4" x14ac:dyDescent="0.25">
      <c r="A497" s="127" t="s">
        <v>3370</v>
      </c>
      <c r="B497" s="128">
        <v>28005</v>
      </c>
      <c r="C497" s="124" t="s">
        <v>3371</v>
      </c>
      <c r="D497" s="314">
        <v>2300</v>
      </c>
    </row>
    <row r="498" spans="1:4" x14ac:dyDescent="0.25">
      <c r="A498" s="87" t="s">
        <v>3372</v>
      </c>
      <c r="B498" s="128">
        <v>28006</v>
      </c>
      <c r="C498" s="92" t="s">
        <v>3373</v>
      </c>
      <c r="D498" s="314">
        <v>3600</v>
      </c>
    </row>
    <row r="499" spans="1:4" x14ac:dyDescent="0.25">
      <c r="A499" s="87" t="s">
        <v>3374</v>
      </c>
      <c r="B499" s="128">
        <v>28007</v>
      </c>
      <c r="C499" s="92" t="s">
        <v>3375</v>
      </c>
      <c r="D499" s="314">
        <v>4000</v>
      </c>
    </row>
    <row r="500" spans="1:4" x14ac:dyDescent="0.25">
      <c r="A500" s="127" t="s">
        <v>3376</v>
      </c>
      <c r="B500" s="128">
        <v>28008</v>
      </c>
      <c r="C500" s="124" t="s">
        <v>3377</v>
      </c>
      <c r="D500" s="314">
        <v>3000</v>
      </c>
    </row>
    <row r="501" spans="1:4" x14ac:dyDescent="0.25">
      <c r="A501" s="127" t="s">
        <v>3378</v>
      </c>
      <c r="B501" s="128">
        <v>28009</v>
      </c>
      <c r="C501" s="124" t="s">
        <v>3379</v>
      </c>
      <c r="D501" s="314">
        <v>4600</v>
      </c>
    </row>
    <row r="502" spans="1:4" x14ac:dyDescent="0.25">
      <c r="A502" s="127" t="s">
        <v>3380</v>
      </c>
      <c r="B502" s="128">
        <v>28010</v>
      </c>
      <c r="C502" s="124" t="s">
        <v>3381</v>
      </c>
      <c r="D502" s="314">
        <v>4500</v>
      </c>
    </row>
    <row r="503" spans="1:4" x14ac:dyDescent="0.25">
      <c r="A503" s="127" t="s">
        <v>3382</v>
      </c>
      <c r="B503" s="128">
        <v>28011</v>
      </c>
      <c r="C503" s="124" t="s">
        <v>3383</v>
      </c>
      <c r="D503" s="314">
        <v>5400</v>
      </c>
    </row>
    <row r="504" spans="1:4" x14ac:dyDescent="0.25">
      <c r="A504" s="127" t="s">
        <v>3384</v>
      </c>
      <c r="B504" s="128">
        <v>28012</v>
      </c>
      <c r="C504" s="124" t="s">
        <v>3385</v>
      </c>
      <c r="D504" s="314">
        <v>3000</v>
      </c>
    </row>
    <row r="505" spans="1:4" x14ac:dyDescent="0.25">
      <c r="A505" s="127" t="s">
        <v>3386</v>
      </c>
      <c r="B505" s="128">
        <v>28013</v>
      </c>
      <c r="C505" s="124" t="s">
        <v>3387</v>
      </c>
      <c r="D505" s="314">
        <v>5500</v>
      </c>
    </row>
    <row r="506" spans="1:4" x14ac:dyDescent="0.25">
      <c r="A506" s="127" t="s">
        <v>3388</v>
      </c>
      <c r="B506" s="128">
        <v>28014</v>
      </c>
      <c r="C506" s="124" t="s">
        <v>3389</v>
      </c>
      <c r="D506" s="314">
        <v>6500</v>
      </c>
    </row>
    <row r="507" spans="1:4" x14ac:dyDescent="0.25">
      <c r="A507" s="127" t="s">
        <v>3390</v>
      </c>
      <c r="B507" s="128">
        <v>28015</v>
      </c>
      <c r="C507" s="124" t="s">
        <v>3391</v>
      </c>
      <c r="D507" s="314">
        <v>4500</v>
      </c>
    </row>
    <row r="508" spans="1:4" x14ac:dyDescent="0.25">
      <c r="A508" s="127" t="s">
        <v>3392</v>
      </c>
      <c r="B508" s="128">
        <v>28016</v>
      </c>
      <c r="C508" s="124" t="s">
        <v>3393</v>
      </c>
      <c r="D508" s="314">
        <v>4000</v>
      </c>
    </row>
    <row r="509" spans="1:4" ht="31.5" x14ac:dyDescent="0.25">
      <c r="A509" s="127" t="s">
        <v>3394</v>
      </c>
      <c r="B509" s="128">
        <v>28017</v>
      </c>
      <c r="C509" s="124" t="s">
        <v>3395</v>
      </c>
      <c r="D509" s="314">
        <v>4200</v>
      </c>
    </row>
    <row r="510" spans="1:4" x14ac:dyDescent="0.25">
      <c r="A510" s="127" t="s">
        <v>3396</v>
      </c>
      <c r="B510" s="128">
        <v>28018</v>
      </c>
      <c r="C510" s="124" t="s">
        <v>3397</v>
      </c>
      <c r="D510" s="314">
        <v>4500</v>
      </c>
    </row>
    <row r="511" spans="1:4" ht="31.5" x14ac:dyDescent="0.25">
      <c r="A511" s="86"/>
      <c r="B511" s="85"/>
      <c r="C511" s="589" t="s">
        <v>6749</v>
      </c>
      <c r="D511" s="590"/>
    </row>
    <row r="512" spans="1:4" ht="49.5" x14ac:dyDescent="0.25">
      <c r="A512" s="591" t="s">
        <v>6750</v>
      </c>
      <c r="B512" s="592">
        <v>28019</v>
      </c>
      <c r="C512" s="593" t="s">
        <v>6751</v>
      </c>
      <c r="D512" s="594">
        <v>610</v>
      </c>
    </row>
    <row r="513" spans="1:4" ht="49.5" x14ac:dyDescent="0.25">
      <c r="A513" s="591" t="s">
        <v>6752</v>
      </c>
      <c r="B513" s="592">
        <v>28020</v>
      </c>
      <c r="C513" s="593" t="s">
        <v>6753</v>
      </c>
      <c r="D513" s="594">
        <v>900</v>
      </c>
    </row>
    <row r="514" spans="1:4" ht="49.5" x14ac:dyDescent="0.25">
      <c r="A514" s="591" t="s">
        <v>6754</v>
      </c>
      <c r="B514" s="592">
        <v>28021</v>
      </c>
      <c r="C514" s="593" t="s">
        <v>6755</v>
      </c>
      <c r="D514" s="594">
        <v>610</v>
      </c>
    </row>
    <row r="515" spans="1:4" ht="49.5" x14ac:dyDescent="0.25">
      <c r="A515" s="591" t="s">
        <v>6756</v>
      </c>
      <c r="B515" s="592">
        <v>28022</v>
      </c>
      <c r="C515" s="593" t="s">
        <v>6757</v>
      </c>
      <c r="D515" s="594">
        <v>900</v>
      </c>
    </row>
    <row r="516" spans="1:4" ht="33" x14ac:dyDescent="0.25">
      <c r="A516" s="591" t="s">
        <v>6758</v>
      </c>
      <c r="B516" s="592">
        <v>28023</v>
      </c>
      <c r="C516" s="593" t="s">
        <v>6759</v>
      </c>
      <c r="D516" s="594">
        <v>170</v>
      </c>
    </row>
    <row r="517" spans="1:4" ht="33" x14ac:dyDescent="0.25">
      <c r="A517" s="591" t="s">
        <v>6760</v>
      </c>
      <c r="B517" s="592">
        <v>28024</v>
      </c>
      <c r="C517" s="593" t="s">
        <v>6761</v>
      </c>
      <c r="D517" s="594">
        <v>220</v>
      </c>
    </row>
    <row r="518" spans="1:4" ht="33" x14ac:dyDescent="0.25">
      <c r="A518" s="591" t="s">
        <v>6762</v>
      </c>
      <c r="B518" s="592">
        <v>28025</v>
      </c>
      <c r="C518" s="593" t="s">
        <v>6763</v>
      </c>
      <c r="D518" s="594">
        <v>170</v>
      </c>
    </row>
    <row r="519" spans="1:4" x14ac:dyDescent="0.25">
      <c r="A519" s="387"/>
      <c r="B519" s="388"/>
      <c r="C519" s="389" t="s">
        <v>5875</v>
      </c>
      <c r="D519" s="390"/>
    </row>
    <row r="520" spans="1:4" ht="31.5" x14ac:dyDescent="0.25">
      <c r="A520" s="391"/>
      <c r="B520" s="392">
        <v>31000</v>
      </c>
      <c r="C520" s="393" t="s">
        <v>5792</v>
      </c>
      <c r="D520" s="394">
        <v>7000</v>
      </c>
    </row>
    <row r="521" spans="1:4" x14ac:dyDescent="0.25">
      <c r="A521" s="395"/>
      <c r="B521" s="396"/>
      <c r="C521" s="397" t="s">
        <v>5876</v>
      </c>
      <c r="D521" s="398"/>
    </row>
    <row r="522" spans="1:4" ht="31.5" x14ac:dyDescent="0.25">
      <c r="A522" s="399" t="s">
        <v>669</v>
      </c>
      <c r="B522" s="400">
        <v>31002</v>
      </c>
      <c r="C522" s="401" t="s">
        <v>154</v>
      </c>
      <c r="D522" s="394">
        <v>450</v>
      </c>
    </row>
    <row r="523" spans="1:4" x14ac:dyDescent="0.25">
      <c r="A523" s="399" t="s">
        <v>670</v>
      </c>
      <c r="B523" s="400">
        <v>31003</v>
      </c>
      <c r="C523" s="401" t="s">
        <v>153</v>
      </c>
      <c r="D523" s="394">
        <v>350</v>
      </c>
    </row>
    <row r="524" spans="1:4" x14ac:dyDescent="0.25">
      <c r="A524" s="399" t="s">
        <v>671</v>
      </c>
      <c r="B524" s="400">
        <v>31004</v>
      </c>
      <c r="C524" s="401" t="s">
        <v>152</v>
      </c>
      <c r="D524" s="394">
        <v>3796</v>
      </c>
    </row>
    <row r="525" spans="1:4" x14ac:dyDescent="0.25">
      <c r="A525" s="399" t="s">
        <v>672</v>
      </c>
      <c r="B525" s="400">
        <v>31006</v>
      </c>
      <c r="C525" s="401" t="s">
        <v>151</v>
      </c>
      <c r="D525" s="394">
        <v>200</v>
      </c>
    </row>
    <row r="526" spans="1:4" x14ac:dyDescent="0.25">
      <c r="A526" s="399" t="s">
        <v>673</v>
      </c>
      <c r="B526" s="400">
        <v>31007</v>
      </c>
      <c r="C526" s="401" t="s">
        <v>5877</v>
      </c>
      <c r="D526" s="402">
        <v>400</v>
      </c>
    </row>
    <row r="527" spans="1:4" x14ac:dyDescent="0.25">
      <c r="A527" s="403" t="s">
        <v>674</v>
      </c>
      <c r="B527" s="404">
        <v>31009</v>
      </c>
      <c r="C527" s="405" t="s">
        <v>5878</v>
      </c>
      <c r="D527" s="406">
        <v>600</v>
      </c>
    </row>
    <row r="528" spans="1:4" ht="31.5" x14ac:dyDescent="0.25">
      <c r="A528" s="403" t="s">
        <v>5879</v>
      </c>
      <c r="B528" s="404">
        <v>31010</v>
      </c>
      <c r="C528" s="405" t="s">
        <v>5880</v>
      </c>
      <c r="D528" s="406">
        <v>350</v>
      </c>
    </row>
    <row r="529" spans="1:4" ht="31.5" x14ac:dyDescent="0.25">
      <c r="A529" s="399" t="s">
        <v>675</v>
      </c>
      <c r="B529" s="400">
        <v>31020</v>
      </c>
      <c r="C529" s="405" t="s">
        <v>150</v>
      </c>
      <c r="D529" s="394">
        <v>1500</v>
      </c>
    </row>
    <row r="530" spans="1:4" x14ac:dyDescent="0.25">
      <c r="A530" s="391" t="s">
        <v>677</v>
      </c>
      <c r="B530" s="392">
        <v>31030</v>
      </c>
      <c r="C530" s="407" t="s">
        <v>5881</v>
      </c>
      <c r="D530" s="394">
        <v>3800</v>
      </c>
    </row>
    <row r="531" spans="1:4" x14ac:dyDescent="0.25">
      <c r="A531" s="391" t="s">
        <v>678</v>
      </c>
      <c r="B531" s="392">
        <v>31031</v>
      </c>
      <c r="C531" s="407" t="s">
        <v>5882</v>
      </c>
      <c r="D531" s="394">
        <v>3800</v>
      </c>
    </row>
    <row r="532" spans="1:4" x14ac:dyDescent="0.25">
      <c r="A532" s="399" t="s">
        <v>679</v>
      </c>
      <c r="B532" s="392">
        <v>31034</v>
      </c>
      <c r="C532" s="401" t="s">
        <v>149</v>
      </c>
      <c r="D532" s="394">
        <v>1200</v>
      </c>
    </row>
    <row r="533" spans="1:4" x14ac:dyDescent="0.25">
      <c r="A533" s="408" t="s">
        <v>668</v>
      </c>
      <c r="B533" s="409"/>
      <c r="C533" s="410" t="s">
        <v>5883</v>
      </c>
      <c r="D533" s="411"/>
    </row>
    <row r="534" spans="1:4" x14ac:dyDescent="0.25">
      <c r="A534" s="399" t="s">
        <v>680</v>
      </c>
      <c r="B534" s="400">
        <v>31050</v>
      </c>
      <c r="C534" s="401" t="s">
        <v>148</v>
      </c>
      <c r="D534" s="394">
        <v>800</v>
      </c>
    </row>
    <row r="535" spans="1:4" x14ac:dyDescent="0.25">
      <c r="A535" s="399" t="s">
        <v>681</v>
      </c>
      <c r="B535" s="400">
        <v>31051</v>
      </c>
      <c r="C535" s="401" t="s">
        <v>147</v>
      </c>
      <c r="D535" s="394">
        <v>600</v>
      </c>
    </row>
    <row r="536" spans="1:4" x14ac:dyDescent="0.25">
      <c r="A536" s="399" t="s">
        <v>682</v>
      </c>
      <c r="B536" s="400">
        <v>31052</v>
      </c>
      <c r="C536" s="401" t="s">
        <v>146</v>
      </c>
      <c r="D536" s="394">
        <v>500</v>
      </c>
    </row>
    <row r="537" spans="1:4" ht="31.5" x14ac:dyDescent="0.25">
      <c r="A537" s="399"/>
      <c r="B537" s="400">
        <v>31053</v>
      </c>
      <c r="C537" s="401" t="s">
        <v>5786</v>
      </c>
      <c r="D537" s="394">
        <v>2000</v>
      </c>
    </row>
    <row r="538" spans="1:4" ht="31.5" x14ac:dyDescent="0.25">
      <c r="A538" s="399" t="s">
        <v>690</v>
      </c>
      <c r="B538" s="400">
        <v>31120</v>
      </c>
      <c r="C538" s="401" t="s">
        <v>140</v>
      </c>
      <c r="D538" s="394">
        <v>500</v>
      </c>
    </row>
    <row r="539" spans="1:4" x14ac:dyDescent="0.25">
      <c r="A539" s="399" t="s">
        <v>684</v>
      </c>
      <c r="B539" s="400">
        <v>31074</v>
      </c>
      <c r="C539" s="401" t="s">
        <v>145</v>
      </c>
      <c r="D539" s="394">
        <v>400</v>
      </c>
    </row>
    <row r="540" spans="1:4" x14ac:dyDescent="0.25">
      <c r="A540" s="408" t="s">
        <v>668</v>
      </c>
      <c r="B540" s="409"/>
      <c r="C540" s="410" t="s">
        <v>5884</v>
      </c>
      <c r="D540" s="412"/>
    </row>
    <row r="541" spans="1:4" x14ac:dyDescent="0.25">
      <c r="A541" s="399" t="s">
        <v>685</v>
      </c>
      <c r="B541" s="400">
        <v>31084</v>
      </c>
      <c r="C541" s="401" t="s">
        <v>144</v>
      </c>
      <c r="D541" s="394">
        <v>1000</v>
      </c>
    </row>
    <row r="542" spans="1:4" x14ac:dyDescent="0.25">
      <c r="A542" s="408" t="s">
        <v>668</v>
      </c>
      <c r="B542" s="409"/>
      <c r="C542" s="410" t="s">
        <v>5885</v>
      </c>
      <c r="D542" s="413"/>
    </row>
    <row r="543" spans="1:4" x14ac:dyDescent="0.25">
      <c r="A543" s="391" t="s">
        <v>686</v>
      </c>
      <c r="B543" s="400">
        <v>35008</v>
      </c>
      <c r="C543" s="407" t="s">
        <v>5886</v>
      </c>
      <c r="D543" s="394">
        <v>1500</v>
      </c>
    </row>
    <row r="544" spans="1:4" x14ac:dyDescent="0.25">
      <c r="A544" s="407" t="s">
        <v>469</v>
      </c>
      <c r="B544" s="400">
        <v>35006</v>
      </c>
      <c r="C544" s="414" t="s">
        <v>5887</v>
      </c>
      <c r="D544" s="394">
        <v>400</v>
      </c>
    </row>
    <row r="545" spans="1:4" x14ac:dyDescent="0.25">
      <c r="A545" s="408" t="s">
        <v>668</v>
      </c>
      <c r="B545" s="409"/>
      <c r="C545" s="410" t="s">
        <v>5888</v>
      </c>
      <c r="D545" s="413"/>
    </row>
    <row r="546" spans="1:4" x14ac:dyDescent="0.25">
      <c r="A546" s="399" t="s">
        <v>687</v>
      </c>
      <c r="B546" s="400">
        <v>31100</v>
      </c>
      <c r="C546" s="401" t="s">
        <v>143</v>
      </c>
      <c r="D546" s="394">
        <v>600</v>
      </c>
    </row>
    <row r="547" spans="1:4" x14ac:dyDescent="0.25">
      <c r="A547" s="399" t="s">
        <v>688</v>
      </c>
      <c r="B547" s="400">
        <v>31101</v>
      </c>
      <c r="C547" s="401" t="s">
        <v>142</v>
      </c>
      <c r="D547" s="394">
        <v>600</v>
      </c>
    </row>
    <row r="548" spans="1:4" ht="31.5" x14ac:dyDescent="0.25">
      <c r="A548" s="391" t="s">
        <v>689</v>
      </c>
      <c r="B548" s="400">
        <v>31102</v>
      </c>
      <c r="C548" s="407" t="s">
        <v>141</v>
      </c>
      <c r="D548" s="394">
        <v>800</v>
      </c>
    </row>
    <row r="549" spans="1:4" x14ac:dyDescent="0.25">
      <c r="A549" s="415"/>
      <c r="B549" s="416"/>
      <c r="C549" s="397" t="s">
        <v>5889</v>
      </c>
      <c r="D549" s="412"/>
    </row>
    <row r="550" spans="1:4" x14ac:dyDescent="0.25">
      <c r="A550" s="417"/>
      <c r="B550" s="418">
        <v>31110</v>
      </c>
      <c r="C550" s="417" t="s">
        <v>5890</v>
      </c>
      <c r="D550" s="419">
        <v>800</v>
      </c>
    </row>
    <row r="551" spans="1:4" x14ac:dyDescent="0.25">
      <c r="A551" s="420"/>
      <c r="B551" s="421"/>
      <c r="C551" s="422" t="s">
        <v>5891</v>
      </c>
      <c r="D551" s="423"/>
    </row>
    <row r="552" spans="1:4" x14ac:dyDescent="0.25">
      <c r="A552" s="391" t="s">
        <v>5892</v>
      </c>
      <c r="B552" s="424">
        <v>31115</v>
      </c>
      <c r="C552" s="425" t="s">
        <v>5893</v>
      </c>
      <c r="D552" s="394">
        <v>500</v>
      </c>
    </row>
    <row r="553" spans="1:4" x14ac:dyDescent="0.25">
      <c r="A553" s="425"/>
      <c r="B553" s="424">
        <v>31116</v>
      </c>
      <c r="C553" s="425" t="s">
        <v>5894</v>
      </c>
      <c r="D553" s="394">
        <v>500</v>
      </c>
    </row>
    <row r="554" spans="1:4" x14ac:dyDescent="0.25">
      <c r="A554" s="408" t="s">
        <v>668</v>
      </c>
      <c r="B554" s="409"/>
      <c r="C554" s="397" t="s">
        <v>5895</v>
      </c>
      <c r="D554" s="426"/>
    </row>
    <row r="555" spans="1:4" x14ac:dyDescent="0.25">
      <c r="A555" s="427" t="s">
        <v>691</v>
      </c>
      <c r="B555" s="404">
        <v>32001</v>
      </c>
      <c r="C555" s="428" t="s">
        <v>139</v>
      </c>
      <c r="D555" s="419">
        <v>1600</v>
      </c>
    </row>
    <row r="556" spans="1:4" x14ac:dyDescent="0.25">
      <c r="A556" s="399" t="s">
        <v>692</v>
      </c>
      <c r="B556" s="400">
        <v>32010</v>
      </c>
      <c r="C556" s="401" t="s">
        <v>138</v>
      </c>
      <c r="D556" s="419">
        <v>160</v>
      </c>
    </row>
    <row r="557" spans="1:4" x14ac:dyDescent="0.25">
      <c r="A557" s="399" t="s">
        <v>693</v>
      </c>
      <c r="B557" s="400">
        <v>32011</v>
      </c>
      <c r="C557" s="401" t="s">
        <v>137</v>
      </c>
      <c r="D557" s="419">
        <v>160</v>
      </c>
    </row>
    <row r="558" spans="1:4" x14ac:dyDescent="0.25">
      <c r="A558" s="399" t="s">
        <v>694</v>
      </c>
      <c r="B558" s="400">
        <v>32012</v>
      </c>
      <c r="C558" s="401" t="s">
        <v>136</v>
      </c>
      <c r="D558" s="419">
        <v>160</v>
      </c>
    </row>
    <row r="559" spans="1:4" x14ac:dyDescent="0.25">
      <c r="A559" s="399" t="s">
        <v>695</v>
      </c>
      <c r="B559" s="400">
        <v>32013</v>
      </c>
      <c r="C559" s="401" t="s">
        <v>135</v>
      </c>
      <c r="D559" s="419">
        <v>160</v>
      </c>
    </row>
    <row r="560" spans="1:4" x14ac:dyDescent="0.25">
      <c r="A560" s="399" t="s">
        <v>696</v>
      </c>
      <c r="B560" s="400">
        <v>32014</v>
      </c>
      <c r="C560" s="401" t="s">
        <v>134</v>
      </c>
      <c r="D560" s="419">
        <v>160</v>
      </c>
    </row>
    <row r="561" spans="1:4" x14ac:dyDescent="0.25">
      <c r="A561" s="399" t="s">
        <v>697</v>
      </c>
      <c r="B561" s="400">
        <v>32015</v>
      </c>
      <c r="C561" s="401" t="s">
        <v>133</v>
      </c>
      <c r="D561" s="419">
        <v>400</v>
      </c>
    </row>
    <row r="562" spans="1:4" x14ac:dyDescent="0.25">
      <c r="A562" s="399" t="s">
        <v>698</v>
      </c>
      <c r="B562" s="400">
        <v>32020</v>
      </c>
      <c r="C562" s="401" t="s">
        <v>132</v>
      </c>
      <c r="D562" s="419">
        <v>160</v>
      </c>
    </row>
    <row r="563" spans="1:4" x14ac:dyDescent="0.25">
      <c r="A563" s="399" t="s">
        <v>699</v>
      </c>
      <c r="B563" s="400">
        <v>32021</v>
      </c>
      <c r="C563" s="401" t="s">
        <v>131</v>
      </c>
      <c r="D563" s="419">
        <v>160</v>
      </c>
    </row>
    <row r="564" spans="1:4" x14ac:dyDescent="0.25">
      <c r="A564" s="399" t="s">
        <v>700</v>
      </c>
      <c r="B564" s="400">
        <v>32022</v>
      </c>
      <c r="C564" s="401" t="s">
        <v>130</v>
      </c>
      <c r="D564" s="419">
        <v>250</v>
      </c>
    </row>
    <row r="565" spans="1:4" x14ac:dyDescent="0.25">
      <c r="A565" s="399" t="s">
        <v>701</v>
      </c>
      <c r="B565" s="400">
        <v>32023</v>
      </c>
      <c r="C565" s="401" t="s">
        <v>129</v>
      </c>
      <c r="D565" s="419">
        <v>290</v>
      </c>
    </row>
    <row r="566" spans="1:4" x14ac:dyDescent="0.25">
      <c r="A566" s="399" t="s">
        <v>702</v>
      </c>
      <c r="B566" s="400">
        <v>32024</v>
      </c>
      <c r="C566" s="401" t="s">
        <v>128</v>
      </c>
      <c r="D566" s="419">
        <v>220</v>
      </c>
    </row>
    <row r="567" spans="1:4" x14ac:dyDescent="0.25">
      <c r="A567" s="399" t="s">
        <v>703</v>
      </c>
      <c r="B567" s="400">
        <v>32025</v>
      </c>
      <c r="C567" s="401" t="s">
        <v>127</v>
      </c>
      <c r="D567" s="419">
        <v>300</v>
      </c>
    </row>
    <row r="568" spans="1:4" x14ac:dyDescent="0.25">
      <c r="A568" s="407"/>
      <c r="B568" s="400">
        <v>32027</v>
      </c>
      <c r="C568" s="414" t="s">
        <v>5896</v>
      </c>
      <c r="D568" s="419">
        <v>320</v>
      </c>
    </row>
    <row r="569" spans="1:4" x14ac:dyDescent="0.25">
      <c r="A569" s="399" t="s">
        <v>704</v>
      </c>
      <c r="B569" s="400">
        <v>32028</v>
      </c>
      <c r="C569" s="401" t="s">
        <v>126</v>
      </c>
      <c r="D569" s="419">
        <v>280</v>
      </c>
    </row>
    <row r="570" spans="1:4" x14ac:dyDescent="0.25">
      <c r="A570" s="399" t="s">
        <v>705</v>
      </c>
      <c r="B570" s="400">
        <v>32029</v>
      </c>
      <c r="C570" s="401" t="s">
        <v>125</v>
      </c>
      <c r="D570" s="419">
        <v>220</v>
      </c>
    </row>
    <row r="571" spans="1:4" x14ac:dyDescent="0.25">
      <c r="A571" s="399" t="s">
        <v>706</v>
      </c>
      <c r="B571" s="400">
        <v>32030</v>
      </c>
      <c r="C571" s="401" t="s">
        <v>124</v>
      </c>
      <c r="D571" s="419">
        <v>500</v>
      </c>
    </row>
    <row r="572" spans="1:4" x14ac:dyDescent="0.25">
      <c r="A572" s="399" t="s">
        <v>707</v>
      </c>
      <c r="B572" s="400">
        <v>32031</v>
      </c>
      <c r="C572" s="401" t="s">
        <v>123</v>
      </c>
      <c r="D572" s="419">
        <v>300</v>
      </c>
    </row>
    <row r="573" spans="1:4" ht="31.5" x14ac:dyDescent="0.25">
      <c r="A573" s="399" t="s">
        <v>676</v>
      </c>
      <c r="B573" s="400">
        <v>32032</v>
      </c>
      <c r="C573" s="401" t="s">
        <v>122</v>
      </c>
      <c r="D573" s="419">
        <v>235</v>
      </c>
    </row>
    <row r="574" spans="1:4" x14ac:dyDescent="0.25">
      <c r="A574" s="429" t="s">
        <v>708</v>
      </c>
      <c r="B574" s="430">
        <v>32035</v>
      </c>
      <c r="C574" s="431" t="s">
        <v>121</v>
      </c>
      <c r="D574" s="419">
        <v>160</v>
      </c>
    </row>
    <row r="575" spans="1:4" x14ac:dyDescent="0.25">
      <c r="A575" s="399" t="s">
        <v>709</v>
      </c>
      <c r="B575" s="430">
        <v>32036</v>
      </c>
      <c r="C575" s="401" t="s">
        <v>120</v>
      </c>
      <c r="D575" s="419">
        <v>160</v>
      </c>
    </row>
    <row r="576" spans="1:4" x14ac:dyDescent="0.25">
      <c r="A576" s="399" t="s">
        <v>710</v>
      </c>
      <c r="B576" s="400">
        <v>32040</v>
      </c>
      <c r="C576" s="401" t="s">
        <v>5897</v>
      </c>
      <c r="D576" s="419">
        <v>160</v>
      </c>
    </row>
    <row r="577" spans="1:4" x14ac:dyDescent="0.25">
      <c r="A577" s="399" t="s">
        <v>712</v>
      </c>
      <c r="B577" s="400">
        <v>32043</v>
      </c>
      <c r="C577" s="401" t="s">
        <v>119</v>
      </c>
      <c r="D577" s="419">
        <v>300</v>
      </c>
    </row>
    <row r="578" spans="1:4" x14ac:dyDescent="0.25">
      <c r="A578" s="399" t="s">
        <v>713</v>
      </c>
      <c r="B578" s="400">
        <v>32044</v>
      </c>
      <c r="C578" s="401" t="s">
        <v>118</v>
      </c>
      <c r="D578" s="419">
        <v>1500</v>
      </c>
    </row>
    <row r="579" spans="1:4" x14ac:dyDescent="0.25">
      <c r="A579" s="432" t="s">
        <v>714</v>
      </c>
      <c r="B579" s="433">
        <v>32050</v>
      </c>
      <c r="C579" s="434" t="s">
        <v>117</v>
      </c>
      <c r="D579" s="419">
        <v>160</v>
      </c>
    </row>
    <row r="580" spans="1:4" x14ac:dyDescent="0.25">
      <c r="A580" s="432" t="s">
        <v>715</v>
      </c>
      <c r="B580" s="433">
        <v>32051</v>
      </c>
      <c r="C580" s="434" t="s">
        <v>116</v>
      </c>
      <c r="D580" s="419">
        <v>160</v>
      </c>
    </row>
    <row r="581" spans="1:4" x14ac:dyDescent="0.25">
      <c r="A581" s="432" t="s">
        <v>716</v>
      </c>
      <c r="B581" s="433">
        <v>32052</v>
      </c>
      <c r="C581" s="434" t="s">
        <v>115</v>
      </c>
      <c r="D581" s="419">
        <v>290</v>
      </c>
    </row>
    <row r="582" spans="1:4" x14ac:dyDescent="0.25">
      <c r="A582" s="432" t="s">
        <v>717</v>
      </c>
      <c r="B582" s="433">
        <v>32053</v>
      </c>
      <c r="C582" s="434" t="s">
        <v>114</v>
      </c>
      <c r="D582" s="419">
        <v>160</v>
      </c>
    </row>
    <row r="583" spans="1:4" x14ac:dyDescent="0.25">
      <c r="A583" s="432" t="s">
        <v>718</v>
      </c>
      <c r="B583" s="433">
        <v>32054</v>
      </c>
      <c r="C583" s="434" t="s">
        <v>113</v>
      </c>
      <c r="D583" s="419">
        <v>160</v>
      </c>
    </row>
    <row r="584" spans="1:4" x14ac:dyDescent="0.25">
      <c r="A584" s="432" t="s">
        <v>719</v>
      </c>
      <c r="B584" s="433">
        <v>32055</v>
      </c>
      <c r="C584" s="434" t="s">
        <v>112</v>
      </c>
      <c r="D584" s="419">
        <v>160</v>
      </c>
    </row>
    <row r="585" spans="1:4" x14ac:dyDescent="0.25">
      <c r="A585" s="432" t="s">
        <v>720</v>
      </c>
      <c r="B585" s="433">
        <v>32056</v>
      </c>
      <c r="C585" s="434" t="s">
        <v>111</v>
      </c>
      <c r="D585" s="419">
        <v>190</v>
      </c>
    </row>
    <row r="586" spans="1:4" x14ac:dyDescent="0.25">
      <c r="A586" s="399" t="s">
        <v>721</v>
      </c>
      <c r="B586" s="400">
        <v>32060</v>
      </c>
      <c r="C586" s="401" t="s">
        <v>110</v>
      </c>
      <c r="D586" s="419">
        <v>230</v>
      </c>
    </row>
    <row r="587" spans="1:4" x14ac:dyDescent="0.25">
      <c r="A587" s="399" t="s">
        <v>722</v>
      </c>
      <c r="B587" s="400">
        <v>32061</v>
      </c>
      <c r="C587" s="401" t="s">
        <v>109</v>
      </c>
      <c r="D587" s="419">
        <v>560</v>
      </c>
    </row>
    <row r="588" spans="1:4" x14ac:dyDescent="0.25">
      <c r="A588" s="399" t="s">
        <v>723</v>
      </c>
      <c r="B588" s="400">
        <v>32062</v>
      </c>
      <c r="C588" s="401" t="s">
        <v>108</v>
      </c>
      <c r="D588" s="419">
        <v>900</v>
      </c>
    </row>
    <row r="589" spans="1:4" x14ac:dyDescent="0.25">
      <c r="A589" s="399" t="s">
        <v>724</v>
      </c>
      <c r="B589" s="400">
        <v>32063</v>
      </c>
      <c r="C589" s="401" t="s">
        <v>107</v>
      </c>
      <c r="D589" s="419">
        <v>600</v>
      </c>
    </row>
    <row r="590" spans="1:4" ht="31.5" x14ac:dyDescent="0.25">
      <c r="A590" s="407"/>
      <c r="B590" s="400">
        <v>32064</v>
      </c>
      <c r="C590" s="414" t="s">
        <v>5898</v>
      </c>
      <c r="D590" s="419">
        <v>250</v>
      </c>
    </row>
    <row r="591" spans="1:4" x14ac:dyDescent="0.25">
      <c r="A591" s="435"/>
      <c r="B591" s="404">
        <v>32065</v>
      </c>
      <c r="C591" s="436" t="s">
        <v>5899</v>
      </c>
      <c r="D591" s="419">
        <v>920</v>
      </c>
    </row>
    <row r="592" spans="1:4" x14ac:dyDescent="0.25">
      <c r="A592" s="399" t="s">
        <v>725</v>
      </c>
      <c r="B592" s="400">
        <v>32070</v>
      </c>
      <c r="C592" s="401" t="s">
        <v>5900</v>
      </c>
      <c r="D592" s="419">
        <v>440</v>
      </c>
    </row>
    <row r="593" spans="1:4" x14ac:dyDescent="0.25">
      <c r="A593" s="399" t="s">
        <v>842</v>
      </c>
      <c r="B593" s="400">
        <v>32075</v>
      </c>
      <c r="C593" s="401" t="s">
        <v>5901</v>
      </c>
      <c r="D593" s="419">
        <v>2000</v>
      </c>
    </row>
    <row r="594" spans="1:4" x14ac:dyDescent="0.25">
      <c r="A594" s="432" t="s">
        <v>726</v>
      </c>
      <c r="B594" s="424">
        <v>32080</v>
      </c>
      <c r="C594" s="434" t="s">
        <v>106</v>
      </c>
      <c r="D594" s="419">
        <v>300</v>
      </c>
    </row>
    <row r="595" spans="1:4" x14ac:dyDescent="0.25">
      <c r="A595" s="432" t="s">
        <v>727</v>
      </c>
      <c r="B595" s="424">
        <v>32081</v>
      </c>
      <c r="C595" s="434" t="s">
        <v>105</v>
      </c>
      <c r="D595" s="419">
        <v>220</v>
      </c>
    </row>
    <row r="596" spans="1:4" ht="31.5" x14ac:dyDescent="0.25">
      <c r="A596" s="432" t="s">
        <v>728</v>
      </c>
      <c r="B596" s="424">
        <v>32082</v>
      </c>
      <c r="C596" s="434" t="s">
        <v>104</v>
      </c>
      <c r="D596" s="419">
        <v>290</v>
      </c>
    </row>
    <row r="597" spans="1:4" ht="31.5" x14ac:dyDescent="0.25">
      <c r="A597" s="432" t="s">
        <v>729</v>
      </c>
      <c r="B597" s="424">
        <v>32083</v>
      </c>
      <c r="C597" s="434" t="s">
        <v>5902</v>
      </c>
      <c r="D597" s="419">
        <v>550</v>
      </c>
    </row>
    <row r="598" spans="1:4" ht="31.5" x14ac:dyDescent="0.25">
      <c r="A598" s="437" t="s">
        <v>3117</v>
      </c>
      <c r="B598" s="438">
        <v>36006</v>
      </c>
      <c r="C598" s="439" t="s">
        <v>5903</v>
      </c>
      <c r="D598" s="419">
        <v>2000</v>
      </c>
    </row>
    <row r="599" spans="1:4" x14ac:dyDescent="0.25">
      <c r="A599" s="399" t="s">
        <v>829</v>
      </c>
      <c r="B599" s="400">
        <v>34455</v>
      </c>
      <c r="C599" s="401" t="s">
        <v>20</v>
      </c>
      <c r="D599" s="419">
        <v>2650</v>
      </c>
    </row>
    <row r="600" spans="1:4" x14ac:dyDescent="0.25">
      <c r="A600" s="429" t="s">
        <v>830</v>
      </c>
      <c r="B600" s="400">
        <v>34456</v>
      </c>
      <c r="C600" s="431" t="s">
        <v>19</v>
      </c>
      <c r="D600" s="419">
        <v>950</v>
      </c>
    </row>
    <row r="601" spans="1:4" x14ac:dyDescent="0.25">
      <c r="A601" s="407" t="s">
        <v>5904</v>
      </c>
      <c r="B601" s="400">
        <v>34457</v>
      </c>
      <c r="C601" s="414" t="s">
        <v>5905</v>
      </c>
      <c r="D601" s="419">
        <v>950</v>
      </c>
    </row>
    <row r="602" spans="1:4" x14ac:dyDescent="0.25">
      <c r="A602" s="303" t="s">
        <v>841</v>
      </c>
      <c r="B602" s="302">
        <v>36001</v>
      </c>
      <c r="C602" s="304" t="s">
        <v>7</v>
      </c>
      <c r="D602" s="394">
        <v>680</v>
      </c>
    </row>
    <row r="603" spans="1:4" ht="31.5" x14ac:dyDescent="0.25">
      <c r="A603" s="303" t="s">
        <v>6271</v>
      </c>
      <c r="B603" s="302">
        <v>36003</v>
      </c>
      <c r="C603" s="304" t="s">
        <v>6272</v>
      </c>
      <c r="D603" s="394">
        <v>950</v>
      </c>
    </row>
    <row r="604" spans="1:4" x14ac:dyDescent="0.25">
      <c r="A604" s="408" t="s">
        <v>668</v>
      </c>
      <c r="B604" s="409"/>
      <c r="C604" s="440" t="s">
        <v>5906</v>
      </c>
      <c r="D604" s="441"/>
    </row>
    <row r="605" spans="1:4" x14ac:dyDescent="0.25">
      <c r="A605" s="399" t="s">
        <v>683</v>
      </c>
      <c r="B605" s="400">
        <v>32115</v>
      </c>
      <c r="C605" s="309" t="s">
        <v>5907</v>
      </c>
      <c r="D605" s="394">
        <v>250</v>
      </c>
    </row>
    <row r="606" spans="1:4" x14ac:dyDescent="0.25">
      <c r="A606" s="399" t="s">
        <v>683</v>
      </c>
      <c r="B606" s="400">
        <v>32116</v>
      </c>
      <c r="C606" s="309" t="s">
        <v>5908</v>
      </c>
      <c r="D606" s="394">
        <v>250</v>
      </c>
    </row>
    <row r="607" spans="1:4" x14ac:dyDescent="0.25">
      <c r="A607" s="399" t="s">
        <v>730</v>
      </c>
      <c r="B607" s="400">
        <v>32117</v>
      </c>
      <c r="C607" s="130" t="s">
        <v>5909</v>
      </c>
      <c r="D607" s="394">
        <v>250</v>
      </c>
    </row>
    <row r="608" spans="1:4" x14ac:dyDescent="0.25">
      <c r="A608" s="399"/>
      <c r="B608" s="400">
        <v>32118</v>
      </c>
      <c r="C608" s="442" t="s">
        <v>5910</v>
      </c>
      <c r="D608" s="394">
        <v>520</v>
      </c>
    </row>
    <row r="609" spans="1:4" x14ac:dyDescent="0.25">
      <c r="A609" s="432" t="s">
        <v>731</v>
      </c>
      <c r="B609" s="433">
        <v>32101</v>
      </c>
      <c r="C609" s="434" t="s">
        <v>103</v>
      </c>
      <c r="D609" s="394">
        <v>470</v>
      </c>
    </row>
    <row r="610" spans="1:4" x14ac:dyDescent="0.25">
      <c r="A610" s="432" t="s">
        <v>683</v>
      </c>
      <c r="B610" s="433">
        <v>32119</v>
      </c>
      <c r="C610" s="442" t="s">
        <v>5911</v>
      </c>
      <c r="D610" s="394">
        <v>250</v>
      </c>
    </row>
    <row r="611" spans="1:4" x14ac:dyDescent="0.25">
      <c r="A611" s="432" t="s">
        <v>683</v>
      </c>
      <c r="B611" s="433">
        <v>32137</v>
      </c>
      <c r="C611" s="442" t="s">
        <v>5912</v>
      </c>
      <c r="D611" s="394">
        <v>250</v>
      </c>
    </row>
    <row r="612" spans="1:4" x14ac:dyDescent="0.25">
      <c r="A612" s="443" t="s">
        <v>5913</v>
      </c>
      <c r="B612" s="433">
        <v>32108</v>
      </c>
      <c r="C612" s="393" t="s">
        <v>5914</v>
      </c>
      <c r="D612" s="394">
        <v>250</v>
      </c>
    </row>
    <row r="613" spans="1:4" x14ac:dyDescent="0.25">
      <c r="A613" s="432" t="s">
        <v>732</v>
      </c>
      <c r="B613" s="433">
        <v>32102</v>
      </c>
      <c r="C613" s="434" t="s">
        <v>5915</v>
      </c>
      <c r="D613" s="394">
        <v>250</v>
      </c>
    </row>
    <row r="614" spans="1:4" x14ac:dyDescent="0.25">
      <c r="A614" s="443" t="s">
        <v>5916</v>
      </c>
      <c r="B614" s="433">
        <v>32110</v>
      </c>
      <c r="C614" s="393" t="s">
        <v>5917</v>
      </c>
      <c r="D614" s="394">
        <v>250</v>
      </c>
    </row>
    <row r="615" spans="1:4" x14ac:dyDescent="0.25">
      <c r="A615" s="443" t="s">
        <v>5918</v>
      </c>
      <c r="B615" s="433">
        <v>32111</v>
      </c>
      <c r="C615" s="393" t="s">
        <v>5919</v>
      </c>
      <c r="D615" s="394">
        <v>250</v>
      </c>
    </row>
    <row r="616" spans="1:4" x14ac:dyDescent="0.25">
      <c r="A616" s="432" t="s">
        <v>730</v>
      </c>
      <c r="B616" s="433">
        <v>32138</v>
      </c>
      <c r="C616" s="393" t="s">
        <v>5920</v>
      </c>
      <c r="D616" s="394">
        <v>250</v>
      </c>
    </row>
    <row r="617" spans="1:4" x14ac:dyDescent="0.25">
      <c r="A617" s="444" t="s">
        <v>5921</v>
      </c>
      <c r="B617" s="445">
        <v>32112</v>
      </c>
      <c r="C617" s="446" t="s">
        <v>5922</v>
      </c>
      <c r="D617" s="419">
        <v>250</v>
      </c>
    </row>
    <row r="618" spans="1:4" x14ac:dyDescent="0.25">
      <c r="A618" s="444" t="s">
        <v>5923</v>
      </c>
      <c r="B618" s="445">
        <v>32113</v>
      </c>
      <c r="C618" s="446" t="s">
        <v>5924</v>
      </c>
      <c r="D618" s="419">
        <v>250</v>
      </c>
    </row>
    <row r="619" spans="1:4" x14ac:dyDescent="0.25">
      <c r="A619" s="432" t="s">
        <v>733</v>
      </c>
      <c r="B619" s="433">
        <v>32103</v>
      </c>
      <c r="C619" s="434" t="s">
        <v>5925</v>
      </c>
      <c r="D619" s="419">
        <v>250</v>
      </c>
    </row>
    <row r="620" spans="1:4" x14ac:dyDescent="0.25">
      <c r="A620" s="447" t="s">
        <v>734</v>
      </c>
      <c r="B620" s="433">
        <v>32104</v>
      </c>
      <c r="C620" s="448" t="s">
        <v>5926</v>
      </c>
      <c r="D620" s="419">
        <v>250</v>
      </c>
    </row>
    <row r="621" spans="1:4" x14ac:dyDescent="0.25">
      <c r="A621" s="432" t="s">
        <v>735</v>
      </c>
      <c r="B621" s="433">
        <v>32105</v>
      </c>
      <c r="C621" s="434" t="s">
        <v>5927</v>
      </c>
      <c r="D621" s="419">
        <v>250</v>
      </c>
    </row>
    <row r="622" spans="1:4" x14ac:dyDescent="0.25">
      <c r="A622" s="444"/>
      <c r="B622" s="445">
        <v>32114</v>
      </c>
      <c r="C622" s="446" t="s">
        <v>5928</v>
      </c>
      <c r="D622" s="419">
        <v>250</v>
      </c>
    </row>
    <row r="623" spans="1:4" x14ac:dyDescent="0.25">
      <c r="A623" s="408"/>
      <c r="B623" s="409"/>
      <c r="C623" s="410" t="s">
        <v>5929</v>
      </c>
      <c r="D623" s="441"/>
    </row>
    <row r="624" spans="1:4" x14ac:dyDescent="0.25">
      <c r="A624" s="399" t="s">
        <v>736</v>
      </c>
      <c r="B624" s="400">
        <v>32120</v>
      </c>
      <c r="C624" s="401" t="s">
        <v>102</v>
      </c>
      <c r="D624" s="419">
        <v>2510</v>
      </c>
    </row>
    <row r="625" spans="1:4" x14ac:dyDescent="0.25">
      <c r="A625" s="399" t="s">
        <v>737</v>
      </c>
      <c r="B625" s="400">
        <v>32121</v>
      </c>
      <c r="C625" s="401" t="s">
        <v>101</v>
      </c>
      <c r="D625" s="419">
        <v>570</v>
      </c>
    </row>
    <row r="626" spans="1:4" ht="47.25" x14ac:dyDescent="0.25">
      <c r="A626" s="399" t="s">
        <v>738</v>
      </c>
      <c r="B626" s="400">
        <v>32122</v>
      </c>
      <c r="C626" s="401" t="s">
        <v>5930</v>
      </c>
      <c r="D626" s="419">
        <v>420</v>
      </c>
    </row>
    <row r="627" spans="1:4" x14ac:dyDescent="0.25">
      <c r="A627" s="399" t="s">
        <v>739</v>
      </c>
      <c r="B627" s="400">
        <v>32123</v>
      </c>
      <c r="C627" s="401" t="s">
        <v>100</v>
      </c>
      <c r="D627" s="419">
        <v>460</v>
      </c>
    </row>
    <row r="628" spans="1:4" x14ac:dyDescent="0.25">
      <c r="A628" s="399" t="s">
        <v>740</v>
      </c>
      <c r="B628" s="400">
        <v>32124</v>
      </c>
      <c r="C628" s="401" t="s">
        <v>99</v>
      </c>
      <c r="D628" s="419">
        <v>700</v>
      </c>
    </row>
    <row r="629" spans="1:4" x14ac:dyDescent="0.25">
      <c r="A629" s="399" t="s">
        <v>741</v>
      </c>
      <c r="B629" s="400">
        <v>32125</v>
      </c>
      <c r="C629" s="401" t="s">
        <v>98</v>
      </c>
      <c r="D629" s="419">
        <v>570</v>
      </c>
    </row>
    <row r="630" spans="1:4" x14ac:dyDescent="0.25">
      <c r="A630" s="399" t="s">
        <v>742</v>
      </c>
      <c r="B630" s="400">
        <v>32126</v>
      </c>
      <c r="C630" s="401" t="s">
        <v>97</v>
      </c>
      <c r="D630" s="419">
        <v>1515</v>
      </c>
    </row>
    <row r="631" spans="1:4" x14ac:dyDescent="0.25">
      <c r="A631" s="429" t="s">
        <v>744</v>
      </c>
      <c r="B631" s="400">
        <v>32134</v>
      </c>
      <c r="C631" s="431" t="s">
        <v>96</v>
      </c>
      <c r="D631" s="419">
        <v>1600</v>
      </c>
    </row>
    <row r="632" spans="1:4" x14ac:dyDescent="0.25">
      <c r="A632" s="429" t="s">
        <v>745</v>
      </c>
      <c r="B632" s="400">
        <v>32135</v>
      </c>
      <c r="C632" s="431" t="s">
        <v>95</v>
      </c>
      <c r="D632" s="419">
        <v>1800</v>
      </c>
    </row>
    <row r="633" spans="1:4" x14ac:dyDescent="0.25">
      <c r="A633" s="449" t="s">
        <v>746</v>
      </c>
      <c r="B633" s="404">
        <v>32136</v>
      </c>
      <c r="C633" s="450" t="s">
        <v>94</v>
      </c>
      <c r="D633" s="419">
        <v>1100</v>
      </c>
    </row>
    <row r="634" spans="1:4" x14ac:dyDescent="0.25">
      <c r="A634" s="408" t="s">
        <v>668</v>
      </c>
      <c r="B634" s="409"/>
      <c r="C634" s="410" t="s">
        <v>5931</v>
      </c>
      <c r="D634" s="441"/>
    </row>
    <row r="635" spans="1:4" x14ac:dyDescent="0.25">
      <c r="A635" s="399" t="s">
        <v>747</v>
      </c>
      <c r="B635" s="400">
        <v>32140</v>
      </c>
      <c r="C635" s="401" t="s">
        <v>93</v>
      </c>
      <c r="D635" s="419">
        <v>450</v>
      </c>
    </row>
    <row r="636" spans="1:4" x14ac:dyDescent="0.25">
      <c r="A636" s="399" t="s">
        <v>748</v>
      </c>
      <c r="B636" s="400">
        <v>32141</v>
      </c>
      <c r="C636" s="393" t="s">
        <v>92</v>
      </c>
      <c r="D636" s="419">
        <v>550</v>
      </c>
    </row>
    <row r="637" spans="1:4" x14ac:dyDescent="0.25">
      <c r="A637" s="399" t="s">
        <v>749</v>
      </c>
      <c r="B637" s="400">
        <v>32142</v>
      </c>
      <c r="C637" s="393" t="s">
        <v>91</v>
      </c>
      <c r="D637" s="419">
        <v>550</v>
      </c>
    </row>
    <row r="638" spans="1:4" x14ac:dyDescent="0.25">
      <c r="A638" s="408" t="s">
        <v>668</v>
      </c>
      <c r="B638" s="409"/>
      <c r="C638" s="410" t="s">
        <v>5932</v>
      </c>
      <c r="D638" s="441"/>
    </row>
    <row r="639" spans="1:4" x14ac:dyDescent="0.25">
      <c r="A639" s="432" t="s">
        <v>750</v>
      </c>
      <c r="B639" s="433">
        <v>32150</v>
      </c>
      <c r="C639" s="434" t="s">
        <v>90</v>
      </c>
      <c r="D639" s="419">
        <v>600</v>
      </c>
    </row>
    <row r="640" spans="1:4" x14ac:dyDescent="0.25">
      <c r="A640" s="432" t="s">
        <v>751</v>
      </c>
      <c r="B640" s="433">
        <v>32151</v>
      </c>
      <c r="C640" s="434" t="s">
        <v>89</v>
      </c>
      <c r="D640" s="419">
        <v>500</v>
      </c>
    </row>
    <row r="641" spans="1:4" x14ac:dyDescent="0.25">
      <c r="A641" s="432"/>
      <c r="B641" s="433">
        <v>32190</v>
      </c>
      <c r="C641" s="434" t="s">
        <v>5933</v>
      </c>
      <c r="D641" s="394">
        <v>1100</v>
      </c>
    </row>
    <row r="642" spans="1:4" x14ac:dyDescent="0.25">
      <c r="A642" s="432" t="s">
        <v>752</v>
      </c>
      <c r="B642" s="433">
        <v>32152</v>
      </c>
      <c r="C642" s="434" t="s">
        <v>88</v>
      </c>
      <c r="D642" s="419">
        <v>500</v>
      </c>
    </row>
    <row r="643" spans="1:4" x14ac:dyDescent="0.25">
      <c r="A643" s="444" t="s">
        <v>5934</v>
      </c>
      <c r="B643" s="445">
        <v>32154</v>
      </c>
      <c r="C643" s="446" t="s">
        <v>5935</v>
      </c>
      <c r="D643" s="419">
        <v>500</v>
      </c>
    </row>
    <row r="644" spans="1:4" ht="31.5" x14ac:dyDescent="0.25">
      <c r="A644" s="432" t="s">
        <v>753</v>
      </c>
      <c r="B644" s="433">
        <v>32155</v>
      </c>
      <c r="C644" s="434" t="s">
        <v>87</v>
      </c>
      <c r="D644" s="419">
        <v>500</v>
      </c>
    </row>
    <row r="645" spans="1:4" x14ac:dyDescent="0.25">
      <c r="A645" s="432" t="s">
        <v>754</v>
      </c>
      <c r="B645" s="433">
        <v>32156</v>
      </c>
      <c r="C645" s="434" t="s">
        <v>86</v>
      </c>
      <c r="D645" s="419">
        <v>500</v>
      </c>
    </row>
    <row r="646" spans="1:4" x14ac:dyDescent="0.25">
      <c r="A646" s="432" t="s">
        <v>755</v>
      </c>
      <c r="B646" s="433">
        <v>32157</v>
      </c>
      <c r="C646" s="434" t="s">
        <v>85</v>
      </c>
      <c r="D646" s="419">
        <v>500</v>
      </c>
    </row>
    <row r="647" spans="1:4" x14ac:dyDescent="0.25">
      <c r="A647" s="443" t="s">
        <v>5936</v>
      </c>
      <c r="B647" s="433">
        <v>32158</v>
      </c>
      <c r="C647" s="393" t="s">
        <v>5937</v>
      </c>
      <c r="D647" s="419">
        <v>324</v>
      </c>
    </row>
    <row r="648" spans="1:4" x14ac:dyDescent="0.25">
      <c r="A648" s="432" t="s">
        <v>756</v>
      </c>
      <c r="B648" s="433">
        <v>32159</v>
      </c>
      <c r="C648" s="434" t="s">
        <v>84</v>
      </c>
      <c r="D648" s="419">
        <v>500</v>
      </c>
    </row>
    <row r="649" spans="1:4" x14ac:dyDescent="0.25">
      <c r="A649" s="432" t="s">
        <v>757</v>
      </c>
      <c r="B649" s="433">
        <v>32160</v>
      </c>
      <c r="C649" s="434" t="s">
        <v>5938</v>
      </c>
      <c r="D649" s="419">
        <v>500</v>
      </c>
    </row>
    <row r="650" spans="1:4" ht="31.5" x14ac:dyDescent="0.25">
      <c r="A650" s="444"/>
      <c r="B650" s="445">
        <v>32161</v>
      </c>
      <c r="C650" s="446" t="s">
        <v>5939</v>
      </c>
      <c r="D650" s="419">
        <v>725</v>
      </c>
    </row>
    <row r="651" spans="1:4" x14ac:dyDescent="0.25">
      <c r="A651" s="444" t="s">
        <v>5940</v>
      </c>
      <c r="B651" s="445">
        <v>32162</v>
      </c>
      <c r="C651" s="444" t="s">
        <v>5941</v>
      </c>
      <c r="D651" s="419">
        <v>570</v>
      </c>
    </row>
    <row r="652" spans="1:4" x14ac:dyDescent="0.25">
      <c r="A652" s="444" t="s">
        <v>5942</v>
      </c>
      <c r="B652" s="445">
        <v>32163</v>
      </c>
      <c r="C652" s="446" t="s">
        <v>5943</v>
      </c>
      <c r="D652" s="419">
        <v>850</v>
      </c>
    </row>
    <row r="653" spans="1:4" x14ac:dyDescent="0.25">
      <c r="A653" s="444" t="s">
        <v>5944</v>
      </c>
      <c r="B653" s="445">
        <v>32164</v>
      </c>
      <c r="C653" s="446" t="s">
        <v>5945</v>
      </c>
      <c r="D653" s="419">
        <v>820</v>
      </c>
    </row>
    <row r="654" spans="1:4" x14ac:dyDescent="0.25">
      <c r="A654" s="444" t="s">
        <v>5946</v>
      </c>
      <c r="B654" s="445">
        <v>32165</v>
      </c>
      <c r="C654" s="446" t="s">
        <v>5947</v>
      </c>
      <c r="D654" s="419">
        <v>710</v>
      </c>
    </row>
    <row r="655" spans="1:4" x14ac:dyDescent="0.25">
      <c r="A655" s="432" t="s">
        <v>758</v>
      </c>
      <c r="B655" s="433">
        <v>32166</v>
      </c>
      <c r="C655" s="434" t="s">
        <v>83</v>
      </c>
      <c r="D655" s="419">
        <v>500</v>
      </c>
    </row>
    <row r="656" spans="1:4" x14ac:dyDescent="0.25">
      <c r="A656" s="444"/>
      <c r="B656" s="445">
        <v>32168</v>
      </c>
      <c r="C656" s="446" t="s">
        <v>5948</v>
      </c>
      <c r="D656" s="419">
        <v>1200</v>
      </c>
    </row>
    <row r="657" spans="1:4" x14ac:dyDescent="0.25">
      <c r="A657" s="444"/>
      <c r="B657" s="445">
        <v>32169</v>
      </c>
      <c r="C657" s="446" t="s">
        <v>5949</v>
      </c>
      <c r="D657" s="419">
        <v>1170</v>
      </c>
    </row>
    <row r="658" spans="1:4" x14ac:dyDescent="0.25">
      <c r="A658" s="399" t="s">
        <v>759</v>
      </c>
      <c r="B658" s="433">
        <v>32171</v>
      </c>
      <c r="C658" s="401" t="s">
        <v>82</v>
      </c>
      <c r="D658" s="419">
        <v>500</v>
      </c>
    </row>
    <row r="659" spans="1:4" x14ac:dyDescent="0.25">
      <c r="A659" s="427" t="s">
        <v>760</v>
      </c>
      <c r="B659" s="445">
        <v>32172</v>
      </c>
      <c r="C659" s="428" t="s">
        <v>5950</v>
      </c>
      <c r="D659" s="419">
        <v>600</v>
      </c>
    </row>
    <row r="660" spans="1:4" x14ac:dyDescent="0.25">
      <c r="A660" s="399" t="s">
        <v>761</v>
      </c>
      <c r="B660" s="433">
        <v>32173</v>
      </c>
      <c r="C660" s="401" t="s">
        <v>5951</v>
      </c>
      <c r="D660" s="419">
        <v>450</v>
      </c>
    </row>
    <row r="661" spans="1:4" x14ac:dyDescent="0.25">
      <c r="A661" s="399" t="s">
        <v>762</v>
      </c>
      <c r="B661" s="433">
        <v>32174</v>
      </c>
      <c r="C661" s="401" t="s">
        <v>81</v>
      </c>
      <c r="D661" s="419">
        <v>450</v>
      </c>
    </row>
    <row r="662" spans="1:4" ht="31.5" x14ac:dyDescent="0.25">
      <c r="A662" s="407"/>
      <c r="B662" s="433">
        <v>32175</v>
      </c>
      <c r="C662" s="414" t="s">
        <v>5952</v>
      </c>
      <c r="D662" s="419">
        <v>500</v>
      </c>
    </row>
    <row r="663" spans="1:4" x14ac:dyDescent="0.25">
      <c r="A663" s="399" t="s">
        <v>763</v>
      </c>
      <c r="B663" s="433">
        <v>32176</v>
      </c>
      <c r="C663" s="401" t="s">
        <v>80</v>
      </c>
      <c r="D663" s="419">
        <v>450</v>
      </c>
    </row>
    <row r="664" spans="1:4" x14ac:dyDescent="0.25">
      <c r="A664" s="399" t="s">
        <v>764</v>
      </c>
      <c r="B664" s="433">
        <v>32177</v>
      </c>
      <c r="C664" s="401" t="s">
        <v>79</v>
      </c>
      <c r="D664" s="419">
        <v>450</v>
      </c>
    </row>
    <row r="665" spans="1:4" x14ac:dyDescent="0.25">
      <c r="A665" s="399" t="s">
        <v>760</v>
      </c>
      <c r="B665" s="433">
        <v>32178</v>
      </c>
      <c r="C665" s="401" t="s">
        <v>78</v>
      </c>
      <c r="D665" s="419">
        <v>450</v>
      </c>
    </row>
    <row r="666" spans="1:4" x14ac:dyDescent="0.25">
      <c r="A666" s="399" t="s">
        <v>765</v>
      </c>
      <c r="B666" s="433">
        <v>32179</v>
      </c>
      <c r="C666" s="401" t="s">
        <v>77</v>
      </c>
      <c r="D666" s="419">
        <v>580</v>
      </c>
    </row>
    <row r="667" spans="1:4" x14ac:dyDescent="0.25">
      <c r="A667" s="407"/>
      <c r="B667" s="433">
        <v>32180</v>
      </c>
      <c r="C667" s="414" t="s">
        <v>5953</v>
      </c>
      <c r="D667" s="419">
        <v>1310</v>
      </c>
    </row>
    <row r="668" spans="1:4" x14ac:dyDescent="0.25">
      <c r="A668" s="407"/>
      <c r="B668" s="433">
        <v>32181</v>
      </c>
      <c r="C668" s="414" t="s">
        <v>5954</v>
      </c>
      <c r="D668" s="419">
        <v>800</v>
      </c>
    </row>
    <row r="669" spans="1:4" x14ac:dyDescent="0.25">
      <c r="A669" s="399" t="s">
        <v>766</v>
      </c>
      <c r="B669" s="433">
        <v>32182</v>
      </c>
      <c r="C669" s="401" t="s">
        <v>5955</v>
      </c>
      <c r="D669" s="419">
        <v>500</v>
      </c>
    </row>
    <row r="670" spans="1:4" x14ac:dyDescent="0.25">
      <c r="A670" s="399" t="s">
        <v>767</v>
      </c>
      <c r="B670" s="433">
        <v>32184</v>
      </c>
      <c r="C670" s="401" t="s">
        <v>76</v>
      </c>
      <c r="D670" s="419">
        <v>500</v>
      </c>
    </row>
    <row r="671" spans="1:4" x14ac:dyDescent="0.25">
      <c r="A671" s="444"/>
      <c r="B671" s="451">
        <v>32209</v>
      </c>
      <c r="C671" s="446" t="s">
        <v>5956</v>
      </c>
      <c r="D671" s="419">
        <v>700</v>
      </c>
    </row>
    <row r="672" spans="1:4" x14ac:dyDescent="0.25">
      <c r="A672" s="444" t="s">
        <v>5957</v>
      </c>
      <c r="B672" s="451">
        <v>32210</v>
      </c>
      <c r="C672" s="446" t="s">
        <v>5958</v>
      </c>
      <c r="D672" s="419">
        <v>580</v>
      </c>
    </row>
    <row r="673" spans="1:4" ht="31.5" x14ac:dyDescent="0.25">
      <c r="A673" s="444"/>
      <c r="B673" s="451">
        <v>32211</v>
      </c>
      <c r="C673" s="446" t="s">
        <v>5959</v>
      </c>
      <c r="D673" s="419">
        <v>1030</v>
      </c>
    </row>
    <row r="674" spans="1:4" x14ac:dyDescent="0.25">
      <c r="A674" s="444"/>
      <c r="B674" s="451">
        <v>32212</v>
      </c>
      <c r="C674" s="446" t="s">
        <v>5960</v>
      </c>
      <c r="D674" s="419">
        <v>1000</v>
      </c>
    </row>
    <row r="675" spans="1:4" x14ac:dyDescent="0.25">
      <c r="A675" s="399" t="s">
        <v>768</v>
      </c>
      <c r="B675" s="433">
        <v>32185</v>
      </c>
      <c r="C675" s="401" t="s">
        <v>75</v>
      </c>
      <c r="D675" s="419">
        <v>450</v>
      </c>
    </row>
    <row r="676" spans="1:4" x14ac:dyDescent="0.25">
      <c r="A676" s="391" t="s">
        <v>769</v>
      </c>
      <c r="B676" s="452">
        <v>32214</v>
      </c>
      <c r="C676" s="407" t="s">
        <v>74</v>
      </c>
      <c r="D676" s="419">
        <v>500</v>
      </c>
    </row>
    <row r="677" spans="1:4" x14ac:dyDescent="0.25">
      <c r="A677" s="391" t="s">
        <v>770</v>
      </c>
      <c r="B677" s="452">
        <v>32216</v>
      </c>
      <c r="C677" s="407" t="s">
        <v>73</v>
      </c>
      <c r="D677" s="419">
        <v>1000</v>
      </c>
    </row>
    <row r="678" spans="1:4" x14ac:dyDescent="0.25">
      <c r="A678" s="435" t="s">
        <v>5961</v>
      </c>
      <c r="B678" s="418">
        <v>32220</v>
      </c>
      <c r="C678" s="436" t="s">
        <v>5962</v>
      </c>
      <c r="D678" s="419">
        <v>560</v>
      </c>
    </row>
    <row r="679" spans="1:4" x14ac:dyDescent="0.25">
      <c r="A679" s="453" t="s">
        <v>668</v>
      </c>
      <c r="B679" s="454"/>
      <c r="C679" s="410" t="s">
        <v>5963</v>
      </c>
      <c r="D679" s="441"/>
    </row>
    <row r="680" spans="1:4" x14ac:dyDescent="0.25">
      <c r="A680" s="432" t="s">
        <v>771</v>
      </c>
      <c r="B680" s="433">
        <v>32230</v>
      </c>
      <c r="C680" s="434" t="s">
        <v>72</v>
      </c>
      <c r="D680" s="419">
        <v>780</v>
      </c>
    </row>
    <row r="681" spans="1:4" x14ac:dyDescent="0.25">
      <c r="A681" s="432" t="s">
        <v>772</v>
      </c>
      <c r="B681" s="433">
        <v>32231</v>
      </c>
      <c r="C681" s="434" t="s">
        <v>71</v>
      </c>
      <c r="D681" s="419">
        <v>680</v>
      </c>
    </row>
    <row r="682" spans="1:4" x14ac:dyDescent="0.25">
      <c r="A682" s="432" t="s">
        <v>773</v>
      </c>
      <c r="B682" s="433">
        <v>32232</v>
      </c>
      <c r="C682" s="434" t="s">
        <v>70</v>
      </c>
      <c r="D682" s="419">
        <v>500</v>
      </c>
    </row>
    <row r="683" spans="1:4" x14ac:dyDescent="0.25">
      <c r="A683" s="444"/>
      <c r="B683" s="445">
        <v>32233</v>
      </c>
      <c r="C683" s="446" t="s">
        <v>5964</v>
      </c>
      <c r="D683" s="419">
        <v>630</v>
      </c>
    </row>
    <row r="684" spans="1:4" ht="31.5" x14ac:dyDescent="0.25">
      <c r="A684" s="444" t="s">
        <v>5965</v>
      </c>
      <c r="B684" s="445">
        <v>32234</v>
      </c>
      <c r="C684" s="446" t="s">
        <v>5966</v>
      </c>
      <c r="D684" s="419">
        <v>1200</v>
      </c>
    </row>
    <row r="685" spans="1:4" x14ac:dyDescent="0.25">
      <c r="A685" s="444" t="s">
        <v>5967</v>
      </c>
      <c r="B685" s="445">
        <v>32235</v>
      </c>
      <c r="C685" s="446" t="s">
        <v>5968</v>
      </c>
      <c r="D685" s="419">
        <v>1300</v>
      </c>
    </row>
    <row r="686" spans="1:4" x14ac:dyDescent="0.25">
      <c r="A686" s="453" t="s">
        <v>668</v>
      </c>
      <c r="B686" s="454"/>
      <c r="C686" s="410" t="s">
        <v>5969</v>
      </c>
      <c r="D686" s="441"/>
    </row>
    <row r="687" spans="1:4" x14ac:dyDescent="0.25">
      <c r="A687" s="432" t="s">
        <v>774</v>
      </c>
      <c r="B687" s="433">
        <v>32240</v>
      </c>
      <c r="C687" s="434" t="s">
        <v>5970</v>
      </c>
      <c r="D687" s="419">
        <v>600</v>
      </c>
    </row>
    <row r="688" spans="1:4" x14ac:dyDescent="0.25">
      <c r="A688" s="455" t="s">
        <v>775</v>
      </c>
      <c r="B688" s="445">
        <v>32242</v>
      </c>
      <c r="C688" s="456" t="s">
        <v>69</v>
      </c>
      <c r="D688" s="419">
        <v>2000</v>
      </c>
    </row>
    <row r="689" spans="1:4" x14ac:dyDescent="0.25">
      <c r="A689" s="455" t="s">
        <v>776</v>
      </c>
      <c r="B689" s="445">
        <v>32243</v>
      </c>
      <c r="C689" s="456" t="s">
        <v>68</v>
      </c>
      <c r="D689" s="419">
        <v>2000</v>
      </c>
    </row>
    <row r="690" spans="1:4" x14ac:dyDescent="0.25">
      <c r="A690" s="457" t="s">
        <v>777</v>
      </c>
      <c r="B690" s="445">
        <v>32244</v>
      </c>
      <c r="C690" s="458" t="s">
        <v>67</v>
      </c>
      <c r="D690" s="419">
        <v>2000</v>
      </c>
    </row>
    <row r="691" spans="1:4" x14ac:dyDescent="0.25">
      <c r="A691" s="395" t="s">
        <v>668</v>
      </c>
      <c r="B691" s="396"/>
      <c r="C691" s="459" t="s">
        <v>5971</v>
      </c>
      <c r="D691" s="441"/>
    </row>
    <row r="692" spans="1:4" ht="31.5" x14ac:dyDescent="0.25">
      <c r="A692" s="432" t="s">
        <v>778</v>
      </c>
      <c r="B692" s="433">
        <v>32250</v>
      </c>
      <c r="C692" s="434" t="s">
        <v>5972</v>
      </c>
      <c r="D692" s="419">
        <v>900</v>
      </c>
    </row>
    <row r="693" spans="1:4" x14ac:dyDescent="0.25">
      <c r="A693" s="432" t="s">
        <v>779</v>
      </c>
      <c r="B693" s="433">
        <v>32251</v>
      </c>
      <c r="C693" s="434" t="s">
        <v>66</v>
      </c>
      <c r="D693" s="419">
        <v>600</v>
      </c>
    </row>
    <row r="694" spans="1:4" x14ac:dyDescent="0.25">
      <c r="A694" s="432" t="s">
        <v>780</v>
      </c>
      <c r="B694" s="433">
        <v>32252</v>
      </c>
      <c r="C694" s="434" t="s">
        <v>65</v>
      </c>
      <c r="D694" s="419">
        <v>600</v>
      </c>
    </row>
    <row r="695" spans="1:4" x14ac:dyDescent="0.25">
      <c r="A695" s="432" t="s">
        <v>781</v>
      </c>
      <c r="B695" s="433">
        <v>32253</v>
      </c>
      <c r="C695" s="434" t="s">
        <v>64</v>
      </c>
      <c r="D695" s="419">
        <v>600</v>
      </c>
    </row>
    <row r="696" spans="1:4" x14ac:dyDescent="0.25">
      <c r="A696" s="432" t="s">
        <v>782</v>
      </c>
      <c r="B696" s="433">
        <v>32254</v>
      </c>
      <c r="C696" s="434" t="s">
        <v>63</v>
      </c>
      <c r="D696" s="419">
        <v>600</v>
      </c>
    </row>
    <row r="697" spans="1:4" x14ac:dyDescent="0.25">
      <c r="A697" s="432" t="s">
        <v>783</v>
      </c>
      <c r="B697" s="433">
        <v>32255</v>
      </c>
      <c r="C697" s="434" t="s">
        <v>62</v>
      </c>
      <c r="D697" s="419">
        <v>600</v>
      </c>
    </row>
    <row r="698" spans="1:4" x14ac:dyDescent="0.25">
      <c r="A698" s="391" t="s">
        <v>784</v>
      </c>
      <c r="B698" s="433">
        <v>32256</v>
      </c>
      <c r="C698" s="414" t="s">
        <v>61</v>
      </c>
      <c r="D698" s="419">
        <v>600</v>
      </c>
    </row>
    <row r="699" spans="1:4" x14ac:dyDescent="0.25">
      <c r="A699" s="457" t="s">
        <v>785</v>
      </c>
      <c r="B699" s="445">
        <v>32257</v>
      </c>
      <c r="C699" s="458" t="s">
        <v>60</v>
      </c>
      <c r="D699" s="419">
        <v>600</v>
      </c>
    </row>
    <row r="700" spans="1:4" ht="31.5" x14ac:dyDescent="0.25">
      <c r="A700" s="444"/>
      <c r="B700" s="445">
        <v>32258</v>
      </c>
      <c r="C700" s="446" t="s">
        <v>5973</v>
      </c>
      <c r="D700" s="419">
        <v>7800</v>
      </c>
    </row>
    <row r="701" spans="1:4" x14ac:dyDescent="0.25">
      <c r="A701" s="444"/>
      <c r="B701" s="445">
        <v>32259</v>
      </c>
      <c r="C701" s="446" t="s">
        <v>5974</v>
      </c>
      <c r="D701" s="419">
        <v>700</v>
      </c>
    </row>
    <row r="702" spans="1:4" x14ac:dyDescent="0.25">
      <c r="A702" s="444"/>
      <c r="B702" s="445">
        <v>32270</v>
      </c>
      <c r="C702" s="446" t="s">
        <v>5975</v>
      </c>
      <c r="D702" s="419">
        <v>850</v>
      </c>
    </row>
    <row r="703" spans="1:4" ht="31.5" x14ac:dyDescent="0.25">
      <c r="A703" s="444"/>
      <c r="B703" s="445">
        <v>32260</v>
      </c>
      <c r="C703" s="446" t="s">
        <v>5976</v>
      </c>
      <c r="D703" s="419">
        <v>1590</v>
      </c>
    </row>
    <row r="704" spans="1:4" ht="31.5" x14ac:dyDescent="0.25">
      <c r="A704" s="444"/>
      <c r="B704" s="445">
        <v>32261</v>
      </c>
      <c r="C704" s="446" t="s">
        <v>5977</v>
      </c>
      <c r="D704" s="419">
        <v>1960</v>
      </c>
    </row>
    <row r="705" spans="1:4" ht="31.5" x14ac:dyDescent="0.25">
      <c r="A705" s="579" t="s">
        <v>6678</v>
      </c>
      <c r="B705" s="566">
        <v>32262</v>
      </c>
      <c r="C705" s="580" t="s">
        <v>6669</v>
      </c>
      <c r="D705" s="566">
        <v>1960</v>
      </c>
    </row>
    <row r="706" spans="1:4" x14ac:dyDescent="0.25">
      <c r="A706" s="444"/>
      <c r="B706" s="445">
        <v>32263</v>
      </c>
      <c r="C706" s="446" t="s">
        <v>5978</v>
      </c>
      <c r="D706" s="419">
        <v>800</v>
      </c>
    </row>
    <row r="707" spans="1:4" x14ac:dyDescent="0.25">
      <c r="A707" s="444"/>
      <c r="B707" s="445">
        <v>32264</v>
      </c>
      <c r="C707" s="446" t="s">
        <v>5979</v>
      </c>
      <c r="D707" s="419">
        <v>1100</v>
      </c>
    </row>
    <row r="708" spans="1:4" x14ac:dyDescent="0.25">
      <c r="A708" s="444"/>
      <c r="B708" s="445">
        <v>32266</v>
      </c>
      <c r="C708" s="446" t="s">
        <v>5980</v>
      </c>
      <c r="D708" s="419">
        <v>1000</v>
      </c>
    </row>
    <row r="709" spans="1:4" x14ac:dyDescent="0.25">
      <c r="A709" s="444"/>
      <c r="B709" s="445">
        <v>32267</v>
      </c>
      <c r="C709" s="446" t="s">
        <v>5981</v>
      </c>
      <c r="D709" s="419">
        <v>2200</v>
      </c>
    </row>
    <row r="710" spans="1:4" x14ac:dyDescent="0.25">
      <c r="A710" s="444"/>
      <c r="B710" s="445">
        <v>32268</v>
      </c>
      <c r="C710" s="446" t="s">
        <v>5982</v>
      </c>
      <c r="D710" s="419">
        <v>1600</v>
      </c>
    </row>
    <row r="711" spans="1:4" x14ac:dyDescent="0.25">
      <c r="A711" s="444" t="s">
        <v>5983</v>
      </c>
      <c r="B711" s="445">
        <v>32269</v>
      </c>
      <c r="C711" s="446" t="s">
        <v>5984</v>
      </c>
      <c r="D711" s="419">
        <v>850</v>
      </c>
    </row>
    <row r="712" spans="1:4" x14ac:dyDescent="0.25">
      <c r="A712" s="460"/>
      <c r="B712" s="461"/>
      <c r="C712" s="462" t="s">
        <v>5985</v>
      </c>
      <c r="D712" s="441"/>
    </row>
    <row r="713" spans="1:4" x14ac:dyDescent="0.25">
      <c r="A713" s="444" t="s">
        <v>5986</v>
      </c>
      <c r="B713" s="451">
        <v>32280</v>
      </c>
      <c r="C713" s="446" t="s">
        <v>5987</v>
      </c>
      <c r="D713" s="419">
        <v>500</v>
      </c>
    </row>
    <row r="714" spans="1:4" hidden="1" x14ac:dyDescent="0.25">
      <c r="A714" s="444" t="s">
        <v>5988</v>
      </c>
      <c r="B714" s="451">
        <v>32281</v>
      </c>
      <c r="C714" s="446" t="s">
        <v>5989</v>
      </c>
      <c r="D714" s="419">
        <v>480</v>
      </c>
    </row>
    <row r="715" spans="1:4" x14ac:dyDescent="0.25">
      <c r="A715" s="443"/>
      <c r="B715" s="452">
        <v>32283</v>
      </c>
      <c r="C715" s="393" t="s">
        <v>5990</v>
      </c>
      <c r="D715" s="394">
        <v>2100</v>
      </c>
    </row>
    <row r="716" spans="1:4" x14ac:dyDescent="0.25">
      <c r="A716" s="444"/>
      <c r="B716" s="451">
        <v>32282</v>
      </c>
      <c r="C716" s="446" t="s">
        <v>5991</v>
      </c>
      <c r="D716" s="419">
        <v>1000</v>
      </c>
    </row>
    <row r="717" spans="1:4" x14ac:dyDescent="0.25">
      <c r="A717" s="408" t="s">
        <v>668</v>
      </c>
      <c r="B717" s="409"/>
      <c r="C717" s="397" t="s">
        <v>5992</v>
      </c>
      <c r="D717" s="441"/>
    </row>
    <row r="718" spans="1:4" ht="31.5" x14ac:dyDescent="0.25">
      <c r="A718" s="399" t="s">
        <v>786</v>
      </c>
      <c r="B718" s="400">
        <v>33002</v>
      </c>
      <c r="C718" s="463" t="s">
        <v>5993</v>
      </c>
      <c r="D718" s="419">
        <v>700</v>
      </c>
    </row>
    <row r="719" spans="1:4" ht="31.5" x14ac:dyDescent="0.25">
      <c r="A719" s="399" t="s">
        <v>787</v>
      </c>
      <c r="B719" s="400">
        <v>33009</v>
      </c>
      <c r="C719" s="463" t="s">
        <v>59</v>
      </c>
      <c r="D719" s="419">
        <v>500</v>
      </c>
    </row>
    <row r="720" spans="1:4" ht="31.5" x14ac:dyDescent="0.25">
      <c r="A720" s="399" t="s">
        <v>788</v>
      </c>
      <c r="B720" s="400">
        <v>33010</v>
      </c>
      <c r="C720" s="463" t="s">
        <v>5994</v>
      </c>
      <c r="D720" s="419">
        <v>700</v>
      </c>
    </row>
    <row r="721" spans="1:4" x14ac:dyDescent="0.25">
      <c r="A721" s="399" t="s">
        <v>789</v>
      </c>
      <c r="B721" s="400">
        <v>33011</v>
      </c>
      <c r="C721" s="463" t="s">
        <v>5995</v>
      </c>
      <c r="D721" s="419">
        <v>800</v>
      </c>
    </row>
    <row r="722" spans="1:4" ht="31.5" x14ac:dyDescent="0.25">
      <c r="A722" s="399" t="s">
        <v>789</v>
      </c>
      <c r="B722" s="400">
        <v>33012</v>
      </c>
      <c r="C722" s="463" t="s">
        <v>5996</v>
      </c>
      <c r="D722" s="419">
        <v>1950</v>
      </c>
    </row>
    <row r="723" spans="1:4" ht="47.25" x14ac:dyDescent="0.25">
      <c r="A723" s="429" t="s">
        <v>790</v>
      </c>
      <c r="B723" s="400">
        <v>33015</v>
      </c>
      <c r="C723" s="463" t="s">
        <v>5997</v>
      </c>
      <c r="D723" s="419">
        <v>1450</v>
      </c>
    </row>
    <row r="724" spans="1:4" ht="47.25" x14ac:dyDescent="0.25">
      <c r="A724" s="429" t="s">
        <v>790</v>
      </c>
      <c r="B724" s="400">
        <v>33030</v>
      </c>
      <c r="C724" s="401" t="s">
        <v>5998</v>
      </c>
      <c r="D724" s="394">
        <v>1850</v>
      </c>
    </row>
    <row r="725" spans="1:4" ht="78.75" x14ac:dyDescent="0.25">
      <c r="A725" s="464"/>
      <c r="B725" s="400">
        <v>33016</v>
      </c>
      <c r="C725" s="463" t="s">
        <v>5999</v>
      </c>
      <c r="D725" s="419">
        <v>1100</v>
      </c>
    </row>
    <row r="726" spans="1:4" ht="78.75" x14ac:dyDescent="0.25">
      <c r="A726" s="464"/>
      <c r="B726" s="400">
        <v>33017</v>
      </c>
      <c r="C726" s="463" t="s">
        <v>6000</v>
      </c>
      <c r="D726" s="419">
        <v>1900</v>
      </c>
    </row>
    <row r="727" spans="1:4" ht="63" x14ac:dyDescent="0.25">
      <c r="A727" s="464"/>
      <c r="B727" s="400">
        <v>33018</v>
      </c>
      <c r="C727" s="463" t="s">
        <v>6001</v>
      </c>
      <c r="D727" s="419">
        <v>1600</v>
      </c>
    </row>
    <row r="728" spans="1:4" ht="47.25" x14ac:dyDescent="0.25">
      <c r="A728" s="464"/>
      <c r="B728" s="400">
        <v>33031</v>
      </c>
      <c r="C728" s="463" t="s">
        <v>6002</v>
      </c>
      <c r="D728" s="394">
        <v>950</v>
      </c>
    </row>
    <row r="729" spans="1:4" ht="63" x14ac:dyDescent="0.25">
      <c r="A729" s="464"/>
      <c r="B729" s="400">
        <v>33032</v>
      </c>
      <c r="C729" s="463" t="s">
        <v>6003</v>
      </c>
      <c r="D729" s="394">
        <v>2100</v>
      </c>
    </row>
    <row r="730" spans="1:4" x14ac:dyDescent="0.25">
      <c r="A730" s="399" t="s">
        <v>791</v>
      </c>
      <c r="B730" s="400">
        <v>33019</v>
      </c>
      <c r="C730" s="463" t="s">
        <v>6004</v>
      </c>
      <c r="D730" s="419">
        <v>900</v>
      </c>
    </row>
    <row r="731" spans="1:4" ht="31.5" x14ac:dyDescent="0.25">
      <c r="A731" s="559" t="s">
        <v>6600</v>
      </c>
      <c r="B731" s="558">
        <v>33033</v>
      </c>
      <c r="C731" s="561" t="s">
        <v>6602</v>
      </c>
      <c r="D731" s="560">
        <v>870</v>
      </c>
    </row>
    <row r="732" spans="1:4" ht="31.5" x14ac:dyDescent="0.25">
      <c r="A732" s="559" t="s">
        <v>6601</v>
      </c>
      <c r="B732" s="558">
        <v>33034</v>
      </c>
      <c r="C732" s="559" t="s">
        <v>6603</v>
      </c>
      <c r="D732" s="560">
        <v>855</v>
      </c>
    </row>
    <row r="733" spans="1:4" ht="31.5" x14ac:dyDescent="0.25">
      <c r="A733" s="559" t="s">
        <v>6651</v>
      </c>
      <c r="B733" s="558">
        <v>33035</v>
      </c>
      <c r="C733" s="559" t="s">
        <v>6604</v>
      </c>
      <c r="D733" s="560">
        <v>1130</v>
      </c>
    </row>
    <row r="734" spans="1:4" s="18" customFormat="1" ht="47.25" customHeight="1" x14ac:dyDescent="0.25">
      <c r="A734" s="157" t="s">
        <v>6652</v>
      </c>
      <c r="B734" s="566">
        <v>33036</v>
      </c>
      <c r="C734" s="159" t="s">
        <v>6653</v>
      </c>
      <c r="D734" s="581">
        <v>2400</v>
      </c>
    </row>
    <row r="735" spans="1:4" s="18" customFormat="1" ht="49.5" customHeight="1" x14ac:dyDescent="0.25">
      <c r="A735" s="157" t="s">
        <v>6654</v>
      </c>
      <c r="B735" s="566">
        <v>33037</v>
      </c>
      <c r="C735" s="582" t="s">
        <v>6655</v>
      </c>
      <c r="D735" s="581">
        <v>1745</v>
      </c>
    </row>
    <row r="736" spans="1:4" s="18" customFormat="1" ht="47.25" x14ac:dyDescent="0.25">
      <c r="A736" s="157" t="s">
        <v>6680</v>
      </c>
      <c r="B736" s="566">
        <v>33038</v>
      </c>
      <c r="C736" s="159" t="s">
        <v>6656</v>
      </c>
      <c r="D736" s="581">
        <v>1745</v>
      </c>
    </row>
    <row r="737" spans="1:4" s="18" customFormat="1" ht="47.25" x14ac:dyDescent="0.25">
      <c r="A737" s="157" t="s">
        <v>6681</v>
      </c>
      <c r="B737" s="566">
        <v>33039</v>
      </c>
      <c r="C737" s="159" t="s">
        <v>6657</v>
      </c>
      <c r="D737" s="581">
        <v>930</v>
      </c>
    </row>
    <row r="738" spans="1:4" s="18" customFormat="1" ht="47.25" x14ac:dyDescent="0.25">
      <c r="A738" s="157" t="s">
        <v>6658</v>
      </c>
      <c r="B738" s="566">
        <v>33040</v>
      </c>
      <c r="C738" s="159" t="s">
        <v>6659</v>
      </c>
      <c r="D738" s="581">
        <v>1270</v>
      </c>
    </row>
    <row r="739" spans="1:4" s="18" customFormat="1" ht="47.25" x14ac:dyDescent="0.25">
      <c r="A739" s="157" t="s">
        <v>6660</v>
      </c>
      <c r="B739" s="566">
        <v>33041</v>
      </c>
      <c r="C739" s="159" t="s">
        <v>6661</v>
      </c>
      <c r="D739" s="581">
        <v>1000</v>
      </c>
    </row>
    <row r="740" spans="1:4" s="18" customFormat="1" ht="47.25" x14ac:dyDescent="0.25">
      <c r="A740" s="157" t="s">
        <v>6662</v>
      </c>
      <c r="B740" s="566">
        <v>33042</v>
      </c>
      <c r="C740" s="159" t="s">
        <v>6663</v>
      </c>
      <c r="D740" s="581">
        <v>1335</v>
      </c>
    </row>
    <row r="741" spans="1:4" s="18" customFormat="1" ht="47.25" x14ac:dyDescent="0.25">
      <c r="A741" s="157" t="s">
        <v>6664</v>
      </c>
      <c r="B741" s="566">
        <v>33043</v>
      </c>
      <c r="C741" s="159" t="s">
        <v>6665</v>
      </c>
      <c r="D741" s="581">
        <v>900</v>
      </c>
    </row>
    <row r="742" spans="1:4" s="18" customFormat="1" ht="47.25" x14ac:dyDescent="0.25">
      <c r="A742" s="157" t="s">
        <v>6679</v>
      </c>
      <c r="B742" s="566">
        <v>33044</v>
      </c>
      <c r="C742" s="159" t="s">
        <v>6666</v>
      </c>
      <c r="D742" s="581">
        <v>965</v>
      </c>
    </row>
    <row r="743" spans="1:4" s="18" customFormat="1" ht="48.75" customHeight="1" x14ac:dyDescent="0.25">
      <c r="A743" s="157" t="s">
        <v>6667</v>
      </c>
      <c r="B743" s="566">
        <v>33045</v>
      </c>
      <c r="C743" s="159" t="s">
        <v>6668</v>
      </c>
      <c r="D743" s="581">
        <v>1265</v>
      </c>
    </row>
    <row r="744" spans="1:4" x14ac:dyDescent="0.25">
      <c r="A744" s="408" t="s">
        <v>668</v>
      </c>
      <c r="B744" s="409"/>
      <c r="C744" s="410" t="s">
        <v>6005</v>
      </c>
      <c r="D744" s="441"/>
    </row>
    <row r="745" spans="1:4" ht="47.25" x14ac:dyDescent="0.25">
      <c r="A745" s="432" t="s">
        <v>792</v>
      </c>
      <c r="B745" s="433">
        <v>34010</v>
      </c>
      <c r="C745" s="434" t="s">
        <v>6006</v>
      </c>
      <c r="D745" s="419">
        <v>230</v>
      </c>
    </row>
    <row r="746" spans="1:4" x14ac:dyDescent="0.25">
      <c r="A746" s="408" t="s">
        <v>668</v>
      </c>
      <c r="B746" s="409"/>
      <c r="C746" s="459" t="s">
        <v>6007</v>
      </c>
      <c r="D746" s="441"/>
    </row>
    <row r="747" spans="1:4" ht="47.25" x14ac:dyDescent="0.25">
      <c r="A747" s="399" t="s">
        <v>792</v>
      </c>
      <c r="B747" s="400">
        <v>34015</v>
      </c>
      <c r="C747" s="401" t="s">
        <v>6008</v>
      </c>
      <c r="D747" s="419">
        <v>1000</v>
      </c>
    </row>
    <row r="748" spans="1:4" ht="47.25" x14ac:dyDescent="0.25">
      <c r="A748" s="399" t="s">
        <v>792</v>
      </c>
      <c r="B748" s="400">
        <v>34016</v>
      </c>
      <c r="C748" s="401" t="s">
        <v>6009</v>
      </c>
      <c r="D748" s="419">
        <v>2000</v>
      </c>
    </row>
    <row r="749" spans="1:4" ht="47.25" x14ac:dyDescent="0.25">
      <c r="A749" s="399" t="s">
        <v>792</v>
      </c>
      <c r="B749" s="400">
        <v>34017</v>
      </c>
      <c r="C749" s="401" t="s">
        <v>6010</v>
      </c>
      <c r="D749" s="419">
        <v>500</v>
      </c>
    </row>
    <row r="750" spans="1:4" x14ac:dyDescent="0.25">
      <c r="A750" s="408" t="s">
        <v>668</v>
      </c>
      <c r="B750" s="409"/>
      <c r="C750" s="410" t="s">
        <v>6011</v>
      </c>
      <c r="D750" s="441"/>
    </row>
    <row r="751" spans="1:4" x14ac:dyDescent="0.25">
      <c r="A751" s="465" t="s">
        <v>668</v>
      </c>
      <c r="B751" s="466"/>
      <c r="C751" s="467" t="s">
        <v>58</v>
      </c>
      <c r="D751" s="468"/>
    </row>
    <row r="752" spans="1:4" ht="31.5" x14ac:dyDescent="0.25">
      <c r="A752" s="432" t="s">
        <v>796</v>
      </c>
      <c r="B752" s="433">
        <v>34020</v>
      </c>
      <c r="C752" s="434" t="s">
        <v>57</v>
      </c>
      <c r="D752" s="419">
        <v>300</v>
      </c>
    </row>
    <row r="753" spans="1:4" ht="31.5" x14ac:dyDescent="0.25">
      <c r="A753" s="432" t="s">
        <v>797</v>
      </c>
      <c r="B753" s="433">
        <v>34021</v>
      </c>
      <c r="C753" s="434" t="s">
        <v>56</v>
      </c>
      <c r="D753" s="419">
        <v>300</v>
      </c>
    </row>
    <row r="754" spans="1:4" x14ac:dyDescent="0.25">
      <c r="A754" s="465" t="s">
        <v>668</v>
      </c>
      <c r="B754" s="466"/>
      <c r="C754" s="467" t="s">
        <v>55</v>
      </c>
      <c r="D754" s="468"/>
    </row>
    <row r="755" spans="1:4" ht="31.5" x14ac:dyDescent="0.25">
      <c r="A755" s="432" t="s">
        <v>793</v>
      </c>
      <c r="B755" s="433">
        <v>34025</v>
      </c>
      <c r="C755" s="463" t="s">
        <v>6012</v>
      </c>
      <c r="D755" s="419">
        <v>215</v>
      </c>
    </row>
    <row r="756" spans="1:4" ht="31.5" x14ac:dyDescent="0.25">
      <c r="A756" s="432" t="s">
        <v>798</v>
      </c>
      <c r="B756" s="433">
        <v>34026</v>
      </c>
      <c r="C756" s="463" t="s">
        <v>54</v>
      </c>
      <c r="D756" s="419">
        <v>1000</v>
      </c>
    </row>
    <row r="757" spans="1:4" ht="31.5" x14ac:dyDescent="0.25">
      <c r="A757" s="444"/>
      <c r="B757" s="445">
        <v>34027</v>
      </c>
      <c r="C757" s="469" t="s">
        <v>6013</v>
      </c>
      <c r="D757" s="419">
        <v>490</v>
      </c>
    </row>
    <row r="758" spans="1:4" ht="31.5" x14ac:dyDescent="0.25">
      <c r="A758" s="432" t="s">
        <v>799</v>
      </c>
      <c r="B758" s="433">
        <v>34028</v>
      </c>
      <c r="C758" s="463" t="s">
        <v>6014</v>
      </c>
      <c r="D758" s="419">
        <v>250</v>
      </c>
    </row>
    <row r="759" spans="1:4" ht="31.5" x14ac:dyDescent="0.25">
      <c r="A759" s="432" t="s">
        <v>800</v>
      </c>
      <c r="B759" s="433">
        <v>34029</v>
      </c>
      <c r="C759" s="463" t="s">
        <v>53</v>
      </c>
      <c r="D759" s="419">
        <v>300</v>
      </c>
    </row>
    <row r="760" spans="1:4" x14ac:dyDescent="0.25">
      <c r="A760" s="432" t="s">
        <v>801</v>
      </c>
      <c r="B760" s="433">
        <v>34031</v>
      </c>
      <c r="C760" s="463" t="s">
        <v>52</v>
      </c>
      <c r="D760" s="419">
        <v>600</v>
      </c>
    </row>
    <row r="761" spans="1:4" ht="31.5" x14ac:dyDescent="0.25">
      <c r="A761" s="432" t="s">
        <v>802</v>
      </c>
      <c r="B761" s="433">
        <v>34032</v>
      </c>
      <c r="C761" s="463" t="s">
        <v>51</v>
      </c>
      <c r="D761" s="419">
        <v>500</v>
      </c>
    </row>
    <row r="762" spans="1:4" x14ac:dyDescent="0.25">
      <c r="A762" s="470" t="s">
        <v>668</v>
      </c>
      <c r="B762" s="471"/>
      <c r="C762" s="467" t="s">
        <v>50</v>
      </c>
      <c r="D762" s="468"/>
    </row>
    <row r="763" spans="1:4" ht="31.5" x14ac:dyDescent="0.25">
      <c r="A763" s="399" t="s">
        <v>794</v>
      </c>
      <c r="B763" s="400">
        <v>34035</v>
      </c>
      <c r="C763" s="401" t="s">
        <v>49</v>
      </c>
      <c r="D763" s="419">
        <v>250</v>
      </c>
    </row>
    <row r="764" spans="1:4" ht="31.5" x14ac:dyDescent="0.25">
      <c r="A764" s="399"/>
      <c r="B764" s="400"/>
      <c r="C764" s="401" t="s">
        <v>6015</v>
      </c>
      <c r="D764" s="419"/>
    </row>
    <row r="765" spans="1:4" x14ac:dyDescent="0.25">
      <c r="A765" s="470" t="s">
        <v>668</v>
      </c>
      <c r="B765" s="471"/>
      <c r="C765" s="467" t="s">
        <v>48</v>
      </c>
      <c r="D765" s="468"/>
    </row>
    <row r="766" spans="1:4" ht="31.5" x14ac:dyDescent="0.25">
      <c r="A766" s="399" t="s">
        <v>803</v>
      </c>
      <c r="B766" s="400">
        <v>34040</v>
      </c>
      <c r="C766" s="401" t="s">
        <v>6016</v>
      </c>
      <c r="D766" s="419">
        <v>250</v>
      </c>
    </row>
    <row r="767" spans="1:4" ht="31.5" x14ac:dyDescent="0.25">
      <c r="A767" s="399" t="s">
        <v>804</v>
      </c>
      <c r="B767" s="400">
        <v>34041</v>
      </c>
      <c r="C767" s="401" t="s">
        <v>47</v>
      </c>
      <c r="D767" s="419">
        <v>350</v>
      </c>
    </row>
    <row r="768" spans="1:4" x14ac:dyDescent="0.25">
      <c r="A768" s="470" t="s">
        <v>668</v>
      </c>
      <c r="B768" s="471"/>
      <c r="C768" s="467" t="s">
        <v>46</v>
      </c>
      <c r="D768" s="468"/>
    </row>
    <row r="769" spans="1:4" ht="47.25" x14ac:dyDescent="0.25">
      <c r="A769" s="399" t="s">
        <v>795</v>
      </c>
      <c r="B769" s="400">
        <v>34065</v>
      </c>
      <c r="C769" s="463" t="s">
        <v>45</v>
      </c>
      <c r="D769" s="419">
        <v>350</v>
      </c>
    </row>
    <row r="770" spans="1:4" ht="47.25" x14ac:dyDescent="0.25">
      <c r="A770" s="399" t="s">
        <v>795</v>
      </c>
      <c r="B770" s="400">
        <v>34066</v>
      </c>
      <c r="C770" s="463" t="s">
        <v>44</v>
      </c>
      <c r="D770" s="419">
        <v>350</v>
      </c>
    </row>
    <row r="771" spans="1:4" ht="47.25" x14ac:dyDescent="0.25">
      <c r="A771" s="399" t="s">
        <v>795</v>
      </c>
      <c r="B771" s="400">
        <v>34067</v>
      </c>
      <c r="C771" s="463" t="s">
        <v>43</v>
      </c>
      <c r="D771" s="419">
        <v>350</v>
      </c>
    </row>
    <row r="772" spans="1:4" x14ac:dyDescent="0.25">
      <c r="A772" s="435"/>
      <c r="B772" s="404">
        <v>34068</v>
      </c>
      <c r="C772" s="463" t="s">
        <v>6017</v>
      </c>
      <c r="D772" s="419">
        <v>390</v>
      </c>
    </row>
    <row r="773" spans="1:4" x14ac:dyDescent="0.25">
      <c r="A773" s="472"/>
      <c r="B773" s="473"/>
      <c r="C773" s="474" t="s">
        <v>6018</v>
      </c>
      <c r="D773" s="468"/>
    </row>
    <row r="774" spans="1:4" ht="31.5" x14ac:dyDescent="0.25">
      <c r="A774" s="435" t="s">
        <v>6019</v>
      </c>
      <c r="B774" s="451">
        <v>34050</v>
      </c>
      <c r="C774" s="436" t="s">
        <v>6020</v>
      </c>
      <c r="D774" s="419">
        <v>590</v>
      </c>
    </row>
    <row r="775" spans="1:4" x14ac:dyDescent="0.25">
      <c r="A775" s="472"/>
      <c r="B775" s="473"/>
      <c r="C775" s="474" t="s">
        <v>6021</v>
      </c>
      <c r="D775" s="468"/>
    </row>
    <row r="776" spans="1:4" ht="31.5" x14ac:dyDescent="0.25">
      <c r="A776" s="435"/>
      <c r="B776" s="475">
        <v>34055</v>
      </c>
      <c r="C776" s="436" t="s">
        <v>6022</v>
      </c>
      <c r="D776" s="419">
        <v>690</v>
      </c>
    </row>
    <row r="777" spans="1:4" x14ac:dyDescent="0.25">
      <c r="A777" s="472"/>
      <c r="B777" s="473"/>
      <c r="C777" s="474" t="s">
        <v>6023</v>
      </c>
      <c r="D777" s="468"/>
    </row>
    <row r="778" spans="1:4" ht="31.5" x14ac:dyDescent="0.25">
      <c r="A778" s="435"/>
      <c r="B778" s="418">
        <v>34060</v>
      </c>
      <c r="C778" s="436" t="s">
        <v>6024</v>
      </c>
      <c r="D778" s="419">
        <v>810</v>
      </c>
    </row>
    <row r="779" spans="1:4" x14ac:dyDescent="0.25">
      <c r="A779" s="470" t="s">
        <v>668</v>
      </c>
      <c r="B779" s="471"/>
      <c r="C779" s="467" t="s">
        <v>27</v>
      </c>
      <c r="D779" s="468"/>
    </row>
    <row r="780" spans="1:4" x14ac:dyDescent="0.25">
      <c r="A780" s="476" t="s">
        <v>805</v>
      </c>
      <c r="B780" s="477">
        <v>34075</v>
      </c>
      <c r="C780" s="478" t="s">
        <v>6025</v>
      </c>
      <c r="D780" s="419">
        <v>330</v>
      </c>
    </row>
    <row r="781" spans="1:4" x14ac:dyDescent="0.25">
      <c r="A781" s="476" t="s">
        <v>806</v>
      </c>
      <c r="B781" s="477">
        <v>34076</v>
      </c>
      <c r="C781" s="478" t="s">
        <v>6026</v>
      </c>
      <c r="D781" s="419">
        <v>330</v>
      </c>
    </row>
    <row r="782" spans="1:4" x14ac:dyDescent="0.25">
      <c r="A782" s="479"/>
      <c r="B782" s="480">
        <v>34078</v>
      </c>
      <c r="C782" s="478" t="s">
        <v>6027</v>
      </c>
      <c r="D782" s="419">
        <v>890</v>
      </c>
    </row>
    <row r="783" spans="1:4" x14ac:dyDescent="0.25">
      <c r="A783" s="481"/>
      <c r="B783" s="477">
        <v>34079</v>
      </c>
      <c r="C783" s="478" t="s">
        <v>6028</v>
      </c>
      <c r="D783" s="394">
        <v>420</v>
      </c>
    </row>
    <row r="784" spans="1:4" x14ac:dyDescent="0.25">
      <c r="A784" s="465" t="s">
        <v>668</v>
      </c>
      <c r="B784" s="466"/>
      <c r="C784" s="467" t="s">
        <v>42</v>
      </c>
      <c r="D784" s="468"/>
    </row>
    <row r="785" spans="1:4" x14ac:dyDescent="0.25">
      <c r="A785" s="432" t="s">
        <v>807</v>
      </c>
      <c r="B785" s="433">
        <v>34080</v>
      </c>
      <c r="C785" s="478" t="s">
        <v>6029</v>
      </c>
      <c r="D785" s="419">
        <v>350</v>
      </c>
    </row>
    <row r="786" spans="1:4" x14ac:dyDescent="0.25">
      <c r="A786" s="432" t="s">
        <v>808</v>
      </c>
      <c r="B786" s="433">
        <v>34081</v>
      </c>
      <c r="C786" s="478" t="s">
        <v>6030</v>
      </c>
      <c r="D786" s="419">
        <v>350</v>
      </c>
    </row>
    <row r="787" spans="1:4" x14ac:dyDescent="0.25">
      <c r="A787" s="432" t="s">
        <v>809</v>
      </c>
      <c r="B787" s="433">
        <v>34082</v>
      </c>
      <c r="C787" s="478" t="s">
        <v>6031</v>
      </c>
      <c r="D787" s="419">
        <v>350</v>
      </c>
    </row>
    <row r="788" spans="1:4" x14ac:dyDescent="0.25">
      <c r="A788" s="432"/>
      <c r="B788" s="433">
        <v>34083</v>
      </c>
      <c r="C788" s="478" t="s">
        <v>6032</v>
      </c>
      <c r="D788" s="419">
        <v>350</v>
      </c>
    </row>
    <row r="789" spans="1:4" x14ac:dyDescent="0.25">
      <c r="A789" s="465" t="s">
        <v>668</v>
      </c>
      <c r="B789" s="466"/>
      <c r="C789" s="467" t="s">
        <v>41</v>
      </c>
      <c r="D789" s="468"/>
    </row>
    <row r="790" spans="1:4" x14ac:dyDescent="0.25">
      <c r="A790" s="432" t="s">
        <v>810</v>
      </c>
      <c r="B790" s="433">
        <v>34085</v>
      </c>
      <c r="C790" s="478" t="s">
        <v>6033</v>
      </c>
      <c r="D790" s="419">
        <v>460</v>
      </c>
    </row>
    <row r="791" spans="1:4" x14ac:dyDescent="0.25">
      <c r="A791" s="432" t="s">
        <v>811</v>
      </c>
      <c r="B791" s="433">
        <v>34086</v>
      </c>
      <c r="C791" s="478" t="s">
        <v>6034</v>
      </c>
      <c r="D791" s="419">
        <v>460</v>
      </c>
    </row>
    <row r="792" spans="1:4" x14ac:dyDescent="0.25">
      <c r="A792" s="465" t="s">
        <v>668</v>
      </c>
      <c r="B792" s="466"/>
      <c r="C792" s="467" t="s">
        <v>40</v>
      </c>
      <c r="D792" s="468"/>
    </row>
    <row r="793" spans="1:4" x14ac:dyDescent="0.25">
      <c r="A793" s="432" t="s">
        <v>812</v>
      </c>
      <c r="B793" s="433">
        <v>34090</v>
      </c>
      <c r="C793" s="478" t="s">
        <v>6035</v>
      </c>
      <c r="D793" s="419">
        <v>300</v>
      </c>
    </row>
    <row r="794" spans="1:4" x14ac:dyDescent="0.25">
      <c r="A794" s="432" t="s">
        <v>813</v>
      </c>
      <c r="B794" s="433">
        <v>34091</v>
      </c>
      <c r="C794" s="478" t="s">
        <v>6036</v>
      </c>
      <c r="D794" s="419">
        <v>300</v>
      </c>
    </row>
    <row r="795" spans="1:4" x14ac:dyDescent="0.25">
      <c r="A795" s="444"/>
      <c r="B795" s="445">
        <v>34092</v>
      </c>
      <c r="C795" s="478" t="s">
        <v>6037</v>
      </c>
      <c r="D795" s="419">
        <v>990</v>
      </c>
    </row>
    <row r="796" spans="1:4" x14ac:dyDescent="0.25">
      <c r="A796" s="465" t="s">
        <v>668</v>
      </c>
      <c r="B796" s="466"/>
      <c r="C796" s="467" t="s">
        <v>26</v>
      </c>
      <c r="D796" s="468"/>
    </row>
    <row r="797" spans="1:4" x14ac:dyDescent="0.25">
      <c r="A797" s="432" t="s">
        <v>814</v>
      </c>
      <c r="B797" s="433">
        <v>34095</v>
      </c>
      <c r="C797" s="478" t="s">
        <v>6038</v>
      </c>
      <c r="D797" s="419">
        <v>435</v>
      </c>
    </row>
    <row r="798" spans="1:4" x14ac:dyDescent="0.25">
      <c r="A798" s="432" t="s">
        <v>815</v>
      </c>
      <c r="B798" s="433">
        <v>34097</v>
      </c>
      <c r="C798" s="478" t="s">
        <v>6039</v>
      </c>
      <c r="D798" s="419">
        <v>435</v>
      </c>
    </row>
    <row r="799" spans="1:4" x14ac:dyDescent="0.25">
      <c r="A799" s="444"/>
      <c r="B799" s="445">
        <v>34098</v>
      </c>
      <c r="C799" s="478" t="s">
        <v>6040</v>
      </c>
      <c r="D799" s="419">
        <v>868</v>
      </c>
    </row>
    <row r="800" spans="1:4" x14ac:dyDescent="0.25">
      <c r="A800" s="465" t="s">
        <v>668</v>
      </c>
      <c r="B800" s="466"/>
      <c r="C800" s="467" t="s">
        <v>25</v>
      </c>
      <c r="D800" s="468"/>
    </row>
    <row r="801" spans="1:4" x14ac:dyDescent="0.25">
      <c r="A801" s="432" t="s">
        <v>816</v>
      </c>
      <c r="B801" s="433">
        <v>34100</v>
      </c>
      <c r="C801" s="482" t="s">
        <v>6041</v>
      </c>
      <c r="D801" s="419">
        <v>330</v>
      </c>
    </row>
    <row r="802" spans="1:4" x14ac:dyDescent="0.25">
      <c r="A802" s="432" t="s">
        <v>817</v>
      </c>
      <c r="B802" s="433">
        <v>34101</v>
      </c>
      <c r="C802" s="482" t="s">
        <v>6042</v>
      </c>
      <c r="D802" s="419">
        <v>330</v>
      </c>
    </row>
    <row r="803" spans="1:4" x14ac:dyDescent="0.25">
      <c r="A803" s="432" t="s">
        <v>818</v>
      </c>
      <c r="B803" s="433">
        <v>34102</v>
      </c>
      <c r="C803" s="482" t="s">
        <v>6043</v>
      </c>
      <c r="D803" s="419">
        <v>330</v>
      </c>
    </row>
    <row r="804" spans="1:4" x14ac:dyDescent="0.25">
      <c r="A804" s="432"/>
      <c r="B804" s="433">
        <v>34110</v>
      </c>
      <c r="C804" s="482" t="s">
        <v>6044</v>
      </c>
      <c r="D804" s="394">
        <v>330</v>
      </c>
    </row>
    <row r="805" spans="1:4" x14ac:dyDescent="0.25">
      <c r="A805" s="432" t="s">
        <v>819</v>
      </c>
      <c r="B805" s="433">
        <v>34105</v>
      </c>
      <c r="C805" s="482" t="s">
        <v>6045</v>
      </c>
      <c r="D805" s="419">
        <v>330</v>
      </c>
    </row>
    <row r="806" spans="1:4" x14ac:dyDescent="0.25">
      <c r="A806" s="432" t="s">
        <v>819</v>
      </c>
      <c r="B806" s="433">
        <v>34106</v>
      </c>
      <c r="C806" s="482" t="s">
        <v>6046</v>
      </c>
      <c r="D806" s="419">
        <v>330</v>
      </c>
    </row>
    <row r="807" spans="1:4" x14ac:dyDescent="0.25">
      <c r="A807" s="470" t="s">
        <v>668</v>
      </c>
      <c r="B807" s="471"/>
      <c r="C807" s="467" t="s">
        <v>24</v>
      </c>
      <c r="D807" s="468"/>
    </row>
    <row r="808" spans="1:4" x14ac:dyDescent="0.25">
      <c r="A808" s="464"/>
      <c r="B808" s="452">
        <v>34115</v>
      </c>
      <c r="C808" s="478" t="s">
        <v>6047</v>
      </c>
      <c r="D808" s="419">
        <v>360</v>
      </c>
    </row>
    <row r="809" spans="1:4" x14ac:dyDescent="0.25">
      <c r="A809" s="464"/>
      <c r="B809" s="452">
        <v>34116</v>
      </c>
      <c r="C809" s="478" t="s">
        <v>6048</v>
      </c>
      <c r="D809" s="419">
        <v>230</v>
      </c>
    </row>
    <row r="810" spans="1:4" x14ac:dyDescent="0.25">
      <c r="A810" s="483"/>
      <c r="B810" s="451">
        <v>34117</v>
      </c>
      <c r="C810" s="478" t="s">
        <v>6049</v>
      </c>
      <c r="D810" s="419">
        <v>230</v>
      </c>
    </row>
    <row r="811" spans="1:4" x14ac:dyDescent="0.25">
      <c r="A811" s="483"/>
      <c r="B811" s="451">
        <v>34118</v>
      </c>
      <c r="C811" s="478" t="s">
        <v>6050</v>
      </c>
      <c r="D811" s="419">
        <v>350</v>
      </c>
    </row>
    <row r="812" spans="1:4" x14ac:dyDescent="0.25">
      <c r="A812" s="457" t="s">
        <v>820</v>
      </c>
      <c r="B812" s="451">
        <v>34119</v>
      </c>
      <c r="C812" s="478" t="s">
        <v>6051</v>
      </c>
      <c r="D812" s="419">
        <v>350</v>
      </c>
    </row>
    <row r="813" spans="1:4" x14ac:dyDescent="0.25">
      <c r="A813" s="457" t="s">
        <v>820</v>
      </c>
      <c r="B813" s="451">
        <v>34120</v>
      </c>
      <c r="C813" s="478" t="s">
        <v>6052</v>
      </c>
      <c r="D813" s="419">
        <v>350</v>
      </c>
    </row>
    <row r="814" spans="1:4" x14ac:dyDescent="0.25">
      <c r="A814" s="470" t="s">
        <v>668</v>
      </c>
      <c r="B814" s="471"/>
      <c r="C814" s="484" t="s">
        <v>23</v>
      </c>
      <c r="D814" s="468"/>
    </row>
    <row r="815" spans="1:4" x14ac:dyDescent="0.25">
      <c r="A815" s="464"/>
      <c r="B815" s="452">
        <v>34125</v>
      </c>
      <c r="C815" s="478" t="s">
        <v>6053</v>
      </c>
      <c r="D815" s="419">
        <v>250</v>
      </c>
    </row>
    <row r="816" spans="1:4" x14ac:dyDescent="0.25">
      <c r="A816" s="464"/>
      <c r="B816" s="452">
        <v>34126</v>
      </c>
      <c r="C816" s="478" t="s">
        <v>6054</v>
      </c>
      <c r="D816" s="419">
        <v>250</v>
      </c>
    </row>
    <row r="817" spans="1:4" x14ac:dyDescent="0.25">
      <c r="A817" s="483"/>
      <c r="B817" s="451">
        <v>34127</v>
      </c>
      <c r="C817" s="478" t="s">
        <v>6055</v>
      </c>
      <c r="D817" s="419">
        <v>250</v>
      </c>
    </row>
    <row r="818" spans="1:4" x14ac:dyDescent="0.25">
      <c r="A818" s="470"/>
      <c r="B818" s="471"/>
      <c r="C818" s="484" t="s">
        <v>22</v>
      </c>
      <c r="D818" s="468"/>
    </row>
    <row r="819" spans="1:4" x14ac:dyDescent="0.25">
      <c r="A819" s="464"/>
      <c r="B819" s="452">
        <v>34131</v>
      </c>
      <c r="C819" s="478" t="s">
        <v>6056</v>
      </c>
      <c r="D819" s="419">
        <v>360</v>
      </c>
    </row>
    <row r="820" spans="1:4" x14ac:dyDescent="0.25">
      <c r="A820" s="485"/>
      <c r="B820" s="486"/>
      <c r="C820" s="487" t="s">
        <v>38</v>
      </c>
      <c r="D820" s="468"/>
    </row>
    <row r="821" spans="1:4" x14ac:dyDescent="0.25">
      <c r="A821" s="488"/>
      <c r="B821" s="489">
        <v>34150</v>
      </c>
      <c r="C821" s="478" t="s">
        <v>6057</v>
      </c>
      <c r="D821" s="419">
        <v>360</v>
      </c>
    </row>
    <row r="822" spans="1:4" x14ac:dyDescent="0.25">
      <c r="A822" s="470" t="s">
        <v>668</v>
      </c>
      <c r="B822" s="471"/>
      <c r="C822" s="467" t="s">
        <v>21</v>
      </c>
      <c r="D822" s="468"/>
    </row>
    <row r="823" spans="1:4" x14ac:dyDescent="0.25">
      <c r="A823" s="464"/>
      <c r="B823" s="452">
        <v>34135</v>
      </c>
      <c r="C823" s="481" t="s">
        <v>6058</v>
      </c>
      <c r="D823" s="419">
        <v>5000</v>
      </c>
    </row>
    <row r="824" spans="1:4" x14ac:dyDescent="0.25">
      <c r="A824" s="465" t="s">
        <v>668</v>
      </c>
      <c r="B824" s="466"/>
      <c r="C824" s="484" t="s">
        <v>39</v>
      </c>
      <c r="D824" s="468"/>
    </row>
    <row r="825" spans="1:4" x14ac:dyDescent="0.25">
      <c r="A825" s="432" t="s">
        <v>821</v>
      </c>
      <c r="B825" s="433">
        <v>34140</v>
      </c>
      <c r="C825" s="478" t="s">
        <v>6059</v>
      </c>
      <c r="D825" s="419">
        <v>270</v>
      </c>
    </row>
    <row r="826" spans="1:4" x14ac:dyDescent="0.25">
      <c r="A826" s="432" t="s">
        <v>821</v>
      </c>
      <c r="B826" s="433">
        <v>34141</v>
      </c>
      <c r="C826" s="478" t="s">
        <v>6060</v>
      </c>
      <c r="D826" s="419">
        <v>265</v>
      </c>
    </row>
    <row r="827" spans="1:4" x14ac:dyDescent="0.25">
      <c r="A827" s="485"/>
      <c r="B827" s="486"/>
      <c r="C827" s="487" t="s">
        <v>6061</v>
      </c>
      <c r="D827" s="468"/>
    </row>
    <row r="828" spans="1:4" x14ac:dyDescent="0.25">
      <c r="A828" s="488"/>
      <c r="B828" s="489">
        <v>34155</v>
      </c>
      <c r="C828" s="490" t="s">
        <v>6062</v>
      </c>
      <c r="D828" s="419">
        <v>610</v>
      </c>
    </row>
    <row r="829" spans="1:4" x14ac:dyDescent="0.25">
      <c r="A829" s="485"/>
      <c r="B829" s="486"/>
      <c r="C829" s="487" t="s">
        <v>6063</v>
      </c>
      <c r="D829" s="468"/>
    </row>
    <row r="830" spans="1:4" x14ac:dyDescent="0.25">
      <c r="A830" s="488"/>
      <c r="B830" s="489">
        <v>34160</v>
      </c>
      <c r="C830" s="478" t="s">
        <v>6064</v>
      </c>
      <c r="D830" s="419">
        <v>570</v>
      </c>
    </row>
    <row r="831" spans="1:4" x14ac:dyDescent="0.25">
      <c r="A831" s="488"/>
      <c r="B831" s="489">
        <v>34161</v>
      </c>
      <c r="C831" s="478" t="s">
        <v>6065</v>
      </c>
      <c r="D831" s="419">
        <v>590</v>
      </c>
    </row>
    <row r="832" spans="1:4" x14ac:dyDescent="0.25">
      <c r="A832" s="488"/>
      <c r="B832" s="489">
        <v>34162</v>
      </c>
      <c r="C832" s="491" t="s">
        <v>6066</v>
      </c>
      <c r="D832" s="419">
        <v>1150</v>
      </c>
    </row>
    <row r="833" spans="1:4" x14ac:dyDescent="0.25">
      <c r="A833" s="472"/>
      <c r="B833" s="473"/>
      <c r="C833" s="474" t="s">
        <v>6067</v>
      </c>
      <c r="D833" s="468"/>
    </row>
    <row r="834" spans="1:4" x14ac:dyDescent="0.25">
      <c r="A834" s="403" t="s">
        <v>6068</v>
      </c>
      <c r="B834" s="492">
        <v>34165</v>
      </c>
      <c r="C834" s="478" t="s">
        <v>6069</v>
      </c>
      <c r="D834" s="419">
        <v>505</v>
      </c>
    </row>
    <row r="835" spans="1:4" x14ac:dyDescent="0.25">
      <c r="A835" s="403" t="s">
        <v>6070</v>
      </c>
      <c r="B835" s="492">
        <v>34166</v>
      </c>
      <c r="C835" s="478" t="s">
        <v>6071</v>
      </c>
      <c r="D835" s="419">
        <v>570</v>
      </c>
    </row>
    <row r="836" spans="1:4" x14ac:dyDescent="0.25">
      <c r="A836" s="472"/>
      <c r="B836" s="473"/>
      <c r="C836" s="487" t="s">
        <v>6072</v>
      </c>
      <c r="D836" s="468"/>
    </row>
    <row r="837" spans="1:4" x14ac:dyDescent="0.25">
      <c r="A837" s="403" t="s">
        <v>6073</v>
      </c>
      <c r="B837" s="493">
        <v>34175</v>
      </c>
      <c r="C837" s="478" t="s">
        <v>6074</v>
      </c>
      <c r="D837" s="419">
        <v>370</v>
      </c>
    </row>
    <row r="838" spans="1:4" x14ac:dyDescent="0.25">
      <c r="A838" s="403" t="s">
        <v>6073</v>
      </c>
      <c r="B838" s="493">
        <v>34176</v>
      </c>
      <c r="C838" s="478" t="s">
        <v>6075</v>
      </c>
      <c r="D838" s="419">
        <v>370</v>
      </c>
    </row>
    <row r="839" spans="1:4" ht="31.5" x14ac:dyDescent="0.25">
      <c r="A839" s="403"/>
      <c r="B839" s="493">
        <v>34178</v>
      </c>
      <c r="C839" s="478" t="s">
        <v>6076</v>
      </c>
      <c r="D839" s="419">
        <v>730</v>
      </c>
    </row>
    <row r="840" spans="1:4" ht="31.5" x14ac:dyDescent="0.25">
      <c r="A840" s="403"/>
      <c r="B840" s="493">
        <v>34179</v>
      </c>
      <c r="C840" s="478" t="s">
        <v>6077</v>
      </c>
      <c r="D840" s="419">
        <v>1800</v>
      </c>
    </row>
    <row r="841" spans="1:4" x14ac:dyDescent="0.25">
      <c r="A841" s="472"/>
      <c r="B841" s="473"/>
      <c r="C841" s="487" t="s">
        <v>6078</v>
      </c>
      <c r="D841" s="468"/>
    </row>
    <row r="842" spans="1:4" x14ac:dyDescent="0.25">
      <c r="A842" s="403"/>
      <c r="B842" s="492">
        <v>34180</v>
      </c>
      <c r="C842" s="478" t="s">
        <v>6079</v>
      </c>
      <c r="D842" s="419">
        <v>320</v>
      </c>
    </row>
    <row r="843" spans="1:4" x14ac:dyDescent="0.25">
      <c r="A843" s="472"/>
      <c r="B843" s="473"/>
      <c r="C843" s="487" t="s">
        <v>6080</v>
      </c>
      <c r="D843" s="468"/>
    </row>
    <row r="844" spans="1:4" x14ac:dyDescent="0.25">
      <c r="A844" s="403" t="s">
        <v>6081</v>
      </c>
      <c r="B844" s="494">
        <v>34185</v>
      </c>
      <c r="C844" s="478" t="s">
        <v>6082</v>
      </c>
      <c r="D844" s="419">
        <v>360</v>
      </c>
    </row>
    <row r="845" spans="1:4" x14ac:dyDescent="0.25">
      <c r="A845" s="403" t="s">
        <v>6083</v>
      </c>
      <c r="B845" s="494">
        <v>34186</v>
      </c>
      <c r="C845" s="478" t="s">
        <v>6084</v>
      </c>
      <c r="D845" s="419">
        <v>360</v>
      </c>
    </row>
    <row r="846" spans="1:4" x14ac:dyDescent="0.25">
      <c r="A846" s="472"/>
      <c r="B846" s="473"/>
      <c r="C846" s="487" t="s">
        <v>6085</v>
      </c>
      <c r="D846" s="468"/>
    </row>
    <row r="847" spans="1:4" x14ac:dyDescent="0.25">
      <c r="A847" s="403" t="s">
        <v>6086</v>
      </c>
      <c r="B847" s="494">
        <v>34190</v>
      </c>
      <c r="C847" s="478" t="s">
        <v>6087</v>
      </c>
      <c r="D847" s="419">
        <v>320</v>
      </c>
    </row>
    <row r="848" spans="1:4" x14ac:dyDescent="0.25">
      <c r="A848" s="403" t="s">
        <v>6088</v>
      </c>
      <c r="B848" s="494">
        <v>34191</v>
      </c>
      <c r="C848" s="478" t="s">
        <v>6089</v>
      </c>
      <c r="D848" s="419">
        <v>320</v>
      </c>
    </row>
    <row r="849" spans="1:4" x14ac:dyDescent="0.25">
      <c r="A849" s="435" t="s">
        <v>6090</v>
      </c>
      <c r="B849" s="494">
        <v>34192</v>
      </c>
      <c r="C849" s="478" t="s">
        <v>6091</v>
      </c>
      <c r="D849" s="419">
        <v>640</v>
      </c>
    </row>
    <row r="850" spans="1:4" x14ac:dyDescent="0.25">
      <c r="A850" s="472"/>
      <c r="B850" s="473"/>
      <c r="C850" s="474" t="s">
        <v>6092</v>
      </c>
      <c r="D850" s="468"/>
    </row>
    <row r="851" spans="1:4" x14ac:dyDescent="0.25">
      <c r="A851" s="435" t="s">
        <v>6083</v>
      </c>
      <c r="B851" s="495">
        <v>34195</v>
      </c>
      <c r="C851" s="478" t="s">
        <v>6093</v>
      </c>
      <c r="D851" s="419">
        <v>400</v>
      </c>
    </row>
    <row r="852" spans="1:4" x14ac:dyDescent="0.25">
      <c r="A852" s="435" t="s">
        <v>6081</v>
      </c>
      <c r="B852" s="495">
        <v>34196</v>
      </c>
      <c r="C852" s="478" t="s">
        <v>6094</v>
      </c>
      <c r="D852" s="419">
        <v>400</v>
      </c>
    </row>
    <row r="853" spans="1:4" x14ac:dyDescent="0.25">
      <c r="A853" s="472"/>
      <c r="B853" s="473"/>
      <c r="C853" s="487" t="s">
        <v>6095</v>
      </c>
      <c r="D853" s="468"/>
    </row>
    <row r="854" spans="1:4" x14ac:dyDescent="0.25">
      <c r="A854" s="403"/>
      <c r="B854" s="493">
        <v>34205</v>
      </c>
      <c r="C854" s="478" t="s">
        <v>6096</v>
      </c>
      <c r="D854" s="419">
        <v>710</v>
      </c>
    </row>
    <row r="855" spans="1:4" x14ac:dyDescent="0.25">
      <c r="A855" s="403"/>
      <c r="B855" s="493">
        <v>34206</v>
      </c>
      <c r="C855" s="478" t="s">
        <v>6097</v>
      </c>
      <c r="D855" s="419">
        <v>710</v>
      </c>
    </row>
    <row r="856" spans="1:4" x14ac:dyDescent="0.25">
      <c r="A856" s="403"/>
      <c r="B856" s="493">
        <v>34207</v>
      </c>
      <c r="C856" s="478" t="s">
        <v>6098</v>
      </c>
      <c r="D856" s="419">
        <v>820</v>
      </c>
    </row>
    <row r="857" spans="1:4" x14ac:dyDescent="0.25">
      <c r="A857" s="403"/>
      <c r="B857" s="493">
        <v>34208</v>
      </c>
      <c r="C857" s="478" t="s">
        <v>6099</v>
      </c>
      <c r="D857" s="419">
        <v>710</v>
      </c>
    </row>
    <row r="858" spans="1:4" x14ac:dyDescent="0.25">
      <c r="A858" s="472"/>
      <c r="B858" s="473"/>
      <c r="C858" s="487" t="s">
        <v>6100</v>
      </c>
      <c r="D858" s="468"/>
    </row>
    <row r="859" spans="1:4" x14ac:dyDescent="0.25">
      <c r="A859" s="403" t="s">
        <v>6101</v>
      </c>
      <c r="B859" s="494">
        <v>34210</v>
      </c>
      <c r="C859" s="478" t="s">
        <v>6102</v>
      </c>
      <c r="D859" s="419">
        <v>660</v>
      </c>
    </row>
    <row r="860" spans="1:4" x14ac:dyDescent="0.25">
      <c r="A860" s="403" t="s">
        <v>6103</v>
      </c>
      <c r="B860" s="494">
        <v>34211</v>
      </c>
      <c r="C860" s="478" t="s">
        <v>6104</v>
      </c>
      <c r="D860" s="419">
        <v>660</v>
      </c>
    </row>
    <row r="861" spans="1:4" x14ac:dyDescent="0.25">
      <c r="A861" s="472"/>
      <c r="B861" s="473"/>
      <c r="C861" s="487" t="s">
        <v>37</v>
      </c>
      <c r="D861" s="468"/>
    </row>
    <row r="862" spans="1:4" x14ac:dyDescent="0.25">
      <c r="A862" s="403"/>
      <c r="B862" s="496">
        <v>34215</v>
      </c>
      <c r="C862" s="490" t="s">
        <v>6105</v>
      </c>
      <c r="D862" s="419">
        <v>810</v>
      </c>
    </row>
    <row r="863" spans="1:4" x14ac:dyDescent="0.25">
      <c r="A863" s="403"/>
      <c r="B863" s="496">
        <v>34216</v>
      </c>
      <c r="C863" s="478" t="s">
        <v>6106</v>
      </c>
      <c r="D863" s="419">
        <v>420</v>
      </c>
    </row>
    <row r="864" spans="1:4" x14ac:dyDescent="0.25">
      <c r="A864" s="403"/>
      <c r="B864" s="496">
        <v>34218</v>
      </c>
      <c r="C864" s="478" t="s">
        <v>6107</v>
      </c>
      <c r="D864" s="419">
        <v>200</v>
      </c>
    </row>
    <row r="865" spans="1:4" x14ac:dyDescent="0.25">
      <c r="A865" s="403"/>
      <c r="B865" s="496">
        <v>34219</v>
      </c>
      <c r="C865" s="490" t="s">
        <v>6108</v>
      </c>
      <c r="D865" s="419">
        <v>920</v>
      </c>
    </row>
    <row r="866" spans="1:4" x14ac:dyDescent="0.25">
      <c r="A866" s="403"/>
      <c r="B866" s="496">
        <v>34220</v>
      </c>
      <c r="C866" s="478" t="s">
        <v>6109</v>
      </c>
      <c r="D866" s="419">
        <v>200</v>
      </c>
    </row>
    <row r="867" spans="1:4" x14ac:dyDescent="0.25">
      <c r="A867" s="403"/>
      <c r="B867" s="496">
        <v>34221</v>
      </c>
      <c r="C867" s="478" t="s">
        <v>6110</v>
      </c>
      <c r="D867" s="419">
        <v>200</v>
      </c>
    </row>
    <row r="868" spans="1:4" x14ac:dyDescent="0.25">
      <c r="A868" s="403"/>
      <c r="B868" s="496">
        <v>34222</v>
      </c>
      <c r="C868" s="490" t="s">
        <v>6111</v>
      </c>
      <c r="D868" s="419">
        <v>880</v>
      </c>
    </row>
    <row r="869" spans="1:4" x14ac:dyDescent="0.25">
      <c r="A869" s="403"/>
      <c r="B869" s="496">
        <v>34223</v>
      </c>
      <c r="C869" s="478" t="s">
        <v>6112</v>
      </c>
      <c r="D869" s="419">
        <v>820</v>
      </c>
    </row>
    <row r="870" spans="1:4" x14ac:dyDescent="0.25">
      <c r="A870" s="403"/>
      <c r="B870" s="496">
        <v>34224</v>
      </c>
      <c r="C870" s="478" t="s">
        <v>6113</v>
      </c>
      <c r="D870" s="419">
        <v>200</v>
      </c>
    </row>
    <row r="871" spans="1:4" x14ac:dyDescent="0.25">
      <c r="A871" s="403"/>
      <c r="B871" s="496">
        <v>34225</v>
      </c>
      <c r="C871" s="478" t="s">
        <v>6114</v>
      </c>
      <c r="D871" s="419">
        <v>700</v>
      </c>
    </row>
    <row r="872" spans="1:4" x14ac:dyDescent="0.25">
      <c r="A872" s="453" t="s">
        <v>668</v>
      </c>
      <c r="B872" s="454"/>
      <c r="C872" s="410" t="s">
        <v>6115</v>
      </c>
      <c r="D872" s="441"/>
    </row>
    <row r="873" spans="1:4" ht="31.5" x14ac:dyDescent="0.25">
      <c r="A873" s="432"/>
      <c r="B873" s="433">
        <v>34483</v>
      </c>
      <c r="C873" s="463" t="s">
        <v>6116</v>
      </c>
      <c r="D873" s="419">
        <v>651</v>
      </c>
    </row>
    <row r="874" spans="1:4" ht="47.25" x14ac:dyDescent="0.25">
      <c r="A874" s="407"/>
      <c r="B874" s="400">
        <v>34480</v>
      </c>
      <c r="C874" s="463" t="s">
        <v>6117</v>
      </c>
      <c r="D874" s="419">
        <v>1230</v>
      </c>
    </row>
    <row r="875" spans="1:4" ht="31.5" x14ac:dyDescent="0.25">
      <c r="A875" s="407"/>
      <c r="B875" s="400">
        <v>34482</v>
      </c>
      <c r="C875" s="463" t="s">
        <v>5783</v>
      </c>
      <c r="D875" s="419">
        <v>5000</v>
      </c>
    </row>
    <row r="876" spans="1:4" x14ac:dyDescent="0.25">
      <c r="A876" s="472" t="s">
        <v>668</v>
      </c>
      <c r="B876" s="473"/>
      <c r="C876" s="487" t="s">
        <v>36</v>
      </c>
      <c r="D876" s="468"/>
    </row>
    <row r="877" spans="1:4" ht="31.5" x14ac:dyDescent="0.25">
      <c r="A877" s="432" t="s">
        <v>822</v>
      </c>
      <c r="B877" s="433">
        <v>34240</v>
      </c>
      <c r="C877" s="463" t="s">
        <v>35</v>
      </c>
      <c r="D877" s="419">
        <v>575</v>
      </c>
    </row>
    <row r="878" spans="1:4" ht="31.5" x14ac:dyDescent="0.25">
      <c r="A878" s="432" t="s">
        <v>823</v>
      </c>
      <c r="B878" s="433">
        <v>34241</v>
      </c>
      <c r="C878" s="463" t="s">
        <v>34</v>
      </c>
      <c r="D878" s="419">
        <v>740</v>
      </c>
    </row>
    <row r="879" spans="1:4" x14ac:dyDescent="0.25">
      <c r="A879" s="472" t="s">
        <v>668</v>
      </c>
      <c r="B879" s="473"/>
      <c r="C879" s="487" t="s">
        <v>33</v>
      </c>
      <c r="D879" s="468"/>
    </row>
    <row r="880" spans="1:4" ht="31.5" x14ac:dyDescent="0.25">
      <c r="A880" s="432" t="s">
        <v>824</v>
      </c>
      <c r="B880" s="433">
        <v>34250</v>
      </c>
      <c r="C880" s="463" t="s">
        <v>32</v>
      </c>
      <c r="D880" s="419">
        <v>575</v>
      </c>
    </row>
    <row r="881" spans="1:4" ht="31.5" x14ac:dyDescent="0.25">
      <c r="A881" s="432" t="s">
        <v>825</v>
      </c>
      <c r="B881" s="433">
        <v>34251</v>
      </c>
      <c r="C881" s="463" t="s">
        <v>31</v>
      </c>
      <c r="D881" s="419">
        <v>740</v>
      </c>
    </row>
    <row r="882" spans="1:4" x14ac:dyDescent="0.25">
      <c r="A882" s="443"/>
      <c r="B882" s="433">
        <v>34253</v>
      </c>
      <c r="C882" s="463" t="s">
        <v>6118</v>
      </c>
      <c r="D882" s="419">
        <v>2100</v>
      </c>
    </row>
    <row r="883" spans="1:4" x14ac:dyDescent="0.25">
      <c r="A883" s="472" t="s">
        <v>668</v>
      </c>
      <c r="B883" s="473"/>
      <c r="C883" s="487" t="s">
        <v>30</v>
      </c>
      <c r="D883" s="468"/>
    </row>
    <row r="884" spans="1:4" ht="31.5" x14ac:dyDescent="0.25">
      <c r="A884" s="432" t="s">
        <v>826</v>
      </c>
      <c r="B884" s="433">
        <v>34260</v>
      </c>
      <c r="C884" s="463" t="s">
        <v>29</v>
      </c>
      <c r="D884" s="419">
        <v>575</v>
      </c>
    </row>
    <row r="885" spans="1:4" ht="31.5" x14ac:dyDescent="0.25">
      <c r="A885" s="457" t="s">
        <v>827</v>
      </c>
      <c r="B885" s="445">
        <v>34261</v>
      </c>
      <c r="C885" s="463" t="s">
        <v>28</v>
      </c>
      <c r="D885" s="419">
        <v>740</v>
      </c>
    </row>
    <row r="886" spans="1:4" x14ac:dyDescent="0.25">
      <c r="A886" s="472" t="s">
        <v>668</v>
      </c>
      <c r="B886" s="473"/>
      <c r="C886" s="487" t="s">
        <v>21</v>
      </c>
      <c r="D886" s="468"/>
    </row>
    <row r="887" spans="1:4" ht="31.5" x14ac:dyDescent="0.25">
      <c r="A887" s="429" t="s">
        <v>828</v>
      </c>
      <c r="B887" s="430">
        <v>34358</v>
      </c>
      <c r="C887" s="463" t="s">
        <v>6119</v>
      </c>
      <c r="D887" s="419">
        <v>500</v>
      </c>
    </row>
    <row r="888" spans="1:4" x14ac:dyDescent="0.25">
      <c r="A888" s="453" t="s">
        <v>668</v>
      </c>
      <c r="B888" s="454"/>
      <c r="C888" s="410" t="s">
        <v>6120</v>
      </c>
      <c r="D888" s="454"/>
    </row>
    <row r="889" spans="1:4" x14ac:dyDescent="0.25">
      <c r="A889" s="399" t="s">
        <v>831</v>
      </c>
      <c r="B889" s="400">
        <v>35001</v>
      </c>
      <c r="C889" s="463" t="s">
        <v>18</v>
      </c>
      <c r="D889" s="419">
        <v>450</v>
      </c>
    </row>
    <row r="890" spans="1:4" x14ac:dyDescent="0.25">
      <c r="A890" s="399" t="s">
        <v>832</v>
      </c>
      <c r="B890" s="400">
        <v>35002</v>
      </c>
      <c r="C890" s="463" t="s">
        <v>17</v>
      </c>
      <c r="D890" s="419">
        <v>450</v>
      </c>
    </row>
    <row r="891" spans="1:4" x14ac:dyDescent="0.25">
      <c r="A891" s="399" t="s">
        <v>833</v>
      </c>
      <c r="B891" s="400">
        <v>35003</v>
      </c>
      <c r="C891" s="463" t="s">
        <v>16</v>
      </c>
      <c r="D891" s="419">
        <v>450</v>
      </c>
    </row>
    <row r="892" spans="1:4" x14ac:dyDescent="0.25">
      <c r="A892" s="399" t="s">
        <v>834</v>
      </c>
      <c r="B892" s="400">
        <v>35004</v>
      </c>
      <c r="C892" s="463" t="s">
        <v>15</v>
      </c>
      <c r="D892" s="419">
        <v>450</v>
      </c>
    </row>
    <row r="893" spans="1:4" x14ac:dyDescent="0.25">
      <c r="A893" s="407"/>
      <c r="B893" s="400">
        <v>35005</v>
      </c>
      <c r="C893" s="463" t="s">
        <v>6121</v>
      </c>
      <c r="D893" s="419">
        <v>675</v>
      </c>
    </row>
    <row r="894" spans="1:4" x14ac:dyDescent="0.25">
      <c r="A894" s="453"/>
      <c r="B894" s="454"/>
      <c r="C894" s="410" t="s">
        <v>6122</v>
      </c>
      <c r="D894" s="454"/>
    </row>
    <row r="895" spans="1:4" ht="63" x14ac:dyDescent="0.25">
      <c r="A895" s="432" t="s">
        <v>6123</v>
      </c>
      <c r="B895" s="433">
        <v>35170</v>
      </c>
      <c r="C895" s="463" t="s">
        <v>6124</v>
      </c>
      <c r="D895" s="394">
        <v>5500</v>
      </c>
    </row>
    <row r="896" spans="1:4" ht="47.25" x14ac:dyDescent="0.25">
      <c r="A896" s="432" t="s">
        <v>6125</v>
      </c>
      <c r="B896" s="433">
        <v>35171</v>
      </c>
      <c r="C896" s="463" t="s">
        <v>6126</v>
      </c>
      <c r="D896" s="394">
        <v>11500</v>
      </c>
    </row>
    <row r="897" spans="1:4" ht="47.25" x14ac:dyDescent="0.25">
      <c r="A897" s="432" t="s">
        <v>6125</v>
      </c>
      <c r="B897" s="433">
        <v>35172</v>
      </c>
      <c r="C897" s="463" t="s">
        <v>6127</v>
      </c>
      <c r="D897" s="394">
        <v>9300</v>
      </c>
    </row>
    <row r="898" spans="1:4" ht="47.25" x14ac:dyDescent="0.25">
      <c r="A898" s="432"/>
      <c r="B898" s="433">
        <v>35173</v>
      </c>
      <c r="C898" s="463" t="s">
        <v>6128</v>
      </c>
      <c r="D898" s="394">
        <v>1950</v>
      </c>
    </row>
    <row r="899" spans="1:4" x14ac:dyDescent="0.25">
      <c r="A899" s="443" t="s">
        <v>840</v>
      </c>
      <c r="B899" s="433">
        <v>35179</v>
      </c>
      <c r="C899" s="463" t="s">
        <v>6129</v>
      </c>
      <c r="D899" s="419">
        <v>3400</v>
      </c>
    </row>
    <row r="900" spans="1:4" x14ac:dyDescent="0.25">
      <c r="A900" s="447" t="s">
        <v>839</v>
      </c>
      <c r="B900" s="433">
        <v>35180</v>
      </c>
      <c r="C900" s="463" t="s">
        <v>6130</v>
      </c>
      <c r="D900" s="419">
        <v>4000</v>
      </c>
    </row>
    <row r="901" spans="1:4" x14ac:dyDescent="0.25">
      <c r="A901" s="443"/>
      <c r="B901" s="433">
        <v>35185</v>
      </c>
      <c r="C901" s="463" t="s">
        <v>6131</v>
      </c>
      <c r="D901" s="419">
        <v>884</v>
      </c>
    </row>
    <row r="902" spans="1:4" x14ac:dyDescent="0.25">
      <c r="A902" s="443"/>
      <c r="B902" s="433">
        <v>35186</v>
      </c>
      <c r="C902" s="463" t="s">
        <v>6132</v>
      </c>
      <c r="D902" s="419">
        <v>358</v>
      </c>
    </row>
    <row r="903" spans="1:4" ht="47.25" x14ac:dyDescent="0.25">
      <c r="A903" s="443" t="s">
        <v>840</v>
      </c>
      <c r="B903" s="433">
        <v>35258</v>
      </c>
      <c r="C903" s="463" t="s">
        <v>6279</v>
      </c>
      <c r="D903" s="419">
        <v>4500</v>
      </c>
    </row>
    <row r="904" spans="1:4" x14ac:dyDescent="0.25">
      <c r="A904" s="395" t="s">
        <v>668</v>
      </c>
      <c r="B904" s="396"/>
      <c r="C904" s="497" t="s">
        <v>6133</v>
      </c>
      <c r="D904" s="498"/>
    </row>
    <row r="905" spans="1:4" x14ac:dyDescent="0.25">
      <c r="A905" s="432"/>
      <c r="B905" s="433">
        <v>35145</v>
      </c>
      <c r="C905" s="463" t="s">
        <v>6134</v>
      </c>
      <c r="D905" s="394">
        <v>5950</v>
      </c>
    </row>
    <row r="906" spans="1:4" ht="31.5" x14ac:dyDescent="0.25">
      <c r="A906" s="443"/>
      <c r="B906" s="433">
        <v>35140</v>
      </c>
      <c r="C906" s="463" t="s">
        <v>6135</v>
      </c>
      <c r="D906" s="394">
        <v>1490</v>
      </c>
    </row>
    <row r="907" spans="1:4" x14ac:dyDescent="0.25">
      <c r="A907" s="443"/>
      <c r="B907" s="433">
        <v>35142</v>
      </c>
      <c r="C907" s="463" t="s">
        <v>6136</v>
      </c>
      <c r="D907" s="394">
        <v>1040</v>
      </c>
    </row>
    <row r="908" spans="1:4" x14ac:dyDescent="0.25">
      <c r="A908" s="447" t="s">
        <v>835</v>
      </c>
      <c r="B908" s="433">
        <v>35143</v>
      </c>
      <c r="C908" s="463" t="s">
        <v>6137</v>
      </c>
      <c r="D908" s="394">
        <v>650</v>
      </c>
    </row>
    <row r="909" spans="1:4" x14ac:dyDescent="0.25">
      <c r="A909" s="447"/>
      <c r="B909" s="433">
        <v>35146</v>
      </c>
      <c r="C909" s="463" t="s">
        <v>6138</v>
      </c>
      <c r="D909" s="394">
        <v>650</v>
      </c>
    </row>
    <row r="910" spans="1:4" x14ac:dyDescent="0.25">
      <c r="A910" s="447"/>
      <c r="B910" s="433">
        <v>35147</v>
      </c>
      <c r="C910" s="463" t="s">
        <v>6139</v>
      </c>
      <c r="D910" s="394">
        <v>650</v>
      </c>
    </row>
    <row r="911" spans="1:4" x14ac:dyDescent="0.25">
      <c r="A911" s="447" t="s">
        <v>743</v>
      </c>
      <c r="B911" s="433">
        <v>35148</v>
      </c>
      <c r="C911" s="463" t="s">
        <v>6140</v>
      </c>
      <c r="D911" s="394">
        <v>950</v>
      </c>
    </row>
    <row r="912" spans="1:4" x14ac:dyDescent="0.25">
      <c r="A912" s="443" t="s">
        <v>6141</v>
      </c>
      <c r="B912" s="433">
        <v>35149</v>
      </c>
      <c r="C912" s="463" t="s">
        <v>6142</v>
      </c>
      <c r="D912" s="394">
        <v>950</v>
      </c>
    </row>
    <row r="913" spans="1:4" x14ac:dyDescent="0.25">
      <c r="A913" s="443" t="s">
        <v>6141</v>
      </c>
      <c r="B913" s="433">
        <v>35154</v>
      </c>
      <c r="C913" s="463" t="s">
        <v>6143</v>
      </c>
      <c r="D913" s="394">
        <v>950</v>
      </c>
    </row>
    <row r="914" spans="1:4" x14ac:dyDescent="0.25">
      <c r="A914" s="443"/>
      <c r="B914" s="433">
        <v>35155</v>
      </c>
      <c r="C914" s="463" t="s">
        <v>6144</v>
      </c>
      <c r="D914" s="394">
        <v>950</v>
      </c>
    </row>
    <row r="915" spans="1:4" x14ac:dyDescent="0.25">
      <c r="A915" s="443"/>
      <c r="B915" s="433">
        <v>35156</v>
      </c>
      <c r="C915" s="463" t="s">
        <v>6145</v>
      </c>
      <c r="D915" s="394">
        <v>950</v>
      </c>
    </row>
    <row r="916" spans="1:4" x14ac:dyDescent="0.25">
      <c r="A916" s="443" t="s">
        <v>6146</v>
      </c>
      <c r="B916" s="433">
        <v>35157</v>
      </c>
      <c r="C916" s="463" t="s">
        <v>6147</v>
      </c>
      <c r="D916" s="394">
        <v>950</v>
      </c>
    </row>
    <row r="917" spans="1:4" x14ac:dyDescent="0.25">
      <c r="A917" s="443" t="s">
        <v>6146</v>
      </c>
      <c r="B917" s="433">
        <v>35158</v>
      </c>
      <c r="C917" s="463" t="s">
        <v>6148</v>
      </c>
      <c r="D917" s="394">
        <v>950</v>
      </c>
    </row>
    <row r="918" spans="1:4" x14ac:dyDescent="0.25">
      <c r="A918" s="443"/>
      <c r="B918" s="433">
        <v>35159</v>
      </c>
      <c r="C918" s="463" t="s">
        <v>6149</v>
      </c>
      <c r="D918" s="394">
        <v>910</v>
      </c>
    </row>
    <row r="919" spans="1:4" x14ac:dyDescent="0.25">
      <c r="A919" s="443"/>
      <c r="B919" s="433">
        <v>35170</v>
      </c>
      <c r="C919" s="463" t="s">
        <v>6150</v>
      </c>
      <c r="D919" s="394">
        <v>910</v>
      </c>
    </row>
    <row r="920" spans="1:4" x14ac:dyDescent="0.25">
      <c r="A920" s="499"/>
      <c r="B920" s="500"/>
      <c r="C920" s="497" t="s">
        <v>6151</v>
      </c>
      <c r="D920" s="441"/>
    </row>
    <row r="921" spans="1:4" x14ac:dyDescent="0.25">
      <c r="A921" s="429"/>
      <c r="B921" s="430">
        <v>35174</v>
      </c>
      <c r="C921" s="463" t="s">
        <v>6152</v>
      </c>
      <c r="D921" s="394">
        <v>900</v>
      </c>
    </row>
    <row r="922" spans="1:4" ht="31.5" x14ac:dyDescent="0.25">
      <c r="A922" s="429"/>
      <c r="B922" s="430">
        <v>35187</v>
      </c>
      <c r="C922" s="463" t="s">
        <v>6153</v>
      </c>
      <c r="D922" s="394">
        <v>900</v>
      </c>
    </row>
    <row r="923" spans="1:4" x14ac:dyDescent="0.25">
      <c r="A923" s="429"/>
      <c r="B923" s="430">
        <v>35188</v>
      </c>
      <c r="C923" s="463" t="s">
        <v>6154</v>
      </c>
      <c r="D923" s="394">
        <v>600</v>
      </c>
    </row>
    <row r="924" spans="1:4" ht="31.5" x14ac:dyDescent="0.25">
      <c r="A924" s="429"/>
      <c r="B924" s="430">
        <v>35189</v>
      </c>
      <c r="C924" s="463" t="s">
        <v>6155</v>
      </c>
      <c r="D924" s="394">
        <v>1240</v>
      </c>
    </row>
    <row r="925" spans="1:4" x14ac:dyDescent="0.25">
      <c r="A925" s="429"/>
      <c r="B925" s="430">
        <v>35190</v>
      </c>
      <c r="C925" s="463" t="s">
        <v>6156</v>
      </c>
      <c r="D925" s="394">
        <v>900</v>
      </c>
    </row>
    <row r="926" spans="1:4" ht="31.5" x14ac:dyDescent="0.25">
      <c r="A926" s="429"/>
      <c r="B926" s="430">
        <v>35191</v>
      </c>
      <c r="C926" s="463" t="s">
        <v>6157</v>
      </c>
      <c r="D926" s="394">
        <v>2400</v>
      </c>
    </row>
    <row r="927" spans="1:4" x14ac:dyDescent="0.25">
      <c r="A927" s="429"/>
      <c r="B927" s="430">
        <v>35192</v>
      </c>
      <c r="C927" s="463" t="s">
        <v>6158</v>
      </c>
      <c r="D927" s="394">
        <v>900</v>
      </c>
    </row>
    <row r="928" spans="1:4" ht="31.5" x14ac:dyDescent="0.25">
      <c r="A928" s="429"/>
      <c r="B928" s="430">
        <v>35193</v>
      </c>
      <c r="C928" s="463" t="s">
        <v>6159</v>
      </c>
      <c r="D928" s="394">
        <v>900</v>
      </c>
    </row>
    <row r="929" spans="1:4" x14ac:dyDescent="0.25">
      <c r="A929" s="429"/>
      <c r="B929" s="430">
        <v>35194</v>
      </c>
      <c r="C929" s="463" t="s">
        <v>6160</v>
      </c>
      <c r="D929" s="394">
        <v>900</v>
      </c>
    </row>
    <row r="930" spans="1:4" x14ac:dyDescent="0.25">
      <c r="A930" s="429"/>
      <c r="B930" s="430">
        <v>35197</v>
      </c>
      <c r="C930" s="463" t="s">
        <v>6161</v>
      </c>
      <c r="D930" s="394">
        <v>500</v>
      </c>
    </row>
    <row r="931" spans="1:4" x14ac:dyDescent="0.25">
      <c r="A931" s="429"/>
      <c r="B931" s="430">
        <v>35198</v>
      </c>
      <c r="C931" s="463" t="s">
        <v>6162</v>
      </c>
      <c r="D931" s="394">
        <v>500</v>
      </c>
    </row>
    <row r="932" spans="1:4" x14ac:dyDescent="0.25">
      <c r="A932" s="429"/>
      <c r="B932" s="430">
        <v>35199</v>
      </c>
      <c r="C932" s="463" t="s">
        <v>6163</v>
      </c>
      <c r="D932" s="394">
        <v>500</v>
      </c>
    </row>
    <row r="933" spans="1:4" x14ac:dyDescent="0.25">
      <c r="A933" s="429"/>
      <c r="B933" s="430">
        <v>35203</v>
      </c>
      <c r="C933" s="463" t="s">
        <v>6164</v>
      </c>
      <c r="D933" s="394">
        <v>500</v>
      </c>
    </row>
    <row r="934" spans="1:4" x14ac:dyDescent="0.25">
      <c r="A934" s="429"/>
      <c r="B934" s="430">
        <v>35204</v>
      </c>
      <c r="C934" s="463" t="s">
        <v>6165</v>
      </c>
      <c r="D934" s="394">
        <v>500</v>
      </c>
    </row>
    <row r="935" spans="1:4" x14ac:dyDescent="0.25">
      <c r="A935" s="429"/>
      <c r="B935" s="430">
        <v>35205</v>
      </c>
      <c r="C935" s="463" t="s">
        <v>6166</v>
      </c>
      <c r="D935" s="394">
        <v>500</v>
      </c>
    </row>
    <row r="936" spans="1:4" x14ac:dyDescent="0.25">
      <c r="A936" s="429"/>
      <c r="B936" s="430">
        <v>35206</v>
      </c>
      <c r="C936" s="463" t="s">
        <v>6167</v>
      </c>
      <c r="D936" s="394">
        <v>500</v>
      </c>
    </row>
    <row r="937" spans="1:4" x14ac:dyDescent="0.25">
      <c r="A937" s="429"/>
      <c r="B937" s="430">
        <v>35207</v>
      </c>
      <c r="C937" s="463" t="s">
        <v>6168</v>
      </c>
      <c r="D937" s="394">
        <v>500</v>
      </c>
    </row>
    <row r="938" spans="1:4" x14ac:dyDescent="0.25">
      <c r="A938" s="501"/>
      <c r="B938" s="502"/>
      <c r="C938" s="497" t="s">
        <v>6169</v>
      </c>
      <c r="D938" s="441"/>
    </row>
    <row r="939" spans="1:4" ht="31.5" x14ac:dyDescent="0.25">
      <c r="A939" s="437"/>
      <c r="B939" s="438">
        <v>35208</v>
      </c>
      <c r="C939" s="463" t="s">
        <v>6170</v>
      </c>
      <c r="D939" s="394">
        <v>1100</v>
      </c>
    </row>
    <row r="940" spans="1:4" ht="31.5" x14ac:dyDescent="0.25">
      <c r="A940" s="437"/>
      <c r="B940" s="438">
        <v>35209</v>
      </c>
      <c r="C940" s="463" t="s">
        <v>6171</v>
      </c>
      <c r="D940" s="394">
        <v>1100</v>
      </c>
    </row>
    <row r="941" spans="1:4" ht="31.5" x14ac:dyDescent="0.25">
      <c r="A941" s="503"/>
      <c r="B941" s="400">
        <v>35215</v>
      </c>
      <c r="C941" s="463" t="s">
        <v>6172</v>
      </c>
      <c r="D941" s="394">
        <v>1990</v>
      </c>
    </row>
    <row r="942" spans="1:4" ht="31.5" x14ac:dyDescent="0.25">
      <c r="A942" s="504" t="s">
        <v>6173</v>
      </c>
      <c r="B942" s="505">
        <v>35216</v>
      </c>
      <c r="C942" s="463" t="s">
        <v>6174</v>
      </c>
      <c r="D942" s="394">
        <v>750</v>
      </c>
    </row>
    <row r="943" spans="1:4" ht="31.5" x14ac:dyDescent="0.25">
      <c r="A943" s="437" t="s">
        <v>6173</v>
      </c>
      <c r="B943" s="438">
        <v>35217</v>
      </c>
      <c r="C943" s="463" t="s">
        <v>6175</v>
      </c>
      <c r="D943" s="394">
        <v>750</v>
      </c>
    </row>
    <row r="944" spans="1:4" ht="31.5" x14ac:dyDescent="0.25">
      <c r="A944" s="437"/>
      <c r="B944" s="438">
        <v>35218</v>
      </c>
      <c r="C944" s="463" t="s">
        <v>6176</v>
      </c>
      <c r="D944" s="394">
        <v>900</v>
      </c>
    </row>
    <row r="945" spans="1:4" x14ac:dyDescent="0.25">
      <c r="A945" s="506"/>
      <c r="B945" s="502"/>
      <c r="C945" s="497" t="s">
        <v>6177</v>
      </c>
      <c r="D945" s="441"/>
    </row>
    <row r="946" spans="1:4" x14ac:dyDescent="0.25">
      <c r="A946" s="503" t="s">
        <v>6178</v>
      </c>
      <c r="B946" s="400">
        <v>35219</v>
      </c>
      <c r="C946" s="463" t="s">
        <v>6179</v>
      </c>
      <c r="D946" s="394">
        <v>780</v>
      </c>
    </row>
    <row r="947" spans="1:4" x14ac:dyDescent="0.25">
      <c r="A947" s="503"/>
      <c r="B947" s="400">
        <v>35220</v>
      </c>
      <c r="C947" s="463" t="s">
        <v>6180</v>
      </c>
      <c r="D947" s="394">
        <v>1020</v>
      </c>
    </row>
    <row r="948" spans="1:4" ht="31.5" x14ac:dyDescent="0.25">
      <c r="A948" s="503"/>
      <c r="B948" s="400">
        <v>35221</v>
      </c>
      <c r="C948" s="463" t="s">
        <v>6181</v>
      </c>
      <c r="D948" s="394">
        <v>1100</v>
      </c>
    </row>
    <row r="949" spans="1:4" ht="31.5" x14ac:dyDescent="0.25">
      <c r="A949" s="503"/>
      <c r="B949" s="400">
        <v>35222</v>
      </c>
      <c r="C949" s="463" t="s">
        <v>6182</v>
      </c>
      <c r="D949" s="394">
        <v>3200</v>
      </c>
    </row>
    <row r="950" spans="1:4" ht="31.5" x14ac:dyDescent="0.25">
      <c r="A950" s="503"/>
      <c r="B950" s="400">
        <v>35223</v>
      </c>
      <c r="C950" s="463" t="s">
        <v>6183</v>
      </c>
      <c r="D950" s="394">
        <v>4700</v>
      </c>
    </row>
    <row r="951" spans="1:4" x14ac:dyDescent="0.25">
      <c r="A951" s="408"/>
      <c r="B951" s="409"/>
      <c r="C951" s="497" t="s">
        <v>6184</v>
      </c>
      <c r="D951" s="441"/>
    </row>
    <row r="952" spans="1:4" ht="31.5" x14ac:dyDescent="0.25">
      <c r="A952" s="399"/>
      <c r="B952" s="400">
        <v>35224</v>
      </c>
      <c r="C952" s="463" t="s">
        <v>6185</v>
      </c>
      <c r="D952" s="394">
        <v>1680</v>
      </c>
    </row>
    <row r="953" spans="1:4" ht="31.5" x14ac:dyDescent="0.25">
      <c r="A953" s="432" t="s">
        <v>836</v>
      </c>
      <c r="B953" s="433">
        <v>35160</v>
      </c>
      <c r="C953" s="463" t="s">
        <v>14</v>
      </c>
      <c r="D953" s="419">
        <v>8700</v>
      </c>
    </row>
    <row r="954" spans="1:4" ht="31.5" x14ac:dyDescent="0.25">
      <c r="A954" s="432" t="s">
        <v>836</v>
      </c>
      <c r="B954" s="433">
        <v>35161</v>
      </c>
      <c r="C954" s="463" t="s">
        <v>13</v>
      </c>
      <c r="D954" s="419">
        <v>9160</v>
      </c>
    </row>
    <row r="955" spans="1:4" ht="31.5" x14ac:dyDescent="0.25">
      <c r="A955" s="432" t="s">
        <v>836</v>
      </c>
      <c r="B955" s="433">
        <v>35162</v>
      </c>
      <c r="C955" s="463" t="s">
        <v>12</v>
      </c>
      <c r="D955" s="419">
        <v>9480</v>
      </c>
    </row>
    <row r="956" spans="1:4" x14ac:dyDescent="0.25">
      <c r="A956" s="432" t="s">
        <v>836</v>
      </c>
      <c r="B956" s="433">
        <v>35163</v>
      </c>
      <c r="C956" s="463" t="s">
        <v>11</v>
      </c>
      <c r="D956" s="419">
        <v>12510</v>
      </c>
    </row>
    <row r="957" spans="1:4" ht="31.5" x14ac:dyDescent="0.25">
      <c r="A957" s="391" t="s">
        <v>837</v>
      </c>
      <c r="B957" s="433">
        <v>35164</v>
      </c>
      <c r="C957" s="463" t="s">
        <v>10</v>
      </c>
      <c r="D957" s="419">
        <v>8520</v>
      </c>
    </row>
    <row r="958" spans="1:4" ht="31.5" x14ac:dyDescent="0.25">
      <c r="A958" s="391" t="s">
        <v>838</v>
      </c>
      <c r="B958" s="433">
        <v>35165</v>
      </c>
      <c r="C958" s="463" t="s">
        <v>9</v>
      </c>
      <c r="D958" s="419">
        <v>48370</v>
      </c>
    </row>
    <row r="959" spans="1:4" ht="31.5" x14ac:dyDescent="0.25">
      <c r="A959" s="391" t="s">
        <v>838</v>
      </c>
      <c r="B959" s="433">
        <v>35166</v>
      </c>
      <c r="C959" s="463" t="s">
        <v>8</v>
      </c>
      <c r="D959" s="419">
        <v>48370</v>
      </c>
    </row>
    <row r="960" spans="1:4" s="18" customFormat="1" ht="32.1" customHeight="1" x14ac:dyDescent="0.25">
      <c r="A960" s="443"/>
      <c r="B960" s="433">
        <v>35167</v>
      </c>
      <c r="C960" s="463" t="s">
        <v>6186</v>
      </c>
      <c r="D960" s="419">
        <v>1485</v>
      </c>
    </row>
    <row r="961" spans="1:4" s="18" customFormat="1" x14ac:dyDescent="0.25">
      <c r="A961" s="443"/>
      <c r="B961" s="433">
        <v>35168</v>
      </c>
      <c r="C961" s="463" t="s">
        <v>6187</v>
      </c>
      <c r="D961" s="419">
        <v>1485</v>
      </c>
    </row>
    <row r="962" spans="1:4" s="18" customFormat="1" ht="47.1" customHeight="1" x14ac:dyDescent="0.25">
      <c r="A962" s="443"/>
      <c r="B962" s="433">
        <v>35169</v>
      </c>
      <c r="C962" s="463" t="s">
        <v>6188</v>
      </c>
      <c r="D962" s="419">
        <v>1485</v>
      </c>
    </row>
    <row r="963" spans="1:4" s="18" customFormat="1" ht="47.1" customHeight="1" x14ac:dyDescent="0.25">
      <c r="A963" s="507"/>
      <c r="B963" s="396"/>
      <c r="C963" s="497" t="s">
        <v>6189</v>
      </c>
      <c r="D963" s="498"/>
    </row>
    <row r="964" spans="1:4" s="18" customFormat="1" ht="47.1" customHeight="1" x14ac:dyDescent="0.25">
      <c r="A964" s="503"/>
      <c r="B964" s="400">
        <v>35225</v>
      </c>
      <c r="C964" s="463" t="s">
        <v>6190</v>
      </c>
      <c r="D964" s="394">
        <v>130</v>
      </c>
    </row>
    <row r="965" spans="1:4" s="18" customFormat="1" ht="47.1" customHeight="1" x14ac:dyDescent="0.25">
      <c r="A965" s="391"/>
      <c r="B965" s="400">
        <v>35226</v>
      </c>
      <c r="C965" s="463" t="s">
        <v>6191</v>
      </c>
      <c r="D965" s="394">
        <v>500</v>
      </c>
    </row>
    <row r="966" spans="1:4" s="18" customFormat="1" ht="47.1" customHeight="1" x14ac:dyDescent="0.25">
      <c r="A966" s="137"/>
      <c r="B966" s="392">
        <v>35227</v>
      </c>
      <c r="C966" s="463" t="s">
        <v>6192</v>
      </c>
      <c r="D966" s="394">
        <v>300</v>
      </c>
    </row>
    <row r="967" spans="1:4" s="18" customFormat="1" ht="47.1" customHeight="1" x14ac:dyDescent="0.25">
      <c r="A967" s="137"/>
      <c r="B967" s="145">
        <v>35228</v>
      </c>
      <c r="C967" s="463" t="s">
        <v>6193</v>
      </c>
      <c r="D967" s="394">
        <v>130</v>
      </c>
    </row>
    <row r="968" spans="1:4" s="18" customFormat="1" ht="47.1" customHeight="1" x14ac:dyDescent="0.25">
      <c r="A968" s="137"/>
      <c r="B968" s="145">
        <v>35229</v>
      </c>
      <c r="C968" s="463" t="s">
        <v>6194</v>
      </c>
      <c r="D968" s="394">
        <v>340</v>
      </c>
    </row>
    <row r="969" spans="1:4" s="18" customFormat="1" ht="63.95" customHeight="1" x14ac:dyDescent="0.25">
      <c r="A969" s="137"/>
      <c r="B969" s="145">
        <v>35230</v>
      </c>
      <c r="C969" s="463" t="s">
        <v>6195</v>
      </c>
      <c r="D969" s="394">
        <v>130</v>
      </c>
    </row>
    <row r="970" spans="1:4" s="18" customFormat="1" ht="47.1" customHeight="1" x14ac:dyDescent="0.25">
      <c r="A970" s="137"/>
      <c r="B970" s="145">
        <v>35231</v>
      </c>
      <c r="C970" s="463" t="s">
        <v>6196</v>
      </c>
      <c r="D970" s="394">
        <v>500</v>
      </c>
    </row>
    <row r="971" spans="1:4" s="18" customFormat="1" ht="47.1" customHeight="1" x14ac:dyDescent="0.25">
      <c r="A971" s="137"/>
      <c r="B971" s="145">
        <v>35232</v>
      </c>
      <c r="C971" s="463" t="s">
        <v>6197</v>
      </c>
      <c r="D971" s="394">
        <v>130</v>
      </c>
    </row>
    <row r="972" spans="1:4" s="18" customFormat="1" ht="47.1" customHeight="1" x14ac:dyDescent="0.25">
      <c r="A972" s="137"/>
      <c r="B972" s="145">
        <v>35233</v>
      </c>
      <c r="C972" s="463" t="s">
        <v>6198</v>
      </c>
      <c r="D972" s="394">
        <v>320</v>
      </c>
    </row>
    <row r="973" spans="1:4" s="18" customFormat="1" ht="47.1" customHeight="1" x14ac:dyDescent="0.25">
      <c r="A973" s="137"/>
      <c r="B973" s="145">
        <v>35234</v>
      </c>
      <c r="C973" s="463" t="s">
        <v>6199</v>
      </c>
      <c r="D973" s="394">
        <v>130</v>
      </c>
    </row>
    <row r="974" spans="1:4" s="18" customFormat="1" ht="47.1" customHeight="1" x14ac:dyDescent="0.25">
      <c r="A974" s="137"/>
      <c r="B974" s="145">
        <v>35235</v>
      </c>
      <c r="C974" s="463" t="s">
        <v>6200</v>
      </c>
      <c r="D974" s="394">
        <v>130</v>
      </c>
    </row>
    <row r="975" spans="1:4" s="18" customFormat="1" ht="47.1" customHeight="1" x14ac:dyDescent="0.25">
      <c r="A975" s="137"/>
      <c r="B975" s="145">
        <v>35236</v>
      </c>
      <c r="C975" s="463" t="s">
        <v>6201</v>
      </c>
      <c r="D975" s="394">
        <v>130</v>
      </c>
    </row>
    <row r="976" spans="1:4" s="18" customFormat="1" ht="47.1" customHeight="1" x14ac:dyDescent="0.25">
      <c r="A976" s="137"/>
      <c r="B976" s="145">
        <v>35237</v>
      </c>
      <c r="C976" s="463" t="s">
        <v>6202</v>
      </c>
      <c r="D976" s="394">
        <v>500</v>
      </c>
    </row>
    <row r="977" spans="1:4" s="18" customFormat="1" ht="63.95" customHeight="1" x14ac:dyDescent="0.25">
      <c r="A977" s="137"/>
      <c r="B977" s="145">
        <v>35238</v>
      </c>
      <c r="C977" s="463" t="s">
        <v>6203</v>
      </c>
      <c r="D977" s="394">
        <v>130</v>
      </c>
    </row>
    <row r="978" spans="1:4" s="18" customFormat="1" ht="47.1" customHeight="1" x14ac:dyDescent="0.25">
      <c r="A978" s="137"/>
      <c r="B978" s="145">
        <v>35239</v>
      </c>
      <c r="C978" s="463" t="s">
        <v>6204</v>
      </c>
      <c r="D978" s="394">
        <v>130</v>
      </c>
    </row>
    <row r="979" spans="1:4" s="18" customFormat="1" ht="47.1" customHeight="1" x14ac:dyDescent="0.25">
      <c r="A979" s="137"/>
      <c r="B979" s="145">
        <v>35240</v>
      </c>
      <c r="C979" s="463" t="s">
        <v>6205</v>
      </c>
      <c r="D979" s="394">
        <v>500</v>
      </c>
    </row>
    <row r="980" spans="1:4" s="18" customFormat="1" ht="47.1" customHeight="1" x14ac:dyDescent="0.25">
      <c r="A980" s="137"/>
      <c r="B980" s="145">
        <v>35241</v>
      </c>
      <c r="C980" s="463" t="s">
        <v>6206</v>
      </c>
      <c r="D980" s="394">
        <v>130</v>
      </c>
    </row>
    <row r="981" spans="1:4" s="18" customFormat="1" ht="47.1" customHeight="1" x14ac:dyDescent="0.25">
      <c r="A981" s="137"/>
      <c r="B981" s="145">
        <v>35242</v>
      </c>
      <c r="C981" s="463" t="s">
        <v>6207</v>
      </c>
      <c r="D981" s="394">
        <v>130</v>
      </c>
    </row>
    <row r="982" spans="1:4" s="18" customFormat="1" ht="47.1" customHeight="1" x14ac:dyDescent="0.25">
      <c r="A982" s="137"/>
      <c r="B982" s="145">
        <v>35243</v>
      </c>
      <c r="C982" s="463" t="s">
        <v>6208</v>
      </c>
      <c r="D982" s="394">
        <v>570</v>
      </c>
    </row>
    <row r="983" spans="1:4" s="18" customFormat="1" ht="47.1" customHeight="1" x14ac:dyDescent="0.25">
      <c r="A983" s="137"/>
      <c r="B983" s="145">
        <v>35244</v>
      </c>
      <c r="C983" s="463" t="s">
        <v>6209</v>
      </c>
      <c r="D983" s="394">
        <v>360</v>
      </c>
    </row>
    <row r="984" spans="1:4" s="18" customFormat="1" ht="47.1" customHeight="1" x14ac:dyDescent="0.25">
      <c r="A984" s="137"/>
      <c r="B984" s="145">
        <v>35245</v>
      </c>
      <c r="C984" s="463" t="s">
        <v>6210</v>
      </c>
      <c r="D984" s="394">
        <v>200</v>
      </c>
    </row>
    <row r="985" spans="1:4" s="18" customFormat="1" ht="63.95" customHeight="1" x14ac:dyDescent="0.25">
      <c r="A985" s="137"/>
      <c r="B985" s="145">
        <v>35246</v>
      </c>
      <c r="C985" s="463" t="s">
        <v>6211</v>
      </c>
      <c r="D985" s="394">
        <v>460</v>
      </c>
    </row>
    <row r="986" spans="1:4" s="18" customFormat="1" ht="47.1" customHeight="1" x14ac:dyDescent="0.25">
      <c r="A986" s="137"/>
      <c r="B986" s="145">
        <v>35247</v>
      </c>
      <c r="C986" s="463" t="s">
        <v>6212</v>
      </c>
      <c r="D986" s="394">
        <v>850</v>
      </c>
    </row>
    <row r="987" spans="1:4" s="18" customFormat="1" ht="47.1" customHeight="1" x14ac:dyDescent="0.25">
      <c r="A987" s="137"/>
      <c r="B987" s="145">
        <v>35248</v>
      </c>
      <c r="C987" s="463" t="s">
        <v>6213</v>
      </c>
      <c r="D987" s="394">
        <v>1900</v>
      </c>
    </row>
    <row r="988" spans="1:4" s="18" customFormat="1" ht="47.1" customHeight="1" x14ac:dyDescent="0.25">
      <c r="A988" s="137"/>
      <c r="B988" s="145">
        <v>35249</v>
      </c>
      <c r="C988" s="463" t="s">
        <v>6214</v>
      </c>
      <c r="D988" s="394">
        <v>2500</v>
      </c>
    </row>
    <row r="989" spans="1:4" s="18" customFormat="1" ht="47.1" customHeight="1" x14ac:dyDescent="0.25">
      <c r="A989" s="137"/>
      <c r="B989" s="145">
        <v>35250</v>
      </c>
      <c r="C989" s="463" t="s">
        <v>6215</v>
      </c>
      <c r="D989" s="394">
        <v>1160</v>
      </c>
    </row>
    <row r="990" spans="1:4" s="18" customFormat="1" ht="47.1" customHeight="1" x14ac:dyDescent="0.25">
      <c r="A990" s="137"/>
      <c r="B990" s="145">
        <v>35251</v>
      </c>
      <c r="C990" s="463" t="s">
        <v>6216</v>
      </c>
      <c r="D990" s="394">
        <v>1720</v>
      </c>
    </row>
    <row r="991" spans="1:4" s="18" customFormat="1" ht="47.1" customHeight="1" x14ac:dyDescent="0.25">
      <c r="A991" s="137"/>
      <c r="B991" s="145">
        <v>35252</v>
      </c>
      <c r="C991" s="463" t="s">
        <v>6217</v>
      </c>
      <c r="D991" s="394">
        <v>660</v>
      </c>
    </row>
    <row r="992" spans="1:4" s="18" customFormat="1" ht="47.1" customHeight="1" x14ac:dyDescent="0.25">
      <c r="A992" s="137"/>
      <c r="B992" s="145">
        <v>35253</v>
      </c>
      <c r="C992" s="463" t="s">
        <v>6218</v>
      </c>
      <c r="D992" s="394">
        <v>440</v>
      </c>
    </row>
    <row r="993" spans="1:4" s="18" customFormat="1" ht="63.95" customHeight="1" x14ac:dyDescent="0.25">
      <c r="A993" s="137"/>
      <c r="B993" s="145">
        <v>35254</v>
      </c>
      <c r="C993" s="463" t="s">
        <v>6219</v>
      </c>
      <c r="D993" s="394">
        <v>470</v>
      </c>
    </row>
    <row r="994" spans="1:4" s="18" customFormat="1" ht="47.1" customHeight="1" x14ac:dyDescent="0.25">
      <c r="A994" s="137"/>
      <c r="B994" s="145">
        <v>35255</v>
      </c>
      <c r="C994" s="463" t="s">
        <v>6220</v>
      </c>
      <c r="D994" s="394">
        <v>450</v>
      </c>
    </row>
    <row r="995" spans="1:4" s="18" customFormat="1" ht="47.1" customHeight="1" x14ac:dyDescent="0.25">
      <c r="A995" s="137"/>
      <c r="B995" s="145">
        <v>35256</v>
      </c>
      <c r="C995" s="463" t="s">
        <v>6221</v>
      </c>
      <c r="D995" s="394">
        <v>1100</v>
      </c>
    </row>
    <row r="996" spans="1:4" s="18" customFormat="1" ht="47.1" customHeight="1" x14ac:dyDescent="0.25">
      <c r="A996" s="137"/>
      <c r="B996" s="145">
        <v>35257</v>
      </c>
      <c r="C996" s="463" t="s">
        <v>6222</v>
      </c>
      <c r="D996" s="394">
        <v>1320</v>
      </c>
    </row>
    <row r="997" spans="1:4" s="18" customFormat="1" ht="47.1" customHeight="1" x14ac:dyDescent="0.25">
      <c r="A997" s="558" t="s">
        <v>6572</v>
      </c>
      <c r="B997" s="558">
        <v>35259</v>
      </c>
      <c r="C997" s="126" t="s">
        <v>6586</v>
      </c>
      <c r="D997" s="560">
        <v>1215</v>
      </c>
    </row>
    <row r="998" spans="1:4" s="18" customFormat="1" ht="47.1" customHeight="1" x14ac:dyDescent="0.25">
      <c r="A998" s="558" t="s">
        <v>6573</v>
      </c>
      <c r="B998" s="558">
        <v>35260</v>
      </c>
      <c r="C998" s="124" t="s">
        <v>6587</v>
      </c>
      <c r="D998" s="560">
        <v>1350</v>
      </c>
    </row>
    <row r="999" spans="1:4" s="18" customFormat="1" ht="47.1" customHeight="1" x14ac:dyDescent="0.25">
      <c r="A999" s="558" t="s">
        <v>6574</v>
      </c>
      <c r="B999" s="558">
        <v>35261</v>
      </c>
      <c r="C999" s="124" t="s">
        <v>6588</v>
      </c>
      <c r="D999" s="560">
        <v>1560</v>
      </c>
    </row>
    <row r="1000" spans="1:4" s="18" customFormat="1" ht="47.1" customHeight="1" x14ac:dyDescent="0.25">
      <c r="A1000" s="558" t="s">
        <v>6575</v>
      </c>
      <c r="B1000" s="558">
        <v>35262</v>
      </c>
      <c r="C1000" s="124" t="s">
        <v>6589</v>
      </c>
      <c r="D1000" s="560">
        <v>1800</v>
      </c>
    </row>
    <row r="1001" spans="1:4" s="18" customFormat="1" ht="47.1" customHeight="1" x14ac:dyDescent="0.25">
      <c r="A1001" s="558" t="s">
        <v>6576</v>
      </c>
      <c r="B1001" s="558">
        <v>35263</v>
      </c>
      <c r="C1001" s="124" t="s">
        <v>6590</v>
      </c>
      <c r="D1001" s="560">
        <v>915</v>
      </c>
    </row>
    <row r="1002" spans="1:4" s="18" customFormat="1" ht="47.1" customHeight="1" x14ac:dyDescent="0.25">
      <c r="A1002" s="558" t="s">
        <v>6577</v>
      </c>
      <c r="B1002" s="558">
        <v>35264</v>
      </c>
      <c r="C1002" s="559" t="s">
        <v>6591</v>
      </c>
      <c r="D1002" s="560">
        <v>1120</v>
      </c>
    </row>
    <row r="1003" spans="1:4" s="18" customFormat="1" ht="47.1" customHeight="1" x14ac:dyDescent="0.25">
      <c r="A1003" s="558" t="s">
        <v>6578</v>
      </c>
      <c r="B1003" s="558">
        <v>35265</v>
      </c>
      <c r="C1003" s="559" t="s">
        <v>6592</v>
      </c>
      <c r="D1003" s="560">
        <v>1345</v>
      </c>
    </row>
    <row r="1004" spans="1:4" s="18" customFormat="1" ht="47.1" customHeight="1" x14ac:dyDescent="0.25">
      <c r="A1004" s="558" t="s">
        <v>6579</v>
      </c>
      <c r="B1004" s="558">
        <v>35266</v>
      </c>
      <c r="C1004" s="559" t="s">
        <v>6593</v>
      </c>
      <c r="D1004" s="560">
        <v>1540</v>
      </c>
    </row>
    <row r="1005" spans="1:4" s="18" customFormat="1" ht="47.1" customHeight="1" x14ac:dyDescent="0.25">
      <c r="A1005" s="558" t="s">
        <v>6580</v>
      </c>
      <c r="B1005" s="558">
        <v>35267</v>
      </c>
      <c r="C1005" s="124" t="s">
        <v>6594</v>
      </c>
      <c r="D1005" s="560">
        <v>1810</v>
      </c>
    </row>
    <row r="1006" spans="1:4" s="18" customFormat="1" ht="47.1" customHeight="1" x14ac:dyDescent="0.25">
      <c r="A1006" s="558" t="s">
        <v>6581</v>
      </c>
      <c r="B1006" s="558">
        <v>35268</v>
      </c>
      <c r="C1006" s="559" t="s">
        <v>6595</v>
      </c>
      <c r="D1006" s="560">
        <v>650</v>
      </c>
    </row>
    <row r="1007" spans="1:4" s="18" customFormat="1" ht="47.1" customHeight="1" x14ac:dyDescent="0.25">
      <c r="A1007" s="558" t="s">
        <v>6582</v>
      </c>
      <c r="B1007" s="558">
        <v>35269</v>
      </c>
      <c r="C1007" s="559" t="s">
        <v>6596</v>
      </c>
      <c r="D1007" s="560">
        <v>7330</v>
      </c>
    </row>
    <row r="1008" spans="1:4" s="18" customFormat="1" ht="47.1" customHeight="1" x14ac:dyDescent="0.25">
      <c r="A1008" s="558" t="s">
        <v>6583</v>
      </c>
      <c r="B1008" s="558">
        <v>35270</v>
      </c>
      <c r="C1008" s="559" t="s">
        <v>6597</v>
      </c>
      <c r="D1008" s="560">
        <v>11030</v>
      </c>
    </row>
    <row r="1009" spans="1:4" s="18" customFormat="1" ht="47.1" customHeight="1" x14ac:dyDescent="0.25">
      <c r="A1009" s="558" t="s">
        <v>6584</v>
      </c>
      <c r="B1009" s="128">
        <v>35271</v>
      </c>
      <c r="C1009" s="92" t="s">
        <v>6598</v>
      </c>
      <c r="D1009" s="560">
        <v>3995</v>
      </c>
    </row>
    <row r="1010" spans="1:4" s="18" customFormat="1" ht="47.1" customHeight="1" x14ac:dyDescent="0.25">
      <c r="A1010" s="558" t="s">
        <v>6585</v>
      </c>
      <c r="B1010" s="558">
        <v>35272</v>
      </c>
      <c r="C1010" s="559" t="s">
        <v>6599</v>
      </c>
      <c r="D1010" s="560">
        <v>840</v>
      </c>
    </row>
    <row r="1011" spans="1:4" s="18" customFormat="1" ht="47.1" customHeight="1" x14ac:dyDescent="0.25">
      <c r="A1011" s="152"/>
      <c r="B1011" s="153"/>
      <c r="C1011" s="259" t="s">
        <v>159</v>
      </c>
      <c r="D1011" s="334"/>
    </row>
    <row r="1012" spans="1:4" s="18" customFormat="1" ht="47.1" customHeight="1" x14ac:dyDescent="0.25">
      <c r="A1012" s="89"/>
      <c r="B1012" s="88"/>
      <c r="C1012" s="154" t="s">
        <v>160</v>
      </c>
      <c r="D1012" s="335"/>
    </row>
    <row r="1013" spans="1:4" s="18" customFormat="1" ht="47.1" customHeight="1" x14ac:dyDescent="0.25">
      <c r="A1013" s="87" t="s">
        <v>161</v>
      </c>
      <c r="B1013" s="129">
        <v>37001</v>
      </c>
      <c r="C1013" s="92" t="s">
        <v>162</v>
      </c>
      <c r="D1013" s="319">
        <v>2600</v>
      </c>
    </row>
    <row r="1014" spans="1:4" s="18" customFormat="1" ht="47.1" customHeight="1" x14ac:dyDescent="0.25">
      <c r="A1014" s="87" t="s">
        <v>161</v>
      </c>
      <c r="B1014" s="129">
        <v>37002</v>
      </c>
      <c r="C1014" s="92" t="s">
        <v>163</v>
      </c>
      <c r="D1014" s="319">
        <v>5400</v>
      </c>
    </row>
    <row r="1015" spans="1:4" s="18" customFormat="1" ht="47.1" customHeight="1" x14ac:dyDescent="0.25">
      <c r="A1015" s="87" t="s">
        <v>161</v>
      </c>
      <c r="B1015" s="129">
        <v>37003</v>
      </c>
      <c r="C1015" s="92" t="s">
        <v>164</v>
      </c>
      <c r="D1015" s="319">
        <v>8000</v>
      </c>
    </row>
    <row r="1016" spans="1:4" s="18" customFormat="1" ht="47.1" customHeight="1" x14ac:dyDescent="0.25">
      <c r="A1016" s="87" t="s">
        <v>161</v>
      </c>
      <c r="B1016" s="129">
        <v>37004</v>
      </c>
      <c r="C1016" s="92" t="s">
        <v>165</v>
      </c>
      <c r="D1016" s="319">
        <v>10700</v>
      </c>
    </row>
    <row r="1017" spans="1:4" s="18" customFormat="1" ht="47.1" customHeight="1" x14ac:dyDescent="0.25">
      <c r="A1017" s="87" t="s">
        <v>161</v>
      </c>
      <c r="B1017" s="129">
        <v>37005</v>
      </c>
      <c r="C1017" s="92" t="s">
        <v>166</v>
      </c>
      <c r="D1017" s="319">
        <v>13400</v>
      </c>
    </row>
    <row r="1018" spans="1:4" s="18" customFormat="1" ht="47.1" customHeight="1" x14ac:dyDescent="0.25">
      <c r="A1018" s="87" t="s">
        <v>161</v>
      </c>
      <c r="B1018" s="129">
        <v>37006</v>
      </c>
      <c r="C1018" s="92" t="s">
        <v>167</v>
      </c>
      <c r="D1018" s="319">
        <v>17900</v>
      </c>
    </row>
    <row r="1019" spans="1:4" s="18" customFormat="1" ht="47.1" customHeight="1" x14ac:dyDescent="0.25">
      <c r="A1019" s="87" t="s">
        <v>161</v>
      </c>
      <c r="B1019" s="129">
        <v>37007</v>
      </c>
      <c r="C1019" s="92" t="s">
        <v>168</v>
      </c>
      <c r="D1019" s="319">
        <v>19700</v>
      </c>
    </row>
    <row r="1020" spans="1:4" s="18" customFormat="1" ht="47.1" customHeight="1" x14ac:dyDescent="0.25">
      <c r="A1020" s="87" t="s">
        <v>161</v>
      </c>
      <c r="B1020" s="129">
        <v>37008</v>
      </c>
      <c r="C1020" s="92" t="s">
        <v>169</v>
      </c>
      <c r="D1020" s="319">
        <v>22400</v>
      </c>
    </row>
    <row r="1021" spans="1:4" s="18" customFormat="1" ht="47.25" x14ac:dyDescent="0.25">
      <c r="A1021" s="87" t="s">
        <v>170</v>
      </c>
      <c r="B1021" s="129">
        <v>37009</v>
      </c>
      <c r="C1021" s="92" t="s">
        <v>171</v>
      </c>
      <c r="D1021" s="319">
        <v>2700</v>
      </c>
    </row>
    <row r="1022" spans="1:4" s="18" customFormat="1" ht="47.1" customHeight="1" x14ac:dyDescent="0.25">
      <c r="A1022" s="87" t="s">
        <v>170</v>
      </c>
      <c r="B1022" s="129">
        <v>37010</v>
      </c>
      <c r="C1022" s="92" t="s">
        <v>172</v>
      </c>
      <c r="D1022" s="319">
        <v>5500</v>
      </c>
    </row>
    <row r="1023" spans="1:4" s="18" customFormat="1" ht="47.25" x14ac:dyDescent="0.25">
      <c r="A1023" s="87" t="s">
        <v>170</v>
      </c>
      <c r="B1023" s="129">
        <v>37011</v>
      </c>
      <c r="C1023" s="92" t="s">
        <v>173</v>
      </c>
      <c r="D1023" s="319">
        <v>8300</v>
      </c>
    </row>
    <row r="1024" spans="1:4" s="18" customFormat="1" ht="47.25" x14ac:dyDescent="0.25">
      <c r="A1024" s="87" t="s">
        <v>170</v>
      </c>
      <c r="B1024" s="129">
        <v>37012</v>
      </c>
      <c r="C1024" s="92" t="s">
        <v>174</v>
      </c>
      <c r="D1024" s="319">
        <v>11000</v>
      </c>
    </row>
    <row r="1025" spans="1:4" s="18" customFormat="1" ht="47.1" customHeight="1" x14ac:dyDescent="0.25">
      <c r="A1025" s="87" t="s">
        <v>170</v>
      </c>
      <c r="B1025" s="129">
        <v>37013</v>
      </c>
      <c r="C1025" s="92" t="s">
        <v>175</v>
      </c>
      <c r="D1025" s="319">
        <v>13800</v>
      </c>
    </row>
    <row r="1026" spans="1:4" s="18" customFormat="1" ht="47.25" x14ac:dyDescent="0.25">
      <c r="A1026" s="87" t="s">
        <v>170</v>
      </c>
      <c r="B1026" s="129">
        <v>37014</v>
      </c>
      <c r="C1026" s="92" t="s">
        <v>176</v>
      </c>
      <c r="D1026" s="319">
        <v>18400</v>
      </c>
    </row>
    <row r="1027" spans="1:4" s="18" customFormat="1" ht="47.25" x14ac:dyDescent="0.25">
      <c r="A1027" s="87" t="s">
        <v>170</v>
      </c>
      <c r="B1027" s="129">
        <v>37015</v>
      </c>
      <c r="C1027" s="92" t="s">
        <v>177</v>
      </c>
      <c r="D1027" s="319">
        <v>20300</v>
      </c>
    </row>
    <row r="1028" spans="1:4" s="18" customFormat="1" ht="47.1" customHeight="1" x14ac:dyDescent="0.25">
      <c r="A1028" s="87" t="s">
        <v>170</v>
      </c>
      <c r="B1028" s="129">
        <v>37016</v>
      </c>
      <c r="C1028" s="92" t="s">
        <v>178</v>
      </c>
      <c r="D1028" s="319">
        <v>23000</v>
      </c>
    </row>
    <row r="1029" spans="1:4" s="18" customFormat="1" ht="47.25" x14ac:dyDescent="0.25">
      <c r="A1029" s="87" t="s">
        <v>179</v>
      </c>
      <c r="B1029" s="129">
        <v>37017</v>
      </c>
      <c r="C1029" s="92" t="s">
        <v>180</v>
      </c>
      <c r="D1029" s="319">
        <v>2840</v>
      </c>
    </row>
    <row r="1030" spans="1:4" s="18" customFormat="1" ht="47.25" x14ac:dyDescent="0.25">
      <c r="A1030" s="87" t="s">
        <v>179</v>
      </c>
      <c r="B1030" s="129">
        <v>37018</v>
      </c>
      <c r="C1030" s="92" t="s">
        <v>181</v>
      </c>
      <c r="D1030" s="319">
        <v>5690</v>
      </c>
    </row>
    <row r="1031" spans="1:4" s="18" customFormat="1" ht="47.25" x14ac:dyDescent="0.25">
      <c r="A1031" s="87" t="s">
        <v>179</v>
      </c>
      <c r="B1031" s="129">
        <v>37019</v>
      </c>
      <c r="C1031" s="92" t="s">
        <v>182</v>
      </c>
      <c r="D1031" s="319">
        <v>8532</v>
      </c>
    </row>
    <row r="1032" spans="1:4" s="18" customFormat="1" ht="47.25" x14ac:dyDescent="0.25">
      <c r="A1032" s="87" t="s">
        <v>179</v>
      </c>
      <c r="B1032" s="129">
        <v>37020</v>
      </c>
      <c r="C1032" s="92" t="s">
        <v>183</v>
      </c>
      <c r="D1032" s="319">
        <v>11380</v>
      </c>
    </row>
    <row r="1033" spans="1:4" s="18" customFormat="1" ht="47.25" x14ac:dyDescent="0.25">
      <c r="A1033" s="87" t="s">
        <v>179</v>
      </c>
      <c r="B1033" s="129">
        <v>37021</v>
      </c>
      <c r="C1033" s="92" t="s">
        <v>184</v>
      </c>
      <c r="D1033" s="319">
        <v>14220</v>
      </c>
    </row>
    <row r="1034" spans="1:4" s="18" customFormat="1" ht="47.25" x14ac:dyDescent="0.25">
      <c r="A1034" s="87" t="s">
        <v>179</v>
      </c>
      <c r="B1034" s="129">
        <v>37022</v>
      </c>
      <c r="C1034" s="92" t="s">
        <v>185</v>
      </c>
      <c r="D1034" s="319">
        <v>18960</v>
      </c>
    </row>
    <row r="1035" spans="1:4" ht="47.1" customHeight="1" x14ac:dyDescent="0.25">
      <c r="A1035" s="87" t="s">
        <v>179</v>
      </c>
      <c r="B1035" s="129">
        <v>37023</v>
      </c>
      <c r="C1035" s="92" t="s">
        <v>186</v>
      </c>
      <c r="D1035" s="319">
        <v>20860</v>
      </c>
    </row>
    <row r="1036" spans="1:4" s="18" customFormat="1" ht="47.1" customHeight="1" x14ac:dyDescent="0.25">
      <c r="A1036" s="87" t="s">
        <v>179</v>
      </c>
      <c r="B1036" s="129">
        <v>37024</v>
      </c>
      <c r="C1036" s="92" t="s">
        <v>187</v>
      </c>
      <c r="D1036" s="319">
        <v>23700</v>
      </c>
    </row>
    <row r="1037" spans="1:4" s="18" customFormat="1" ht="47.1" customHeight="1" x14ac:dyDescent="0.25">
      <c r="A1037" s="87" t="s">
        <v>188</v>
      </c>
      <c r="B1037" s="129">
        <v>37025</v>
      </c>
      <c r="C1037" s="92" t="s">
        <v>189</v>
      </c>
      <c r="D1037" s="319">
        <v>2920</v>
      </c>
    </row>
    <row r="1038" spans="1:4" s="18" customFormat="1" ht="47.1" customHeight="1" x14ac:dyDescent="0.25">
      <c r="A1038" s="87" t="s">
        <v>188</v>
      </c>
      <c r="B1038" s="129">
        <v>37026</v>
      </c>
      <c r="C1038" s="92" t="s">
        <v>190</v>
      </c>
      <c r="D1038" s="319">
        <v>5844</v>
      </c>
    </row>
    <row r="1039" spans="1:4" s="18" customFormat="1" ht="47.1" customHeight="1" x14ac:dyDescent="0.25">
      <c r="A1039" s="87" t="s">
        <v>188</v>
      </c>
      <c r="B1039" s="129">
        <v>37027</v>
      </c>
      <c r="C1039" s="92" t="s">
        <v>191</v>
      </c>
      <c r="D1039" s="319">
        <v>8770</v>
      </c>
    </row>
    <row r="1040" spans="1:4" s="18" customFormat="1" ht="47.1" customHeight="1" x14ac:dyDescent="0.25">
      <c r="A1040" s="87" t="s">
        <v>188</v>
      </c>
      <c r="B1040" s="129">
        <v>37028</v>
      </c>
      <c r="C1040" s="92" t="s">
        <v>192</v>
      </c>
      <c r="D1040" s="319">
        <v>11690</v>
      </c>
    </row>
    <row r="1041" spans="1:4" s="18" customFormat="1" ht="47.1" customHeight="1" x14ac:dyDescent="0.25">
      <c r="A1041" s="87" t="s">
        <v>188</v>
      </c>
      <c r="B1041" s="129">
        <v>37029</v>
      </c>
      <c r="C1041" s="92" t="s">
        <v>193</v>
      </c>
      <c r="D1041" s="319">
        <v>14610</v>
      </c>
    </row>
    <row r="1042" spans="1:4" s="18" customFormat="1" ht="47.1" customHeight="1" x14ac:dyDescent="0.25">
      <c r="A1042" s="87" t="s">
        <v>188</v>
      </c>
      <c r="B1042" s="129">
        <v>37030</v>
      </c>
      <c r="C1042" s="92" t="s">
        <v>194</v>
      </c>
      <c r="D1042" s="319">
        <v>19480</v>
      </c>
    </row>
    <row r="1043" spans="1:4" s="18" customFormat="1" ht="47.1" customHeight="1" x14ac:dyDescent="0.25">
      <c r="A1043" s="87" t="s">
        <v>188</v>
      </c>
      <c r="B1043" s="129">
        <v>37031</v>
      </c>
      <c r="C1043" s="92" t="s">
        <v>195</v>
      </c>
      <c r="D1043" s="319">
        <v>21400</v>
      </c>
    </row>
    <row r="1044" spans="1:4" s="18" customFormat="1" ht="47.1" customHeight="1" x14ac:dyDescent="0.25">
      <c r="A1044" s="87" t="s">
        <v>188</v>
      </c>
      <c r="B1044" s="129">
        <v>37032</v>
      </c>
      <c r="C1044" s="92" t="s">
        <v>196</v>
      </c>
      <c r="D1044" s="319">
        <v>24300</v>
      </c>
    </row>
    <row r="1045" spans="1:4" s="18" customFormat="1" ht="47.1" customHeight="1" x14ac:dyDescent="0.25">
      <c r="A1045" s="87" t="s">
        <v>197</v>
      </c>
      <c r="B1045" s="129">
        <v>37033</v>
      </c>
      <c r="C1045" s="92" t="s">
        <v>198</v>
      </c>
      <c r="D1045" s="319">
        <v>3000</v>
      </c>
    </row>
    <row r="1046" spans="1:4" s="18" customFormat="1" ht="47.1" customHeight="1" x14ac:dyDescent="0.25">
      <c r="A1046" s="87" t="s">
        <v>197</v>
      </c>
      <c r="B1046" s="129">
        <v>37034</v>
      </c>
      <c r="C1046" s="92" t="s">
        <v>199</v>
      </c>
      <c r="D1046" s="319">
        <v>6000</v>
      </c>
    </row>
    <row r="1047" spans="1:4" s="18" customFormat="1" ht="47.1" customHeight="1" x14ac:dyDescent="0.25">
      <c r="A1047" s="87" t="s">
        <v>197</v>
      </c>
      <c r="B1047" s="129">
        <v>37035</v>
      </c>
      <c r="C1047" s="92" t="s">
        <v>200</v>
      </c>
      <c r="D1047" s="319">
        <v>9000</v>
      </c>
    </row>
    <row r="1048" spans="1:4" s="18" customFormat="1" ht="47.1" customHeight="1" x14ac:dyDescent="0.25">
      <c r="A1048" s="87" t="s">
        <v>197</v>
      </c>
      <c r="B1048" s="129">
        <v>37036</v>
      </c>
      <c r="C1048" s="92" t="s">
        <v>201</v>
      </c>
      <c r="D1048" s="319">
        <v>12000</v>
      </c>
    </row>
    <row r="1049" spans="1:4" s="18" customFormat="1" ht="47.1" customHeight="1" x14ac:dyDescent="0.25">
      <c r="A1049" s="87" t="s">
        <v>197</v>
      </c>
      <c r="B1049" s="129">
        <v>37037</v>
      </c>
      <c r="C1049" s="92" t="s">
        <v>202</v>
      </c>
      <c r="D1049" s="319">
        <v>15000</v>
      </c>
    </row>
    <row r="1050" spans="1:4" s="18" customFormat="1" ht="47.1" customHeight="1" x14ac:dyDescent="0.25">
      <c r="A1050" s="87" t="s">
        <v>197</v>
      </c>
      <c r="B1050" s="129">
        <v>37038</v>
      </c>
      <c r="C1050" s="92" t="s">
        <v>203</v>
      </c>
      <c r="D1050" s="319">
        <v>20000</v>
      </c>
    </row>
    <row r="1051" spans="1:4" s="18" customFormat="1" ht="47.1" customHeight="1" x14ac:dyDescent="0.25">
      <c r="A1051" s="87" t="s">
        <v>197</v>
      </c>
      <c r="B1051" s="129">
        <v>37039</v>
      </c>
      <c r="C1051" s="92" t="s">
        <v>204</v>
      </c>
      <c r="D1051" s="319">
        <v>22000</v>
      </c>
    </row>
    <row r="1052" spans="1:4" s="18" customFormat="1" ht="47.1" customHeight="1" x14ac:dyDescent="0.25">
      <c r="A1052" s="87" t="s">
        <v>197</v>
      </c>
      <c r="B1052" s="129">
        <v>37040</v>
      </c>
      <c r="C1052" s="92" t="s">
        <v>205</v>
      </c>
      <c r="D1052" s="319">
        <v>25000</v>
      </c>
    </row>
    <row r="1053" spans="1:4" s="18" customFormat="1" ht="47.1" customHeight="1" x14ac:dyDescent="0.25">
      <c r="A1053" s="87" t="s">
        <v>206</v>
      </c>
      <c r="B1053" s="129">
        <v>37041</v>
      </c>
      <c r="C1053" s="92" t="s">
        <v>207</v>
      </c>
      <c r="D1053" s="319">
        <v>1100</v>
      </c>
    </row>
    <row r="1054" spans="1:4" s="18" customFormat="1" ht="47.1" customHeight="1" x14ac:dyDescent="0.25">
      <c r="A1054" s="87" t="s">
        <v>206</v>
      </c>
      <c r="B1054" s="129">
        <v>37042</v>
      </c>
      <c r="C1054" s="92" t="s">
        <v>208</v>
      </c>
      <c r="D1054" s="319">
        <v>1300</v>
      </c>
    </row>
    <row r="1055" spans="1:4" s="18" customFormat="1" ht="47.1" customHeight="1" x14ac:dyDescent="0.25">
      <c r="A1055" s="87" t="s">
        <v>206</v>
      </c>
      <c r="B1055" s="129">
        <v>37043</v>
      </c>
      <c r="C1055" s="92" t="s">
        <v>209</v>
      </c>
      <c r="D1055" s="319">
        <v>1450</v>
      </c>
    </row>
    <row r="1056" spans="1:4" s="18" customFormat="1" ht="47.1" customHeight="1" x14ac:dyDescent="0.25">
      <c r="A1056" s="87" t="s">
        <v>206</v>
      </c>
      <c r="B1056" s="129">
        <v>37044</v>
      </c>
      <c r="C1056" s="92" t="s">
        <v>210</v>
      </c>
      <c r="D1056" s="319">
        <v>1600</v>
      </c>
    </row>
    <row r="1057" spans="1:4" s="18" customFormat="1" ht="47.1" customHeight="1" x14ac:dyDescent="0.25">
      <c r="A1057" s="87" t="s">
        <v>206</v>
      </c>
      <c r="B1057" s="129">
        <v>37045</v>
      </c>
      <c r="C1057" s="92" t="s">
        <v>211</v>
      </c>
      <c r="D1057" s="319">
        <v>1800</v>
      </c>
    </row>
    <row r="1058" spans="1:4" s="18" customFormat="1" ht="47.1" customHeight="1" x14ac:dyDescent="0.25">
      <c r="A1058" s="87" t="s">
        <v>206</v>
      </c>
      <c r="B1058" s="129">
        <v>37046</v>
      </c>
      <c r="C1058" s="92" t="s">
        <v>212</v>
      </c>
      <c r="D1058" s="319">
        <v>150</v>
      </c>
    </row>
    <row r="1059" spans="1:4" s="18" customFormat="1" ht="47.1" customHeight="1" x14ac:dyDescent="0.25">
      <c r="A1059" s="87" t="s">
        <v>206</v>
      </c>
      <c r="B1059" s="129">
        <v>37047</v>
      </c>
      <c r="C1059" s="92" t="s">
        <v>213</v>
      </c>
      <c r="D1059" s="319">
        <v>200</v>
      </c>
    </row>
    <row r="1060" spans="1:4" s="18" customFormat="1" ht="47.1" customHeight="1" x14ac:dyDescent="0.25">
      <c r="A1060" s="87" t="s">
        <v>206</v>
      </c>
      <c r="B1060" s="129">
        <v>37048</v>
      </c>
      <c r="C1060" s="92" t="s">
        <v>214</v>
      </c>
      <c r="D1060" s="319">
        <v>250</v>
      </c>
    </row>
    <row r="1061" spans="1:4" s="18" customFormat="1" ht="47.1" customHeight="1" x14ac:dyDescent="0.25">
      <c r="A1061" s="87" t="s">
        <v>206</v>
      </c>
      <c r="B1061" s="129">
        <v>37049</v>
      </c>
      <c r="C1061" s="92" t="s">
        <v>215</v>
      </c>
      <c r="D1061" s="319">
        <v>300</v>
      </c>
    </row>
    <row r="1062" spans="1:4" s="18" customFormat="1" ht="47.1" customHeight="1" x14ac:dyDescent="0.25">
      <c r="A1062" s="87" t="s">
        <v>206</v>
      </c>
      <c r="B1062" s="129">
        <v>37050</v>
      </c>
      <c r="C1062" s="92" t="s">
        <v>216</v>
      </c>
      <c r="D1062" s="319">
        <v>350</v>
      </c>
    </row>
    <row r="1063" spans="1:4" s="18" customFormat="1" ht="47.1" customHeight="1" x14ac:dyDescent="0.25">
      <c r="A1063" s="87" t="s">
        <v>217</v>
      </c>
      <c r="B1063" s="129">
        <v>37051</v>
      </c>
      <c r="C1063" s="92" t="s">
        <v>218</v>
      </c>
      <c r="D1063" s="319">
        <v>2000</v>
      </c>
    </row>
    <row r="1064" spans="1:4" s="18" customFormat="1" ht="47.1" customHeight="1" x14ac:dyDescent="0.25">
      <c r="A1064" s="87" t="s">
        <v>206</v>
      </c>
      <c r="B1064" s="129">
        <v>37052</v>
      </c>
      <c r="C1064" s="92" t="s">
        <v>3398</v>
      </c>
      <c r="D1064" s="319">
        <v>2000</v>
      </c>
    </row>
    <row r="1065" spans="1:4" s="18" customFormat="1" ht="47.1" customHeight="1" x14ac:dyDescent="0.25">
      <c r="A1065" s="87" t="s">
        <v>206</v>
      </c>
      <c r="B1065" s="129">
        <v>37053</v>
      </c>
      <c r="C1065" s="92" t="s">
        <v>4912</v>
      </c>
      <c r="D1065" s="319">
        <v>500</v>
      </c>
    </row>
    <row r="1066" spans="1:4" s="18" customFormat="1" ht="47.1" customHeight="1" x14ac:dyDescent="0.25">
      <c r="A1066" s="89"/>
      <c r="B1066" s="88"/>
      <c r="C1066" s="154" t="s">
        <v>219</v>
      </c>
      <c r="D1066" s="335"/>
    </row>
    <row r="1067" spans="1:4" s="18" customFormat="1" ht="47.1" customHeight="1" x14ac:dyDescent="0.25">
      <c r="A1067" s="87" t="s">
        <v>220</v>
      </c>
      <c r="B1067" s="129">
        <v>37101</v>
      </c>
      <c r="C1067" s="92" t="s">
        <v>221</v>
      </c>
      <c r="D1067" s="319">
        <v>3000</v>
      </c>
    </row>
    <row r="1068" spans="1:4" s="18" customFormat="1" ht="47.1" customHeight="1" x14ac:dyDescent="0.25">
      <c r="A1068" s="87" t="s">
        <v>3399</v>
      </c>
      <c r="B1068" s="129">
        <v>37305</v>
      </c>
      <c r="C1068" s="92" t="s">
        <v>3400</v>
      </c>
      <c r="D1068" s="319">
        <v>3000</v>
      </c>
    </row>
    <row r="1069" spans="1:4" ht="47.1" customHeight="1" x14ac:dyDescent="0.25">
      <c r="A1069" s="87" t="s">
        <v>222</v>
      </c>
      <c r="B1069" s="129">
        <v>37102</v>
      </c>
      <c r="C1069" s="92" t="s">
        <v>223</v>
      </c>
      <c r="D1069" s="319">
        <v>4500</v>
      </c>
    </row>
    <row r="1070" spans="1:4" s="18" customFormat="1" ht="47.1" customHeight="1" x14ac:dyDescent="0.25">
      <c r="A1070" s="87" t="s">
        <v>224</v>
      </c>
      <c r="B1070" s="129">
        <v>37103</v>
      </c>
      <c r="C1070" s="92" t="s">
        <v>225</v>
      </c>
      <c r="D1070" s="319">
        <v>2500</v>
      </c>
    </row>
    <row r="1071" spans="1:4" s="18" customFormat="1" x14ac:dyDescent="0.25">
      <c r="A1071" s="87" t="s">
        <v>226</v>
      </c>
      <c r="B1071" s="129">
        <v>37104</v>
      </c>
      <c r="C1071" s="92" t="s">
        <v>3401</v>
      </c>
      <c r="D1071" s="319">
        <v>2000</v>
      </c>
    </row>
    <row r="1072" spans="1:4" s="18" customFormat="1" ht="47.25" x14ac:dyDescent="0.25">
      <c r="A1072" s="87" t="s">
        <v>228</v>
      </c>
      <c r="B1072" s="129">
        <v>37106</v>
      </c>
      <c r="C1072" s="92" t="s">
        <v>229</v>
      </c>
      <c r="D1072" s="319">
        <v>2500</v>
      </c>
    </row>
    <row r="1073" spans="1:4" s="18" customFormat="1" ht="47.25" x14ac:dyDescent="0.25">
      <c r="A1073" s="87" t="s">
        <v>228</v>
      </c>
      <c r="B1073" s="129">
        <v>37107</v>
      </c>
      <c r="C1073" s="92" t="s">
        <v>230</v>
      </c>
      <c r="D1073" s="319">
        <v>5500</v>
      </c>
    </row>
    <row r="1074" spans="1:4" s="18" customFormat="1" ht="47.25" x14ac:dyDescent="0.25">
      <c r="A1074" s="87" t="s">
        <v>228</v>
      </c>
      <c r="B1074" s="129">
        <v>37108</v>
      </c>
      <c r="C1074" s="92" t="s">
        <v>231</v>
      </c>
      <c r="D1074" s="319">
        <v>7000</v>
      </c>
    </row>
    <row r="1075" spans="1:4" s="18" customFormat="1" ht="47.1" customHeight="1" x14ac:dyDescent="0.25">
      <c r="A1075" s="87" t="s">
        <v>228</v>
      </c>
      <c r="B1075" s="129">
        <v>37109</v>
      </c>
      <c r="C1075" s="92" t="s">
        <v>232</v>
      </c>
      <c r="D1075" s="319">
        <v>10000</v>
      </c>
    </row>
    <row r="1076" spans="1:4" s="18" customFormat="1" ht="47.1" customHeight="1" x14ac:dyDescent="0.25">
      <c r="A1076" s="87" t="s">
        <v>228</v>
      </c>
      <c r="B1076" s="129">
        <v>37110</v>
      </c>
      <c r="C1076" s="92" t="s">
        <v>233</v>
      </c>
      <c r="D1076" s="319">
        <v>15000</v>
      </c>
    </row>
    <row r="1077" spans="1:4" s="18" customFormat="1" ht="47.1" customHeight="1" x14ac:dyDescent="0.25">
      <c r="A1077" s="87" t="s">
        <v>234</v>
      </c>
      <c r="B1077" s="129">
        <v>37111</v>
      </c>
      <c r="C1077" s="92" t="s">
        <v>235</v>
      </c>
      <c r="D1077" s="319">
        <v>2500</v>
      </c>
    </row>
    <row r="1078" spans="1:4" s="18" customFormat="1" ht="47.1" customHeight="1" x14ac:dyDescent="0.25">
      <c r="A1078" s="87" t="s">
        <v>234</v>
      </c>
      <c r="B1078" s="129">
        <v>37112</v>
      </c>
      <c r="C1078" s="92" t="s">
        <v>236</v>
      </c>
      <c r="D1078" s="319">
        <v>5500</v>
      </c>
    </row>
    <row r="1079" spans="1:4" s="18" customFormat="1" ht="47.1" customHeight="1" x14ac:dyDescent="0.25">
      <c r="A1079" s="87" t="s">
        <v>234</v>
      </c>
      <c r="B1079" s="129">
        <v>37113</v>
      </c>
      <c r="C1079" s="92" t="s">
        <v>237</v>
      </c>
      <c r="D1079" s="319">
        <v>7000</v>
      </c>
    </row>
    <row r="1080" spans="1:4" s="18" customFormat="1" ht="47.25" x14ac:dyDescent="0.25">
      <c r="A1080" s="87" t="s">
        <v>234</v>
      </c>
      <c r="B1080" s="129">
        <v>37115</v>
      </c>
      <c r="C1080" s="92" t="s">
        <v>238</v>
      </c>
      <c r="D1080" s="319">
        <v>15000</v>
      </c>
    </row>
    <row r="1081" spans="1:4" s="18" customFormat="1" ht="47.25" x14ac:dyDescent="0.25">
      <c r="A1081" s="87" t="s">
        <v>239</v>
      </c>
      <c r="B1081" s="129">
        <v>37116</v>
      </c>
      <c r="C1081" s="92" t="s">
        <v>240</v>
      </c>
      <c r="D1081" s="319">
        <v>2500</v>
      </c>
    </row>
    <row r="1082" spans="1:4" s="18" customFormat="1" ht="47.25" x14ac:dyDescent="0.25">
      <c r="A1082" s="87" t="s">
        <v>239</v>
      </c>
      <c r="B1082" s="129">
        <v>37117</v>
      </c>
      <c r="C1082" s="92" t="s">
        <v>241</v>
      </c>
      <c r="D1082" s="319">
        <v>5500</v>
      </c>
    </row>
    <row r="1083" spans="1:4" s="18" customFormat="1" ht="47.25" x14ac:dyDescent="0.25">
      <c r="A1083" s="87" t="s">
        <v>239</v>
      </c>
      <c r="B1083" s="129">
        <v>37118</v>
      </c>
      <c r="C1083" s="92" t="s">
        <v>242</v>
      </c>
      <c r="D1083" s="319">
        <v>7000</v>
      </c>
    </row>
    <row r="1084" spans="1:4" s="18" customFormat="1" ht="47.25" x14ac:dyDescent="0.25">
      <c r="A1084" s="87" t="s">
        <v>239</v>
      </c>
      <c r="B1084" s="129">
        <v>37119</v>
      </c>
      <c r="C1084" s="92" t="s">
        <v>243</v>
      </c>
      <c r="D1084" s="319">
        <v>10000</v>
      </c>
    </row>
    <row r="1085" spans="1:4" s="18" customFormat="1" ht="47.1" customHeight="1" x14ac:dyDescent="0.25">
      <c r="A1085" s="87" t="s">
        <v>244</v>
      </c>
      <c r="B1085" s="129">
        <v>37120</v>
      </c>
      <c r="C1085" s="92" t="s">
        <v>245</v>
      </c>
      <c r="D1085" s="319">
        <v>15000</v>
      </c>
    </row>
    <row r="1086" spans="1:4" s="18" customFormat="1" ht="47.1" customHeight="1" x14ac:dyDescent="0.25">
      <c r="A1086" s="87" t="s">
        <v>246</v>
      </c>
      <c r="B1086" s="129">
        <v>37122</v>
      </c>
      <c r="C1086" s="92" t="s">
        <v>247</v>
      </c>
      <c r="D1086" s="319">
        <v>5500</v>
      </c>
    </row>
    <row r="1087" spans="1:4" s="18" customFormat="1" ht="47.1" customHeight="1" x14ac:dyDescent="0.25">
      <c r="A1087" s="87" t="s">
        <v>246</v>
      </c>
      <c r="B1087" s="129">
        <v>37123</v>
      </c>
      <c r="C1087" s="92" t="s">
        <v>248</v>
      </c>
      <c r="D1087" s="319">
        <v>7000</v>
      </c>
    </row>
    <row r="1088" spans="1:4" s="18" customFormat="1" ht="47.1" customHeight="1" x14ac:dyDescent="0.25">
      <c r="A1088" s="87" t="s">
        <v>246</v>
      </c>
      <c r="B1088" s="129">
        <v>37124</v>
      </c>
      <c r="C1088" s="92" t="s">
        <v>249</v>
      </c>
      <c r="D1088" s="319">
        <v>10000</v>
      </c>
    </row>
    <row r="1089" spans="1:4" s="18" customFormat="1" ht="47.1" customHeight="1" x14ac:dyDescent="0.25">
      <c r="A1089" s="87" t="s">
        <v>246</v>
      </c>
      <c r="B1089" s="129">
        <v>37125</v>
      </c>
      <c r="C1089" s="92" t="s">
        <v>250</v>
      </c>
      <c r="D1089" s="319">
        <v>15000</v>
      </c>
    </row>
    <row r="1090" spans="1:4" s="18" customFormat="1" ht="47.1" customHeight="1" x14ac:dyDescent="0.25">
      <c r="A1090" s="87" t="s">
        <v>251</v>
      </c>
      <c r="B1090" s="129">
        <v>37127</v>
      </c>
      <c r="C1090" s="92" t="s">
        <v>252</v>
      </c>
      <c r="D1090" s="319">
        <v>5500</v>
      </c>
    </row>
    <row r="1091" spans="1:4" s="18" customFormat="1" ht="47.1" customHeight="1" x14ac:dyDescent="0.25">
      <c r="A1091" s="87" t="s">
        <v>251</v>
      </c>
      <c r="B1091" s="129">
        <v>37128</v>
      </c>
      <c r="C1091" s="92" t="s">
        <v>253</v>
      </c>
      <c r="D1091" s="319">
        <v>7000</v>
      </c>
    </row>
    <row r="1092" spans="1:4" s="18" customFormat="1" ht="47.1" customHeight="1" x14ac:dyDescent="0.25">
      <c r="A1092" s="87" t="s">
        <v>251</v>
      </c>
      <c r="B1092" s="129">
        <v>37129</v>
      </c>
      <c r="C1092" s="92" t="s">
        <v>254</v>
      </c>
      <c r="D1092" s="319">
        <v>10000</v>
      </c>
    </row>
    <row r="1093" spans="1:4" s="18" customFormat="1" ht="47.1" customHeight="1" x14ac:dyDescent="0.25">
      <c r="A1093" s="87" t="s">
        <v>251</v>
      </c>
      <c r="B1093" s="129">
        <v>37130</v>
      </c>
      <c r="C1093" s="92" t="s">
        <v>255</v>
      </c>
      <c r="D1093" s="319">
        <v>15000</v>
      </c>
    </row>
    <row r="1094" spans="1:4" s="18" customFormat="1" ht="47.1" customHeight="1" x14ac:dyDescent="0.25">
      <c r="A1094" s="87" t="s">
        <v>256</v>
      </c>
      <c r="B1094" s="129">
        <v>37133</v>
      </c>
      <c r="C1094" s="92" t="s">
        <v>257</v>
      </c>
      <c r="D1094" s="319">
        <v>7000</v>
      </c>
    </row>
    <row r="1095" spans="1:4" s="18" customFormat="1" ht="47.1" customHeight="1" x14ac:dyDescent="0.25">
      <c r="A1095" s="87" t="s">
        <v>256</v>
      </c>
      <c r="B1095" s="129">
        <v>37134</v>
      </c>
      <c r="C1095" s="92" t="s">
        <v>258</v>
      </c>
      <c r="D1095" s="319">
        <v>10000</v>
      </c>
    </row>
    <row r="1096" spans="1:4" s="18" customFormat="1" ht="47.1" customHeight="1" x14ac:dyDescent="0.25">
      <c r="A1096" s="87" t="s">
        <v>256</v>
      </c>
      <c r="B1096" s="129">
        <v>37135</v>
      </c>
      <c r="C1096" s="92" t="s">
        <v>259</v>
      </c>
      <c r="D1096" s="319">
        <v>15000</v>
      </c>
    </row>
    <row r="1097" spans="1:4" s="18" customFormat="1" ht="47.1" customHeight="1" x14ac:dyDescent="0.25">
      <c r="A1097" s="87" t="s">
        <v>260</v>
      </c>
      <c r="B1097" s="129">
        <v>37136</v>
      </c>
      <c r="C1097" s="92" t="s">
        <v>261</v>
      </c>
      <c r="D1097" s="319">
        <v>2500</v>
      </c>
    </row>
    <row r="1098" spans="1:4" s="18" customFormat="1" ht="47.1" customHeight="1" x14ac:dyDescent="0.25">
      <c r="A1098" s="87" t="s">
        <v>260</v>
      </c>
      <c r="B1098" s="129">
        <v>37137</v>
      </c>
      <c r="C1098" s="92" t="s">
        <v>262</v>
      </c>
      <c r="D1098" s="319">
        <v>5500</v>
      </c>
    </row>
    <row r="1099" spans="1:4" s="18" customFormat="1" ht="47.1" customHeight="1" x14ac:dyDescent="0.25">
      <c r="A1099" s="87" t="s">
        <v>260</v>
      </c>
      <c r="B1099" s="129">
        <v>37138</v>
      </c>
      <c r="C1099" s="92" t="s">
        <v>263</v>
      </c>
      <c r="D1099" s="319">
        <v>7000</v>
      </c>
    </row>
    <row r="1100" spans="1:4" s="18" customFormat="1" ht="47.1" customHeight="1" x14ac:dyDescent="0.25">
      <c r="A1100" s="87" t="s">
        <v>260</v>
      </c>
      <c r="B1100" s="129">
        <v>37139</v>
      </c>
      <c r="C1100" s="92" t="s">
        <v>264</v>
      </c>
      <c r="D1100" s="319">
        <v>10000</v>
      </c>
    </row>
    <row r="1101" spans="1:4" ht="47.1" customHeight="1" x14ac:dyDescent="0.25">
      <c r="A1101" s="87" t="s">
        <v>260</v>
      </c>
      <c r="B1101" s="129">
        <v>37140</v>
      </c>
      <c r="C1101" s="92" t="s">
        <v>265</v>
      </c>
      <c r="D1101" s="319">
        <v>15000</v>
      </c>
    </row>
    <row r="1102" spans="1:4" s="18" customFormat="1" ht="47.1" customHeight="1" x14ac:dyDescent="0.25">
      <c r="A1102" s="87" t="s">
        <v>266</v>
      </c>
      <c r="B1102" s="129">
        <v>37141</v>
      </c>
      <c r="C1102" s="92" t="s">
        <v>267</v>
      </c>
      <c r="D1102" s="319">
        <v>2500</v>
      </c>
    </row>
    <row r="1103" spans="1:4" s="18" customFormat="1" ht="47.1" customHeight="1" x14ac:dyDescent="0.25">
      <c r="A1103" s="87" t="s">
        <v>266</v>
      </c>
      <c r="B1103" s="129">
        <v>37142</v>
      </c>
      <c r="C1103" s="92" t="s">
        <v>268</v>
      </c>
      <c r="D1103" s="319">
        <v>5500</v>
      </c>
    </row>
    <row r="1104" spans="1:4" s="18" customFormat="1" ht="47.1" customHeight="1" x14ac:dyDescent="0.25">
      <c r="A1104" s="87" t="s">
        <v>266</v>
      </c>
      <c r="B1104" s="129">
        <v>37143</v>
      </c>
      <c r="C1104" s="92" t="s">
        <v>269</v>
      </c>
      <c r="D1104" s="319">
        <v>7000</v>
      </c>
    </row>
    <row r="1105" spans="1:4" s="18" customFormat="1" ht="47.25" x14ac:dyDescent="0.25">
      <c r="A1105" s="87" t="s">
        <v>266</v>
      </c>
      <c r="B1105" s="129">
        <v>37144</v>
      </c>
      <c r="C1105" s="92" t="s">
        <v>270</v>
      </c>
      <c r="D1105" s="319">
        <v>10000</v>
      </c>
    </row>
    <row r="1106" spans="1:4" s="18" customFormat="1" ht="47.25" x14ac:dyDescent="0.25">
      <c r="A1106" s="87" t="s">
        <v>266</v>
      </c>
      <c r="B1106" s="129">
        <v>37145</v>
      </c>
      <c r="C1106" s="92" t="s">
        <v>271</v>
      </c>
      <c r="D1106" s="319">
        <v>15000</v>
      </c>
    </row>
    <row r="1107" spans="1:4" s="18" customFormat="1" ht="47.25" x14ac:dyDescent="0.25">
      <c r="A1107" s="87" t="s">
        <v>272</v>
      </c>
      <c r="B1107" s="129">
        <v>37146</v>
      </c>
      <c r="C1107" s="92" t="s">
        <v>273</v>
      </c>
      <c r="D1107" s="319">
        <v>2500</v>
      </c>
    </row>
    <row r="1108" spans="1:4" s="18" customFormat="1" ht="47.25" x14ac:dyDescent="0.25">
      <c r="A1108" s="87" t="s">
        <v>272</v>
      </c>
      <c r="B1108" s="129">
        <v>37147</v>
      </c>
      <c r="C1108" s="92" t="s">
        <v>274</v>
      </c>
      <c r="D1108" s="319">
        <v>5500</v>
      </c>
    </row>
    <row r="1109" spans="1:4" s="18" customFormat="1" ht="47.25" x14ac:dyDescent="0.25">
      <c r="A1109" s="87" t="s">
        <v>272</v>
      </c>
      <c r="B1109" s="129">
        <v>37148</v>
      </c>
      <c r="C1109" s="92" t="s">
        <v>275</v>
      </c>
      <c r="D1109" s="319">
        <v>7000</v>
      </c>
    </row>
    <row r="1110" spans="1:4" s="18" customFormat="1" ht="47.1" customHeight="1" x14ac:dyDescent="0.25">
      <c r="A1110" s="87" t="s">
        <v>272</v>
      </c>
      <c r="B1110" s="129">
        <v>37149</v>
      </c>
      <c r="C1110" s="92" t="s">
        <v>276</v>
      </c>
      <c r="D1110" s="319">
        <v>10000</v>
      </c>
    </row>
    <row r="1111" spans="1:4" s="18" customFormat="1" ht="47.1" customHeight="1" x14ac:dyDescent="0.25">
      <c r="A1111" s="87" t="s">
        <v>272</v>
      </c>
      <c r="B1111" s="129">
        <v>37150</v>
      </c>
      <c r="C1111" s="92" t="s">
        <v>277</v>
      </c>
      <c r="D1111" s="319">
        <v>15000</v>
      </c>
    </row>
    <row r="1112" spans="1:4" s="18" customFormat="1" ht="47.1" customHeight="1" x14ac:dyDescent="0.25">
      <c r="A1112" s="87" t="s">
        <v>278</v>
      </c>
      <c r="B1112" s="129">
        <v>37151</v>
      </c>
      <c r="C1112" s="92" t="s">
        <v>279</v>
      </c>
      <c r="D1112" s="319">
        <v>2500</v>
      </c>
    </row>
    <row r="1113" spans="1:4" s="18" customFormat="1" ht="47.1" customHeight="1" x14ac:dyDescent="0.25">
      <c r="A1113" s="87" t="s">
        <v>278</v>
      </c>
      <c r="B1113" s="129">
        <v>37152</v>
      </c>
      <c r="C1113" s="92" t="s">
        <v>280</v>
      </c>
      <c r="D1113" s="319">
        <v>5500</v>
      </c>
    </row>
    <row r="1114" spans="1:4" s="18" customFormat="1" ht="47.1" customHeight="1" x14ac:dyDescent="0.25">
      <c r="A1114" s="87" t="s">
        <v>278</v>
      </c>
      <c r="B1114" s="129">
        <v>37153</v>
      </c>
      <c r="C1114" s="92" t="s">
        <v>281</v>
      </c>
      <c r="D1114" s="319">
        <v>7000</v>
      </c>
    </row>
    <row r="1115" spans="1:4" s="18" customFormat="1" ht="47.1" customHeight="1" x14ac:dyDescent="0.25">
      <c r="A1115" s="87" t="s">
        <v>278</v>
      </c>
      <c r="B1115" s="129">
        <v>37154</v>
      </c>
      <c r="C1115" s="92" t="s">
        <v>282</v>
      </c>
      <c r="D1115" s="319">
        <v>10000</v>
      </c>
    </row>
    <row r="1116" spans="1:4" s="18" customFormat="1" ht="47.25" x14ac:dyDescent="0.25">
      <c r="A1116" s="87" t="s">
        <v>278</v>
      </c>
      <c r="B1116" s="129">
        <v>37155</v>
      </c>
      <c r="C1116" s="92" t="s">
        <v>283</v>
      </c>
      <c r="D1116" s="319">
        <v>15000</v>
      </c>
    </row>
    <row r="1117" spans="1:4" s="18" customFormat="1" ht="47.25" x14ac:dyDescent="0.25">
      <c r="A1117" s="87" t="s">
        <v>284</v>
      </c>
      <c r="B1117" s="129">
        <v>37156</v>
      </c>
      <c r="C1117" s="92" t="s">
        <v>285</v>
      </c>
      <c r="D1117" s="319">
        <v>2500</v>
      </c>
    </row>
    <row r="1118" spans="1:4" s="18" customFormat="1" ht="47.1" customHeight="1" x14ac:dyDescent="0.25">
      <c r="A1118" s="87" t="s">
        <v>284</v>
      </c>
      <c r="B1118" s="129">
        <v>37157</v>
      </c>
      <c r="C1118" s="92" t="s">
        <v>286</v>
      </c>
      <c r="D1118" s="319">
        <v>5500</v>
      </c>
    </row>
    <row r="1119" spans="1:4" s="18" customFormat="1" ht="47.25" x14ac:dyDescent="0.25">
      <c r="A1119" s="87" t="s">
        <v>284</v>
      </c>
      <c r="B1119" s="129">
        <v>37158</v>
      </c>
      <c r="C1119" s="92" t="s">
        <v>287</v>
      </c>
      <c r="D1119" s="319">
        <v>7500</v>
      </c>
    </row>
    <row r="1120" spans="1:4" s="18" customFormat="1" ht="47.1" customHeight="1" x14ac:dyDescent="0.25">
      <c r="A1120" s="87" t="s">
        <v>284</v>
      </c>
      <c r="B1120" s="129">
        <v>37159</v>
      </c>
      <c r="C1120" s="92" t="s">
        <v>288</v>
      </c>
      <c r="D1120" s="319">
        <v>10000</v>
      </c>
    </row>
    <row r="1121" spans="1:4" s="18" customFormat="1" ht="47.1" customHeight="1" x14ac:dyDescent="0.25">
      <c r="A1121" s="87" t="s">
        <v>284</v>
      </c>
      <c r="B1121" s="129">
        <v>37160</v>
      </c>
      <c r="C1121" s="92" t="s">
        <v>289</v>
      </c>
      <c r="D1121" s="319">
        <v>15000</v>
      </c>
    </row>
    <row r="1122" spans="1:4" s="18" customFormat="1" ht="47.1" customHeight="1" x14ac:dyDescent="0.25">
      <c r="A1122" s="87" t="s">
        <v>290</v>
      </c>
      <c r="B1122" s="129">
        <v>37161</v>
      </c>
      <c r="C1122" s="92" t="s">
        <v>291</v>
      </c>
      <c r="D1122" s="319">
        <v>2500</v>
      </c>
    </row>
    <row r="1123" spans="1:4" s="18" customFormat="1" ht="47.1" customHeight="1" x14ac:dyDescent="0.25">
      <c r="A1123" s="87" t="s">
        <v>290</v>
      </c>
      <c r="B1123" s="129">
        <v>37162</v>
      </c>
      <c r="C1123" s="92" t="s">
        <v>292</v>
      </c>
      <c r="D1123" s="319">
        <v>5500</v>
      </c>
    </row>
    <row r="1124" spans="1:4" s="18" customFormat="1" ht="47.1" customHeight="1" x14ac:dyDescent="0.25">
      <c r="A1124" s="87" t="s">
        <v>290</v>
      </c>
      <c r="B1124" s="129">
        <v>37163</v>
      </c>
      <c r="C1124" s="92" t="s">
        <v>293</v>
      </c>
      <c r="D1124" s="319">
        <v>7000</v>
      </c>
    </row>
    <row r="1125" spans="1:4" s="18" customFormat="1" ht="47.25" x14ac:dyDescent="0.25">
      <c r="A1125" s="87" t="s">
        <v>290</v>
      </c>
      <c r="B1125" s="129">
        <v>37164</v>
      </c>
      <c r="C1125" s="92" t="s">
        <v>294</v>
      </c>
      <c r="D1125" s="319">
        <v>10000</v>
      </c>
    </row>
    <row r="1126" spans="1:4" s="18" customFormat="1" ht="47.25" x14ac:dyDescent="0.25">
      <c r="A1126" s="87" t="s">
        <v>290</v>
      </c>
      <c r="B1126" s="129">
        <v>37165</v>
      </c>
      <c r="C1126" s="92" t="s">
        <v>295</v>
      </c>
      <c r="D1126" s="319">
        <v>15000</v>
      </c>
    </row>
    <row r="1127" spans="1:4" s="18" customFormat="1" ht="47.25" x14ac:dyDescent="0.25">
      <c r="A1127" s="87" t="s">
        <v>296</v>
      </c>
      <c r="B1127" s="129">
        <v>37166</v>
      </c>
      <c r="C1127" s="92" t="s">
        <v>297</v>
      </c>
      <c r="D1127" s="319">
        <v>2500</v>
      </c>
    </row>
    <row r="1128" spans="1:4" s="18" customFormat="1" ht="47.25" x14ac:dyDescent="0.25">
      <c r="A1128" s="87" t="s">
        <v>296</v>
      </c>
      <c r="B1128" s="129">
        <v>37167</v>
      </c>
      <c r="C1128" s="92" t="s">
        <v>298</v>
      </c>
      <c r="D1128" s="319">
        <v>5500</v>
      </c>
    </row>
    <row r="1129" spans="1:4" s="18" customFormat="1" ht="47.25" x14ac:dyDescent="0.25">
      <c r="A1129" s="87" t="s">
        <v>296</v>
      </c>
      <c r="B1129" s="129">
        <v>37168</v>
      </c>
      <c r="C1129" s="92" t="s">
        <v>299</v>
      </c>
      <c r="D1129" s="319">
        <v>7000</v>
      </c>
    </row>
    <row r="1130" spans="1:4" s="18" customFormat="1" ht="47.1" customHeight="1" x14ac:dyDescent="0.25">
      <c r="A1130" s="87" t="s">
        <v>296</v>
      </c>
      <c r="B1130" s="129">
        <v>37169</v>
      </c>
      <c r="C1130" s="92" t="s">
        <v>300</v>
      </c>
      <c r="D1130" s="319">
        <v>10000</v>
      </c>
    </row>
    <row r="1131" spans="1:4" s="50" customFormat="1" ht="47.1" customHeight="1" x14ac:dyDescent="0.25">
      <c r="A1131" s="87" t="s">
        <v>296</v>
      </c>
      <c r="B1131" s="129">
        <v>37170</v>
      </c>
      <c r="C1131" s="92" t="s">
        <v>301</v>
      </c>
      <c r="D1131" s="319">
        <v>15000</v>
      </c>
    </row>
    <row r="1132" spans="1:4" s="51" customFormat="1" ht="47.1" customHeight="1" x14ac:dyDescent="0.25">
      <c r="A1132" s="87" t="s">
        <v>302</v>
      </c>
      <c r="B1132" s="129">
        <v>37171</v>
      </c>
      <c r="C1132" s="92" t="s">
        <v>303</v>
      </c>
      <c r="D1132" s="319">
        <v>2500</v>
      </c>
    </row>
    <row r="1133" spans="1:4" s="51" customFormat="1" ht="47.1" customHeight="1" x14ac:dyDescent="0.25">
      <c r="A1133" s="87" t="s">
        <v>302</v>
      </c>
      <c r="B1133" s="129">
        <v>37172</v>
      </c>
      <c r="C1133" s="92" t="s">
        <v>304</v>
      </c>
      <c r="D1133" s="319">
        <v>5500</v>
      </c>
    </row>
    <row r="1134" spans="1:4" s="51" customFormat="1" ht="47.1" customHeight="1" x14ac:dyDescent="0.25">
      <c r="A1134" s="87" t="s">
        <v>302</v>
      </c>
      <c r="B1134" s="129">
        <v>37173</v>
      </c>
      <c r="C1134" s="92" t="s">
        <v>305</v>
      </c>
      <c r="D1134" s="319">
        <v>7000</v>
      </c>
    </row>
    <row r="1135" spans="1:4" s="51" customFormat="1" ht="47.1" customHeight="1" x14ac:dyDescent="0.25">
      <c r="A1135" s="87" t="s">
        <v>302</v>
      </c>
      <c r="B1135" s="129">
        <v>37174</v>
      </c>
      <c r="C1135" s="92" t="s">
        <v>306</v>
      </c>
      <c r="D1135" s="319">
        <v>10000</v>
      </c>
    </row>
    <row r="1136" spans="1:4" s="51" customFormat="1" ht="47.1" customHeight="1" x14ac:dyDescent="0.25">
      <c r="A1136" s="87" t="s">
        <v>302</v>
      </c>
      <c r="B1136" s="129">
        <v>37175</v>
      </c>
      <c r="C1136" s="92" t="s">
        <v>307</v>
      </c>
      <c r="D1136" s="319">
        <v>15000</v>
      </c>
    </row>
    <row r="1137" spans="1:4" s="51" customFormat="1" ht="47.1" customHeight="1" x14ac:dyDescent="0.25">
      <c r="A1137" s="87" t="s">
        <v>308</v>
      </c>
      <c r="B1137" s="129">
        <v>37176</v>
      </c>
      <c r="C1137" s="92" t="s">
        <v>309</v>
      </c>
      <c r="D1137" s="319">
        <v>2500</v>
      </c>
    </row>
    <row r="1138" spans="1:4" s="51" customFormat="1" ht="47.1" customHeight="1" x14ac:dyDescent="0.25">
      <c r="A1138" s="87" t="s">
        <v>308</v>
      </c>
      <c r="B1138" s="129">
        <v>37177</v>
      </c>
      <c r="C1138" s="92" t="s">
        <v>310</v>
      </c>
      <c r="D1138" s="319">
        <v>5500</v>
      </c>
    </row>
    <row r="1139" spans="1:4" s="51" customFormat="1" ht="47.1" customHeight="1" x14ac:dyDescent="0.25">
      <c r="A1139" s="87" t="s">
        <v>308</v>
      </c>
      <c r="B1139" s="129">
        <v>37178</v>
      </c>
      <c r="C1139" s="92" t="s">
        <v>311</v>
      </c>
      <c r="D1139" s="319">
        <v>7500</v>
      </c>
    </row>
    <row r="1140" spans="1:4" s="51" customFormat="1" ht="47.1" customHeight="1" x14ac:dyDescent="0.25">
      <c r="A1140" s="87" t="s">
        <v>308</v>
      </c>
      <c r="B1140" s="129">
        <v>37179</v>
      </c>
      <c r="C1140" s="92" t="s">
        <v>312</v>
      </c>
      <c r="D1140" s="319">
        <v>10000</v>
      </c>
    </row>
    <row r="1141" spans="1:4" s="51" customFormat="1" ht="47.1" customHeight="1" x14ac:dyDescent="0.25">
      <c r="A1141" s="87" t="s">
        <v>308</v>
      </c>
      <c r="B1141" s="129">
        <v>37180</v>
      </c>
      <c r="C1141" s="92" t="s">
        <v>313</v>
      </c>
      <c r="D1141" s="319">
        <v>15000</v>
      </c>
    </row>
    <row r="1142" spans="1:4" s="51" customFormat="1" ht="47.1" customHeight="1" x14ac:dyDescent="0.25">
      <c r="A1142" s="87" t="s">
        <v>314</v>
      </c>
      <c r="B1142" s="129">
        <v>37181</v>
      </c>
      <c r="C1142" s="92" t="s">
        <v>315</v>
      </c>
      <c r="D1142" s="319">
        <v>2500</v>
      </c>
    </row>
    <row r="1143" spans="1:4" s="51" customFormat="1" ht="47.1" customHeight="1" x14ac:dyDescent="0.25">
      <c r="A1143" s="87" t="s">
        <v>314</v>
      </c>
      <c r="B1143" s="129">
        <v>37182</v>
      </c>
      <c r="C1143" s="92" t="s">
        <v>316</v>
      </c>
      <c r="D1143" s="319">
        <v>5500</v>
      </c>
    </row>
    <row r="1144" spans="1:4" s="51" customFormat="1" ht="47.1" customHeight="1" x14ac:dyDescent="0.25">
      <c r="A1144" s="87" t="s">
        <v>314</v>
      </c>
      <c r="B1144" s="129">
        <v>37183</v>
      </c>
      <c r="C1144" s="92" t="s">
        <v>317</v>
      </c>
      <c r="D1144" s="319">
        <v>7000</v>
      </c>
    </row>
    <row r="1145" spans="1:4" s="51" customFormat="1" ht="47.1" customHeight="1" x14ac:dyDescent="0.25">
      <c r="A1145" s="87" t="s">
        <v>314</v>
      </c>
      <c r="B1145" s="129">
        <v>37184</v>
      </c>
      <c r="C1145" s="92" t="s">
        <v>318</v>
      </c>
      <c r="D1145" s="319">
        <v>10000</v>
      </c>
    </row>
    <row r="1146" spans="1:4" s="51" customFormat="1" ht="47.1" customHeight="1" x14ac:dyDescent="0.25">
      <c r="A1146" s="87" t="s">
        <v>314</v>
      </c>
      <c r="B1146" s="129">
        <v>37185</v>
      </c>
      <c r="C1146" s="92" t="s">
        <v>319</v>
      </c>
      <c r="D1146" s="319">
        <v>15000</v>
      </c>
    </row>
    <row r="1147" spans="1:4" s="51" customFormat="1" ht="47.1" customHeight="1" x14ac:dyDescent="0.25">
      <c r="A1147" s="87" t="s">
        <v>320</v>
      </c>
      <c r="B1147" s="129">
        <v>37186</v>
      </c>
      <c r="C1147" s="92" t="s">
        <v>321</v>
      </c>
      <c r="D1147" s="319">
        <v>2500</v>
      </c>
    </row>
    <row r="1148" spans="1:4" s="51" customFormat="1" ht="47.1" customHeight="1" x14ac:dyDescent="0.25">
      <c r="A1148" s="87" t="s">
        <v>320</v>
      </c>
      <c r="B1148" s="129">
        <v>37187</v>
      </c>
      <c r="C1148" s="92" t="s">
        <v>322</v>
      </c>
      <c r="D1148" s="319">
        <v>5500</v>
      </c>
    </row>
    <row r="1149" spans="1:4" s="51" customFormat="1" ht="47.1" customHeight="1" x14ac:dyDescent="0.25">
      <c r="A1149" s="87" t="s">
        <v>320</v>
      </c>
      <c r="B1149" s="129">
        <v>37188</v>
      </c>
      <c r="C1149" s="92" t="s">
        <v>323</v>
      </c>
      <c r="D1149" s="319">
        <v>7000</v>
      </c>
    </row>
    <row r="1150" spans="1:4" s="51" customFormat="1" ht="47.1" customHeight="1" x14ac:dyDescent="0.25">
      <c r="A1150" s="87" t="s">
        <v>320</v>
      </c>
      <c r="B1150" s="129">
        <v>37189</v>
      </c>
      <c r="C1150" s="92" t="s">
        <v>324</v>
      </c>
      <c r="D1150" s="319">
        <v>10000</v>
      </c>
    </row>
    <row r="1151" spans="1:4" s="51" customFormat="1" ht="47.1" customHeight="1" x14ac:dyDescent="0.25">
      <c r="A1151" s="87" t="s">
        <v>320</v>
      </c>
      <c r="B1151" s="129">
        <v>37190</v>
      </c>
      <c r="C1151" s="92" t="s">
        <v>325</v>
      </c>
      <c r="D1151" s="319">
        <v>15000</v>
      </c>
    </row>
    <row r="1152" spans="1:4" s="51" customFormat="1" ht="47.1" customHeight="1" x14ac:dyDescent="0.25">
      <c r="A1152" s="127" t="s">
        <v>3402</v>
      </c>
      <c r="B1152" s="129">
        <v>37306</v>
      </c>
      <c r="C1152" s="92" t="s">
        <v>3403</v>
      </c>
      <c r="D1152" s="319">
        <v>2500</v>
      </c>
    </row>
    <row r="1153" spans="1:4" s="51" customFormat="1" ht="47.1" customHeight="1" x14ac:dyDescent="0.25">
      <c r="A1153" s="127" t="s">
        <v>3402</v>
      </c>
      <c r="B1153" s="129">
        <v>37307</v>
      </c>
      <c r="C1153" s="92" t="s">
        <v>3404</v>
      </c>
      <c r="D1153" s="319">
        <v>5500</v>
      </c>
    </row>
    <row r="1154" spans="1:4" s="51" customFormat="1" ht="47.1" customHeight="1" x14ac:dyDescent="0.25">
      <c r="A1154" s="127" t="s">
        <v>3402</v>
      </c>
      <c r="B1154" s="129">
        <v>37308</v>
      </c>
      <c r="C1154" s="92" t="s">
        <v>3405</v>
      </c>
      <c r="D1154" s="319">
        <v>7000</v>
      </c>
    </row>
    <row r="1155" spans="1:4" s="51" customFormat="1" ht="47.1" customHeight="1" x14ac:dyDescent="0.25">
      <c r="A1155" s="127" t="s">
        <v>3402</v>
      </c>
      <c r="B1155" s="129">
        <v>37309</v>
      </c>
      <c r="C1155" s="92" t="s">
        <v>330</v>
      </c>
      <c r="D1155" s="319">
        <v>10000</v>
      </c>
    </row>
    <row r="1156" spans="1:4" s="51" customFormat="1" ht="47.1" customHeight="1" x14ac:dyDescent="0.25">
      <c r="A1156" s="127" t="s">
        <v>3402</v>
      </c>
      <c r="B1156" s="129">
        <v>37310</v>
      </c>
      <c r="C1156" s="92" t="s">
        <v>3406</v>
      </c>
      <c r="D1156" s="319">
        <v>15000</v>
      </c>
    </row>
    <row r="1157" spans="1:4" s="51" customFormat="1" ht="47.1" customHeight="1" x14ac:dyDescent="0.25">
      <c r="A1157" s="87" t="s">
        <v>326</v>
      </c>
      <c r="B1157" s="129">
        <v>37191</v>
      </c>
      <c r="C1157" s="92" t="s">
        <v>327</v>
      </c>
      <c r="D1157" s="319">
        <v>2400</v>
      </c>
    </row>
    <row r="1158" spans="1:4" s="51" customFormat="1" ht="47.1" customHeight="1" x14ac:dyDescent="0.25">
      <c r="A1158" s="87" t="s">
        <v>326</v>
      </c>
      <c r="B1158" s="129">
        <v>37192</v>
      </c>
      <c r="C1158" s="92" t="s">
        <v>328</v>
      </c>
      <c r="D1158" s="319">
        <v>5500</v>
      </c>
    </row>
    <row r="1159" spans="1:4" s="51" customFormat="1" ht="47.1" customHeight="1" x14ac:dyDescent="0.25">
      <c r="A1159" s="87" t="s">
        <v>326</v>
      </c>
      <c r="B1159" s="129">
        <v>37193</v>
      </c>
      <c r="C1159" s="92" t="s">
        <v>329</v>
      </c>
      <c r="D1159" s="319">
        <v>7000</v>
      </c>
    </row>
    <row r="1160" spans="1:4" s="51" customFormat="1" ht="47.1" customHeight="1" x14ac:dyDescent="0.25">
      <c r="A1160" s="87" t="s">
        <v>326</v>
      </c>
      <c r="B1160" s="129">
        <v>37194</v>
      </c>
      <c r="C1160" s="92" t="s">
        <v>330</v>
      </c>
      <c r="D1160" s="319">
        <v>10000</v>
      </c>
    </row>
    <row r="1161" spans="1:4" s="51" customFormat="1" ht="47.1" customHeight="1" x14ac:dyDescent="0.25">
      <c r="A1161" s="87" t="s">
        <v>326</v>
      </c>
      <c r="B1161" s="129">
        <v>37195</v>
      </c>
      <c r="C1161" s="92" t="s">
        <v>331</v>
      </c>
      <c r="D1161" s="319">
        <v>15000</v>
      </c>
    </row>
    <row r="1162" spans="1:4" s="51" customFormat="1" ht="47.1" customHeight="1" x14ac:dyDescent="0.25">
      <c r="A1162" s="87" t="s">
        <v>332</v>
      </c>
      <c r="B1162" s="129">
        <v>37196</v>
      </c>
      <c r="C1162" s="92" t="s">
        <v>333</v>
      </c>
      <c r="D1162" s="319">
        <v>2500</v>
      </c>
    </row>
    <row r="1163" spans="1:4" s="51" customFormat="1" ht="47.1" customHeight="1" x14ac:dyDescent="0.25">
      <c r="A1163" s="87" t="s">
        <v>332</v>
      </c>
      <c r="B1163" s="129">
        <v>37197</v>
      </c>
      <c r="C1163" s="92" t="s">
        <v>334</v>
      </c>
      <c r="D1163" s="319">
        <v>5500</v>
      </c>
    </row>
    <row r="1164" spans="1:4" s="51" customFormat="1" ht="47.1" customHeight="1" x14ac:dyDescent="0.25">
      <c r="A1164" s="87" t="s">
        <v>332</v>
      </c>
      <c r="B1164" s="129">
        <v>37198</v>
      </c>
      <c r="C1164" s="92" t="s">
        <v>335</v>
      </c>
      <c r="D1164" s="319">
        <v>7000</v>
      </c>
    </row>
    <row r="1165" spans="1:4" s="51" customFormat="1" ht="47.1" customHeight="1" x14ac:dyDescent="0.25">
      <c r="A1165" s="87" t="s">
        <v>332</v>
      </c>
      <c r="B1165" s="129">
        <v>37199</v>
      </c>
      <c r="C1165" s="92" t="s">
        <v>336</v>
      </c>
      <c r="D1165" s="319">
        <v>10000</v>
      </c>
    </row>
    <row r="1166" spans="1:4" s="51" customFormat="1" ht="47.1" customHeight="1" x14ac:dyDescent="0.25">
      <c r="A1166" s="87" t="s">
        <v>332</v>
      </c>
      <c r="B1166" s="129">
        <v>37200</v>
      </c>
      <c r="C1166" s="92" t="s">
        <v>337</v>
      </c>
      <c r="D1166" s="319">
        <v>15000</v>
      </c>
    </row>
    <row r="1167" spans="1:4" s="51" customFormat="1" ht="45" customHeight="1" x14ac:dyDescent="0.25">
      <c r="A1167" s="87" t="s">
        <v>338</v>
      </c>
      <c r="B1167" s="129">
        <v>37201</v>
      </c>
      <c r="C1167" s="92" t="s">
        <v>339</v>
      </c>
      <c r="D1167" s="319">
        <v>2500</v>
      </c>
    </row>
    <row r="1168" spans="1:4" s="51" customFormat="1" ht="47.1" customHeight="1" x14ac:dyDescent="0.25">
      <c r="A1168" s="87" t="s">
        <v>338</v>
      </c>
      <c r="B1168" s="129">
        <v>37202</v>
      </c>
      <c r="C1168" s="92" t="s">
        <v>340</v>
      </c>
      <c r="D1168" s="319">
        <v>5500</v>
      </c>
    </row>
    <row r="1169" spans="1:4" s="51" customFormat="1" ht="45" customHeight="1" x14ac:dyDescent="0.25">
      <c r="A1169" s="87" t="s">
        <v>338</v>
      </c>
      <c r="B1169" s="129">
        <v>37203</v>
      </c>
      <c r="C1169" s="92" t="s">
        <v>341</v>
      </c>
      <c r="D1169" s="319">
        <v>7000</v>
      </c>
    </row>
    <row r="1170" spans="1:4" s="51" customFormat="1" ht="47.1" customHeight="1" x14ac:dyDescent="0.25">
      <c r="A1170" s="87" t="s">
        <v>338</v>
      </c>
      <c r="B1170" s="129">
        <v>37204</v>
      </c>
      <c r="C1170" s="92" t="s">
        <v>342</v>
      </c>
      <c r="D1170" s="319">
        <v>10000</v>
      </c>
    </row>
    <row r="1171" spans="1:4" s="51" customFormat="1" ht="47.1" customHeight="1" x14ac:dyDescent="0.25">
      <c r="A1171" s="87" t="s">
        <v>338</v>
      </c>
      <c r="B1171" s="129">
        <v>37205</v>
      </c>
      <c r="C1171" s="92" t="s">
        <v>343</v>
      </c>
      <c r="D1171" s="319">
        <v>15000</v>
      </c>
    </row>
    <row r="1172" spans="1:4" s="51" customFormat="1" ht="47.1" customHeight="1" x14ac:dyDescent="0.25">
      <c r="A1172" s="87" t="s">
        <v>344</v>
      </c>
      <c r="B1172" s="129">
        <v>37206</v>
      </c>
      <c r="C1172" s="92" t="s">
        <v>345</v>
      </c>
      <c r="D1172" s="319">
        <v>2500</v>
      </c>
    </row>
    <row r="1173" spans="1:4" s="51" customFormat="1" ht="47.1" customHeight="1" x14ac:dyDescent="0.25">
      <c r="A1173" s="87" t="s">
        <v>344</v>
      </c>
      <c r="B1173" s="129">
        <v>37207</v>
      </c>
      <c r="C1173" s="92" t="s">
        <v>346</v>
      </c>
      <c r="D1173" s="319">
        <v>5500</v>
      </c>
    </row>
    <row r="1174" spans="1:4" s="51" customFormat="1" ht="47.1" customHeight="1" x14ac:dyDescent="0.25">
      <c r="A1174" s="87" t="s">
        <v>344</v>
      </c>
      <c r="B1174" s="129">
        <v>37208</v>
      </c>
      <c r="C1174" s="92" t="s">
        <v>347</v>
      </c>
      <c r="D1174" s="319">
        <v>7000</v>
      </c>
    </row>
    <row r="1175" spans="1:4" s="51" customFormat="1" ht="47.1" customHeight="1" x14ac:dyDescent="0.25">
      <c r="A1175" s="87" t="s">
        <v>344</v>
      </c>
      <c r="B1175" s="129">
        <v>37209</v>
      </c>
      <c r="C1175" s="92" t="s">
        <v>348</v>
      </c>
      <c r="D1175" s="319">
        <v>10000</v>
      </c>
    </row>
    <row r="1176" spans="1:4" s="51" customFormat="1" ht="47.1" customHeight="1" x14ac:dyDescent="0.25">
      <c r="A1176" s="87" t="s">
        <v>344</v>
      </c>
      <c r="B1176" s="129">
        <v>37210</v>
      </c>
      <c r="C1176" s="92" t="s">
        <v>349</v>
      </c>
      <c r="D1176" s="319">
        <v>15000</v>
      </c>
    </row>
    <row r="1177" spans="1:4" s="51" customFormat="1" ht="47.1" customHeight="1" x14ac:dyDescent="0.25">
      <c r="A1177" s="87" t="s">
        <v>350</v>
      </c>
      <c r="B1177" s="129">
        <v>37211</v>
      </c>
      <c r="C1177" s="92" t="s">
        <v>351</v>
      </c>
      <c r="D1177" s="319">
        <v>2500</v>
      </c>
    </row>
    <row r="1178" spans="1:4" s="51" customFormat="1" ht="47.1" customHeight="1" x14ac:dyDescent="0.25">
      <c r="A1178" s="87" t="s">
        <v>350</v>
      </c>
      <c r="B1178" s="129">
        <v>37212</v>
      </c>
      <c r="C1178" s="92" t="s">
        <v>352</v>
      </c>
      <c r="D1178" s="319">
        <v>5500</v>
      </c>
    </row>
    <row r="1179" spans="1:4" s="51" customFormat="1" ht="47.1" customHeight="1" x14ac:dyDescent="0.25">
      <c r="A1179" s="87" t="s">
        <v>350</v>
      </c>
      <c r="B1179" s="129">
        <v>37213</v>
      </c>
      <c r="C1179" s="92" t="s">
        <v>353</v>
      </c>
      <c r="D1179" s="319">
        <v>7000</v>
      </c>
    </row>
    <row r="1180" spans="1:4" s="51" customFormat="1" ht="47.1" customHeight="1" x14ac:dyDescent="0.25">
      <c r="A1180" s="87" t="s">
        <v>350</v>
      </c>
      <c r="B1180" s="129">
        <v>37214</v>
      </c>
      <c r="C1180" s="92" t="s">
        <v>354</v>
      </c>
      <c r="D1180" s="319">
        <v>10000</v>
      </c>
    </row>
    <row r="1181" spans="1:4" s="51" customFormat="1" ht="63.95" customHeight="1" x14ac:dyDescent="0.25">
      <c r="A1181" s="87" t="s">
        <v>350</v>
      </c>
      <c r="B1181" s="129">
        <v>37215</v>
      </c>
      <c r="C1181" s="92" t="s">
        <v>355</v>
      </c>
      <c r="D1181" s="319">
        <v>15000</v>
      </c>
    </row>
    <row r="1182" spans="1:4" s="51" customFormat="1" ht="63.95" customHeight="1" x14ac:dyDescent="0.25">
      <c r="A1182" s="87" t="s">
        <v>356</v>
      </c>
      <c r="B1182" s="129">
        <v>37216</v>
      </c>
      <c r="C1182" s="92" t="s">
        <v>357</v>
      </c>
      <c r="D1182" s="319">
        <v>2500</v>
      </c>
    </row>
    <row r="1183" spans="1:4" s="51" customFormat="1" ht="47.1" customHeight="1" x14ac:dyDescent="0.25">
      <c r="A1183" s="87" t="s">
        <v>356</v>
      </c>
      <c r="B1183" s="129">
        <v>37217</v>
      </c>
      <c r="C1183" s="92" t="s">
        <v>358</v>
      </c>
      <c r="D1183" s="319">
        <v>5500</v>
      </c>
    </row>
    <row r="1184" spans="1:4" s="51" customFormat="1" ht="47.1" customHeight="1" x14ac:dyDescent="0.25">
      <c r="A1184" s="87" t="s">
        <v>356</v>
      </c>
      <c r="B1184" s="129">
        <v>37218</v>
      </c>
      <c r="C1184" s="92" t="s">
        <v>359</v>
      </c>
      <c r="D1184" s="319">
        <v>7000</v>
      </c>
    </row>
    <row r="1185" spans="1:4" s="51" customFormat="1" ht="47.1" customHeight="1" x14ac:dyDescent="0.25">
      <c r="A1185" s="87" t="s">
        <v>356</v>
      </c>
      <c r="B1185" s="129">
        <v>37219</v>
      </c>
      <c r="C1185" s="92" t="s">
        <v>360</v>
      </c>
      <c r="D1185" s="319">
        <v>10000</v>
      </c>
    </row>
    <row r="1186" spans="1:4" s="51" customFormat="1" ht="47.1" customHeight="1" x14ac:dyDescent="0.25">
      <c r="A1186" s="87" t="s">
        <v>356</v>
      </c>
      <c r="B1186" s="129">
        <v>37220</v>
      </c>
      <c r="C1186" s="92" t="s">
        <v>361</v>
      </c>
      <c r="D1186" s="319">
        <v>15000</v>
      </c>
    </row>
    <row r="1187" spans="1:4" s="51" customFormat="1" ht="47.1" customHeight="1" x14ac:dyDescent="0.25">
      <c r="A1187" s="87" t="s">
        <v>362</v>
      </c>
      <c r="B1187" s="129">
        <v>37221</v>
      </c>
      <c r="C1187" s="92" t="s">
        <v>363</v>
      </c>
      <c r="D1187" s="319">
        <v>2500</v>
      </c>
    </row>
    <row r="1188" spans="1:4" s="51" customFormat="1" ht="47.1" customHeight="1" x14ac:dyDescent="0.25">
      <c r="A1188" s="87" t="s">
        <v>362</v>
      </c>
      <c r="B1188" s="129">
        <v>37222</v>
      </c>
      <c r="C1188" s="92" t="s">
        <v>364</v>
      </c>
      <c r="D1188" s="319">
        <v>5500</v>
      </c>
    </row>
    <row r="1189" spans="1:4" s="51" customFormat="1" ht="47.1" customHeight="1" x14ac:dyDescent="0.25">
      <c r="A1189" s="87" t="s">
        <v>362</v>
      </c>
      <c r="B1189" s="129">
        <v>37223</v>
      </c>
      <c r="C1189" s="92" t="s">
        <v>365</v>
      </c>
      <c r="D1189" s="319">
        <v>7000</v>
      </c>
    </row>
    <row r="1190" spans="1:4" s="51" customFormat="1" ht="47.1" customHeight="1" x14ac:dyDescent="0.25">
      <c r="A1190" s="87" t="s">
        <v>362</v>
      </c>
      <c r="B1190" s="129">
        <v>37224</v>
      </c>
      <c r="C1190" s="92" t="s">
        <v>366</v>
      </c>
      <c r="D1190" s="319">
        <v>10000</v>
      </c>
    </row>
    <row r="1191" spans="1:4" s="51" customFormat="1" ht="47.1" customHeight="1" x14ac:dyDescent="0.25">
      <c r="A1191" s="87" t="s">
        <v>362</v>
      </c>
      <c r="B1191" s="129">
        <v>37225</v>
      </c>
      <c r="C1191" s="92" t="s">
        <v>367</v>
      </c>
      <c r="D1191" s="319">
        <v>15000</v>
      </c>
    </row>
    <row r="1192" spans="1:4" s="51" customFormat="1" ht="47.1" customHeight="1" x14ac:dyDescent="0.25">
      <c r="A1192" s="87" t="s">
        <v>368</v>
      </c>
      <c r="B1192" s="129">
        <v>37226</v>
      </c>
      <c r="C1192" s="92" t="s">
        <v>369</v>
      </c>
      <c r="D1192" s="319">
        <v>2500</v>
      </c>
    </row>
    <row r="1193" spans="1:4" s="51" customFormat="1" ht="47.1" customHeight="1" x14ac:dyDescent="0.25">
      <c r="A1193" s="87" t="s">
        <v>368</v>
      </c>
      <c r="B1193" s="129">
        <v>37227</v>
      </c>
      <c r="C1193" s="92" t="s">
        <v>370</v>
      </c>
      <c r="D1193" s="319">
        <v>5500</v>
      </c>
    </row>
    <row r="1194" spans="1:4" s="51" customFormat="1" ht="47.1" customHeight="1" x14ac:dyDescent="0.25">
      <c r="A1194" s="87" t="s">
        <v>368</v>
      </c>
      <c r="B1194" s="129">
        <v>37228</v>
      </c>
      <c r="C1194" s="92" t="s">
        <v>371</v>
      </c>
      <c r="D1194" s="319">
        <v>7000</v>
      </c>
    </row>
    <row r="1195" spans="1:4" s="51" customFormat="1" ht="47.1" customHeight="1" x14ac:dyDescent="0.25">
      <c r="A1195" s="87" t="s">
        <v>368</v>
      </c>
      <c r="B1195" s="129">
        <v>37229</v>
      </c>
      <c r="C1195" s="92" t="s">
        <v>372</v>
      </c>
      <c r="D1195" s="319">
        <v>10000</v>
      </c>
    </row>
    <row r="1196" spans="1:4" s="51" customFormat="1" ht="47.1" customHeight="1" x14ac:dyDescent="0.25">
      <c r="A1196" s="87" t="s">
        <v>368</v>
      </c>
      <c r="B1196" s="129">
        <v>37230</v>
      </c>
      <c r="C1196" s="92" t="s">
        <v>373</v>
      </c>
      <c r="D1196" s="319">
        <v>15000</v>
      </c>
    </row>
    <row r="1197" spans="1:4" s="51" customFormat="1" ht="47.1" customHeight="1" x14ac:dyDescent="0.25">
      <c r="A1197" s="87" t="s">
        <v>374</v>
      </c>
      <c r="B1197" s="129">
        <v>37231</v>
      </c>
      <c r="C1197" s="92" t="s">
        <v>375</v>
      </c>
      <c r="D1197" s="319">
        <v>2500</v>
      </c>
    </row>
    <row r="1198" spans="1:4" s="51" customFormat="1" ht="47.1" customHeight="1" x14ac:dyDescent="0.25">
      <c r="A1198" s="87" t="s">
        <v>374</v>
      </c>
      <c r="B1198" s="129">
        <v>37232</v>
      </c>
      <c r="C1198" s="92" t="s">
        <v>376</v>
      </c>
      <c r="D1198" s="319">
        <v>5500</v>
      </c>
    </row>
    <row r="1199" spans="1:4" s="51" customFormat="1" ht="47.1" customHeight="1" x14ac:dyDescent="0.25">
      <c r="A1199" s="87" t="s">
        <v>374</v>
      </c>
      <c r="B1199" s="129">
        <v>37233</v>
      </c>
      <c r="C1199" s="92" t="s">
        <v>377</v>
      </c>
      <c r="D1199" s="319">
        <v>7000</v>
      </c>
    </row>
    <row r="1200" spans="1:4" s="51" customFormat="1" ht="47.1" customHeight="1" x14ac:dyDescent="0.25">
      <c r="A1200" s="87" t="s">
        <v>374</v>
      </c>
      <c r="B1200" s="129">
        <v>37234</v>
      </c>
      <c r="C1200" s="92" t="s">
        <v>378</v>
      </c>
      <c r="D1200" s="319">
        <v>10000</v>
      </c>
    </row>
    <row r="1201" spans="1:4" s="51" customFormat="1" ht="47.1" customHeight="1" x14ac:dyDescent="0.25">
      <c r="A1201" s="87" t="s">
        <v>374</v>
      </c>
      <c r="B1201" s="129">
        <v>37235</v>
      </c>
      <c r="C1201" s="92" t="s">
        <v>379</v>
      </c>
      <c r="D1201" s="319">
        <v>15000</v>
      </c>
    </row>
    <row r="1202" spans="1:4" s="51" customFormat="1" ht="47.1" customHeight="1" x14ac:dyDescent="0.25">
      <c r="A1202" s="87" t="s">
        <v>380</v>
      </c>
      <c r="B1202" s="129">
        <v>37236</v>
      </c>
      <c r="C1202" s="92" t="s">
        <v>381</v>
      </c>
      <c r="D1202" s="319">
        <v>2500</v>
      </c>
    </row>
    <row r="1203" spans="1:4" s="51" customFormat="1" ht="47.1" customHeight="1" x14ac:dyDescent="0.25">
      <c r="A1203" s="87" t="s">
        <v>380</v>
      </c>
      <c r="B1203" s="129">
        <v>37237</v>
      </c>
      <c r="C1203" s="92" t="s">
        <v>382</v>
      </c>
      <c r="D1203" s="319">
        <v>5500</v>
      </c>
    </row>
    <row r="1204" spans="1:4" s="51" customFormat="1" ht="47.1" customHeight="1" x14ac:dyDescent="0.25">
      <c r="A1204" s="87" t="s">
        <v>380</v>
      </c>
      <c r="B1204" s="129">
        <v>37238</v>
      </c>
      <c r="C1204" s="92" t="s">
        <v>383</v>
      </c>
      <c r="D1204" s="319">
        <v>7000</v>
      </c>
    </row>
    <row r="1205" spans="1:4" s="51" customFormat="1" ht="47.1" customHeight="1" x14ac:dyDescent="0.25">
      <c r="A1205" s="87" t="s">
        <v>380</v>
      </c>
      <c r="B1205" s="129">
        <v>37239</v>
      </c>
      <c r="C1205" s="92" t="s">
        <v>384</v>
      </c>
      <c r="D1205" s="319">
        <v>10000</v>
      </c>
    </row>
    <row r="1206" spans="1:4" s="51" customFormat="1" ht="47.1" customHeight="1" x14ac:dyDescent="0.25">
      <c r="A1206" s="87" t="s">
        <v>380</v>
      </c>
      <c r="B1206" s="129">
        <v>37240</v>
      </c>
      <c r="C1206" s="92" t="s">
        <v>385</v>
      </c>
      <c r="D1206" s="319">
        <v>15000</v>
      </c>
    </row>
    <row r="1207" spans="1:4" s="51" customFormat="1" ht="47.1" customHeight="1" x14ac:dyDescent="0.25">
      <c r="A1207" s="87" t="s">
        <v>386</v>
      </c>
      <c r="B1207" s="129">
        <v>37241</v>
      </c>
      <c r="C1207" s="92" t="s">
        <v>387</v>
      </c>
      <c r="D1207" s="319">
        <v>2500</v>
      </c>
    </row>
    <row r="1208" spans="1:4" s="51" customFormat="1" ht="47.1" customHeight="1" x14ac:dyDescent="0.25">
      <c r="A1208" s="87" t="s">
        <v>386</v>
      </c>
      <c r="B1208" s="129">
        <v>37242</v>
      </c>
      <c r="C1208" s="92" t="s">
        <v>388</v>
      </c>
      <c r="D1208" s="319">
        <v>5500</v>
      </c>
    </row>
    <row r="1209" spans="1:4" s="51" customFormat="1" ht="47.1" customHeight="1" x14ac:dyDescent="0.25">
      <c r="A1209" s="87" t="s">
        <v>386</v>
      </c>
      <c r="B1209" s="129">
        <v>37243</v>
      </c>
      <c r="C1209" s="92" t="s">
        <v>389</v>
      </c>
      <c r="D1209" s="319">
        <v>7000</v>
      </c>
    </row>
    <row r="1210" spans="1:4" s="51" customFormat="1" ht="47.1" customHeight="1" x14ac:dyDescent="0.25">
      <c r="A1210" s="87" t="s">
        <v>386</v>
      </c>
      <c r="B1210" s="129">
        <v>37244</v>
      </c>
      <c r="C1210" s="92" t="s">
        <v>390</v>
      </c>
      <c r="D1210" s="319">
        <v>10000</v>
      </c>
    </row>
    <row r="1211" spans="1:4" s="51" customFormat="1" ht="47.1" customHeight="1" x14ac:dyDescent="0.25">
      <c r="A1211" s="87" t="s">
        <v>386</v>
      </c>
      <c r="B1211" s="129">
        <v>37245</v>
      </c>
      <c r="C1211" s="92" t="s">
        <v>391</v>
      </c>
      <c r="D1211" s="319">
        <v>15000</v>
      </c>
    </row>
    <row r="1212" spans="1:4" s="51" customFormat="1" ht="47.1" customHeight="1" x14ac:dyDescent="0.25">
      <c r="A1212" s="87" t="s">
        <v>392</v>
      </c>
      <c r="B1212" s="129">
        <v>37246</v>
      </c>
      <c r="C1212" s="92" t="s">
        <v>393</v>
      </c>
      <c r="D1212" s="319">
        <v>2500</v>
      </c>
    </row>
    <row r="1213" spans="1:4" s="51" customFormat="1" ht="47.1" customHeight="1" x14ac:dyDescent="0.25">
      <c r="A1213" s="87" t="s">
        <v>392</v>
      </c>
      <c r="B1213" s="129">
        <v>37247</v>
      </c>
      <c r="C1213" s="92" t="s">
        <v>394</v>
      </c>
      <c r="D1213" s="319">
        <v>5500</v>
      </c>
    </row>
    <row r="1214" spans="1:4" s="51" customFormat="1" ht="47.1" customHeight="1" x14ac:dyDescent="0.25">
      <c r="A1214" s="87" t="s">
        <v>392</v>
      </c>
      <c r="B1214" s="129">
        <v>37248</v>
      </c>
      <c r="C1214" s="92" t="s">
        <v>395</v>
      </c>
      <c r="D1214" s="319">
        <v>7000</v>
      </c>
    </row>
    <row r="1215" spans="1:4" s="51" customFormat="1" ht="45" customHeight="1" x14ac:dyDescent="0.25">
      <c r="A1215" s="87" t="s">
        <v>392</v>
      </c>
      <c r="B1215" s="129">
        <v>37249</v>
      </c>
      <c r="C1215" s="92" t="s">
        <v>396</v>
      </c>
      <c r="D1215" s="319">
        <v>10000</v>
      </c>
    </row>
    <row r="1216" spans="1:4" s="51" customFormat="1" ht="45" customHeight="1" x14ac:dyDescent="0.25">
      <c r="A1216" s="87" t="s">
        <v>392</v>
      </c>
      <c r="B1216" s="129">
        <v>37250</v>
      </c>
      <c r="C1216" s="92" t="s">
        <v>397</v>
      </c>
      <c r="D1216" s="319">
        <v>15000</v>
      </c>
    </row>
    <row r="1217" spans="1:4" s="51" customFormat="1" ht="45" customHeight="1" x14ac:dyDescent="0.25">
      <c r="A1217" s="87" t="s">
        <v>398</v>
      </c>
      <c r="B1217" s="129">
        <v>37251</v>
      </c>
      <c r="C1217" s="92" t="s">
        <v>399</v>
      </c>
      <c r="D1217" s="319">
        <v>7000</v>
      </c>
    </row>
    <row r="1218" spans="1:4" s="51" customFormat="1" ht="45" customHeight="1" x14ac:dyDescent="0.25">
      <c r="A1218" s="87" t="s">
        <v>400</v>
      </c>
      <c r="B1218" s="129">
        <v>37255</v>
      </c>
      <c r="C1218" s="92" t="s">
        <v>401</v>
      </c>
      <c r="D1218" s="319">
        <v>10000</v>
      </c>
    </row>
    <row r="1219" spans="1:4" s="51" customFormat="1" ht="45" customHeight="1" x14ac:dyDescent="0.25">
      <c r="A1219" s="87" t="s">
        <v>400</v>
      </c>
      <c r="B1219" s="129">
        <v>37256</v>
      </c>
      <c r="C1219" s="92" t="s">
        <v>402</v>
      </c>
      <c r="D1219" s="319">
        <v>15000</v>
      </c>
    </row>
    <row r="1220" spans="1:4" s="51" customFormat="1" ht="47.1" customHeight="1" x14ac:dyDescent="0.25">
      <c r="A1220" s="87" t="s">
        <v>403</v>
      </c>
      <c r="B1220" s="129">
        <v>37257</v>
      </c>
      <c r="C1220" s="92" t="s">
        <v>404</v>
      </c>
      <c r="D1220" s="319">
        <v>2500</v>
      </c>
    </row>
    <row r="1221" spans="1:4" s="51" customFormat="1" ht="47.1" customHeight="1" x14ac:dyDescent="0.25">
      <c r="A1221" s="87" t="s">
        <v>403</v>
      </c>
      <c r="B1221" s="129">
        <v>37258</v>
      </c>
      <c r="C1221" s="92" t="s">
        <v>405</v>
      </c>
      <c r="D1221" s="319">
        <v>5500</v>
      </c>
    </row>
    <row r="1222" spans="1:4" s="51" customFormat="1" ht="47.1" customHeight="1" x14ac:dyDescent="0.25">
      <c r="A1222" s="87" t="s">
        <v>403</v>
      </c>
      <c r="B1222" s="129">
        <v>37259</v>
      </c>
      <c r="C1222" s="92" t="s">
        <v>406</v>
      </c>
      <c r="D1222" s="319">
        <v>7000</v>
      </c>
    </row>
    <row r="1223" spans="1:4" s="51" customFormat="1" ht="47.1" customHeight="1" x14ac:dyDescent="0.25">
      <c r="A1223" s="87" t="s">
        <v>403</v>
      </c>
      <c r="B1223" s="129">
        <v>37260</v>
      </c>
      <c r="C1223" s="92" t="s">
        <v>407</v>
      </c>
      <c r="D1223" s="319">
        <v>10000</v>
      </c>
    </row>
    <row r="1224" spans="1:4" s="51" customFormat="1" ht="47.1" customHeight="1" x14ac:dyDescent="0.25">
      <c r="A1224" s="87" t="s">
        <v>403</v>
      </c>
      <c r="B1224" s="129">
        <v>37261</v>
      </c>
      <c r="C1224" s="92" t="s">
        <v>408</v>
      </c>
      <c r="D1224" s="319">
        <v>15000</v>
      </c>
    </row>
    <row r="1225" spans="1:4" s="51" customFormat="1" ht="47.1" customHeight="1" x14ac:dyDescent="0.25">
      <c r="A1225" s="87" t="s">
        <v>409</v>
      </c>
      <c r="B1225" s="129">
        <v>37262</v>
      </c>
      <c r="C1225" s="92" t="s">
        <v>410</v>
      </c>
      <c r="D1225" s="319">
        <v>2500</v>
      </c>
    </row>
    <row r="1226" spans="1:4" s="51" customFormat="1" ht="47.1" customHeight="1" x14ac:dyDescent="0.25">
      <c r="A1226" s="87" t="s">
        <v>409</v>
      </c>
      <c r="B1226" s="129">
        <v>37263</v>
      </c>
      <c r="C1226" s="92" t="s">
        <v>411</v>
      </c>
      <c r="D1226" s="319">
        <v>5500</v>
      </c>
    </row>
    <row r="1227" spans="1:4" s="51" customFormat="1" ht="47.1" customHeight="1" x14ac:dyDescent="0.25">
      <c r="A1227" s="87" t="s">
        <v>409</v>
      </c>
      <c r="B1227" s="129">
        <v>37264</v>
      </c>
      <c r="C1227" s="92" t="s">
        <v>412</v>
      </c>
      <c r="D1227" s="319">
        <v>7000</v>
      </c>
    </row>
    <row r="1228" spans="1:4" s="51" customFormat="1" ht="47.1" customHeight="1" x14ac:dyDescent="0.25">
      <c r="A1228" s="87" t="s">
        <v>409</v>
      </c>
      <c r="B1228" s="129">
        <v>37265</v>
      </c>
      <c r="C1228" s="92" t="s">
        <v>413</v>
      </c>
      <c r="D1228" s="319">
        <v>10000</v>
      </c>
    </row>
    <row r="1229" spans="1:4" s="51" customFormat="1" ht="47.1" customHeight="1" x14ac:dyDescent="0.25">
      <c r="A1229" s="87" t="s">
        <v>409</v>
      </c>
      <c r="B1229" s="129">
        <v>37266</v>
      </c>
      <c r="C1229" s="92" t="s">
        <v>414</v>
      </c>
      <c r="D1229" s="319">
        <v>15000</v>
      </c>
    </row>
    <row r="1230" spans="1:4" s="51" customFormat="1" ht="47.1" customHeight="1" x14ac:dyDescent="0.25">
      <c r="A1230" s="87" t="s">
        <v>415</v>
      </c>
      <c r="B1230" s="129">
        <v>37267</v>
      </c>
      <c r="C1230" s="92" t="s">
        <v>4920</v>
      </c>
      <c r="D1230" s="319">
        <v>2500</v>
      </c>
    </row>
    <row r="1231" spans="1:4" s="51" customFormat="1" ht="47.1" customHeight="1" x14ac:dyDescent="0.25">
      <c r="A1231" s="87" t="s">
        <v>415</v>
      </c>
      <c r="B1231" s="129">
        <v>37268</v>
      </c>
      <c r="C1231" s="92" t="s">
        <v>416</v>
      </c>
      <c r="D1231" s="319">
        <v>5500</v>
      </c>
    </row>
    <row r="1232" spans="1:4" s="51" customFormat="1" ht="47.1" customHeight="1" x14ac:dyDescent="0.25">
      <c r="A1232" s="87" t="s">
        <v>415</v>
      </c>
      <c r="B1232" s="129">
        <v>37269</v>
      </c>
      <c r="C1232" s="92" t="s">
        <v>417</v>
      </c>
      <c r="D1232" s="319">
        <v>7000</v>
      </c>
    </row>
    <row r="1233" spans="1:4" s="51" customFormat="1" ht="47.1" customHeight="1" x14ac:dyDescent="0.25">
      <c r="A1233" s="87" t="s">
        <v>415</v>
      </c>
      <c r="B1233" s="129">
        <v>37270</v>
      </c>
      <c r="C1233" s="92" t="s">
        <v>418</v>
      </c>
      <c r="D1233" s="319">
        <v>10000</v>
      </c>
    </row>
    <row r="1234" spans="1:4" s="51" customFormat="1" ht="47.1" customHeight="1" x14ac:dyDescent="0.25">
      <c r="A1234" s="87" t="s">
        <v>415</v>
      </c>
      <c r="B1234" s="129">
        <v>37271</v>
      </c>
      <c r="C1234" s="92" t="s">
        <v>419</v>
      </c>
      <c r="D1234" s="319">
        <v>15000</v>
      </c>
    </row>
    <row r="1235" spans="1:4" s="51" customFormat="1" ht="47.1" customHeight="1" x14ac:dyDescent="0.25">
      <c r="A1235" s="87" t="s">
        <v>420</v>
      </c>
      <c r="B1235" s="129">
        <v>37273</v>
      </c>
      <c r="C1235" s="92" t="s">
        <v>421</v>
      </c>
      <c r="D1235" s="319">
        <v>5500</v>
      </c>
    </row>
    <row r="1236" spans="1:4" s="51" customFormat="1" ht="47.25" x14ac:dyDescent="0.25">
      <c r="A1236" s="87" t="s">
        <v>420</v>
      </c>
      <c r="B1236" s="129">
        <v>37274</v>
      </c>
      <c r="C1236" s="92" t="s">
        <v>422</v>
      </c>
      <c r="D1236" s="319">
        <v>7000</v>
      </c>
    </row>
    <row r="1237" spans="1:4" s="51" customFormat="1" ht="47.25" x14ac:dyDescent="0.25">
      <c r="A1237" s="87" t="s">
        <v>420</v>
      </c>
      <c r="B1237" s="129">
        <v>37275</v>
      </c>
      <c r="C1237" s="92" t="s">
        <v>423</v>
      </c>
      <c r="D1237" s="319">
        <v>10000</v>
      </c>
    </row>
    <row r="1238" spans="1:4" s="51" customFormat="1" ht="47.25" x14ac:dyDescent="0.25">
      <c r="A1238" s="87" t="s">
        <v>420</v>
      </c>
      <c r="B1238" s="129">
        <v>37276</v>
      </c>
      <c r="C1238" s="92" t="s">
        <v>424</v>
      </c>
      <c r="D1238" s="319">
        <v>15000</v>
      </c>
    </row>
    <row r="1239" spans="1:4" s="51" customFormat="1" ht="47.1" customHeight="1" x14ac:dyDescent="0.25">
      <c r="A1239" s="87" t="s">
        <v>425</v>
      </c>
      <c r="B1239" s="129">
        <v>37277</v>
      </c>
      <c r="C1239" s="92" t="s">
        <v>426</v>
      </c>
      <c r="D1239" s="319">
        <v>2500</v>
      </c>
    </row>
    <row r="1240" spans="1:4" s="51" customFormat="1" ht="47.25" x14ac:dyDescent="0.25">
      <c r="A1240" s="87" t="s">
        <v>425</v>
      </c>
      <c r="B1240" s="129">
        <v>37278</v>
      </c>
      <c r="C1240" s="92" t="s">
        <v>427</v>
      </c>
      <c r="D1240" s="319">
        <v>5500</v>
      </c>
    </row>
    <row r="1241" spans="1:4" s="51" customFormat="1" ht="47.25" x14ac:dyDescent="0.25">
      <c r="A1241" s="87" t="s">
        <v>425</v>
      </c>
      <c r="B1241" s="129">
        <v>37279</v>
      </c>
      <c r="C1241" s="92" t="s">
        <v>428</v>
      </c>
      <c r="D1241" s="319">
        <v>7000</v>
      </c>
    </row>
    <row r="1242" spans="1:4" s="51" customFormat="1" ht="47.25" x14ac:dyDescent="0.25">
      <c r="A1242" s="87" t="s">
        <v>425</v>
      </c>
      <c r="B1242" s="129">
        <v>37280</v>
      </c>
      <c r="C1242" s="92" t="s">
        <v>429</v>
      </c>
      <c r="D1242" s="319">
        <v>10000</v>
      </c>
    </row>
    <row r="1243" spans="1:4" s="51" customFormat="1" ht="47.25" x14ac:dyDescent="0.25">
      <c r="A1243" s="87" t="s">
        <v>425</v>
      </c>
      <c r="B1243" s="129">
        <v>37281</v>
      </c>
      <c r="C1243" s="92" t="s">
        <v>430</v>
      </c>
      <c r="D1243" s="319">
        <v>15000</v>
      </c>
    </row>
    <row r="1244" spans="1:4" s="51" customFormat="1" ht="47.25" x14ac:dyDescent="0.25">
      <c r="A1244" s="87" t="s">
        <v>431</v>
      </c>
      <c r="B1244" s="129">
        <v>37282</v>
      </c>
      <c r="C1244" s="92" t="s">
        <v>432</v>
      </c>
      <c r="D1244" s="319">
        <v>2500</v>
      </c>
    </row>
    <row r="1245" spans="1:4" s="51" customFormat="1" ht="47.25" x14ac:dyDescent="0.25">
      <c r="A1245" s="87" t="s">
        <v>431</v>
      </c>
      <c r="B1245" s="129">
        <v>37283</v>
      </c>
      <c r="C1245" s="92" t="s">
        <v>433</v>
      </c>
      <c r="D1245" s="319">
        <v>5500</v>
      </c>
    </row>
    <row r="1246" spans="1:4" s="51" customFormat="1" ht="47.25" x14ac:dyDescent="0.25">
      <c r="A1246" s="87" t="s">
        <v>431</v>
      </c>
      <c r="B1246" s="129">
        <v>37284</v>
      </c>
      <c r="C1246" s="92" t="s">
        <v>434</v>
      </c>
      <c r="D1246" s="319">
        <v>7000</v>
      </c>
    </row>
    <row r="1247" spans="1:4" s="51" customFormat="1" ht="47.25" x14ac:dyDescent="0.25">
      <c r="A1247" s="87" t="s">
        <v>435</v>
      </c>
      <c r="B1247" s="129">
        <v>37285</v>
      </c>
      <c r="C1247" s="92" t="s">
        <v>436</v>
      </c>
      <c r="D1247" s="319">
        <v>2500</v>
      </c>
    </row>
    <row r="1248" spans="1:4" s="51" customFormat="1" ht="47.25" x14ac:dyDescent="0.25">
      <c r="A1248" s="87" t="s">
        <v>435</v>
      </c>
      <c r="B1248" s="129">
        <v>37286</v>
      </c>
      <c r="C1248" s="92" t="s">
        <v>437</v>
      </c>
      <c r="D1248" s="319">
        <v>5500</v>
      </c>
    </row>
    <row r="1249" spans="1:4" s="51" customFormat="1" ht="47.25" x14ac:dyDescent="0.25">
      <c r="A1249" s="87" t="s">
        <v>435</v>
      </c>
      <c r="B1249" s="129">
        <v>37287</v>
      </c>
      <c r="C1249" s="92" t="s">
        <v>438</v>
      </c>
      <c r="D1249" s="319">
        <v>7000</v>
      </c>
    </row>
    <row r="1250" spans="1:4" s="51" customFormat="1" ht="47.25" x14ac:dyDescent="0.25">
      <c r="A1250" s="87" t="s">
        <v>435</v>
      </c>
      <c r="B1250" s="129">
        <v>37288</v>
      </c>
      <c r="C1250" s="92" t="s">
        <v>439</v>
      </c>
      <c r="D1250" s="319">
        <v>10000</v>
      </c>
    </row>
    <row r="1251" spans="1:4" s="51" customFormat="1" ht="47.25" x14ac:dyDescent="0.25">
      <c r="A1251" s="87" t="s">
        <v>435</v>
      </c>
      <c r="B1251" s="129">
        <v>37289</v>
      </c>
      <c r="C1251" s="92" t="s">
        <v>440</v>
      </c>
      <c r="D1251" s="319">
        <v>15000</v>
      </c>
    </row>
    <row r="1252" spans="1:4" s="51" customFormat="1" ht="47.25" x14ac:dyDescent="0.25">
      <c r="A1252" s="87" t="s">
        <v>441</v>
      </c>
      <c r="B1252" s="129">
        <v>37290</v>
      </c>
      <c r="C1252" s="92" t="s">
        <v>442</v>
      </c>
      <c r="D1252" s="319">
        <v>2500</v>
      </c>
    </row>
    <row r="1253" spans="1:4" s="51" customFormat="1" ht="47.25" x14ac:dyDescent="0.25">
      <c r="A1253" s="87" t="s">
        <v>441</v>
      </c>
      <c r="B1253" s="129">
        <v>37291</v>
      </c>
      <c r="C1253" s="92" t="s">
        <v>443</v>
      </c>
      <c r="D1253" s="319">
        <v>5500</v>
      </c>
    </row>
    <row r="1254" spans="1:4" s="51" customFormat="1" ht="47.25" x14ac:dyDescent="0.25">
      <c r="A1254" s="87" t="s">
        <v>441</v>
      </c>
      <c r="B1254" s="129">
        <v>37292</v>
      </c>
      <c r="C1254" s="92" t="s">
        <v>444</v>
      </c>
      <c r="D1254" s="319">
        <v>7000</v>
      </c>
    </row>
    <row r="1255" spans="1:4" s="51" customFormat="1" ht="47.25" x14ac:dyDescent="0.25">
      <c r="A1255" s="87" t="s">
        <v>441</v>
      </c>
      <c r="B1255" s="129">
        <v>37293</v>
      </c>
      <c r="C1255" s="92" t="s">
        <v>445</v>
      </c>
      <c r="D1255" s="319">
        <v>10000</v>
      </c>
    </row>
    <row r="1256" spans="1:4" s="51" customFormat="1" ht="47.25" x14ac:dyDescent="0.25">
      <c r="A1256" s="87" t="s">
        <v>441</v>
      </c>
      <c r="B1256" s="129">
        <v>37294</v>
      </c>
      <c r="C1256" s="92" t="s">
        <v>446</v>
      </c>
      <c r="D1256" s="319">
        <v>15000</v>
      </c>
    </row>
    <row r="1257" spans="1:4" s="51" customFormat="1" ht="54.75" customHeight="1" x14ac:dyDescent="0.25">
      <c r="A1257" s="87" t="s">
        <v>447</v>
      </c>
      <c r="B1257" s="129">
        <v>37295</v>
      </c>
      <c r="C1257" s="92" t="s">
        <v>448</v>
      </c>
      <c r="D1257" s="319">
        <v>2500</v>
      </c>
    </row>
    <row r="1258" spans="1:4" s="51" customFormat="1" ht="47.25" x14ac:dyDescent="0.25">
      <c r="A1258" s="87" t="s">
        <v>447</v>
      </c>
      <c r="B1258" s="129">
        <v>37296</v>
      </c>
      <c r="C1258" s="92" t="s">
        <v>449</v>
      </c>
      <c r="D1258" s="319">
        <v>5500</v>
      </c>
    </row>
    <row r="1259" spans="1:4" s="51" customFormat="1" ht="47.25" x14ac:dyDescent="0.25">
      <c r="A1259" s="87" t="s">
        <v>447</v>
      </c>
      <c r="B1259" s="129">
        <v>37297</v>
      </c>
      <c r="C1259" s="92" t="s">
        <v>450</v>
      </c>
      <c r="D1259" s="319">
        <v>7000</v>
      </c>
    </row>
    <row r="1260" spans="1:4" s="51" customFormat="1" ht="47.1" customHeight="1" x14ac:dyDescent="0.25">
      <c r="A1260" s="87" t="s">
        <v>447</v>
      </c>
      <c r="B1260" s="129">
        <v>37298</v>
      </c>
      <c r="C1260" s="92" t="s">
        <v>451</v>
      </c>
      <c r="D1260" s="319">
        <v>10000</v>
      </c>
    </row>
    <row r="1261" spans="1:4" s="51" customFormat="1" ht="21" customHeight="1" x14ac:dyDescent="0.25">
      <c r="A1261" s="87" t="s">
        <v>447</v>
      </c>
      <c r="B1261" s="129">
        <v>37299</v>
      </c>
      <c r="C1261" s="92" t="s">
        <v>452</v>
      </c>
      <c r="D1261" s="319">
        <v>15000</v>
      </c>
    </row>
    <row r="1262" spans="1:4" s="51" customFormat="1" ht="47.25" x14ac:dyDescent="0.25">
      <c r="A1262" s="87" t="s">
        <v>386</v>
      </c>
      <c r="B1262" s="129">
        <v>37300</v>
      </c>
      <c r="C1262" s="92" t="s">
        <v>453</v>
      </c>
      <c r="D1262" s="319">
        <v>2500</v>
      </c>
    </row>
    <row r="1263" spans="1:4" s="51" customFormat="1" ht="35.25" customHeight="1" x14ac:dyDescent="0.25">
      <c r="A1263" s="87" t="s">
        <v>386</v>
      </c>
      <c r="B1263" s="129">
        <v>37301</v>
      </c>
      <c r="C1263" s="92" t="s">
        <v>454</v>
      </c>
      <c r="D1263" s="319">
        <v>5500</v>
      </c>
    </row>
    <row r="1264" spans="1:4" s="51" customFormat="1" ht="38.25" customHeight="1" x14ac:dyDescent="0.25">
      <c r="A1264" s="87" t="s">
        <v>386</v>
      </c>
      <c r="B1264" s="129">
        <v>37302</v>
      </c>
      <c r="C1264" s="92" t="s">
        <v>389</v>
      </c>
      <c r="D1264" s="319">
        <v>7500</v>
      </c>
    </row>
    <row r="1265" spans="1:4" s="51" customFormat="1" ht="36" customHeight="1" x14ac:dyDescent="0.25">
      <c r="A1265" s="87" t="s">
        <v>386</v>
      </c>
      <c r="B1265" s="129">
        <v>37303</v>
      </c>
      <c r="C1265" s="92" t="s">
        <v>3411</v>
      </c>
      <c r="D1265" s="319">
        <v>10000</v>
      </c>
    </row>
    <row r="1266" spans="1:4" s="51" customFormat="1" ht="38.25" customHeight="1" x14ac:dyDescent="0.25">
      <c r="A1266" s="87" t="s">
        <v>386</v>
      </c>
      <c r="B1266" s="129">
        <v>37304</v>
      </c>
      <c r="C1266" s="92" t="s">
        <v>3412</v>
      </c>
      <c r="D1266" s="319">
        <v>15000</v>
      </c>
    </row>
    <row r="1267" spans="1:4" s="51" customFormat="1" ht="37.5" customHeight="1" x14ac:dyDescent="0.25">
      <c r="A1267" s="127" t="s">
        <v>3407</v>
      </c>
      <c r="B1267" s="129">
        <v>37312</v>
      </c>
      <c r="C1267" s="92" t="s">
        <v>3408</v>
      </c>
      <c r="D1267" s="319">
        <v>6000</v>
      </c>
    </row>
    <row r="1268" spans="1:4" s="51" customFormat="1" ht="34.5" customHeight="1" x14ac:dyDescent="0.25">
      <c r="A1268" s="127" t="s">
        <v>3407</v>
      </c>
      <c r="B1268" s="129">
        <v>37313</v>
      </c>
      <c r="C1268" s="92" t="s">
        <v>3409</v>
      </c>
      <c r="D1268" s="319">
        <v>7500</v>
      </c>
    </row>
    <row r="1269" spans="1:4" s="51" customFormat="1" ht="25.5" customHeight="1" x14ac:dyDescent="0.25">
      <c r="A1269" s="127" t="s">
        <v>3407</v>
      </c>
      <c r="B1269" s="129">
        <v>37314</v>
      </c>
      <c r="C1269" s="92" t="s">
        <v>451</v>
      </c>
      <c r="D1269" s="319">
        <v>11000</v>
      </c>
    </row>
    <row r="1270" spans="1:4" s="51" customFormat="1" ht="25.5" customHeight="1" x14ac:dyDescent="0.25">
      <c r="A1270" s="127" t="s">
        <v>3407</v>
      </c>
      <c r="B1270" s="129">
        <v>37315</v>
      </c>
      <c r="C1270" s="92" t="s">
        <v>3410</v>
      </c>
      <c r="D1270" s="319">
        <v>15500</v>
      </c>
    </row>
    <row r="1271" spans="1:4" s="51" customFormat="1" ht="31.5" x14ac:dyDescent="0.25">
      <c r="A1271" s="188" t="s">
        <v>5256</v>
      </c>
      <c r="B1271" s="566">
        <v>37740</v>
      </c>
      <c r="C1271" s="159" t="s">
        <v>5257</v>
      </c>
      <c r="D1271" s="322">
        <v>17000</v>
      </c>
    </row>
    <row r="1272" spans="1:4" s="51" customFormat="1" ht="31.5" x14ac:dyDescent="0.25">
      <c r="A1272" s="188" t="s">
        <v>6878</v>
      </c>
      <c r="B1272" s="566">
        <f>B1271+1</f>
        <v>37741</v>
      </c>
      <c r="C1272" s="159" t="s">
        <v>5259</v>
      </c>
      <c r="D1272" s="322">
        <v>4500</v>
      </c>
    </row>
    <row r="1273" spans="1:4" s="51" customFormat="1" ht="32.1" customHeight="1" x14ac:dyDescent="0.25">
      <c r="A1273" s="188" t="s">
        <v>6879</v>
      </c>
      <c r="B1273" s="566">
        <f t="shared" ref="B1273:B1291" si="0">B1272+1</f>
        <v>37742</v>
      </c>
      <c r="C1273" s="159" t="s">
        <v>5260</v>
      </c>
      <c r="D1273" s="322">
        <v>4500</v>
      </c>
    </row>
    <row r="1274" spans="1:4" s="51" customFormat="1" ht="32.1" customHeight="1" x14ac:dyDescent="0.25">
      <c r="A1274" s="127" t="s">
        <v>5258</v>
      </c>
      <c r="B1274" s="129">
        <f t="shared" si="0"/>
        <v>37743</v>
      </c>
      <c r="C1274" s="92" t="s">
        <v>5261</v>
      </c>
      <c r="D1274" s="319">
        <v>300</v>
      </c>
    </row>
    <row r="1275" spans="1:4" s="51" customFormat="1" ht="32.1" customHeight="1" x14ac:dyDescent="0.25">
      <c r="A1275" s="127" t="s">
        <v>227</v>
      </c>
      <c r="B1275" s="129">
        <f t="shared" si="0"/>
        <v>37744</v>
      </c>
      <c r="C1275" s="92" t="s">
        <v>5262</v>
      </c>
      <c r="D1275" s="319">
        <v>4000</v>
      </c>
    </row>
    <row r="1276" spans="1:4" s="51" customFormat="1" ht="32.1" customHeight="1" x14ac:dyDescent="0.25">
      <c r="A1276" s="188" t="s">
        <v>6880</v>
      </c>
      <c r="B1276" s="566">
        <f t="shared" si="0"/>
        <v>37745</v>
      </c>
      <c r="C1276" s="159" t="s">
        <v>5263</v>
      </c>
      <c r="D1276" s="322">
        <v>15000</v>
      </c>
    </row>
    <row r="1277" spans="1:4" s="51" customFormat="1" ht="32.1" customHeight="1" x14ac:dyDescent="0.25">
      <c r="A1277" s="127" t="s">
        <v>5258</v>
      </c>
      <c r="B1277" s="129">
        <f t="shared" si="0"/>
        <v>37746</v>
      </c>
      <c r="C1277" s="92" t="s">
        <v>5264</v>
      </c>
      <c r="D1277" s="319">
        <v>6500</v>
      </c>
    </row>
    <row r="1278" spans="1:4" s="51" customFormat="1" ht="32.1" customHeight="1" x14ac:dyDescent="0.25">
      <c r="A1278" s="127" t="s">
        <v>5258</v>
      </c>
      <c r="B1278" s="129">
        <f t="shared" si="0"/>
        <v>37747</v>
      </c>
      <c r="C1278" s="92" t="s">
        <v>5265</v>
      </c>
      <c r="D1278" s="319">
        <v>3900</v>
      </c>
    </row>
    <row r="1279" spans="1:4" s="51" customFormat="1" ht="32.1" customHeight="1" x14ac:dyDescent="0.25">
      <c r="A1279" s="127" t="s">
        <v>5258</v>
      </c>
      <c r="B1279" s="129">
        <f t="shared" si="0"/>
        <v>37748</v>
      </c>
      <c r="C1279" s="92" t="s">
        <v>5266</v>
      </c>
      <c r="D1279" s="319">
        <v>3900</v>
      </c>
    </row>
    <row r="1280" spans="1:4" s="51" customFormat="1" ht="15.95" customHeight="1" x14ac:dyDescent="0.25">
      <c r="A1280" s="127" t="s">
        <v>5258</v>
      </c>
      <c r="B1280" s="129">
        <f t="shared" si="0"/>
        <v>37749</v>
      </c>
      <c r="C1280" s="92" t="s">
        <v>5267</v>
      </c>
      <c r="D1280" s="319">
        <v>5400</v>
      </c>
    </row>
    <row r="1281" spans="1:4" s="51" customFormat="1" ht="32.1" customHeight="1" x14ac:dyDescent="0.25">
      <c r="A1281" s="127" t="s">
        <v>5258</v>
      </c>
      <c r="B1281" s="129">
        <f t="shared" si="0"/>
        <v>37750</v>
      </c>
      <c r="C1281" s="92" t="s">
        <v>5268</v>
      </c>
      <c r="D1281" s="319">
        <v>11000</v>
      </c>
    </row>
    <row r="1282" spans="1:4" s="51" customFormat="1" ht="15.95" customHeight="1" x14ac:dyDescent="0.25">
      <c r="A1282" s="127" t="s">
        <v>5258</v>
      </c>
      <c r="B1282" s="129">
        <f t="shared" si="0"/>
        <v>37751</v>
      </c>
      <c r="C1282" s="92" t="s">
        <v>5269</v>
      </c>
      <c r="D1282" s="319">
        <v>18000</v>
      </c>
    </row>
    <row r="1283" spans="1:4" s="51" customFormat="1" ht="32.1" customHeight="1" x14ac:dyDescent="0.25">
      <c r="A1283" s="127" t="s">
        <v>5258</v>
      </c>
      <c r="B1283" s="129">
        <f t="shared" si="0"/>
        <v>37752</v>
      </c>
      <c r="C1283" s="92" t="s">
        <v>5270</v>
      </c>
      <c r="D1283" s="319">
        <v>18000</v>
      </c>
    </row>
    <row r="1284" spans="1:4" s="51" customFormat="1" x14ac:dyDescent="0.25">
      <c r="A1284" s="127" t="s">
        <v>5258</v>
      </c>
      <c r="B1284" s="129">
        <f t="shared" si="0"/>
        <v>37753</v>
      </c>
      <c r="C1284" s="92" t="s">
        <v>5271</v>
      </c>
      <c r="D1284" s="319">
        <v>12000</v>
      </c>
    </row>
    <row r="1285" spans="1:4" s="51" customFormat="1" ht="31.5" x14ac:dyDescent="0.25">
      <c r="A1285" s="127" t="s">
        <v>5258</v>
      </c>
      <c r="B1285" s="129">
        <f t="shared" si="0"/>
        <v>37754</v>
      </c>
      <c r="C1285" s="92" t="s">
        <v>5272</v>
      </c>
      <c r="D1285" s="319">
        <v>16000</v>
      </c>
    </row>
    <row r="1286" spans="1:4" s="51" customFormat="1" ht="31.5" x14ac:dyDescent="0.25">
      <c r="A1286" s="127" t="s">
        <v>5273</v>
      </c>
      <c r="B1286" s="129">
        <f t="shared" si="0"/>
        <v>37755</v>
      </c>
      <c r="C1286" s="92" t="s">
        <v>5274</v>
      </c>
      <c r="D1286" s="319">
        <v>10000</v>
      </c>
    </row>
    <row r="1287" spans="1:4" s="51" customFormat="1" ht="30" customHeight="1" x14ac:dyDescent="0.25">
      <c r="A1287" s="127" t="s">
        <v>5273</v>
      </c>
      <c r="B1287" s="129">
        <f t="shared" si="0"/>
        <v>37756</v>
      </c>
      <c r="C1287" s="92" t="s">
        <v>5275</v>
      </c>
      <c r="D1287" s="319">
        <v>12500</v>
      </c>
    </row>
    <row r="1288" spans="1:4" s="51" customFormat="1" ht="15.95" customHeight="1" x14ac:dyDescent="0.25">
      <c r="A1288" s="127" t="s">
        <v>5276</v>
      </c>
      <c r="B1288" s="129">
        <f t="shared" si="0"/>
        <v>37757</v>
      </c>
      <c r="C1288" s="92" t="s">
        <v>5277</v>
      </c>
      <c r="D1288" s="319">
        <v>6500</v>
      </c>
    </row>
    <row r="1289" spans="1:4" s="51" customFormat="1" ht="31.5" customHeight="1" x14ac:dyDescent="0.25">
      <c r="A1289" s="127" t="s">
        <v>5258</v>
      </c>
      <c r="B1289" s="129">
        <f t="shared" si="0"/>
        <v>37758</v>
      </c>
      <c r="C1289" s="92" t="s">
        <v>5278</v>
      </c>
      <c r="D1289" s="319">
        <v>12000</v>
      </c>
    </row>
    <row r="1290" spans="1:4" s="51" customFormat="1" ht="30.95" customHeight="1" x14ac:dyDescent="0.25">
      <c r="A1290" s="127" t="s">
        <v>5258</v>
      </c>
      <c r="B1290" s="129">
        <f t="shared" si="0"/>
        <v>37759</v>
      </c>
      <c r="C1290" s="92" t="s">
        <v>5279</v>
      </c>
      <c r="D1290" s="319">
        <v>18000</v>
      </c>
    </row>
    <row r="1291" spans="1:4" s="51" customFormat="1" ht="30.95" customHeight="1" x14ac:dyDescent="0.25">
      <c r="A1291" s="127" t="s">
        <v>5258</v>
      </c>
      <c r="B1291" s="129">
        <f t="shared" si="0"/>
        <v>37760</v>
      </c>
      <c r="C1291" s="92" t="s">
        <v>5280</v>
      </c>
      <c r="D1291" s="319">
        <v>10000</v>
      </c>
    </row>
    <row r="1292" spans="1:4" s="51" customFormat="1" ht="31.5" x14ac:dyDescent="0.25">
      <c r="A1292" s="188" t="s">
        <v>5787</v>
      </c>
      <c r="B1292" s="566">
        <v>37761</v>
      </c>
      <c r="C1292" s="159" t="s">
        <v>5788</v>
      </c>
      <c r="D1292" s="322">
        <v>15500</v>
      </c>
    </row>
    <row r="1293" spans="1:4" s="51" customFormat="1" x14ac:dyDescent="0.25">
      <c r="A1293" s="188" t="s">
        <v>5789</v>
      </c>
      <c r="B1293" s="566">
        <v>37762</v>
      </c>
      <c r="C1293" s="159" t="s">
        <v>5790</v>
      </c>
      <c r="D1293" s="322">
        <v>11500</v>
      </c>
    </row>
    <row r="1294" spans="1:4" s="51" customFormat="1" ht="15.95" customHeight="1" x14ac:dyDescent="0.25">
      <c r="A1294" s="127"/>
      <c r="B1294" s="129" t="s">
        <v>5871</v>
      </c>
      <c r="C1294" s="92" t="s">
        <v>5872</v>
      </c>
      <c r="D1294" s="319">
        <v>14000</v>
      </c>
    </row>
    <row r="1295" spans="1:4" s="51" customFormat="1" ht="30" customHeight="1" x14ac:dyDescent="0.25">
      <c r="A1295" s="127"/>
      <c r="B1295" s="129" t="s">
        <v>5873</v>
      </c>
      <c r="C1295" s="92" t="s">
        <v>5874</v>
      </c>
      <c r="D1295" s="319">
        <v>2000</v>
      </c>
    </row>
    <row r="1296" spans="1:4" s="51" customFormat="1" ht="15.75" customHeight="1" x14ac:dyDescent="0.25">
      <c r="A1296" s="89"/>
      <c r="B1296" s="88"/>
      <c r="C1296" s="154" t="s">
        <v>455</v>
      </c>
      <c r="D1296" s="335"/>
    </row>
    <row r="1297" spans="1:4" s="51" customFormat="1" ht="32.1" customHeight="1" x14ac:dyDescent="0.25">
      <c r="A1297" s="87" t="s">
        <v>456</v>
      </c>
      <c r="B1297" s="129">
        <v>37350</v>
      </c>
      <c r="C1297" s="92" t="s">
        <v>457</v>
      </c>
      <c r="D1297" s="319">
        <v>9000</v>
      </c>
    </row>
    <row r="1298" spans="1:4" s="51" customFormat="1" ht="32.1" customHeight="1" x14ac:dyDescent="0.25">
      <c r="A1298" s="87" t="s">
        <v>458</v>
      </c>
      <c r="B1298" s="129">
        <v>37351</v>
      </c>
      <c r="C1298" s="92" t="s">
        <v>459</v>
      </c>
      <c r="D1298" s="319">
        <v>9000</v>
      </c>
    </row>
    <row r="1299" spans="1:4" s="51" customFormat="1" ht="30.95" customHeight="1" x14ac:dyDescent="0.25">
      <c r="A1299" s="87" t="s">
        <v>460</v>
      </c>
      <c r="B1299" s="129">
        <v>37352</v>
      </c>
      <c r="C1299" s="92" t="s">
        <v>461</v>
      </c>
      <c r="D1299" s="319">
        <v>9000</v>
      </c>
    </row>
    <row r="1300" spans="1:4" s="51" customFormat="1" ht="30.95" customHeight="1" x14ac:dyDescent="0.25">
      <c r="A1300" s="193" t="s">
        <v>5289</v>
      </c>
      <c r="B1300" s="129">
        <v>37353</v>
      </c>
      <c r="C1300" s="195" t="s">
        <v>5296</v>
      </c>
      <c r="D1300" s="331">
        <v>5000</v>
      </c>
    </row>
    <row r="1301" spans="1:4" s="51" customFormat="1" ht="30" customHeight="1" x14ac:dyDescent="0.25">
      <c r="A1301" s="193" t="s">
        <v>5290</v>
      </c>
      <c r="B1301" s="194">
        <v>37354</v>
      </c>
      <c r="C1301" s="195" t="s">
        <v>5297</v>
      </c>
      <c r="D1301" s="331">
        <v>5000</v>
      </c>
    </row>
    <row r="1302" spans="1:4" s="51" customFormat="1" ht="30.95" customHeight="1" x14ac:dyDescent="0.25">
      <c r="A1302" s="193" t="s">
        <v>5291</v>
      </c>
      <c r="B1302" s="129">
        <v>37355</v>
      </c>
      <c r="C1302" s="195" t="s">
        <v>5298</v>
      </c>
      <c r="D1302" s="331">
        <v>5000</v>
      </c>
    </row>
    <row r="1303" spans="1:4" s="51" customFormat="1" ht="30" customHeight="1" x14ac:dyDescent="0.25">
      <c r="A1303" s="193" t="s">
        <v>5292</v>
      </c>
      <c r="B1303" s="194">
        <v>37356</v>
      </c>
      <c r="C1303" s="195" t="s">
        <v>5299</v>
      </c>
      <c r="D1303" s="331">
        <v>5000</v>
      </c>
    </row>
    <row r="1304" spans="1:4" s="51" customFormat="1" ht="30.95" customHeight="1" x14ac:dyDescent="0.25">
      <c r="A1304" s="193" t="s">
        <v>5293</v>
      </c>
      <c r="B1304" s="129">
        <v>37357</v>
      </c>
      <c r="C1304" s="195" t="s">
        <v>5300</v>
      </c>
      <c r="D1304" s="331">
        <v>5000</v>
      </c>
    </row>
    <row r="1305" spans="1:4" s="51" customFormat="1" ht="30" customHeight="1" x14ac:dyDescent="0.25">
      <c r="A1305" s="193" t="s">
        <v>5294</v>
      </c>
      <c r="B1305" s="194">
        <v>37358</v>
      </c>
      <c r="C1305" s="195" t="s">
        <v>5301</v>
      </c>
      <c r="D1305" s="331">
        <v>6000</v>
      </c>
    </row>
    <row r="1306" spans="1:4" s="51" customFormat="1" ht="30" customHeight="1" x14ac:dyDescent="0.25">
      <c r="A1306" s="193" t="s">
        <v>5295</v>
      </c>
      <c r="B1306" s="194">
        <v>37359</v>
      </c>
      <c r="C1306" s="195" t="s">
        <v>5302</v>
      </c>
      <c r="D1306" s="331">
        <v>4000</v>
      </c>
    </row>
    <row r="1307" spans="1:4" s="51" customFormat="1" ht="32.1" customHeight="1" x14ac:dyDescent="0.25">
      <c r="A1307" s="203" t="s">
        <v>5513</v>
      </c>
      <c r="B1307" s="241">
        <v>37360</v>
      </c>
      <c r="C1307" s="284" t="s">
        <v>5514</v>
      </c>
      <c r="D1307" s="586">
        <v>7200</v>
      </c>
    </row>
    <row r="1308" spans="1:4" s="51" customFormat="1" ht="32.1" customHeight="1" x14ac:dyDescent="0.25">
      <c r="A1308" s="203" t="s">
        <v>6280</v>
      </c>
      <c r="B1308" s="241">
        <v>37361</v>
      </c>
      <c r="C1308" s="284" t="s">
        <v>6281</v>
      </c>
      <c r="D1308" s="331">
        <v>25000</v>
      </c>
    </row>
    <row r="1309" spans="1:4" s="51" customFormat="1" ht="32.1" customHeight="1" x14ac:dyDescent="0.25">
      <c r="A1309" s="89"/>
      <c r="B1309" s="88"/>
      <c r="C1309" s="154" t="s">
        <v>462</v>
      </c>
      <c r="D1309" s="335"/>
    </row>
    <row r="1310" spans="1:4" s="51" customFormat="1" ht="32.1" customHeight="1" x14ac:dyDescent="0.25">
      <c r="A1310" s="92" t="s">
        <v>463</v>
      </c>
      <c r="B1310" s="129">
        <v>37400</v>
      </c>
      <c r="C1310" s="155" t="s">
        <v>464</v>
      </c>
      <c r="D1310" s="319">
        <v>1100</v>
      </c>
    </row>
    <row r="1311" spans="1:4" s="51" customFormat="1" ht="15.95" customHeight="1" x14ac:dyDescent="0.25">
      <c r="A1311" s="92" t="s">
        <v>463</v>
      </c>
      <c r="B1311" s="129">
        <v>37401</v>
      </c>
      <c r="C1311" s="155" t="s">
        <v>465</v>
      </c>
      <c r="D1311" s="319">
        <v>300</v>
      </c>
    </row>
    <row r="1312" spans="1:4" s="51" customFormat="1" ht="30" customHeight="1" x14ac:dyDescent="0.25">
      <c r="A1312" s="92" t="s">
        <v>466</v>
      </c>
      <c r="B1312" s="129">
        <v>37402</v>
      </c>
      <c r="C1312" s="92" t="s">
        <v>467</v>
      </c>
      <c r="D1312" s="319">
        <v>1100</v>
      </c>
    </row>
    <row r="1313" spans="1:4" s="51" customFormat="1" ht="15.95" customHeight="1" x14ac:dyDescent="0.25">
      <c r="A1313" s="92" t="s">
        <v>466</v>
      </c>
      <c r="B1313" s="129">
        <v>37403</v>
      </c>
      <c r="C1313" s="92" t="s">
        <v>468</v>
      </c>
      <c r="D1313" s="319">
        <v>300</v>
      </c>
    </row>
    <row r="1314" spans="1:4" s="51" customFormat="1" ht="31.5" x14ac:dyDescent="0.25">
      <c r="A1314" s="92" t="s">
        <v>469</v>
      </c>
      <c r="B1314" s="129">
        <v>37404</v>
      </c>
      <c r="C1314" s="92" t="s">
        <v>470</v>
      </c>
      <c r="D1314" s="319">
        <v>1100</v>
      </c>
    </row>
    <row r="1315" spans="1:4" s="51" customFormat="1" ht="31.5" x14ac:dyDescent="0.25">
      <c r="A1315" s="92" t="s">
        <v>469</v>
      </c>
      <c r="B1315" s="129">
        <v>37405</v>
      </c>
      <c r="C1315" s="92" t="s">
        <v>471</v>
      </c>
      <c r="D1315" s="319">
        <v>300</v>
      </c>
    </row>
    <row r="1316" spans="1:4" s="51" customFormat="1" ht="30" customHeight="1" x14ac:dyDescent="0.25">
      <c r="A1316" s="92" t="s">
        <v>472</v>
      </c>
      <c r="B1316" s="129">
        <v>37406</v>
      </c>
      <c r="C1316" s="92" t="s">
        <v>473</v>
      </c>
      <c r="D1316" s="319">
        <v>1100</v>
      </c>
    </row>
    <row r="1317" spans="1:4" s="51" customFormat="1" ht="15.95" customHeight="1" x14ac:dyDescent="0.25">
      <c r="A1317" s="92" t="s">
        <v>472</v>
      </c>
      <c r="B1317" s="129">
        <v>37407</v>
      </c>
      <c r="C1317" s="92" t="s">
        <v>474</v>
      </c>
      <c r="D1317" s="319">
        <v>300</v>
      </c>
    </row>
    <row r="1318" spans="1:4" s="51" customFormat="1" x14ac:dyDescent="0.25">
      <c r="A1318" s="92" t="s">
        <v>475</v>
      </c>
      <c r="B1318" s="129">
        <v>37408</v>
      </c>
      <c r="C1318" s="92" t="s">
        <v>476</v>
      </c>
      <c r="D1318" s="319">
        <v>1100</v>
      </c>
    </row>
    <row r="1319" spans="1:4" s="51" customFormat="1" ht="31.5" x14ac:dyDescent="0.25">
      <c r="A1319" s="92" t="s">
        <v>475</v>
      </c>
      <c r="B1319" s="129">
        <v>37409</v>
      </c>
      <c r="C1319" s="92" t="s">
        <v>477</v>
      </c>
      <c r="D1319" s="319">
        <v>300</v>
      </c>
    </row>
    <row r="1320" spans="1:4" s="51" customFormat="1" ht="15.95" customHeight="1" x14ac:dyDescent="0.25">
      <c r="A1320" s="92" t="s">
        <v>478</v>
      </c>
      <c r="B1320" s="129">
        <v>37410</v>
      </c>
      <c r="C1320" s="92" t="s">
        <v>479</v>
      </c>
      <c r="D1320" s="319">
        <v>1100</v>
      </c>
    </row>
    <row r="1321" spans="1:4" s="51" customFormat="1" ht="15.95" customHeight="1" x14ac:dyDescent="0.25">
      <c r="A1321" s="92" t="s">
        <v>478</v>
      </c>
      <c r="B1321" s="129">
        <v>37411</v>
      </c>
      <c r="C1321" s="92" t="s">
        <v>480</v>
      </c>
      <c r="D1321" s="319">
        <v>300</v>
      </c>
    </row>
    <row r="1322" spans="1:4" s="51" customFormat="1" ht="30" customHeight="1" x14ac:dyDescent="0.25">
      <c r="A1322" s="92" t="s">
        <v>481</v>
      </c>
      <c r="B1322" s="129">
        <v>37412</v>
      </c>
      <c r="C1322" s="92" t="s">
        <v>482</v>
      </c>
      <c r="D1322" s="319">
        <v>1100</v>
      </c>
    </row>
    <row r="1323" spans="1:4" s="51" customFormat="1" ht="30" customHeight="1" x14ac:dyDescent="0.25">
      <c r="A1323" s="92" t="s">
        <v>481</v>
      </c>
      <c r="B1323" s="129">
        <v>37413</v>
      </c>
      <c r="C1323" s="92" t="s">
        <v>483</v>
      </c>
      <c r="D1323" s="319">
        <v>300</v>
      </c>
    </row>
    <row r="1324" spans="1:4" s="51" customFormat="1" ht="30" customHeight="1" x14ac:dyDescent="0.25">
      <c r="A1324" s="92" t="s">
        <v>484</v>
      </c>
      <c r="B1324" s="129">
        <v>37414</v>
      </c>
      <c r="C1324" s="92" t="s">
        <v>485</v>
      </c>
      <c r="D1324" s="319">
        <v>1100</v>
      </c>
    </row>
    <row r="1325" spans="1:4" s="51" customFormat="1" ht="15.95" customHeight="1" x14ac:dyDescent="0.25">
      <c r="A1325" s="92" t="s">
        <v>484</v>
      </c>
      <c r="B1325" s="129">
        <v>37415</v>
      </c>
      <c r="C1325" s="92" t="s">
        <v>486</v>
      </c>
      <c r="D1325" s="319">
        <v>300</v>
      </c>
    </row>
    <row r="1326" spans="1:4" s="51" customFormat="1" ht="30" customHeight="1" x14ac:dyDescent="0.25">
      <c r="A1326" s="92" t="s">
        <v>487</v>
      </c>
      <c r="B1326" s="129">
        <v>37416</v>
      </c>
      <c r="C1326" s="92" t="s">
        <v>488</v>
      </c>
      <c r="D1326" s="319">
        <v>1100</v>
      </c>
    </row>
    <row r="1327" spans="1:4" s="51" customFormat="1" ht="30" customHeight="1" x14ac:dyDescent="0.25">
      <c r="A1327" s="92" t="s">
        <v>487</v>
      </c>
      <c r="B1327" s="129">
        <v>37417</v>
      </c>
      <c r="C1327" s="92" t="s">
        <v>489</v>
      </c>
      <c r="D1327" s="319">
        <v>300</v>
      </c>
    </row>
    <row r="1328" spans="1:4" s="51" customFormat="1" ht="32.1" customHeight="1" x14ac:dyDescent="0.25">
      <c r="A1328" s="92" t="s">
        <v>490</v>
      </c>
      <c r="B1328" s="129">
        <v>37418</v>
      </c>
      <c r="C1328" s="92" t="s">
        <v>491</v>
      </c>
      <c r="D1328" s="319">
        <v>1100</v>
      </c>
    </row>
    <row r="1329" spans="1:4" s="51" customFormat="1" ht="15.95" customHeight="1" x14ac:dyDescent="0.25">
      <c r="A1329" s="92" t="s">
        <v>490</v>
      </c>
      <c r="B1329" s="129">
        <v>37419</v>
      </c>
      <c r="C1329" s="92" t="s">
        <v>492</v>
      </c>
      <c r="D1329" s="319">
        <v>300</v>
      </c>
    </row>
    <row r="1330" spans="1:4" s="51" customFormat="1" ht="32.1" customHeight="1" x14ac:dyDescent="0.25">
      <c r="A1330" s="92" t="s">
        <v>493</v>
      </c>
      <c r="B1330" s="129">
        <v>37420</v>
      </c>
      <c r="C1330" s="92" t="s">
        <v>494</v>
      </c>
      <c r="D1330" s="319">
        <v>1100</v>
      </c>
    </row>
    <row r="1331" spans="1:4" s="51" customFormat="1" ht="32.1" customHeight="1" x14ac:dyDescent="0.25">
      <c r="A1331" s="92" t="s">
        <v>493</v>
      </c>
      <c r="B1331" s="129">
        <v>37421</v>
      </c>
      <c r="C1331" s="92" t="s">
        <v>495</v>
      </c>
      <c r="D1331" s="319">
        <v>300</v>
      </c>
    </row>
    <row r="1332" spans="1:4" s="51" customFormat="1" ht="32.1" customHeight="1" x14ac:dyDescent="0.25">
      <c r="A1332" s="92" t="s">
        <v>496</v>
      </c>
      <c r="B1332" s="129">
        <v>37422</v>
      </c>
      <c r="C1332" s="92" t="s">
        <v>497</v>
      </c>
      <c r="D1332" s="319">
        <v>1100</v>
      </c>
    </row>
    <row r="1333" spans="1:4" s="51" customFormat="1" ht="32.1" customHeight="1" x14ac:dyDescent="0.25">
      <c r="A1333" s="92" t="s">
        <v>496</v>
      </c>
      <c r="B1333" s="129">
        <v>37423</v>
      </c>
      <c r="C1333" s="92" t="s">
        <v>498</v>
      </c>
      <c r="D1333" s="319">
        <v>300</v>
      </c>
    </row>
    <row r="1334" spans="1:4" s="51" customFormat="1" ht="32.1" customHeight="1" x14ac:dyDescent="0.25">
      <c r="A1334" s="92" t="s">
        <v>499</v>
      </c>
      <c r="B1334" s="129">
        <v>37424</v>
      </c>
      <c r="C1334" s="92" t="s">
        <v>500</v>
      </c>
      <c r="D1334" s="319">
        <v>1100</v>
      </c>
    </row>
    <row r="1335" spans="1:4" s="51" customFormat="1" ht="32.1" customHeight="1" x14ac:dyDescent="0.25">
      <c r="A1335" s="92" t="s">
        <v>499</v>
      </c>
      <c r="B1335" s="129">
        <v>37425</v>
      </c>
      <c r="C1335" s="92" t="s">
        <v>501</v>
      </c>
      <c r="D1335" s="319">
        <v>300</v>
      </c>
    </row>
    <row r="1336" spans="1:4" s="51" customFormat="1" ht="32.1" customHeight="1" x14ac:dyDescent="0.25">
      <c r="A1336" s="92" t="s">
        <v>502</v>
      </c>
      <c r="B1336" s="129">
        <v>37426</v>
      </c>
      <c r="C1336" s="92" t="s">
        <v>503</v>
      </c>
      <c r="D1336" s="319">
        <v>1100</v>
      </c>
    </row>
    <row r="1337" spans="1:4" s="51" customFormat="1" ht="32.1" customHeight="1" x14ac:dyDescent="0.25">
      <c r="A1337" s="92" t="s">
        <v>502</v>
      </c>
      <c r="B1337" s="129">
        <v>37427</v>
      </c>
      <c r="C1337" s="92" t="s">
        <v>504</v>
      </c>
      <c r="D1337" s="319">
        <v>300</v>
      </c>
    </row>
    <row r="1338" spans="1:4" s="51" customFormat="1" ht="32.1" customHeight="1" x14ac:dyDescent="0.25">
      <c r="A1338" s="92" t="s">
        <v>505</v>
      </c>
      <c r="B1338" s="129">
        <v>37428</v>
      </c>
      <c r="C1338" s="92" t="s">
        <v>506</v>
      </c>
      <c r="D1338" s="319">
        <v>1100</v>
      </c>
    </row>
    <row r="1339" spans="1:4" s="51" customFormat="1" ht="32.1" customHeight="1" x14ac:dyDescent="0.25">
      <c r="A1339" s="92" t="s">
        <v>505</v>
      </c>
      <c r="B1339" s="129">
        <v>37429</v>
      </c>
      <c r="C1339" s="92" t="s">
        <v>507</v>
      </c>
      <c r="D1339" s="319">
        <v>300</v>
      </c>
    </row>
    <row r="1340" spans="1:4" s="51" customFormat="1" ht="32.1" customHeight="1" x14ac:dyDescent="0.25">
      <c r="A1340" s="92" t="s">
        <v>508</v>
      </c>
      <c r="B1340" s="129">
        <v>37430</v>
      </c>
      <c r="C1340" s="92" t="s">
        <v>509</v>
      </c>
      <c r="D1340" s="319">
        <v>1100</v>
      </c>
    </row>
    <row r="1341" spans="1:4" s="51" customFormat="1" ht="32.1" customHeight="1" x14ac:dyDescent="0.25">
      <c r="A1341" s="92" t="s">
        <v>508</v>
      </c>
      <c r="B1341" s="129">
        <v>37431</v>
      </c>
      <c r="C1341" s="92" t="s">
        <v>510</v>
      </c>
      <c r="D1341" s="319">
        <v>300</v>
      </c>
    </row>
    <row r="1342" spans="1:4" s="51" customFormat="1" ht="32.1" customHeight="1" x14ac:dyDescent="0.25">
      <c r="A1342" s="92" t="s">
        <v>511</v>
      </c>
      <c r="B1342" s="129">
        <v>37432</v>
      </c>
      <c r="C1342" s="92" t="s">
        <v>512</v>
      </c>
      <c r="D1342" s="319">
        <v>1100</v>
      </c>
    </row>
    <row r="1343" spans="1:4" s="51" customFormat="1" ht="32.1" customHeight="1" x14ac:dyDescent="0.25">
      <c r="A1343" s="92" t="s">
        <v>511</v>
      </c>
      <c r="B1343" s="129">
        <v>37433</v>
      </c>
      <c r="C1343" s="92" t="s">
        <v>513</v>
      </c>
      <c r="D1343" s="319">
        <v>300</v>
      </c>
    </row>
    <row r="1344" spans="1:4" s="51" customFormat="1" ht="32.1" customHeight="1" x14ac:dyDescent="0.25">
      <c r="A1344" s="92" t="s">
        <v>514</v>
      </c>
      <c r="B1344" s="129">
        <v>37434</v>
      </c>
      <c r="C1344" s="92" t="s">
        <v>515</v>
      </c>
      <c r="D1344" s="319">
        <v>1100</v>
      </c>
    </row>
    <row r="1345" spans="1:4" s="51" customFormat="1" ht="32.1" customHeight="1" x14ac:dyDescent="0.25">
      <c r="A1345" s="92" t="s">
        <v>514</v>
      </c>
      <c r="B1345" s="129">
        <v>37435</v>
      </c>
      <c r="C1345" s="92" t="s">
        <v>516</v>
      </c>
      <c r="D1345" s="319">
        <v>300</v>
      </c>
    </row>
    <row r="1346" spans="1:4" s="51" customFormat="1" ht="32.1" customHeight="1" x14ac:dyDescent="0.25">
      <c r="A1346" s="92" t="s">
        <v>517</v>
      </c>
      <c r="B1346" s="129">
        <v>37436</v>
      </c>
      <c r="C1346" s="92" t="s">
        <v>518</v>
      </c>
      <c r="D1346" s="319">
        <v>1100</v>
      </c>
    </row>
    <row r="1347" spans="1:4" s="51" customFormat="1" ht="32.1" customHeight="1" x14ac:dyDescent="0.25">
      <c r="A1347" s="92" t="s">
        <v>517</v>
      </c>
      <c r="B1347" s="129">
        <v>37437</v>
      </c>
      <c r="C1347" s="92" t="s">
        <v>519</v>
      </c>
      <c r="D1347" s="319">
        <v>300</v>
      </c>
    </row>
    <row r="1348" spans="1:4" s="51" customFormat="1" ht="32.1" customHeight="1" x14ac:dyDescent="0.25">
      <c r="A1348" s="92" t="s">
        <v>520</v>
      </c>
      <c r="B1348" s="129">
        <v>37438</v>
      </c>
      <c r="C1348" s="92" t="s">
        <v>521</v>
      </c>
      <c r="D1348" s="319">
        <v>1100</v>
      </c>
    </row>
    <row r="1349" spans="1:4" s="51" customFormat="1" ht="15.95" customHeight="1" x14ac:dyDescent="0.25">
      <c r="A1349" s="92" t="s">
        <v>520</v>
      </c>
      <c r="B1349" s="129">
        <v>37439</v>
      </c>
      <c r="C1349" s="92" t="s">
        <v>522</v>
      </c>
      <c r="D1349" s="319">
        <v>300</v>
      </c>
    </row>
    <row r="1350" spans="1:4" s="51" customFormat="1" ht="30" customHeight="1" x14ac:dyDescent="0.25">
      <c r="A1350" s="92" t="s">
        <v>523</v>
      </c>
      <c r="B1350" s="129">
        <v>37440</v>
      </c>
      <c r="C1350" s="92" t="s">
        <v>524</v>
      </c>
      <c r="D1350" s="319">
        <v>1100</v>
      </c>
    </row>
    <row r="1351" spans="1:4" s="51" customFormat="1" ht="32.1" customHeight="1" x14ac:dyDescent="0.25">
      <c r="A1351" s="92" t="s">
        <v>523</v>
      </c>
      <c r="B1351" s="129">
        <v>37441</v>
      </c>
      <c r="C1351" s="92" t="s">
        <v>525</v>
      </c>
      <c r="D1351" s="319">
        <v>300</v>
      </c>
    </row>
    <row r="1352" spans="1:4" s="51" customFormat="1" ht="32.1" customHeight="1" x14ac:dyDescent="0.25">
      <c r="A1352" s="92" t="s">
        <v>526</v>
      </c>
      <c r="B1352" s="129">
        <v>37442</v>
      </c>
      <c r="C1352" s="92" t="s">
        <v>527</v>
      </c>
      <c r="D1352" s="319">
        <v>1100</v>
      </c>
    </row>
    <row r="1353" spans="1:4" s="51" customFormat="1" ht="15.95" customHeight="1" x14ac:dyDescent="0.25">
      <c r="A1353" s="92" t="s">
        <v>526</v>
      </c>
      <c r="B1353" s="129">
        <v>37443</v>
      </c>
      <c r="C1353" s="92" t="s">
        <v>528</v>
      </c>
      <c r="D1353" s="319">
        <v>300</v>
      </c>
    </row>
    <row r="1354" spans="1:4" s="51" customFormat="1" ht="30" customHeight="1" x14ac:dyDescent="0.25">
      <c r="A1354" s="156" t="s">
        <v>529</v>
      </c>
      <c r="B1354" s="129">
        <v>37444</v>
      </c>
      <c r="C1354" s="156" t="s">
        <v>530</v>
      </c>
      <c r="D1354" s="319">
        <v>1100</v>
      </c>
    </row>
    <row r="1355" spans="1:4" s="51" customFormat="1" ht="32.1" customHeight="1" x14ac:dyDescent="0.25">
      <c r="A1355" s="156" t="s">
        <v>529</v>
      </c>
      <c r="B1355" s="129">
        <v>37445</v>
      </c>
      <c r="C1355" s="156" t="s">
        <v>531</v>
      </c>
      <c r="D1355" s="319">
        <v>300</v>
      </c>
    </row>
    <row r="1356" spans="1:4" s="51" customFormat="1" ht="32.1" customHeight="1" x14ac:dyDescent="0.25">
      <c r="A1356" s="156" t="s">
        <v>532</v>
      </c>
      <c r="B1356" s="129">
        <v>37446</v>
      </c>
      <c r="C1356" s="156" t="s">
        <v>533</v>
      </c>
      <c r="D1356" s="319">
        <v>1100</v>
      </c>
    </row>
    <row r="1357" spans="1:4" s="51" customFormat="1" ht="32.1" customHeight="1" x14ac:dyDescent="0.25">
      <c r="A1357" s="156" t="s">
        <v>532</v>
      </c>
      <c r="B1357" s="129">
        <v>37447</v>
      </c>
      <c r="C1357" s="156" t="s">
        <v>534</v>
      </c>
      <c r="D1357" s="319">
        <v>300</v>
      </c>
    </row>
    <row r="1358" spans="1:4" s="51" customFormat="1" ht="32.1" customHeight="1" x14ac:dyDescent="0.25">
      <c r="A1358" s="92" t="s">
        <v>535</v>
      </c>
      <c r="B1358" s="129">
        <v>37448</v>
      </c>
      <c r="C1358" s="92" t="s">
        <v>536</v>
      </c>
      <c r="D1358" s="319">
        <v>1100</v>
      </c>
    </row>
    <row r="1359" spans="1:4" s="51" customFormat="1" ht="15.95" customHeight="1" x14ac:dyDescent="0.25">
      <c r="A1359" s="92" t="s">
        <v>535</v>
      </c>
      <c r="B1359" s="129">
        <v>37449</v>
      </c>
      <c r="C1359" s="92" t="s">
        <v>537</v>
      </c>
      <c r="D1359" s="319">
        <v>300</v>
      </c>
    </row>
    <row r="1360" spans="1:4" s="51" customFormat="1" ht="32.1" customHeight="1" x14ac:dyDescent="0.25">
      <c r="A1360" s="92" t="s">
        <v>538</v>
      </c>
      <c r="B1360" s="129">
        <v>37450</v>
      </c>
      <c r="C1360" s="92" t="s">
        <v>539</v>
      </c>
      <c r="D1360" s="319">
        <v>1100</v>
      </c>
    </row>
    <row r="1361" spans="1:4" s="51" customFormat="1" ht="32.1" customHeight="1" x14ac:dyDescent="0.25">
      <c r="A1361" s="92" t="s">
        <v>538</v>
      </c>
      <c r="B1361" s="129">
        <v>37451</v>
      </c>
      <c r="C1361" s="92" t="s">
        <v>540</v>
      </c>
      <c r="D1361" s="319">
        <v>300</v>
      </c>
    </row>
    <row r="1362" spans="1:4" s="51" customFormat="1" ht="32.1" customHeight="1" x14ac:dyDescent="0.25">
      <c r="A1362" s="92" t="s">
        <v>541</v>
      </c>
      <c r="B1362" s="129">
        <v>37452</v>
      </c>
      <c r="C1362" s="92" t="s">
        <v>542</v>
      </c>
      <c r="D1362" s="319">
        <v>1100</v>
      </c>
    </row>
    <row r="1363" spans="1:4" s="51" customFormat="1" ht="15.95" customHeight="1" x14ac:dyDescent="0.25">
      <c r="A1363" s="92" t="s">
        <v>541</v>
      </c>
      <c r="B1363" s="129">
        <v>37453</v>
      </c>
      <c r="C1363" s="92" t="s">
        <v>543</v>
      </c>
      <c r="D1363" s="319">
        <v>300</v>
      </c>
    </row>
    <row r="1364" spans="1:4" s="51" customFormat="1" ht="32.1" customHeight="1" x14ac:dyDescent="0.25">
      <c r="A1364" s="92" t="s">
        <v>544</v>
      </c>
      <c r="B1364" s="129">
        <v>37454</v>
      </c>
      <c r="C1364" s="92" t="s">
        <v>545</v>
      </c>
      <c r="D1364" s="319">
        <v>1100</v>
      </c>
    </row>
    <row r="1365" spans="1:4" s="51" customFormat="1" ht="32.1" customHeight="1" x14ac:dyDescent="0.25">
      <c r="A1365" s="92" t="s">
        <v>544</v>
      </c>
      <c r="B1365" s="129">
        <v>37455</v>
      </c>
      <c r="C1365" s="92" t="s">
        <v>546</v>
      </c>
      <c r="D1365" s="319">
        <v>300</v>
      </c>
    </row>
    <row r="1366" spans="1:4" s="51" customFormat="1" ht="32.1" customHeight="1" x14ac:dyDescent="0.25">
      <c r="A1366" s="92" t="s">
        <v>547</v>
      </c>
      <c r="B1366" s="129">
        <v>37456</v>
      </c>
      <c r="C1366" s="92" t="s">
        <v>548</v>
      </c>
      <c r="D1366" s="319">
        <v>1100</v>
      </c>
    </row>
    <row r="1367" spans="1:4" s="51" customFormat="1" ht="30" customHeight="1" x14ac:dyDescent="0.25">
      <c r="A1367" s="92" t="s">
        <v>547</v>
      </c>
      <c r="B1367" s="129">
        <v>37457</v>
      </c>
      <c r="C1367" s="92" t="s">
        <v>549</v>
      </c>
      <c r="D1367" s="319">
        <v>300</v>
      </c>
    </row>
    <row r="1368" spans="1:4" s="51" customFormat="1" ht="31.5" customHeight="1" x14ac:dyDescent="0.25">
      <c r="A1368" s="92" t="s">
        <v>550</v>
      </c>
      <c r="B1368" s="129">
        <v>37458</v>
      </c>
      <c r="C1368" s="92" t="s">
        <v>551</v>
      </c>
      <c r="D1368" s="319">
        <v>1100</v>
      </c>
    </row>
    <row r="1369" spans="1:4" s="51" customFormat="1" ht="15.95" customHeight="1" x14ac:dyDescent="0.25">
      <c r="A1369" s="92" t="s">
        <v>550</v>
      </c>
      <c r="B1369" s="129">
        <v>37459</v>
      </c>
      <c r="C1369" s="92" t="s">
        <v>552</v>
      </c>
      <c r="D1369" s="319">
        <v>300</v>
      </c>
    </row>
    <row r="1370" spans="1:4" s="51" customFormat="1" ht="30" customHeight="1" x14ac:dyDescent="0.25">
      <c r="A1370" s="92" t="s">
        <v>553</v>
      </c>
      <c r="B1370" s="129">
        <v>37460</v>
      </c>
      <c r="C1370" s="92" t="s">
        <v>554</v>
      </c>
      <c r="D1370" s="319">
        <v>1100</v>
      </c>
    </row>
    <row r="1371" spans="1:4" s="51" customFormat="1" ht="30" customHeight="1" x14ac:dyDescent="0.25">
      <c r="A1371" s="92" t="s">
        <v>553</v>
      </c>
      <c r="B1371" s="129">
        <v>37461</v>
      </c>
      <c r="C1371" s="92" t="s">
        <v>555</v>
      </c>
      <c r="D1371" s="319">
        <v>300</v>
      </c>
    </row>
    <row r="1372" spans="1:4" s="51" customFormat="1" ht="32.1" customHeight="1" x14ac:dyDescent="0.25">
      <c r="A1372" s="92" t="s">
        <v>556</v>
      </c>
      <c r="B1372" s="129">
        <v>37462</v>
      </c>
      <c r="C1372" s="92" t="s">
        <v>557</v>
      </c>
      <c r="D1372" s="319">
        <v>1100</v>
      </c>
    </row>
    <row r="1373" spans="1:4" s="51" customFormat="1" ht="30" customHeight="1" x14ac:dyDescent="0.25">
      <c r="A1373" s="92" t="s">
        <v>556</v>
      </c>
      <c r="B1373" s="129">
        <v>37463</v>
      </c>
      <c r="C1373" s="92" t="s">
        <v>558</v>
      </c>
      <c r="D1373" s="319">
        <v>300</v>
      </c>
    </row>
    <row r="1374" spans="1:4" s="51" customFormat="1" ht="30" customHeight="1" x14ac:dyDescent="0.25">
      <c r="A1374" s="92" t="s">
        <v>559</v>
      </c>
      <c r="B1374" s="129">
        <v>37464</v>
      </c>
      <c r="C1374" s="92" t="s">
        <v>560</v>
      </c>
      <c r="D1374" s="319">
        <v>1100</v>
      </c>
    </row>
    <row r="1375" spans="1:4" s="51" customFormat="1" ht="15.95" customHeight="1" x14ac:dyDescent="0.25">
      <c r="A1375" s="92" t="s">
        <v>559</v>
      </c>
      <c r="B1375" s="129">
        <v>37465</v>
      </c>
      <c r="C1375" s="92" t="s">
        <v>561</v>
      </c>
      <c r="D1375" s="319">
        <v>300</v>
      </c>
    </row>
    <row r="1376" spans="1:4" s="51" customFormat="1" ht="32.1" customHeight="1" x14ac:dyDescent="0.25">
      <c r="A1376" s="92" t="s">
        <v>562</v>
      </c>
      <c r="B1376" s="129">
        <v>37466</v>
      </c>
      <c r="C1376" s="92" t="s">
        <v>563</v>
      </c>
      <c r="D1376" s="319">
        <v>1100</v>
      </c>
    </row>
    <row r="1377" spans="1:4" s="51" customFormat="1" ht="15.95" customHeight="1" x14ac:dyDescent="0.25">
      <c r="A1377" s="92" t="s">
        <v>562</v>
      </c>
      <c r="B1377" s="129">
        <v>37467</v>
      </c>
      <c r="C1377" s="92" t="s">
        <v>564</v>
      </c>
      <c r="D1377" s="319">
        <v>300</v>
      </c>
    </row>
    <row r="1378" spans="1:4" s="51" customFormat="1" ht="32.1" customHeight="1" x14ac:dyDescent="0.25">
      <c r="A1378" s="92" t="s">
        <v>565</v>
      </c>
      <c r="B1378" s="129">
        <v>37468</v>
      </c>
      <c r="C1378" s="92" t="s">
        <v>566</v>
      </c>
      <c r="D1378" s="319">
        <v>1100</v>
      </c>
    </row>
    <row r="1379" spans="1:4" s="51" customFormat="1" ht="15.95" customHeight="1" x14ac:dyDescent="0.25">
      <c r="A1379" s="92" t="s">
        <v>565</v>
      </c>
      <c r="B1379" s="129">
        <v>37469</v>
      </c>
      <c r="C1379" s="92" t="s">
        <v>567</v>
      </c>
      <c r="D1379" s="319">
        <v>300</v>
      </c>
    </row>
    <row r="1380" spans="1:4" s="51" customFormat="1" ht="30.95" customHeight="1" x14ac:dyDescent="0.25">
      <c r="A1380" s="92" t="s">
        <v>568</v>
      </c>
      <c r="B1380" s="129">
        <v>37470</v>
      </c>
      <c r="C1380" s="92" t="s">
        <v>569</v>
      </c>
      <c r="D1380" s="319">
        <v>1100</v>
      </c>
    </row>
    <row r="1381" spans="1:4" s="51" customFormat="1" ht="15.95" customHeight="1" x14ac:dyDescent="0.25">
      <c r="A1381" s="92" t="s">
        <v>568</v>
      </c>
      <c r="B1381" s="129">
        <v>37471</v>
      </c>
      <c r="C1381" s="92" t="s">
        <v>570</v>
      </c>
      <c r="D1381" s="319">
        <v>300</v>
      </c>
    </row>
    <row r="1382" spans="1:4" s="51" customFormat="1" ht="15.95" customHeight="1" x14ac:dyDescent="0.25">
      <c r="A1382" s="92" t="s">
        <v>571</v>
      </c>
      <c r="B1382" s="129">
        <v>37472</v>
      </c>
      <c r="C1382" s="92" t="s">
        <v>572</v>
      </c>
      <c r="D1382" s="319">
        <v>1100</v>
      </c>
    </row>
    <row r="1383" spans="1:4" s="51" customFormat="1" ht="15.95" customHeight="1" x14ac:dyDescent="0.25">
      <c r="A1383" s="92" t="s">
        <v>571</v>
      </c>
      <c r="B1383" s="129">
        <v>37473</v>
      </c>
      <c r="C1383" s="92" t="s">
        <v>573</v>
      </c>
      <c r="D1383" s="319">
        <v>300</v>
      </c>
    </row>
    <row r="1384" spans="1:4" s="51" customFormat="1" ht="30" customHeight="1" x14ac:dyDescent="0.25">
      <c r="A1384" s="92" t="s">
        <v>574</v>
      </c>
      <c r="B1384" s="129">
        <v>37474</v>
      </c>
      <c r="C1384" s="92" t="s">
        <v>575</v>
      </c>
      <c r="D1384" s="319">
        <v>1100</v>
      </c>
    </row>
    <row r="1385" spans="1:4" s="51" customFormat="1" ht="30" customHeight="1" x14ac:dyDescent="0.25">
      <c r="A1385" s="92" t="s">
        <v>574</v>
      </c>
      <c r="B1385" s="129">
        <v>37475</v>
      </c>
      <c r="C1385" s="92" t="s">
        <v>576</v>
      </c>
      <c r="D1385" s="319">
        <v>300</v>
      </c>
    </row>
    <row r="1386" spans="1:4" s="51" customFormat="1" ht="32.1" customHeight="1" x14ac:dyDescent="0.25">
      <c r="A1386" s="92" t="s">
        <v>577</v>
      </c>
      <c r="B1386" s="129">
        <v>37476</v>
      </c>
      <c r="C1386" s="156" t="s">
        <v>578</v>
      </c>
      <c r="D1386" s="319">
        <v>1100</v>
      </c>
    </row>
    <row r="1387" spans="1:4" s="51" customFormat="1" ht="15.95" customHeight="1" x14ac:dyDescent="0.25">
      <c r="A1387" s="92" t="s">
        <v>577</v>
      </c>
      <c r="B1387" s="129">
        <v>37477</v>
      </c>
      <c r="C1387" s="156" t="s">
        <v>579</v>
      </c>
      <c r="D1387" s="319">
        <v>300</v>
      </c>
    </row>
    <row r="1388" spans="1:4" s="51" customFormat="1" ht="32.1" customHeight="1" x14ac:dyDescent="0.25">
      <c r="A1388" s="92" t="s">
        <v>580</v>
      </c>
      <c r="B1388" s="129">
        <v>37478</v>
      </c>
      <c r="C1388" s="92" t="s">
        <v>581</v>
      </c>
      <c r="D1388" s="319">
        <v>1100</v>
      </c>
    </row>
    <row r="1389" spans="1:4" s="51" customFormat="1" ht="32.1" customHeight="1" x14ac:dyDescent="0.25">
      <c r="A1389" s="92" t="s">
        <v>580</v>
      </c>
      <c r="B1389" s="129">
        <v>37479</v>
      </c>
      <c r="C1389" s="92" t="s">
        <v>582</v>
      </c>
      <c r="D1389" s="319">
        <v>300</v>
      </c>
    </row>
    <row r="1390" spans="1:4" s="51" customFormat="1" ht="32.1" customHeight="1" x14ac:dyDescent="0.25">
      <c r="A1390" s="92" t="s">
        <v>583</v>
      </c>
      <c r="B1390" s="129">
        <v>37480</v>
      </c>
      <c r="C1390" s="92" t="s">
        <v>584</v>
      </c>
      <c r="D1390" s="319">
        <v>1100</v>
      </c>
    </row>
    <row r="1391" spans="1:4" s="51" customFormat="1" ht="32.1" customHeight="1" x14ac:dyDescent="0.25">
      <c r="A1391" s="92" t="s">
        <v>583</v>
      </c>
      <c r="B1391" s="129">
        <v>37481</v>
      </c>
      <c r="C1391" s="92" t="s">
        <v>585</v>
      </c>
      <c r="D1391" s="319">
        <v>300</v>
      </c>
    </row>
    <row r="1392" spans="1:4" s="51" customFormat="1" ht="32.1" customHeight="1" x14ac:dyDescent="0.25">
      <c r="A1392" s="92" t="s">
        <v>586</v>
      </c>
      <c r="B1392" s="129">
        <v>37482</v>
      </c>
      <c r="C1392" s="92" t="s">
        <v>587</v>
      </c>
      <c r="D1392" s="319">
        <v>1100</v>
      </c>
    </row>
    <row r="1393" spans="1:4" s="51" customFormat="1" ht="15.75" customHeight="1" x14ac:dyDescent="0.25">
      <c r="A1393" s="92" t="s">
        <v>586</v>
      </c>
      <c r="B1393" s="129">
        <v>37483</v>
      </c>
      <c r="C1393" s="92" t="s">
        <v>588</v>
      </c>
      <c r="D1393" s="319">
        <v>300</v>
      </c>
    </row>
    <row r="1394" spans="1:4" s="51" customFormat="1" ht="32.1" customHeight="1" x14ac:dyDescent="0.25">
      <c r="A1394" s="92" t="s">
        <v>589</v>
      </c>
      <c r="B1394" s="129">
        <v>37484</v>
      </c>
      <c r="C1394" s="92" t="s">
        <v>590</v>
      </c>
      <c r="D1394" s="319">
        <v>1100</v>
      </c>
    </row>
    <row r="1395" spans="1:4" s="51" customFormat="1" ht="32.1" customHeight="1" x14ac:dyDescent="0.25">
      <c r="A1395" s="92" t="s">
        <v>589</v>
      </c>
      <c r="B1395" s="129">
        <v>37485</v>
      </c>
      <c r="C1395" s="92" t="s">
        <v>591</v>
      </c>
      <c r="D1395" s="319">
        <v>300</v>
      </c>
    </row>
    <row r="1396" spans="1:4" s="51" customFormat="1" ht="32.1" customHeight="1" x14ac:dyDescent="0.25">
      <c r="A1396" s="92" t="s">
        <v>592</v>
      </c>
      <c r="B1396" s="129">
        <v>37486</v>
      </c>
      <c r="C1396" s="92" t="s">
        <v>593</v>
      </c>
      <c r="D1396" s="319">
        <v>1100</v>
      </c>
    </row>
    <row r="1397" spans="1:4" s="51" customFormat="1" ht="32.1" customHeight="1" x14ac:dyDescent="0.25">
      <c r="A1397" s="92" t="s">
        <v>592</v>
      </c>
      <c r="B1397" s="129">
        <v>37487</v>
      </c>
      <c r="C1397" s="92" t="s">
        <v>594</v>
      </c>
      <c r="D1397" s="319">
        <v>300</v>
      </c>
    </row>
    <row r="1398" spans="1:4" s="51" customFormat="1" ht="32.1" customHeight="1" x14ac:dyDescent="0.25">
      <c r="A1398" s="92" t="s">
        <v>595</v>
      </c>
      <c r="B1398" s="129">
        <v>37488</v>
      </c>
      <c r="C1398" s="92" t="s">
        <v>596</v>
      </c>
      <c r="D1398" s="319">
        <v>1100</v>
      </c>
    </row>
    <row r="1399" spans="1:4" s="51" customFormat="1" ht="32.1" customHeight="1" x14ac:dyDescent="0.25">
      <c r="A1399" s="92" t="s">
        <v>595</v>
      </c>
      <c r="B1399" s="129">
        <v>37489</v>
      </c>
      <c r="C1399" s="92" t="s">
        <v>597</v>
      </c>
      <c r="D1399" s="319">
        <v>300</v>
      </c>
    </row>
    <row r="1400" spans="1:4" s="51" customFormat="1" ht="47.1" customHeight="1" x14ac:dyDescent="0.25">
      <c r="A1400" s="92" t="s">
        <v>598</v>
      </c>
      <c r="B1400" s="129">
        <v>37490</v>
      </c>
      <c r="C1400" s="92" t="s">
        <v>599</v>
      </c>
      <c r="D1400" s="319">
        <v>1100</v>
      </c>
    </row>
    <row r="1401" spans="1:4" s="51" customFormat="1" ht="32.1" customHeight="1" x14ac:dyDescent="0.25">
      <c r="A1401" s="92" t="s">
        <v>598</v>
      </c>
      <c r="B1401" s="129">
        <v>37491</v>
      </c>
      <c r="C1401" s="92" t="s">
        <v>600</v>
      </c>
      <c r="D1401" s="319">
        <v>300</v>
      </c>
    </row>
    <row r="1402" spans="1:4" s="51" customFormat="1" ht="32.1" customHeight="1" x14ac:dyDescent="0.25">
      <c r="A1402" s="92" t="s">
        <v>601</v>
      </c>
      <c r="B1402" s="129">
        <v>37492</v>
      </c>
      <c r="C1402" s="92" t="s">
        <v>602</v>
      </c>
      <c r="D1402" s="319">
        <v>1100</v>
      </c>
    </row>
    <row r="1403" spans="1:4" s="51" customFormat="1" ht="15.95" customHeight="1" x14ac:dyDescent="0.25">
      <c r="A1403" s="92" t="s">
        <v>601</v>
      </c>
      <c r="B1403" s="129">
        <v>37493</v>
      </c>
      <c r="C1403" s="92" t="s">
        <v>603</v>
      </c>
      <c r="D1403" s="319">
        <v>300</v>
      </c>
    </row>
    <row r="1404" spans="1:4" s="51" customFormat="1" ht="30" customHeight="1" x14ac:dyDescent="0.25">
      <c r="A1404" s="92" t="s">
        <v>604</v>
      </c>
      <c r="B1404" s="129">
        <v>37494</v>
      </c>
      <c r="C1404" s="92" t="s">
        <v>605</v>
      </c>
      <c r="D1404" s="319">
        <v>1100</v>
      </c>
    </row>
    <row r="1405" spans="1:4" s="51" customFormat="1" ht="32.1" customHeight="1" x14ac:dyDescent="0.25">
      <c r="A1405" s="92" t="s">
        <v>604</v>
      </c>
      <c r="B1405" s="129">
        <v>37495</v>
      </c>
      <c r="C1405" s="92" t="s">
        <v>606</v>
      </c>
      <c r="D1405" s="319">
        <v>300</v>
      </c>
    </row>
    <row r="1406" spans="1:4" s="51" customFormat="1" ht="32.1" customHeight="1" x14ac:dyDescent="0.25">
      <c r="A1406" s="92" t="s">
        <v>607</v>
      </c>
      <c r="B1406" s="129">
        <v>37496</v>
      </c>
      <c r="C1406" s="92" t="s">
        <v>608</v>
      </c>
      <c r="D1406" s="319">
        <v>1100</v>
      </c>
    </row>
    <row r="1407" spans="1:4" s="51" customFormat="1" ht="30.95" customHeight="1" x14ac:dyDescent="0.25">
      <c r="A1407" s="92" t="s">
        <v>607</v>
      </c>
      <c r="B1407" s="129">
        <v>37497</v>
      </c>
      <c r="C1407" s="92" t="s">
        <v>609</v>
      </c>
      <c r="D1407" s="319">
        <v>300</v>
      </c>
    </row>
    <row r="1408" spans="1:4" s="51" customFormat="1" ht="27" customHeight="1" x14ac:dyDescent="0.25">
      <c r="A1408" s="92" t="s">
        <v>610</v>
      </c>
      <c r="B1408" s="129">
        <v>37498</v>
      </c>
      <c r="C1408" s="92" t="s">
        <v>611</v>
      </c>
      <c r="D1408" s="319">
        <v>1100</v>
      </c>
    </row>
    <row r="1409" spans="1:9" s="51" customFormat="1" ht="33" customHeight="1" x14ac:dyDescent="0.25">
      <c r="A1409" s="92" t="s">
        <v>610</v>
      </c>
      <c r="B1409" s="129">
        <v>37499</v>
      </c>
      <c r="C1409" s="92" t="s">
        <v>612</v>
      </c>
      <c r="D1409" s="319">
        <v>300</v>
      </c>
    </row>
    <row r="1410" spans="1:9" s="51" customFormat="1" ht="30.95" customHeight="1" x14ac:dyDescent="0.25">
      <c r="A1410" s="92" t="s">
        <v>613</v>
      </c>
      <c r="B1410" s="129">
        <v>37500</v>
      </c>
      <c r="C1410" s="92" t="s">
        <v>614</v>
      </c>
      <c r="D1410" s="319">
        <v>1100</v>
      </c>
    </row>
    <row r="1411" spans="1:9" s="51" customFormat="1" ht="79.5" customHeight="1" x14ac:dyDescent="0.25">
      <c r="A1411" s="92" t="s">
        <v>613</v>
      </c>
      <c r="B1411" s="129">
        <v>37501</v>
      </c>
      <c r="C1411" s="92" t="s">
        <v>615</v>
      </c>
      <c r="D1411" s="319">
        <v>300</v>
      </c>
    </row>
    <row r="1412" spans="1:9" s="51" customFormat="1" ht="15.75" customHeight="1" x14ac:dyDescent="0.25">
      <c r="A1412" s="92" t="s">
        <v>616</v>
      </c>
      <c r="B1412" s="129">
        <v>37502</v>
      </c>
      <c r="C1412" s="92" t="s">
        <v>617</v>
      </c>
      <c r="D1412" s="319">
        <v>1100</v>
      </c>
    </row>
    <row r="1413" spans="1:9" s="50" customFormat="1" ht="15.95" customHeight="1" x14ac:dyDescent="0.25">
      <c r="A1413" s="92" t="s">
        <v>616</v>
      </c>
      <c r="B1413" s="129">
        <v>37503</v>
      </c>
      <c r="C1413" s="92" t="s">
        <v>618</v>
      </c>
      <c r="D1413" s="319">
        <v>300</v>
      </c>
    </row>
    <row r="1414" spans="1:9" s="50" customFormat="1" ht="15.95" customHeight="1" x14ac:dyDescent="0.25">
      <c r="A1414" s="92" t="s">
        <v>619</v>
      </c>
      <c r="B1414" s="129">
        <v>37504</v>
      </c>
      <c r="C1414" s="92" t="s">
        <v>620</v>
      </c>
      <c r="D1414" s="319">
        <v>1100</v>
      </c>
    </row>
    <row r="1415" spans="1:9" s="51" customFormat="1" ht="31.5" x14ac:dyDescent="0.25">
      <c r="A1415" s="92" t="s">
        <v>619</v>
      </c>
      <c r="B1415" s="129">
        <v>37505</v>
      </c>
      <c r="C1415" s="92" t="s">
        <v>621</v>
      </c>
      <c r="D1415" s="319">
        <v>300</v>
      </c>
    </row>
    <row r="1416" spans="1:9" s="51" customFormat="1" x14ac:dyDescent="0.25">
      <c r="A1416" s="92" t="s">
        <v>622</v>
      </c>
      <c r="B1416" s="129">
        <v>37506</v>
      </c>
      <c r="C1416" s="92" t="s">
        <v>623</v>
      </c>
      <c r="D1416" s="319">
        <v>1100</v>
      </c>
    </row>
    <row r="1417" spans="1:9" s="51" customFormat="1" ht="31.5" x14ac:dyDescent="0.25">
      <c r="A1417" s="92" t="s">
        <v>622</v>
      </c>
      <c r="B1417" s="129">
        <v>37507</v>
      </c>
      <c r="C1417" s="92" t="s">
        <v>624</v>
      </c>
      <c r="D1417" s="319">
        <v>300</v>
      </c>
    </row>
    <row r="1418" spans="1:9" x14ac:dyDescent="0.2">
      <c r="A1418" s="92" t="s">
        <v>625</v>
      </c>
      <c r="B1418" s="129">
        <v>37508</v>
      </c>
      <c r="C1418" s="92" t="s">
        <v>626</v>
      </c>
      <c r="D1418" s="319">
        <v>1100</v>
      </c>
      <c r="E1418" s="69"/>
      <c r="F1418" s="69"/>
      <c r="G1418" s="69"/>
      <c r="H1418" s="69"/>
      <c r="I1418" s="69"/>
    </row>
    <row r="1419" spans="1:9" x14ac:dyDescent="0.2">
      <c r="A1419" s="92" t="s">
        <v>625</v>
      </c>
      <c r="B1419" s="129">
        <v>37509</v>
      </c>
      <c r="C1419" s="92" t="s">
        <v>627</v>
      </c>
      <c r="D1419" s="319">
        <v>300</v>
      </c>
      <c r="E1419" s="69"/>
      <c r="F1419" s="69"/>
      <c r="G1419" s="69"/>
      <c r="H1419" s="69"/>
      <c r="I1419" s="69"/>
    </row>
    <row r="1420" spans="1:9" x14ac:dyDescent="0.2">
      <c r="A1420" s="92" t="s">
        <v>628</v>
      </c>
      <c r="B1420" s="129">
        <v>37510</v>
      </c>
      <c r="C1420" s="92" t="s">
        <v>629</v>
      </c>
      <c r="D1420" s="319">
        <v>1100</v>
      </c>
      <c r="E1420" s="69"/>
      <c r="F1420" s="69"/>
      <c r="G1420" s="69"/>
      <c r="H1420" s="69"/>
      <c r="I1420" s="69"/>
    </row>
    <row r="1421" spans="1:9" ht="31.5" x14ac:dyDescent="0.2">
      <c r="A1421" s="92" t="s">
        <v>628</v>
      </c>
      <c r="B1421" s="129">
        <v>37511</v>
      </c>
      <c r="C1421" s="92" t="s">
        <v>630</v>
      </c>
      <c r="D1421" s="319">
        <v>300</v>
      </c>
      <c r="E1421" s="69"/>
      <c r="F1421" s="69"/>
      <c r="G1421" s="69"/>
      <c r="H1421" s="69"/>
      <c r="I1421" s="69"/>
    </row>
    <row r="1422" spans="1:9" ht="31.5" x14ac:dyDescent="0.2">
      <c r="A1422" s="92" t="s">
        <v>631</v>
      </c>
      <c r="B1422" s="129">
        <v>37512</v>
      </c>
      <c r="C1422" s="92" t="s">
        <v>632</v>
      </c>
      <c r="D1422" s="319">
        <v>1100</v>
      </c>
      <c r="E1422" s="69"/>
      <c r="F1422" s="69"/>
      <c r="G1422" s="69"/>
      <c r="H1422" s="69"/>
      <c r="I1422" s="69"/>
    </row>
    <row r="1423" spans="1:9" ht="31.5" x14ac:dyDescent="0.2">
      <c r="A1423" s="92" t="s">
        <v>631</v>
      </c>
      <c r="B1423" s="129">
        <v>37513</v>
      </c>
      <c r="C1423" s="92" t="s">
        <v>633</v>
      </c>
      <c r="D1423" s="319">
        <v>300</v>
      </c>
      <c r="E1423" s="69"/>
      <c r="F1423" s="69"/>
      <c r="G1423" s="69"/>
      <c r="H1423" s="69"/>
      <c r="I1423" s="69"/>
    </row>
    <row r="1424" spans="1:9" x14ac:dyDescent="0.2">
      <c r="A1424" s="92" t="s">
        <v>634</v>
      </c>
      <c r="B1424" s="129">
        <v>37514</v>
      </c>
      <c r="C1424" s="92" t="s">
        <v>635</v>
      </c>
      <c r="D1424" s="319">
        <v>1100</v>
      </c>
      <c r="E1424" s="69"/>
      <c r="F1424" s="69"/>
      <c r="G1424" s="69"/>
      <c r="H1424" s="69"/>
      <c r="I1424" s="69"/>
    </row>
    <row r="1425" spans="1:9" ht="31.5" x14ac:dyDescent="0.2">
      <c r="A1425" s="92" t="s">
        <v>634</v>
      </c>
      <c r="B1425" s="129">
        <v>37515</v>
      </c>
      <c r="C1425" s="92" t="s">
        <v>636</v>
      </c>
      <c r="D1425" s="319">
        <v>300</v>
      </c>
      <c r="E1425" s="69"/>
      <c r="F1425" s="69"/>
      <c r="G1425" s="69"/>
      <c r="H1425" s="69"/>
      <c r="I1425" s="69"/>
    </row>
    <row r="1426" spans="1:9" ht="31.5" x14ac:dyDescent="0.2">
      <c r="A1426" s="92" t="s">
        <v>637</v>
      </c>
      <c r="B1426" s="129">
        <v>37516</v>
      </c>
      <c r="C1426" s="92" t="s">
        <v>638</v>
      </c>
      <c r="D1426" s="319">
        <v>1100</v>
      </c>
      <c r="E1426" s="69"/>
      <c r="F1426" s="69"/>
      <c r="G1426" s="69"/>
      <c r="H1426" s="69"/>
      <c r="I1426" s="69"/>
    </row>
    <row r="1427" spans="1:9" ht="31.5" x14ac:dyDescent="0.2">
      <c r="A1427" s="92" t="s">
        <v>637</v>
      </c>
      <c r="B1427" s="129">
        <v>37517</v>
      </c>
      <c r="C1427" s="92" t="s">
        <v>639</v>
      </c>
      <c r="D1427" s="319">
        <v>300</v>
      </c>
      <c r="E1427" s="69"/>
      <c r="F1427" s="69"/>
      <c r="G1427" s="69"/>
      <c r="H1427" s="69"/>
      <c r="I1427" s="69"/>
    </row>
    <row r="1428" spans="1:9" ht="31.5" x14ac:dyDescent="0.2">
      <c r="A1428" s="92" t="s">
        <v>640</v>
      </c>
      <c r="B1428" s="129">
        <v>37518</v>
      </c>
      <c r="C1428" s="92" t="s">
        <v>641</v>
      </c>
      <c r="D1428" s="319">
        <v>1100</v>
      </c>
      <c r="E1428" s="69"/>
      <c r="F1428" s="69"/>
      <c r="G1428" s="69"/>
      <c r="H1428" s="69"/>
      <c r="I1428" s="69"/>
    </row>
    <row r="1429" spans="1:9" ht="31.5" x14ac:dyDescent="0.2">
      <c r="A1429" s="92" t="s">
        <v>640</v>
      </c>
      <c r="B1429" s="129">
        <v>37519</v>
      </c>
      <c r="C1429" s="92" t="s">
        <v>642</v>
      </c>
      <c r="D1429" s="319">
        <v>300</v>
      </c>
      <c r="E1429" s="69"/>
      <c r="F1429" s="69"/>
      <c r="G1429" s="69"/>
      <c r="H1429" s="69"/>
      <c r="I1429" s="69"/>
    </row>
    <row r="1430" spans="1:9" x14ac:dyDescent="0.2">
      <c r="A1430" s="92" t="s">
        <v>643</v>
      </c>
      <c r="B1430" s="129">
        <v>37520</v>
      </c>
      <c r="C1430" s="92" t="s">
        <v>644</v>
      </c>
      <c r="D1430" s="319">
        <v>1100</v>
      </c>
      <c r="E1430" s="69"/>
      <c r="F1430" s="69"/>
      <c r="G1430" s="69"/>
      <c r="H1430" s="69"/>
      <c r="I1430" s="69"/>
    </row>
    <row r="1431" spans="1:9" ht="31.5" x14ac:dyDescent="0.2">
      <c r="A1431" s="92" t="s">
        <v>643</v>
      </c>
      <c r="B1431" s="129">
        <v>37521</v>
      </c>
      <c r="C1431" s="92" t="s">
        <v>645</v>
      </c>
      <c r="D1431" s="319">
        <v>300</v>
      </c>
      <c r="E1431" s="69"/>
      <c r="F1431" s="69"/>
      <c r="G1431" s="69"/>
      <c r="H1431" s="69"/>
      <c r="I1431" s="69"/>
    </row>
    <row r="1432" spans="1:9" ht="31.5" x14ac:dyDescent="0.2">
      <c r="A1432" s="92" t="s">
        <v>646</v>
      </c>
      <c r="B1432" s="129">
        <v>37522</v>
      </c>
      <c r="C1432" s="92" t="s">
        <v>647</v>
      </c>
      <c r="D1432" s="319">
        <v>1100</v>
      </c>
      <c r="E1432" s="69"/>
      <c r="F1432" s="69"/>
      <c r="G1432" s="69"/>
      <c r="H1432" s="69"/>
      <c r="I1432" s="69"/>
    </row>
    <row r="1433" spans="1:9" ht="31.5" x14ac:dyDescent="0.2">
      <c r="A1433" s="92" t="s">
        <v>646</v>
      </c>
      <c r="B1433" s="129">
        <v>37523</v>
      </c>
      <c r="C1433" s="92" t="s">
        <v>648</v>
      </c>
      <c r="D1433" s="319">
        <v>300</v>
      </c>
      <c r="E1433" s="69"/>
      <c r="F1433" s="69"/>
      <c r="G1433" s="69"/>
      <c r="H1433" s="69"/>
      <c r="I1433" s="69"/>
    </row>
    <row r="1434" spans="1:9" ht="31.5" x14ac:dyDescent="0.2">
      <c r="A1434" s="92" t="s">
        <v>649</v>
      </c>
      <c r="B1434" s="129">
        <v>37524</v>
      </c>
      <c r="C1434" s="92" t="s">
        <v>650</v>
      </c>
      <c r="D1434" s="319">
        <v>1100</v>
      </c>
      <c r="E1434" s="69"/>
      <c r="F1434" s="69"/>
      <c r="G1434" s="69"/>
      <c r="H1434" s="69"/>
      <c r="I1434" s="69"/>
    </row>
    <row r="1435" spans="1:9" ht="31.5" x14ac:dyDescent="0.2">
      <c r="A1435" s="92" t="s">
        <v>649</v>
      </c>
      <c r="B1435" s="129">
        <v>37525</v>
      </c>
      <c r="C1435" s="92" t="s">
        <v>651</v>
      </c>
      <c r="D1435" s="319">
        <v>300</v>
      </c>
      <c r="E1435" s="69"/>
      <c r="F1435" s="69"/>
      <c r="G1435" s="69"/>
      <c r="H1435" s="69"/>
      <c r="I1435" s="69"/>
    </row>
    <row r="1436" spans="1:9" ht="31.5" x14ac:dyDescent="0.2">
      <c r="A1436" s="92" t="s">
        <v>652</v>
      </c>
      <c r="B1436" s="129">
        <v>37526</v>
      </c>
      <c r="C1436" s="92" t="s">
        <v>653</v>
      </c>
      <c r="D1436" s="319">
        <v>1100</v>
      </c>
      <c r="E1436" s="69"/>
      <c r="F1436" s="69"/>
      <c r="G1436" s="69"/>
      <c r="H1436" s="69"/>
      <c r="I1436" s="69"/>
    </row>
    <row r="1437" spans="1:9" ht="47.25" x14ac:dyDescent="0.2">
      <c r="A1437" s="92" t="s">
        <v>652</v>
      </c>
      <c r="B1437" s="129">
        <v>37527</v>
      </c>
      <c r="C1437" s="92" t="s">
        <v>654</v>
      </c>
      <c r="D1437" s="319">
        <v>300</v>
      </c>
      <c r="E1437" s="69"/>
      <c r="F1437" s="69"/>
      <c r="G1437" s="69"/>
      <c r="H1437" s="69"/>
      <c r="I1437" s="69"/>
    </row>
    <row r="1438" spans="1:9" ht="31.5" x14ac:dyDescent="0.2">
      <c r="A1438" s="92" t="s">
        <v>655</v>
      </c>
      <c r="B1438" s="129">
        <v>37528</v>
      </c>
      <c r="C1438" s="156" t="s">
        <v>656</v>
      </c>
      <c r="D1438" s="319">
        <v>1100</v>
      </c>
      <c r="E1438" s="69"/>
      <c r="F1438" s="69"/>
      <c r="G1438" s="69"/>
      <c r="H1438" s="69"/>
      <c r="I1438" s="69"/>
    </row>
    <row r="1439" spans="1:9" ht="31.5" x14ac:dyDescent="0.2">
      <c r="A1439" s="92" t="s">
        <v>655</v>
      </c>
      <c r="B1439" s="129">
        <v>37529</v>
      </c>
      <c r="C1439" s="156" t="s">
        <v>657</v>
      </c>
      <c r="D1439" s="319">
        <v>300</v>
      </c>
      <c r="E1439" s="69"/>
      <c r="F1439" s="69"/>
      <c r="G1439" s="69"/>
      <c r="H1439" s="69"/>
      <c r="I1439" s="69"/>
    </row>
    <row r="1440" spans="1:9" x14ac:dyDescent="0.2">
      <c r="A1440" s="92" t="s">
        <v>658</v>
      </c>
      <c r="B1440" s="129">
        <v>37530</v>
      </c>
      <c r="C1440" s="156" t="s">
        <v>659</v>
      </c>
      <c r="D1440" s="319">
        <v>1100</v>
      </c>
      <c r="E1440" s="69"/>
      <c r="F1440" s="69"/>
      <c r="G1440" s="69"/>
      <c r="H1440" s="69"/>
      <c r="I1440" s="69"/>
    </row>
    <row r="1441" spans="1:9" ht="31.5" x14ac:dyDescent="0.2">
      <c r="A1441" s="92" t="s">
        <v>658</v>
      </c>
      <c r="B1441" s="129">
        <v>37531</v>
      </c>
      <c r="C1441" s="156" t="s">
        <v>660</v>
      </c>
      <c r="D1441" s="319">
        <v>300</v>
      </c>
      <c r="E1441" s="69"/>
      <c r="F1441" s="69"/>
      <c r="G1441" s="69"/>
      <c r="H1441" s="69"/>
      <c r="I1441" s="69"/>
    </row>
    <row r="1442" spans="1:9" ht="31.5" x14ac:dyDescent="0.2">
      <c r="A1442" s="92" t="s">
        <v>661</v>
      </c>
      <c r="B1442" s="129">
        <v>37532</v>
      </c>
      <c r="C1442" s="92" t="s">
        <v>662</v>
      </c>
      <c r="D1442" s="319">
        <v>1100</v>
      </c>
      <c r="E1442" s="69"/>
      <c r="F1442" s="69"/>
      <c r="G1442" s="69"/>
      <c r="H1442" s="69"/>
      <c r="I1442" s="69"/>
    </row>
    <row r="1443" spans="1:9" ht="31.5" x14ac:dyDescent="0.2">
      <c r="A1443" s="92" t="s">
        <v>661</v>
      </c>
      <c r="B1443" s="129">
        <v>37533</v>
      </c>
      <c r="C1443" s="92" t="s">
        <v>663</v>
      </c>
      <c r="D1443" s="319">
        <v>300</v>
      </c>
      <c r="E1443" s="69"/>
      <c r="F1443" s="69"/>
      <c r="G1443" s="69"/>
      <c r="H1443" s="69"/>
      <c r="I1443" s="69"/>
    </row>
    <row r="1444" spans="1:9" ht="31.5" x14ac:dyDescent="0.2">
      <c r="A1444" s="92" t="s">
        <v>664</v>
      </c>
      <c r="B1444" s="129">
        <v>37534</v>
      </c>
      <c r="C1444" s="92" t="s">
        <v>665</v>
      </c>
      <c r="D1444" s="319">
        <v>3000</v>
      </c>
      <c r="E1444" s="69"/>
      <c r="F1444" s="69"/>
      <c r="G1444" s="69"/>
      <c r="H1444" s="69"/>
      <c r="I1444" s="69"/>
    </row>
    <row r="1445" spans="1:9" x14ac:dyDescent="0.2">
      <c r="A1445" s="92" t="s">
        <v>666</v>
      </c>
      <c r="B1445" s="129">
        <v>37535</v>
      </c>
      <c r="C1445" s="92" t="s">
        <v>667</v>
      </c>
      <c r="D1445" s="319">
        <v>1500</v>
      </c>
      <c r="E1445" s="69"/>
      <c r="F1445" s="69"/>
      <c r="G1445" s="69"/>
      <c r="H1445" s="69"/>
      <c r="I1445" s="69"/>
    </row>
    <row r="1446" spans="1:9" ht="47.25" x14ac:dyDescent="0.2">
      <c r="A1446" s="92" t="s">
        <v>5510</v>
      </c>
      <c r="B1446" s="129">
        <v>37536</v>
      </c>
      <c r="C1446" s="92" t="s">
        <v>5511</v>
      </c>
      <c r="D1446" s="319">
        <v>35000</v>
      </c>
      <c r="E1446" s="69"/>
      <c r="F1446" s="69"/>
      <c r="G1446" s="69"/>
      <c r="H1446" s="69"/>
      <c r="I1446" s="69"/>
    </row>
    <row r="1447" spans="1:9" ht="31.5" x14ac:dyDescent="0.2">
      <c r="A1447" s="89"/>
      <c r="B1447" s="88"/>
      <c r="C1447" s="154" t="s">
        <v>5153</v>
      </c>
      <c r="D1447" s="335"/>
      <c r="E1447" s="69"/>
      <c r="F1447" s="69"/>
      <c r="G1447" s="69"/>
      <c r="H1447" s="69"/>
      <c r="I1447" s="69"/>
    </row>
    <row r="1448" spans="1:9" ht="63" x14ac:dyDescent="0.2">
      <c r="A1448" s="193" t="s">
        <v>5154</v>
      </c>
      <c r="B1448" s="194">
        <v>37600</v>
      </c>
      <c r="C1448" s="195" t="s">
        <v>5155</v>
      </c>
      <c r="D1448" s="336">
        <v>3000</v>
      </c>
      <c r="E1448" s="69"/>
      <c r="F1448" s="69"/>
      <c r="G1448" s="69"/>
      <c r="H1448" s="69"/>
      <c r="I1448" s="69"/>
    </row>
    <row r="1449" spans="1:9" x14ac:dyDescent="0.2">
      <c r="A1449" s="110"/>
      <c r="B1449" s="97"/>
      <c r="C1449" s="260" t="s">
        <v>3073</v>
      </c>
      <c r="D1449" s="325"/>
      <c r="E1449" s="69"/>
      <c r="F1449" s="69"/>
      <c r="G1449" s="69"/>
      <c r="H1449" s="69"/>
      <c r="I1449" s="69"/>
    </row>
    <row r="1450" spans="1:9" x14ac:dyDescent="0.2">
      <c r="A1450" s="157" t="s">
        <v>3063</v>
      </c>
      <c r="B1450" s="158">
        <v>38001</v>
      </c>
      <c r="C1450" s="159" t="s">
        <v>3064</v>
      </c>
      <c r="D1450" s="314">
        <v>5300</v>
      </c>
      <c r="E1450" s="69"/>
      <c r="F1450" s="69"/>
      <c r="G1450" s="69"/>
      <c r="H1450" s="69"/>
      <c r="I1450" s="69"/>
    </row>
    <row r="1451" spans="1:9" s="51" customFormat="1" x14ac:dyDescent="0.25">
      <c r="A1451" s="157" t="s">
        <v>3065</v>
      </c>
      <c r="B1451" s="158">
        <v>38002</v>
      </c>
      <c r="C1451" s="159" t="s">
        <v>3066</v>
      </c>
      <c r="D1451" s="314">
        <v>1200</v>
      </c>
    </row>
    <row r="1452" spans="1:9" s="51" customFormat="1" x14ac:dyDescent="0.25">
      <c r="A1452" s="157" t="s">
        <v>3067</v>
      </c>
      <c r="B1452" s="158">
        <v>38003</v>
      </c>
      <c r="C1452" s="159" t="s">
        <v>3068</v>
      </c>
      <c r="D1452" s="314">
        <v>5600</v>
      </c>
    </row>
    <row r="1453" spans="1:9" s="51" customFormat="1" ht="31.5" x14ac:dyDescent="0.25">
      <c r="A1453" s="157" t="s">
        <v>3069</v>
      </c>
      <c r="B1453" s="158">
        <v>38004</v>
      </c>
      <c r="C1453" s="159" t="s">
        <v>3070</v>
      </c>
      <c r="D1453" s="314">
        <v>8400</v>
      </c>
    </row>
    <row r="1454" spans="1:9" s="51" customFormat="1" ht="32.1" customHeight="1" x14ac:dyDescent="0.25">
      <c r="A1454" s="157" t="s">
        <v>3071</v>
      </c>
      <c r="B1454" s="158">
        <v>38005</v>
      </c>
      <c r="C1454" s="159" t="s">
        <v>3072</v>
      </c>
      <c r="D1454" s="314">
        <v>5000</v>
      </c>
    </row>
    <row r="1455" spans="1:9" s="51" customFormat="1" ht="32.1" customHeight="1" x14ac:dyDescent="0.25">
      <c r="A1455" s="202"/>
      <c r="B1455" s="207"/>
      <c r="C1455" s="208" t="s">
        <v>5254</v>
      </c>
      <c r="D1455" s="337"/>
    </row>
    <row r="1456" spans="1:9" s="51" customFormat="1" x14ac:dyDescent="0.25">
      <c r="A1456" s="203"/>
      <c r="B1456" s="206">
        <v>2230</v>
      </c>
      <c r="C1456" s="205" t="s">
        <v>2756</v>
      </c>
      <c r="D1456" s="338">
        <v>5090</v>
      </c>
    </row>
    <row r="1457" spans="1:4" s="51" customFormat="1" ht="32.1" customHeight="1" x14ac:dyDescent="0.25">
      <c r="A1457" s="203"/>
      <c r="B1457" s="206">
        <v>2231</v>
      </c>
      <c r="C1457" s="205" t="s">
        <v>2757</v>
      </c>
      <c r="D1457" s="338">
        <v>6810</v>
      </c>
    </row>
    <row r="1458" spans="1:4" s="51" customFormat="1" x14ac:dyDescent="0.25">
      <c r="A1458" s="203"/>
      <c r="B1458" s="206">
        <v>2232</v>
      </c>
      <c r="C1458" s="205" t="s">
        <v>2758</v>
      </c>
      <c r="D1458" s="338">
        <v>6600</v>
      </c>
    </row>
    <row r="1459" spans="1:4" s="51" customFormat="1" x14ac:dyDescent="0.25">
      <c r="A1459" s="203"/>
      <c r="B1459" s="206">
        <v>2233</v>
      </c>
      <c r="C1459" s="205" t="s">
        <v>2759</v>
      </c>
      <c r="D1459" s="338">
        <v>4160</v>
      </c>
    </row>
    <row r="1460" spans="1:4" s="51" customFormat="1" x14ac:dyDescent="0.25">
      <c r="A1460" s="203"/>
      <c r="B1460" s="206">
        <v>2234</v>
      </c>
      <c r="C1460" s="205" t="s">
        <v>2760</v>
      </c>
      <c r="D1460" s="338">
        <v>4430</v>
      </c>
    </row>
    <row r="1461" spans="1:4" s="51" customFormat="1" x14ac:dyDescent="0.25">
      <c r="A1461" s="203"/>
      <c r="B1461" s="206">
        <v>2235</v>
      </c>
      <c r="C1461" s="205" t="s">
        <v>2988</v>
      </c>
      <c r="D1461" s="338">
        <v>4900</v>
      </c>
    </row>
    <row r="1462" spans="1:4" s="51" customFormat="1" x14ac:dyDescent="0.25">
      <c r="A1462" s="203"/>
      <c r="B1462" s="206">
        <v>2236</v>
      </c>
      <c r="C1462" s="205" t="s">
        <v>2761</v>
      </c>
      <c r="D1462" s="338">
        <v>11980</v>
      </c>
    </row>
    <row r="1463" spans="1:4" s="51" customFormat="1" x14ac:dyDescent="0.25">
      <c r="A1463" s="203"/>
      <c r="B1463" s="206">
        <v>2237</v>
      </c>
      <c r="C1463" s="205" t="s">
        <v>2762</v>
      </c>
      <c r="D1463" s="338">
        <v>10820</v>
      </c>
    </row>
    <row r="1464" spans="1:4" s="51" customFormat="1" x14ac:dyDescent="0.25">
      <c r="A1464" s="203"/>
      <c r="B1464" s="206">
        <v>2238</v>
      </c>
      <c r="C1464" s="205" t="s">
        <v>2763</v>
      </c>
      <c r="D1464" s="338">
        <v>2900</v>
      </c>
    </row>
    <row r="1465" spans="1:4" s="51" customFormat="1" x14ac:dyDescent="0.25">
      <c r="A1465" s="203"/>
      <c r="B1465" s="206">
        <v>2239</v>
      </c>
      <c r="C1465" s="205" t="s">
        <v>2764</v>
      </c>
      <c r="D1465" s="338">
        <v>4250</v>
      </c>
    </row>
    <row r="1466" spans="1:4" s="51" customFormat="1" x14ac:dyDescent="0.25">
      <c r="A1466" s="203"/>
      <c r="B1466" s="206">
        <v>2240</v>
      </c>
      <c r="C1466" s="205" t="s">
        <v>2765</v>
      </c>
      <c r="D1466" s="338">
        <v>5100</v>
      </c>
    </row>
    <row r="1467" spans="1:4" s="51" customFormat="1" x14ac:dyDescent="0.25">
      <c r="A1467" s="203"/>
      <c r="B1467" s="206">
        <v>2241</v>
      </c>
      <c r="C1467" s="205" t="s">
        <v>2766</v>
      </c>
      <c r="D1467" s="338">
        <v>4440</v>
      </c>
    </row>
    <row r="1468" spans="1:4" s="51" customFormat="1" x14ac:dyDescent="0.25">
      <c r="A1468" s="203"/>
      <c r="B1468" s="206">
        <v>2242</v>
      </c>
      <c r="C1468" s="205" t="s">
        <v>2767</v>
      </c>
      <c r="D1468" s="338">
        <v>5020</v>
      </c>
    </row>
    <row r="1469" spans="1:4" s="51" customFormat="1" x14ac:dyDescent="0.25">
      <c r="A1469" s="203"/>
      <c r="B1469" s="206">
        <v>2243</v>
      </c>
      <c r="C1469" s="205" t="s">
        <v>2768</v>
      </c>
      <c r="D1469" s="338">
        <v>3320</v>
      </c>
    </row>
    <row r="1470" spans="1:4" s="51" customFormat="1" x14ac:dyDescent="0.25">
      <c r="A1470" s="203"/>
      <c r="B1470" s="206">
        <v>2244</v>
      </c>
      <c r="C1470" s="205" t="s">
        <v>2769</v>
      </c>
      <c r="D1470" s="338">
        <v>470</v>
      </c>
    </row>
    <row r="1471" spans="1:4" s="51" customFormat="1" ht="31.5" x14ac:dyDescent="0.25">
      <c r="A1471" s="203"/>
      <c r="B1471" s="206">
        <v>2245</v>
      </c>
      <c r="C1471" s="205" t="s">
        <v>2770</v>
      </c>
      <c r="D1471" s="338">
        <v>510</v>
      </c>
    </row>
    <row r="1472" spans="1:4" s="51" customFormat="1" ht="31.5" x14ac:dyDescent="0.25">
      <c r="A1472" s="203"/>
      <c r="B1472" s="206">
        <v>2246</v>
      </c>
      <c r="C1472" s="205" t="s">
        <v>2771</v>
      </c>
      <c r="D1472" s="338">
        <v>680</v>
      </c>
    </row>
    <row r="1473" spans="1:4" s="51" customFormat="1" ht="31.5" x14ac:dyDescent="0.25">
      <c r="A1473" s="203"/>
      <c r="B1473" s="206">
        <v>2247</v>
      </c>
      <c r="C1473" s="205" t="s">
        <v>2772</v>
      </c>
      <c r="D1473" s="338">
        <v>640</v>
      </c>
    </row>
    <row r="1474" spans="1:4" s="50" customFormat="1" ht="15.95" customHeight="1" x14ac:dyDescent="0.25">
      <c r="A1474" s="203"/>
      <c r="B1474" s="206">
        <v>2248</v>
      </c>
      <c r="C1474" s="205" t="s">
        <v>2773</v>
      </c>
      <c r="D1474" s="338">
        <v>4400</v>
      </c>
    </row>
    <row r="1475" spans="1:4" s="50" customFormat="1" x14ac:dyDescent="0.25">
      <c r="A1475" s="203"/>
      <c r="B1475" s="206">
        <v>2249</v>
      </c>
      <c r="C1475" s="205" t="s">
        <v>2774</v>
      </c>
      <c r="D1475" s="338">
        <v>3050</v>
      </c>
    </row>
    <row r="1476" spans="1:4" s="50" customFormat="1" x14ac:dyDescent="0.25">
      <c r="A1476" s="203"/>
      <c r="B1476" s="206">
        <v>2250</v>
      </c>
      <c r="C1476" s="205" t="s">
        <v>2775</v>
      </c>
      <c r="D1476" s="338">
        <v>640</v>
      </c>
    </row>
    <row r="1477" spans="1:4" s="50" customFormat="1" x14ac:dyDescent="0.25">
      <c r="A1477" s="203"/>
      <c r="B1477" s="206">
        <v>2251</v>
      </c>
      <c r="C1477" s="205" t="s">
        <v>2776</v>
      </c>
      <c r="D1477" s="338">
        <v>940</v>
      </c>
    </row>
    <row r="1478" spans="1:4" s="50" customFormat="1" x14ac:dyDescent="0.25">
      <c r="A1478" s="203"/>
      <c r="B1478" s="206">
        <v>2252</v>
      </c>
      <c r="C1478" s="205" t="s">
        <v>2777</v>
      </c>
      <c r="D1478" s="338">
        <v>670</v>
      </c>
    </row>
    <row r="1479" spans="1:4" s="50" customFormat="1" ht="31.5" x14ac:dyDescent="0.25">
      <c r="A1479" s="203"/>
      <c r="B1479" s="206">
        <v>2253</v>
      </c>
      <c r="C1479" s="205" t="s">
        <v>2989</v>
      </c>
      <c r="D1479" s="338">
        <v>720</v>
      </c>
    </row>
    <row r="1480" spans="1:4" s="50" customFormat="1" ht="32.1" customHeight="1" x14ac:dyDescent="0.25">
      <c r="A1480" s="203"/>
      <c r="B1480" s="206">
        <v>2254</v>
      </c>
      <c r="C1480" s="205" t="s">
        <v>2778</v>
      </c>
      <c r="D1480" s="338">
        <v>720</v>
      </c>
    </row>
    <row r="1481" spans="1:4" s="50" customFormat="1" x14ac:dyDescent="0.25">
      <c r="A1481" s="203"/>
      <c r="B1481" s="206">
        <v>3234</v>
      </c>
      <c r="C1481" s="205" t="s">
        <v>2718</v>
      </c>
      <c r="D1481" s="338">
        <v>10200</v>
      </c>
    </row>
    <row r="1482" spans="1:4" s="50" customFormat="1" ht="32.1" customHeight="1" x14ac:dyDescent="0.25">
      <c r="A1482" s="203"/>
      <c r="B1482" s="206">
        <v>3235</v>
      </c>
      <c r="C1482" s="205" t="s">
        <v>2847</v>
      </c>
      <c r="D1482" s="338">
        <v>760</v>
      </c>
    </row>
    <row r="1483" spans="1:4" s="50" customFormat="1" x14ac:dyDescent="0.25">
      <c r="A1483" s="203"/>
      <c r="B1483" s="206">
        <v>3333</v>
      </c>
      <c r="C1483" s="205" t="s">
        <v>2853</v>
      </c>
      <c r="D1483" s="338">
        <v>680</v>
      </c>
    </row>
    <row r="1484" spans="1:4" s="50" customFormat="1" x14ac:dyDescent="0.25">
      <c r="A1484" s="203"/>
      <c r="B1484" s="206">
        <v>3337</v>
      </c>
      <c r="C1484" s="205" t="s">
        <v>2854</v>
      </c>
      <c r="D1484" s="338">
        <v>1300</v>
      </c>
    </row>
    <row r="1485" spans="1:4" s="50" customFormat="1" x14ac:dyDescent="0.25">
      <c r="A1485" s="203"/>
      <c r="B1485" s="206">
        <v>3236</v>
      </c>
      <c r="C1485" s="205" t="s">
        <v>2848</v>
      </c>
      <c r="D1485" s="338">
        <v>980</v>
      </c>
    </row>
    <row r="1486" spans="1:4" s="50" customFormat="1" x14ac:dyDescent="0.25">
      <c r="A1486" s="203"/>
      <c r="B1486" s="206">
        <v>3237</v>
      </c>
      <c r="C1486" s="205" t="s">
        <v>2849</v>
      </c>
      <c r="D1486" s="338">
        <v>980</v>
      </c>
    </row>
    <row r="1487" spans="1:4" s="50" customFormat="1" x14ac:dyDescent="0.25">
      <c r="A1487" s="203"/>
      <c r="B1487" s="206">
        <v>3317</v>
      </c>
      <c r="C1487" s="209" t="s">
        <v>2985</v>
      </c>
      <c r="D1487" s="338">
        <v>400</v>
      </c>
    </row>
    <row r="1488" spans="1:4" s="50" customFormat="1" ht="15.95" customHeight="1" x14ac:dyDescent="0.25">
      <c r="A1488" s="5"/>
      <c r="B1488" s="28"/>
      <c r="C1488" s="249" t="s">
        <v>6</v>
      </c>
      <c r="D1488" s="313"/>
    </row>
    <row r="1489" spans="1:4" s="51" customFormat="1" x14ac:dyDescent="0.25">
      <c r="A1489" s="4"/>
      <c r="B1489" s="29"/>
      <c r="C1489" s="251" t="s">
        <v>5</v>
      </c>
      <c r="D1489" s="317"/>
    </row>
    <row r="1490" spans="1:4" s="51" customFormat="1" x14ac:dyDescent="0.25">
      <c r="A1490" s="109" t="s">
        <v>843</v>
      </c>
      <c r="B1490" s="46">
        <v>41001</v>
      </c>
      <c r="C1490" s="67" t="s">
        <v>4</v>
      </c>
      <c r="D1490" s="318">
        <v>150</v>
      </c>
    </row>
    <row r="1491" spans="1:4" s="51" customFormat="1" x14ac:dyDescent="0.25">
      <c r="A1491" s="48" t="s">
        <v>844</v>
      </c>
      <c r="B1491" s="21">
        <v>41002</v>
      </c>
      <c r="C1491" s="13" t="s">
        <v>3</v>
      </c>
      <c r="D1491" s="318">
        <v>200</v>
      </c>
    </row>
    <row r="1492" spans="1:4" s="51" customFormat="1" ht="30.95" customHeight="1" x14ac:dyDescent="0.25">
      <c r="A1492" s="48" t="s">
        <v>845</v>
      </c>
      <c r="B1492" s="21">
        <v>41003</v>
      </c>
      <c r="C1492" s="13" t="s">
        <v>2</v>
      </c>
      <c r="D1492" s="318">
        <v>160</v>
      </c>
    </row>
    <row r="1493" spans="1:4" s="51" customFormat="1" ht="32.1" customHeight="1" x14ac:dyDescent="0.25">
      <c r="A1493" s="109" t="s">
        <v>846</v>
      </c>
      <c r="B1493" s="46">
        <v>41004</v>
      </c>
      <c r="C1493" s="67" t="s">
        <v>1</v>
      </c>
      <c r="D1493" s="339">
        <v>200</v>
      </c>
    </row>
    <row r="1494" spans="1:4" s="51" customFormat="1" ht="31.5" x14ac:dyDescent="0.25">
      <c r="A1494" s="48" t="s">
        <v>847</v>
      </c>
      <c r="B1494" s="21">
        <v>41005</v>
      </c>
      <c r="C1494" s="13" t="s">
        <v>0</v>
      </c>
      <c r="D1494" s="318">
        <v>300</v>
      </c>
    </row>
    <row r="1495" spans="1:4" s="51" customFormat="1" ht="47.1" customHeight="1" x14ac:dyDescent="0.25">
      <c r="A1495" s="48" t="s">
        <v>3039</v>
      </c>
      <c r="B1495" s="46">
        <v>41006</v>
      </c>
      <c r="C1495" s="13" t="s">
        <v>3038</v>
      </c>
      <c r="D1495" s="318">
        <v>500</v>
      </c>
    </row>
    <row r="1496" spans="1:4" s="51" customFormat="1" ht="31.5" x14ac:dyDescent="0.25">
      <c r="A1496" s="87" t="s">
        <v>3413</v>
      </c>
      <c r="B1496" s="139">
        <v>41007</v>
      </c>
      <c r="C1496" s="92" t="s">
        <v>3414</v>
      </c>
      <c r="D1496" s="319">
        <v>350</v>
      </c>
    </row>
    <row r="1497" spans="1:4" s="51" customFormat="1" ht="31.5" x14ac:dyDescent="0.25">
      <c r="A1497" s="87" t="s">
        <v>847</v>
      </c>
      <c r="B1497" s="129">
        <v>41008</v>
      </c>
      <c r="C1497" s="92" t="s">
        <v>3415</v>
      </c>
      <c r="D1497" s="319">
        <v>700</v>
      </c>
    </row>
    <row r="1498" spans="1:4" s="51" customFormat="1" ht="47.1" customHeight="1" x14ac:dyDescent="0.25">
      <c r="A1498" s="87" t="s">
        <v>847</v>
      </c>
      <c r="B1498" s="139">
        <v>41009</v>
      </c>
      <c r="C1498" s="92" t="s">
        <v>3416</v>
      </c>
      <c r="D1498" s="319">
        <v>1000</v>
      </c>
    </row>
    <row r="1499" spans="1:4" s="51" customFormat="1" ht="47.1" customHeight="1" x14ac:dyDescent="0.25">
      <c r="A1499" s="87" t="s">
        <v>2243</v>
      </c>
      <c r="B1499" s="129">
        <v>41010</v>
      </c>
      <c r="C1499" s="130" t="s">
        <v>2244</v>
      </c>
      <c r="D1499" s="329">
        <v>1000</v>
      </c>
    </row>
    <row r="1500" spans="1:4" s="51" customFormat="1" x14ac:dyDescent="0.25">
      <c r="A1500" s="137" t="s">
        <v>3417</v>
      </c>
      <c r="B1500" s="139">
        <v>41011</v>
      </c>
      <c r="C1500" s="96" t="s">
        <v>3418</v>
      </c>
      <c r="D1500" s="318">
        <v>8000</v>
      </c>
    </row>
    <row r="1501" spans="1:4" s="51" customFormat="1" x14ac:dyDescent="0.25">
      <c r="A1501" s="137" t="s">
        <v>3417</v>
      </c>
      <c r="B1501" s="129">
        <v>41012</v>
      </c>
      <c r="C1501" s="96" t="s">
        <v>3419</v>
      </c>
      <c r="D1501" s="318">
        <v>12000</v>
      </c>
    </row>
    <row r="1502" spans="1:4" s="51" customFormat="1" x14ac:dyDescent="0.25">
      <c r="A1502" s="137"/>
      <c r="B1502" s="17">
        <v>34481</v>
      </c>
      <c r="C1502" s="16" t="s">
        <v>5512</v>
      </c>
      <c r="D1502" s="320">
        <v>320</v>
      </c>
    </row>
    <row r="1503" spans="1:4" s="51" customFormat="1" x14ac:dyDescent="0.25">
      <c r="A1503" s="137" t="s">
        <v>6227</v>
      </c>
      <c r="B1503" s="302">
        <v>41015</v>
      </c>
      <c r="C1503" s="96" t="s">
        <v>6228</v>
      </c>
      <c r="D1503" s="320">
        <v>2500</v>
      </c>
    </row>
    <row r="1504" spans="1:4" s="51" customFormat="1" x14ac:dyDescent="0.25">
      <c r="A1504" s="37"/>
      <c r="B1504" s="36"/>
      <c r="C1504" s="261" t="s">
        <v>850</v>
      </c>
      <c r="D1504" s="327"/>
    </row>
    <row r="1505" spans="1:4" s="60" customFormat="1" x14ac:dyDescent="0.25">
      <c r="A1505" s="4"/>
      <c r="B1505" s="29"/>
      <c r="C1505" s="251" t="s">
        <v>851</v>
      </c>
      <c r="D1505" s="317"/>
    </row>
    <row r="1506" spans="1:4" s="61" customFormat="1" x14ac:dyDescent="0.25">
      <c r="A1506" s="11" t="s">
        <v>852</v>
      </c>
      <c r="B1506" s="12">
        <v>42001</v>
      </c>
      <c r="C1506" s="11" t="s">
        <v>853</v>
      </c>
      <c r="D1506" s="320">
        <v>3500</v>
      </c>
    </row>
    <row r="1507" spans="1:4" s="61" customFormat="1" ht="15" customHeight="1" x14ac:dyDescent="0.25">
      <c r="A1507" s="11" t="s">
        <v>854</v>
      </c>
      <c r="B1507" s="12">
        <v>42002</v>
      </c>
      <c r="C1507" s="11" t="s">
        <v>855</v>
      </c>
      <c r="D1507" s="320">
        <v>12000</v>
      </c>
    </row>
    <row r="1508" spans="1:4" s="61" customFormat="1" ht="15" customHeight="1" x14ac:dyDescent="0.25">
      <c r="A1508" s="11" t="s">
        <v>857</v>
      </c>
      <c r="B1508" s="12">
        <v>42003</v>
      </c>
      <c r="C1508" s="11" t="s">
        <v>856</v>
      </c>
      <c r="D1508" s="320">
        <v>2500</v>
      </c>
    </row>
    <row r="1509" spans="1:4" s="61" customFormat="1" ht="15" customHeight="1" x14ac:dyDescent="0.25">
      <c r="A1509" s="11" t="s">
        <v>859</v>
      </c>
      <c r="B1509" s="12">
        <v>42004</v>
      </c>
      <c r="C1509" s="11" t="s">
        <v>858</v>
      </c>
      <c r="D1509" s="320">
        <v>1000</v>
      </c>
    </row>
    <row r="1510" spans="1:4" s="61" customFormat="1" ht="15" customHeight="1" x14ac:dyDescent="0.25">
      <c r="A1510" s="11" t="s">
        <v>860</v>
      </c>
      <c r="B1510" s="12">
        <v>42005</v>
      </c>
      <c r="C1510" s="11" t="s">
        <v>861</v>
      </c>
      <c r="D1510" s="320">
        <v>150</v>
      </c>
    </row>
    <row r="1511" spans="1:4" s="61" customFormat="1" ht="15" customHeight="1" x14ac:dyDescent="0.25">
      <c r="A1511" s="11" t="s">
        <v>860</v>
      </c>
      <c r="B1511" s="12">
        <v>42006</v>
      </c>
      <c r="C1511" s="11" t="s">
        <v>862</v>
      </c>
      <c r="D1511" s="320">
        <v>150</v>
      </c>
    </row>
    <row r="1512" spans="1:4" s="61" customFormat="1" ht="15" customHeight="1" x14ac:dyDescent="0.25">
      <c r="A1512" s="11" t="s">
        <v>860</v>
      </c>
      <c r="B1512" s="12">
        <v>42007</v>
      </c>
      <c r="C1512" s="11" t="s">
        <v>863</v>
      </c>
      <c r="D1512" s="320">
        <v>300</v>
      </c>
    </row>
    <row r="1513" spans="1:4" s="61" customFormat="1" ht="15" customHeight="1" x14ac:dyDescent="0.25">
      <c r="A1513" s="25" t="s">
        <v>864</v>
      </c>
      <c r="B1513" s="12">
        <v>42008</v>
      </c>
      <c r="C1513" s="11" t="s">
        <v>865</v>
      </c>
      <c r="D1513" s="320">
        <v>120</v>
      </c>
    </row>
    <row r="1514" spans="1:4" s="61" customFormat="1" ht="15" hidden="1" customHeight="1" x14ac:dyDescent="0.25">
      <c r="A1514" s="11" t="s">
        <v>866</v>
      </c>
      <c r="B1514" s="12">
        <v>42009</v>
      </c>
      <c r="C1514" s="11" t="s">
        <v>867</v>
      </c>
      <c r="D1514" s="320">
        <v>150</v>
      </c>
    </row>
    <row r="1515" spans="1:4" s="61" customFormat="1" ht="15" hidden="1" customHeight="1" x14ac:dyDescent="0.25">
      <c r="A1515" s="11" t="s">
        <v>869</v>
      </c>
      <c r="B1515" s="12">
        <v>42010</v>
      </c>
      <c r="C1515" s="11" t="s">
        <v>868</v>
      </c>
      <c r="D1515" s="320">
        <v>2800</v>
      </c>
    </row>
    <row r="1516" spans="1:4" s="61" customFormat="1" ht="15" hidden="1" customHeight="1" x14ac:dyDescent="0.25">
      <c r="A1516" s="38" t="s">
        <v>870</v>
      </c>
      <c r="B1516" s="12">
        <v>42011</v>
      </c>
      <c r="C1516" s="38" t="s">
        <v>871</v>
      </c>
      <c r="D1516" s="321">
        <v>5000</v>
      </c>
    </row>
    <row r="1517" spans="1:4" s="61" customFormat="1" ht="15" hidden="1" customHeight="1" x14ac:dyDescent="0.25">
      <c r="A1517" s="38" t="s">
        <v>870</v>
      </c>
      <c r="B1517" s="12">
        <v>42012</v>
      </c>
      <c r="C1517" s="38" t="s">
        <v>872</v>
      </c>
      <c r="D1517" s="321">
        <v>7000</v>
      </c>
    </row>
    <row r="1518" spans="1:4" s="61" customFormat="1" ht="15" hidden="1" customHeight="1" x14ac:dyDescent="0.25">
      <c r="A1518" s="38" t="s">
        <v>873</v>
      </c>
      <c r="B1518" s="12">
        <v>42013</v>
      </c>
      <c r="C1518" s="38" t="s">
        <v>874</v>
      </c>
      <c r="D1518" s="321">
        <v>11500</v>
      </c>
    </row>
    <row r="1519" spans="1:4" s="61" customFormat="1" ht="15" hidden="1" customHeight="1" x14ac:dyDescent="0.25">
      <c r="A1519" s="38" t="s">
        <v>875</v>
      </c>
      <c r="B1519" s="12">
        <v>42014</v>
      </c>
      <c r="C1519" s="38" t="s">
        <v>876</v>
      </c>
      <c r="D1519" s="321">
        <v>7000</v>
      </c>
    </row>
    <row r="1520" spans="1:4" s="61" customFormat="1" ht="15" hidden="1" customHeight="1" x14ac:dyDescent="0.25">
      <c r="A1520" s="38" t="s">
        <v>877</v>
      </c>
      <c r="B1520" s="12">
        <v>42015</v>
      </c>
      <c r="C1520" s="38" t="s">
        <v>878</v>
      </c>
      <c r="D1520" s="321">
        <v>3500</v>
      </c>
    </row>
    <row r="1521" spans="1:4" s="61" customFormat="1" ht="15" hidden="1" customHeight="1" x14ac:dyDescent="0.25">
      <c r="A1521" s="38" t="s">
        <v>879</v>
      </c>
      <c r="B1521" s="12">
        <v>42016</v>
      </c>
      <c r="C1521" s="38" t="s">
        <v>880</v>
      </c>
      <c r="D1521" s="321">
        <v>10000</v>
      </c>
    </row>
    <row r="1522" spans="1:4" s="61" customFormat="1" ht="15" hidden="1" customHeight="1" x14ac:dyDescent="0.25">
      <c r="A1522" s="38" t="s">
        <v>879</v>
      </c>
      <c r="B1522" s="12">
        <v>42017</v>
      </c>
      <c r="C1522" s="38" t="s">
        <v>881</v>
      </c>
      <c r="D1522" s="321">
        <v>10140</v>
      </c>
    </row>
    <row r="1523" spans="1:4" s="61" customFormat="1" ht="15" hidden="1" customHeight="1" x14ac:dyDescent="0.25">
      <c r="A1523" s="38" t="s">
        <v>879</v>
      </c>
      <c r="B1523" s="12">
        <v>42018</v>
      </c>
      <c r="C1523" s="38" t="s">
        <v>882</v>
      </c>
      <c r="D1523" s="321">
        <v>14890</v>
      </c>
    </row>
    <row r="1524" spans="1:4" s="61" customFormat="1" ht="15" hidden="1" customHeight="1" x14ac:dyDescent="0.25">
      <c r="A1524" s="38" t="s">
        <v>883</v>
      </c>
      <c r="B1524" s="12">
        <v>42019</v>
      </c>
      <c r="C1524" s="38" t="s">
        <v>884</v>
      </c>
      <c r="D1524" s="321">
        <v>2500</v>
      </c>
    </row>
    <row r="1525" spans="1:4" s="61" customFormat="1" ht="15" hidden="1" customHeight="1" x14ac:dyDescent="0.25">
      <c r="A1525" s="38" t="s">
        <v>885</v>
      </c>
      <c r="B1525" s="12">
        <v>42020</v>
      </c>
      <c r="C1525" s="38" t="s">
        <v>886</v>
      </c>
      <c r="D1525" s="321">
        <v>3500</v>
      </c>
    </row>
    <row r="1526" spans="1:4" s="61" customFormat="1" ht="15" hidden="1" customHeight="1" x14ac:dyDescent="0.25">
      <c r="A1526" s="38" t="s">
        <v>887</v>
      </c>
      <c r="B1526" s="12">
        <v>42021</v>
      </c>
      <c r="C1526" s="38" t="s">
        <v>888</v>
      </c>
      <c r="D1526" s="321">
        <v>300</v>
      </c>
    </row>
    <row r="1527" spans="1:4" s="61" customFormat="1" ht="32.1" customHeight="1" x14ac:dyDescent="0.25">
      <c r="A1527" s="38" t="s">
        <v>889</v>
      </c>
      <c r="B1527" s="12">
        <v>42022</v>
      </c>
      <c r="C1527" s="38" t="s">
        <v>890</v>
      </c>
      <c r="D1527" s="321">
        <v>2000</v>
      </c>
    </row>
    <row r="1528" spans="1:4" s="61" customFormat="1" ht="15" customHeight="1" x14ac:dyDescent="0.25">
      <c r="A1528" s="38" t="s">
        <v>889</v>
      </c>
      <c r="B1528" s="12">
        <v>42023</v>
      </c>
      <c r="C1528" s="38" t="s">
        <v>891</v>
      </c>
      <c r="D1528" s="321">
        <v>3500</v>
      </c>
    </row>
    <row r="1529" spans="1:4" s="61" customFormat="1" ht="15" customHeight="1" x14ac:dyDescent="0.25">
      <c r="A1529" s="38" t="s">
        <v>889</v>
      </c>
      <c r="B1529" s="12">
        <v>42024</v>
      </c>
      <c r="C1529" s="38" t="s">
        <v>892</v>
      </c>
      <c r="D1529" s="321">
        <v>5000</v>
      </c>
    </row>
    <row r="1530" spans="1:4" s="61" customFormat="1" ht="15.95" customHeight="1" x14ac:dyDescent="0.25">
      <c r="A1530" s="37"/>
      <c r="B1530" s="36"/>
      <c r="C1530" s="261" t="s">
        <v>2250</v>
      </c>
      <c r="D1530" s="327"/>
    </row>
    <row r="1531" spans="1:4" s="61" customFormat="1" ht="15.95" customHeight="1" x14ac:dyDescent="0.25">
      <c r="A1531" s="31" t="s">
        <v>846</v>
      </c>
      <c r="B1531" s="30">
        <v>42030</v>
      </c>
      <c r="C1531" s="32" t="s">
        <v>2251</v>
      </c>
      <c r="D1531" s="316">
        <v>800</v>
      </c>
    </row>
    <row r="1532" spans="1:4" s="61" customFormat="1" ht="15.95" customHeight="1" x14ac:dyDescent="0.25">
      <c r="A1532" s="31" t="s">
        <v>846</v>
      </c>
      <c r="B1532" s="30">
        <v>42031</v>
      </c>
      <c r="C1532" s="32" t="s">
        <v>2252</v>
      </c>
      <c r="D1532" s="316">
        <v>200</v>
      </c>
    </row>
    <row r="1533" spans="1:4" s="61" customFormat="1" ht="15" customHeight="1" x14ac:dyDescent="0.25">
      <c r="A1533" s="31" t="s">
        <v>2253</v>
      </c>
      <c r="B1533" s="30">
        <v>42033</v>
      </c>
      <c r="C1533" s="35" t="s">
        <v>2254</v>
      </c>
      <c r="D1533" s="316">
        <v>750</v>
      </c>
    </row>
    <row r="1534" spans="1:4" s="61" customFormat="1" ht="15" customHeight="1" x14ac:dyDescent="0.25">
      <c r="A1534" s="31" t="s">
        <v>2253</v>
      </c>
      <c r="B1534" s="30">
        <v>42034</v>
      </c>
      <c r="C1534" s="35" t="s">
        <v>2255</v>
      </c>
      <c r="D1534" s="316">
        <v>1500</v>
      </c>
    </row>
    <row r="1535" spans="1:4" s="61" customFormat="1" ht="15" customHeight="1" x14ac:dyDescent="0.25">
      <c r="A1535" s="31" t="s">
        <v>2253</v>
      </c>
      <c r="B1535" s="30">
        <v>42035</v>
      </c>
      <c r="C1535" s="35" t="s">
        <v>2256</v>
      </c>
      <c r="D1535" s="316">
        <v>450</v>
      </c>
    </row>
    <row r="1536" spans="1:4" s="61" customFormat="1" ht="15" customHeight="1" x14ac:dyDescent="0.25">
      <c r="A1536" s="31" t="s">
        <v>2257</v>
      </c>
      <c r="B1536" s="30">
        <v>42036</v>
      </c>
      <c r="C1536" s="35" t="s">
        <v>1453</v>
      </c>
      <c r="D1536" s="316">
        <v>2330</v>
      </c>
    </row>
    <row r="1537" spans="1:4" s="61" customFormat="1" ht="15" customHeight="1" x14ac:dyDescent="0.25">
      <c r="A1537" s="31" t="s">
        <v>2258</v>
      </c>
      <c r="B1537" s="30">
        <v>42037</v>
      </c>
      <c r="C1537" s="35" t="s">
        <v>2259</v>
      </c>
      <c r="D1537" s="316">
        <v>3700</v>
      </c>
    </row>
    <row r="1538" spans="1:4" s="61" customFormat="1" ht="15" customHeight="1" x14ac:dyDescent="0.25">
      <c r="A1538" s="31" t="s">
        <v>2258</v>
      </c>
      <c r="B1538" s="30">
        <v>42038</v>
      </c>
      <c r="C1538" s="35" t="s">
        <v>2260</v>
      </c>
      <c r="D1538" s="316">
        <v>6200</v>
      </c>
    </row>
    <row r="1539" spans="1:4" s="61" customFormat="1" ht="15" customHeight="1" x14ac:dyDescent="0.25">
      <c r="A1539" s="127" t="s">
        <v>3420</v>
      </c>
      <c r="B1539" s="128">
        <v>42170</v>
      </c>
      <c r="C1539" s="124" t="s">
        <v>3421</v>
      </c>
      <c r="D1539" s="324">
        <v>6000</v>
      </c>
    </row>
    <row r="1540" spans="1:4" s="61" customFormat="1" ht="15" customHeight="1" x14ac:dyDescent="0.25">
      <c r="A1540" s="127" t="s">
        <v>3420</v>
      </c>
      <c r="B1540" s="128">
        <v>42171</v>
      </c>
      <c r="C1540" s="124" t="s">
        <v>3422</v>
      </c>
      <c r="D1540" s="324">
        <v>12000</v>
      </c>
    </row>
    <row r="1541" spans="1:4" s="61" customFormat="1" ht="15" customHeight="1" x14ac:dyDescent="0.25">
      <c r="A1541" s="4"/>
      <c r="B1541" s="29"/>
      <c r="C1541" s="251" t="s">
        <v>2227</v>
      </c>
      <c r="D1541" s="317"/>
    </row>
    <row r="1542" spans="1:4" s="61" customFormat="1" ht="15" customHeight="1" x14ac:dyDescent="0.25">
      <c r="A1542" s="62" t="s">
        <v>864</v>
      </c>
      <c r="B1542" s="21">
        <v>42040</v>
      </c>
      <c r="C1542" s="63" t="s">
        <v>2228</v>
      </c>
      <c r="D1542" s="340">
        <v>150</v>
      </c>
    </row>
    <row r="1543" spans="1:4" s="61" customFormat="1" ht="15" customHeight="1" x14ac:dyDescent="0.25">
      <c r="A1543" s="62" t="s">
        <v>2229</v>
      </c>
      <c r="B1543" s="21">
        <v>42041</v>
      </c>
      <c r="C1543" s="63" t="s">
        <v>2230</v>
      </c>
      <c r="D1543" s="340">
        <v>1200</v>
      </c>
    </row>
    <row r="1544" spans="1:4" s="61" customFormat="1" ht="15" customHeight="1" x14ac:dyDescent="0.25">
      <c r="A1544" s="62" t="s">
        <v>2231</v>
      </c>
      <c r="B1544" s="21">
        <v>42042</v>
      </c>
      <c r="C1544" s="63" t="s">
        <v>2232</v>
      </c>
      <c r="D1544" s="340">
        <v>1800</v>
      </c>
    </row>
    <row r="1545" spans="1:4" s="61" customFormat="1" x14ac:dyDescent="0.25">
      <c r="A1545" s="62" t="s">
        <v>2233</v>
      </c>
      <c r="B1545" s="21">
        <v>42043</v>
      </c>
      <c r="C1545" s="63" t="s">
        <v>2234</v>
      </c>
      <c r="D1545" s="340">
        <v>1650</v>
      </c>
    </row>
    <row r="1546" spans="1:4" s="61" customFormat="1" x14ac:dyDescent="0.25">
      <c r="A1546" s="62" t="s">
        <v>2235</v>
      </c>
      <c r="B1546" s="21">
        <v>42044</v>
      </c>
      <c r="C1546" s="63" t="s">
        <v>2236</v>
      </c>
      <c r="D1546" s="340">
        <v>700</v>
      </c>
    </row>
    <row r="1547" spans="1:4" s="61" customFormat="1" x14ac:dyDescent="0.25">
      <c r="A1547" s="62" t="s">
        <v>2237</v>
      </c>
      <c r="B1547" s="21">
        <v>42045</v>
      </c>
      <c r="C1547" s="63" t="s">
        <v>2238</v>
      </c>
      <c r="D1547" s="340">
        <v>700</v>
      </c>
    </row>
    <row r="1548" spans="1:4" s="61" customFormat="1" ht="17.25" customHeight="1" x14ac:dyDescent="0.25">
      <c r="A1548" s="62" t="s">
        <v>2239</v>
      </c>
      <c r="B1548" s="21">
        <v>42046</v>
      </c>
      <c r="C1548" s="63" t="s">
        <v>2240</v>
      </c>
      <c r="D1548" s="340">
        <v>2000</v>
      </c>
    </row>
    <row r="1549" spans="1:4" s="61" customFormat="1" x14ac:dyDescent="0.25">
      <c r="A1549" s="62" t="s">
        <v>2241</v>
      </c>
      <c r="B1549" s="21">
        <v>42047</v>
      </c>
      <c r="C1549" s="63" t="s">
        <v>2242</v>
      </c>
      <c r="D1549" s="340">
        <v>2000</v>
      </c>
    </row>
    <row r="1550" spans="1:4" s="61" customFormat="1" x14ac:dyDescent="0.25">
      <c r="A1550" s="62" t="s">
        <v>2243</v>
      </c>
      <c r="B1550" s="21">
        <v>42048</v>
      </c>
      <c r="C1550" s="63" t="s">
        <v>2244</v>
      </c>
      <c r="D1550" s="340">
        <v>500</v>
      </c>
    </row>
    <row r="1551" spans="1:4" s="61" customFormat="1" ht="15.95" customHeight="1" x14ac:dyDescent="0.25">
      <c r="A1551" s="4"/>
      <c r="B1551" s="29"/>
      <c r="C1551" s="251" t="s">
        <v>2393</v>
      </c>
      <c r="D1551" s="317"/>
    </row>
    <row r="1552" spans="1:4" s="61" customFormat="1" ht="15.95" customHeight="1" x14ac:dyDescent="0.25">
      <c r="A1552" s="31" t="s">
        <v>2394</v>
      </c>
      <c r="B1552" s="30">
        <v>42055</v>
      </c>
      <c r="C1552" s="32" t="s">
        <v>2395</v>
      </c>
      <c r="D1552" s="316">
        <v>1250</v>
      </c>
    </row>
    <row r="1553" spans="1:4" s="61" customFormat="1" ht="31.5" x14ac:dyDescent="0.25">
      <c r="A1553" s="31" t="s">
        <v>2396</v>
      </c>
      <c r="B1553" s="30">
        <v>42056</v>
      </c>
      <c r="C1553" s="32" t="s">
        <v>2397</v>
      </c>
      <c r="D1553" s="316">
        <v>1250</v>
      </c>
    </row>
    <row r="1554" spans="1:4" s="61" customFormat="1" ht="15" customHeight="1" x14ac:dyDescent="0.25">
      <c r="A1554" s="31" t="s">
        <v>2398</v>
      </c>
      <c r="B1554" s="30">
        <v>42057</v>
      </c>
      <c r="C1554" s="32" t="s">
        <v>2399</v>
      </c>
      <c r="D1554" s="316">
        <v>1250</v>
      </c>
    </row>
    <row r="1555" spans="1:4" s="61" customFormat="1" ht="15" customHeight="1" x14ac:dyDescent="0.25">
      <c r="A1555" s="31" t="s">
        <v>2400</v>
      </c>
      <c r="B1555" s="30">
        <v>42058</v>
      </c>
      <c r="C1555" s="32" t="s">
        <v>2401</v>
      </c>
      <c r="D1555" s="316">
        <v>1250</v>
      </c>
    </row>
    <row r="1556" spans="1:4" s="61" customFormat="1" ht="15" customHeight="1" x14ac:dyDescent="0.25">
      <c r="A1556" s="31" t="s">
        <v>2402</v>
      </c>
      <c r="B1556" s="30">
        <v>42059</v>
      </c>
      <c r="C1556" s="32" t="s">
        <v>2403</v>
      </c>
      <c r="D1556" s="316">
        <v>1250</v>
      </c>
    </row>
    <row r="1557" spans="1:4" s="61" customFormat="1" ht="15" customHeight="1" x14ac:dyDescent="0.25">
      <c r="A1557" s="31" t="s">
        <v>2404</v>
      </c>
      <c r="B1557" s="30">
        <v>42060</v>
      </c>
      <c r="C1557" s="32" t="s">
        <v>2405</v>
      </c>
      <c r="D1557" s="316">
        <v>1250</v>
      </c>
    </row>
    <row r="1558" spans="1:4" s="61" customFormat="1" ht="15" customHeight="1" x14ac:dyDescent="0.25">
      <c r="A1558" s="31" t="s">
        <v>2406</v>
      </c>
      <c r="B1558" s="30">
        <v>42061</v>
      </c>
      <c r="C1558" s="32" t="s">
        <v>2407</v>
      </c>
      <c r="D1558" s="316">
        <v>1250</v>
      </c>
    </row>
    <row r="1559" spans="1:4" s="61" customFormat="1" ht="15" customHeight="1" x14ac:dyDescent="0.25">
      <c r="A1559" s="31" t="s">
        <v>2408</v>
      </c>
      <c r="B1559" s="30">
        <v>42062</v>
      </c>
      <c r="C1559" s="32" t="s">
        <v>2409</v>
      </c>
      <c r="D1559" s="316">
        <v>1250</v>
      </c>
    </row>
    <row r="1560" spans="1:4" s="61" customFormat="1" ht="15" customHeight="1" x14ac:dyDescent="0.25">
      <c r="A1560" s="31" t="s">
        <v>2410</v>
      </c>
      <c r="B1560" s="30">
        <v>42063</v>
      </c>
      <c r="C1560" s="32" t="s">
        <v>2411</v>
      </c>
      <c r="D1560" s="316">
        <v>1250</v>
      </c>
    </row>
    <row r="1561" spans="1:4" s="61" customFormat="1" ht="15" customHeight="1" x14ac:dyDescent="0.25">
      <c r="A1561" s="31" t="s">
        <v>2412</v>
      </c>
      <c r="B1561" s="30">
        <v>42064</v>
      </c>
      <c r="C1561" s="32" t="s">
        <v>2413</v>
      </c>
      <c r="D1561" s="316">
        <v>1250</v>
      </c>
    </row>
    <row r="1562" spans="1:4" s="61" customFormat="1" ht="15" customHeight="1" x14ac:dyDescent="0.25">
      <c r="A1562" s="31" t="s">
        <v>2414</v>
      </c>
      <c r="B1562" s="30">
        <v>42065</v>
      </c>
      <c r="C1562" s="32" t="s">
        <v>2415</v>
      </c>
      <c r="D1562" s="316">
        <v>1250</v>
      </c>
    </row>
    <row r="1563" spans="1:4" s="61" customFormat="1" ht="15" customHeight="1" x14ac:dyDescent="0.25">
      <c r="A1563" s="31" t="s">
        <v>2416</v>
      </c>
      <c r="B1563" s="30">
        <v>42066</v>
      </c>
      <c r="C1563" s="32" t="s">
        <v>2417</v>
      </c>
      <c r="D1563" s="316">
        <v>1250</v>
      </c>
    </row>
    <row r="1564" spans="1:4" s="61" customFormat="1" ht="15" customHeight="1" x14ac:dyDescent="0.25">
      <c r="A1564" s="37"/>
      <c r="B1564" s="36"/>
      <c r="C1564" s="41" t="s">
        <v>3074</v>
      </c>
      <c r="D1564" s="327"/>
    </row>
    <row r="1565" spans="1:4" s="61" customFormat="1" ht="15" customHeight="1" x14ac:dyDescent="0.25">
      <c r="A1565" s="75" t="s">
        <v>3112</v>
      </c>
      <c r="B1565" s="30">
        <v>42075</v>
      </c>
      <c r="C1565" s="38" t="s">
        <v>3113</v>
      </c>
      <c r="D1565" s="316">
        <v>3500</v>
      </c>
    </row>
    <row r="1566" spans="1:4" s="61" customFormat="1" ht="31.5" x14ac:dyDescent="0.25">
      <c r="A1566" s="25" t="s">
        <v>3106</v>
      </c>
      <c r="B1566" s="30">
        <v>42076</v>
      </c>
      <c r="C1566" s="68" t="s">
        <v>3107</v>
      </c>
      <c r="D1566" s="322">
        <v>2000</v>
      </c>
    </row>
    <row r="1567" spans="1:4" s="61" customFormat="1" x14ac:dyDescent="0.25">
      <c r="A1567" s="75" t="s">
        <v>3075</v>
      </c>
      <c r="B1567" s="30">
        <v>42077</v>
      </c>
      <c r="C1567" s="68" t="s">
        <v>3076</v>
      </c>
      <c r="D1567" s="316">
        <v>1000</v>
      </c>
    </row>
    <row r="1568" spans="1:4" s="61" customFormat="1" x14ac:dyDescent="0.25">
      <c r="A1568" s="75" t="s">
        <v>3081</v>
      </c>
      <c r="B1568" s="30">
        <v>42078</v>
      </c>
      <c r="C1568" s="68" t="s">
        <v>3082</v>
      </c>
      <c r="D1568" s="319">
        <v>300</v>
      </c>
    </row>
    <row r="1569" spans="1:4" s="61" customFormat="1" x14ac:dyDescent="0.25">
      <c r="A1569" s="75" t="s">
        <v>3083</v>
      </c>
      <c r="B1569" s="30">
        <v>42079</v>
      </c>
      <c r="C1569" s="68" t="s">
        <v>3084</v>
      </c>
      <c r="D1569" s="319">
        <v>1000</v>
      </c>
    </row>
    <row r="1570" spans="1:4" s="61" customFormat="1" ht="15.95" customHeight="1" x14ac:dyDescent="0.25">
      <c r="A1570" s="75" t="s">
        <v>3077</v>
      </c>
      <c r="B1570" s="30">
        <v>42080</v>
      </c>
      <c r="C1570" s="68" t="s">
        <v>3078</v>
      </c>
      <c r="D1570" s="319">
        <v>8000</v>
      </c>
    </row>
    <row r="1571" spans="1:4" s="61" customFormat="1" x14ac:dyDescent="0.25">
      <c r="A1571" s="75" t="s">
        <v>3079</v>
      </c>
      <c r="B1571" s="30">
        <v>42081</v>
      </c>
      <c r="C1571" s="68" t="s">
        <v>3080</v>
      </c>
      <c r="D1571" s="319">
        <v>9000</v>
      </c>
    </row>
    <row r="1572" spans="1:4" s="61" customFormat="1" x14ac:dyDescent="0.25">
      <c r="A1572" s="75" t="s">
        <v>3085</v>
      </c>
      <c r="B1572" s="30">
        <v>42082</v>
      </c>
      <c r="C1572" s="68" t="s">
        <v>3086</v>
      </c>
      <c r="D1572" s="322">
        <v>9000</v>
      </c>
    </row>
    <row r="1573" spans="1:4" s="61" customFormat="1" x14ac:dyDescent="0.25">
      <c r="A1573" s="75" t="s">
        <v>3085</v>
      </c>
      <c r="B1573" s="30">
        <v>42083</v>
      </c>
      <c r="C1573" s="68" t="s">
        <v>3087</v>
      </c>
      <c r="D1573" s="322">
        <v>2000</v>
      </c>
    </row>
    <row r="1574" spans="1:4" s="61" customFormat="1" ht="32.1" customHeight="1" x14ac:dyDescent="0.25">
      <c r="A1574" s="75" t="s">
        <v>3088</v>
      </c>
      <c r="B1574" s="30">
        <v>42084</v>
      </c>
      <c r="C1574" s="68" t="s">
        <v>3089</v>
      </c>
      <c r="D1574" s="322">
        <v>8000</v>
      </c>
    </row>
    <row r="1575" spans="1:4" s="61" customFormat="1" x14ac:dyDescent="0.25">
      <c r="A1575" s="75" t="s">
        <v>3090</v>
      </c>
      <c r="B1575" s="30">
        <v>42085</v>
      </c>
      <c r="C1575" s="68" t="s">
        <v>3091</v>
      </c>
      <c r="D1575" s="322">
        <v>12000</v>
      </c>
    </row>
    <row r="1576" spans="1:4" s="61" customFormat="1" x14ac:dyDescent="0.25">
      <c r="A1576" s="75" t="s">
        <v>3090</v>
      </c>
      <c r="B1576" s="30">
        <v>42086</v>
      </c>
      <c r="C1576" s="68" t="s">
        <v>3092</v>
      </c>
      <c r="D1576" s="322">
        <v>2000</v>
      </c>
    </row>
    <row r="1577" spans="1:4" s="61" customFormat="1" ht="15.95" customHeight="1" x14ac:dyDescent="0.25">
      <c r="A1577" s="75" t="s">
        <v>3093</v>
      </c>
      <c r="B1577" s="30">
        <v>42087</v>
      </c>
      <c r="C1577" s="68" t="s">
        <v>3094</v>
      </c>
      <c r="D1577" s="322">
        <v>6000</v>
      </c>
    </row>
    <row r="1578" spans="1:4" s="61" customFormat="1" ht="15.95" customHeight="1" x14ac:dyDescent="0.25">
      <c r="A1578" s="75" t="s">
        <v>3093</v>
      </c>
      <c r="B1578" s="30">
        <v>42088</v>
      </c>
      <c r="C1578" s="68" t="s">
        <v>3095</v>
      </c>
      <c r="D1578" s="322">
        <v>1500</v>
      </c>
    </row>
    <row r="1579" spans="1:4" s="61" customFormat="1" ht="15" customHeight="1" x14ac:dyDescent="0.25">
      <c r="A1579" s="75" t="s">
        <v>3096</v>
      </c>
      <c r="B1579" s="30">
        <v>42089</v>
      </c>
      <c r="C1579" s="35" t="s">
        <v>3097</v>
      </c>
      <c r="D1579" s="322">
        <v>3000</v>
      </c>
    </row>
    <row r="1580" spans="1:4" s="61" customFormat="1" x14ac:dyDescent="0.25">
      <c r="A1580" s="75" t="s">
        <v>3098</v>
      </c>
      <c r="B1580" s="30">
        <v>42090</v>
      </c>
      <c r="C1580" s="35" t="s">
        <v>3099</v>
      </c>
      <c r="D1580" s="322">
        <v>800</v>
      </c>
    </row>
    <row r="1581" spans="1:4" s="61" customFormat="1" ht="15.95" customHeight="1" x14ac:dyDescent="0.25">
      <c r="A1581" s="75" t="s">
        <v>3100</v>
      </c>
      <c r="B1581" s="30">
        <v>42091</v>
      </c>
      <c r="C1581" s="35" t="s">
        <v>3101</v>
      </c>
      <c r="D1581" s="322">
        <v>3200</v>
      </c>
    </row>
    <row r="1582" spans="1:4" s="61" customFormat="1" x14ac:dyDescent="0.25">
      <c r="A1582" s="75" t="s">
        <v>3102</v>
      </c>
      <c r="B1582" s="30">
        <v>42092</v>
      </c>
      <c r="C1582" s="68" t="s">
        <v>3103</v>
      </c>
      <c r="D1582" s="322">
        <v>9000</v>
      </c>
    </row>
    <row r="1583" spans="1:4" s="61" customFormat="1" ht="31.5" x14ac:dyDescent="0.25">
      <c r="A1583" s="75" t="s">
        <v>3104</v>
      </c>
      <c r="B1583" s="30">
        <v>42093</v>
      </c>
      <c r="C1583" s="68" t="s">
        <v>3105</v>
      </c>
      <c r="D1583" s="322">
        <v>2500</v>
      </c>
    </row>
    <row r="1584" spans="1:4" s="61" customFormat="1" ht="15" customHeight="1" x14ac:dyDescent="0.25">
      <c r="A1584" s="75" t="s">
        <v>3108</v>
      </c>
      <c r="B1584" s="30">
        <v>42094</v>
      </c>
      <c r="C1584" s="68" t="s">
        <v>3109</v>
      </c>
      <c r="D1584" s="316">
        <v>19000</v>
      </c>
    </row>
    <row r="1585" spans="1:4" s="61" customFormat="1" ht="15" customHeight="1" x14ac:dyDescent="0.25">
      <c r="A1585" s="75" t="s">
        <v>3110</v>
      </c>
      <c r="B1585" s="30">
        <v>42095</v>
      </c>
      <c r="C1585" s="68" t="s">
        <v>3111</v>
      </c>
      <c r="D1585" s="316">
        <v>2500</v>
      </c>
    </row>
    <row r="1586" spans="1:4" s="61" customFormat="1" ht="15" customHeight="1" x14ac:dyDescent="0.25">
      <c r="A1586" s="116"/>
      <c r="B1586" s="78">
        <v>42096</v>
      </c>
      <c r="C1586" s="521" t="s">
        <v>6282</v>
      </c>
      <c r="D1586" s="341">
        <v>9900</v>
      </c>
    </row>
    <row r="1587" spans="1:4" s="61" customFormat="1" ht="15" customHeight="1" x14ac:dyDescent="0.25">
      <c r="A1587" s="116"/>
      <c r="B1587" s="78">
        <v>42097</v>
      </c>
      <c r="C1587" s="521" t="s">
        <v>6283</v>
      </c>
      <c r="D1587" s="341">
        <v>3000</v>
      </c>
    </row>
    <row r="1588" spans="1:4" s="61" customFormat="1" ht="15" customHeight="1" x14ac:dyDescent="0.25">
      <c r="A1588" s="116"/>
      <c r="B1588" s="78"/>
      <c r="C1588" s="117" t="s">
        <v>3114</v>
      </c>
      <c r="D1588" s="341"/>
    </row>
    <row r="1589" spans="1:4" s="61" customFormat="1" ht="15" customHeight="1" x14ac:dyDescent="0.25">
      <c r="A1589" s="75" t="s">
        <v>3085</v>
      </c>
      <c r="B1589" s="30">
        <v>42100</v>
      </c>
      <c r="C1589" s="68" t="s">
        <v>3086</v>
      </c>
      <c r="D1589" s="322">
        <f>9000*1.5</f>
        <v>13500</v>
      </c>
    </row>
    <row r="1590" spans="1:4" s="61" customFormat="1" ht="15" customHeight="1" x14ac:dyDescent="0.25">
      <c r="A1590" s="75" t="s">
        <v>3085</v>
      </c>
      <c r="B1590" s="30">
        <v>42101</v>
      </c>
      <c r="C1590" s="68" t="s">
        <v>3087</v>
      </c>
      <c r="D1590" s="322">
        <f>2000*1.5</f>
        <v>3000</v>
      </c>
    </row>
    <row r="1591" spans="1:4" s="61" customFormat="1" ht="15" customHeight="1" x14ac:dyDescent="0.25">
      <c r="A1591" s="75" t="s">
        <v>3088</v>
      </c>
      <c r="B1591" s="30">
        <v>42102</v>
      </c>
      <c r="C1591" s="68" t="s">
        <v>3089</v>
      </c>
      <c r="D1591" s="322">
        <f>8000*1.5</f>
        <v>12000</v>
      </c>
    </row>
    <row r="1592" spans="1:4" s="61" customFormat="1" ht="15" customHeight="1" x14ac:dyDescent="0.25">
      <c r="A1592" s="75" t="s">
        <v>3090</v>
      </c>
      <c r="B1592" s="30">
        <v>42103</v>
      </c>
      <c r="C1592" s="68" t="s">
        <v>3091</v>
      </c>
      <c r="D1592" s="322">
        <f>12000*1.5</f>
        <v>18000</v>
      </c>
    </row>
    <row r="1593" spans="1:4" s="61" customFormat="1" ht="15" customHeight="1" x14ac:dyDescent="0.25">
      <c r="A1593" s="75" t="s">
        <v>3090</v>
      </c>
      <c r="B1593" s="30">
        <v>42104</v>
      </c>
      <c r="C1593" s="68" t="s">
        <v>3092</v>
      </c>
      <c r="D1593" s="322">
        <f>2000*1.5</f>
        <v>3000</v>
      </c>
    </row>
    <row r="1594" spans="1:4" s="61" customFormat="1" x14ac:dyDescent="0.25">
      <c r="A1594" s="75" t="s">
        <v>3093</v>
      </c>
      <c r="B1594" s="30">
        <v>42105</v>
      </c>
      <c r="C1594" s="68" t="s">
        <v>3094</v>
      </c>
      <c r="D1594" s="322">
        <f>6000*1.5</f>
        <v>9000</v>
      </c>
    </row>
    <row r="1595" spans="1:4" s="61" customFormat="1" x14ac:dyDescent="0.25">
      <c r="A1595" s="75" t="s">
        <v>3093</v>
      </c>
      <c r="B1595" s="30">
        <v>42106</v>
      </c>
      <c r="C1595" s="68" t="s">
        <v>3095</v>
      </c>
      <c r="D1595" s="322">
        <f>1500*1.5</f>
        <v>2250</v>
      </c>
    </row>
    <row r="1596" spans="1:4" s="61" customFormat="1" x14ac:dyDescent="0.25">
      <c r="A1596" s="75" t="s">
        <v>3096</v>
      </c>
      <c r="B1596" s="30">
        <v>42107</v>
      </c>
      <c r="C1596" s="35" t="s">
        <v>3097</v>
      </c>
      <c r="D1596" s="322">
        <f>3000*1.5</f>
        <v>4500</v>
      </c>
    </row>
    <row r="1597" spans="1:4" s="61" customFormat="1" x14ac:dyDescent="0.25">
      <c r="A1597" s="75" t="s">
        <v>3098</v>
      </c>
      <c r="B1597" s="30">
        <v>42108</v>
      </c>
      <c r="C1597" s="35" t="s">
        <v>3099</v>
      </c>
      <c r="D1597" s="322">
        <f>800*1.5</f>
        <v>1200</v>
      </c>
    </row>
    <row r="1598" spans="1:4" s="61" customFormat="1" ht="31.5" x14ac:dyDescent="0.25">
      <c r="A1598" s="75" t="s">
        <v>3100</v>
      </c>
      <c r="B1598" s="30">
        <v>42109</v>
      </c>
      <c r="C1598" s="35" t="s">
        <v>3101</v>
      </c>
      <c r="D1598" s="322">
        <f>3200*1.5</f>
        <v>4800</v>
      </c>
    </row>
    <row r="1599" spans="1:4" s="61" customFormat="1" x14ac:dyDescent="0.25">
      <c r="A1599" s="75" t="s">
        <v>3102</v>
      </c>
      <c r="B1599" s="30">
        <v>42110</v>
      </c>
      <c r="C1599" s="68" t="s">
        <v>3103</v>
      </c>
      <c r="D1599" s="322">
        <f>9000*1.5</f>
        <v>13500</v>
      </c>
    </row>
    <row r="1600" spans="1:4" s="61" customFormat="1" ht="32.1" customHeight="1" x14ac:dyDescent="0.25">
      <c r="A1600" s="75" t="s">
        <v>3104</v>
      </c>
      <c r="B1600" s="30">
        <v>42111</v>
      </c>
      <c r="C1600" s="68" t="s">
        <v>3105</v>
      </c>
      <c r="D1600" s="322">
        <f>2500*1.5</f>
        <v>3750</v>
      </c>
    </row>
    <row r="1601" spans="1:4" s="61" customFormat="1" x14ac:dyDescent="0.25">
      <c r="A1601" s="75" t="s">
        <v>3108</v>
      </c>
      <c r="B1601" s="30">
        <v>42112</v>
      </c>
      <c r="C1601" s="68" t="s">
        <v>3109</v>
      </c>
      <c r="D1601" s="316">
        <f>19000*1.5</f>
        <v>28500</v>
      </c>
    </row>
    <row r="1602" spans="1:4" s="279" customFormat="1" x14ac:dyDescent="0.25">
      <c r="A1602" s="75" t="s">
        <v>3110</v>
      </c>
      <c r="B1602" s="30">
        <v>42113</v>
      </c>
      <c r="C1602" s="68" t="s">
        <v>3111</v>
      </c>
      <c r="D1602" s="316">
        <f>2500*1.5</f>
        <v>3750</v>
      </c>
    </row>
    <row r="1603" spans="1:4" s="279" customFormat="1" ht="31.5" x14ac:dyDescent="0.25">
      <c r="A1603" s="116"/>
      <c r="B1603" s="78">
        <v>42114</v>
      </c>
      <c r="C1603" s="521" t="s">
        <v>6284</v>
      </c>
      <c r="D1603" s="341">
        <v>15700</v>
      </c>
    </row>
    <row r="1604" spans="1:4" s="279" customFormat="1" ht="47.25" x14ac:dyDescent="0.25">
      <c r="A1604" s="116"/>
      <c r="B1604" s="78">
        <v>42115</v>
      </c>
      <c r="C1604" s="521" t="s">
        <v>6285</v>
      </c>
      <c r="D1604" s="341">
        <v>4000</v>
      </c>
    </row>
    <row r="1605" spans="1:4" s="279" customFormat="1" x14ac:dyDescent="0.25">
      <c r="A1605" s="116"/>
      <c r="B1605" s="78"/>
      <c r="C1605" s="117" t="s">
        <v>3115</v>
      </c>
      <c r="D1605" s="341"/>
    </row>
    <row r="1606" spans="1:4" s="61" customFormat="1" x14ac:dyDescent="0.25">
      <c r="A1606" s="75" t="s">
        <v>3085</v>
      </c>
      <c r="B1606" s="30">
        <v>42118</v>
      </c>
      <c r="C1606" s="68" t="s">
        <v>3086</v>
      </c>
      <c r="D1606" s="322">
        <f>9000*2</f>
        <v>18000</v>
      </c>
    </row>
    <row r="1607" spans="1:4" s="61" customFormat="1" x14ac:dyDescent="0.25">
      <c r="A1607" s="75" t="s">
        <v>3085</v>
      </c>
      <c r="B1607" s="30">
        <v>42119</v>
      </c>
      <c r="C1607" s="68" t="s">
        <v>3087</v>
      </c>
      <c r="D1607" s="322">
        <f>2000*2</f>
        <v>4000</v>
      </c>
    </row>
    <row r="1608" spans="1:4" s="61" customFormat="1" x14ac:dyDescent="0.25">
      <c r="A1608" s="75" t="s">
        <v>3088</v>
      </c>
      <c r="B1608" s="30">
        <v>42120</v>
      </c>
      <c r="C1608" s="68" t="s">
        <v>3089</v>
      </c>
      <c r="D1608" s="322">
        <f>8000*2</f>
        <v>16000</v>
      </c>
    </row>
    <row r="1609" spans="1:4" s="61" customFormat="1" x14ac:dyDescent="0.25">
      <c r="A1609" s="75" t="s">
        <v>3090</v>
      </c>
      <c r="B1609" s="30">
        <v>42121</v>
      </c>
      <c r="C1609" s="68" t="s">
        <v>3091</v>
      </c>
      <c r="D1609" s="322">
        <f>12000*2</f>
        <v>24000</v>
      </c>
    </row>
    <row r="1610" spans="1:4" s="61" customFormat="1" x14ac:dyDescent="0.25">
      <c r="A1610" s="75" t="s">
        <v>3090</v>
      </c>
      <c r="B1610" s="30">
        <v>42122</v>
      </c>
      <c r="C1610" s="68" t="s">
        <v>3092</v>
      </c>
      <c r="D1610" s="322">
        <f>2000*2</f>
        <v>4000</v>
      </c>
    </row>
    <row r="1611" spans="1:4" s="61" customFormat="1" ht="15.95" customHeight="1" x14ac:dyDescent="0.25">
      <c r="A1611" s="75" t="s">
        <v>3093</v>
      </c>
      <c r="B1611" s="30">
        <v>42123</v>
      </c>
      <c r="C1611" s="68" t="s">
        <v>3094</v>
      </c>
      <c r="D1611" s="322">
        <f>6000*2</f>
        <v>12000</v>
      </c>
    </row>
    <row r="1612" spans="1:4" s="61" customFormat="1" x14ac:dyDescent="0.25">
      <c r="A1612" s="75" t="s">
        <v>3093</v>
      </c>
      <c r="B1612" s="30">
        <v>42124</v>
      </c>
      <c r="C1612" s="68" t="s">
        <v>3095</v>
      </c>
      <c r="D1612" s="322">
        <f>1500*2</f>
        <v>3000</v>
      </c>
    </row>
    <row r="1613" spans="1:4" s="61" customFormat="1" x14ac:dyDescent="0.25">
      <c r="A1613" s="75" t="s">
        <v>3096</v>
      </c>
      <c r="B1613" s="30">
        <v>42125</v>
      </c>
      <c r="C1613" s="35" t="s">
        <v>3097</v>
      </c>
      <c r="D1613" s="322">
        <f>3000*2</f>
        <v>6000</v>
      </c>
    </row>
    <row r="1614" spans="1:4" s="61" customFormat="1" x14ac:dyDescent="0.25">
      <c r="A1614" s="75" t="s">
        <v>3098</v>
      </c>
      <c r="B1614" s="30">
        <v>42126</v>
      </c>
      <c r="C1614" s="35" t="s">
        <v>3099</v>
      </c>
      <c r="D1614" s="322">
        <f>800*2</f>
        <v>1600</v>
      </c>
    </row>
    <row r="1615" spans="1:4" s="61" customFormat="1" ht="15.95" customHeight="1" x14ac:dyDescent="0.25">
      <c r="A1615" s="75" t="s">
        <v>3100</v>
      </c>
      <c r="B1615" s="30">
        <v>42127</v>
      </c>
      <c r="C1615" s="35" t="s">
        <v>3101</v>
      </c>
      <c r="D1615" s="322">
        <f>3200*2</f>
        <v>6400</v>
      </c>
    </row>
    <row r="1616" spans="1:4" s="61" customFormat="1" ht="15.95" customHeight="1" x14ac:dyDescent="0.25">
      <c r="A1616" s="75" t="s">
        <v>3102</v>
      </c>
      <c r="B1616" s="30">
        <v>42128</v>
      </c>
      <c r="C1616" s="68" t="s">
        <v>3103</v>
      </c>
      <c r="D1616" s="322">
        <f>9000*2</f>
        <v>18000</v>
      </c>
    </row>
    <row r="1617" spans="1:4" s="61" customFormat="1" ht="31.5" x14ac:dyDescent="0.25">
      <c r="A1617" s="75" t="s">
        <v>3104</v>
      </c>
      <c r="B1617" s="30">
        <v>42129</v>
      </c>
      <c r="C1617" s="68" t="s">
        <v>3105</v>
      </c>
      <c r="D1617" s="322">
        <f>2500*2</f>
        <v>5000</v>
      </c>
    </row>
    <row r="1618" spans="1:4" s="61" customFormat="1" ht="15.75" customHeight="1" x14ac:dyDescent="0.25">
      <c r="A1618" s="75" t="s">
        <v>3108</v>
      </c>
      <c r="B1618" s="30">
        <v>42130</v>
      </c>
      <c r="C1618" s="68" t="s">
        <v>3109</v>
      </c>
      <c r="D1618" s="316">
        <f>19000*2</f>
        <v>38000</v>
      </c>
    </row>
    <row r="1619" spans="1:4" s="61" customFormat="1" x14ac:dyDescent="0.25">
      <c r="A1619" s="75" t="s">
        <v>3110</v>
      </c>
      <c r="B1619" s="30">
        <v>42131</v>
      </c>
      <c r="C1619" s="68" t="s">
        <v>3111</v>
      </c>
      <c r="D1619" s="316">
        <f>2500*2</f>
        <v>5000</v>
      </c>
    </row>
    <row r="1620" spans="1:4" s="61" customFormat="1" ht="31.5" x14ac:dyDescent="0.25">
      <c r="A1620" s="116"/>
      <c r="B1620" s="78">
        <v>42132</v>
      </c>
      <c r="C1620" s="521" t="s">
        <v>6286</v>
      </c>
      <c r="D1620" s="341">
        <v>21600</v>
      </c>
    </row>
    <row r="1621" spans="1:4" s="61" customFormat="1" ht="47.25" x14ac:dyDescent="0.25">
      <c r="A1621" s="116"/>
      <c r="B1621" s="78">
        <v>42133</v>
      </c>
      <c r="C1621" s="521" t="s">
        <v>6287</v>
      </c>
      <c r="D1621" s="341">
        <v>5000</v>
      </c>
    </row>
    <row r="1622" spans="1:4" s="61" customFormat="1" x14ac:dyDescent="0.25">
      <c r="A1622" s="116"/>
      <c r="B1622" s="78"/>
      <c r="C1622" s="117" t="s">
        <v>3116</v>
      </c>
      <c r="D1622" s="341"/>
    </row>
    <row r="1623" spans="1:4" s="61" customFormat="1" ht="32.25" customHeight="1" x14ac:dyDescent="0.25">
      <c r="A1623" s="75" t="s">
        <v>3085</v>
      </c>
      <c r="B1623" s="30">
        <v>42136</v>
      </c>
      <c r="C1623" s="68" t="s">
        <v>3086</v>
      </c>
      <c r="D1623" s="322">
        <f>9000*3</f>
        <v>27000</v>
      </c>
    </row>
    <row r="1624" spans="1:4" s="61" customFormat="1" ht="32.1" customHeight="1" x14ac:dyDescent="0.25">
      <c r="A1624" s="75" t="s">
        <v>3085</v>
      </c>
      <c r="B1624" s="30">
        <v>42137</v>
      </c>
      <c r="C1624" s="68" t="s">
        <v>3087</v>
      </c>
      <c r="D1624" s="322">
        <f>2000*3</f>
        <v>6000</v>
      </c>
    </row>
    <row r="1625" spans="1:4" s="61" customFormat="1" x14ac:dyDescent="0.25">
      <c r="A1625" s="75" t="s">
        <v>3088</v>
      </c>
      <c r="B1625" s="30">
        <v>42138</v>
      </c>
      <c r="C1625" s="68" t="s">
        <v>3089</v>
      </c>
      <c r="D1625" s="322">
        <f>8000*3</f>
        <v>24000</v>
      </c>
    </row>
    <row r="1626" spans="1:4" s="61" customFormat="1" x14ac:dyDescent="0.25">
      <c r="A1626" s="75" t="s">
        <v>3090</v>
      </c>
      <c r="B1626" s="30">
        <v>42139</v>
      </c>
      <c r="C1626" s="68" t="s">
        <v>3091</v>
      </c>
      <c r="D1626" s="322">
        <f>12000*3</f>
        <v>36000</v>
      </c>
    </row>
    <row r="1627" spans="1:4" s="61" customFormat="1" ht="15.95" customHeight="1" x14ac:dyDescent="0.25">
      <c r="A1627" s="75" t="s">
        <v>3090</v>
      </c>
      <c r="B1627" s="30">
        <v>42140</v>
      </c>
      <c r="C1627" s="68" t="s">
        <v>3092</v>
      </c>
      <c r="D1627" s="322">
        <f>2000*3</f>
        <v>6000</v>
      </c>
    </row>
    <row r="1628" spans="1:4" s="61" customFormat="1" ht="15.95" customHeight="1" x14ac:dyDescent="0.25">
      <c r="A1628" s="75" t="s">
        <v>3093</v>
      </c>
      <c r="B1628" s="30">
        <v>42141</v>
      </c>
      <c r="C1628" s="68" t="s">
        <v>3094</v>
      </c>
      <c r="D1628" s="322">
        <f>6000*3</f>
        <v>18000</v>
      </c>
    </row>
    <row r="1629" spans="1:4" s="61" customFormat="1" ht="15.95" customHeight="1" x14ac:dyDescent="0.25">
      <c r="A1629" s="75" t="s">
        <v>3093</v>
      </c>
      <c r="B1629" s="30">
        <v>42142</v>
      </c>
      <c r="C1629" s="68" t="s">
        <v>3095</v>
      </c>
      <c r="D1629" s="322">
        <f>1500*3</f>
        <v>4500</v>
      </c>
    </row>
    <row r="1630" spans="1:4" s="61" customFormat="1" ht="15.95" customHeight="1" x14ac:dyDescent="0.25">
      <c r="A1630" s="75" t="s">
        <v>3096</v>
      </c>
      <c r="B1630" s="30">
        <v>42143</v>
      </c>
      <c r="C1630" s="35" t="s">
        <v>3097</v>
      </c>
      <c r="D1630" s="322">
        <f>3000*3</f>
        <v>9000</v>
      </c>
    </row>
    <row r="1631" spans="1:4" s="61" customFormat="1" ht="15.95" customHeight="1" x14ac:dyDescent="0.25">
      <c r="A1631" s="75" t="s">
        <v>3098</v>
      </c>
      <c r="B1631" s="30">
        <v>42144</v>
      </c>
      <c r="C1631" s="35" t="s">
        <v>3099</v>
      </c>
      <c r="D1631" s="322">
        <f>800*3</f>
        <v>2400</v>
      </c>
    </row>
    <row r="1632" spans="1:4" s="61" customFormat="1" ht="15.95" customHeight="1" x14ac:dyDescent="0.25">
      <c r="A1632" s="75" t="s">
        <v>3100</v>
      </c>
      <c r="B1632" s="30">
        <v>42145</v>
      </c>
      <c r="C1632" s="35" t="s">
        <v>3101</v>
      </c>
      <c r="D1632" s="322">
        <f>3200*3</f>
        <v>9600</v>
      </c>
    </row>
    <row r="1633" spans="1:4" s="61" customFormat="1" ht="15.95" customHeight="1" x14ac:dyDescent="0.25">
      <c r="A1633" s="75" t="s">
        <v>3102</v>
      </c>
      <c r="B1633" s="30">
        <v>42146</v>
      </c>
      <c r="C1633" s="68" t="s">
        <v>3103</v>
      </c>
      <c r="D1633" s="322">
        <f>9000*3</f>
        <v>27000</v>
      </c>
    </row>
    <row r="1634" spans="1:4" s="61" customFormat="1" ht="15.95" customHeight="1" x14ac:dyDescent="0.25">
      <c r="A1634" s="75" t="s">
        <v>3104</v>
      </c>
      <c r="B1634" s="30">
        <v>42147</v>
      </c>
      <c r="C1634" s="68" t="s">
        <v>3105</v>
      </c>
      <c r="D1634" s="322">
        <f>2500*3</f>
        <v>7500</v>
      </c>
    </row>
    <row r="1635" spans="1:4" s="61" customFormat="1" ht="32.1" customHeight="1" x14ac:dyDescent="0.25">
      <c r="A1635" s="75" t="s">
        <v>3108</v>
      </c>
      <c r="B1635" s="30">
        <v>42148</v>
      </c>
      <c r="C1635" s="68" t="s">
        <v>3109</v>
      </c>
      <c r="D1635" s="316">
        <f>19000*3</f>
        <v>57000</v>
      </c>
    </row>
    <row r="1636" spans="1:4" s="61" customFormat="1" ht="15.95" customHeight="1" x14ac:dyDescent="0.25">
      <c r="A1636" s="75" t="s">
        <v>3110</v>
      </c>
      <c r="B1636" s="30">
        <v>42149</v>
      </c>
      <c r="C1636" s="68" t="s">
        <v>3111</v>
      </c>
      <c r="D1636" s="316">
        <f>2500*3</f>
        <v>7500</v>
      </c>
    </row>
    <row r="1637" spans="1:4" s="61" customFormat="1" ht="32.1" customHeight="1" x14ac:dyDescent="0.25">
      <c r="A1637" s="157"/>
      <c r="B1637" s="194"/>
      <c r="C1637" s="190" t="s">
        <v>4913</v>
      </c>
      <c r="D1637" s="316"/>
    </row>
    <row r="1638" spans="1:4" s="61" customFormat="1" ht="15.95" customHeight="1" x14ac:dyDescent="0.25">
      <c r="A1638" s="157"/>
      <c r="B1638" s="194"/>
      <c r="C1638" s="190" t="s">
        <v>4914</v>
      </c>
      <c r="D1638" s="316"/>
    </row>
    <row r="1639" spans="1:4" s="61" customFormat="1" ht="15.95" customHeight="1" x14ac:dyDescent="0.25">
      <c r="A1639" s="157"/>
      <c r="B1639" s="194"/>
      <c r="C1639" s="240" t="s">
        <v>4915</v>
      </c>
      <c r="D1639" s="316"/>
    </row>
    <row r="1640" spans="1:4" s="61" customFormat="1" ht="15.95" customHeight="1" x14ac:dyDescent="0.25">
      <c r="A1640" s="157"/>
      <c r="B1640" s="194"/>
      <c r="C1640" s="190" t="s">
        <v>4916</v>
      </c>
      <c r="D1640" s="316"/>
    </row>
    <row r="1641" spans="1:4" s="61" customFormat="1" ht="15.95" customHeight="1" x14ac:dyDescent="0.25">
      <c r="A1641" s="157"/>
      <c r="B1641" s="194"/>
      <c r="C1641" s="190" t="s">
        <v>4917</v>
      </c>
      <c r="D1641" s="316"/>
    </row>
    <row r="1642" spans="1:4" s="61" customFormat="1" ht="32.1" customHeight="1" x14ac:dyDescent="0.25">
      <c r="A1642" s="89"/>
      <c r="B1642" s="88"/>
      <c r="C1642" s="95" t="s">
        <v>3423</v>
      </c>
      <c r="D1642" s="335"/>
    </row>
    <row r="1643" spans="1:4" s="61" customFormat="1" ht="15.95" customHeight="1" x14ac:dyDescent="0.25">
      <c r="A1643" s="87" t="s">
        <v>3424</v>
      </c>
      <c r="B1643" s="129">
        <v>42190</v>
      </c>
      <c r="C1643" s="92" t="s">
        <v>3425</v>
      </c>
      <c r="D1643" s="342">
        <v>1700</v>
      </c>
    </row>
    <row r="1644" spans="1:4" s="61" customFormat="1" ht="15.95" customHeight="1" x14ac:dyDescent="0.25">
      <c r="A1644" s="87"/>
      <c r="B1644" s="129">
        <v>42191</v>
      </c>
      <c r="C1644" s="92" t="s">
        <v>5768</v>
      </c>
      <c r="D1644" s="342">
        <v>2700</v>
      </c>
    </row>
    <row r="1645" spans="1:4" s="61" customFormat="1" ht="32.1" customHeight="1" x14ac:dyDescent="0.25">
      <c r="A1645" s="87" t="s">
        <v>3426</v>
      </c>
      <c r="B1645" s="129">
        <v>42192</v>
      </c>
      <c r="C1645" s="92" t="s">
        <v>3427</v>
      </c>
      <c r="D1645" s="319">
        <v>5000</v>
      </c>
    </row>
    <row r="1646" spans="1:4" s="61" customFormat="1" ht="15.95" customHeight="1" x14ac:dyDescent="0.25">
      <c r="A1646" s="87" t="s">
        <v>711</v>
      </c>
      <c r="B1646" s="129">
        <v>42193</v>
      </c>
      <c r="C1646" s="92" t="s">
        <v>3428</v>
      </c>
      <c r="D1646" s="319">
        <v>1000</v>
      </c>
    </row>
    <row r="1647" spans="1:4" s="61" customFormat="1" ht="32.1" customHeight="1" x14ac:dyDescent="0.25">
      <c r="A1647" s="127" t="s">
        <v>3429</v>
      </c>
      <c r="B1647" s="129">
        <v>42194</v>
      </c>
      <c r="C1647" s="124" t="s">
        <v>3430</v>
      </c>
      <c r="D1647" s="314">
        <v>1000</v>
      </c>
    </row>
    <row r="1648" spans="1:4" s="61" customFormat="1" ht="15.95" customHeight="1" x14ac:dyDescent="0.25">
      <c r="A1648" s="127" t="s">
        <v>3431</v>
      </c>
      <c r="B1648" s="128">
        <v>42195</v>
      </c>
      <c r="C1648" s="124" t="s">
        <v>3432</v>
      </c>
      <c r="D1648" s="319">
        <v>4000</v>
      </c>
    </row>
    <row r="1649" spans="1:4" s="61" customFormat="1" ht="15.95" customHeight="1" x14ac:dyDescent="0.25">
      <c r="A1649" s="127" t="s">
        <v>3433</v>
      </c>
      <c r="B1649" s="128">
        <v>42196</v>
      </c>
      <c r="C1649" s="124" t="s">
        <v>3434</v>
      </c>
      <c r="D1649" s="319">
        <v>6000</v>
      </c>
    </row>
    <row r="1650" spans="1:4" s="61" customFormat="1" ht="15.95" customHeight="1" x14ac:dyDescent="0.25">
      <c r="A1650" s="86"/>
      <c r="B1650" s="85"/>
      <c r="C1650" s="262" t="s">
        <v>3435</v>
      </c>
      <c r="D1650" s="317"/>
    </row>
    <row r="1651" spans="1:4" s="61" customFormat="1" ht="15" customHeight="1" x14ac:dyDescent="0.25">
      <c r="A1651" s="87" t="s">
        <v>3436</v>
      </c>
      <c r="B1651" s="128">
        <v>42220</v>
      </c>
      <c r="C1651" s="92" t="s">
        <v>3437</v>
      </c>
      <c r="D1651" s="314">
        <v>5000</v>
      </c>
    </row>
    <row r="1652" spans="1:4" s="61" customFormat="1" x14ac:dyDescent="0.25">
      <c r="A1652" s="87" t="s">
        <v>3438</v>
      </c>
      <c r="B1652" s="128">
        <v>42221</v>
      </c>
      <c r="C1652" s="92" t="s">
        <v>3439</v>
      </c>
      <c r="D1652" s="314">
        <v>6000</v>
      </c>
    </row>
    <row r="1653" spans="1:4" s="61" customFormat="1" ht="47.1" customHeight="1" x14ac:dyDescent="0.25">
      <c r="A1653" s="86"/>
      <c r="B1653" s="85"/>
      <c r="C1653" s="262" t="s">
        <v>3440</v>
      </c>
      <c r="D1653" s="317"/>
    </row>
    <row r="1654" spans="1:4" s="61" customFormat="1" ht="32.1" customHeight="1" x14ac:dyDescent="0.25">
      <c r="A1654" s="127" t="s">
        <v>3441</v>
      </c>
      <c r="B1654" s="128">
        <v>42240</v>
      </c>
      <c r="C1654" s="140" t="s">
        <v>3442</v>
      </c>
      <c r="D1654" s="343">
        <v>400</v>
      </c>
    </row>
    <row r="1655" spans="1:4" s="61" customFormat="1" ht="32.1" customHeight="1" x14ac:dyDescent="0.25">
      <c r="A1655" s="137" t="s">
        <v>3443</v>
      </c>
      <c r="B1655" s="128">
        <v>42241</v>
      </c>
      <c r="C1655" s="124" t="s">
        <v>2581</v>
      </c>
      <c r="D1655" s="343">
        <v>400</v>
      </c>
    </row>
    <row r="1656" spans="1:4" s="61" customFormat="1" ht="47.1" customHeight="1" x14ac:dyDescent="0.25">
      <c r="A1656" s="127" t="s">
        <v>1518</v>
      </c>
      <c r="B1656" s="128">
        <v>42242</v>
      </c>
      <c r="C1656" s="124" t="s">
        <v>1427</v>
      </c>
      <c r="D1656" s="343">
        <v>1600</v>
      </c>
    </row>
    <row r="1657" spans="1:4" s="61" customFormat="1" x14ac:dyDescent="0.25">
      <c r="A1657" s="127" t="s">
        <v>3444</v>
      </c>
      <c r="B1657" s="128">
        <v>42243</v>
      </c>
      <c r="C1657" s="124" t="s">
        <v>3445</v>
      </c>
      <c r="D1657" s="343">
        <v>1000</v>
      </c>
    </row>
    <row r="1658" spans="1:4" s="61" customFormat="1" x14ac:dyDescent="0.25">
      <c r="A1658" s="127" t="s">
        <v>3446</v>
      </c>
      <c r="B1658" s="128">
        <v>42244</v>
      </c>
      <c r="C1658" s="124" t="s">
        <v>3447</v>
      </c>
      <c r="D1658" s="343">
        <v>600</v>
      </c>
    </row>
    <row r="1659" spans="1:4" s="61" customFormat="1" ht="32.1" customHeight="1" x14ac:dyDescent="0.25">
      <c r="A1659" s="127" t="s">
        <v>3446</v>
      </c>
      <c r="B1659" s="128">
        <v>42245</v>
      </c>
      <c r="C1659" s="124" t="s">
        <v>3448</v>
      </c>
      <c r="D1659" s="343">
        <v>4000</v>
      </c>
    </row>
    <row r="1660" spans="1:4" s="61" customFormat="1" ht="31.5" x14ac:dyDescent="0.25">
      <c r="A1660" s="127" t="s">
        <v>3449</v>
      </c>
      <c r="B1660" s="128">
        <v>42246</v>
      </c>
      <c r="C1660" s="124" t="s">
        <v>3450</v>
      </c>
      <c r="D1660" s="343">
        <v>3050</v>
      </c>
    </row>
    <row r="1661" spans="1:4" s="61" customFormat="1" ht="32.1" customHeight="1" x14ac:dyDescent="0.25">
      <c r="A1661" s="127" t="s">
        <v>3449</v>
      </c>
      <c r="B1661" s="128">
        <v>42247</v>
      </c>
      <c r="C1661" s="124" t="s">
        <v>3451</v>
      </c>
      <c r="D1661" s="343">
        <v>6100</v>
      </c>
    </row>
    <row r="1662" spans="1:4" s="61" customFormat="1" ht="32.1" customHeight="1" x14ac:dyDescent="0.25">
      <c r="A1662" s="127" t="s">
        <v>3449</v>
      </c>
      <c r="B1662" s="128">
        <v>42248</v>
      </c>
      <c r="C1662" s="124" t="s">
        <v>3452</v>
      </c>
      <c r="D1662" s="343">
        <v>9150</v>
      </c>
    </row>
    <row r="1663" spans="1:4" s="61" customFormat="1" ht="31.5" x14ac:dyDescent="0.25">
      <c r="A1663" s="127" t="s">
        <v>3453</v>
      </c>
      <c r="B1663" s="128">
        <v>42249</v>
      </c>
      <c r="C1663" s="124" t="s">
        <v>3454</v>
      </c>
      <c r="D1663" s="343">
        <v>1000</v>
      </c>
    </row>
    <row r="1664" spans="1:4" s="61" customFormat="1" ht="15.95" customHeight="1" x14ac:dyDescent="0.25">
      <c r="A1664" s="127" t="s">
        <v>3453</v>
      </c>
      <c r="B1664" s="128">
        <v>42250</v>
      </c>
      <c r="C1664" s="124" t="s">
        <v>3455</v>
      </c>
      <c r="D1664" s="343">
        <v>3500</v>
      </c>
    </row>
    <row r="1665" spans="1:5" s="61" customFormat="1" ht="15" customHeight="1" x14ac:dyDescent="0.25">
      <c r="A1665" s="127" t="s">
        <v>3453</v>
      </c>
      <c r="B1665" s="128">
        <v>42251</v>
      </c>
      <c r="C1665" s="124" t="s">
        <v>3456</v>
      </c>
      <c r="D1665" s="343">
        <v>5000</v>
      </c>
    </row>
    <row r="1666" spans="1:5" customFormat="1" x14ac:dyDescent="0.25">
      <c r="A1666" s="127" t="s">
        <v>3457</v>
      </c>
      <c r="B1666" s="128">
        <v>42252</v>
      </c>
      <c r="C1666" s="124" t="s">
        <v>3458</v>
      </c>
      <c r="D1666" s="343">
        <v>1000</v>
      </c>
      <c r="E1666" s="1"/>
    </row>
    <row r="1667" spans="1:5" customFormat="1" ht="32.1" customHeight="1" x14ac:dyDescent="0.25">
      <c r="A1667" s="127" t="s">
        <v>3459</v>
      </c>
      <c r="B1667" s="128">
        <v>42253</v>
      </c>
      <c r="C1667" s="124" t="s">
        <v>3460</v>
      </c>
      <c r="D1667" s="343">
        <v>500</v>
      </c>
      <c r="E1667" s="1"/>
    </row>
    <row r="1668" spans="1:5" customFormat="1" x14ac:dyDescent="0.25">
      <c r="A1668" s="127" t="s">
        <v>5769</v>
      </c>
      <c r="B1668" s="128">
        <v>42254</v>
      </c>
      <c r="C1668" s="124" t="s">
        <v>5770</v>
      </c>
      <c r="D1668" s="343">
        <v>2000</v>
      </c>
      <c r="E1668" s="1"/>
    </row>
    <row r="1669" spans="1:5" customFormat="1" x14ac:dyDescent="0.25">
      <c r="A1669" s="127" t="s">
        <v>5771</v>
      </c>
      <c r="B1669" s="128">
        <v>42255</v>
      </c>
      <c r="C1669" s="124" t="s">
        <v>5772</v>
      </c>
      <c r="D1669" s="343">
        <v>12000</v>
      </c>
      <c r="E1669" s="1"/>
    </row>
    <row r="1670" spans="1:5" customFormat="1" x14ac:dyDescent="0.25">
      <c r="A1670" s="127"/>
      <c r="B1670" s="128">
        <v>42256</v>
      </c>
      <c r="C1670" s="124" t="s">
        <v>6251</v>
      </c>
      <c r="D1670" s="343">
        <v>5000</v>
      </c>
      <c r="E1670" s="1"/>
    </row>
    <row r="1671" spans="1:5" s="66" customFormat="1" ht="15" customHeight="1" x14ac:dyDescent="0.25">
      <c r="A1671" s="127" t="s">
        <v>6252</v>
      </c>
      <c r="B1671" s="128">
        <v>42257</v>
      </c>
      <c r="C1671" s="124" t="s">
        <v>6253</v>
      </c>
      <c r="D1671" s="343">
        <v>8000</v>
      </c>
    </row>
    <row r="1672" spans="1:5" s="66" customFormat="1" ht="15" customHeight="1" x14ac:dyDescent="0.25">
      <c r="A1672" s="127"/>
      <c r="B1672" s="128">
        <v>42258</v>
      </c>
      <c r="C1672" s="124" t="s">
        <v>6288</v>
      </c>
      <c r="D1672" s="343">
        <v>45000</v>
      </c>
    </row>
    <row r="1673" spans="1:5" s="66" customFormat="1" ht="15" customHeight="1" x14ac:dyDescent="0.25">
      <c r="A1673" s="127"/>
      <c r="B1673" s="128">
        <v>42259</v>
      </c>
      <c r="C1673" s="124" t="s">
        <v>6289</v>
      </c>
      <c r="D1673" s="343">
        <v>2000</v>
      </c>
    </row>
    <row r="1674" spans="1:5" s="66" customFormat="1" ht="15" customHeight="1" x14ac:dyDescent="0.25">
      <c r="A1674" s="86"/>
      <c r="B1674" s="85"/>
      <c r="C1674" s="262" t="s">
        <v>3461</v>
      </c>
      <c r="D1674" s="317"/>
    </row>
    <row r="1675" spans="1:5" s="66" customFormat="1" ht="15" customHeight="1" x14ac:dyDescent="0.25">
      <c r="A1675" s="134" t="s">
        <v>3462</v>
      </c>
      <c r="B1675" s="141">
        <v>42270</v>
      </c>
      <c r="C1675" s="135" t="s">
        <v>3463</v>
      </c>
      <c r="D1675" s="330">
        <v>4000</v>
      </c>
    </row>
    <row r="1676" spans="1:5" s="66" customFormat="1" ht="15" customHeight="1" x14ac:dyDescent="0.25">
      <c r="A1676" s="127" t="s">
        <v>3464</v>
      </c>
      <c r="B1676" s="128">
        <v>42271</v>
      </c>
      <c r="C1676" s="92" t="s">
        <v>3465</v>
      </c>
      <c r="D1676" s="314">
        <v>3500</v>
      </c>
    </row>
    <row r="1677" spans="1:5" s="66" customFormat="1" ht="15" customHeight="1" x14ac:dyDescent="0.25">
      <c r="A1677" s="137" t="s">
        <v>3466</v>
      </c>
      <c r="B1677" s="141">
        <v>42272</v>
      </c>
      <c r="C1677" s="136" t="s">
        <v>3467</v>
      </c>
      <c r="D1677" s="330">
        <v>4000</v>
      </c>
    </row>
    <row r="1678" spans="1:5" s="66" customFormat="1" ht="15" customHeight="1" x14ac:dyDescent="0.25">
      <c r="A1678" s="87" t="s">
        <v>3468</v>
      </c>
      <c r="B1678" s="128">
        <v>42273</v>
      </c>
      <c r="C1678" s="92" t="s">
        <v>3469</v>
      </c>
      <c r="D1678" s="314">
        <v>2000</v>
      </c>
    </row>
    <row r="1679" spans="1:5" s="66" customFormat="1" ht="32.1" customHeight="1" x14ac:dyDescent="0.25">
      <c r="A1679" s="127" t="s">
        <v>3470</v>
      </c>
      <c r="B1679" s="141">
        <v>42274</v>
      </c>
      <c r="C1679" s="124" t="s">
        <v>3471</v>
      </c>
      <c r="D1679" s="314">
        <v>3000</v>
      </c>
    </row>
    <row r="1680" spans="1:5" s="66" customFormat="1" ht="32.1" customHeight="1" x14ac:dyDescent="0.25">
      <c r="A1680" s="127" t="s">
        <v>3472</v>
      </c>
      <c r="B1680" s="128">
        <v>42275</v>
      </c>
      <c r="C1680" s="124" t="s">
        <v>3473</v>
      </c>
      <c r="D1680" s="314">
        <v>2000</v>
      </c>
    </row>
    <row r="1681" spans="1:5" customFormat="1" ht="31.5" x14ac:dyDescent="0.25">
      <c r="A1681" s="127" t="s">
        <v>3474</v>
      </c>
      <c r="B1681" s="141">
        <v>42276</v>
      </c>
      <c r="C1681" s="124" t="s">
        <v>3475</v>
      </c>
      <c r="D1681" s="314">
        <v>2000</v>
      </c>
      <c r="E1681" s="1"/>
    </row>
    <row r="1682" spans="1:5" s="66" customFormat="1" x14ac:dyDescent="0.25">
      <c r="A1682" s="127" t="s">
        <v>3476</v>
      </c>
      <c r="B1682" s="128">
        <v>42277</v>
      </c>
      <c r="C1682" s="124" t="s">
        <v>3477</v>
      </c>
      <c r="D1682" s="314">
        <v>750</v>
      </c>
    </row>
    <row r="1683" spans="1:5" x14ac:dyDescent="0.25">
      <c r="A1683" s="137" t="s">
        <v>3478</v>
      </c>
      <c r="B1683" s="128">
        <v>42279</v>
      </c>
      <c r="C1683" s="136" t="s">
        <v>3479</v>
      </c>
      <c r="D1683" s="330">
        <v>8000</v>
      </c>
    </row>
    <row r="1684" spans="1:5" x14ac:dyDescent="0.25">
      <c r="A1684" s="86"/>
      <c r="B1684" s="85"/>
      <c r="C1684" s="262" t="s">
        <v>3480</v>
      </c>
      <c r="D1684" s="317"/>
    </row>
    <row r="1685" spans="1:5" s="18" customFormat="1" ht="32.1" customHeight="1" x14ac:dyDescent="0.25">
      <c r="A1685" s="86"/>
      <c r="B1685" s="85"/>
      <c r="C1685" s="263" t="s">
        <v>3481</v>
      </c>
      <c r="D1685" s="317"/>
    </row>
    <row r="1686" spans="1:5" s="18" customFormat="1" ht="31.5" x14ac:dyDescent="0.25">
      <c r="A1686" s="87" t="s">
        <v>3482</v>
      </c>
      <c r="B1686" s="128">
        <v>42300</v>
      </c>
      <c r="C1686" s="92" t="s">
        <v>3483</v>
      </c>
      <c r="D1686" s="324">
        <v>9400</v>
      </c>
    </row>
    <row r="1687" spans="1:5" s="18" customFormat="1" x14ac:dyDescent="0.25">
      <c r="A1687" s="87" t="s">
        <v>3484</v>
      </c>
      <c r="B1687" s="128">
        <v>42301</v>
      </c>
      <c r="C1687" s="92" t="s">
        <v>3485</v>
      </c>
      <c r="D1687" s="324">
        <v>9400</v>
      </c>
    </row>
    <row r="1688" spans="1:5" s="18" customFormat="1" ht="31.5" x14ac:dyDescent="0.25">
      <c r="A1688" s="87" t="s">
        <v>3486</v>
      </c>
      <c r="B1688" s="128">
        <v>42302</v>
      </c>
      <c r="C1688" s="92" t="s">
        <v>3487</v>
      </c>
      <c r="D1688" s="324">
        <v>13500</v>
      </c>
    </row>
    <row r="1689" spans="1:5" s="18" customFormat="1" x14ac:dyDescent="0.25">
      <c r="A1689" s="87" t="s">
        <v>3488</v>
      </c>
      <c r="B1689" s="128">
        <v>42303</v>
      </c>
      <c r="C1689" s="92" t="s">
        <v>3489</v>
      </c>
      <c r="D1689" s="324">
        <v>2000</v>
      </c>
    </row>
    <row r="1690" spans="1:5" s="18" customFormat="1" x14ac:dyDescent="0.25">
      <c r="A1690" s="87" t="s">
        <v>3490</v>
      </c>
      <c r="B1690" s="128">
        <v>42304</v>
      </c>
      <c r="C1690" s="92" t="s">
        <v>2580</v>
      </c>
      <c r="D1690" s="324">
        <v>4000</v>
      </c>
    </row>
    <row r="1691" spans="1:5" s="18" customFormat="1" x14ac:dyDescent="0.25">
      <c r="A1691" s="87" t="s">
        <v>3491</v>
      </c>
      <c r="B1691" s="128">
        <v>42305</v>
      </c>
      <c r="C1691" s="92" t="s">
        <v>3492</v>
      </c>
      <c r="D1691" s="324">
        <v>3000</v>
      </c>
    </row>
    <row r="1692" spans="1:5" s="18" customFormat="1" x14ac:dyDescent="0.25">
      <c r="A1692" s="89"/>
      <c r="B1692" s="88"/>
      <c r="C1692" s="264" t="s">
        <v>3493</v>
      </c>
      <c r="D1692" s="335"/>
    </row>
    <row r="1693" spans="1:5" s="18" customFormat="1" ht="31.5" x14ac:dyDescent="0.25">
      <c r="A1693" s="87" t="s">
        <v>847</v>
      </c>
      <c r="B1693" s="129">
        <v>42330</v>
      </c>
      <c r="C1693" s="92" t="s">
        <v>3494</v>
      </c>
      <c r="D1693" s="319">
        <v>1600</v>
      </c>
    </row>
    <row r="1694" spans="1:5" s="18" customFormat="1" ht="47.25" x14ac:dyDescent="0.25">
      <c r="A1694" s="87" t="s">
        <v>847</v>
      </c>
      <c r="B1694" s="129">
        <v>42331</v>
      </c>
      <c r="C1694" s="92" t="s">
        <v>3495</v>
      </c>
      <c r="D1694" s="319">
        <v>1300</v>
      </c>
    </row>
    <row r="1695" spans="1:5" s="18" customFormat="1" ht="31.5" x14ac:dyDescent="0.25">
      <c r="A1695" s="87" t="s">
        <v>847</v>
      </c>
      <c r="B1695" s="129">
        <v>42332</v>
      </c>
      <c r="C1695" s="92" t="s">
        <v>3496</v>
      </c>
      <c r="D1695" s="319">
        <v>500</v>
      </c>
    </row>
    <row r="1696" spans="1:5" s="18" customFormat="1" ht="31.5" x14ac:dyDescent="0.25">
      <c r="A1696" s="92" t="s">
        <v>3497</v>
      </c>
      <c r="B1696" s="129">
        <v>42333</v>
      </c>
      <c r="C1696" s="92" t="s">
        <v>3498</v>
      </c>
      <c r="D1696" s="319">
        <v>3000</v>
      </c>
    </row>
    <row r="1697" spans="1:4" s="18" customFormat="1" ht="47.25" x14ac:dyDescent="0.25">
      <c r="A1697" s="92" t="s">
        <v>3499</v>
      </c>
      <c r="B1697" s="129">
        <v>42334</v>
      </c>
      <c r="C1697" s="92" t="s">
        <v>3500</v>
      </c>
      <c r="D1697" s="319">
        <v>5000</v>
      </c>
    </row>
    <row r="1698" spans="1:4" s="18" customFormat="1" ht="47.25" x14ac:dyDescent="0.25">
      <c r="A1698" s="92" t="s">
        <v>3501</v>
      </c>
      <c r="B1698" s="129">
        <v>42335</v>
      </c>
      <c r="C1698" s="92" t="s">
        <v>3502</v>
      </c>
      <c r="D1698" s="319">
        <v>8000</v>
      </c>
    </row>
    <row r="1699" spans="1:4" s="18" customFormat="1" ht="47.25" x14ac:dyDescent="0.25">
      <c r="A1699" s="92" t="s">
        <v>3503</v>
      </c>
      <c r="B1699" s="129">
        <v>42336</v>
      </c>
      <c r="C1699" s="92" t="s">
        <v>3504</v>
      </c>
      <c r="D1699" s="319">
        <v>12000</v>
      </c>
    </row>
    <row r="1700" spans="1:4" s="18" customFormat="1" ht="31.5" x14ac:dyDescent="0.25">
      <c r="A1700" s="92" t="s">
        <v>3505</v>
      </c>
      <c r="B1700" s="129">
        <v>42337</v>
      </c>
      <c r="C1700" s="92" t="s">
        <v>3506</v>
      </c>
      <c r="D1700" s="319">
        <v>1200</v>
      </c>
    </row>
    <row r="1701" spans="1:4" s="18" customFormat="1" ht="31.5" x14ac:dyDescent="0.25">
      <c r="A1701" s="92" t="s">
        <v>3507</v>
      </c>
      <c r="B1701" s="129">
        <v>42338</v>
      </c>
      <c r="C1701" s="92" t="s">
        <v>3508</v>
      </c>
      <c r="D1701" s="319">
        <v>1200</v>
      </c>
    </row>
    <row r="1702" spans="1:4" ht="31.5" x14ac:dyDescent="0.25">
      <c r="A1702" s="92" t="s">
        <v>3509</v>
      </c>
      <c r="B1702" s="129">
        <v>42339</v>
      </c>
      <c r="C1702" s="92" t="s">
        <v>3510</v>
      </c>
      <c r="D1702" s="319">
        <v>1500</v>
      </c>
    </row>
    <row r="1703" spans="1:4" ht="31.5" x14ac:dyDescent="0.25">
      <c r="A1703" s="92" t="s">
        <v>3511</v>
      </c>
      <c r="B1703" s="129">
        <v>42340</v>
      </c>
      <c r="C1703" s="92" t="s">
        <v>3512</v>
      </c>
      <c r="D1703" s="319">
        <v>2600</v>
      </c>
    </row>
    <row r="1704" spans="1:4" s="18" customFormat="1" ht="31.5" x14ac:dyDescent="0.25">
      <c r="A1704" s="92" t="s">
        <v>3513</v>
      </c>
      <c r="B1704" s="129">
        <v>42341</v>
      </c>
      <c r="C1704" s="92" t="s">
        <v>3514</v>
      </c>
      <c r="D1704" s="319">
        <v>4000</v>
      </c>
    </row>
    <row r="1705" spans="1:4" s="18" customFormat="1" x14ac:dyDescent="0.25">
      <c r="A1705" s="92" t="s">
        <v>3515</v>
      </c>
      <c r="B1705" s="129">
        <v>42342</v>
      </c>
      <c r="C1705" s="92" t="s">
        <v>3516</v>
      </c>
      <c r="D1705" s="319">
        <v>1450</v>
      </c>
    </row>
    <row r="1706" spans="1:4" s="18" customFormat="1" x14ac:dyDescent="0.25">
      <c r="A1706" s="87" t="s">
        <v>3517</v>
      </c>
      <c r="B1706" s="129">
        <v>42343</v>
      </c>
      <c r="C1706" s="92" t="s">
        <v>3518</v>
      </c>
      <c r="D1706" s="319">
        <v>1000</v>
      </c>
    </row>
    <row r="1707" spans="1:4" s="18" customFormat="1" ht="15.95" customHeight="1" x14ac:dyDescent="0.25">
      <c r="A1707" s="87" t="s">
        <v>3519</v>
      </c>
      <c r="B1707" s="129">
        <v>42344</v>
      </c>
      <c r="C1707" s="92" t="s">
        <v>3520</v>
      </c>
      <c r="D1707" s="319">
        <v>500</v>
      </c>
    </row>
    <row r="1708" spans="1:4" s="18" customFormat="1" ht="31.5" x14ac:dyDescent="0.25">
      <c r="A1708" s="87" t="s">
        <v>3521</v>
      </c>
      <c r="B1708" s="129">
        <v>42345</v>
      </c>
      <c r="C1708" s="92" t="s">
        <v>3522</v>
      </c>
      <c r="D1708" s="320">
        <v>5000</v>
      </c>
    </row>
    <row r="1709" spans="1:4" s="18" customFormat="1" ht="31.5" x14ac:dyDescent="0.25">
      <c r="A1709" s="87" t="s">
        <v>3523</v>
      </c>
      <c r="B1709" s="129">
        <v>42346</v>
      </c>
      <c r="C1709" s="92" t="s">
        <v>3524</v>
      </c>
      <c r="D1709" s="320">
        <v>1500</v>
      </c>
    </row>
    <row r="1710" spans="1:4" s="18" customFormat="1" x14ac:dyDescent="0.25">
      <c r="A1710" s="87" t="s">
        <v>3525</v>
      </c>
      <c r="B1710" s="129">
        <v>42347</v>
      </c>
      <c r="C1710" s="92" t="s">
        <v>3526</v>
      </c>
      <c r="D1710" s="320">
        <v>4500</v>
      </c>
    </row>
    <row r="1711" spans="1:4" s="18" customFormat="1" ht="15.95" customHeight="1" x14ac:dyDescent="0.25">
      <c r="A1711" s="87" t="s">
        <v>3527</v>
      </c>
      <c r="B1711" s="129">
        <v>42348</v>
      </c>
      <c r="C1711" s="92" t="s">
        <v>3528</v>
      </c>
      <c r="D1711" s="320">
        <v>1000</v>
      </c>
    </row>
    <row r="1712" spans="1:4" s="18" customFormat="1" x14ac:dyDescent="0.25">
      <c r="A1712" s="95"/>
      <c r="B1712" s="94"/>
      <c r="C1712" s="95" t="s">
        <v>3529</v>
      </c>
      <c r="D1712" s="344"/>
    </row>
    <row r="1713" spans="1:248" s="18" customFormat="1" x14ac:dyDescent="0.25">
      <c r="A1713" s="92" t="s">
        <v>3530</v>
      </c>
      <c r="B1713" s="142">
        <v>42370</v>
      </c>
      <c r="C1713" s="92" t="s">
        <v>3531</v>
      </c>
      <c r="D1713" s="320">
        <v>600</v>
      </c>
    </row>
    <row r="1714" spans="1:248" s="18" customFormat="1" ht="31.5" x14ac:dyDescent="0.25">
      <c r="A1714" s="92" t="s">
        <v>3532</v>
      </c>
      <c r="B1714" s="142">
        <v>42371</v>
      </c>
      <c r="C1714" s="92" t="s">
        <v>3533</v>
      </c>
      <c r="D1714" s="320">
        <v>600</v>
      </c>
    </row>
    <row r="1715" spans="1:248" s="18" customFormat="1" x14ac:dyDescent="0.25">
      <c r="A1715" s="92" t="s">
        <v>3534</v>
      </c>
      <c r="B1715" s="142">
        <v>42372</v>
      </c>
      <c r="C1715" s="92" t="s">
        <v>3535</v>
      </c>
      <c r="D1715" s="320">
        <v>800</v>
      </c>
    </row>
    <row r="1716" spans="1:248" s="18" customFormat="1" x14ac:dyDescent="0.25">
      <c r="A1716" s="92" t="s">
        <v>3536</v>
      </c>
      <c r="B1716" s="142">
        <v>42373</v>
      </c>
      <c r="C1716" s="92" t="s">
        <v>3537</v>
      </c>
      <c r="D1716" s="320">
        <v>400</v>
      </c>
    </row>
    <row r="1717" spans="1:248" s="18" customFormat="1" x14ac:dyDescent="0.25">
      <c r="A1717" s="92" t="s">
        <v>3536</v>
      </c>
      <c r="B1717" s="142">
        <v>42374</v>
      </c>
      <c r="C1717" s="92" t="s">
        <v>3538</v>
      </c>
      <c r="D1717" s="320">
        <v>580</v>
      </c>
    </row>
    <row r="1718" spans="1:248" s="18" customFormat="1" ht="31.5" x14ac:dyDescent="0.25">
      <c r="A1718" s="92" t="s">
        <v>3539</v>
      </c>
      <c r="B1718" s="142">
        <v>42375</v>
      </c>
      <c r="C1718" s="92" t="s">
        <v>3540</v>
      </c>
      <c r="D1718" s="320">
        <v>460</v>
      </c>
    </row>
    <row r="1719" spans="1:248" s="18" customFormat="1" ht="31.5" x14ac:dyDescent="0.25">
      <c r="A1719" s="92" t="s">
        <v>3539</v>
      </c>
      <c r="B1719" s="142">
        <v>42376</v>
      </c>
      <c r="C1719" s="92" t="s">
        <v>3541</v>
      </c>
      <c r="D1719" s="320">
        <v>580</v>
      </c>
    </row>
    <row r="1720" spans="1:248" s="18" customFormat="1" ht="31.5" x14ac:dyDescent="0.25">
      <c r="A1720" s="92" t="s">
        <v>3542</v>
      </c>
      <c r="B1720" s="142">
        <v>42377</v>
      </c>
      <c r="C1720" s="92" t="s">
        <v>3543</v>
      </c>
      <c r="D1720" s="320">
        <v>220</v>
      </c>
    </row>
    <row r="1721" spans="1:248" s="18" customFormat="1" ht="31.5" x14ac:dyDescent="0.25">
      <c r="A1721" s="92" t="s">
        <v>3542</v>
      </c>
      <c r="B1721" s="142">
        <v>42378</v>
      </c>
      <c r="C1721" s="92" t="s">
        <v>3544</v>
      </c>
      <c r="D1721" s="320">
        <v>310</v>
      </c>
    </row>
    <row r="1722" spans="1:248" s="18" customFormat="1" ht="31.5" x14ac:dyDescent="0.25">
      <c r="A1722" s="92" t="s">
        <v>3545</v>
      </c>
      <c r="B1722" s="142">
        <v>42379</v>
      </c>
      <c r="C1722" s="92" t="s">
        <v>3546</v>
      </c>
      <c r="D1722" s="320">
        <v>350</v>
      </c>
    </row>
    <row r="1723" spans="1:248" s="70" customFormat="1" ht="15" customHeight="1" x14ac:dyDescent="0.2">
      <c r="A1723" s="92" t="s">
        <v>3545</v>
      </c>
      <c r="B1723" s="142">
        <v>42380</v>
      </c>
      <c r="C1723" s="92" t="s">
        <v>3547</v>
      </c>
      <c r="D1723" s="320">
        <v>530</v>
      </c>
      <c r="E1723" s="69"/>
      <c r="F1723" s="69"/>
      <c r="G1723" s="69"/>
      <c r="H1723" s="69"/>
      <c r="I1723" s="69"/>
      <c r="J1723" s="69"/>
      <c r="N1723" s="69"/>
      <c r="O1723" s="69"/>
      <c r="P1723" s="69"/>
      <c r="Q1723" s="69"/>
      <c r="R1723" s="69"/>
      <c r="S1723" s="69"/>
      <c r="T1723" s="69"/>
      <c r="U1723" s="69"/>
      <c r="V1723" s="69"/>
      <c r="W1723" s="69"/>
      <c r="X1723" s="69"/>
      <c r="Y1723" s="69"/>
      <c r="Z1723" s="69"/>
      <c r="AA1723" s="69"/>
      <c r="AB1723" s="69"/>
      <c r="AC1723" s="69"/>
      <c r="AD1723" s="69"/>
      <c r="AE1723" s="69"/>
      <c r="AF1723" s="69"/>
      <c r="AG1723" s="69"/>
      <c r="AH1723" s="69"/>
      <c r="AI1723" s="69"/>
      <c r="AJ1723" s="69"/>
      <c r="AK1723" s="69"/>
      <c r="AL1723" s="69"/>
      <c r="AM1723" s="69"/>
      <c r="AN1723" s="69"/>
      <c r="AO1723" s="69"/>
      <c r="AP1723" s="69"/>
      <c r="AQ1723" s="69"/>
      <c r="AR1723" s="69"/>
      <c r="AS1723" s="69"/>
      <c r="AT1723" s="69"/>
      <c r="AU1723" s="69"/>
      <c r="AV1723" s="69"/>
      <c r="AW1723" s="69"/>
      <c r="AX1723" s="69"/>
      <c r="AY1723" s="69"/>
      <c r="AZ1723" s="69"/>
      <c r="BA1723" s="69"/>
      <c r="BB1723" s="69"/>
      <c r="BC1723" s="69"/>
      <c r="BD1723" s="69"/>
      <c r="BE1723" s="69"/>
      <c r="BF1723" s="69"/>
      <c r="BG1723" s="69"/>
      <c r="BH1723" s="69"/>
      <c r="BI1723" s="69"/>
      <c r="BJ1723" s="69"/>
      <c r="BK1723" s="69"/>
      <c r="BL1723" s="69"/>
      <c r="BM1723" s="69"/>
      <c r="BN1723" s="69"/>
      <c r="BO1723" s="69"/>
      <c r="BP1723" s="69"/>
      <c r="BQ1723" s="69"/>
      <c r="BR1723" s="69"/>
      <c r="BS1723" s="69"/>
      <c r="BT1723" s="69"/>
      <c r="BU1723" s="69"/>
      <c r="BV1723" s="69"/>
      <c r="BW1723" s="69"/>
      <c r="BX1723" s="69"/>
      <c r="BY1723" s="69"/>
      <c r="BZ1723" s="69"/>
      <c r="CA1723" s="69"/>
      <c r="CB1723" s="69"/>
      <c r="CC1723" s="69"/>
      <c r="CD1723" s="69"/>
      <c r="CE1723" s="69"/>
      <c r="CF1723" s="69"/>
      <c r="CG1723" s="69"/>
      <c r="CH1723" s="69"/>
      <c r="CI1723" s="69"/>
      <c r="CJ1723" s="69"/>
      <c r="CK1723" s="69"/>
      <c r="CL1723" s="69"/>
      <c r="CM1723" s="69"/>
      <c r="CN1723" s="69"/>
      <c r="CO1723" s="69"/>
      <c r="CP1723" s="69"/>
      <c r="CQ1723" s="69"/>
      <c r="CR1723" s="69"/>
      <c r="CS1723" s="69"/>
      <c r="CT1723" s="69"/>
      <c r="CU1723" s="69"/>
      <c r="CV1723" s="69"/>
      <c r="CW1723" s="69"/>
      <c r="CX1723" s="69"/>
      <c r="CY1723" s="69"/>
      <c r="CZ1723" s="69"/>
      <c r="DA1723" s="69"/>
      <c r="DB1723" s="69"/>
      <c r="DC1723" s="69"/>
      <c r="DD1723" s="69"/>
      <c r="DE1723" s="69"/>
      <c r="DF1723" s="69"/>
      <c r="DG1723" s="69"/>
      <c r="DH1723" s="69"/>
      <c r="DI1723" s="69"/>
      <c r="DJ1723" s="69"/>
      <c r="DK1723" s="69"/>
      <c r="DL1723" s="69"/>
      <c r="DM1723" s="69"/>
      <c r="DN1723" s="69"/>
      <c r="DO1723" s="69"/>
      <c r="DP1723" s="69"/>
      <c r="DQ1723" s="69"/>
      <c r="DR1723" s="69"/>
      <c r="DS1723" s="69"/>
      <c r="DT1723" s="69"/>
      <c r="DU1723" s="69"/>
      <c r="DV1723" s="69"/>
      <c r="DW1723" s="69"/>
      <c r="DX1723" s="69"/>
      <c r="DY1723" s="69"/>
      <c r="DZ1723" s="69"/>
      <c r="EA1723" s="69"/>
      <c r="EB1723" s="69"/>
      <c r="EC1723" s="69"/>
      <c r="ED1723" s="69"/>
      <c r="EE1723" s="69"/>
      <c r="EF1723" s="69"/>
      <c r="EG1723" s="69"/>
      <c r="EH1723" s="69"/>
      <c r="EI1723" s="69"/>
      <c r="EJ1723" s="69"/>
      <c r="EK1723" s="69"/>
      <c r="EL1723" s="69"/>
      <c r="EM1723" s="69"/>
      <c r="EN1723" s="69"/>
      <c r="EO1723" s="69"/>
      <c r="EP1723" s="69"/>
      <c r="EQ1723" s="69"/>
      <c r="ER1723" s="69"/>
      <c r="ES1723" s="69"/>
      <c r="ET1723" s="69"/>
      <c r="EU1723" s="69"/>
      <c r="EV1723" s="69"/>
      <c r="EW1723" s="69"/>
      <c r="EX1723" s="69"/>
      <c r="EY1723" s="69"/>
      <c r="EZ1723" s="69"/>
      <c r="FA1723" s="69"/>
      <c r="FB1723" s="69"/>
      <c r="FC1723" s="69"/>
      <c r="FD1723" s="69"/>
      <c r="FE1723" s="69"/>
      <c r="FF1723" s="69"/>
      <c r="FG1723" s="69"/>
      <c r="FH1723" s="69"/>
      <c r="FI1723" s="69"/>
      <c r="FJ1723" s="69"/>
      <c r="FK1723" s="69"/>
      <c r="FL1723" s="69"/>
      <c r="FM1723" s="69"/>
      <c r="FN1723" s="69"/>
      <c r="FO1723" s="69"/>
      <c r="FP1723" s="69"/>
      <c r="FQ1723" s="69"/>
      <c r="FR1723" s="69"/>
      <c r="FS1723" s="69"/>
      <c r="FT1723" s="69"/>
      <c r="FU1723" s="69"/>
      <c r="FV1723" s="69"/>
      <c r="FW1723" s="69"/>
      <c r="FX1723" s="69"/>
      <c r="FY1723" s="69"/>
      <c r="FZ1723" s="69"/>
      <c r="GA1723" s="69"/>
      <c r="GB1723" s="69"/>
      <c r="GC1723" s="69"/>
      <c r="GD1723" s="69"/>
      <c r="GE1723" s="69"/>
      <c r="GF1723" s="69"/>
      <c r="GG1723" s="69"/>
      <c r="GH1723" s="69"/>
      <c r="GI1723" s="69"/>
      <c r="GJ1723" s="69"/>
      <c r="GK1723" s="69"/>
      <c r="GL1723" s="69"/>
      <c r="GM1723" s="69"/>
      <c r="GN1723" s="69"/>
      <c r="GO1723" s="69"/>
      <c r="GP1723" s="69"/>
      <c r="GQ1723" s="69"/>
      <c r="GR1723" s="69"/>
      <c r="GS1723" s="69"/>
      <c r="GT1723" s="69"/>
      <c r="GU1723" s="69"/>
      <c r="GV1723" s="69"/>
      <c r="GW1723" s="69"/>
      <c r="GX1723" s="69"/>
      <c r="GY1723" s="69"/>
      <c r="GZ1723" s="69"/>
      <c r="HA1723" s="69"/>
      <c r="HB1723" s="69"/>
      <c r="HC1723" s="69"/>
      <c r="HD1723" s="69"/>
      <c r="HE1723" s="69"/>
      <c r="HF1723" s="69"/>
      <c r="HG1723" s="69"/>
      <c r="HH1723" s="69"/>
      <c r="HI1723" s="69"/>
      <c r="HJ1723" s="69"/>
      <c r="HK1723" s="69"/>
      <c r="HL1723" s="69"/>
      <c r="HM1723" s="69"/>
      <c r="HN1723" s="69"/>
      <c r="HO1723" s="69"/>
      <c r="HP1723" s="69"/>
      <c r="HQ1723" s="69"/>
      <c r="HR1723" s="69"/>
      <c r="HS1723" s="69"/>
      <c r="HT1723" s="69"/>
      <c r="HU1723" s="69"/>
      <c r="HV1723" s="69"/>
      <c r="HW1723" s="69"/>
      <c r="HX1723" s="69"/>
      <c r="HY1723" s="69"/>
      <c r="HZ1723" s="69"/>
      <c r="IA1723" s="69"/>
      <c r="IB1723" s="69"/>
      <c r="IC1723" s="69"/>
      <c r="ID1723" s="69"/>
      <c r="IE1723" s="69"/>
      <c r="IF1723" s="69"/>
      <c r="IG1723" s="69"/>
      <c r="IH1723" s="69"/>
      <c r="II1723" s="69"/>
      <c r="IJ1723" s="69"/>
      <c r="IK1723" s="69"/>
      <c r="IL1723" s="69"/>
      <c r="IM1723" s="69"/>
      <c r="IN1723" s="69"/>
    </row>
    <row r="1724" spans="1:248" s="70" customFormat="1" ht="15.95" customHeight="1" x14ac:dyDescent="0.2">
      <c r="A1724" s="92" t="s">
        <v>3548</v>
      </c>
      <c r="B1724" s="142">
        <v>42381</v>
      </c>
      <c r="C1724" s="92" t="s">
        <v>3549</v>
      </c>
      <c r="D1724" s="320">
        <v>350</v>
      </c>
      <c r="E1724" s="69"/>
      <c r="F1724" s="69"/>
      <c r="G1724" s="69"/>
      <c r="H1724" s="69"/>
      <c r="I1724" s="69"/>
      <c r="J1724" s="69"/>
      <c r="N1724" s="69"/>
      <c r="O1724" s="69"/>
      <c r="P1724" s="69"/>
      <c r="Q1724" s="69"/>
      <c r="R1724" s="69"/>
      <c r="S1724" s="69"/>
      <c r="T1724" s="69"/>
      <c r="U1724" s="69"/>
      <c r="V1724" s="69"/>
      <c r="W1724" s="69"/>
      <c r="X1724" s="69"/>
      <c r="Y1724" s="69"/>
      <c r="Z1724" s="69"/>
      <c r="AA1724" s="69"/>
      <c r="AB1724" s="69"/>
      <c r="AC1724" s="69"/>
      <c r="AD1724" s="69"/>
      <c r="AE1724" s="69"/>
      <c r="AF1724" s="69"/>
      <c r="AG1724" s="69"/>
      <c r="AH1724" s="69"/>
      <c r="AI1724" s="69"/>
      <c r="AJ1724" s="69"/>
      <c r="AK1724" s="69"/>
      <c r="AL1724" s="69"/>
      <c r="AM1724" s="69"/>
      <c r="AN1724" s="69"/>
      <c r="AO1724" s="69"/>
      <c r="AP1724" s="69"/>
      <c r="AQ1724" s="69"/>
      <c r="AR1724" s="69"/>
      <c r="AS1724" s="69"/>
      <c r="AT1724" s="69"/>
      <c r="AU1724" s="69"/>
      <c r="AV1724" s="69"/>
      <c r="AW1724" s="69"/>
      <c r="AX1724" s="69"/>
      <c r="AY1724" s="69"/>
      <c r="AZ1724" s="69"/>
      <c r="BA1724" s="69"/>
      <c r="BB1724" s="69"/>
      <c r="BC1724" s="69"/>
      <c r="BD1724" s="69"/>
      <c r="BE1724" s="69"/>
      <c r="BF1724" s="69"/>
      <c r="BG1724" s="69"/>
      <c r="BH1724" s="69"/>
      <c r="BI1724" s="69"/>
      <c r="BJ1724" s="69"/>
      <c r="BK1724" s="69"/>
      <c r="BL1724" s="69"/>
      <c r="BM1724" s="69"/>
      <c r="BN1724" s="69"/>
      <c r="BO1724" s="69"/>
      <c r="BP1724" s="69"/>
      <c r="BQ1724" s="69"/>
      <c r="BR1724" s="69"/>
      <c r="BS1724" s="69"/>
      <c r="BT1724" s="69"/>
      <c r="BU1724" s="69"/>
      <c r="BV1724" s="69"/>
      <c r="BW1724" s="69"/>
      <c r="BX1724" s="69"/>
      <c r="BY1724" s="69"/>
      <c r="BZ1724" s="69"/>
      <c r="CA1724" s="69"/>
      <c r="CB1724" s="69"/>
      <c r="CC1724" s="69"/>
      <c r="CD1724" s="69"/>
      <c r="CE1724" s="69"/>
      <c r="CF1724" s="69"/>
      <c r="CG1724" s="69"/>
      <c r="CH1724" s="69"/>
      <c r="CI1724" s="69"/>
      <c r="CJ1724" s="69"/>
      <c r="CK1724" s="69"/>
      <c r="CL1724" s="69"/>
      <c r="CM1724" s="69"/>
      <c r="CN1724" s="69"/>
      <c r="CO1724" s="69"/>
      <c r="CP1724" s="69"/>
      <c r="CQ1724" s="69"/>
      <c r="CR1724" s="69"/>
      <c r="CS1724" s="69"/>
      <c r="CT1724" s="69"/>
      <c r="CU1724" s="69"/>
      <c r="CV1724" s="69"/>
      <c r="CW1724" s="69"/>
      <c r="CX1724" s="69"/>
      <c r="CY1724" s="69"/>
      <c r="CZ1724" s="69"/>
      <c r="DA1724" s="69"/>
      <c r="DB1724" s="69"/>
      <c r="DC1724" s="69"/>
      <c r="DD1724" s="69"/>
      <c r="DE1724" s="69"/>
      <c r="DF1724" s="69"/>
      <c r="DG1724" s="69"/>
      <c r="DH1724" s="69"/>
      <c r="DI1724" s="69"/>
      <c r="DJ1724" s="69"/>
      <c r="DK1724" s="69"/>
      <c r="DL1724" s="69"/>
      <c r="DM1724" s="69"/>
      <c r="DN1724" s="69"/>
      <c r="DO1724" s="69"/>
      <c r="DP1724" s="69"/>
      <c r="DQ1724" s="69"/>
      <c r="DR1724" s="69"/>
      <c r="DS1724" s="69"/>
      <c r="DT1724" s="69"/>
      <c r="DU1724" s="69"/>
      <c r="DV1724" s="69"/>
      <c r="DW1724" s="69"/>
      <c r="DX1724" s="69"/>
      <c r="DY1724" s="69"/>
      <c r="DZ1724" s="69"/>
      <c r="EA1724" s="69"/>
      <c r="EB1724" s="69"/>
      <c r="EC1724" s="69"/>
      <c r="ED1724" s="69"/>
      <c r="EE1724" s="69"/>
      <c r="EF1724" s="69"/>
      <c r="EG1724" s="69"/>
      <c r="EH1724" s="69"/>
      <c r="EI1724" s="69"/>
      <c r="EJ1724" s="69"/>
      <c r="EK1724" s="69"/>
      <c r="EL1724" s="69"/>
      <c r="EM1724" s="69"/>
      <c r="EN1724" s="69"/>
      <c r="EO1724" s="69"/>
      <c r="EP1724" s="69"/>
      <c r="EQ1724" s="69"/>
      <c r="ER1724" s="69"/>
      <c r="ES1724" s="69"/>
      <c r="ET1724" s="69"/>
      <c r="EU1724" s="69"/>
      <c r="EV1724" s="69"/>
      <c r="EW1724" s="69"/>
      <c r="EX1724" s="69"/>
      <c r="EY1724" s="69"/>
      <c r="EZ1724" s="69"/>
      <c r="FA1724" s="69"/>
      <c r="FB1724" s="69"/>
      <c r="FC1724" s="69"/>
      <c r="FD1724" s="69"/>
      <c r="FE1724" s="69"/>
      <c r="FF1724" s="69"/>
      <c r="FG1724" s="69"/>
      <c r="FH1724" s="69"/>
      <c r="FI1724" s="69"/>
      <c r="FJ1724" s="69"/>
      <c r="FK1724" s="69"/>
      <c r="FL1724" s="69"/>
      <c r="FM1724" s="69"/>
      <c r="FN1724" s="69"/>
      <c r="FO1724" s="69"/>
      <c r="FP1724" s="69"/>
      <c r="FQ1724" s="69"/>
      <c r="FR1724" s="69"/>
      <c r="FS1724" s="69"/>
      <c r="FT1724" s="69"/>
      <c r="FU1724" s="69"/>
      <c r="FV1724" s="69"/>
      <c r="FW1724" s="69"/>
      <c r="FX1724" s="69"/>
      <c r="FY1724" s="69"/>
      <c r="FZ1724" s="69"/>
      <c r="GA1724" s="69"/>
      <c r="GB1724" s="69"/>
      <c r="GC1724" s="69"/>
      <c r="GD1724" s="69"/>
      <c r="GE1724" s="69"/>
      <c r="GF1724" s="69"/>
      <c r="GG1724" s="69"/>
      <c r="GH1724" s="69"/>
      <c r="GI1724" s="69"/>
      <c r="GJ1724" s="69"/>
      <c r="GK1724" s="69"/>
      <c r="GL1724" s="69"/>
      <c r="GM1724" s="69"/>
      <c r="GN1724" s="69"/>
      <c r="GO1724" s="69"/>
      <c r="GP1724" s="69"/>
      <c r="GQ1724" s="69"/>
      <c r="GR1724" s="69"/>
      <c r="GS1724" s="69"/>
      <c r="GT1724" s="69"/>
      <c r="GU1724" s="69"/>
      <c r="GV1724" s="69"/>
      <c r="GW1724" s="69"/>
      <c r="GX1724" s="69"/>
      <c r="GY1724" s="69"/>
      <c r="GZ1724" s="69"/>
      <c r="HA1724" s="69"/>
      <c r="HB1724" s="69"/>
      <c r="HC1724" s="69"/>
      <c r="HD1724" s="69"/>
      <c r="HE1724" s="69"/>
      <c r="HF1724" s="69"/>
      <c r="HG1724" s="69"/>
      <c r="HH1724" s="69"/>
      <c r="HI1724" s="69"/>
      <c r="HJ1724" s="69"/>
      <c r="HK1724" s="69"/>
      <c r="HL1724" s="69"/>
      <c r="HM1724" s="69"/>
      <c r="HN1724" s="69"/>
      <c r="HO1724" s="69"/>
      <c r="HP1724" s="69"/>
      <c r="HQ1724" s="69"/>
      <c r="HR1724" s="69"/>
      <c r="HS1724" s="69"/>
      <c r="HT1724" s="69"/>
      <c r="HU1724" s="69"/>
      <c r="HV1724" s="69"/>
      <c r="HW1724" s="69"/>
      <c r="HX1724" s="69"/>
      <c r="HY1724" s="69"/>
      <c r="HZ1724" s="69"/>
      <c r="IA1724" s="69"/>
      <c r="IB1724" s="69"/>
      <c r="IC1724" s="69"/>
      <c r="ID1724" s="69"/>
      <c r="IE1724" s="69"/>
      <c r="IF1724" s="69"/>
      <c r="IG1724" s="69"/>
      <c r="IH1724" s="69"/>
      <c r="II1724" s="69"/>
      <c r="IJ1724" s="69"/>
      <c r="IK1724" s="69"/>
      <c r="IL1724" s="69"/>
      <c r="IM1724" s="69"/>
      <c r="IN1724" s="69"/>
    </row>
    <row r="1725" spans="1:248" s="70" customFormat="1" ht="15" customHeight="1" x14ac:dyDescent="0.2">
      <c r="A1725" s="92" t="s">
        <v>3548</v>
      </c>
      <c r="B1725" s="142">
        <v>42382</v>
      </c>
      <c r="C1725" s="92" t="s">
        <v>3550</v>
      </c>
      <c r="D1725" s="320">
        <v>450</v>
      </c>
      <c r="E1725" s="69"/>
      <c r="F1725" s="69"/>
      <c r="G1725" s="69"/>
      <c r="H1725" s="69"/>
      <c r="I1725" s="69"/>
      <c r="J1725" s="69"/>
      <c r="N1725" s="69"/>
      <c r="O1725" s="69"/>
      <c r="P1725" s="69"/>
      <c r="Q1725" s="69"/>
      <c r="R1725" s="69"/>
      <c r="S1725" s="69"/>
      <c r="T1725" s="69"/>
      <c r="U1725" s="69"/>
      <c r="V1725" s="69"/>
      <c r="W1725" s="69"/>
      <c r="X1725" s="69"/>
      <c r="Y1725" s="69"/>
      <c r="Z1725" s="69"/>
      <c r="AA1725" s="69"/>
      <c r="AB1725" s="69"/>
      <c r="AC1725" s="69"/>
      <c r="AD1725" s="69"/>
      <c r="AE1725" s="69"/>
      <c r="AF1725" s="69"/>
      <c r="AG1725" s="69"/>
      <c r="AH1725" s="69"/>
      <c r="AI1725" s="69"/>
      <c r="AJ1725" s="69"/>
      <c r="AK1725" s="69"/>
      <c r="AL1725" s="69"/>
      <c r="AM1725" s="69"/>
      <c r="AN1725" s="69"/>
      <c r="AO1725" s="69"/>
      <c r="AP1725" s="69"/>
      <c r="AQ1725" s="69"/>
      <c r="AR1725" s="69"/>
      <c r="AS1725" s="69"/>
      <c r="AT1725" s="69"/>
      <c r="AU1725" s="69"/>
      <c r="AV1725" s="69"/>
      <c r="AW1725" s="69"/>
      <c r="AX1725" s="69"/>
      <c r="AY1725" s="69"/>
      <c r="AZ1725" s="69"/>
      <c r="BA1725" s="69"/>
      <c r="BB1725" s="69"/>
      <c r="BC1725" s="69"/>
      <c r="BD1725" s="69"/>
      <c r="BE1725" s="69"/>
      <c r="BF1725" s="69"/>
      <c r="BG1725" s="69"/>
      <c r="BH1725" s="69"/>
      <c r="BI1725" s="69"/>
      <c r="BJ1725" s="69"/>
      <c r="BK1725" s="69"/>
      <c r="BL1725" s="69"/>
      <c r="BM1725" s="69"/>
      <c r="BN1725" s="69"/>
      <c r="BO1725" s="69"/>
      <c r="BP1725" s="69"/>
      <c r="BQ1725" s="69"/>
      <c r="BR1725" s="69"/>
      <c r="BS1725" s="69"/>
      <c r="BT1725" s="69"/>
      <c r="BU1725" s="69"/>
      <c r="BV1725" s="69"/>
      <c r="BW1725" s="69"/>
      <c r="BX1725" s="69"/>
      <c r="BY1725" s="69"/>
      <c r="BZ1725" s="69"/>
      <c r="CA1725" s="69"/>
      <c r="CB1725" s="69"/>
      <c r="CC1725" s="69"/>
      <c r="CD1725" s="69"/>
      <c r="CE1725" s="69"/>
      <c r="CF1725" s="69"/>
      <c r="CG1725" s="69"/>
      <c r="CH1725" s="69"/>
      <c r="CI1725" s="69"/>
      <c r="CJ1725" s="69"/>
      <c r="CK1725" s="69"/>
      <c r="CL1725" s="69"/>
      <c r="CM1725" s="69"/>
      <c r="CN1725" s="69"/>
      <c r="CO1725" s="69"/>
      <c r="CP1725" s="69"/>
      <c r="CQ1725" s="69"/>
      <c r="CR1725" s="69"/>
      <c r="CS1725" s="69"/>
      <c r="CT1725" s="69"/>
      <c r="CU1725" s="69"/>
      <c r="CV1725" s="69"/>
      <c r="CW1725" s="69"/>
      <c r="CX1725" s="69"/>
      <c r="CY1725" s="69"/>
      <c r="CZ1725" s="69"/>
      <c r="DA1725" s="69"/>
      <c r="DB1725" s="69"/>
      <c r="DC1725" s="69"/>
      <c r="DD1725" s="69"/>
      <c r="DE1725" s="69"/>
      <c r="DF1725" s="69"/>
      <c r="DG1725" s="69"/>
      <c r="DH1725" s="69"/>
      <c r="DI1725" s="69"/>
      <c r="DJ1725" s="69"/>
      <c r="DK1725" s="69"/>
      <c r="DL1725" s="69"/>
      <c r="DM1725" s="69"/>
      <c r="DN1725" s="69"/>
      <c r="DO1725" s="69"/>
      <c r="DP1725" s="69"/>
      <c r="DQ1725" s="69"/>
      <c r="DR1725" s="69"/>
      <c r="DS1725" s="69"/>
      <c r="DT1725" s="69"/>
      <c r="DU1725" s="69"/>
      <c r="DV1725" s="69"/>
      <c r="DW1725" s="69"/>
      <c r="DX1725" s="69"/>
      <c r="DY1725" s="69"/>
      <c r="DZ1725" s="69"/>
      <c r="EA1725" s="69"/>
      <c r="EB1725" s="69"/>
      <c r="EC1725" s="69"/>
      <c r="ED1725" s="69"/>
      <c r="EE1725" s="69"/>
      <c r="EF1725" s="69"/>
      <c r="EG1725" s="69"/>
      <c r="EH1725" s="69"/>
      <c r="EI1725" s="69"/>
      <c r="EJ1725" s="69"/>
      <c r="EK1725" s="69"/>
      <c r="EL1725" s="69"/>
      <c r="EM1725" s="69"/>
      <c r="EN1725" s="69"/>
      <c r="EO1725" s="69"/>
      <c r="EP1725" s="69"/>
      <c r="EQ1725" s="69"/>
      <c r="ER1725" s="69"/>
      <c r="ES1725" s="69"/>
      <c r="ET1725" s="69"/>
      <c r="EU1725" s="69"/>
      <c r="EV1725" s="69"/>
      <c r="EW1725" s="69"/>
      <c r="EX1725" s="69"/>
      <c r="EY1725" s="69"/>
      <c r="EZ1725" s="69"/>
      <c r="FA1725" s="69"/>
      <c r="FB1725" s="69"/>
      <c r="FC1725" s="69"/>
      <c r="FD1725" s="69"/>
      <c r="FE1725" s="69"/>
      <c r="FF1725" s="69"/>
      <c r="FG1725" s="69"/>
      <c r="FH1725" s="69"/>
      <c r="FI1725" s="69"/>
      <c r="FJ1725" s="69"/>
      <c r="FK1725" s="69"/>
      <c r="FL1725" s="69"/>
      <c r="FM1725" s="69"/>
      <c r="FN1725" s="69"/>
      <c r="FO1725" s="69"/>
      <c r="FP1725" s="69"/>
      <c r="FQ1725" s="69"/>
      <c r="FR1725" s="69"/>
      <c r="FS1725" s="69"/>
      <c r="FT1725" s="69"/>
      <c r="FU1725" s="69"/>
      <c r="FV1725" s="69"/>
      <c r="FW1725" s="69"/>
      <c r="FX1725" s="69"/>
      <c r="FY1725" s="69"/>
      <c r="FZ1725" s="69"/>
      <c r="GA1725" s="69"/>
      <c r="GB1725" s="69"/>
      <c r="GC1725" s="69"/>
      <c r="GD1725" s="69"/>
      <c r="GE1725" s="69"/>
      <c r="GF1725" s="69"/>
      <c r="GG1725" s="69"/>
      <c r="GH1725" s="69"/>
      <c r="GI1725" s="69"/>
      <c r="GJ1725" s="69"/>
      <c r="GK1725" s="69"/>
      <c r="GL1725" s="69"/>
      <c r="GM1725" s="69"/>
      <c r="GN1725" s="69"/>
      <c r="GO1725" s="69"/>
      <c r="GP1725" s="69"/>
      <c r="GQ1725" s="69"/>
      <c r="GR1725" s="69"/>
      <c r="GS1725" s="69"/>
      <c r="GT1725" s="69"/>
      <c r="GU1725" s="69"/>
      <c r="GV1725" s="69"/>
      <c r="GW1725" s="69"/>
      <c r="GX1725" s="69"/>
      <c r="GY1725" s="69"/>
      <c r="GZ1725" s="69"/>
      <c r="HA1725" s="69"/>
      <c r="HB1725" s="69"/>
      <c r="HC1725" s="69"/>
      <c r="HD1725" s="69"/>
      <c r="HE1725" s="69"/>
      <c r="HF1725" s="69"/>
      <c r="HG1725" s="69"/>
      <c r="HH1725" s="69"/>
      <c r="HI1725" s="69"/>
      <c r="HJ1725" s="69"/>
      <c r="HK1725" s="69"/>
      <c r="HL1725" s="69"/>
      <c r="HM1725" s="69"/>
      <c r="HN1725" s="69"/>
      <c r="HO1725" s="69"/>
      <c r="HP1725" s="69"/>
      <c r="HQ1725" s="69"/>
      <c r="HR1725" s="69"/>
      <c r="HS1725" s="69"/>
      <c r="HT1725" s="69"/>
      <c r="HU1725" s="69"/>
      <c r="HV1725" s="69"/>
      <c r="HW1725" s="69"/>
      <c r="HX1725" s="69"/>
      <c r="HY1725" s="69"/>
      <c r="HZ1725" s="69"/>
      <c r="IA1725" s="69"/>
      <c r="IB1725" s="69"/>
      <c r="IC1725" s="69"/>
      <c r="ID1725" s="69"/>
      <c r="IE1725" s="69"/>
      <c r="IF1725" s="69"/>
      <c r="IG1725" s="69"/>
      <c r="IH1725" s="69"/>
      <c r="II1725" s="69"/>
      <c r="IJ1725" s="69"/>
      <c r="IK1725" s="69"/>
      <c r="IL1725" s="69"/>
      <c r="IM1725" s="69"/>
      <c r="IN1725" s="69"/>
    </row>
    <row r="1726" spans="1:248" s="70" customFormat="1" ht="15" customHeight="1" x14ac:dyDescent="0.2">
      <c r="A1726" s="92" t="s">
        <v>3551</v>
      </c>
      <c r="B1726" s="142">
        <v>42383</v>
      </c>
      <c r="C1726" s="92" t="s">
        <v>3552</v>
      </c>
      <c r="D1726" s="320">
        <v>220</v>
      </c>
      <c r="E1726" s="69"/>
      <c r="F1726" s="69"/>
      <c r="G1726" s="69"/>
      <c r="H1726" s="69"/>
      <c r="I1726" s="69"/>
      <c r="J1726" s="69"/>
      <c r="N1726" s="69"/>
      <c r="O1726" s="69"/>
      <c r="P1726" s="69"/>
      <c r="Q1726" s="69"/>
      <c r="R1726" s="69"/>
      <c r="S1726" s="69"/>
      <c r="T1726" s="69"/>
      <c r="U1726" s="69"/>
      <c r="V1726" s="69"/>
      <c r="W1726" s="69"/>
      <c r="X1726" s="69"/>
      <c r="Y1726" s="69"/>
      <c r="Z1726" s="69"/>
      <c r="AA1726" s="69"/>
      <c r="AB1726" s="69"/>
      <c r="AC1726" s="69"/>
      <c r="AD1726" s="69"/>
      <c r="AE1726" s="69"/>
      <c r="AF1726" s="69"/>
      <c r="AG1726" s="69"/>
      <c r="AH1726" s="69"/>
      <c r="AI1726" s="69"/>
      <c r="AJ1726" s="69"/>
      <c r="AK1726" s="69"/>
      <c r="AL1726" s="69"/>
      <c r="AM1726" s="69"/>
      <c r="AN1726" s="69"/>
      <c r="AO1726" s="69"/>
      <c r="AP1726" s="69"/>
      <c r="AQ1726" s="69"/>
      <c r="AR1726" s="69"/>
      <c r="AS1726" s="69"/>
      <c r="AT1726" s="69"/>
      <c r="AU1726" s="69"/>
      <c r="AV1726" s="69"/>
      <c r="AW1726" s="69"/>
      <c r="AX1726" s="69"/>
      <c r="AY1726" s="69"/>
      <c r="AZ1726" s="69"/>
      <c r="BA1726" s="69"/>
      <c r="BB1726" s="69"/>
      <c r="BC1726" s="69"/>
      <c r="BD1726" s="69"/>
      <c r="BE1726" s="69"/>
      <c r="BF1726" s="69"/>
      <c r="BG1726" s="69"/>
      <c r="BH1726" s="69"/>
      <c r="BI1726" s="69"/>
      <c r="BJ1726" s="69"/>
      <c r="BK1726" s="69"/>
      <c r="BL1726" s="69"/>
      <c r="BM1726" s="69"/>
      <c r="BN1726" s="69"/>
      <c r="BO1726" s="69"/>
      <c r="BP1726" s="69"/>
      <c r="BQ1726" s="69"/>
      <c r="BR1726" s="69"/>
      <c r="BS1726" s="69"/>
      <c r="BT1726" s="69"/>
      <c r="BU1726" s="69"/>
      <c r="BV1726" s="69"/>
      <c r="BW1726" s="69"/>
      <c r="BX1726" s="69"/>
      <c r="BY1726" s="69"/>
      <c r="BZ1726" s="69"/>
      <c r="CA1726" s="69"/>
      <c r="CB1726" s="69"/>
      <c r="CC1726" s="69"/>
      <c r="CD1726" s="69"/>
      <c r="CE1726" s="69"/>
      <c r="CF1726" s="69"/>
      <c r="CG1726" s="69"/>
      <c r="CH1726" s="69"/>
      <c r="CI1726" s="69"/>
      <c r="CJ1726" s="69"/>
      <c r="CK1726" s="69"/>
      <c r="CL1726" s="69"/>
      <c r="CM1726" s="69"/>
      <c r="CN1726" s="69"/>
      <c r="CO1726" s="69"/>
      <c r="CP1726" s="69"/>
      <c r="CQ1726" s="69"/>
      <c r="CR1726" s="69"/>
      <c r="CS1726" s="69"/>
      <c r="CT1726" s="69"/>
      <c r="CU1726" s="69"/>
      <c r="CV1726" s="69"/>
      <c r="CW1726" s="69"/>
      <c r="CX1726" s="69"/>
      <c r="CY1726" s="69"/>
      <c r="CZ1726" s="69"/>
      <c r="DA1726" s="69"/>
      <c r="DB1726" s="69"/>
      <c r="DC1726" s="69"/>
      <c r="DD1726" s="69"/>
      <c r="DE1726" s="69"/>
      <c r="DF1726" s="69"/>
      <c r="DG1726" s="69"/>
      <c r="DH1726" s="69"/>
      <c r="DI1726" s="69"/>
      <c r="DJ1726" s="69"/>
      <c r="DK1726" s="69"/>
      <c r="DL1726" s="69"/>
      <c r="DM1726" s="69"/>
      <c r="DN1726" s="69"/>
      <c r="DO1726" s="69"/>
      <c r="DP1726" s="69"/>
      <c r="DQ1726" s="69"/>
      <c r="DR1726" s="69"/>
      <c r="DS1726" s="69"/>
      <c r="DT1726" s="69"/>
      <c r="DU1726" s="69"/>
      <c r="DV1726" s="69"/>
      <c r="DW1726" s="69"/>
      <c r="DX1726" s="69"/>
      <c r="DY1726" s="69"/>
      <c r="DZ1726" s="69"/>
      <c r="EA1726" s="69"/>
      <c r="EB1726" s="69"/>
      <c r="EC1726" s="69"/>
      <c r="ED1726" s="69"/>
      <c r="EE1726" s="69"/>
      <c r="EF1726" s="69"/>
      <c r="EG1726" s="69"/>
      <c r="EH1726" s="69"/>
      <c r="EI1726" s="69"/>
      <c r="EJ1726" s="69"/>
      <c r="EK1726" s="69"/>
      <c r="EL1726" s="69"/>
      <c r="EM1726" s="69"/>
      <c r="EN1726" s="69"/>
      <c r="EO1726" s="69"/>
      <c r="EP1726" s="69"/>
      <c r="EQ1726" s="69"/>
      <c r="ER1726" s="69"/>
      <c r="ES1726" s="69"/>
      <c r="ET1726" s="69"/>
      <c r="EU1726" s="69"/>
      <c r="EV1726" s="69"/>
      <c r="EW1726" s="69"/>
      <c r="EX1726" s="69"/>
      <c r="EY1726" s="69"/>
      <c r="EZ1726" s="69"/>
      <c r="FA1726" s="69"/>
      <c r="FB1726" s="69"/>
      <c r="FC1726" s="69"/>
      <c r="FD1726" s="69"/>
      <c r="FE1726" s="69"/>
      <c r="FF1726" s="69"/>
      <c r="FG1726" s="69"/>
      <c r="FH1726" s="69"/>
      <c r="FI1726" s="69"/>
      <c r="FJ1726" s="69"/>
      <c r="FK1726" s="69"/>
      <c r="FL1726" s="69"/>
      <c r="FM1726" s="69"/>
      <c r="FN1726" s="69"/>
      <c r="FO1726" s="69"/>
      <c r="FP1726" s="69"/>
      <c r="FQ1726" s="69"/>
      <c r="FR1726" s="69"/>
      <c r="FS1726" s="69"/>
      <c r="FT1726" s="69"/>
      <c r="FU1726" s="69"/>
      <c r="FV1726" s="69"/>
      <c r="FW1726" s="69"/>
      <c r="FX1726" s="69"/>
      <c r="FY1726" s="69"/>
      <c r="FZ1726" s="69"/>
      <c r="GA1726" s="69"/>
      <c r="GB1726" s="69"/>
      <c r="GC1726" s="69"/>
      <c r="GD1726" s="69"/>
      <c r="GE1726" s="69"/>
      <c r="GF1726" s="69"/>
      <c r="GG1726" s="69"/>
      <c r="GH1726" s="69"/>
      <c r="GI1726" s="69"/>
      <c r="GJ1726" s="69"/>
      <c r="GK1726" s="69"/>
      <c r="GL1726" s="69"/>
      <c r="GM1726" s="69"/>
      <c r="GN1726" s="69"/>
      <c r="GO1726" s="69"/>
      <c r="GP1726" s="69"/>
      <c r="GQ1726" s="69"/>
      <c r="GR1726" s="69"/>
      <c r="GS1726" s="69"/>
      <c r="GT1726" s="69"/>
      <c r="GU1726" s="69"/>
      <c r="GV1726" s="69"/>
      <c r="GW1726" s="69"/>
      <c r="GX1726" s="69"/>
      <c r="GY1726" s="69"/>
      <c r="GZ1726" s="69"/>
      <c r="HA1726" s="69"/>
      <c r="HB1726" s="69"/>
      <c r="HC1726" s="69"/>
      <c r="HD1726" s="69"/>
      <c r="HE1726" s="69"/>
      <c r="HF1726" s="69"/>
      <c r="HG1726" s="69"/>
      <c r="HH1726" s="69"/>
      <c r="HI1726" s="69"/>
      <c r="HJ1726" s="69"/>
      <c r="HK1726" s="69"/>
      <c r="HL1726" s="69"/>
      <c r="HM1726" s="69"/>
      <c r="HN1726" s="69"/>
      <c r="HO1726" s="69"/>
      <c r="HP1726" s="69"/>
      <c r="HQ1726" s="69"/>
      <c r="HR1726" s="69"/>
      <c r="HS1726" s="69"/>
      <c r="HT1726" s="69"/>
      <c r="HU1726" s="69"/>
      <c r="HV1726" s="69"/>
      <c r="HW1726" s="69"/>
      <c r="HX1726" s="69"/>
      <c r="HY1726" s="69"/>
      <c r="HZ1726" s="69"/>
      <c r="IA1726" s="69"/>
      <c r="IB1726" s="69"/>
      <c r="IC1726" s="69"/>
      <c r="ID1726" s="69"/>
      <c r="IE1726" s="69"/>
      <c r="IF1726" s="69"/>
      <c r="IG1726" s="69"/>
      <c r="IH1726" s="69"/>
      <c r="II1726" s="69"/>
      <c r="IJ1726" s="69"/>
      <c r="IK1726" s="69"/>
      <c r="IL1726" s="69"/>
      <c r="IM1726" s="69"/>
      <c r="IN1726" s="69"/>
    </row>
    <row r="1727" spans="1:248" s="70" customFormat="1" ht="15" customHeight="1" x14ac:dyDescent="0.2">
      <c r="A1727" s="92" t="s">
        <v>3551</v>
      </c>
      <c r="B1727" s="142">
        <v>42384</v>
      </c>
      <c r="C1727" s="92" t="s">
        <v>3553</v>
      </c>
      <c r="D1727" s="320">
        <v>310</v>
      </c>
      <c r="E1727" s="69"/>
      <c r="F1727" s="69"/>
      <c r="G1727" s="69"/>
      <c r="H1727" s="69"/>
      <c r="I1727" s="69"/>
      <c r="J1727" s="69"/>
      <c r="N1727" s="69"/>
      <c r="O1727" s="69"/>
      <c r="P1727" s="69"/>
      <c r="Q1727" s="69"/>
      <c r="R1727" s="69"/>
      <c r="S1727" s="69"/>
      <c r="T1727" s="69"/>
      <c r="U1727" s="69"/>
      <c r="V1727" s="69"/>
      <c r="W1727" s="69"/>
      <c r="X1727" s="69"/>
      <c r="Y1727" s="69"/>
      <c r="Z1727" s="69"/>
      <c r="AA1727" s="69"/>
      <c r="AB1727" s="69"/>
      <c r="AC1727" s="69"/>
      <c r="AD1727" s="69"/>
      <c r="AE1727" s="69"/>
      <c r="AF1727" s="69"/>
      <c r="AG1727" s="69"/>
      <c r="AH1727" s="69"/>
      <c r="AI1727" s="69"/>
      <c r="AJ1727" s="69"/>
      <c r="AK1727" s="69"/>
      <c r="AL1727" s="69"/>
      <c r="AM1727" s="69"/>
      <c r="AN1727" s="69"/>
      <c r="AO1727" s="69"/>
      <c r="AP1727" s="69"/>
      <c r="AQ1727" s="69"/>
      <c r="AR1727" s="69"/>
      <c r="AS1727" s="69"/>
      <c r="AT1727" s="69"/>
      <c r="AU1727" s="69"/>
      <c r="AV1727" s="69"/>
      <c r="AW1727" s="69"/>
      <c r="AX1727" s="69"/>
      <c r="AY1727" s="69"/>
      <c r="AZ1727" s="69"/>
      <c r="BA1727" s="69"/>
      <c r="BB1727" s="69"/>
      <c r="BC1727" s="69"/>
      <c r="BD1727" s="69"/>
      <c r="BE1727" s="69"/>
      <c r="BF1727" s="69"/>
      <c r="BG1727" s="69"/>
      <c r="BH1727" s="69"/>
      <c r="BI1727" s="69"/>
      <c r="BJ1727" s="69"/>
      <c r="BK1727" s="69"/>
      <c r="BL1727" s="69"/>
      <c r="BM1727" s="69"/>
      <c r="BN1727" s="69"/>
      <c r="BO1727" s="69"/>
      <c r="BP1727" s="69"/>
      <c r="BQ1727" s="69"/>
      <c r="BR1727" s="69"/>
      <c r="BS1727" s="69"/>
      <c r="BT1727" s="69"/>
      <c r="BU1727" s="69"/>
      <c r="BV1727" s="69"/>
      <c r="BW1727" s="69"/>
      <c r="BX1727" s="69"/>
      <c r="BY1727" s="69"/>
      <c r="BZ1727" s="69"/>
      <c r="CA1727" s="69"/>
      <c r="CB1727" s="69"/>
      <c r="CC1727" s="69"/>
      <c r="CD1727" s="69"/>
      <c r="CE1727" s="69"/>
      <c r="CF1727" s="69"/>
      <c r="CG1727" s="69"/>
      <c r="CH1727" s="69"/>
      <c r="CI1727" s="69"/>
      <c r="CJ1727" s="69"/>
      <c r="CK1727" s="69"/>
      <c r="CL1727" s="69"/>
      <c r="CM1727" s="69"/>
      <c r="CN1727" s="69"/>
      <c r="CO1727" s="69"/>
      <c r="CP1727" s="69"/>
      <c r="CQ1727" s="69"/>
      <c r="CR1727" s="69"/>
      <c r="CS1727" s="69"/>
      <c r="CT1727" s="69"/>
      <c r="CU1727" s="69"/>
      <c r="CV1727" s="69"/>
      <c r="CW1727" s="69"/>
      <c r="CX1727" s="69"/>
      <c r="CY1727" s="69"/>
      <c r="CZ1727" s="69"/>
      <c r="DA1727" s="69"/>
      <c r="DB1727" s="69"/>
      <c r="DC1727" s="69"/>
      <c r="DD1727" s="69"/>
      <c r="DE1727" s="69"/>
      <c r="DF1727" s="69"/>
      <c r="DG1727" s="69"/>
      <c r="DH1727" s="69"/>
      <c r="DI1727" s="69"/>
      <c r="DJ1727" s="69"/>
      <c r="DK1727" s="69"/>
      <c r="DL1727" s="69"/>
      <c r="DM1727" s="69"/>
      <c r="DN1727" s="69"/>
      <c r="DO1727" s="69"/>
      <c r="DP1727" s="69"/>
      <c r="DQ1727" s="69"/>
      <c r="DR1727" s="69"/>
      <c r="DS1727" s="69"/>
      <c r="DT1727" s="69"/>
      <c r="DU1727" s="69"/>
      <c r="DV1727" s="69"/>
      <c r="DW1727" s="69"/>
      <c r="DX1727" s="69"/>
      <c r="DY1727" s="69"/>
      <c r="DZ1727" s="69"/>
      <c r="EA1727" s="69"/>
      <c r="EB1727" s="69"/>
      <c r="EC1727" s="69"/>
      <c r="ED1727" s="69"/>
      <c r="EE1727" s="69"/>
      <c r="EF1727" s="69"/>
      <c r="EG1727" s="69"/>
      <c r="EH1727" s="69"/>
      <c r="EI1727" s="69"/>
      <c r="EJ1727" s="69"/>
      <c r="EK1727" s="69"/>
      <c r="EL1727" s="69"/>
      <c r="EM1727" s="69"/>
      <c r="EN1727" s="69"/>
      <c r="EO1727" s="69"/>
      <c r="EP1727" s="69"/>
      <c r="EQ1727" s="69"/>
      <c r="ER1727" s="69"/>
      <c r="ES1727" s="69"/>
      <c r="ET1727" s="69"/>
      <c r="EU1727" s="69"/>
      <c r="EV1727" s="69"/>
      <c r="EW1727" s="69"/>
      <c r="EX1727" s="69"/>
      <c r="EY1727" s="69"/>
      <c r="EZ1727" s="69"/>
      <c r="FA1727" s="69"/>
      <c r="FB1727" s="69"/>
      <c r="FC1727" s="69"/>
      <c r="FD1727" s="69"/>
      <c r="FE1727" s="69"/>
      <c r="FF1727" s="69"/>
      <c r="FG1727" s="69"/>
      <c r="FH1727" s="69"/>
      <c r="FI1727" s="69"/>
      <c r="FJ1727" s="69"/>
      <c r="FK1727" s="69"/>
      <c r="FL1727" s="69"/>
      <c r="FM1727" s="69"/>
      <c r="FN1727" s="69"/>
      <c r="FO1727" s="69"/>
      <c r="FP1727" s="69"/>
      <c r="FQ1727" s="69"/>
      <c r="FR1727" s="69"/>
      <c r="FS1727" s="69"/>
      <c r="FT1727" s="69"/>
      <c r="FU1727" s="69"/>
      <c r="FV1727" s="69"/>
      <c r="FW1727" s="69"/>
      <c r="FX1727" s="69"/>
      <c r="FY1727" s="69"/>
      <c r="FZ1727" s="69"/>
      <c r="GA1727" s="69"/>
      <c r="GB1727" s="69"/>
      <c r="GC1727" s="69"/>
      <c r="GD1727" s="69"/>
      <c r="GE1727" s="69"/>
      <c r="GF1727" s="69"/>
      <c r="GG1727" s="69"/>
      <c r="GH1727" s="69"/>
      <c r="GI1727" s="69"/>
      <c r="GJ1727" s="69"/>
      <c r="GK1727" s="69"/>
      <c r="GL1727" s="69"/>
      <c r="GM1727" s="69"/>
      <c r="GN1727" s="69"/>
      <c r="GO1727" s="69"/>
      <c r="GP1727" s="69"/>
      <c r="GQ1727" s="69"/>
      <c r="GR1727" s="69"/>
      <c r="GS1727" s="69"/>
      <c r="GT1727" s="69"/>
      <c r="GU1727" s="69"/>
      <c r="GV1727" s="69"/>
      <c r="GW1727" s="69"/>
      <c r="GX1727" s="69"/>
      <c r="GY1727" s="69"/>
      <c r="GZ1727" s="69"/>
      <c r="HA1727" s="69"/>
      <c r="HB1727" s="69"/>
      <c r="HC1727" s="69"/>
      <c r="HD1727" s="69"/>
      <c r="HE1727" s="69"/>
      <c r="HF1727" s="69"/>
      <c r="HG1727" s="69"/>
      <c r="HH1727" s="69"/>
      <c r="HI1727" s="69"/>
      <c r="HJ1727" s="69"/>
      <c r="HK1727" s="69"/>
      <c r="HL1727" s="69"/>
      <c r="HM1727" s="69"/>
      <c r="HN1727" s="69"/>
      <c r="HO1727" s="69"/>
      <c r="HP1727" s="69"/>
      <c r="HQ1727" s="69"/>
      <c r="HR1727" s="69"/>
      <c r="HS1727" s="69"/>
      <c r="HT1727" s="69"/>
      <c r="HU1727" s="69"/>
      <c r="HV1727" s="69"/>
      <c r="HW1727" s="69"/>
      <c r="HX1727" s="69"/>
      <c r="HY1727" s="69"/>
      <c r="HZ1727" s="69"/>
      <c r="IA1727" s="69"/>
      <c r="IB1727" s="69"/>
      <c r="IC1727" s="69"/>
      <c r="ID1727" s="69"/>
      <c r="IE1727" s="69"/>
      <c r="IF1727" s="69"/>
      <c r="IG1727" s="69"/>
      <c r="IH1727" s="69"/>
      <c r="II1727" s="69"/>
      <c r="IJ1727" s="69"/>
      <c r="IK1727" s="69"/>
      <c r="IL1727" s="69"/>
      <c r="IM1727" s="69"/>
      <c r="IN1727" s="69"/>
    </row>
    <row r="1728" spans="1:248" s="70" customFormat="1" ht="15" customHeight="1" x14ac:dyDescent="0.2">
      <c r="A1728" s="92" t="s">
        <v>3554</v>
      </c>
      <c r="B1728" s="142">
        <v>42385</v>
      </c>
      <c r="C1728" s="92" t="s">
        <v>3555</v>
      </c>
      <c r="D1728" s="320">
        <v>550</v>
      </c>
      <c r="E1728" s="69"/>
      <c r="F1728" s="69"/>
      <c r="G1728" s="69"/>
      <c r="H1728" s="69"/>
      <c r="I1728" s="69"/>
      <c r="J1728" s="69"/>
      <c r="N1728" s="69"/>
      <c r="O1728" s="69"/>
      <c r="P1728" s="69"/>
      <c r="Q1728" s="69"/>
      <c r="R1728" s="69"/>
      <c r="S1728" s="69"/>
      <c r="T1728" s="69"/>
      <c r="U1728" s="69"/>
      <c r="V1728" s="69"/>
      <c r="W1728" s="69"/>
      <c r="X1728" s="69"/>
      <c r="Y1728" s="69"/>
      <c r="Z1728" s="69"/>
      <c r="AA1728" s="69"/>
      <c r="AB1728" s="69"/>
      <c r="AC1728" s="69"/>
      <c r="AD1728" s="69"/>
      <c r="AE1728" s="69"/>
      <c r="AF1728" s="69"/>
      <c r="AG1728" s="69"/>
      <c r="AH1728" s="69"/>
      <c r="AI1728" s="69"/>
      <c r="AJ1728" s="69"/>
      <c r="AK1728" s="69"/>
      <c r="AL1728" s="69"/>
      <c r="AM1728" s="69"/>
      <c r="AN1728" s="69"/>
      <c r="AO1728" s="69"/>
      <c r="AP1728" s="69"/>
      <c r="AQ1728" s="69"/>
      <c r="AR1728" s="69"/>
      <c r="AS1728" s="69"/>
      <c r="AT1728" s="69"/>
      <c r="AU1728" s="69"/>
      <c r="AV1728" s="69"/>
      <c r="AW1728" s="69"/>
      <c r="AX1728" s="69"/>
      <c r="AY1728" s="69"/>
      <c r="AZ1728" s="69"/>
      <c r="BA1728" s="69"/>
      <c r="BB1728" s="69"/>
      <c r="BC1728" s="69"/>
      <c r="BD1728" s="69"/>
      <c r="BE1728" s="69"/>
      <c r="BF1728" s="69"/>
      <c r="BG1728" s="69"/>
      <c r="BH1728" s="69"/>
      <c r="BI1728" s="69"/>
      <c r="BJ1728" s="69"/>
      <c r="BK1728" s="69"/>
      <c r="BL1728" s="69"/>
      <c r="BM1728" s="69"/>
      <c r="BN1728" s="69"/>
      <c r="BO1728" s="69"/>
      <c r="BP1728" s="69"/>
      <c r="BQ1728" s="69"/>
      <c r="BR1728" s="69"/>
      <c r="BS1728" s="69"/>
      <c r="BT1728" s="69"/>
      <c r="BU1728" s="69"/>
      <c r="BV1728" s="69"/>
      <c r="BW1728" s="69"/>
      <c r="BX1728" s="69"/>
      <c r="BY1728" s="69"/>
      <c r="BZ1728" s="69"/>
      <c r="CA1728" s="69"/>
      <c r="CB1728" s="69"/>
      <c r="CC1728" s="69"/>
      <c r="CD1728" s="69"/>
      <c r="CE1728" s="69"/>
      <c r="CF1728" s="69"/>
      <c r="CG1728" s="69"/>
      <c r="CH1728" s="69"/>
      <c r="CI1728" s="69"/>
      <c r="CJ1728" s="69"/>
      <c r="CK1728" s="69"/>
      <c r="CL1728" s="69"/>
      <c r="CM1728" s="69"/>
      <c r="CN1728" s="69"/>
      <c r="CO1728" s="69"/>
      <c r="CP1728" s="69"/>
      <c r="CQ1728" s="69"/>
      <c r="CR1728" s="69"/>
      <c r="CS1728" s="69"/>
      <c r="CT1728" s="69"/>
      <c r="CU1728" s="69"/>
      <c r="CV1728" s="69"/>
      <c r="CW1728" s="69"/>
      <c r="CX1728" s="69"/>
      <c r="CY1728" s="69"/>
      <c r="CZ1728" s="69"/>
      <c r="DA1728" s="69"/>
      <c r="DB1728" s="69"/>
      <c r="DC1728" s="69"/>
      <c r="DD1728" s="69"/>
      <c r="DE1728" s="69"/>
      <c r="DF1728" s="69"/>
      <c r="DG1728" s="69"/>
      <c r="DH1728" s="69"/>
      <c r="DI1728" s="69"/>
      <c r="DJ1728" s="69"/>
      <c r="DK1728" s="69"/>
      <c r="DL1728" s="69"/>
      <c r="DM1728" s="69"/>
      <c r="DN1728" s="69"/>
      <c r="DO1728" s="69"/>
      <c r="DP1728" s="69"/>
      <c r="DQ1728" s="69"/>
      <c r="DR1728" s="69"/>
      <c r="DS1728" s="69"/>
      <c r="DT1728" s="69"/>
      <c r="DU1728" s="69"/>
      <c r="DV1728" s="69"/>
      <c r="DW1728" s="69"/>
      <c r="DX1728" s="69"/>
      <c r="DY1728" s="69"/>
      <c r="DZ1728" s="69"/>
      <c r="EA1728" s="69"/>
      <c r="EB1728" s="69"/>
      <c r="EC1728" s="69"/>
      <c r="ED1728" s="69"/>
      <c r="EE1728" s="69"/>
      <c r="EF1728" s="69"/>
      <c r="EG1728" s="69"/>
      <c r="EH1728" s="69"/>
      <c r="EI1728" s="69"/>
      <c r="EJ1728" s="69"/>
      <c r="EK1728" s="69"/>
      <c r="EL1728" s="69"/>
      <c r="EM1728" s="69"/>
      <c r="EN1728" s="69"/>
      <c r="EO1728" s="69"/>
      <c r="EP1728" s="69"/>
      <c r="EQ1728" s="69"/>
      <c r="ER1728" s="69"/>
      <c r="ES1728" s="69"/>
      <c r="ET1728" s="69"/>
      <c r="EU1728" s="69"/>
      <c r="EV1728" s="69"/>
      <c r="EW1728" s="69"/>
      <c r="EX1728" s="69"/>
      <c r="EY1728" s="69"/>
      <c r="EZ1728" s="69"/>
      <c r="FA1728" s="69"/>
      <c r="FB1728" s="69"/>
      <c r="FC1728" s="69"/>
      <c r="FD1728" s="69"/>
      <c r="FE1728" s="69"/>
      <c r="FF1728" s="69"/>
      <c r="FG1728" s="69"/>
      <c r="FH1728" s="69"/>
      <c r="FI1728" s="69"/>
      <c r="FJ1728" s="69"/>
      <c r="FK1728" s="69"/>
      <c r="FL1728" s="69"/>
      <c r="FM1728" s="69"/>
      <c r="FN1728" s="69"/>
      <c r="FO1728" s="69"/>
      <c r="FP1728" s="69"/>
      <c r="FQ1728" s="69"/>
      <c r="FR1728" s="69"/>
      <c r="FS1728" s="69"/>
      <c r="FT1728" s="69"/>
      <c r="FU1728" s="69"/>
      <c r="FV1728" s="69"/>
      <c r="FW1728" s="69"/>
      <c r="FX1728" s="69"/>
      <c r="FY1728" s="69"/>
      <c r="FZ1728" s="69"/>
      <c r="GA1728" s="69"/>
      <c r="GB1728" s="69"/>
      <c r="GC1728" s="69"/>
      <c r="GD1728" s="69"/>
      <c r="GE1728" s="69"/>
      <c r="GF1728" s="69"/>
      <c r="GG1728" s="69"/>
      <c r="GH1728" s="69"/>
      <c r="GI1728" s="69"/>
      <c r="GJ1728" s="69"/>
      <c r="GK1728" s="69"/>
      <c r="GL1728" s="69"/>
      <c r="GM1728" s="69"/>
      <c r="GN1728" s="69"/>
      <c r="GO1728" s="69"/>
      <c r="GP1728" s="69"/>
      <c r="GQ1728" s="69"/>
      <c r="GR1728" s="69"/>
      <c r="GS1728" s="69"/>
      <c r="GT1728" s="69"/>
      <c r="GU1728" s="69"/>
      <c r="GV1728" s="69"/>
      <c r="GW1728" s="69"/>
      <c r="GX1728" s="69"/>
      <c r="GY1728" s="69"/>
      <c r="GZ1728" s="69"/>
      <c r="HA1728" s="69"/>
      <c r="HB1728" s="69"/>
      <c r="HC1728" s="69"/>
      <c r="HD1728" s="69"/>
      <c r="HE1728" s="69"/>
      <c r="HF1728" s="69"/>
      <c r="HG1728" s="69"/>
      <c r="HH1728" s="69"/>
      <c r="HI1728" s="69"/>
      <c r="HJ1728" s="69"/>
      <c r="HK1728" s="69"/>
      <c r="HL1728" s="69"/>
      <c r="HM1728" s="69"/>
      <c r="HN1728" s="69"/>
      <c r="HO1728" s="69"/>
      <c r="HP1728" s="69"/>
      <c r="HQ1728" s="69"/>
      <c r="HR1728" s="69"/>
      <c r="HS1728" s="69"/>
      <c r="HT1728" s="69"/>
      <c r="HU1728" s="69"/>
      <c r="HV1728" s="69"/>
      <c r="HW1728" s="69"/>
      <c r="HX1728" s="69"/>
      <c r="HY1728" s="69"/>
      <c r="HZ1728" s="69"/>
      <c r="IA1728" s="69"/>
      <c r="IB1728" s="69"/>
      <c r="IC1728" s="69"/>
      <c r="ID1728" s="69"/>
      <c r="IE1728" s="69"/>
      <c r="IF1728" s="69"/>
      <c r="IG1728" s="69"/>
      <c r="IH1728" s="69"/>
      <c r="II1728" s="69"/>
      <c r="IJ1728" s="69"/>
      <c r="IK1728" s="69"/>
      <c r="IL1728" s="69"/>
      <c r="IM1728" s="69"/>
      <c r="IN1728" s="69"/>
    </row>
    <row r="1729" spans="1:248" s="70" customFormat="1" ht="15" customHeight="1" x14ac:dyDescent="0.2">
      <c r="A1729" s="92" t="s">
        <v>3554</v>
      </c>
      <c r="B1729" s="142">
        <v>42386</v>
      </c>
      <c r="C1729" s="92" t="s">
        <v>3556</v>
      </c>
      <c r="D1729" s="320">
        <v>650</v>
      </c>
      <c r="E1729" s="69"/>
      <c r="F1729" s="69"/>
      <c r="G1729" s="69"/>
      <c r="H1729" s="69"/>
      <c r="I1729" s="69"/>
      <c r="J1729" s="69"/>
      <c r="N1729" s="69"/>
      <c r="O1729" s="69"/>
      <c r="P1729" s="69"/>
      <c r="Q1729" s="69"/>
      <c r="R1729" s="69"/>
      <c r="S1729" s="69"/>
      <c r="T1729" s="69"/>
      <c r="U1729" s="69"/>
      <c r="V1729" s="69"/>
      <c r="W1729" s="69"/>
      <c r="X1729" s="69"/>
      <c r="Y1729" s="69"/>
      <c r="Z1729" s="69"/>
      <c r="AA1729" s="69"/>
      <c r="AB1729" s="69"/>
      <c r="AC1729" s="69"/>
      <c r="AD1729" s="69"/>
      <c r="AE1729" s="69"/>
      <c r="AF1729" s="69"/>
      <c r="AG1729" s="69"/>
      <c r="AH1729" s="69"/>
      <c r="AI1729" s="69"/>
      <c r="AJ1729" s="69"/>
      <c r="AK1729" s="69"/>
      <c r="AL1729" s="69"/>
      <c r="AM1729" s="69"/>
      <c r="AN1729" s="69"/>
      <c r="AO1729" s="69"/>
      <c r="AP1729" s="69"/>
      <c r="AQ1729" s="69"/>
      <c r="AR1729" s="69"/>
      <c r="AS1729" s="69"/>
      <c r="AT1729" s="69"/>
      <c r="AU1729" s="69"/>
      <c r="AV1729" s="69"/>
      <c r="AW1729" s="69"/>
      <c r="AX1729" s="69"/>
      <c r="AY1729" s="69"/>
      <c r="AZ1729" s="69"/>
      <c r="BA1729" s="69"/>
      <c r="BB1729" s="69"/>
      <c r="BC1729" s="69"/>
      <c r="BD1729" s="69"/>
      <c r="BE1729" s="69"/>
      <c r="BF1729" s="69"/>
      <c r="BG1729" s="69"/>
      <c r="BH1729" s="69"/>
      <c r="BI1729" s="69"/>
      <c r="BJ1729" s="69"/>
      <c r="BK1729" s="69"/>
      <c r="BL1729" s="69"/>
      <c r="BM1729" s="69"/>
      <c r="BN1729" s="69"/>
      <c r="BO1729" s="69"/>
      <c r="BP1729" s="69"/>
      <c r="BQ1729" s="69"/>
      <c r="BR1729" s="69"/>
      <c r="BS1729" s="69"/>
      <c r="BT1729" s="69"/>
      <c r="BU1729" s="69"/>
      <c r="BV1729" s="69"/>
      <c r="BW1729" s="69"/>
      <c r="BX1729" s="69"/>
      <c r="BY1729" s="69"/>
      <c r="BZ1729" s="69"/>
      <c r="CA1729" s="69"/>
      <c r="CB1729" s="69"/>
      <c r="CC1729" s="69"/>
      <c r="CD1729" s="69"/>
      <c r="CE1729" s="69"/>
      <c r="CF1729" s="69"/>
      <c r="CG1729" s="69"/>
      <c r="CH1729" s="69"/>
      <c r="CI1729" s="69"/>
      <c r="CJ1729" s="69"/>
      <c r="CK1729" s="69"/>
      <c r="CL1729" s="69"/>
      <c r="CM1729" s="69"/>
      <c r="CN1729" s="69"/>
      <c r="CO1729" s="69"/>
      <c r="CP1729" s="69"/>
      <c r="CQ1729" s="69"/>
      <c r="CR1729" s="69"/>
      <c r="CS1729" s="69"/>
      <c r="CT1729" s="69"/>
      <c r="CU1729" s="69"/>
      <c r="CV1729" s="69"/>
      <c r="CW1729" s="69"/>
      <c r="CX1729" s="69"/>
      <c r="CY1729" s="69"/>
      <c r="CZ1729" s="69"/>
      <c r="DA1729" s="69"/>
      <c r="DB1729" s="69"/>
      <c r="DC1729" s="69"/>
      <c r="DD1729" s="69"/>
      <c r="DE1729" s="69"/>
      <c r="DF1729" s="69"/>
      <c r="DG1729" s="69"/>
      <c r="DH1729" s="69"/>
      <c r="DI1729" s="69"/>
      <c r="DJ1729" s="69"/>
      <c r="DK1729" s="69"/>
      <c r="DL1729" s="69"/>
      <c r="DM1729" s="69"/>
      <c r="DN1729" s="69"/>
      <c r="DO1729" s="69"/>
      <c r="DP1729" s="69"/>
      <c r="DQ1729" s="69"/>
      <c r="DR1729" s="69"/>
      <c r="DS1729" s="69"/>
      <c r="DT1729" s="69"/>
      <c r="DU1729" s="69"/>
      <c r="DV1729" s="69"/>
      <c r="DW1729" s="69"/>
      <c r="DX1729" s="69"/>
      <c r="DY1729" s="69"/>
      <c r="DZ1729" s="69"/>
      <c r="EA1729" s="69"/>
      <c r="EB1729" s="69"/>
      <c r="EC1729" s="69"/>
      <c r="ED1729" s="69"/>
      <c r="EE1729" s="69"/>
      <c r="EF1729" s="69"/>
      <c r="EG1729" s="69"/>
      <c r="EH1729" s="69"/>
      <c r="EI1729" s="69"/>
      <c r="EJ1729" s="69"/>
      <c r="EK1729" s="69"/>
      <c r="EL1729" s="69"/>
      <c r="EM1729" s="69"/>
      <c r="EN1729" s="69"/>
      <c r="EO1729" s="69"/>
      <c r="EP1729" s="69"/>
      <c r="EQ1729" s="69"/>
      <c r="ER1729" s="69"/>
      <c r="ES1729" s="69"/>
      <c r="ET1729" s="69"/>
      <c r="EU1729" s="69"/>
      <c r="EV1729" s="69"/>
      <c r="EW1729" s="69"/>
      <c r="EX1729" s="69"/>
      <c r="EY1729" s="69"/>
      <c r="EZ1729" s="69"/>
      <c r="FA1729" s="69"/>
      <c r="FB1729" s="69"/>
      <c r="FC1729" s="69"/>
      <c r="FD1729" s="69"/>
      <c r="FE1729" s="69"/>
      <c r="FF1729" s="69"/>
      <c r="FG1729" s="69"/>
      <c r="FH1729" s="69"/>
      <c r="FI1729" s="69"/>
      <c r="FJ1729" s="69"/>
      <c r="FK1729" s="69"/>
      <c r="FL1729" s="69"/>
      <c r="FM1729" s="69"/>
      <c r="FN1729" s="69"/>
      <c r="FO1729" s="69"/>
      <c r="FP1729" s="69"/>
      <c r="FQ1729" s="69"/>
      <c r="FR1729" s="69"/>
      <c r="FS1729" s="69"/>
      <c r="FT1729" s="69"/>
      <c r="FU1729" s="69"/>
      <c r="FV1729" s="69"/>
      <c r="FW1729" s="69"/>
      <c r="FX1729" s="69"/>
      <c r="FY1729" s="69"/>
      <c r="FZ1729" s="69"/>
      <c r="GA1729" s="69"/>
      <c r="GB1729" s="69"/>
      <c r="GC1729" s="69"/>
      <c r="GD1729" s="69"/>
      <c r="GE1729" s="69"/>
      <c r="GF1729" s="69"/>
      <c r="GG1729" s="69"/>
      <c r="GH1729" s="69"/>
      <c r="GI1729" s="69"/>
      <c r="GJ1729" s="69"/>
      <c r="GK1729" s="69"/>
      <c r="GL1729" s="69"/>
      <c r="GM1729" s="69"/>
      <c r="GN1729" s="69"/>
      <c r="GO1729" s="69"/>
      <c r="GP1729" s="69"/>
      <c r="GQ1729" s="69"/>
      <c r="GR1729" s="69"/>
      <c r="GS1729" s="69"/>
      <c r="GT1729" s="69"/>
      <c r="GU1729" s="69"/>
      <c r="GV1729" s="69"/>
      <c r="GW1729" s="69"/>
      <c r="GX1729" s="69"/>
      <c r="GY1729" s="69"/>
      <c r="GZ1729" s="69"/>
      <c r="HA1729" s="69"/>
      <c r="HB1729" s="69"/>
      <c r="HC1729" s="69"/>
      <c r="HD1729" s="69"/>
      <c r="HE1729" s="69"/>
      <c r="HF1729" s="69"/>
      <c r="HG1729" s="69"/>
      <c r="HH1729" s="69"/>
      <c r="HI1729" s="69"/>
      <c r="HJ1729" s="69"/>
      <c r="HK1729" s="69"/>
      <c r="HL1729" s="69"/>
      <c r="HM1729" s="69"/>
      <c r="HN1729" s="69"/>
      <c r="HO1729" s="69"/>
      <c r="HP1729" s="69"/>
      <c r="HQ1729" s="69"/>
      <c r="HR1729" s="69"/>
      <c r="HS1729" s="69"/>
      <c r="HT1729" s="69"/>
      <c r="HU1729" s="69"/>
      <c r="HV1729" s="69"/>
      <c r="HW1729" s="69"/>
      <c r="HX1729" s="69"/>
      <c r="HY1729" s="69"/>
      <c r="HZ1729" s="69"/>
      <c r="IA1729" s="69"/>
      <c r="IB1729" s="69"/>
      <c r="IC1729" s="69"/>
      <c r="ID1729" s="69"/>
      <c r="IE1729" s="69"/>
      <c r="IF1729" s="69"/>
      <c r="IG1729" s="69"/>
      <c r="IH1729" s="69"/>
      <c r="II1729" s="69"/>
      <c r="IJ1729" s="69"/>
      <c r="IK1729" s="69"/>
      <c r="IL1729" s="69"/>
      <c r="IM1729" s="69"/>
      <c r="IN1729" s="69"/>
    </row>
    <row r="1730" spans="1:248" s="70" customFormat="1" ht="15" customHeight="1" x14ac:dyDescent="0.2">
      <c r="A1730" s="92" t="s">
        <v>3557</v>
      </c>
      <c r="B1730" s="142">
        <v>42387</v>
      </c>
      <c r="C1730" s="92" t="s">
        <v>3558</v>
      </c>
      <c r="D1730" s="320">
        <v>600</v>
      </c>
      <c r="E1730" s="69"/>
      <c r="F1730" s="69"/>
      <c r="G1730" s="69"/>
      <c r="H1730" s="69"/>
      <c r="I1730" s="69"/>
      <c r="J1730" s="69"/>
      <c r="N1730" s="69"/>
      <c r="O1730" s="69"/>
      <c r="P1730" s="69"/>
      <c r="Q1730" s="69"/>
      <c r="R1730" s="69"/>
      <c r="S1730" s="69"/>
      <c r="T1730" s="69"/>
      <c r="U1730" s="69"/>
      <c r="V1730" s="69"/>
      <c r="W1730" s="69"/>
      <c r="X1730" s="69"/>
      <c r="Y1730" s="69"/>
      <c r="Z1730" s="69"/>
      <c r="AA1730" s="69"/>
      <c r="AB1730" s="69"/>
      <c r="AC1730" s="69"/>
      <c r="AD1730" s="69"/>
      <c r="AE1730" s="69"/>
      <c r="AF1730" s="69"/>
      <c r="AG1730" s="69"/>
      <c r="AH1730" s="69"/>
      <c r="AI1730" s="69"/>
      <c r="AJ1730" s="69"/>
      <c r="AK1730" s="69"/>
      <c r="AL1730" s="69"/>
      <c r="AM1730" s="69"/>
      <c r="AN1730" s="69"/>
      <c r="AO1730" s="69"/>
      <c r="AP1730" s="69"/>
      <c r="AQ1730" s="69"/>
      <c r="AR1730" s="69"/>
      <c r="AS1730" s="69"/>
      <c r="AT1730" s="69"/>
      <c r="AU1730" s="69"/>
      <c r="AV1730" s="69"/>
      <c r="AW1730" s="69"/>
      <c r="AX1730" s="69"/>
      <c r="AY1730" s="69"/>
      <c r="AZ1730" s="69"/>
      <c r="BA1730" s="69"/>
      <c r="BB1730" s="69"/>
      <c r="BC1730" s="69"/>
      <c r="BD1730" s="69"/>
      <c r="BE1730" s="69"/>
      <c r="BF1730" s="69"/>
      <c r="BG1730" s="69"/>
      <c r="BH1730" s="69"/>
      <c r="BI1730" s="69"/>
      <c r="BJ1730" s="69"/>
      <c r="BK1730" s="69"/>
      <c r="BL1730" s="69"/>
      <c r="BM1730" s="69"/>
      <c r="BN1730" s="69"/>
      <c r="BO1730" s="69"/>
      <c r="BP1730" s="69"/>
      <c r="BQ1730" s="69"/>
      <c r="BR1730" s="69"/>
      <c r="BS1730" s="69"/>
      <c r="BT1730" s="69"/>
      <c r="BU1730" s="69"/>
      <c r="BV1730" s="69"/>
      <c r="BW1730" s="69"/>
      <c r="BX1730" s="69"/>
      <c r="BY1730" s="69"/>
      <c r="BZ1730" s="69"/>
      <c r="CA1730" s="69"/>
      <c r="CB1730" s="69"/>
      <c r="CC1730" s="69"/>
      <c r="CD1730" s="69"/>
      <c r="CE1730" s="69"/>
      <c r="CF1730" s="69"/>
      <c r="CG1730" s="69"/>
      <c r="CH1730" s="69"/>
      <c r="CI1730" s="69"/>
      <c r="CJ1730" s="69"/>
      <c r="CK1730" s="69"/>
      <c r="CL1730" s="69"/>
      <c r="CM1730" s="69"/>
      <c r="CN1730" s="69"/>
      <c r="CO1730" s="69"/>
      <c r="CP1730" s="69"/>
      <c r="CQ1730" s="69"/>
      <c r="CR1730" s="69"/>
      <c r="CS1730" s="69"/>
      <c r="CT1730" s="69"/>
      <c r="CU1730" s="69"/>
      <c r="CV1730" s="69"/>
      <c r="CW1730" s="69"/>
      <c r="CX1730" s="69"/>
      <c r="CY1730" s="69"/>
      <c r="CZ1730" s="69"/>
      <c r="DA1730" s="69"/>
      <c r="DB1730" s="69"/>
      <c r="DC1730" s="69"/>
      <c r="DD1730" s="69"/>
      <c r="DE1730" s="69"/>
      <c r="DF1730" s="69"/>
      <c r="DG1730" s="69"/>
      <c r="DH1730" s="69"/>
      <c r="DI1730" s="69"/>
      <c r="DJ1730" s="69"/>
      <c r="DK1730" s="69"/>
      <c r="DL1730" s="69"/>
      <c r="DM1730" s="69"/>
      <c r="DN1730" s="69"/>
      <c r="DO1730" s="69"/>
      <c r="DP1730" s="69"/>
      <c r="DQ1730" s="69"/>
      <c r="DR1730" s="69"/>
      <c r="DS1730" s="69"/>
      <c r="DT1730" s="69"/>
      <c r="DU1730" s="69"/>
      <c r="DV1730" s="69"/>
      <c r="DW1730" s="69"/>
      <c r="DX1730" s="69"/>
      <c r="DY1730" s="69"/>
      <c r="DZ1730" s="69"/>
      <c r="EA1730" s="69"/>
      <c r="EB1730" s="69"/>
      <c r="EC1730" s="69"/>
      <c r="ED1730" s="69"/>
      <c r="EE1730" s="69"/>
      <c r="EF1730" s="69"/>
      <c r="EG1730" s="69"/>
      <c r="EH1730" s="69"/>
      <c r="EI1730" s="69"/>
      <c r="EJ1730" s="69"/>
      <c r="EK1730" s="69"/>
      <c r="EL1730" s="69"/>
      <c r="EM1730" s="69"/>
      <c r="EN1730" s="69"/>
      <c r="EO1730" s="69"/>
      <c r="EP1730" s="69"/>
      <c r="EQ1730" s="69"/>
      <c r="ER1730" s="69"/>
      <c r="ES1730" s="69"/>
      <c r="ET1730" s="69"/>
      <c r="EU1730" s="69"/>
      <c r="EV1730" s="69"/>
      <c r="EW1730" s="69"/>
      <c r="EX1730" s="69"/>
      <c r="EY1730" s="69"/>
      <c r="EZ1730" s="69"/>
      <c r="FA1730" s="69"/>
      <c r="FB1730" s="69"/>
      <c r="FC1730" s="69"/>
      <c r="FD1730" s="69"/>
      <c r="FE1730" s="69"/>
      <c r="FF1730" s="69"/>
      <c r="FG1730" s="69"/>
      <c r="FH1730" s="69"/>
      <c r="FI1730" s="69"/>
      <c r="FJ1730" s="69"/>
      <c r="FK1730" s="69"/>
      <c r="FL1730" s="69"/>
      <c r="FM1730" s="69"/>
      <c r="FN1730" s="69"/>
      <c r="FO1730" s="69"/>
      <c r="FP1730" s="69"/>
      <c r="FQ1730" s="69"/>
      <c r="FR1730" s="69"/>
      <c r="FS1730" s="69"/>
      <c r="FT1730" s="69"/>
      <c r="FU1730" s="69"/>
      <c r="FV1730" s="69"/>
      <c r="FW1730" s="69"/>
      <c r="FX1730" s="69"/>
      <c r="FY1730" s="69"/>
      <c r="FZ1730" s="69"/>
      <c r="GA1730" s="69"/>
      <c r="GB1730" s="69"/>
      <c r="GC1730" s="69"/>
      <c r="GD1730" s="69"/>
      <c r="GE1730" s="69"/>
      <c r="GF1730" s="69"/>
      <c r="GG1730" s="69"/>
      <c r="GH1730" s="69"/>
      <c r="GI1730" s="69"/>
      <c r="GJ1730" s="69"/>
      <c r="GK1730" s="69"/>
      <c r="GL1730" s="69"/>
      <c r="GM1730" s="69"/>
      <c r="GN1730" s="69"/>
      <c r="GO1730" s="69"/>
      <c r="GP1730" s="69"/>
      <c r="GQ1730" s="69"/>
      <c r="GR1730" s="69"/>
      <c r="GS1730" s="69"/>
      <c r="GT1730" s="69"/>
      <c r="GU1730" s="69"/>
      <c r="GV1730" s="69"/>
      <c r="GW1730" s="69"/>
      <c r="GX1730" s="69"/>
      <c r="GY1730" s="69"/>
      <c r="GZ1730" s="69"/>
      <c r="HA1730" s="69"/>
      <c r="HB1730" s="69"/>
      <c r="HC1730" s="69"/>
      <c r="HD1730" s="69"/>
      <c r="HE1730" s="69"/>
      <c r="HF1730" s="69"/>
      <c r="HG1730" s="69"/>
      <c r="HH1730" s="69"/>
      <c r="HI1730" s="69"/>
      <c r="HJ1730" s="69"/>
      <c r="HK1730" s="69"/>
      <c r="HL1730" s="69"/>
      <c r="HM1730" s="69"/>
      <c r="HN1730" s="69"/>
      <c r="HO1730" s="69"/>
      <c r="HP1730" s="69"/>
      <c r="HQ1730" s="69"/>
      <c r="HR1730" s="69"/>
      <c r="HS1730" s="69"/>
      <c r="HT1730" s="69"/>
      <c r="HU1730" s="69"/>
      <c r="HV1730" s="69"/>
      <c r="HW1730" s="69"/>
      <c r="HX1730" s="69"/>
      <c r="HY1730" s="69"/>
      <c r="HZ1730" s="69"/>
      <c r="IA1730" s="69"/>
      <c r="IB1730" s="69"/>
      <c r="IC1730" s="69"/>
      <c r="ID1730" s="69"/>
      <c r="IE1730" s="69"/>
      <c r="IF1730" s="69"/>
      <c r="IG1730" s="69"/>
      <c r="IH1730" s="69"/>
      <c r="II1730" s="69"/>
      <c r="IJ1730" s="69"/>
      <c r="IK1730" s="69"/>
      <c r="IL1730" s="69"/>
      <c r="IM1730" s="69"/>
      <c r="IN1730" s="69"/>
    </row>
    <row r="1731" spans="1:248" s="70" customFormat="1" ht="15" customHeight="1" x14ac:dyDescent="0.2">
      <c r="A1731" s="92" t="s">
        <v>3557</v>
      </c>
      <c r="B1731" s="142">
        <v>42388</v>
      </c>
      <c r="C1731" s="92" t="s">
        <v>3559</v>
      </c>
      <c r="D1731" s="320">
        <v>250</v>
      </c>
      <c r="E1731" s="69"/>
      <c r="F1731" s="69"/>
      <c r="G1731" s="69"/>
      <c r="H1731" s="69"/>
      <c r="I1731" s="69"/>
      <c r="J1731" s="69"/>
      <c r="N1731" s="69"/>
      <c r="O1731" s="69"/>
      <c r="P1731" s="69"/>
      <c r="Q1731" s="69"/>
      <c r="R1731" s="69"/>
      <c r="S1731" s="69"/>
      <c r="T1731" s="69"/>
      <c r="U1731" s="69"/>
      <c r="V1731" s="69"/>
      <c r="W1731" s="69"/>
      <c r="X1731" s="69"/>
      <c r="Y1731" s="69"/>
      <c r="Z1731" s="69"/>
      <c r="AA1731" s="69"/>
      <c r="AB1731" s="69"/>
      <c r="AC1731" s="69"/>
      <c r="AD1731" s="69"/>
      <c r="AE1731" s="69"/>
      <c r="AF1731" s="69"/>
      <c r="AG1731" s="69"/>
      <c r="AH1731" s="69"/>
      <c r="AI1731" s="69"/>
      <c r="AJ1731" s="69"/>
      <c r="AK1731" s="69"/>
      <c r="AL1731" s="69"/>
      <c r="AM1731" s="69"/>
      <c r="AN1731" s="69"/>
      <c r="AO1731" s="69"/>
      <c r="AP1731" s="69"/>
      <c r="AQ1731" s="69"/>
      <c r="AR1731" s="69"/>
      <c r="AS1731" s="69"/>
      <c r="AT1731" s="69"/>
      <c r="AU1731" s="69"/>
      <c r="AV1731" s="69"/>
      <c r="AW1731" s="69"/>
      <c r="AX1731" s="69"/>
      <c r="AY1731" s="69"/>
      <c r="AZ1731" s="69"/>
      <c r="BA1731" s="69"/>
      <c r="BB1731" s="69"/>
      <c r="BC1731" s="69"/>
      <c r="BD1731" s="69"/>
      <c r="BE1731" s="69"/>
      <c r="BF1731" s="69"/>
      <c r="BG1731" s="69"/>
      <c r="BH1731" s="69"/>
      <c r="BI1731" s="69"/>
      <c r="BJ1731" s="69"/>
      <c r="BK1731" s="69"/>
      <c r="BL1731" s="69"/>
      <c r="BM1731" s="69"/>
      <c r="BN1731" s="69"/>
      <c r="BO1731" s="69"/>
      <c r="BP1731" s="69"/>
      <c r="BQ1731" s="69"/>
      <c r="BR1731" s="69"/>
      <c r="BS1731" s="69"/>
      <c r="BT1731" s="69"/>
      <c r="BU1731" s="69"/>
      <c r="BV1731" s="69"/>
      <c r="BW1731" s="69"/>
      <c r="BX1731" s="69"/>
      <c r="BY1731" s="69"/>
      <c r="BZ1731" s="69"/>
      <c r="CA1731" s="69"/>
      <c r="CB1731" s="69"/>
      <c r="CC1731" s="69"/>
      <c r="CD1731" s="69"/>
      <c r="CE1731" s="69"/>
      <c r="CF1731" s="69"/>
      <c r="CG1731" s="69"/>
      <c r="CH1731" s="69"/>
      <c r="CI1731" s="69"/>
      <c r="CJ1731" s="69"/>
      <c r="CK1731" s="69"/>
      <c r="CL1731" s="69"/>
      <c r="CM1731" s="69"/>
      <c r="CN1731" s="69"/>
      <c r="CO1731" s="69"/>
      <c r="CP1731" s="69"/>
      <c r="CQ1731" s="69"/>
      <c r="CR1731" s="69"/>
      <c r="CS1731" s="69"/>
      <c r="CT1731" s="69"/>
      <c r="CU1731" s="69"/>
      <c r="CV1731" s="69"/>
      <c r="CW1731" s="69"/>
      <c r="CX1731" s="69"/>
      <c r="CY1731" s="69"/>
      <c r="CZ1731" s="69"/>
      <c r="DA1731" s="69"/>
      <c r="DB1731" s="69"/>
      <c r="DC1731" s="69"/>
      <c r="DD1731" s="69"/>
      <c r="DE1731" s="69"/>
      <c r="DF1731" s="69"/>
      <c r="DG1731" s="69"/>
      <c r="DH1731" s="69"/>
      <c r="DI1731" s="69"/>
      <c r="DJ1731" s="69"/>
      <c r="DK1731" s="69"/>
      <c r="DL1731" s="69"/>
      <c r="DM1731" s="69"/>
      <c r="DN1731" s="69"/>
      <c r="DO1731" s="69"/>
      <c r="DP1731" s="69"/>
      <c r="DQ1731" s="69"/>
      <c r="DR1731" s="69"/>
      <c r="DS1731" s="69"/>
      <c r="DT1731" s="69"/>
      <c r="DU1731" s="69"/>
      <c r="DV1731" s="69"/>
      <c r="DW1731" s="69"/>
      <c r="DX1731" s="69"/>
      <c r="DY1731" s="69"/>
      <c r="DZ1731" s="69"/>
      <c r="EA1731" s="69"/>
      <c r="EB1731" s="69"/>
      <c r="EC1731" s="69"/>
      <c r="ED1731" s="69"/>
      <c r="EE1731" s="69"/>
      <c r="EF1731" s="69"/>
      <c r="EG1731" s="69"/>
      <c r="EH1731" s="69"/>
      <c r="EI1731" s="69"/>
      <c r="EJ1731" s="69"/>
      <c r="EK1731" s="69"/>
      <c r="EL1731" s="69"/>
      <c r="EM1731" s="69"/>
      <c r="EN1731" s="69"/>
      <c r="EO1731" s="69"/>
      <c r="EP1731" s="69"/>
      <c r="EQ1731" s="69"/>
      <c r="ER1731" s="69"/>
      <c r="ES1731" s="69"/>
      <c r="ET1731" s="69"/>
      <c r="EU1731" s="69"/>
      <c r="EV1731" s="69"/>
      <c r="EW1731" s="69"/>
      <c r="EX1731" s="69"/>
      <c r="EY1731" s="69"/>
      <c r="EZ1731" s="69"/>
      <c r="FA1731" s="69"/>
      <c r="FB1731" s="69"/>
      <c r="FC1731" s="69"/>
      <c r="FD1731" s="69"/>
      <c r="FE1731" s="69"/>
      <c r="FF1731" s="69"/>
      <c r="FG1731" s="69"/>
      <c r="FH1731" s="69"/>
      <c r="FI1731" s="69"/>
      <c r="FJ1731" s="69"/>
      <c r="FK1731" s="69"/>
      <c r="FL1731" s="69"/>
      <c r="FM1731" s="69"/>
      <c r="FN1731" s="69"/>
      <c r="FO1731" s="69"/>
      <c r="FP1731" s="69"/>
      <c r="FQ1731" s="69"/>
      <c r="FR1731" s="69"/>
      <c r="FS1731" s="69"/>
      <c r="FT1731" s="69"/>
      <c r="FU1731" s="69"/>
      <c r="FV1731" s="69"/>
      <c r="FW1731" s="69"/>
      <c r="FX1731" s="69"/>
      <c r="FY1731" s="69"/>
      <c r="FZ1731" s="69"/>
      <c r="GA1731" s="69"/>
      <c r="GB1731" s="69"/>
      <c r="GC1731" s="69"/>
      <c r="GD1731" s="69"/>
      <c r="GE1731" s="69"/>
      <c r="GF1731" s="69"/>
      <c r="GG1731" s="69"/>
      <c r="GH1731" s="69"/>
      <c r="GI1731" s="69"/>
      <c r="GJ1731" s="69"/>
      <c r="GK1731" s="69"/>
      <c r="GL1731" s="69"/>
      <c r="GM1731" s="69"/>
      <c r="GN1731" s="69"/>
      <c r="GO1731" s="69"/>
      <c r="GP1731" s="69"/>
      <c r="GQ1731" s="69"/>
      <c r="GR1731" s="69"/>
      <c r="GS1731" s="69"/>
      <c r="GT1731" s="69"/>
      <c r="GU1731" s="69"/>
      <c r="GV1731" s="69"/>
      <c r="GW1731" s="69"/>
      <c r="GX1731" s="69"/>
      <c r="GY1731" s="69"/>
      <c r="GZ1731" s="69"/>
      <c r="HA1731" s="69"/>
      <c r="HB1731" s="69"/>
      <c r="HC1731" s="69"/>
      <c r="HD1731" s="69"/>
      <c r="HE1731" s="69"/>
      <c r="HF1731" s="69"/>
      <c r="HG1731" s="69"/>
      <c r="HH1731" s="69"/>
      <c r="HI1731" s="69"/>
      <c r="HJ1731" s="69"/>
      <c r="HK1731" s="69"/>
      <c r="HL1731" s="69"/>
      <c r="HM1731" s="69"/>
      <c r="HN1731" s="69"/>
      <c r="HO1731" s="69"/>
      <c r="HP1731" s="69"/>
      <c r="HQ1731" s="69"/>
      <c r="HR1731" s="69"/>
      <c r="HS1731" s="69"/>
      <c r="HT1731" s="69"/>
      <c r="HU1731" s="69"/>
      <c r="HV1731" s="69"/>
      <c r="HW1731" s="69"/>
      <c r="HX1731" s="69"/>
      <c r="HY1731" s="69"/>
      <c r="HZ1731" s="69"/>
      <c r="IA1731" s="69"/>
      <c r="IB1731" s="69"/>
      <c r="IC1731" s="69"/>
      <c r="ID1731" s="69"/>
      <c r="IE1731" s="69"/>
      <c r="IF1731" s="69"/>
      <c r="IG1731" s="69"/>
      <c r="IH1731" s="69"/>
      <c r="II1731" s="69"/>
      <c r="IJ1731" s="69"/>
      <c r="IK1731" s="69"/>
      <c r="IL1731" s="69"/>
      <c r="IM1731" s="69"/>
      <c r="IN1731" s="69"/>
    </row>
    <row r="1732" spans="1:248" s="70" customFormat="1" ht="15" customHeight="1" x14ac:dyDescent="0.2">
      <c r="A1732" s="92" t="s">
        <v>3557</v>
      </c>
      <c r="B1732" s="142">
        <v>42389</v>
      </c>
      <c r="C1732" s="92" t="s">
        <v>3560</v>
      </c>
      <c r="D1732" s="320">
        <v>300</v>
      </c>
      <c r="E1732" s="69"/>
      <c r="F1732" s="69"/>
      <c r="G1732" s="69"/>
      <c r="H1732" s="69"/>
      <c r="I1732" s="69"/>
      <c r="J1732" s="69"/>
      <c r="N1732" s="69"/>
      <c r="O1732" s="69"/>
      <c r="P1732" s="69"/>
      <c r="Q1732" s="69"/>
      <c r="R1732" s="69"/>
      <c r="S1732" s="69"/>
      <c r="T1732" s="69"/>
      <c r="U1732" s="69"/>
      <c r="V1732" s="69"/>
      <c r="W1732" s="69"/>
      <c r="X1732" s="69"/>
      <c r="Y1732" s="69"/>
      <c r="Z1732" s="69"/>
      <c r="AA1732" s="69"/>
      <c r="AB1732" s="69"/>
      <c r="AC1732" s="69"/>
      <c r="AD1732" s="69"/>
      <c r="AE1732" s="69"/>
      <c r="AF1732" s="69"/>
      <c r="AG1732" s="69"/>
      <c r="AH1732" s="69"/>
      <c r="AI1732" s="69"/>
      <c r="AJ1732" s="69"/>
      <c r="AK1732" s="69"/>
      <c r="AL1732" s="69"/>
      <c r="AM1732" s="69"/>
      <c r="AN1732" s="69"/>
      <c r="AO1732" s="69"/>
      <c r="AP1732" s="69"/>
      <c r="AQ1732" s="69"/>
      <c r="AR1732" s="69"/>
      <c r="AS1732" s="69"/>
      <c r="AT1732" s="69"/>
      <c r="AU1732" s="69"/>
      <c r="AV1732" s="69"/>
      <c r="AW1732" s="69"/>
      <c r="AX1732" s="69"/>
      <c r="AY1732" s="69"/>
      <c r="AZ1732" s="69"/>
      <c r="BA1732" s="69"/>
      <c r="BB1732" s="69"/>
      <c r="BC1732" s="69"/>
      <c r="BD1732" s="69"/>
      <c r="BE1732" s="69"/>
      <c r="BF1732" s="69"/>
      <c r="BG1732" s="69"/>
      <c r="BH1732" s="69"/>
      <c r="BI1732" s="69"/>
      <c r="BJ1732" s="69"/>
      <c r="BK1732" s="69"/>
      <c r="BL1732" s="69"/>
      <c r="BM1732" s="69"/>
      <c r="BN1732" s="69"/>
      <c r="BO1732" s="69"/>
      <c r="BP1732" s="69"/>
      <c r="BQ1732" s="69"/>
      <c r="BR1732" s="69"/>
      <c r="BS1732" s="69"/>
      <c r="BT1732" s="69"/>
      <c r="BU1732" s="69"/>
      <c r="BV1732" s="69"/>
      <c r="BW1732" s="69"/>
      <c r="BX1732" s="69"/>
      <c r="BY1732" s="69"/>
      <c r="BZ1732" s="69"/>
      <c r="CA1732" s="69"/>
      <c r="CB1732" s="69"/>
      <c r="CC1732" s="69"/>
      <c r="CD1732" s="69"/>
      <c r="CE1732" s="69"/>
      <c r="CF1732" s="69"/>
      <c r="CG1732" s="69"/>
      <c r="CH1732" s="69"/>
      <c r="CI1732" s="69"/>
      <c r="CJ1732" s="69"/>
      <c r="CK1732" s="69"/>
      <c r="CL1732" s="69"/>
      <c r="CM1732" s="69"/>
      <c r="CN1732" s="69"/>
      <c r="CO1732" s="69"/>
      <c r="CP1732" s="69"/>
      <c r="CQ1732" s="69"/>
      <c r="CR1732" s="69"/>
      <c r="CS1732" s="69"/>
      <c r="CT1732" s="69"/>
      <c r="CU1732" s="69"/>
      <c r="CV1732" s="69"/>
      <c r="CW1732" s="69"/>
      <c r="CX1732" s="69"/>
      <c r="CY1732" s="69"/>
      <c r="CZ1732" s="69"/>
      <c r="DA1732" s="69"/>
      <c r="DB1732" s="69"/>
      <c r="DC1732" s="69"/>
      <c r="DD1732" s="69"/>
      <c r="DE1732" s="69"/>
      <c r="DF1732" s="69"/>
      <c r="DG1732" s="69"/>
      <c r="DH1732" s="69"/>
      <c r="DI1732" s="69"/>
      <c r="DJ1732" s="69"/>
      <c r="DK1732" s="69"/>
      <c r="DL1732" s="69"/>
      <c r="DM1732" s="69"/>
      <c r="DN1732" s="69"/>
      <c r="DO1732" s="69"/>
      <c r="DP1732" s="69"/>
      <c r="DQ1732" s="69"/>
      <c r="DR1732" s="69"/>
      <c r="DS1732" s="69"/>
      <c r="DT1732" s="69"/>
      <c r="DU1732" s="69"/>
      <c r="DV1732" s="69"/>
      <c r="DW1732" s="69"/>
      <c r="DX1732" s="69"/>
      <c r="DY1732" s="69"/>
      <c r="DZ1732" s="69"/>
      <c r="EA1732" s="69"/>
      <c r="EB1732" s="69"/>
      <c r="EC1732" s="69"/>
      <c r="ED1732" s="69"/>
      <c r="EE1732" s="69"/>
      <c r="EF1732" s="69"/>
      <c r="EG1732" s="69"/>
      <c r="EH1732" s="69"/>
      <c r="EI1732" s="69"/>
      <c r="EJ1732" s="69"/>
      <c r="EK1732" s="69"/>
      <c r="EL1732" s="69"/>
      <c r="EM1732" s="69"/>
      <c r="EN1732" s="69"/>
      <c r="EO1732" s="69"/>
      <c r="EP1732" s="69"/>
      <c r="EQ1732" s="69"/>
      <c r="ER1732" s="69"/>
      <c r="ES1732" s="69"/>
      <c r="ET1732" s="69"/>
      <c r="EU1732" s="69"/>
      <c r="EV1732" s="69"/>
      <c r="EW1732" s="69"/>
      <c r="EX1732" s="69"/>
      <c r="EY1732" s="69"/>
      <c r="EZ1732" s="69"/>
      <c r="FA1732" s="69"/>
      <c r="FB1732" s="69"/>
      <c r="FC1732" s="69"/>
      <c r="FD1732" s="69"/>
      <c r="FE1732" s="69"/>
      <c r="FF1732" s="69"/>
      <c r="FG1732" s="69"/>
      <c r="FH1732" s="69"/>
      <c r="FI1732" s="69"/>
      <c r="FJ1732" s="69"/>
      <c r="FK1732" s="69"/>
      <c r="FL1732" s="69"/>
      <c r="FM1732" s="69"/>
      <c r="FN1732" s="69"/>
      <c r="FO1732" s="69"/>
      <c r="FP1732" s="69"/>
      <c r="FQ1732" s="69"/>
      <c r="FR1732" s="69"/>
      <c r="FS1732" s="69"/>
      <c r="FT1732" s="69"/>
      <c r="FU1732" s="69"/>
      <c r="FV1732" s="69"/>
      <c r="FW1732" s="69"/>
      <c r="FX1732" s="69"/>
      <c r="FY1732" s="69"/>
      <c r="FZ1732" s="69"/>
      <c r="GA1732" s="69"/>
      <c r="GB1732" s="69"/>
      <c r="GC1732" s="69"/>
      <c r="GD1732" s="69"/>
      <c r="GE1732" s="69"/>
      <c r="GF1732" s="69"/>
      <c r="GG1732" s="69"/>
      <c r="GH1732" s="69"/>
      <c r="GI1732" s="69"/>
      <c r="GJ1732" s="69"/>
      <c r="GK1732" s="69"/>
      <c r="GL1732" s="69"/>
      <c r="GM1732" s="69"/>
      <c r="GN1732" s="69"/>
      <c r="GO1732" s="69"/>
      <c r="GP1732" s="69"/>
      <c r="GQ1732" s="69"/>
      <c r="GR1732" s="69"/>
      <c r="GS1732" s="69"/>
      <c r="GT1732" s="69"/>
      <c r="GU1732" s="69"/>
      <c r="GV1732" s="69"/>
      <c r="GW1732" s="69"/>
      <c r="GX1732" s="69"/>
      <c r="GY1732" s="69"/>
      <c r="GZ1732" s="69"/>
      <c r="HA1732" s="69"/>
      <c r="HB1732" s="69"/>
      <c r="HC1732" s="69"/>
      <c r="HD1732" s="69"/>
      <c r="HE1732" s="69"/>
      <c r="HF1732" s="69"/>
      <c r="HG1732" s="69"/>
      <c r="HH1732" s="69"/>
      <c r="HI1732" s="69"/>
      <c r="HJ1732" s="69"/>
      <c r="HK1732" s="69"/>
      <c r="HL1732" s="69"/>
      <c r="HM1732" s="69"/>
      <c r="HN1732" s="69"/>
      <c r="HO1732" s="69"/>
      <c r="HP1732" s="69"/>
      <c r="HQ1732" s="69"/>
      <c r="HR1732" s="69"/>
      <c r="HS1732" s="69"/>
      <c r="HT1732" s="69"/>
      <c r="HU1732" s="69"/>
      <c r="HV1732" s="69"/>
      <c r="HW1732" s="69"/>
      <c r="HX1732" s="69"/>
      <c r="HY1732" s="69"/>
      <c r="HZ1732" s="69"/>
      <c r="IA1732" s="69"/>
      <c r="IB1732" s="69"/>
      <c r="IC1732" s="69"/>
      <c r="ID1732" s="69"/>
      <c r="IE1732" s="69"/>
      <c r="IF1732" s="69"/>
      <c r="IG1732" s="69"/>
      <c r="IH1732" s="69"/>
      <c r="II1732" s="69"/>
      <c r="IJ1732" s="69"/>
      <c r="IK1732" s="69"/>
      <c r="IL1732" s="69"/>
      <c r="IM1732" s="69"/>
      <c r="IN1732" s="69"/>
    </row>
    <row r="1733" spans="1:248" s="70" customFormat="1" ht="15" customHeight="1" x14ac:dyDescent="0.2">
      <c r="A1733" s="92" t="s">
        <v>3561</v>
      </c>
      <c r="B1733" s="142">
        <v>42390</v>
      </c>
      <c r="C1733" s="92" t="s">
        <v>3562</v>
      </c>
      <c r="D1733" s="320">
        <v>300</v>
      </c>
      <c r="E1733" s="69"/>
      <c r="F1733" s="69"/>
      <c r="G1733" s="69"/>
      <c r="H1733" s="69"/>
      <c r="I1733" s="69"/>
      <c r="J1733" s="69"/>
      <c r="N1733" s="69"/>
      <c r="O1733" s="69"/>
      <c r="P1733" s="69"/>
      <c r="Q1733" s="69"/>
      <c r="R1733" s="69"/>
      <c r="S1733" s="69"/>
      <c r="T1733" s="69"/>
      <c r="U1733" s="69"/>
      <c r="V1733" s="69"/>
      <c r="W1733" s="69"/>
      <c r="X1733" s="69"/>
      <c r="Y1733" s="69"/>
      <c r="Z1733" s="69"/>
      <c r="AA1733" s="69"/>
      <c r="AB1733" s="69"/>
      <c r="AC1733" s="69"/>
      <c r="AD1733" s="69"/>
      <c r="AE1733" s="69"/>
      <c r="AF1733" s="69"/>
      <c r="AG1733" s="69"/>
      <c r="AH1733" s="69"/>
      <c r="AI1733" s="69"/>
      <c r="AJ1733" s="69"/>
      <c r="AK1733" s="69"/>
      <c r="AL1733" s="69"/>
      <c r="AM1733" s="69"/>
      <c r="AN1733" s="69"/>
      <c r="AO1733" s="69"/>
      <c r="AP1733" s="69"/>
      <c r="AQ1733" s="69"/>
      <c r="AR1733" s="69"/>
      <c r="AS1733" s="69"/>
      <c r="AT1733" s="69"/>
      <c r="AU1733" s="69"/>
      <c r="AV1733" s="69"/>
      <c r="AW1733" s="69"/>
      <c r="AX1733" s="69"/>
      <c r="AY1733" s="69"/>
      <c r="AZ1733" s="69"/>
      <c r="BA1733" s="69"/>
      <c r="BB1733" s="69"/>
      <c r="BC1733" s="69"/>
      <c r="BD1733" s="69"/>
      <c r="BE1733" s="69"/>
      <c r="BF1733" s="69"/>
      <c r="BG1733" s="69"/>
      <c r="BH1733" s="69"/>
      <c r="BI1733" s="69"/>
      <c r="BJ1733" s="69"/>
      <c r="BK1733" s="69"/>
      <c r="BL1733" s="69"/>
      <c r="BM1733" s="69"/>
      <c r="BN1733" s="69"/>
      <c r="BO1733" s="69"/>
      <c r="BP1733" s="69"/>
      <c r="BQ1733" s="69"/>
      <c r="BR1733" s="69"/>
      <c r="BS1733" s="69"/>
      <c r="BT1733" s="69"/>
      <c r="BU1733" s="69"/>
      <c r="BV1733" s="69"/>
      <c r="BW1733" s="69"/>
      <c r="BX1733" s="69"/>
      <c r="BY1733" s="69"/>
      <c r="BZ1733" s="69"/>
      <c r="CA1733" s="69"/>
      <c r="CB1733" s="69"/>
      <c r="CC1733" s="69"/>
      <c r="CD1733" s="69"/>
      <c r="CE1733" s="69"/>
      <c r="CF1733" s="69"/>
      <c r="CG1733" s="69"/>
      <c r="CH1733" s="69"/>
      <c r="CI1733" s="69"/>
      <c r="CJ1733" s="69"/>
      <c r="CK1733" s="69"/>
      <c r="CL1733" s="69"/>
      <c r="CM1733" s="69"/>
      <c r="CN1733" s="69"/>
      <c r="CO1733" s="69"/>
      <c r="CP1733" s="69"/>
      <c r="CQ1733" s="69"/>
      <c r="CR1733" s="69"/>
      <c r="CS1733" s="69"/>
      <c r="CT1733" s="69"/>
      <c r="CU1733" s="69"/>
      <c r="CV1733" s="69"/>
      <c r="CW1733" s="69"/>
      <c r="CX1733" s="69"/>
      <c r="CY1733" s="69"/>
      <c r="CZ1733" s="69"/>
      <c r="DA1733" s="69"/>
      <c r="DB1733" s="69"/>
      <c r="DC1733" s="69"/>
      <c r="DD1733" s="69"/>
      <c r="DE1733" s="69"/>
      <c r="DF1733" s="69"/>
      <c r="DG1733" s="69"/>
      <c r="DH1733" s="69"/>
      <c r="DI1733" s="69"/>
      <c r="DJ1733" s="69"/>
      <c r="DK1733" s="69"/>
      <c r="DL1733" s="69"/>
      <c r="DM1733" s="69"/>
      <c r="DN1733" s="69"/>
      <c r="DO1733" s="69"/>
      <c r="DP1733" s="69"/>
      <c r="DQ1733" s="69"/>
      <c r="DR1733" s="69"/>
      <c r="DS1733" s="69"/>
      <c r="DT1733" s="69"/>
      <c r="DU1733" s="69"/>
      <c r="DV1733" s="69"/>
      <c r="DW1733" s="69"/>
      <c r="DX1733" s="69"/>
      <c r="DY1733" s="69"/>
      <c r="DZ1733" s="69"/>
      <c r="EA1733" s="69"/>
      <c r="EB1733" s="69"/>
      <c r="EC1733" s="69"/>
      <c r="ED1733" s="69"/>
      <c r="EE1733" s="69"/>
      <c r="EF1733" s="69"/>
      <c r="EG1733" s="69"/>
      <c r="EH1733" s="69"/>
      <c r="EI1733" s="69"/>
      <c r="EJ1733" s="69"/>
      <c r="EK1733" s="69"/>
      <c r="EL1733" s="69"/>
      <c r="EM1733" s="69"/>
      <c r="EN1733" s="69"/>
      <c r="EO1733" s="69"/>
      <c r="EP1733" s="69"/>
      <c r="EQ1733" s="69"/>
      <c r="ER1733" s="69"/>
      <c r="ES1733" s="69"/>
      <c r="ET1733" s="69"/>
      <c r="EU1733" s="69"/>
      <c r="EV1733" s="69"/>
      <c r="EW1733" s="69"/>
      <c r="EX1733" s="69"/>
      <c r="EY1733" s="69"/>
      <c r="EZ1733" s="69"/>
      <c r="FA1733" s="69"/>
      <c r="FB1733" s="69"/>
      <c r="FC1733" s="69"/>
      <c r="FD1733" s="69"/>
      <c r="FE1733" s="69"/>
      <c r="FF1733" s="69"/>
      <c r="FG1733" s="69"/>
      <c r="FH1733" s="69"/>
      <c r="FI1733" s="69"/>
      <c r="FJ1733" s="69"/>
      <c r="FK1733" s="69"/>
      <c r="FL1733" s="69"/>
      <c r="FM1733" s="69"/>
      <c r="FN1733" s="69"/>
      <c r="FO1733" s="69"/>
      <c r="FP1733" s="69"/>
      <c r="FQ1733" s="69"/>
      <c r="FR1733" s="69"/>
      <c r="FS1733" s="69"/>
      <c r="FT1733" s="69"/>
      <c r="FU1733" s="69"/>
      <c r="FV1733" s="69"/>
      <c r="FW1733" s="69"/>
      <c r="FX1733" s="69"/>
      <c r="FY1733" s="69"/>
      <c r="FZ1733" s="69"/>
      <c r="GA1733" s="69"/>
      <c r="GB1733" s="69"/>
      <c r="GC1733" s="69"/>
      <c r="GD1733" s="69"/>
      <c r="GE1733" s="69"/>
      <c r="GF1733" s="69"/>
      <c r="GG1733" s="69"/>
      <c r="GH1733" s="69"/>
      <c r="GI1733" s="69"/>
      <c r="GJ1733" s="69"/>
      <c r="GK1733" s="69"/>
      <c r="GL1733" s="69"/>
      <c r="GM1733" s="69"/>
      <c r="GN1733" s="69"/>
      <c r="GO1733" s="69"/>
      <c r="GP1733" s="69"/>
      <c r="GQ1733" s="69"/>
      <c r="GR1733" s="69"/>
      <c r="GS1733" s="69"/>
      <c r="GT1733" s="69"/>
      <c r="GU1733" s="69"/>
      <c r="GV1733" s="69"/>
      <c r="GW1733" s="69"/>
      <c r="GX1733" s="69"/>
      <c r="GY1733" s="69"/>
      <c r="GZ1733" s="69"/>
      <c r="HA1733" s="69"/>
      <c r="HB1733" s="69"/>
      <c r="HC1733" s="69"/>
      <c r="HD1733" s="69"/>
      <c r="HE1733" s="69"/>
      <c r="HF1733" s="69"/>
      <c r="HG1733" s="69"/>
      <c r="HH1733" s="69"/>
      <c r="HI1733" s="69"/>
      <c r="HJ1733" s="69"/>
      <c r="HK1733" s="69"/>
      <c r="HL1733" s="69"/>
      <c r="HM1733" s="69"/>
      <c r="HN1733" s="69"/>
      <c r="HO1733" s="69"/>
      <c r="HP1733" s="69"/>
      <c r="HQ1733" s="69"/>
      <c r="HR1733" s="69"/>
      <c r="HS1733" s="69"/>
      <c r="HT1733" s="69"/>
      <c r="HU1733" s="69"/>
      <c r="HV1733" s="69"/>
      <c r="HW1733" s="69"/>
      <c r="HX1733" s="69"/>
      <c r="HY1733" s="69"/>
      <c r="HZ1733" s="69"/>
      <c r="IA1733" s="69"/>
      <c r="IB1733" s="69"/>
      <c r="IC1733" s="69"/>
      <c r="ID1733" s="69"/>
      <c r="IE1733" s="69"/>
      <c r="IF1733" s="69"/>
      <c r="IG1733" s="69"/>
      <c r="IH1733" s="69"/>
      <c r="II1733" s="69"/>
      <c r="IJ1733" s="69"/>
      <c r="IK1733" s="69"/>
      <c r="IL1733" s="69"/>
      <c r="IM1733" s="69"/>
      <c r="IN1733" s="69"/>
    </row>
    <row r="1734" spans="1:248" s="70" customFormat="1" ht="15" customHeight="1" x14ac:dyDescent="0.2">
      <c r="A1734" s="92" t="s">
        <v>3563</v>
      </c>
      <c r="B1734" s="142">
        <v>42391</v>
      </c>
      <c r="C1734" s="92" t="s">
        <v>3564</v>
      </c>
      <c r="D1734" s="320">
        <v>330</v>
      </c>
      <c r="E1734" s="69"/>
      <c r="F1734" s="69"/>
      <c r="G1734" s="69"/>
      <c r="H1734" s="69"/>
      <c r="I1734" s="69"/>
      <c r="J1734" s="69"/>
      <c r="N1734" s="69"/>
      <c r="O1734" s="69"/>
      <c r="P1734" s="69"/>
      <c r="Q1734" s="69"/>
      <c r="R1734" s="69"/>
      <c r="S1734" s="69"/>
      <c r="T1734" s="69"/>
      <c r="U1734" s="69"/>
      <c r="V1734" s="69"/>
      <c r="W1734" s="69"/>
      <c r="X1734" s="69"/>
      <c r="Y1734" s="69"/>
      <c r="Z1734" s="69"/>
      <c r="AA1734" s="69"/>
      <c r="AB1734" s="69"/>
      <c r="AC1734" s="69"/>
      <c r="AD1734" s="69"/>
      <c r="AE1734" s="69"/>
      <c r="AF1734" s="69"/>
      <c r="AG1734" s="69"/>
      <c r="AH1734" s="69"/>
      <c r="AI1734" s="69"/>
      <c r="AJ1734" s="69"/>
      <c r="AK1734" s="69"/>
      <c r="AL1734" s="69"/>
      <c r="AM1734" s="69"/>
      <c r="AN1734" s="69"/>
      <c r="AO1734" s="69"/>
      <c r="AP1734" s="69"/>
      <c r="AQ1734" s="69"/>
      <c r="AR1734" s="69"/>
      <c r="AS1734" s="69"/>
      <c r="AT1734" s="69"/>
      <c r="AU1734" s="69"/>
      <c r="AV1734" s="69"/>
      <c r="AW1734" s="69"/>
      <c r="AX1734" s="69"/>
      <c r="AY1734" s="69"/>
      <c r="AZ1734" s="69"/>
      <c r="BA1734" s="69"/>
      <c r="BB1734" s="69"/>
      <c r="BC1734" s="69"/>
      <c r="BD1734" s="69"/>
      <c r="BE1734" s="69"/>
      <c r="BF1734" s="69"/>
      <c r="BG1734" s="69"/>
      <c r="BH1734" s="69"/>
      <c r="BI1734" s="69"/>
      <c r="BJ1734" s="69"/>
      <c r="BK1734" s="69"/>
      <c r="BL1734" s="69"/>
      <c r="BM1734" s="69"/>
      <c r="BN1734" s="69"/>
      <c r="BO1734" s="69"/>
      <c r="BP1734" s="69"/>
      <c r="BQ1734" s="69"/>
      <c r="BR1734" s="69"/>
      <c r="BS1734" s="69"/>
      <c r="BT1734" s="69"/>
      <c r="BU1734" s="69"/>
      <c r="BV1734" s="69"/>
      <c r="BW1734" s="69"/>
      <c r="BX1734" s="69"/>
      <c r="BY1734" s="69"/>
      <c r="BZ1734" s="69"/>
      <c r="CA1734" s="69"/>
      <c r="CB1734" s="69"/>
      <c r="CC1734" s="69"/>
      <c r="CD1734" s="69"/>
      <c r="CE1734" s="69"/>
      <c r="CF1734" s="69"/>
      <c r="CG1734" s="69"/>
      <c r="CH1734" s="69"/>
      <c r="CI1734" s="69"/>
      <c r="CJ1734" s="69"/>
      <c r="CK1734" s="69"/>
      <c r="CL1734" s="69"/>
      <c r="CM1734" s="69"/>
      <c r="CN1734" s="69"/>
      <c r="CO1734" s="69"/>
      <c r="CP1734" s="69"/>
      <c r="CQ1734" s="69"/>
      <c r="CR1734" s="69"/>
      <c r="CS1734" s="69"/>
      <c r="CT1734" s="69"/>
      <c r="CU1734" s="69"/>
      <c r="CV1734" s="69"/>
      <c r="CW1734" s="69"/>
      <c r="CX1734" s="69"/>
      <c r="CY1734" s="69"/>
      <c r="CZ1734" s="69"/>
      <c r="DA1734" s="69"/>
      <c r="DB1734" s="69"/>
      <c r="DC1734" s="69"/>
      <c r="DD1734" s="69"/>
      <c r="DE1734" s="69"/>
      <c r="DF1734" s="69"/>
      <c r="DG1734" s="69"/>
      <c r="DH1734" s="69"/>
      <c r="DI1734" s="69"/>
      <c r="DJ1734" s="69"/>
      <c r="DK1734" s="69"/>
      <c r="DL1734" s="69"/>
      <c r="DM1734" s="69"/>
      <c r="DN1734" s="69"/>
      <c r="DO1734" s="69"/>
      <c r="DP1734" s="69"/>
      <c r="DQ1734" s="69"/>
      <c r="DR1734" s="69"/>
      <c r="DS1734" s="69"/>
      <c r="DT1734" s="69"/>
      <c r="DU1734" s="69"/>
      <c r="DV1734" s="69"/>
      <c r="DW1734" s="69"/>
      <c r="DX1734" s="69"/>
      <c r="DY1734" s="69"/>
      <c r="DZ1734" s="69"/>
      <c r="EA1734" s="69"/>
      <c r="EB1734" s="69"/>
      <c r="EC1734" s="69"/>
      <c r="ED1734" s="69"/>
      <c r="EE1734" s="69"/>
      <c r="EF1734" s="69"/>
      <c r="EG1734" s="69"/>
      <c r="EH1734" s="69"/>
      <c r="EI1734" s="69"/>
      <c r="EJ1734" s="69"/>
      <c r="EK1734" s="69"/>
      <c r="EL1734" s="69"/>
      <c r="EM1734" s="69"/>
      <c r="EN1734" s="69"/>
      <c r="EO1734" s="69"/>
      <c r="EP1734" s="69"/>
      <c r="EQ1734" s="69"/>
      <c r="ER1734" s="69"/>
      <c r="ES1734" s="69"/>
      <c r="ET1734" s="69"/>
      <c r="EU1734" s="69"/>
      <c r="EV1734" s="69"/>
      <c r="EW1734" s="69"/>
      <c r="EX1734" s="69"/>
      <c r="EY1734" s="69"/>
      <c r="EZ1734" s="69"/>
      <c r="FA1734" s="69"/>
      <c r="FB1734" s="69"/>
      <c r="FC1734" s="69"/>
      <c r="FD1734" s="69"/>
      <c r="FE1734" s="69"/>
      <c r="FF1734" s="69"/>
      <c r="FG1734" s="69"/>
      <c r="FH1734" s="69"/>
      <c r="FI1734" s="69"/>
      <c r="FJ1734" s="69"/>
      <c r="FK1734" s="69"/>
      <c r="FL1734" s="69"/>
      <c r="FM1734" s="69"/>
      <c r="FN1734" s="69"/>
      <c r="FO1734" s="69"/>
      <c r="FP1734" s="69"/>
      <c r="FQ1734" s="69"/>
      <c r="FR1734" s="69"/>
      <c r="FS1734" s="69"/>
      <c r="FT1734" s="69"/>
      <c r="FU1734" s="69"/>
      <c r="FV1734" s="69"/>
      <c r="FW1734" s="69"/>
      <c r="FX1734" s="69"/>
      <c r="FY1734" s="69"/>
      <c r="FZ1734" s="69"/>
      <c r="GA1734" s="69"/>
      <c r="GB1734" s="69"/>
      <c r="GC1734" s="69"/>
      <c r="GD1734" s="69"/>
      <c r="GE1734" s="69"/>
      <c r="GF1734" s="69"/>
      <c r="GG1734" s="69"/>
      <c r="GH1734" s="69"/>
      <c r="GI1734" s="69"/>
      <c r="GJ1734" s="69"/>
      <c r="GK1734" s="69"/>
      <c r="GL1734" s="69"/>
      <c r="GM1734" s="69"/>
      <c r="GN1734" s="69"/>
      <c r="GO1734" s="69"/>
      <c r="GP1734" s="69"/>
      <c r="GQ1734" s="69"/>
      <c r="GR1734" s="69"/>
      <c r="GS1734" s="69"/>
      <c r="GT1734" s="69"/>
      <c r="GU1734" s="69"/>
      <c r="GV1734" s="69"/>
      <c r="GW1734" s="69"/>
      <c r="GX1734" s="69"/>
      <c r="GY1734" s="69"/>
      <c r="GZ1734" s="69"/>
      <c r="HA1734" s="69"/>
      <c r="HB1734" s="69"/>
      <c r="HC1734" s="69"/>
      <c r="HD1734" s="69"/>
      <c r="HE1734" s="69"/>
      <c r="HF1734" s="69"/>
      <c r="HG1734" s="69"/>
      <c r="HH1734" s="69"/>
      <c r="HI1734" s="69"/>
      <c r="HJ1734" s="69"/>
      <c r="HK1734" s="69"/>
      <c r="HL1734" s="69"/>
      <c r="HM1734" s="69"/>
      <c r="HN1734" s="69"/>
      <c r="HO1734" s="69"/>
      <c r="HP1734" s="69"/>
      <c r="HQ1734" s="69"/>
      <c r="HR1734" s="69"/>
      <c r="HS1734" s="69"/>
      <c r="HT1734" s="69"/>
      <c r="HU1734" s="69"/>
      <c r="HV1734" s="69"/>
      <c r="HW1734" s="69"/>
      <c r="HX1734" s="69"/>
      <c r="HY1734" s="69"/>
      <c r="HZ1734" s="69"/>
      <c r="IA1734" s="69"/>
      <c r="IB1734" s="69"/>
      <c r="IC1734" s="69"/>
      <c r="ID1734" s="69"/>
      <c r="IE1734" s="69"/>
      <c r="IF1734" s="69"/>
      <c r="IG1734" s="69"/>
      <c r="IH1734" s="69"/>
      <c r="II1734" s="69"/>
      <c r="IJ1734" s="69"/>
      <c r="IK1734" s="69"/>
      <c r="IL1734" s="69"/>
      <c r="IM1734" s="69"/>
      <c r="IN1734" s="69"/>
    </row>
    <row r="1735" spans="1:248" s="70" customFormat="1" ht="15" customHeight="1" x14ac:dyDescent="0.2">
      <c r="A1735" s="92" t="s">
        <v>3565</v>
      </c>
      <c r="B1735" s="142">
        <v>42392</v>
      </c>
      <c r="C1735" s="92" t="s">
        <v>3566</v>
      </c>
      <c r="D1735" s="320">
        <v>300</v>
      </c>
      <c r="E1735" s="69"/>
      <c r="F1735" s="69"/>
      <c r="G1735" s="69"/>
      <c r="H1735" s="69"/>
      <c r="I1735" s="69"/>
      <c r="J1735" s="69"/>
      <c r="N1735" s="69"/>
      <c r="O1735" s="69"/>
      <c r="P1735" s="69"/>
      <c r="Q1735" s="69"/>
      <c r="R1735" s="69"/>
      <c r="S1735" s="69"/>
      <c r="T1735" s="69"/>
      <c r="U1735" s="69"/>
      <c r="V1735" s="69"/>
      <c r="W1735" s="69"/>
      <c r="X1735" s="69"/>
      <c r="Y1735" s="69"/>
      <c r="Z1735" s="69"/>
      <c r="AA1735" s="69"/>
      <c r="AB1735" s="69"/>
      <c r="AC1735" s="69"/>
      <c r="AD1735" s="69"/>
      <c r="AE1735" s="69"/>
      <c r="AF1735" s="69"/>
      <c r="AG1735" s="69"/>
      <c r="AH1735" s="69"/>
      <c r="AI1735" s="69"/>
      <c r="AJ1735" s="69"/>
      <c r="AK1735" s="69"/>
      <c r="AL1735" s="69"/>
      <c r="AM1735" s="69"/>
      <c r="AN1735" s="69"/>
      <c r="AO1735" s="69"/>
      <c r="AP1735" s="69"/>
      <c r="AQ1735" s="69"/>
      <c r="AR1735" s="69"/>
      <c r="AS1735" s="69"/>
      <c r="AT1735" s="69"/>
      <c r="AU1735" s="69"/>
      <c r="AV1735" s="69"/>
      <c r="AW1735" s="69"/>
      <c r="AX1735" s="69"/>
      <c r="AY1735" s="69"/>
      <c r="AZ1735" s="69"/>
      <c r="BA1735" s="69"/>
      <c r="BB1735" s="69"/>
      <c r="BC1735" s="69"/>
      <c r="BD1735" s="69"/>
      <c r="BE1735" s="69"/>
      <c r="BF1735" s="69"/>
      <c r="BG1735" s="69"/>
      <c r="BH1735" s="69"/>
      <c r="BI1735" s="69"/>
      <c r="BJ1735" s="69"/>
      <c r="BK1735" s="69"/>
      <c r="BL1735" s="69"/>
      <c r="BM1735" s="69"/>
      <c r="BN1735" s="69"/>
      <c r="BO1735" s="69"/>
      <c r="BP1735" s="69"/>
      <c r="BQ1735" s="69"/>
      <c r="BR1735" s="69"/>
      <c r="BS1735" s="69"/>
      <c r="BT1735" s="69"/>
      <c r="BU1735" s="69"/>
      <c r="BV1735" s="69"/>
      <c r="BW1735" s="69"/>
      <c r="BX1735" s="69"/>
      <c r="BY1735" s="69"/>
      <c r="BZ1735" s="69"/>
      <c r="CA1735" s="69"/>
      <c r="CB1735" s="69"/>
      <c r="CC1735" s="69"/>
      <c r="CD1735" s="69"/>
      <c r="CE1735" s="69"/>
      <c r="CF1735" s="69"/>
      <c r="CG1735" s="69"/>
      <c r="CH1735" s="69"/>
      <c r="CI1735" s="69"/>
      <c r="CJ1735" s="69"/>
      <c r="CK1735" s="69"/>
      <c r="CL1735" s="69"/>
      <c r="CM1735" s="69"/>
      <c r="CN1735" s="69"/>
      <c r="CO1735" s="69"/>
      <c r="CP1735" s="69"/>
      <c r="CQ1735" s="69"/>
      <c r="CR1735" s="69"/>
      <c r="CS1735" s="69"/>
      <c r="CT1735" s="69"/>
      <c r="CU1735" s="69"/>
      <c r="CV1735" s="69"/>
      <c r="CW1735" s="69"/>
      <c r="CX1735" s="69"/>
      <c r="CY1735" s="69"/>
      <c r="CZ1735" s="69"/>
      <c r="DA1735" s="69"/>
      <c r="DB1735" s="69"/>
      <c r="DC1735" s="69"/>
      <c r="DD1735" s="69"/>
      <c r="DE1735" s="69"/>
      <c r="DF1735" s="69"/>
      <c r="DG1735" s="69"/>
      <c r="DH1735" s="69"/>
      <c r="DI1735" s="69"/>
      <c r="DJ1735" s="69"/>
      <c r="DK1735" s="69"/>
      <c r="DL1735" s="69"/>
      <c r="DM1735" s="69"/>
      <c r="DN1735" s="69"/>
      <c r="DO1735" s="69"/>
      <c r="DP1735" s="69"/>
      <c r="DQ1735" s="69"/>
      <c r="DR1735" s="69"/>
      <c r="DS1735" s="69"/>
      <c r="DT1735" s="69"/>
      <c r="DU1735" s="69"/>
      <c r="DV1735" s="69"/>
      <c r="DW1735" s="69"/>
      <c r="DX1735" s="69"/>
      <c r="DY1735" s="69"/>
      <c r="DZ1735" s="69"/>
      <c r="EA1735" s="69"/>
      <c r="EB1735" s="69"/>
      <c r="EC1735" s="69"/>
      <c r="ED1735" s="69"/>
      <c r="EE1735" s="69"/>
      <c r="EF1735" s="69"/>
      <c r="EG1735" s="69"/>
      <c r="EH1735" s="69"/>
      <c r="EI1735" s="69"/>
      <c r="EJ1735" s="69"/>
      <c r="EK1735" s="69"/>
      <c r="EL1735" s="69"/>
      <c r="EM1735" s="69"/>
      <c r="EN1735" s="69"/>
      <c r="EO1735" s="69"/>
      <c r="EP1735" s="69"/>
      <c r="EQ1735" s="69"/>
      <c r="ER1735" s="69"/>
      <c r="ES1735" s="69"/>
      <c r="ET1735" s="69"/>
      <c r="EU1735" s="69"/>
      <c r="EV1735" s="69"/>
      <c r="EW1735" s="69"/>
      <c r="EX1735" s="69"/>
      <c r="EY1735" s="69"/>
      <c r="EZ1735" s="69"/>
      <c r="FA1735" s="69"/>
      <c r="FB1735" s="69"/>
      <c r="FC1735" s="69"/>
      <c r="FD1735" s="69"/>
      <c r="FE1735" s="69"/>
      <c r="FF1735" s="69"/>
      <c r="FG1735" s="69"/>
      <c r="FH1735" s="69"/>
      <c r="FI1735" s="69"/>
      <c r="FJ1735" s="69"/>
      <c r="FK1735" s="69"/>
      <c r="FL1735" s="69"/>
      <c r="FM1735" s="69"/>
      <c r="FN1735" s="69"/>
      <c r="FO1735" s="69"/>
      <c r="FP1735" s="69"/>
      <c r="FQ1735" s="69"/>
      <c r="FR1735" s="69"/>
      <c r="FS1735" s="69"/>
      <c r="FT1735" s="69"/>
      <c r="FU1735" s="69"/>
      <c r="FV1735" s="69"/>
      <c r="FW1735" s="69"/>
      <c r="FX1735" s="69"/>
      <c r="FY1735" s="69"/>
      <c r="FZ1735" s="69"/>
      <c r="GA1735" s="69"/>
      <c r="GB1735" s="69"/>
      <c r="GC1735" s="69"/>
      <c r="GD1735" s="69"/>
      <c r="GE1735" s="69"/>
      <c r="GF1735" s="69"/>
      <c r="GG1735" s="69"/>
      <c r="GH1735" s="69"/>
      <c r="GI1735" s="69"/>
      <c r="GJ1735" s="69"/>
      <c r="GK1735" s="69"/>
      <c r="GL1735" s="69"/>
      <c r="GM1735" s="69"/>
      <c r="GN1735" s="69"/>
      <c r="GO1735" s="69"/>
      <c r="GP1735" s="69"/>
      <c r="GQ1735" s="69"/>
      <c r="GR1735" s="69"/>
      <c r="GS1735" s="69"/>
      <c r="GT1735" s="69"/>
      <c r="GU1735" s="69"/>
      <c r="GV1735" s="69"/>
      <c r="GW1735" s="69"/>
      <c r="GX1735" s="69"/>
      <c r="GY1735" s="69"/>
      <c r="GZ1735" s="69"/>
      <c r="HA1735" s="69"/>
      <c r="HB1735" s="69"/>
      <c r="HC1735" s="69"/>
      <c r="HD1735" s="69"/>
      <c r="HE1735" s="69"/>
      <c r="HF1735" s="69"/>
      <c r="HG1735" s="69"/>
      <c r="HH1735" s="69"/>
      <c r="HI1735" s="69"/>
      <c r="HJ1735" s="69"/>
      <c r="HK1735" s="69"/>
      <c r="HL1735" s="69"/>
      <c r="HM1735" s="69"/>
      <c r="HN1735" s="69"/>
      <c r="HO1735" s="69"/>
      <c r="HP1735" s="69"/>
      <c r="HQ1735" s="69"/>
      <c r="HR1735" s="69"/>
      <c r="HS1735" s="69"/>
      <c r="HT1735" s="69"/>
      <c r="HU1735" s="69"/>
      <c r="HV1735" s="69"/>
      <c r="HW1735" s="69"/>
      <c r="HX1735" s="69"/>
      <c r="HY1735" s="69"/>
      <c r="HZ1735" s="69"/>
      <c r="IA1735" s="69"/>
      <c r="IB1735" s="69"/>
      <c r="IC1735" s="69"/>
      <c r="ID1735" s="69"/>
      <c r="IE1735" s="69"/>
      <c r="IF1735" s="69"/>
      <c r="IG1735" s="69"/>
      <c r="IH1735" s="69"/>
      <c r="II1735" s="69"/>
      <c r="IJ1735" s="69"/>
      <c r="IK1735" s="69"/>
      <c r="IL1735" s="69"/>
      <c r="IM1735" s="69"/>
      <c r="IN1735" s="69"/>
    </row>
    <row r="1736" spans="1:248" s="70" customFormat="1" ht="15" customHeight="1" x14ac:dyDescent="0.2">
      <c r="A1736" s="92" t="s">
        <v>3567</v>
      </c>
      <c r="B1736" s="142">
        <v>42393</v>
      </c>
      <c r="C1736" s="92" t="s">
        <v>3568</v>
      </c>
      <c r="D1736" s="320">
        <v>450</v>
      </c>
      <c r="E1736" s="69"/>
      <c r="F1736" s="69"/>
      <c r="G1736" s="69"/>
      <c r="H1736" s="69"/>
      <c r="I1736" s="69"/>
      <c r="J1736" s="69"/>
      <c r="N1736" s="69"/>
      <c r="O1736" s="69"/>
      <c r="P1736" s="69"/>
      <c r="Q1736" s="69"/>
      <c r="R1736" s="69"/>
      <c r="S1736" s="69"/>
      <c r="T1736" s="69"/>
      <c r="U1736" s="69"/>
      <c r="V1736" s="69"/>
      <c r="W1736" s="69"/>
      <c r="X1736" s="69"/>
      <c r="Y1736" s="69"/>
      <c r="Z1736" s="69"/>
      <c r="AA1736" s="69"/>
      <c r="AB1736" s="69"/>
      <c r="AC1736" s="69"/>
      <c r="AD1736" s="69"/>
      <c r="AE1736" s="69"/>
      <c r="AF1736" s="69"/>
      <c r="AG1736" s="69"/>
      <c r="AH1736" s="69"/>
      <c r="AI1736" s="69"/>
      <c r="AJ1736" s="69"/>
      <c r="AK1736" s="69"/>
      <c r="AL1736" s="69"/>
      <c r="AM1736" s="69"/>
      <c r="AN1736" s="69"/>
      <c r="AO1736" s="69"/>
      <c r="AP1736" s="69"/>
      <c r="AQ1736" s="69"/>
      <c r="AR1736" s="69"/>
      <c r="AS1736" s="69"/>
      <c r="AT1736" s="69"/>
      <c r="AU1736" s="69"/>
      <c r="AV1736" s="69"/>
      <c r="AW1736" s="69"/>
      <c r="AX1736" s="69"/>
      <c r="AY1736" s="69"/>
      <c r="AZ1736" s="69"/>
      <c r="BA1736" s="69"/>
      <c r="BB1736" s="69"/>
      <c r="BC1736" s="69"/>
      <c r="BD1736" s="69"/>
      <c r="BE1736" s="69"/>
      <c r="BF1736" s="69"/>
      <c r="BG1736" s="69"/>
      <c r="BH1736" s="69"/>
      <c r="BI1736" s="69"/>
      <c r="BJ1736" s="69"/>
      <c r="BK1736" s="69"/>
      <c r="BL1736" s="69"/>
      <c r="BM1736" s="69"/>
      <c r="BN1736" s="69"/>
      <c r="BO1736" s="69"/>
      <c r="BP1736" s="69"/>
      <c r="BQ1736" s="69"/>
      <c r="BR1736" s="69"/>
      <c r="BS1736" s="69"/>
      <c r="BT1736" s="69"/>
      <c r="BU1736" s="69"/>
      <c r="BV1736" s="69"/>
      <c r="BW1736" s="69"/>
      <c r="BX1736" s="69"/>
      <c r="BY1736" s="69"/>
      <c r="BZ1736" s="69"/>
      <c r="CA1736" s="69"/>
      <c r="CB1736" s="69"/>
      <c r="CC1736" s="69"/>
      <c r="CD1736" s="69"/>
      <c r="CE1736" s="69"/>
      <c r="CF1736" s="69"/>
      <c r="CG1736" s="69"/>
      <c r="CH1736" s="69"/>
      <c r="CI1736" s="69"/>
      <c r="CJ1736" s="69"/>
      <c r="CK1736" s="69"/>
      <c r="CL1736" s="69"/>
      <c r="CM1736" s="69"/>
      <c r="CN1736" s="69"/>
      <c r="CO1736" s="69"/>
      <c r="CP1736" s="69"/>
      <c r="CQ1736" s="69"/>
      <c r="CR1736" s="69"/>
      <c r="CS1736" s="69"/>
      <c r="CT1736" s="69"/>
      <c r="CU1736" s="69"/>
      <c r="CV1736" s="69"/>
      <c r="CW1736" s="69"/>
      <c r="CX1736" s="69"/>
      <c r="CY1736" s="69"/>
      <c r="CZ1736" s="69"/>
      <c r="DA1736" s="69"/>
      <c r="DB1736" s="69"/>
      <c r="DC1736" s="69"/>
      <c r="DD1736" s="69"/>
      <c r="DE1736" s="69"/>
      <c r="DF1736" s="69"/>
      <c r="DG1736" s="69"/>
      <c r="DH1736" s="69"/>
      <c r="DI1736" s="69"/>
      <c r="DJ1736" s="69"/>
      <c r="DK1736" s="69"/>
      <c r="DL1736" s="69"/>
      <c r="DM1736" s="69"/>
      <c r="DN1736" s="69"/>
      <c r="DO1736" s="69"/>
      <c r="DP1736" s="69"/>
      <c r="DQ1736" s="69"/>
      <c r="DR1736" s="69"/>
      <c r="DS1736" s="69"/>
      <c r="DT1736" s="69"/>
      <c r="DU1736" s="69"/>
      <c r="DV1736" s="69"/>
      <c r="DW1736" s="69"/>
      <c r="DX1736" s="69"/>
      <c r="DY1736" s="69"/>
      <c r="DZ1736" s="69"/>
      <c r="EA1736" s="69"/>
      <c r="EB1736" s="69"/>
      <c r="EC1736" s="69"/>
      <c r="ED1736" s="69"/>
      <c r="EE1736" s="69"/>
      <c r="EF1736" s="69"/>
      <c r="EG1736" s="69"/>
      <c r="EH1736" s="69"/>
      <c r="EI1736" s="69"/>
      <c r="EJ1736" s="69"/>
      <c r="EK1736" s="69"/>
      <c r="EL1736" s="69"/>
      <c r="EM1736" s="69"/>
      <c r="EN1736" s="69"/>
      <c r="EO1736" s="69"/>
      <c r="EP1736" s="69"/>
      <c r="EQ1736" s="69"/>
      <c r="ER1736" s="69"/>
      <c r="ES1736" s="69"/>
      <c r="ET1736" s="69"/>
      <c r="EU1736" s="69"/>
      <c r="EV1736" s="69"/>
      <c r="EW1736" s="69"/>
      <c r="EX1736" s="69"/>
      <c r="EY1736" s="69"/>
      <c r="EZ1736" s="69"/>
      <c r="FA1736" s="69"/>
      <c r="FB1736" s="69"/>
      <c r="FC1736" s="69"/>
      <c r="FD1736" s="69"/>
      <c r="FE1736" s="69"/>
      <c r="FF1736" s="69"/>
      <c r="FG1736" s="69"/>
      <c r="FH1736" s="69"/>
      <c r="FI1736" s="69"/>
      <c r="FJ1736" s="69"/>
      <c r="FK1736" s="69"/>
      <c r="FL1736" s="69"/>
      <c r="FM1736" s="69"/>
      <c r="FN1736" s="69"/>
      <c r="FO1736" s="69"/>
      <c r="FP1736" s="69"/>
      <c r="FQ1736" s="69"/>
      <c r="FR1736" s="69"/>
      <c r="FS1736" s="69"/>
      <c r="FT1736" s="69"/>
      <c r="FU1736" s="69"/>
      <c r="FV1736" s="69"/>
      <c r="FW1736" s="69"/>
      <c r="FX1736" s="69"/>
      <c r="FY1736" s="69"/>
      <c r="FZ1736" s="69"/>
      <c r="GA1736" s="69"/>
      <c r="GB1736" s="69"/>
      <c r="GC1736" s="69"/>
      <c r="GD1736" s="69"/>
      <c r="GE1736" s="69"/>
      <c r="GF1736" s="69"/>
      <c r="GG1736" s="69"/>
      <c r="GH1736" s="69"/>
      <c r="GI1736" s="69"/>
      <c r="GJ1736" s="69"/>
      <c r="GK1736" s="69"/>
      <c r="GL1736" s="69"/>
      <c r="GM1736" s="69"/>
      <c r="GN1736" s="69"/>
      <c r="GO1736" s="69"/>
      <c r="GP1736" s="69"/>
      <c r="GQ1736" s="69"/>
      <c r="GR1736" s="69"/>
      <c r="GS1736" s="69"/>
      <c r="GT1736" s="69"/>
      <c r="GU1736" s="69"/>
      <c r="GV1736" s="69"/>
      <c r="GW1736" s="69"/>
      <c r="GX1736" s="69"/>
      <c r="GY1736" s="69"/>
      <c r="GZ1736" s="69"/>
      <c r="HA1736" s="69"/>
      <c r="HB1736" s="69"/>
      <c r="HC1736" s="69"/>
      <c r="HD1736" s="69"/>
      <c r="HE1736" s="69"/>
      <c r="HF1736" s="69"/>
      <c r="HG1736" s="69"/>
      <c r="HH1736" s="69"/>
      <c r="HI1736" s="69"/>
      <c r="HJ1736" s="69"/>
      <c r="HK1736" s="69"/>
      <c r="HL1736" s="69"/>
      <c r="HM1736" s="69"/>
      <c r="HN1736" s="69"/>
      <c r="HO1736" s="69"/>
      <c r="HP1736" s="69"/>
      <c r="HQ1736" s="69"/>
      <c r="HR1736" s="69"/>
      <c r="HS1736" s="69"/>
      <c r="HT1736" s="69"/>
      <c r="HU1736" s="69"/>
      <c r="HV1736" s="69"/>
      <c r="HW1736" s="69"/>
      <c r="HX1736" s="69"/>
      <c r="HY1736" s="69"/>
      <c r="HZ1736" s="69"/>
      <c r="IA1736" s="69"/>
      <c r="IB1736" s="69"/>
      <c r="IC1736" s="69"/>
      <c r="ID1736" s="69"/>
      <c r="IE1736" s="69"/>
      <c r="IF1736" s="69"/>
      <c r="IG1736" s="69"/>
      <c r="IH1736" s="69"/>
      <c r="II1736" s="69"/>
      <c r="IJ1736" s="69"/>
      <c r="IK1736" s="69"/>
      <c r="IL1736" s="69"/>
      <c r="IM1736" s="69"/>
      <c r="IN1736" s="69"/>
    </row>
    <row r="1737" spans="1:248" s="70" customFormat="1" ht="15" customHeight="1" x14ac:dyDescent="0.2">
      <c r="A1737" s="92" t="s">
        <v>3569</v>
      </c>
      <c r="B1737" s="142">
        <v>42394</v>
      </c>
      <c r="C1737" s="92" t="s">
        <v>3570</v>
      </c>
      <c r="D1737" s="320">
        <v>250</v>
      </c>
      <c r="E1737" s="69"/>
      <c r="F1737" s="69"/>
      <c r="G1737" s="69"/>
      <c r="H1737" s="69"/>
      <c r="I1737" s="69"/>
      <c r="J1737" s="69"/>
      <c r="N1737" s="69"/>
      <c r="O1737" s="69"/>
      <c r="P1737" s="69"/>
      <c r="Q1737" s="69"/>
      <c r="R1737" s="69"/>
      <c r="S1737" s="69"/>
      <c r="T1737" s="69"/>
      <c r="U1737" s="69"/>
      <c r="V1737" s="69"/>
      <c r="W1737" s="69"/>
      <c r="X1737" s="69"/>
      <c r="Y1737" s="69"/>
      <c r="Z1737" s="69"/>
      <c r="AA1737" s="69"/>
      <c r="AB1737" s="69"/>
      <c r="AC1737" s="69"/>
      <c r="AD1737" s="69"/>
      <c r="AE1737" s="69"/>
      <c r="AF1737" s="69"/>
      <c r="AG1737" s="69"/>
      <c r="AH1737" s="69"/>
      <c r="AI1737" s="69"/>
      <c r="AJ1737" s="69"/>
      <c r="AK1737" s="69"/>
      <c r="AL1737" s="69"/>
      <c r="AM1737" s="69"/>
      <c r="AN1737" s="69"/>
      <c r="AO1737" s="69"/>
      <c r="AP1737" s="69"/>
      <c r="AQ1737" s="69"/>
      <c r="AR1737" s="69"/>
      <c r="AS1737" s="69"/>
      <c r="AT1737" s="69"/>
      <c r="AU1737" s="69"/>
      <c r="AV1737" s="69"/>
      <c r="AW1737" s="69"/>
      <c r="AX1737" s="69"/>
      <c r="AY1737" s="69"/>
      <c r="AZ1737" s="69"/>
      <c r="BA1737" s="69"/>
      <c r="BB1737" s="69"/>
      <c r="BC1737" s="69"/>
      <c r="BD1737" s="69"/>
      <c r="BE1737" s="69"/>
      <c r="BF1737" s="69"/>
      <c r="BG1737" s="69"/>
      <c r="BH1737" s="69"/>
      <c r="BI1737" s="69"/>
      <c r="BJ1737" s="69"/>
      <c r="BK1737" s="69"/>
      <c r="BL1737" s="69"/>
      <c r="BM1737" s="69"/>
      <c r="BN1737" s="69"/>
      <c r="BO1737" s="69"/>
      <c r="BP1737" s="69"/>
      <c r="BQ1737" s="69"/>
      <c r="BR1737" s="69"/>
      <c r="BS1737" s="69"/>
      <c r="BT1737" s="69"/>
      <c r="BU1737" s="69"/>
      <c r="BV1737" s="69"/>
      <c r="BW1737" s="69"/>
      <c r="BX1737" s="69"/>
      <c r="BY1737" s="69"/>
      <c r="BZ1737" s="69"/>
      <c r="CA1737" s="69"/>
      <c r="CB1737" s="69"/>
      <c r="CC1737" s="69"/>
      <c r="CD1737" s="69"/>
      <c r="CE1737" s="69"/>
      <c r="CF1737" s="69"/>
      <c r="CG1737" s="69"/>
      <c r="CH1737" s="69"/>
      <c r="CI1737" s="69"/>
      <c r="CJ1737" s="69"/>
      <c r="CK1737" s="69"/>
      <c r="CL1737" s="69"/>
      <c r="CM1737" s="69"/>
      <c r="CN1737" s="69"/>
      <c r="CO1737" s="69"/>
      <c r="CP1737" s="69"/>
      <c r="CQ1737" s="69"/>
      <c r="CR1737" s="69"/>
      <c r="CS1737" s="69"/>
      <c r="CT1737" s="69"/>
      <c r="CU1737" s="69"/>
      <c r="CV1737" s="69"/>
      <c r="CW1737" s="69"/>
      <c r="CX1737" s="69"/>
      <c r="CY1737" s="69"/>
      <c r="CZ1737" s="69"/>
      <c r="DA1737" s="69"/>
      <c r="DB1737" s="69"/>
      <c r="DC1737" s="69"/>
      <c r="DD1737" s="69"/>
      <c r="DE1737" s="69"/>
      <c r="DF1737" s="69"/>
      <c r="DG1737" s="69"/>
      <c r="DH1737" s="69"/>
      <c r="DI1737" s="69"/>
      <c r="DJ1737" s="69"/>
      <c r="DK1737" s="69"/>
      <c r="DL1737" s="69"/>
      <c r="DM1737" s="69"/>
      <c r="DN1737" s="69"/>
      <c r="DO1737" s="69"/>
      <c r="DP1737" s="69"/>
      <c r="DQ1737" s="69"/>
      <c r="DR1737" s="69"/>
      <c r="DS1737" s="69"/>
      <c r="DT1737" s="69"/>
      <c r="DU1737" s="69"/>
      <c r="DV1737" s="69"/>
      <c r="DW1737" s="69"/>
      <c r="DX1737" s="69"/>
      <c r="DY1737" s="69"/>
      <c r="DZ1737" s="69"/>
      <c r="EA1737" s="69"/>
      <c r="EB1737" s="69"/>
      <c r="EC1737" s="69"/>
      <c r="ED1737" s="69"/>
      <c r="EE1737" s="69"/>
      <c r="EF1737" s="69"/>
      <c r="EG1737" s="69"/>
      <c r="EH1737" s="69"/>
      <c r="EI1737" s="69"/>
      <c r="EJ1737" s="69"/>
      <c r="EK1737" s="69"/>
      <c r="EL1737" s="69"/>
      <c r="EM1737" s="69"/>
      <c r="EN1737" s="69"/>
      <c r="EO1737" s="69"/>
      <c r="EP1737" s="69"/>
      <c r="EQ1737" s="69"/>
      <c r="ER1737" s="69"/>
      <c r="ES1737" s="69"/>
      <c r="ET1737" s="69"/>
      <c r="EU1737" s="69"/>
      <c r="EV1737" s="69"/>
      <c r="EW1737" s="69"/>
      <c r="EX1737" s="69"/>
      <c r="EY1737" s="69"/>
      <c r="EZ1737" s="69"/>
      <c r="FA1737" s="69"/>
      <c r="FB1737" s="69"/>
      <c r="FC1737" s="69"/>
      <c r="FD1737" s="69"/>
      <c r="FE1737" s="69"/>
      <c r="FF1737" s="69"/>
      <c r="FG1737" s="69"/>
      <c r="FH1737" s="69"/>
      <c r="FI1737" s="69"/>
      <c r="FJ1737" s="69"/>
      <c r="FK1737" s="69"/>
      <c r="FL1737" s="69"/>
      <c r="FM1737" s="69"/>
      <c r="FN1737" s="69"/>
      <c r="FO1737" s="69"/>
      <c r="FP1737" s="69"/>
      <c r="FQ1737" s="69"/>
      <c r="FR1737" s="69"/>
      <c r="FS1737" s="69"/>
      <c r="FT1737" s="69"/>
      <c r="FU1737" s="69"/>
      <c r="FV1737" s="69"/>
      <c r="FW1737" s="69"/>
      <c r="FX1737" s="69"/>
      <c r="FY1737" s="69"/>
      <c r="FZ1737" s="69"/>
      <c r="GA1737" s="69"/>
      <c r="GB1737" s="69"/>
      <c r="GC1737" s="69"/>
      <c r="GD1737" s="69"/>
      <c r="GE1737" s="69"/>
      <c r="GF1737" s="69"/>
      <c r="GG1737" s="69"/>
      <c r="GH1737" s="69"/>
      <c r="GI1737" s="69"/>
      <c r="GJ1737" s="69"/>
      <c r="GK1737" s="69"/>
      <c r="GL1737" s="69"/>
      <c r="GM1737" s="69"/>
      <c r="GN1737" s="69"/>
      <c r="GO1737" s="69"/>
      <c r="GP1737" s="69"/>
      <c r="GQ1737" s="69"/>
      <c r="GR1737" s="69"/>
      <c r="GS1737" s="69"/>
      <c r="GT1737" s="69"/>
      <c r="GU1737" s="69"/>
      <c r="GV1737" s="69"/>
      <c r="GW1737" s="69"/>
      <c r="GX1737" s="69"/>
      <c r="GY1737" s="69"/>
      <c r="GZ1737" s="69"/>
      <c r="HA1737" s="69"/>
      <c r="HB1737" s="69"/>
      <c r="HC1737" s="69"/>
      <c r="HD1737" s="69"/>
      <c r="HE1737" s="69"/>
      <c r="HF1737" s="69"/>
      <c r="HG1737" s="69"/>
      <c r="HH1737" s="69"/>
      <c r="HI1737" s="69"/>
      <c r="HJ1737" s="69"/>
      <c r="HK1737" s="69"/>
      <c r="HL1737" s="69"/>
      <c r="HM1737" s="69"/>
      <c r="HN1737" s="69"/>
      <c r="HO1737" s="69"/>
      <c r="HP1737" s="69"/>
      <c r="HQ1737" s="69"/>
      <c r="HR1737" s="69"/>
      <c r="HS1737" s="69"/>
      <c r="HT1737" s="69"/>
      <c r="HU1737" s="69"/>
      <c r="HV1737" s="69"/>
      <c r="HW1737" s="69"/>
      <c r="HX1737" s="69"/>
      <c r="HY1737" s="69"/>
      <c r="HZ1737" s="69"/>
      <c r="IA1737" s="69"/>
      <c r="IB1737" s="69"/>
      <c r="IC1737" s="69"/>
      <c r="ID1737" s="69"/>
      <c r="IE1737" s="69"/>
      <c r="IF1737" s="69"/>
      <c r="IG1737" s="69"/>
      <c r="IH1737" s="69"/>
      <c r="II1737" s="69"/>
      <c r="IJ1737" s="69"/>
      <c r="IK1737" s="69"/>
      <c r="IL1737" s="69"/>
      <c r="IM1737" s="69"/>
      <c r="IN1737" s="69"/>
    </row>
    <row r="1738" spans="1:248" s="70" customFormat="1" ht="15" customHeight="1" x14ac:dyDescent="0.2">
      <c r="A1738" s="92" t="s">
        <v>3571</v>
      </c>
      <c r="B1738" s="142">
        <v>42395</v>
      </c>
      <c r="C1738" s="92" t="s">
        <v>3572</v>
      </c>
      <c r="D1738" s="320">
        <v>500</v>
      </c>
      <c r="E1738" s="69"/>
      <c r="F1738" s="69"/>
      <c r="G1738" s="69"/>
      <c r="H1738" s="69"/>
      <c r="I1738" s="69"/>
      <c r="J1738" s="69"/>
      <c r="N1738" s="69"/>
      <c r="O1738" s="69"/>
      <c r="P1738" s="69"/>
      <c r="Q1738" s="69"/>
      <c r="R1738" s="69"/>
      <c r="S1738" s="69"/>
      <c r="T1738" s="69"/>
      <c r="U1738" s="69"/>
      <c r="V1738" s="69"/>
      <c r="W1738" s="69"/>
      <c r="X1738" s="69"/>
      <c r="Y1738" s="69"/>
      <c r="Z1738" s="69"/>
      <c r="AA1738" s="69"/>
      <c r="AB1738" s="69"/>
      <c r="AC1738" s="69"/>
      <c r="AD1738" s="69"/>
      <c r="AE1738" s="69"/>
      <c r="AF1738" s="69"/>
      <c r="AG1738" s="69"/>
      <c r="AH1738" s="69"/>
      <c r="AI1738" s="69"/>
      <c r="AJ1738" s="69"/>
      <c r="AK1738" s="69"/>
      <c r="AL1738" s="69"/>
      <c r="AM1738" s="69"/>
      <c r="AN1738" s="69"/>
      <c r="AO1738" s="69"/>
      <c r="AP1738" s="69"/>
      <c r="AQ1738" s="69"/>
      <c r="AR1738" s="69"/>
      <c r="AS1738" s="69"/>
      <c r="AT1738" s="69"/>
      <c r="AU1738" s="69"/>
      <c r="AV1738" s="69"/>
      <c r="AW1738" s="69"/>
      <c r="AX1738" s="69"/>
      <c r="AY1738" s="69"/>
      <c r="AZ1738" s="69"/>
      <c r="BA1738" s="69"/>
      <c r="BB1738" s="69"/>
      <c r="BC1738" s="69"/>
      <c r="BD1738" s="69"/>
      <c r="BE1738" s="69"/>
      <c r="BF1738" s="69"/>
      <c r="BG1738" s="69"/>
      <c r="BH1738" s="69"/>
      <c r="BI1738" s="69"/>
      <c r="BJ1738" s="69"/>
      <c r="BK1738" s="69"/>
      <c r="BL1738" s="69"/>
      <c r="BM1738" s="69"/>
      <c r="BN1738" s="69"/>
      <c r="BO1738" s="69"/>
      <c r="BP1738" s="69"/>
      <c r="BQ1738" s="69"/>
      <c r="BR1738" s="69"/>
      <c r="BS1738" s="69"/>
      <c r="BT1738" s="69"/>
      <c r="BU1738" s="69"/>
      <c r="BV1738" s="69"/>
      <c r="BW1738" s="69"/>
      <c r="BX1738" s="69"/>
      <c r="BY1738" s="69"/>
      <c r="BZ1738" s="69"/>
      <c r="CA1738" s="69"/>
      <c r="CB1738" s="69"/>
      <c r="CC1738" s="69"/>
      <c r="CD1738" s="69"/>
      <c r="CE1738" s="69"/>
      <c r="CF1738" s="69"/>
      <c r="CG1738" s="69"/>
      <c r="CH1738" s="69"/>
      <c r="CI1738" s="69"/>
      <c r="CJ1738" s="69"/>
      <c r="CK1738" s="69"/>
      <c r="CL1738" s="69"/>
      <c r="CM1738" s="69"/>
      <c r="CN1738" s="69"/>
      <c r="CO1738" s="69"/>
      <c r="CP1738" s="69"/>
      <c r="CQ1738" s="69"/>
      <c r="CR1738" s="69"/>
      <c r="CS1738" s="69"/>
      <c r="CT1738" s="69"/>
      <c r="CU1738" s="69"/>
      <c r="CV1738" s="69"/>
      <c r="CW1738" s="69"/>
      <c r="CX1738" s="69"/>
      <c r="CY1738" s="69"/>
      <c r="CZ1738" s="69"/>
      <c r="DA1738" s="69"/>
      <c r="DB1738" s="69"/>
      <c r="DC1738" s="69"/>
      <c r="DD1738" s="69"/>
      <c r="DE1738" s="69"/>
      <c r="DF1738" s="69"/>
      <c r="DG1738" s="69"/>
      <c r="DH1738" s="69"/>
      <c r="DI1738" s="69"/>
      <c r="DJ1738" s="69"/>
      <c r="DK1738" s="69"/>
      <c r="DL1738" s="69"/>
      <c r="DM1738" s="69"/>
      <c r="DN1738" s="69"/>
      <c r="DO1738" s="69"/>
      <c r="DP1738" s="69"/>
      <c r="DQ1738" s="69"/>
      <c r="DR1738" s="69"/>
      <c r="DS1738" s="69"/>
      <c r="DT1738" s="69"/>
      <c r="DU1738" s="69"/>
      <c r="DV1738" s="69"/>
      <c r="DW1738" s="69"/>
      <c r="DX1738" s="69"/>
      <c r="DY1738" s="69"/>
      <c r="DZ1738" s="69"/>
      <c r="EA1738" s="69"/>
      <c r="EB1738" s="69"/>
      <c r="EC1738" s="69"/>
      <c r="ED1738" s="69"/>
      <c r="EE1738" s="69"/>
      <c r="EF1738" s="69"/>
      <c r="EG1738" s="69"/>
      <c r="EH1738" s="69"/>
      <c r="EI1738" s="69"/>
      <c r="EJ1738" s="69"/>
      <c r="EK1738" s="69"/>
      <c r="EL1738" s="69"/>
      <c r="EM1738" s="69"/>
      <c r="EN1738" s="69"/>
      <c r="EO1738" s="69"/>
      <c r="EP1738" s="69"/>
      <c r="EQ1738" s="69"/>
      <c r="ER1738" s="69"/>
      <c r="ES1738" s="69"/>
      <c r="ET1738" s="69"/>
      <c r="EU1738" s="69"/>
      <c r="EV1738" s="69"/>
      <c r="EW1738" s="69"/>
      <c r="EX1738" s="69"/>
      <c r="EY1738" s="69"/>
      <c r="EZ1738" s="69"/>
      <c r="FA1738" s="69"/>
      <c r="FB1738" s="69"/>
      <c r="FC1738" s="69"/>
      <c r="FD1738" s="69"/>
      <c r="FE1738" s="69"/>
      <c r="FF1738" s="69"/>
      <c r="FG1738" s="69"/>
      <c r="FH1738" s="69"/>
      <c r="FI1738" s="69"/>
      <c r="FJ1738" s="69"/>
      <c r="FK1738" s="69"/>
      <c r="FL1738" s="69"/>
      <c r="FM1738" s="69"/>
      <c r="FN1738" s="69"/>
      <c r="FO1738" s="69"/>
      <c r="FP1738" s="69"/>
      <c r="FQ1738" s="69"/>
      <c r="FR1738" s="69"/>
      <c r="FS1738" s="69"/>
      <c r="FT1738" s="69"/>
      <c r="FU1738" s="69"/>
      <c r="FV1738" s="69"/>
      <c r="FW1738" s="69"/>
      <c r="FX1738" s="69"/>
      <c r="FY1738" s="69"/>
      <c r="FZ1738" s="69"/>
      <c r="GA1738" s="69"/>
      <c r="GB1738" s="69"/>
      <c r="GC1738" s="69"/>
      <c r="GD1738" s="69"/>
      <c r="GE1738" s="69"/>
      <c r="GF1738" s="69"/>
      <c r="GG1738" s="69"/>
      <c r="GH1738" s="69"/>
      <c r="GI1738" s="69"/>
      <c r="GJ1738" s="69"/>
      <c r="GK1738" s="69"/>
      <c r="GL1738" s="69"/>
      <c r="GM1738" s="69"/>
      <c r="GN1738" s="69"/>
      <c r="GO1738" s="69"/>
      <c r="GP1738" s="69"/>
      <c r="GQ1738" s="69"/>
      <c r="GR1738" s="69"/>
      <c r="GS1738" s="69"/>
      <c r="GT1738" s="69"/>
      <c r="GU1738" s="69"/>
      <c r="GV1738" s="69"/>
      <c r="GW1738" s="69"/>
      <c r="GX1738" s="69"/>
      <c r="GY1738" s="69"/>
      <c r="GZ1738" s="69"/>
      <c r="HA1738" s="69"/>
      <c r="HB1738" s="69"/>
      <c r="HC1738" s="69"/>
      <c r="HD1738" s="69"/>
      <c r="HE1738" s="69"/>
      <c r="HF1738" s="69"/>
      <c r="HG1738" s="69"/>
      <c r="HH1738" s="69"/>
      <c r="HI1738" s="69"/>
      <c r="HJ1738" s="69"/>
      <c r="HK1738" s="69"/>
      <c r="HL1738" s="69"/>
      <c r="HM1738" s="69"/>
      <c r="HN1738" s="69"/>
      <c r="HO1738" s="69"/>
      <c r="HP1738" s="69"/>
      <c r="HQ1738" s="69"/>
      <c r="HR1738" s="69"/>
      <c r="HS1738" s="69"/>
      <c r="HT1738" s="69"/>
      <c r="HU1738" s="69"/>
      <c r="HV1738" s="69"/>
      <c r="HW1738" s="69"/>
      <c r="HX1738" s="69"/>
      <c r="HY1738" s="69"/>
      <c r="HZ1738" s="69"/>
      <c r="IA1738" s="69"/>
      <c r="IB1738" s="69"/>
      <c r="IC1738" s="69"/>
      <c r="ID1738" s="69"/>
      <c r="IE1738" s="69"/>
      <c r="IF1738" s="69"/>
      <c r="IG1738" s="69"/>
      <c r="IH1738" s="69"/>
      <c r="II1738" s="69"/>
      <c r="IJ1738" s="69"/>
      <c r="IK1738" s="69"/>
      <c r="IL1738" s="69"/>
      <c r="IM1738" s="69"/>
      <c r="IN1738" s="69"/>
    </row>
    <row r="1739" spans="1:248" s="70" customFormat="1" ht="15" customHeight="1" x14ac:dyDescent="0.2">
      <c r="A1739" s="92" t="s">
        <v>3571</v>
      </c>
      <c r="B1739" s="142">
        <v>42396</v>
      </c>
      <c r="C1739" s="92" t="s">
        <v>3573</v>
      </c>
      <c r="D1739" s="320">
        <v>600</v>
      </c>
      <c r="E1739" s="69"/>
      <c r="F1739" s="69"/>
      <c r="G1739" s="69"/>
      <c r="H1739" s="69"/>
      <c r="I1739" s="69"/>
      <c r="J1739" s="69"/>
      <c r="N1739" s="69"/>
      <c r="O1739" s="69"/>
      <c r="P1739" s="69"/>
      <c r="Q1739" s="69"/>
      <c r="R1739" s="69"/>
      <c r="S1739" s="69"/>
      <c r="T1739" s="69"/>
      <c r="U1739" s="69"/>
      <c r="V1739" s="69"/>
      <c r="W1739" s="69"/>
      <c r="X1739" s="69"/>
      <c r="Y1739" s="69"/>
      <c r="Z1739" s="69"/>
      <c r="AA1739" s="69"/>
      <c r="AB1739" s="69"/>
      <c r="AC1739" s="69"/>
      <c r="AD1739" s="69"/>
      <c r="AE1739" s="69"/>
      <c r="AF1739" s="69"/>
      <c r="AG1739" s="69"/>
      <c r="AH1739" s="69"/>
      <c r="AI1739" s="69"/>
      <c r="AJ1739" s="69"/>
      <c r="AK1739" s="69"/>
      <c r="AL1739" s="69"/>
      <c r="AM1739" s="69"/>
      <c r="AN1739" s="69"/>
      <c r="AO1739" s="69"/>
      <c r="AP1739" s="69"/>
      <c r="AQ1739" s="69"/>
      <c r="AR1739" s="69"/>
      <c r="AS1739" s="69"/>
      <c r="AT1739" s="69"/>
      <c r="AU1739" s="69"/>
      <c r="AV1739" s="69"/>
      <c r="AW1739" s="69"/>
      <c r="AX1739" s="69"/>
      <c r="AY1739" s="69"/>
      <c r="AZ1739" s="69"/>
      <c r="BA1739" s="69"/>
      <c r="BB1739" s="69"/>
      <c r="BC1739" s="69"/>
      <c r="BD1739" s="69"/>
      <c r="BE1739" s="69"/>
      <c r="BF1739" s="69"/>
      <c r="BG1739" s="69"/>
      <c r="BH1739" s="69"/>
      <c r="BI1739" s="69"/>
      <c r="BJ1739" s="69"/>
      <c r="BK1739" s="69"/>
      <c r="BL1739" s="69"/>
      <c r="BM1739" s="69"/>
      <c r="BN1739" s="69"/>
      <c r="BO1739" s="69"/>
      <c r="BP1739" s="69"/>
      <c r="BQ1739" s="69"/>
      <c r="BR1739" s="69"/>
      <c r="BS1739" s="69"/>
      <c r="BT1739" s="69"/>
      <c r="BU1739" s="69"/>
      <c r="BV1739" s="69"/>
      <c r="BW1739" s="69"/>
      <c r="BX1739" s="69"/>
      <c r="BY1739" s="69"/>
      <c r="BZ1739" s="69"/>
      <c r="CA1739" s="69"/>
      <c r="CB1739" s="69"/>
      <c r="CC1739" s="69"/>
      <c r="CD1739" s="69"/>
      <c r="CE1739" s="69"/>
      <c r="CF1739" s="69"/>
      <c r="CG1739" s="69"/>
      <c r="CH1739" s="69"/>
      <c r="CI1739" s="69"/>
      <c r="CJ1739" s="69"/>
      <c r="CK1739" s="69"/>
      <c r="CL1739" s="69"/>
      <c r="CM1739" s="69"/>
      <c r="CN1739" s="69"/>
      <c r="CO1739" s="69"/>
      <c r="CP1739" s="69"/>
      <c r="CQ1739" s="69"/>
      <c r="CR1739" s="69"/>
      <c r="CS1739" s="69"/>
      <c r="CT1739" s="69"/>
      <c r="CU1739" s="69"/>
      <c r="CV1739" s="69"/>
      <c r="CW1739" s="69"/>
      <c r="CX1739" s="69"/>
      <c r="CY1739" s="69"/>
      <c r="CZ1739" s="69"/>
      <c r="DA1739" s="69"/>
      <c r="DB1739" s="69"/>
      <c r="DC1739" s="69"/>
      <c r="DD1739" s="69"/>
      <c r="DE1739" s="69"/>
      <c r="DF1739" s="69"/>
      <c r="DG1739" s="69"/>
      <c r="DH1739" s="69"/>
      <c r="DI1739" s="69"/>
      <c r="DJ1739" s="69"/>
      <c r="DK1739" s="69"/>
      <c r="DL1739" s="69"/>
      <c r="DM1739" s="69"/>
      <c r="DN1739" s="69"/>
      <c r="DO1739" s="69"/>
      <c r="DP1739" s="69"/>
      <c r="DQ1739" s="69"/>
      <c r="DR1739" s="69"/>
      <c r="DS1739" s="69"/>
      <c r="DT1739" s="69"/>
      <c r="DU1739" s="69"/>
      <c r="DV1739" s="69"/>
      <c r="DW1739" s="69"/>
      <c r="DX1739" s="69"/>
      <c r="DY1739" s="69"/>
      <c r="DZ1739" s="69"/>
      <c r="EA1739" s="69"/>
      <c r="EB1739" s="69"/>
      <c r="EC1739" s="69"/>
      <c r="ED1739" s="69"/>
      <c r="EE1739" s="69"/>
      <c r="EF1739" s="69"/>
      <c r="EG1739" s="69"/>
      <c r="EH1739" s="69"/>
      <c r="EI1739" s="69"/>
      <c r="EJ1739" s="69"/>
      <c r="EK1739" s="69"/>
      <c r="EL1739" s="69"/>
      <c r="EM1739" s="69"/>
      <c r="EN1739" s="69"/>
      <c r="EO1739" s="69"/>
      <c r="EP1739" s="69"/>
      <c r="EQ1739" s="69"/>
      <c r="ER1739" s="69"/>
      <c r="ES1739" s="69"/>
      <c r="ET1739" s="69"/>
      <c r="EU1739" s="69"/>
      <c r="EV1739" s="69"/>
      <c r="EW1739" s="69"/>
      <c r="EX1739" s="69"/>
      <c r="EY1739" s="69"/>
      <c r="EZ1739" s="69"/>
      <c r="FA1739" s="69"/>
      <c r="FB1739" s="69"/>
      <c r="FC1739" s="69"/>
      <c r="FD1739" s="69"/>
      <c r="FE1739" s="69"/>
      <c r="FF1739" s="69"/>
      <c r="FG1739" s="69"/>
      <c r="FH1739" s="69"/>
      <c r="FI1739" s="69"/>
      <c r="FJ1739" s="69"/>
      <c r="FK1739" s="69"/>
      <c r="FL1739" s="69"/>
      <c r="FM1739" s="69"/>
      <c r="FN1739" s="69"/>
      <c r="FO1739" s="69"/>
      <c r="FP1739" s="69"/>
      <c r="FQ1739" s="69"/>
      <c r="FR1739" s="69"/>
      <c r="FS1739" s="69"/>
      <c r="FT1739" s="69"/>
      <c r="FU1739" s="69"/>
      <c r="FV1739" s="69"/>
      <c r="FW1739" s="69"/>
      <c r="FX1739" s="69"/>
      <c r="FY1739" s="69"/>
      <c r="FZ1739" s="69"/>
      <c r="GA1739" s="69"/>
      <c r="GB1739" s="69"/>
      <c r="GC1739" s="69"/>
      <c r="GD1739" s="69"/>
      <c r="GE1739" s="69"/>
      <c r="GF1739" s="69"/>
      <c r="GG1739" s="69"/>
      <c r="GH1739" s="69"/>
      <c r="GI1739" s="69"/>
      <c r="GJ1739" s="69"/>
      <c r="GK1739" s="69"/>
      <c r="GL1739" s="69"/>
      <c r="GM1739" s="69"/>
      <c r="GN1739" s="69"/>
      <c r="GO1739" s="69"/>
      <c r="GP1739" s="69"/>
      <c r="GQ1739" s="69"/>
      <c r="GR1739" s="69"/>
      <c r="GS1739" s="69"/>
      <c r="GT1739" s="69"/>
      <c r="GU1739" s="69"/>
      <c r="GV1739" s="69"/>
      <c r="GW1739" s="69"/>
      <c r="GX1739" s="69"/>
      <c r="GY1739" s="69"/>
      <c r="GZ1739" s="69"/>
      <c r="HA1739" s="69"/>
      <c r="HB1739" s="69"/>
      <c r="HC1739" s="69"/>
      <c r="HD1739" s="69"/>
      <c r="HE1739" s="69"/>
      <c r="HF1739" s="69"/>
      <c r="HG1739" s="69"/>
      <c r="HH1739" s="69"/>
      <c r="HI1739" s="69"/>
      <c r="HJ1739" s="69"/>
      <c r="HK1739" s="69"/>
      <c r="HL1739" s="69"/>
      <c r="HM1739" s="69"/>
      <c r="HN1739" s="69"/>
      <c r="HO1739" s="69"/>
      <c r="HP1739" s="69"/>
      <c r="HQ1739" s="69"/>
      <c r="HR1739" s="69"/>
      <c r="HS1739" s="69"/>
      <c r="HT1739" s="69"/>
      <c r="HU1739" s="69"/>
      <c r="HV1739" s="69"/>
      <c r="HW1739" s="69"/>
      <c r="HX1739" s="69"/>
      <c r="HY1739" s="69"/>
      <c r="HZ1739" s="69"/>
      <c r="IA1739" s="69"/>
      <c r="IB1739" s="69"/>
      <c r="IC1739" s="69"/>
      <c r="ID1739" s="69"/>
      <c r="IE1739" s="69"/>
      <c r="IF1739" s="69"/>
      <c r="IG1739" s="69"/>
      <c r="IH1739" s="69"/>
      <c r="II1739" s="69"/>
      <c r="IJ1739" s="69"/>
      <c r="IK1739" s="69"/>
      <c r="IL1739" s="69"/>
      <c r="IM1739" s="69"/>
      <c r="IN1739" s="69"/>
    </row>
    <row r="1740" spans="1:248" s="70" customFormat="1" ht="15" customHeight="1" x14ac:dyDescent="0.2">
      <c r="A1740" s="92" t="s">
        <v>3574</v>
      </c>
      <c r="B1740" s="142">
        <v>42397</v>
      </c>
      <c r="C1740" s="92" t="s">
        <v>3575</v>
      </c>
      <c r="D1740" s="320">
        <v>450</v>
      </c>
      <c r="E1740" s="69"/>
      <c r="F1740" s="69"/>
      <c r="G1740" s="69"/>
      <c r="H1740" s="69"/>
      <c r="I1740" s="69"/>
      <c r="J1740" s="69"/>
      <c r="N1740" s="69"/>
      <c r="O1740" s="69"/>
      <c r="P1740" s="69"/>
      <c r="Q1740" s="69"/>
      <c r="R1740" s="69"/>
      <c r="S1740" s="69"/>
      <c r="T1740" s="69"/>
      <c r="U1740" s="69"/>
      <c r="V1740" s="69"/>
      <c r="W1740" s="69"/>
      <c r="X1740" s="69"/>
      <c r="Y1740" s="69"/>
      <c r="Z1740" s="69"/>
      <c r="AA1740" s="69"/>
      <c r="AB1740" s="69"/>
      <c r="AC1740" s="69"/>
      <c r="AD1740" s="69"/>
      <c r="AE1740" s="69"/>
      <c r="AF1740" s="69"/>
      <c r="AG1740" s="69"/>
      <c r="AH1740" s="69"/>
      <c r="AI1740" s="69"/>
      <c r="AJ1740" s="69"/>
      <c r="AK1740" s="69"/>
      <c r="AL1740" s="69"/>
      <c r="AM1740" s="69"/>
      <c r="AN1740" s="69"/>
      <c r="AO1740" s="69"/>
      <c r="AP1740" s="69"/>
      <c r="AQ1740" s="69"/>
      <c r="AR1740" s="69"/>
      <c r="AS1740" s="69"/>
      <c r="AT1740" s="69"/>
      <c r="AU1740" s="69"/>
      <c r="AV1740" s="69"/>
      <c r="AW1740" s="69"/>
      <c r="AX1740" s="69"/>
      <c r="AY1740" s="69"/>
      <c r="AZ1740" s="69"/>
      <c r="BA1740" s="69"/>
      <c r="BB1740" s="69"/>
      <c r="BC1740" s="69"/>
      <c r="BD1740" s="69"/>
      <c r="BE1740" s="69"/>
      <c r="BF1740" s="69"/>
      <c r="BG1740" s="69"/>
      <c r="BH1740" s="69"/>
      <c r="BI1740" s="69"/>
      <c r="BJ1740" s="69"/>
      <c r="BK1740" s="69"/>
      <c r="BL1740" s="69"/>
      <c r="BM1740" s="69"/>
      <c r="BN1740" s="69"/>
      <c r="BO1740" s="69"/>
      <c r="BP1740" s="69"/>
      <c r="BQ1740" s="69"/>
      <c r="BR1740" s="69"/>
      <c r="BS1740" s="69"/>
      <c r="BT1740" s="69"/>
      <c r="BU1740" s="69"/>
      <c r="BV1740" s="69"/>
      <c r="BW1740" s="69"/>
      <c r="BX1740" s="69"/>
      <c r="BY1740" s="69"/>
      <c r="BZ1740" s="69"/>
      <c r="CA1740" s="69"/>
      <c r="CB1740" s="69"/>
      <c r="CC1740" s="69"/>
      <c r="CD1740" s="69"/>
      <c r="CE1740" s="69"/>
      <c r="CF1740" s="69"/>
      <c r="CG1740" s="69"/>
      <c r="CH1740" s="69"/>
      <c r="CI1740" s="69"/>
      <c r="CJ1740" s="69"/>
      <c r="CK1740" s="69"/>
      <c r="CL1740" s="69"/>
      <c r="CM1740" s="69"/>
      <c r="CN1740" s="69"/>
      <c r="CO1740" s="69"/>
      <c r="CP1740" s="69"/>
      <c r="CQ1740" s="69"/>
      <c r="CR1740" s="69"/>
      <c r="CS1740" s="69"/>
      <c r="CT1740" s="69"/>
      <c r="CU1740" s="69"/>
      <c r="CV1740" s="69"/>
      <c r="CW1740" s="69"/>
      <c r="CX1740" s="69"/>
      <c r="CY1740" s="69"/>
      <c r="CZ1740" s="69"/>
      <c r="DA1740" s="69"/>
      <c r="DB1740" s="69"/>
      <c r="DC1740" s="69"/>
      <c r="DD1740" s="69"/>
      <c r="DE1740" s="69"/>
      <c r="DF1740" s="69"/>
      <c r="DG1740" s="69"/>
      <c r="DH1740" s="69"/>
      <c r="DI1740" s="69"/>
      <c r="DJ1740" s="69"/>
      <c r="DK1740" s="69"/>
      <c r="DL1740" s="69"/>
      <c r="DM1740" s="69"/>
      <c r="DN1740" s="69"/>
      <c r="DO1740" s="69"/>
      <c r="DP1740" s="69"/>
      <c r="DQ1740" s="69"/>
      <c r="DR1740" s="69"/>
      <c r="DS1740" s="69"/>
      <c r="DT1740" s="69"/>
      <c r="DU1740" s="69"/>
      <c r="DV1740" s="69"/>
      <c r="DW1740" s="69"/>
      <c r="DX1740" s="69"/>
      <c r="DY1740" s="69"/>
      <c r="DZ1740" s="69"/>
      <c r="EA1740" s="69"/>
      <c r="EB1740" s="69"/>
      <c r="EC1740" s="69"/>
      <c r="ED1740" s="69"/>
      <c r="EE1740" s="69"/>
      <c r="EF1740" s="69"/>
      <c r="EG1740" s="69"/>
      <c r="EH1740" s="69"/>
      <c r="EI1740" s="69"/>
      <c r="EJ1740" s="69"/>
      <c r="EK1740" s="69"/>
      <c r="EL1740" s="69"/>
      <c r="EM1740" s="69"/>
      <c r="EN1740" s="69"/>
      <c r="EO1740" s="69"/>
      <c r="EP1740" s="69"/>
      <c r="EQ1740" s="69"/>
      <c r="ER1740" s="69"/>
      <c r="ES1740" s="69"/>
      <c r="ET1740" s="69"/>
      <c r="EU1740" s="69"/>
      <c r="EV1740" s="69"/>
      <c r="EW1740" s="69"/>
      <c r="EX1740" s="69"/>
      <c r="EY1740" s="69"/>
      <c r="EZ1740" s="69"/>
      <c r="FA1740" s="69"/>
      <c r="FB1740" s="69"/>
      <c r="FC1740" s="69"/>
      <c r="FD1740" s="69"/>
      <c r="FE1740" s="69"/>
      <c r="FF1740" s="69"/>
      <c r="FG1740" s="69"/>
      <c r="FH1740" s="69"/>
      <c r="FI1740" s="69"/>
      <c r="FJ1740" s="69"/>
      <c r="FK1740" s="69"/>
      <c r="FL1740" s="69"/>
      <c r="FM1740" s="69"/>
      <c r="FN1740" s="69"/>
      <c r="FO1740" s="69"/>
      <c r="FP1740" s="69"/>
      <c r="FQ1740" s="69"/>
      <c r="FR1740" s="69"/>
      <c r="FS1740" s="69"/>
      <c r="FT1740" s="69"/>
      <c r="FU1740" s="69"/>
      <c r="FV1740" s="69"/>
      <c r="FW1740" s="69"/>
      <c r="FX1740" s="69"/>
      <c r="FY1740" s="69"/>
      <c r="FZ1740" s="69"/>
      <c r="GA1740" s="69"/>
      <c r="GB1740" s="69"/>
      <c r="GC1740" s="69"/>
      <c r="GD1740" s="69"/>
      <c r="GE1740" s="69"/>
      <c r="GF1740" s="69"/>
      <c r="GG1740" s="69"/>
      <c r="GH1740" s="69"/>
      <c r="GI1740" s="69"/>
      <c r="GJ1740" s="69"/>
      <c r="GK1740" s="69"/>
      <c r="GL1740" s="69"/>
      <c r="GM1740" s="69"/>
      <c r="GN1740" s="69"/>
      <c r="GO1740" s="69"/>
      <c r="GP1740" s="69"/>
      <c r="GQ1740" s="69"/>
      <c r="GR1740" s="69"/>
      <c r="GS1740" s="69"/>
      <c r="GT1740" s="69"/>
      <c r="GU1740" s="69"/>
      <c r="GV1740" s="69"/>
      <c r="GW1740" s="69"/>
      <c r="GX1740" s="69"/>
      <c r="GY1740" s="69"/>
      <c r="GZ1740" s="69"/>
      <c r="HA1740" s="69"/>
      <c r="HB1740" s="69"/>
      <c r="HC1740" s="69"/>
      <c r="HD1740" s="69"/>
      <c r="HE1740" s="69"/>
      <c r="HF1740" s="69"/>
      <c r="HG1740" s="69"/>
      <c r="HH1740" s="69"/>
      <c r="HI1740" s="69"/>
      <c r="HJ1740" s="69"/>
      <c r="HK1740" s="69"/>
      <c r="HL1740" s="69"/>
      <c r="HM1740" s="69"/>
      <c r="HN1740" s="69"/>
      <c r="HO1740" s="69"/>
      <c r="HP1740" s="69"/>
      <c r="HQ1740" s="69"/>
      <c r="HR1740" s="69"/>
      <c r="HS1740" s="69"/>
      <c r="HT1740" s="69"/>
      <c r="HU1740" s="69"/>
      <c r="HV1740" s="69"/>
      <c r="HW1740" s="69"/>
      <c r="HX1740" s="69"/>
      <c r="HY1740" s="69"/>
      <c r="HZ1740" s="69"/>
      <c r="IA1740" s="69"/>
      <c r="IB1740" s="69"/>
      <c r="IC1740" s="69"/>
      <c r="ID1740" s="69"/>
      <c r="IE1740" s="69"/>
      <c r="IF1740" s="69"/>
      <c r="IG1740" s="69"/>
      <c r="IH1740" s="69"/>
      <c r="II1740" s="69"/>
      <c r="IJ1740" s="69"/>
      <c r="IK1740" s="69"/>
      <c r="IL1740" s="69"/>
      <c r="IM1740" s="69"/>
      <c r="IN1740" s="69"/>
    </row>
    <row r="1741" spans="1:248" s="70" customFormat="1" ht="15" customHeight="1" x14ac:dyDescent="0.2">
      <c r="A1741" s="92" t="s">
        <v>3574</v>
      </c>
      <c r="B1741" s="142">
        <v>42398</v>
      </c>
      <c r="C1741" s="92" t="s">
        <v>3576</v>
      </c>
      <c r="D1741" s="320">
        <v>550</v>
      </c>
      <c r="E1741" s="69"/>
      <c r="F1741" s="69"/>
      <c r="G1741" s="69"/>
      <c r="H1741" s="69"/>
      <c r="I1741" s="69"/>
      <c r="J1741" s="69"/>
      <c r="N1741" s="69"/>
      <c r="O1741" s="69"/>
      <c r="P1741" s="69"/>
      <c r="Q1741" s="69"/>
      <c r="R1741" s="69"/>
      <c r="S1741" s="69"/>
      <c r="T1741" s="69"/>
      <c r="U1741" s="69"/>
      <c r="V1741" s="69"/>
      <c r="W1741" s="69"/>
      <c r="X1741" s="69"/>
      <c r="Y1741" s="69"/>
      <c r="Z1741" s="69"/>
      <c r="AA1741" s="69"/>
      <c r="AB1741" s="69"/>
      <c r="AC1741" s="69"/>
      <c r="AD1741" s="69"/>
      <c r="AE1741" s="69"/>
      <c r="AF1741" s="69"/>
      <c r="AG1741" s="69"/>
      <c r="AH1741" s="69"/>
      <c r="AI1741" s="69"/>
      <c r="AJ1741" s="69"/>
      <c r="AK1741" s="69"/>
      <c r="AL1741" s="69"/>
      <c r="AM1741" s="69"/>
      <c r="AN1741" s="69"/>
      <c r="AO1741" s="69"/>
      <c r="AP1741" s="69"/>
      <c r="AQ1741" s="69"/>
      <c r="AR1741" s="69"/>
      <c r="AS1741" s="69"/>
      <c r="AT1741" s="69"/>
      <c r="AU1741" s="69"/>
      <c r="AV1741" s="69"/>
      <c r="AW1741" s="69"/>
      <c r="AX1741" s="69"/>
      <c r="AY1741" s="69"/>
      <c r="AZ1741" s="69"/>
      <c r="BA1741" s="69"/>
      <c r="BB1741" s="69"/>
      <c r="BC1741" s="69"/>
      <c r="BD1741" s="69"/>
      <c r="BE1741" s="69"/>
      <c r="BF1741" s="69"/>
      <c r="BG1741" s="69"/>
      <c r="BH1741" s="69"/>
      <c r="BI1741" s="69"/>
      <c r="BJ1741" s="69"/>
      <c r="BK1741" s="69"/>
      <c r="BL1741" s="69"/>
      <c r="BM1741" s="69"/>
      <c r="BN1741" s="69"/>
      <c r="BO1741" s="69"/>
      <c r="BP1741" s="69"/>
      <c r="BQ1741" s="69"/>
      <c r="BR1741" s="69"/>
      <c r="BS1741" s="69"/>
      <c r="BT1741" s="69"/>
      <c r="BU1741" s="69"/>
      <c r="BV1741" s="69"/>
      <c r="BW1741" s="69"/>
      <c r="BX1741" s="69"/>
      <c r="BY1741" s="69"/>
      <c r="BZ1741" s="69"/>
      <c r="CA1741" s="69"/>
      <c r="CB1741" s="69"/>
      <c r="CC1741" s="69"/>
      <c r="CD1741" s="69"/>
      <c r="CE1741" s="69"/>
      <c r="CF1741" s="69"/>
      <c r="CG1741" s="69"/>
      <c r="CH1741" s="69"/>
      <c r="CI1741" s="69"/>
      <c r="CJ1741" s="69"/>
      <c r="CK1741" s="69"/>
      <c r="CL1741" s="69"/>
      <c r="CM1741" s="69"/>
      <c r="CN1741" s="69"/>
      <c r="CO1741" s="69"/>
      <c r="CP1741" s="69"/>
      <c r="CQ1741" s="69"/>
      <c r="CR1741" s="69"/>
      <c r="CS1741" s="69"/>
      <c r="CT1741" s="69"/>
      <c r="CU1741" s="69"/>
      <c r="CV1741" s="69"/>
      <c r="CW1741" s="69"/>
      <c r="CX1741" s="69"/>
      <c r="CY1741" s="69"/>
      <c r="CZ1741" s="69"/>
      <c r="DA1741" s="69"/>
      <c r="DB1741" s="69"/>
      <c r="DC1741" s="69"/>
      <c r="DD1741" s="69"/>
      <c r="DE1741" s="69"/>
      <c r="DF1741" s="69"/>
      <c r="DG1741" s="69"/>
      <c r="DH1741" s="69"/>
      <c r="DI1741" s="69"/>
      <c r="DJ1741" s="69"/>
      <c r="DK1741" s="69"/>
      <c r="DL1741" s="69"/>
      <c r="DM1741" s="69"/>
      <c r="DN1741" s="69"/>
      <c r="DO1741" s="69"/>
      <c r="DP1741" s="69"/>
      <c r="DQ1741" s="69"/>
      <c r="DR1741" s="69"/>
      <c r="DS1741" s="69"/>
      <c r="DT1741" s="69"/>
      <c r="DU1741" s="69"/>
      <c r="DV1741" s="69"/>
      <c r="DW1741" s="69"/>
      <c r="DX1741" s="69"/>
      <c r="DY1741" s="69"/>
      <c r="DZ1741" s="69"/>
      <c r="EA1741" s="69"/>
      <c r="EB1741" s="69"/>
      <c r="EC1741" s="69"/>
      <c r="ED1741" s="69"/>
      <c r="EE1741" s="69"/>
      <c r="EF1741" s="69"/>
      <c r="EG1741" s="69"/>
      <c r="EH1741" s="69"/>
      <c r="EI1741" s="69"/>
      <c r="EJ1741" s="69"/>
      <c r="EK1741" s="69"/>
      <c r="EL1741" s="69"/>
      <c r="EM1741" s="69"/>
      <c r="EN1741" s="69"/>
      <c r="EO1741" s="69"/>
      <c r="EP1741" s="69"/>
      <c r="EQ1741" s="69"/>
      <c r="ER1741" s="69"/>
      <c r="ES1741" s="69"/>
      <c r="ET1741" s="69"/>
      <c r="EU1741" s="69"/>
      <c r="EV1741" s="69"/>
      <c r="EW1741" s="69"/>
      <c r="EX1741" s="69"/>
      <c r="EY1741" s="69"/>
      <c r="EZ1741" s="69"/>
      <c r="FA1741" s="69"/>
      <c r="FB1741" s="69"/>
      <c r="FC1741" s="69"/>
      <c r="FD1741" s="69"/>
      <c r="FE1741" s="69"/>
      <c r="FF1741" s="69"/>
      <c r="FG1741" s="69"/>
      <c r="FH1741" s="69"/>
      <c r="FI1741" s="69"/>
      <c r="FJ1741" s="69"/>
      <c r="FK1741" s="69"/>
      <c r="FL1741" s="69"/>
      <c r="FM1741" s="69"/>
      <c r="FN1741" s="69"/>
      <c r="FO1741" s="69"/>
      <c r="FP1741" s="69"/>
      <c r="FQ1741" s="69"/>
      <c r="FR1741" s="69"/>
      <c r="FS1741" s="69"/>
      <c r="FT1741" s="69"/>
      <c r="FU1741" s="69"/>
      <c r="FV1741" s="69"/>
      <c r="FW1741" s="69"/>
      <c r="FX1741" s="69"/>
      <c r="FY1741" s="69"/>
      <c r="FZ1741" s="69"/>
      <c r="GA1741" s="69"/>
      <c r="GB1741" s="69"/>
      <c r="GC1741" s="69"/>
      <c r="GD1741" s="69"/>
      <c r="GE1741" s="69"/>
      <c r="GF1741" s="69"/>
      <c r="GG1741" s="69"/>
      <c r="GH1741" s="69"/>
      <c r="GI1741" s="69"/>
      <c r="GJ1741" s="69"/>
      <c r="GK1741" s="69"/>
      <c r="GL1741" s="69"/>
      <c r="GM1741" s="69"/>
      <c r="GN1741" s="69"/>
      <c r="GO1741" s="69"/>
      <c r="GP1741" s="69"/>
      <c r="GQ1741" s="69"/>
      <c r="GR1741" s="69"/>
      <c r="GS1741" s="69"/>
      <c r="GT1741" s="69"/>
      <c r="GU1741" s="69"/>
      <c r="GV1741" s="69"/>
      <c r="GW1741" s="69"/>
      <c r="GX1741" s="69"/>
      <c r="GY1741" s="69"/>
      <c r="GZ1741" s="69"/>
      <c r="HA1741" s="69"/>
      <c r="HB1741" s="69"/>
      <c r="HC1741" s="69"/>
      <c r="HD1741" s="69"/>
      <c r="HE1741" s="69"/>
      <c r="HF1741" s="69"/>
      <c r="HG1741" s="69"/>
      <c r="HH1741" s="69"/>
      <c r="HI1741" s="69"/>
      <c r="HJ1741" s="69"/>
      <c r="HK1741" s="69"/>
      <c r="HL1741" s="69"/>
      <c r="HM1741" s="69"/>
      <c r="HN1741" s="69"/>
      <c r="HO1741" s="69"/>
      <c r="HP1741" s="69"/>
      <c r="HQ1741" s="69"/>
      <c r="HR1741" s="69"/>
      <c r="HS1741" s="69"/>
      <c r="HT1741" s="69"/>
      <c r="HU1741" s="69"/>
      <c r="HV1741" s="69"/>
      <c r="HW1741" s="69"/>
      <c r="HX1741" s="69"/>
      <c r="HY1741" s="69"/>
      <c r="HZ1741" s="69"/>
      <c r="IA1741" s="69"/>
      <c r="IB1741" s="69"/>
      <c r="IC1741" s="69"/>
      <c r="ID1741" s="69"/>
      <c r="IE1741" s="69"/>
      <c r="IF1741" s="69"/>
      <c r="IG1741" s="69"/>
      <c r="IH1741" s="69"/>
      <c r="II1741" s="69"/>
      <c r="IJ1741" s="69"/>
      <c r="IK1741" s="69"/>
      <c r="IL1741" s="69"/>
      <c r="IM1741" s="69"/>
      <c r="IN1741" s="69"/>
    </row>
    <row r="1742" spans="1:248" s="70" customFormat="1" ht="15" customHeight="1" x14ac:dyDescent="0.2">
      <c r="A1742" s="92" t="s">
        <v>3577</v>
      </c>
      <c r="B1742" s="142">
        <v>42399</v>
      </c>
      <c r="C1742" s="92" t="s">
        <v>3578</v>
      </c>
      <c r="D1742" s="320">
        <v>300</v>
      </c>
      <c r="E1742" s="69"/>
      <c r="F1742" s="69"/>
      <c r="G1742" s="69"/>
      <c r="H1742" s="69"/>
      <c r="I1742" s="69"/>
      <c r="J1742" s="69"/>
      <c r="N1742" s="69"/>
      <c r="O1742" s="69"/>
      <c r="P1742" s="69"/>
      <c r="Q1742" s="69"/>
      <c r="R1742" s="69"/>
      <c r="S1742" s="69"/>
      <c r="T1742" s="69"/>
      <c r="U1742" s="69"/>
      <c r="V1742" s="69"/>
      <c r="W1742" s="69"/>
      <c r="X1742" s="69"/>
      <c r="Y1742" s="69"/>
      <c r="Z1742" s="69"/>
      <c r="AA1742" s="69"/>
      <c r="AB1742" s="69"/>
      <c r="AC1742" s="69"/>
      <c r="AD1742" s="69"/>
      <c r="AE1742" s="69"/>
      <c r="AF1742" s="69"/>
      <c r="AG1742" s="69"/>
      <c r="AH1742" s="69"/>
      <c r="AI1742" s="69"/>
      <c r="AJ1742" s="69"/>
      <c r="AK1742" s="69"/>
      <c r="AL1742" s="69"/>
      <c r="AM1742" s="69"/>
      <c r="AN1742" s="69"/>
      <c r="AO1742" s="69"/>
      <c r="AP1742" s="69"/>
      <c r="AQ1742" s="69"/>
      <c r="AR1742" s="69"/>
      <c r="AS1742" s="69"/>
      <c r="AT1742" s="69"/>
      <c r="AU1742" s="69"/>
      <c r="AV1742" s="69"/>
      <c r="AW1742" s="69"/>
      <c r="AX1742" s="69"/>
      <c r="AY1742" s="69"/>
      <c r="AZ1742" s="69"/>
      <c r="BA1742" s="69"/>
      <c r="BB1742" s="69"/>
      <c r="BC1742" s="69"/>
      <c r="BD1742" s="69"/>
      <c r="BE1742" s="69"/>
      <c r="BF1742" s="69"/>
      <c r="BG1742" s="69"/>
      <c r="BH1742" s="69"/>
      <c r="BI1742" s="69"/>
      <c r="BJ1742" s="69"/>
      <c r="BK1742" s="69"/>
      <c r="BL1742" s="69"/>
      <c r="BM1742" s="69"/>
      <c r="BN1742" s="69"/>
      <c r="BO1742" s="69"/>
      <c r="BP1742" s="69"/>
      <c r="BQ1742" s="69"/>
      <c r="BR1742" s="69"/>
      <c r="BS1742" s="69"/>
      <c r="BT1742" s="69"/>
      <c r="BU1742" s="69"/>
      <c r="BV1742" s="69"/>
      <c r="BW1742" s="69"/>
      <c r="BX1742" s="69"/>
      <c r="BY1742" s="69"/>
      <c r="BZ1742" s="69"/>
      <c r="CA1742" s="69"/>
      <c r="CB1742" s="69"/>
      <c r="CC1742" s="69"/>
      <c r="CD1742" s="69"/>
      <c r="CE1742" s="69"/>
      <c r="CF1742" s="69"/>
      <c r="CG1742" s="69"/>
      <c r="CH1742" s="69"/>
      <c r="CI1742" s="69"/>
      <c r="CJ1742" s="69"/>
      <c r="CK1742" s="69"/>
      <c r="CL1742" s="69"/>
      <c r="CM1742" s="69"/>
      <c r="CN1742" s="69"/>
      <c r="CO1742" s="69"/>
      <c r="CP1742" s="69"/>
      <c r="CQ1742" s="69"/>
      <c r="CR1742" s="69"/>
      <c r="CS1742" s="69"/>
      <c r="CT1742" s="69"/>
      <c r="CU1742" s="69"/>
      <c r="CV1742" s="69"/>
      <c r="CW1742" s="69"/>
      <c r="CX1742" s="69"/>
      <c r="CY1742" s="69"/>
      <c r="CZ1742" s="69"/>
      <c r="DA1742" s="69"/>
      <c r="DB1742" s="69"/>
      <c r="DC1742" s="69"/>
      <c r="DD1742" s="69"/>
      <c r="DE1742" s="69"/>
      <c r="DF1742" s="69"/>
      <c r="DG1742" s="69"/>
      <c r="DH1742" s="69"/>
      <c r="DI1742" s="69"/>
      <c r="DJ1742" s="69"/>
      <c r="DK1742" s="69"/>
      <c r="DL1742" s="69"/>
      <c r="DM1742" s="69"/>
      <c r="DN1742" s="69"/>
      <c r="DO1742" s="69"/>
      <c r="DP1742" s="69"/>
      <c r="DQ1742" s="69"/>
      <c r="DR1742" s="69"/>
      <c r="DS1742" s="69"/>
      <c r="DT1742" s="69"/>
      <c r="DU1742" s="69"/>
      <c r="DV1742" s="69"/>
      <c r="DW1742" s="69"/>
      <c r="DX1742" s="69"/>
      <c r="DY1742" s="69"/>
      <c r="DZ1742" s="69"/>
      <c r="EA1742" s="69"/>
      <c r="EB1742" s="69"/>
      <c r="EC1742" s="69"/>
      <c r="ED1742" s="69"/>
      <c r="EE1742" s="69"/>
      <c r="EF1742" s="69"/>
      <c r="EG1742" s="69"/>
      <c r="EH1742" s="69"/>
      <c r="EI1742" s="69"/>
      <c r="EJ1742" s="69"/>
      <c r="EK1742" s="69"/>
      <c r="EL1742" s="69"/>
      <c r="EM1742" s="69"/>
      <c r="EN1742" s="69"/>
      <c r="EO1742" s="69"/>
      <c r="EP1742" s="69"/>
      <c r="EQ1742" s="69"/>
      <c r="ER1742" s="69"/>
      <c r="ES1742" s="69"/>
      <c r="ET1742" s="69"/>
      <c r="EU1742" s="69"/>
      <c r="EV1742" s="69"/>
      <c r="EW1742" s="69"/>
      <c r="EX1742" s="69"/>
      <c r="EY1742" s="69"/>
      <c r="EZ1742" s="69"/>
      <c r="FA1742" s="69"/>
      <c r="FB1742" s="69"/>
      <c r="FC1742" s="69"/>
      <c r="FD1742" s="69"/>
      <c r="FE1742" s="69"/>
      <c r="FF1742" s="69"/>
      <c r="FG1742" s="69"/>
      <c r="FH1742" s="69"/>
      <c r="FI1742" s="69"/>
      <c r="FJ1742" s="69"/>
      <c r="FK1742" s="69"/>
      <c r="FL1742" s="69"/>
      <c r="FM1742" s="69"/>
      <c r="FN1742" s="69"/>
      <c r="FO1742" s="69"/>
      <c r="FP1742" s="69"/>
      <c r="FQ1742" s="69"/>
      <c r="FR1742" s="69"/>
      <c r="FS1742" s="69"/>
      <c r="FT1742" s="69"/>
      <c r="FU1742" s="69"/>
      <c r="FV1742" s="69"/>
      <c r="FW1742" s="69"/>
      <c r="FX1742" s="69"/>
      <c r="FY1742" s="69"/>
      <c r="FZ1742" s="69"/>
      <c r="GA1742" s="69"/>
      <c r="GB1742" s="69"/>
      <c r="GC1742" s="69"/>
      <c r="GD1742" s="69"/>
      <c r="GE1742" s="69"/>
      <c r="GF1742" s="69"/>
      <c r="GG1742" s="69"/>
      <c r="GH1742" s="69"/>
      <c r="GI1742" s="69"/>
      <c r="GJ1742" s="69"/>
      <c r="GK1742" s="69"/>
      <c r="GL1742" s="69"/>
      <c r="GM1742" s="69"/>
      <c r="GN1742" s="69"/>
      <c r="GO1742" s="69"/>
      <c r="GP1742" s="69"/>
      <c r="GQ1742" s="69"/>
      <c r="GR1742" s="69"/>
      <c r="GS1742" s="69"/>
      <c r="GT1742" s="69"/>
      <c r="GU1742" s="69"/>
      <c r="GV1742" s="69"/>
      <c r="GW1742" s="69"/>
      <c r="GX1742" s="69"/>
      <c r="GY1742" s="69"/>
      <c r="GZ1742" s="69"/>
      <c r="HA1742" s="69"/>
      <c r="HB1742" s="69"/>
      <c r="HC1742" s="69"/>
      <c r="HD1742" s="69"/>
      <c r="HE1742" s="69"/>
      <c r="HF1742" s="69"/>
      <c r="HG1742" s="69"/>
      <c r="HH1742" s="69"/>
      <c r="HI1742" s="69"/>
      <c r="HJ1742" s="69"/>
      <c r="HK1742" s="69"/>
      <c r="HL1742" s="69"/>
      <c r="HM1742" s="69"/>
      <c r="HN1742" s="69"/>
      <c r="HO1742" s="69"/>
      <c r="HP1742" s="69"/>
      <c r="HQ1742" s="69"/>
      <c r="HR1742" s="69"/>
      <c r="HS1742" s="69"/>
      <c r="HT1742" s="69"/>
      <c r="HU1742" s="69"/>
      <c r="HV1742" s="69"/>
      <c r="HW1742" s="69"/>
      <c r="HX1742" s="69"/>
      <c r="HY1742" s="69"/>
      <c r="HZ1742" s="69"/>
      <c r="IA1742" s="69"/>
      <c r="IB1742" s="69"/>
      <c r="IC1742" s="69"/>
      <c r="ID1742" s="69"/>
      <c r="IE1742" s="69"/>
      <c r="IF1742" s="69"/>
      <c r="IG1742" s="69"/>
      <c r="IH1742" s="69"/>
      <c r="II1742" s="69"/>
      <c r="IJ1742" s="69"/>
      <c r="IK1742" s="69"/>
      <c r="IL1742" s="69"/>
      <c r="IM1742" s="69"/>
      <c r="IN1742" s="69"/>
    </row>
    <row r="1743" spans="1:248" s="70" customFormat="1" ht="15" customHeight="1" x14ac:dyDescent="0.2">
      <c r="A1743" s="92"/>
      <c r="B1743" s="142">
        <v>42400</v>
      </c>
      <c r="C1743" s="92" t="s">
        <v>3579</v>
      </c>
      <c r="D1743" s="320">
        <v>350</v>
      </c>
      <c r="E1743" s="69"/>
      <c r="F1743" s="69"/>
      <c r="G1743" s="69"/>
      <c r="H1743" s="69"/>
      <c r="I1743" s="69"/>
      <c r="J1743" s="69"/>
      <c r="N1743" s="69"/>
      <c r="O1743" s="69"/>
      <c r="P1743" s="69"/>
      <c r="Q1743" s="69"/>
      <c r="R1743" s="69"/>
      <c r="S1743" s="69"/>
      <c r="T1743" s="69"/>
      <c r="U1743" s="69"/>
      <c r="V1743" s="69"/>
      <c r="W1743" s="69"/>
      <c r="X1743" s="69"/>
      <c r="Y1743" s="69"/>
      <c r="Z1743" s="69"/>
      <c r="AA1743" s="69"/>
      <c r="AB1743" s="69"/>
      <c r="AC1743" s="69"/>
      <c r="AD1743" s="69"/>
      <c r="AE1743" s="69"/>
      <c r="AF1743" s="69"/>
      <c r="AG1743" s="69"/>
      <c r="AH1743" s="69"/>
      <c r="AI1743" s="69"/>
      <c r="AJ1743" s="69"/>
      <c r="AK1743" s="69"/>
      <c r="AL1743" s="69"/>
      <c r="AM1743" s="69"/>
      <c r="AN1743" s="69"/>
      <c r="AO1743" s="69"/>
      <c r="AP1743" s="69"/>
      <c r="AQ1743" s="69"/>
      <c r="AR1743" s="69"/>
      <c r="AS1743" s="69"/>
      <c r="AT1743" s="69"/>
      <c r="AU1743" s="69"/>
      <c r="AV1743" s="69"/>
      <c r="AW1743" s="69"/>
      <c r="AX1743" s="69"/>
      <c r="AY1743" s="69"/>
      <c r="AZ1743" s="69"/>
      <c r="BA1743" s="69"/>
      <c r="BB1743" s="69"/>
      <c r="BC1743" s="69"/>
      <c r="BD1743" s="69"/>
      <c r="BE1743" s="69"/>
      <c r="BF1743" s="69"/>
      <c r="BG1743" s="69"/>
      <c r="BH1743" s="69"/>
      <c r="BI1743" s="69"/>
      <c r="BJ1743" s="69"/>
      <c r="BK1743" s="69"/>
      <c r="BL1743" s="69"/>
      <c r="BM1743" s="69"/>
      <c r="BN1743" s="69"/>
      <c r="BO1743" s="69"/>
      <c r="BP1743" s="69"/>
      <c r="BQ1743" s="69"/>
      <c r="BR1743" s="69"/>
      <c r="BS1743" s="69"/>
      <c r="BT1743" s="69"/>
      <c r="BU1743" s="69"/>
      <c r="BV1743" s="69"/>
      <c r="BW1743" s="69"/>
      <c r="BX1743" s="69"/>
      <c r="BY1743" s="69"/>
      <c r="BZ1743" s="69"/>
      <c r="CA1743" s="69"/>
      <c r="CB1743" s="69"/>
      <c r="CC1743" s="69"/>
      <c r="CD1743" s="69"/>
      <c r="CE1743" s="69"/>
      <c r="CF1743" s="69"/>
      <c r="CG1743" s="69"/>
      <c r="CH1743" s="69"/>
      <c r="CI1743" s="69"/>
      <c r="CJ1743" s="69"/>
      <c r="CK1743" s="69"/>
      <c r="CL1743" s="69"/>
      <c r="CM1743" s="69"/>
      <c r="CN1743" s="69"/>
      <c r="CO1743" s="69"/>
      <c r="CP1743" s="69"/>
      <c r="CQ1743" s="69"/>
      <c r="CR1743" s="69"/>
      <c r="CS1743" s="69"/>
      <c r="CT1743" s="69"/>
      <c r="CU1743" s="69"/>
      <c r="CV1743" s="69"/>
      <c r="CW1743" s="69"/>
      <c r="CX1743" s="69"/>
      <c r="CY1743" s="69"/>
      <c r="CZ1743" s="69"/>
      <c r="DA1743" s="69"/>
      <c r="DB1743" s="69"/>
      <c r="DC1743" s="69"/>
      <c r="DD1743" s="69"/>
      <c r="DE1743" s="69"/>
      <c r="DF1743" s="69"/>
      <c r="DG1743" s="69"/>
      <c r="DH1743" s="69"/>
      <c r="DI1743" s="69"/>
      <c r="DJ1743" s="69"/>
      <c r="DK1743" s="69"/>
      <c r="DL1743" s="69"/>
      <c r="DM1743" s="69"/>
      <c r="DN1743" s="69"/>
      <c r="DO1743" s="69"/>
      <c r="DP1743" s="69"/>
      <c r="DQ1743" s="69"/>
      <c r="DR1743" s="69"/>
      <c r="DS1743" s="69"/>
      <c r="DT1743" s="69"/>
      <c r="DU1743" s="69"/>
      <c r="DV1743" s="69"/>
      <c r="DW1743" s="69"/>
      <c r="DX1743" s="69"/>
      <c r="DY1743" s="69"/>
      <c r="DZ1743" s="69"/>
      <c r="EA1743" s="69"/>
      <c r="EB1743" s="69"/>
      <c r="EC1743" s="69"/>
      <c r="ED1743" s="69"/>
      <c r="EE1743" s="69"/>
      <c r="EF1743" s="69"/>
      <c r="EG1743" s="69"/>
      <c r="EH1743" s="69"/>
      <c r="EI1743" s="69"/>
      <c r="EJ1743" s="69"/>
      <c r="EK1743" s="69"/>
      <c r="EL1743" s="69"/>
      <c r="EM1743" s="69"/>
      <c r="EN1743" s="69"/>
      <c r="EO1743" s="69"/>
      <c r="EP1743" s="69"/>
      <c r="EQ1743" s="69"/>
      <c r="ER1743" s="69"/>
      <c r="ES1743" s="69"/>
      <c r="ET1743" s="69"/>
      <c r="EU1743" s="69"/>
      <c r="EV1743" s="69"/>
      <c r="EW1743" s="69"/>
      <c r="EX1743" s="69"/>
      <c r="EY1743" s="69"/>
      <c r="EZ1743" s="69"/>
      <c r="FA1743" s="69"/>
      <c r="FB1743" s="69"/>
      <c r="FC1743" s="69"/>
      <c r="FD1743" s="69"/>
      <c r="FE1743" s="69"/>
      <c r="FF1743" s="69"/>
      <c r="FG1743" s="69"/>
      <c r="FH1743" s="69"/>
      <c r="FI1743" s="69"/>
      <c r="FJ1743" s="69"/>
      <c r="FK1743" s="69"/>
      <c r="FL1743" s="69"/>
      <c r="FM1743" s="69"/>
      <c r="FN1743" s="69"/>
      <c r="FO1743" s="69"/>
      <c r="FP1743" s="69"/>
      <c r="FQ1743" s="69"/>
      <c r="FR1743" s="69"/>
      <c r="FS1743" s="69"/>
      <c r="FT1743" s="69"/>
      <c r="FU1743" s="69"/>
      <c r="FV1743" s="69"/>
      <c r="FW1743" s="69"/>
      <c r="FX1743" s="69"/>
      <c r="FY1743" s="69"/>
      <c r="FZ1743" s="69"/>
      <c r="GA1743" s="69"/>
      <c r="GB1743" s="69"/>
      <c r="GC1743" s="69"/>
      <c r="GD1743" s="69"/>
      <c r="GE1743" s="69"/>
      <c r="GF1743" s="69"/>
      <c r="GG1743" s="69"/>
      <c r="GH1743" s="69"/>
      <c r="GI1743" s="69"/>
      <c r="GJ1743" s="69"/>
      <c r="GK1743" s="69"/>
      <c r="GL1743" s="69"/>
      <c r="GM1743" s="69"/>
      <c r="GN1743" s="69"/>
      <c r="GO1743" s="69"/>
      <c r="GP1743" s="69"/>
      <c r="GQ1743" s="69"/>
      <c r="GR1743" s="69"/>
      <c r="GS1743" s="69"/>
      <c r="GT1743" s="69"/>
      <c r="GU1743" s="69"/>
      <c r="GV1743" s="69"/>
      <c r="GW1743" s="69"/>
      <c r="GX1743" s="69"/>
      <c r="GY1743" s="69"/>
      <c r="GZ1743" s="69"/>
      <c r="HA1743" s="69"/>
      <c r="HB1743" s="69"/>
      <c r="HC1743" s="69"/>
      <c r="HD1743" s="69"/>
      <c r="HE1743" s="69"/>
      <c r="HF1743" s="69"/>
      <c r="HG1743" s="69"/>
      <c r="HH1743" s="69"/>
      <c r="HI1743" s="69"/>
      <c r="HJ1743" s="69"/>
      <c r="HK1743" s="69"/>
      <c r="HL1743" s="69"/>
      <c r="HM1743" s="69"/>
      <c r="HN1743" s="69"/>
      <c r="HO1743" s="69"/>
      <c r="HP1743" s="69"/>
      <c r="HQ1743" s="69"/>
      <c r="HR1743" s="69"/>
      <c r="HS1743" s="69"/>
      <c r="HT1743" s="69"/>
      <c r="HU1743" s="69"/>
      <c r="HV1743" s="69"/>
      <c r="HW1743" s="69"/>
      <c r="HX1743" s="69"/>
      <c r="HY1743" s="69"/>
      <c r="HZ1743" s="69"/>
      <c r="IA1743" s="69"/>
      <c r="IB1743" s="69"/>
      <c r="IC1743" s="69"/>
      <c r="ID1743" s="69"/>
      <c r="IE1743" s="69"/>
      <c r="IF1743" s="69"/>
      <c r="IG1743" s="69"/>
      <c r="IH1743" s="69"/>
      <c r="II1743" s="69"/>
      <c r="IJ1743" s="69"/>
      <c r="IK1743" s="69"/>
      <c r="IL1743" s="69"/>
      <c r="IM1743" s="69"/>
      <c r="IN1743" s="69"/>
    </row>
    <row r="1744" spans="1:248" s="70" customFormat="1" ht="15" customHeight="1" x14ac:dyDescent="0.2">
      <c r="A1744" s="92" t="s">
        <v>3580</v>
      </c>
      <c r="B1744" s="142">
        <v>42401</v>
      </c>
      <c r="C1744" s="92" t="s">
        <v>3581</v>
      </c>
      <c r="D1744" s="320">
        <v>350</v>
      </c>
      <c r="E1744" s="69"/>
      <c r="F1744" s="69"/>
      <c r="G1744" s="69"/>
      <c r="H1744" s="69"/>
      <c r="I1744" s="69"/>
      <c r="J1744" s="69"/>
      <c r="N1744" s="69"/>
      <c r="O1744" s="69"/>
      <c r="P1744" s="69"/>
      <c r="Q1744" s="69"/>
      <c r="R1744" s="69"/>
      <c r="S1744" s="69"/>
      <c r="T1744" s="69"/>
      <c r="U1744" s="69"/>
      <c r="V1744" s="69"/>
      <c r="W1744" s="69"/>
      <c r="X1744" s="69"/>
      <c r="Y1744" s="69"/>
      <c r="Z1744" s="69"/>
      <c r="AA1744" s="69"/>
      <c r="AB1744" s="69"/>
      <c r="AC1744" s="69"/>
      <c r="AD1744" s="69"/>
      <c r="AE1744" s="69"/>
      <c r="AF1744" s="69"/>
      <c r="AG1744" s="69"/>
      <c r="AH1744" s="69"/>
      <c r="AI1744" s="69"/>
      <c r="AJ1744" s="69"/>
      <c r="AK1744" s="69"/>
      <c r="AL1744" s="69"/>
      <c r="AM1744" s="69"/>
      <c r="AN1744" s="69"/>
      <c r="AO1744" s="69"/>
      <c r="AP1744" s="69"/>
      <c r="AQ1744" s="69"/>
      <c r="AR1744" s="69"/>
      <c r="AS1744" s="69"/>
      <c r="AT1744" s="69"/>
      <c r="AU1744" s="69"/>
      <c r="AV1744" s="69"/>
      <c r="AW1744" s="69"/>
      <c r="AX1744" s="69"/>
      <c r="AY1744" s="69"/>
      <c r="AZ1744" s="69"/>
      <c r="BA1744" s="69"/>
      <c r="BB1744" s="69"/>
      <c r="BC1744" s="69"/>
      <c r="BD1744" s="69"/>
      <c r="BE1744" s="69"/>
      <c r="BF1744" s="69"/>
      <c r="BG1744" s="69"/>
      <c r="BH1744" s="69"/>
      <c r="BI1744" s="69"/>
      <c r="BJ1744" s="69"/>
      <c r="BK1744" s="69"/>
      <c r="BL1744" s="69"/>
      <c r="BM1744" s="69"/>
      <c r="BN1744" s="69"/>
      <c r="BO1744" s="69"/>
      <c r="BP1744" s="69"/>
      <c r="BQ1744" s="69"/>
      <c r="BR1744" s="69"/>
      <c r="BS1744" s="69"/>
      <c r="BT1744" s="69"/>
      <c r="BU1744" s="69"/>
      <c r="BV1744" s="69"/>
      <c r="BW1744" s="69"/>
      <c r="BX1744" s="69"/>
      <c r="BY1744" s="69"/>
      <c r="BZ1744" s="69"/>
      <c r="CA1744" s="69"/>
      <c r="CB1744" s="69"/>
      <c r="CC1744" s="69"/>
      <c r="CD1744" s="69"/>
      <c r="CE1744" s="69"/>
      <c r="CF1744" s="69"/>
      <c r="CG1744" s="69"/>
      <c r="CH1744" s="69"/>
      <c r="CI1744" s="69"/>
      <c r="CJ1744" s="69"/>
      <c r="CK1744" s="69"/>
      <c r="CL1744" s="69"/>
      <c r="CM1744" s="69"/>
      <c r="CN1744" s="69"/>
      <c r="CO1744" s="69"/>
      <c r="CP1744" s="69"/>
      <c r="CQ1744" s="69"/>
      <c r="CR1744" s="69"/>
      <c r="CS1744" s="69"/>
      <c r="CT1744" s="69"/>
      <c r="CU1744" s="69"/>
      <c r="CV1744" s="69"/>
      <c r="CW1744" s="69"/>
      <c r="CX1744" s="69"/>
      <c r="CY1744" s="69"/>
      <c r="CZ1744" s="69"/>
      <c r="DA1744" s="69"/>
      <c r="DB1744" s="69"/>
      <c r="DC1744" s="69"/>
      <c r="DD1744" s="69"/>
      <c r="DE1744" s="69"/>
      <c r="DF1744" s="69"/>
      <c r="DG1744" s="69"/>
      <c r="DH1744" s="69"/>
      <c r="DI1744" s="69"/>
      <c r="DJ1744" s="69"/>
      <c r="DK1744" s="69"/>
      <c r="DL1744" s="69"/>
      <c r="DM1744" s="69"/>
      <c r="DN1744" s="69"/>
      <c r="DO1744" s="69"/>
      <c r="DP1744" s="69"/>
      <c r="DQ1744" s="69"/>
      <c r="DR1744" s="69"/>
      <c r="DS1744" s="69"/>
      <c r="DT1744" s="69"/>
      <c r="DU1744" s="69"/>
      <c r="DV1744" s="69"/>
      <c r="DW1744" s="69"/>
      <c r="DX1744" s="69"/>
      <c r="DY1744" s="69"/>
      <c r="DZ1744" s="69"/>
      <c r="EA1744" s="69"/>
      <c r="EB1744" s="69"/>
      <c r="EC1744" s="69"/>
      <c r="ED1744" s="69"/>
      <c r="EE1744" s="69"/>
      <c r="EF1744" s="69"/>
      <c r="EG1744" s="69"/>
      <c r="EH1744" s="69"/>
      <c r="EI1744" s="69"/>
      <c r="EJ1744" s="69"/>
      <c r="EK1744" s="69"/>
      <c r="EL1744" s="69"/>
      <c r="EM1744" s="69"/>
      <c r="EN1744" s="69"/>
      <c r="EO1744" s="69"/>
      <c r="EP1744" s="69"/>
      <c r="EQ1744" s="69"/>
      <c r="ER1744" s="69"/>
      <c r="ES1744" s="69"/>
      <c r="ET1744" s="69"/>
      <c r="EU1744" s="69"/>
      <c r="EV1744" s="69"/>
      <c r="EW1744" s="69"/>
      <c r="EX1744" s="69"/>
      <c r="EY1744" s="69"/>
      <c r="EZ1744" s="69"/>
      <c r="FA1744" s="69"/>
      <c r="FB1744" s="69"/>
      <c r="FC1744" s="69"/>
      <c r="FD1744" s="69"/>
      <c r="FE1744" s="69"/>
      <c r="FF1744" s="69"/>
      <c r="FG1744" s="69"/>
      <c r="FH1744" s="69"/>
      <c r="FI1744" s="69"/>
      <c r="FJ1744" s="69"/>
      <c r="FK1744" s="69"/>
      <c r="FL1744" s="69"/>
      <c r="FM1744" s="69"/>
      <c r="FN1744" s="69"/>
      <c r="FO1744" s="69"/>
      <c r="FP1744" s="69"/>
      <c r="FQ1744" s="69"/>
      <c r="FR1744" s="69"/>
      <c r="FS1744" s="69"/>
      <c r="FT1744" s="69"/>
      <c r="FU1744" s="69"/>
      <c r="FV1744" s="69"/>
      <c r="FW1744" s="69"/>
      <c r="FX1744" s="69"/>
      <c r="FY1744" s="69"/>
      <c r="FZ1744" s="69"/>
      <c r="GA1744" s="69"/>
      <c r="GB1744" s="69"/>
      <c r="GC1744" s="69"/>
      <c r="GD1744" s="69"/>
      <c r="GE1744" s="69"/>
      <c r="GF1744" s="69"/>
      <c r="GG1744" s="69"/>
      <c r="GH1744" s="69"/>
      <c r="GI1744" s="69"/>
      <c r="GJ1744" s="69"/>
      <c r="GK1744" s="69"/>
      <c r="GL1744" s="69"/>
      <c r="GM1744" s="69"/>
      <c r="GN1744" s="69"/>
      <c r="GO1744" s="69"/>
      <c r="GP1744" s="69"/>
      <c r="GQ1744" s="69"/>
      <c r="GR1744" s="69"/>
      <c r="GS1744" s="69"/>
      <c r="GT1744" s="69"/>
      <c r="GU1744" s="69"/>
      <c r="GV1744" s="69"/>
      <c r="GW1744" s="69"/>
      <c r="GX1744" s="69"/>
      <c r="GY1744" s="69"/>
      <c r="GZ1744" s="69"/>
      <c r="HA1744" s="69"/>
      <c r="HB1744" s="69"/>
      <c r="HC1744" s="69"/>
      <c r="HD1744" s="69"/>
      <c r="HE1744" s="69"/>
      <c r="HF1744" s="69"/>
      <c r="HG1744" s="69"/>
      <c r="HH1744" s="69"/>
      <c r="HI1744" s="69"/>
      <c r="HJ1744" s="69"/>
      <c r="HK1744" s="69"/>
      <c r="HL1744" s="69"/>
      <c r="HM1744" s="69"/>
      <c r="HN1744" s="69"/>
      <c r="HO1744" s="69"/>
      <c r="HP1744" s="69"/>
      <c r="HQ1744" s="69"/>
      <c r="HR1744" s="69"/>
      <c r="HS1744" s="69"/>
      <c r="HT1744" s="69"/>
      <c r="HU1744" s="69"/>
      <c r="HV1744" s="69"/>
      <c r="HW1744" s="69"/>
      <c r="HX1744" s="69"/>
      <c r="HY1744" s="69"/>
      <c r="HZ1744" s="69"/>
      <c r="IA1744" s="69"/>
      <c r="IB1744" s="69"/>
      <c r="IC1744" s="69"/>
      <c r="ID1744" s="69"/>
      <c r="IE1744" s="69"/>
      <c r="IF1744" s="69"/>
      <c r="IG1744" s="69"/>
      <c r="IH1744" s="69"/>
      <c r="II1744" s="69"/>
      <c r="IJ1744" s="69"/>
      <c r="IK1744" s="69"/>
      <c r="IL1744" s="69"/>
      <c r="IM1744" s="69"/>
      <c r="IN1744" s="69"/>
    </row>
    <row r="1745" spans="1:248" s="70" customFormat="1" ht="15" customHeight="1" x14ac:dyDescent="0.2">
      <c r="A1745" s="92" t="s">
        <v>3580</v>
      </c>
      <c r="B1745" s="142">
        <v>42402</v>
      </c>
      <c r="C1745" s="92" t="s">
        <v>3582</v>
      </c>
      <c r="D1745" s="320">
        <v>450</v>
      </c>
      <c r="E1745" s="69"/>
      <c r="F1745" s="69"/>
      <c r="G1745" s="69"/>
      <c r="H1745" s="69"/>
      <c r="I1745" s="69"/>
      <c r="J1745" s="69"/>
      <c r="N1745" s="69"/>
      <c r="O1745" s="69"/>
      <c r="P1745" s="69"/>
      <c r="Q1745" s="69"/>
      <c r="R1745" s="69"/>
      <c r="S1745" s="69"/>
      <c r="T1745" s="69"/>
      <c r="U1745" s="69"/>
      <c r="V1745" s="69"/>
      <c r="W1745" s="69"/>
      <c r="X1745" s="69"/>
      <c r="Y1745" s="69"/>
      <c r="Z1745" s="69"/>
      <c r="AA1745" s="69"/>
      <c r="AB1745" s="69"/>
      <c r="AC1745" s="69"/>
      <c r="AD1745" s="69"/>
      <c r="AE1745" s="69"/>
      <c r="AF1745" s="69"/>
      <c r="AG1745" s="69"/>
      <c r="AH1745" s="69"/>
      <c r="AI1745" s="69"/>
      <c r="AJ1745" s="69"/>
      <c r="AK1745" s="69"/>
      <c r="AL1745" s="69"/>
      <c r="AM1745" s="69"/>
      <c r="AN1745" s="69"/>
      <c r="AO1745" s="69"/>
      <c r="AP1745" s="69"/>
      <c r="AQ1745" s="69"/>
      <c r="AR1745" s="69"/>
      <c r="AS1745" s="69"/>
      <c r="AT1745" s="69"/>
      <c r="AU1745" s="69"/>
      <c r="AV1745" s="69"/>
      <c r="AW1745" s="69"/>
      <c r="AX1745" s="69"/>
      <c r="AY1745" s="69"/>
      <c r="AZ1745" s="69"/>
      <c r="BA1745" s="69"/>
      <c r="BB1745" s="69"/>
      <c r="BC1745" s="69"/>
      <c r="BD1745" s="69"/>
      <c r="BE1745" s="69"/>
      <c r="BF1745" s="69"/>
      <c r="BG1745" s="69"/>
      <c r="BH1745" s="69"/>
      <c r="BI1745" s="69"/>
      <c r="BJ1745" s="69"/>
      <c r="BK1745" s="69"/>
      <c r="BL1745" s="69"/>
      <c r="BM1745" s="69"/>
      <c r="BN1745" s="69"/>
      <c r="BO1745" s="69"/>
      <c r="BP1745" s="69"/>
      <c r="BQ1745" s="69"/>
      <c r="BR1745" s="69"/>
      <c r="BS1745" s="69"/>
      <c r="BT1745" s="69"/>
      <c r="BU1745" s="69"/>
      <c r="BV1745" s="69"/>
      <c r="BW1745" s="69"/>
      <c r="BX1745" s="69"/>
      <c r="BY1745" s="69"/>
      <c r="BZ1745" s="69"/>
      <c r="CA1745" s="69"/>
      <c r="CB1745" s="69"/>
      <c r="CC1745" s="69"/>
      <c r="CD1745" s="69"/>
      <c r="CE1745" s="69"/>
      <c r="CF1745" s="69"/>
      <c r="CG1745" s="69"/>
      <c r="CH1745" s="69"/>
      <c r="CI1745" s="69"/>
      <c r="CJ1745" s="69"/>
      <c r="CK1745" s="69"/>
      <c r="CL1745" s="69"/>
      <c r="CM1745" s="69"/>
      <c r="CN1745" s="69"/>
      <c r="CO1745" s="69"/>
      <c r="CP1745" s="69"/>
      <c r="CQ1745" s="69"/>
      <c r="CR1745" s="69"/>
      <c r="CS1745" s="69"/>
      <c r="CT1745" s="69"/>
      <c r="CU1745" s="69"/>
      <c r="CV1745" s="69"/>
      <c r="CW1745" s="69"/>
      <c r="CX1745" s="69"/>
      <c r="CY1745" s="69"/>
      <c r="CZ1745" s="69"/>
      <c r="DA1745" s="69"/>
      <c r="DB1745" s="69"/>
      <c r="DC1745" s="69"/>
      <c r="DD1745" s="69"/>
      <c r="DE1745" s="69"/>
      <c r="DF1745" s="69"/>
      <c r="DG1745" s="69"/>
      <c r="DH1745" s="69"/>
      <c r="DI1745" s="69"/>
      <c r="DJ1745" s="69"/>
      <c r="DK1745" s="69"/>
      <c r="DL1745" s="69"/>
      <c r="DM1745" s="69"/>
      <c r="DN1745" s="69"/>
      <c r="DO1745" s="69"/>
      <c r="DP1745" s="69"/>
      <c r="DQ1745" s="69"/>
      <c r="DR1745" s="69"/>
      <c r="DS1745" s="69"/>
      <c r="DT1745" s="69"/>
      <c r="DU1745" s="69"/>
      <c r="DV1745" s="69"/>
      <c r="DW1745" s="69"/>
      <c r="DX1745" s="69"/>
      <c r="DY1745" s="69"/>
      <c r="DZ1745" s="69"/>
      <c r="EA1745" s="69"/>
      <c r="EB1745" s="69"/>
      <c r="EC1745" s="69"/>
      <c r="ED1745" s="69"/>
      <c r="EE1745" s="69"/>
      <c r="EF1745" s="69"/>
      <c r="EG1745" s="69"/>
      <c r="EH1745" s="69"/>
      <c r="EI1745" s="69"/>
      <c r="EJ1745" s="69"/>
      <c r="EK1745" s="69"/>
      <c r="EL1745" s="69"/>
      <c r="EM1745" s="69"/>
      <c r="EN1745" s="69"/>
      <c r="EO1745" s="69"/>
      <c r="EP1745" s="69"/>
      <c r="EQ1745" s="69"/>
      <c r="ER1745" s="69"/>
      <c r="ES1745" s="69"/>
      <c r="ET1745" s="69"/>
      <c r="EU1745" s="69"/>
      <c r="EV1745" s="69"/>
      <c r="EW1745" s="69"/>
      <c r="EX1745" s="69"/>
      <c r="EY1745" s="69"/>
      <c r="EZ1745" s="69"/>
      <c r="FA1745" s="69"/>
      <c r="FB1745" s="69"/>
      <c r="FC1745" s="69"/>
      <c r="FD1745" s="69"/>
      <c r="FE1745" s="69"/>
      <c r="FF1745" s="69"/>
      <c r="FG1745" s="69"/>
      <c r="FH1745" s="69"/>
      <c r="FI1745" s="69"/>
      <c r="FJ1745" s="69"/>
      <c r="FK1745" s="69"/>
      <c r="FL1745" s="69"/>
      <c r="FM1745" s="69"/>
      <c r="FN1745" s="69"/>
      <c r="FO1745" s="69"/>
      <c r="FP1745" s="69"/>
      <c r="FQ1745" s="69"/>
      <c r="FR1745" s="69"/>
      <c r="FS1745" s="69"/>
      <c r="FT1745" s="69"/>
      <c r="FU1745" s="69"/>
      <c r="FV1745" s="69"/>
      <c r="FW1745" s="69"/>
      <c r="FX1745" s="69"/>
      <c r="FY1745" s="69"/>
      <c r="FZ1745" s="69"/>
      <c r="GA1745" s="69"/>
      <c r="GB1745" s="69"/>
      <c r="GC1745" s="69"/>
      <c r="GD1745" s="69"/>
      <c r="GE1745" s="69"/>
      <c r="GF1745" s="69"/>
      <c r="GG1745" s="69"/>
      <c r="GH1745" s="69"/>
      <c r="GI1745" s="69"/>
      <c r="GJ1745" s="69"/>
      <c r="GK1745" s="69"/>
      <c r="GL1745" s="69"/>
      <c r="GM1745" s="69"/>
      <c r="GN1745" s="69"/>
      <c r="GO1745" s="69"/>
      <c r="GP1745" s="69"/>
      <c r="GQ1745" s="69"/>
      <c r="GR1745" s="69"/>
      <c r="GS1745" s="69"/>
      <c r="GT1745" s="69"/>
      <c r="GU1745" s="69"/>
      <c r="GV1745" s="69"/>
      <c r="GW1745" s="69"/>
      <c r="GX1745" s="69"/>
      <c r="GY1745" s="69"/>
      <c r="GZ1745" s="69"/>
      <c r="HA1745" s="69"/>
      <c r="HB1745" s="69"/>
      <c r="HC1745" s="69"/>
      <c r="HD1745" s="69"/>
      <c r="HE1745" s="69"/>
      <c r="HF1745" s="69"/>
      <c r="HG1745" s="69"/>
      <c r="HH1745" s="69"/>
      <c r="HI1745" s="69"/>
      <c r="HJ1745" s="69"/>
      <c r="HK1745" s="69"/>
      <c r="HL1745" s="69"/>
      <c r="HM1745" s="69"/>
      <c r="HN1745" s="69"/>
      <c r="HO1745" s="69"/>
      <c r="HP1745" s="69"/>
      <c r="HQ1745" s="69"/>
      <c r="HR1745" s="69"/>
      <c r="HS1745" s="69"/>
      <c r="HT1745" s="69"/>
      <c r="HU1745" s="69"/>
      <c r="HV1745" s="69"/>
      <c r="HW1745" s="69"/>
      <c r="HX1745" s="69"/>
      <c r="HY1745" s="69"/>
      <c r="HZ1745" s="69"/>
      <c r="IA1745" s="69"/>
      <c r="IB1745" s="69"/>
      <c r="IC1745" s="69"/>
      <c r="ID1745" s="69"/>
      <c r="IE1745" s="69"/>
      <c r="IF1745" s="69"/>
      <c r="IG1745" s="69"/>
      <c r="IH1745" s="69"/>
      <c r="II1745" s="69"/>
      <c r="IJ1745" s="69"/>
      <c r="IK1745" s="69"/>
      <c r="IL1745" s="69"/>
      <c r="IM1745" s="69"/>
      <c r="IN1745" s="69"/>
    </row>
    <row r="1746" spans="1:248" s="70" customFormat="1" ht="15" customHeight="1" x14ac:dyDescent="0.2">
      <c r="A1746" s="92" t="s">
        <v>3583</v>
      </c>
      <c r="B1746" s="142">
        <v>42403</v>
      </c>
      <c r="C1746" s="92" t="s">
        <v>3584</v>
      </c>
      <c r="D1746" s="320">
        <v>5000</v>
      </c>
      <c r="E1746" s="69"/>
      <c r="F1746" s="69"/>
      <c r="G1746" s="69"/>
      <c r="H1746" s="69"/>
      <c r="I1746" s="69"/>
      <c r="J1746" s="69"/>
      <c r="N1746" s="69"/>
      <c r="O1746" s="69"/>
      <c r="P1746" s="69"/>
      <c r="Q1746" s="69"/>
      <c r="R1746" s="69"/>
      <c r="S1746" s="69"/>
      <c r="T1746" s="69"/>
      <c r="U1746" s="69"/>
      <c r="V1746" s="69"/>
      <c r="W1746" s="69"/>
      <c r="X1746" s="69"/>
      <c r="Y1746" s="69"/>
      <c r="Z1746" s="69"/>
      <c r="AA1746" s="69"/>
      <c r="AB1746" s="69"/>
      <c r="AC1746" s="69"/>
      <c r="AD1746" s="69"/>
      <c r="AE1746" s="69"/>
      <c r="AF1746" s="69"/>
      <c r="AG1746" s="69"/>
      <c r="AH1746" s="69"/>
      <c r="AI1746" s="69"/>
      <c r="AJ1746" s="69"/>
      <c r="AK1746" s="69"/>
      <c r="AL1746" s="69"/>
      <c r="AM1746" s="69"/>
      <c r="AN1746" s="69"/>
      <c r="AO1746" s="69"/>
      <c r="AP1746" s="69"/>
      <c r="AQ1746" s="69"/>
      <c r="AR1746" s="69"/>
      <c r="AS1746" s="69"/>
      <c r="AT1746" s="69"/>
      <c r="AU1746" s="69"/>
      <c r="AV1746" s="69"/>
      <c r="AW1746" s="69"/>
      <c r="AX1746" s="69"/>
      <c r="AY1746" s="69"/>
      <c r="AZ1746" s="69"/>
      <c r="BA1746" s="69"/>
      <c r="BB1746" s="69"/>
      <c r="BC1746" s="69"/>
      <c r="BD1746" s="69"/>
      <c r="BE1746" s="69"/>
      <c r="BF1746" s="69"/>
      <c r="BG1746" s="69"/>
      <c r="BH1746" s="69"/>
      <c r="BI1746" s="69"/>
      <c r="BJ1746" s="69"/>
      <c r="BK1746" s="69"/>
      <c r="BL1746" s="69"/>
      <c r="BM1746" s="69"/>
      <c r="BN1746" s="69"/>
      <c r="BO1746" s="69"/>
      <c r="BP1746" s="69"/>
      <c r="BQ1746" s="69"/>
      <c r="BR1746" s="69"/>
      <c r="BS1746" s="69"/>
      <c r="BT1746" s="69"/>
      <c r="BU1746" s="69"/>
      <c r="BV1746" s="69"/>
      <c r="BW1746" s="69"/>
      <c r="BX1746" s="69"/>
      <c r="BY1746" s="69"/>
      <c r="BZ1746" s="69"/>
      <c r="CA1746" s="69"/>
      <c r="CB1746" s="69"/>
      <c r="CC1746" s="69"/>
      <c r="CD1746" s="69"/>
      <c r="CE1746" s="69"/>
      <c r="CF1746" s="69"/>
      <c r="CG1746" s="69"/>
      <c r="CH1746" s="69"/>
      <c r="CI1746" s="69"/>
      <c r="CJ1746" s="69"/>
      <c r="CK1746" s="69"/>
      <c r="CL1746" s="69"/>
      <c r="CM1746" s="69"/>
      <c r="CN1746" s="69"/>
      <c r="CO1746" s="69"/>
      <c r="CP1746" s="69"/>
      <c r="CQ1746" s="69"/>
      <c r="CR1746" s="69"/>
      <c r="CS1746" s="69"/>
      <c r="CT1746" s="69"/>
      <c r="CU1746" s="69"/>
      <c r="CV1746" s="69"/>
      <c r="CW1746" s="69"/>
      <c r="CX1746" s="69"/>
      <c r="CY1746" s="69"/>
      <c r="CZ1746" s="69"/>
      <c r="DA1746" s="69"/>
      <c r="DB1746" s="69"/>
      <c r="DC1746" s="69"/>
      <c r="DD1746" s="69"/>
      <c r="DE1746" s="69"/>
      <c r="DF1746" s="69"/>
      <c r="DG1746" s="69"/>
      <c r="DH1746" s="69"/>
      <c r="DI1746" s="69"/>
      <c r="DJ1746" s="69"/>
      <c r="DK1746" s="69"/>
      <c r="DL1746" s="69"/>
      <c r="DM1746" s="69"/>
      <c r="DN1746" s="69"/>
      <c r="DO1746" s="69"/>
      <c r="DP1746" s="69"/>
      <c r="DQ1746" s="69"/>
      <c r="DR1746" s="69"/>
      <c r="DS1746" s="69"/>
      <c r="DT1746" s="69"/>
      <c r="DU1746" s="69"/>
      <c r="DV1746" s="69"/>
      <c r="DW1746" s="69"/>
      <c r="DX1746" s="69"/>
      <c r="DY1746" s="69"/>
      <c r="DZ1746" s="69"/>
      <c r="EA1746" s="69"/>
      <c r="EB1746" s="69"/>
      <c r="EC1746" s="69"/>
      <c r="ED1746" s="69"/>
      <c r="EE1746" s="69"/>
      <c r="EF1746" s="69"/>
      <c r="EG1746" s="69"/>
      <c r="EH1746" s="69"/>
      <c r="EI1746" s="69"/>
      <c r="EJ1746" s="69"/>
      <c r="EK1746" s="69"/>
      <c r="EL1746" s="69"/>
      <c r="EM1746" s="69"/>
      <c r="EN1746" s="69"/>
      <c r="EO1746" s="69"/>
      <c r="EP1746" s="69"/>
      <c r="EQ1746" s="69"/>
      <c r="ER1746" s="69"/>
      <c r="ES1746" s="69"/>
      <c r="ET1746" s="69"/>
      <c r="EU1746" s="69"/>
      <c r="EV1746" s="69"/>
      <c r="EW1746" s="69"/>
      <c r="EX1746" s="69"/>
      <c r="EY1746" s="69"/>
      <c r="EZ1746" s="69"/>
      <c r="FA1746" s="69"/>
      <c r="FB1746" s="69"/>
      <c r="FC1746" s="69"/>
      <c r="FD1746" s="69"/>
      <c r="FE1746" s="69"/>
      <c r="FF1746" s="69"/>
      <c r="FG1746" s="69"/>
      <c r="FH1746" s="69"/>
      <c r="FI1746" s="69"/>
      <c r="FJ1746" s="69"/>
      <c r="FK1746" s="69"/>
      <c r="FL1746" s="69"/>
      <c r="FM1746" s="69"/>
      <c r="FN1746" s="69"/>
      <c r="FO1746" s="69"/>
      <c r="FP1746" s="69"/>
      <c r="FQ1746" s="69"/>
      <c r="FR1746" s="69"/>
      <c r="FS1746" s="69"/>
      <c r="FT1746" s="69"/>
      <c r="FU1746" s="69"/>
      <c r="FV1746" s="69"/>
      <c r="FW1746" s="69"/>
      <c r="FX1746" s="69"/>
      <c r="FY1746" s="69"/>
      <c r="FZ1746" s="69"/>
      <c r="GA1746" s="69"/>
      <c r="GB1746" s="69"/>
      <c r="GC1746" s="69"/>
      <c r="GD1746" s="69"/>
      <c r="GE1746" s="69"/>
      <c r="GF1746" s="69"/>
      <c r="GG1746" s="69"/>
      <c r="GH1746" s="69"/>
      <c r="GI1746" s="69"/>
      <c r="GJ1746" s="69"/>
      <c r="GK1746" s="69"/>
      <c r="GL1746" s="69"/>
      <c r="GM1746" s="69"/>
      <c r="GN1746" s="69"/>
      <c r="GO1746" s="69"/>
      <c r="GP1746" s="69"/>
      <c r="GQ1746" s="69"/>
      <c r="GR1746" s="69"/>
      <c r="GS1746" s="69"/>
      <c r="GT1746" s="69"/>
      <c r="GU1746" s="69"/>
      <c r="GV1746" s="69"/>
      <c r="GW1746" s="69"/>
      <c r="GX1746" s="69"/>
      <c r="GY1746" s="69"/>
      <c r="GZ1746" s="69"/>
      <c r="HA1746" s="69"/>
      <c r="HB1746" s="69"/>
      <c r="HC1746" s="69"/>
      <c r="HD1746" s="69"/>
      <c r="HE1746" s="69"/>
      <c r="HF1746" s="69"/>
      <c r="HG1746" s="69"/>
      <c r="HH1746" s="69"/>
      <c r="HI1746" s="69"/>
      <c r="HJ1746" s="69"/>
      <c r="HK1746" s="69"/>
      <c r="HL1746" s="69"/>
      <c r="HM1746" s="69"/>
      <c r="HN1746" s="69"/>
      <c r="HO1746" s="69"/>
      <c r="HP1746" s="69"/>
      <c r="HQ1746" s="69"/>
      <c r="HR1746" s="69"/>
      <c r="HS1746" s="69"/>
      <c r="HT1746" s="69"/>
      <c r="HU1746" s="69"/>
      <c r="HV1746" s="69"/>
      <c r="HW1746" s="69"/>
      <c r="HX1746" s="69"/>
      <c r="HY1746" s="69"/>
      <c r="HZ1746" s="69"/>
      <c r="IA1746" s="69"/>
      <c r="IB1746" s="69"/>
      <c r="IC1746" s="69"/>
      <c r="ID1746" s="69"/>
      <c r="IE1746" s="69"/>
      <c r="IF1746" s="69"/>
      <c r="IG1746" s="69"/>
      <c r="IH1746" s="69"/>
      <c r="II1746" s="69"/>
      <c r="IJ1746" s="69"/>
      <c r="IK1746" s="69"/>
      <c r="IL1746" s="69"/>
      <c r="IM1746" s="69"/>
      <c r="IN1746" s="69"/>
    </row>
    <row r="1747" spans="1:248" s="70" customFormat="1" ht="15" customHeight="1" x14ac:dyDescent="0.2">
      <c r="A1747" s="92" t="s">
        <v>3585</v>
      </c>
      <c r="B1747" s="142">
        <v>42404</v>
      </c>
      <c r="C1747" s="92" t="s">
        <v>3586</v>
      </c>
      <c r="D1747" s="320">
        <v>1000</v>
      </c>
      <c r="E1747" s="69"/>
      <c r="F1747" s="69"/>
      <c r="G1747" s="69"/>
      <c r="H1747" s="69"/>
      <c r="I1747" s="69"/>
      <c r="J1747" s="69"/>
      <c r="N1747" s="69"/>
      <c r="O1747" s="69"/>
      <c r="P1747" s="69"/>
      <c r="Q1747" s="69"/>
      <c r="R1747" s="69"/>
      <c r="S1747" s="69"/>
      <c r="T1747" s="69"/>
      <c r="U1747" s="69"/>
      <c r="V1747" s="69"/>
      <c r="W1747" s="69"/>
      <c r="X1747" s="69"/>
      <c r="Y1747" s="69"/>
      <c r="Z1747" s="69"/>
      <c r="AA1747" s="69"/>
      <c r="AB1747" s="69"/>
      <c r="AC1747" s="69"/>
      <c r="AD1747" s="69"/>
      <c r="AE1747" s="69"/>
      <c r="AF1747" s="69"/>
      <c r="AG1747" s="69"/>
      <c r="AH1747" s="69"/>
      <c r="AI1747" s="69"/>
      <c r="AJ1747" s="69"/>
      <c r="AK1747" s="69"/>
      <c r="AL1747" s="69"/>
      <c r="AM1747" s="69"/>
      <c r="AN1747" s="69"/>
      <c r="AO1747" s="69"/>
      <c r="AP1747" s="69"/>
      <c r="AQ1747" s="69"/>
      <c r="AR1747" s="69"/>
      <c r="AS1747" s="69"/>
      <c r="AT1747" s="69"/>
      <c r="AU1747" s="69"/>
      <c r="AV1747" s="69"/>
      <c r="AW1747" s="69"/>
      <c r="AX1747" s="69"/>
      <c r="AY1747" s="69"/>
      <c r="AZ1747" s="69"/>
      <c r="BA1747" s="69"/>
      <c r="BB1747" s="69"/>
      <c r="BC1747" s="69"/>
      <c r="BD1747" s="69"/>
      <c r="BE1747" s="69"/>
      <c r="BF1747" s="69"/>
      <c r="BG1747" s="69"/>
      <c r="BH1747" s="69"/>
      <c r="BI1747" s="69"/>
      <c r="BJ1747" s="69"/>
      <c r="BK1747" s="69"/>
      <c r="BL1747" s="69"/>
      <c r="BM1747" s="69"/>
      <c r="BN1747" s="69"/>
      <c r="BO1747" s="69"/>
      <c r="BP1747" s="69"/>
      <c r="BQ1747" s="69"/>
      <c r="BR1747" s="69"/>
      <c r="BS1747" s="69"/>
      <c r="BT1747" s="69"/>
      <c r="BU1747" s="69"/>
      <c r="BV1747" s="69"/>
      <c r="BW1747" s="69"/>
      <c r="BX1747" s="69"/>
      <c r="BY1747" s="69"/>
      <c r="BZ1747" s="69"/>
      <c r="CA1747" s="69"/>
      <c r="CB1747" s="69"/>
      <c r="CC1747" s="69"/>
      <c r="CD1747" s="69"/>
      <c r="CE1747" s="69"/>
      <c r="CF1747" s="69"/>
      <c r="CG1747" s="69"/>
      <c r="CH1747" s="69"/>
      <c r="CI1747" s="69"/>
      <c r="CJ1747" s="69"/>
      <c r="CK1747" s="69"/>
      <c r="CL1747" s="69"/>
      <c r="CM1747" s="69"/>
      <c r="CN1747" s="69"/>
      <c r="CO1747" s="69"/>
      <c r="CP1747" s="69"/>
      <c r="CQ1747" s="69"/>
      <c r="CR1747" s="69"/>
      <c r="CS1747" s="69"/>
      <c r="CT1747" s="69"/>
      <c r="CU1747" s="69"/>
      <c r="CV1747" s="69"/>
      <c r="CW1747" s="69"/>
      <c r="CX1747" s="69"/>
      <c r="CY1747" s="69"/>
      <c r="CZ1747" s="69"/>
      <c r="DA1747" s="69"/>
      <c r="DB1747" s="69"/>
      <c r="DC1747" s="69"/>
      <c r="DD1747" s="69"/>
      <c r="DE1747" s="69"/>
      <c r="DF1747" s="69"/>
      <c r="DG1747" s="69"/>
      <c r="DH1747" s="69"/>
      <c r="DI1747" s="69"/>
      <c r="DJ1747" s="69"/>
      <c r="DK1747" s="69"/>
      <c r="DL1747" s="69"/>
      <c r="DM1747" s="69"/>
      <c r="DN1747" s="69"/>
      <c r="DO1747" s="69"/>
      <c r="DP1747" s="69"/>
      <c r="DQ1747" s="69"/>
      <c r="DR1747" s="69"/>
      <c r="DS1747" s="69"/>
      <c r="DT1747" s="69"/>
      <c r="DU1747" s="69"/>
      <c r="DV1747" s="69"/>
      <c r="DW1747" s="69"/>
      <c r="DX1747" s="69"/>
      <c r="DY1747" s="69"/>
      <c r="DZ1747" s="69"/>
      <c r="EA1747" s="69"/>
      <c r="EB1747" s="69"/>
      <c r="EC1747" s="69"/>
      <c r="ED1747" s="69"/>
      <c r="EE1747" s="69"/>
      <c r="EF1747" s="69"/>
      <c r="EG1747" s="69"/>
      <c r="EH1747" s="69"/>
      <c r="EI1747" s="69"/>
      <c r="EJ1747" s="69"/>
      <c r="EK1747" s="69"/>
      <c r="EL1747" s="69"/>
      <c r="EM1747" s="69"/>
      <c r="EN1747" s="69"/>
      <c r="EO1747" s="69"/>
      <c r="EP1747" s="69"/>
      <c r="EQ1747" s="69"/>
      <c r="ER1747" s="69"/>
      <c r="ES1747" s="69"/>
      <c r="ET1747" s="69"/>
      <c r="EU1747" s="69"/>
      <c r="EV1747" s="69"/>
      <c r="EW1747" s="69"/>
      <c r="EX1747" s="69"/>
      <c r="EY1747" s="69"/>
      <c r="EZ1747" s="69"/>
      <c r="FA1747" s="69"/>
      <c r="FB1747" s="69"/>
      <c r="FC1747" s="69"/>
      <c r="FD1747" s="69"/>
      <c r="FE1747" s="69"/>
      <c r="FF1747" s="69"/>
      <c r="FG1747" s="69"/>
      <c r="FH1747" s="69"/>
      <c r="FI1747" s="69"/>
      <c r="FJ1747" s="69"/>
      <c r="FK1747" s="69"/>
      <c r="FL1747" s="69"/>
      <c r="FM1747" s="69"/>
      <c r="FN1747" s="69"/>
      <c r="FO1747" s="69"/>
      <c r="FP1747" s="69"/>
      <c r="FQ1747" s="69"/>
      <c r="FR1747" s="69"/>
      <c r="FS1747" s="69"/>
      <c r="FT1747" s="69"/>
      <c r="FU1747" s="69"/>
      <c r="FV1747" s="69"/>
      <c r="FW1747" s="69"/>
      <c r="FX1747" s="69"/>
      <c r="FY1747" s="69"/>
      <c r="FZ1747" s="69"/>
      <c r="GA1747" s="69"/>
      <c r="GB1747" s="69"/>
      <c r="GC1747" s="69"/>
      <c r="GD1747" s="69"/>
      <c r="GE1747" s="69"/>
      <c r="GF1747" s="69"/>
      <c r="GG1747" s="69"/>
      <c r="GH1747" s="69"/>
      <c r="GI1747" s="69"/>
      <c r="GJ1747" s="69"/>
      <c r="GK1747" s="69"/>
      <c r="GL1747" s="69"/>
      <c r="GM1747" s="69"/>
      <c r="GN1747" s="69"/>
      <c r="GO1747" s="69"/>
      <c r="GP1747" s="69"/>
      <c r="GQ1747" s="69"/>
      <c r="GR1747" s="69"/>
      <c r="GS1747" s="69"/>
      <c r="GT1747" s="69"/>
      <c r="GU1747" s="69"/>
      <c r="GV1747" s="69"/>
      <c r="GW1747" s="69"/>
      <c r="GX1747" s="69"/>
      <c r="GY1747" s="69"/>
      <c r="GZ1747" s="69"/>
      <c r="HA1747" s="69"/>
      <c r="HB1747" s="69"/>
      <c r="HC1747" s="69"/>
      <c r="HD1747" s="69"/>
      <c r="HE1747" s="69"/>
      <c r="HF1747" s="69"/>
      <c r="HG1747" s="69"/>
      <c r="HH1747" s="69"/>
      <c r="HI1747" s="69"/>
      <c r="HJ1747" s="69"/>
      <c r="HK1747" s="69"/>
      <c r="HL1747" s="69"/>
      <c r="HM1747" s="69"/>
      <c r="HN1747" s="69"/>
      <c r="HO1747" s="69"/>
      <c r="HP1747" s="69"/>
      <c r="HQ1747" s="69"/>
      <c r="HR1747" s="69"/>
      <c r="HS1747" s="69"/>
      <c r="HT1747" s="69"/>
      <c r="HU1747" s="69"/>
      <c r="HV1747" s="69"/>
      <c r="HW1747" s="69"/>
      <c r="HX1747" s="69"/>
      <c r="HY1747" s="69"/>
      <c r="HZ1747" s="69"/>
      <c r="IA1747" s="69"/>
      <c r="IB1747" s="69"/>
      <c r="IC1747" s="69"/>
      <c r="ID1747" s="69"/>
      <c r="IE1747" s="69"/>
      <c r="IF1747" s="69"/>
      <c r="IG1747" s="69"/>
      <c r="IH1747" s="69"/>
      <c r="II1747" s="69"/>
      <c r="IJ1747" s="69"/>
      <c r="IK1747" s="69"/>
      <c r="IL1747" s="69"/>
      <c r="IM1747" s="69"/>
      <c r="IN1747" s="69"/>
    </row>
    <row r="1748" spans="1:248" s="70" customFormat="1" ht="15" customHeight="1" x14ac:dyDescent="0.2">
      <c r="A1748" s="92" t="s">
        <v>3587</v>
      </c>
      <c r="B1748" s="142">
        <v>42405</v>
      </c>
      <c r="C1748" s="92" t="s">
        <v>3588</v>
      </c>
      <c r="D1748" s="320">
        <v>300</v>
      </c>
      <c r="E1748" s="69"/>
      <c r="F1748" s="69"/>
      <c r="G1748" s="69"/>
      <c r="H1748" s="69"/>
      <c r="I1748" s="69"/>
      <c r="J1748" s="69"/>
      <c r="N1748" s="69"/>
      <c r="O1748" s="69"/>
      <c r="P1748" s="69"/>
      <c r="Q1748" s="69"/>
      <c r="R1748" s="69"/>
      <c r="S1748" s="69"/>
      <c r="T1748" s="69"/>
      <c r="U1748" s="69"/>
      <c r="V1748" s="69"/>
      <c r="W1748" s="69"/>
      <c r="X1748" s="69"/>
      <c r="Y1748" s="69"/>
      <c r="Z1748" s="69"/>
      <c r="AA1748" s="69"/>
      <c r="AB1748" s="69"/>
      <c r="AC1748" s="69"/>
      <c r="AD1748" s="69"/>
      <c r="AE1748" s="69"/>
      <c r="AF1748" s="69"/>
      <c r="AG1748" s="69"/>
      <c r="AH1748" s="69"/>
      <c r="AI1748" s="69"/>
      <c r="AJ1748" s="69"/>
      <c r="AK1748" s="69"/>
      <c r="AL1748" s="69"/>
      <c r="AM1748" s="69"/>
      <c r="AN1748" s="69"/>
      <c r="AO1748" s="69"/>
      <c r="AP1748" s="69"/>
      <c r="AQ1748" s="69"/>
      <c r="AR1748" s="69"/>
      <c r="AS1748" s="69"/>
      <c r="AT1748" s="69"/>
      <c r="AU1748" s="69"/>
      <c r="AV1748" s="69"/>
      <c r="AW1748" s="69"/>
      <c r="AX1748" s="69"/>
      <c r="AY1748" s="69"/>
      <c r="AZ1748" s="69"/>
      <c r="BA1748" s="69"/>
      <c r="BB1748" s="69"/>
      <c r="BC1748" s="69"/>
      <c r="BD1748" s="69"/>
      <c r="BE1748" s="69"/>
      <c r="BF1748" s="69"/>
      <c r="BG1748" s="69"/>
      <c r="BH1748" s="69"/>
      <c r="BI1748" s="69"/>
      <c r="BJ1748" s="69"/>
      <c r="BK1748" s="69"/>
      <c r="BL1748" s="69"/>
      <c r="BM1748" s="69"/>
      <c r="BN1748" s="69"/>
      <c r="BO1748" s="69"/>
      <c r="BP1748" s="69"/>
      <c r="BQ1748" s="69"/>
      <c r="BR1748" s="69"/>
      <c r="BS1748" s="69"/>
      <c r="BT1748" s="69"/>
      <c r="BU1748" s="69"/>
      <c r="BV1748" s="69"/>
      <c r="BW1748" s="69"/>
      <c r="BX1748" s="69"/>
      <c r="BY1748" s="69"/>
      <c r="BZ1748" s="69"/>
      <c r="CA1748" s="69"/>
      <c r="CB1748" s="69"/>
      <c r="CC1748" s="69"/>
      <c r="CD1748" s="69"/>
      <c r="CE1748" s="69"/>
      <c r="CF1748" s="69"/>
      <c r="CG1748" s="69"/>
      <c r="CH1748" s="69"/>
      <c r="CI1748" s="69"/>
      <c r="CJ1748" s="69"/>
      <c r="CK1748" s="69"/>
      <c r="CL1748" s="69"/>
      <c r="CM1748" s="69"/>
      <c r="CN1748" s="69"/>
      <c r="CO1748" s="69"/>
      <c r="CP1748" s="69"/>
      <c r="CQ1748" s="69"/>
      <c r="CR1748" s="69"/>
      <c r="CS1748" s="69"/>
      <c r="CT1748" s="69"/>
      <c r="CU1748" s="69"/>
      <c r="CV1748" s="69"/>
      <c r="CW1748" s="69"/>
      <c r="CX1748" s="69"/>
      <c r="CY1748" s="69"/>
      <c r="CZ1748" s="69"/>
      <c r="DA1748" s="69"/>
      <c r="DB1748" s="69"/>
      <c r="DC1748" s="69"/>
      <c r="DD1748" s="69"/>
      <c r="DE1748" s="69"/>
      <c r="DF1748" s="69"/>
      <c r="DG1748" s="69"/>
      <c r="DH1748" s="69"/>
      <c r="DI1748" s="69"/>
      <c r="DJ1748" s="69"/>
      <c r="DK1748" s="69"/>
      <c r="DL1748" s="69"/>
      <c r="DM1748" s="69"/>
      <c r="DN1748" s="69"/>
      <c r="DO1748" s="69"/>
      <c r="DP1748" s="69"/>
      <c r="DQ1748" s="69"/>
      <c r="DR1748" s="69"/>
      <c r="DS1748" s="69"/>
      <c r="DT1748" s="69"/>
      <c r="DU1748" s="69"/>
      <c r="DV1748" s="69"/>
      <c r="DW1748" s="69"/>
      <c r="DX1748" s="69"/>
      <c r="DY1748" s="69"/>
      <c r="DZ1748" s="69"/>
      <c r="EA1748" s="69"/>
      <c r="EB1748" s="69"/>
      <c r="EC1748" s="69"/>
      <c r="ED1748" s="69"/>
      <c r="EE1748" s="69"/>
      <c r="EF1748" s="69"/>
      <c r="EG1748" s="69"/>
      <c r="EH1748" s="69"/>
      <c r="EI1748" s="69"/>
      <c r="EJ1748" s="69"/>
      <c r="EK1748" s="69"/>
      <c r="EL1748" s="69"/>
      <c r="EM1748" s="69"/>
      <c r="EN1748" s="69"/>
      <c r="EO1748" s="69"/>
      <c r="EP1748" s="69"/>
      <c r="EQ1748" s="69"/>
      <c r="ER1748" s="69"/>
      <c r="ES1748" s="69"/>
      <c r="ET1748" s="69"/>
      <c r="EU1748" s="69"/>
      <c r="EV1748" s="69"/>
      <c r="EW1748" s="69"/>
      <c r="EX1748" s="69"/>
      <c r="EY1748" s="69"/>
      <c r="EZ1748" s="69"/>
      <c r="FA1748" s="69"/>
      <c r="FB1748" s="69"/>
      <c r="FC1748" s="69"/>
      <c r="FD1748" s="69"/>
      <c r="FE1748" s="69"/>
      <c r="FF1748" s="69"/>
      <c r="FG1748" s="69"/>
      <c r="FH1748" s="69"/>
      <c r="FI1748" s="69"/>
      <c r="FJ1748" s="69"/>
      <c r="FK1748" s="69"/>
      <c r="FL1748" s="69"/>
      <c r="FM1748" s="69"/>
      <c r="FN1748" s="69"/>
      <c r="FO1748" s="69"/>
      <c r="FP1748" s="69"/>
      <c r="FQ1748" s="69"/>
      <c r="FR1748" s="69"/>
      <c r="FS1748" s="69"/>
      <c r="FT1748" s="69"/>
      <c r="FU1748" s="69"/>
      <c r="FV1748" s="69"/>
      <c r="FW1748" s="69"/>
      <c r="FX1748" s="69"/>
      <c r="FY1748" s="69"/>
      <c r="FZ1748" s="69"/>
      <c r="GA1748" s="69"/>
      <c r="GB1748" s="69"/>
      <c r="GC1748" s="69"/>
      <c r="GD1748" s="69"/>
      <c r="GE1748" s="69"/>
      <c r="GF1748" s="69"/>
      <c r="GG1748" s="69"/>
      <c r="GH1748" s="69"/>
      <c r="GI1748" s="69"/>
      <c r="GJ1748" s="69"/>
      <c r="GK1748" s="69"/>
      <c r="GL1748" s="69"/>
      <c r="GM1748" s="69"/>
      <c r="GN1748" s="69"/>
      <c r="GO1748" s="69"/>
      <c r="GP1748" s="69"/>
      <c r="GQ1748" s="69"/>
      <c r="GR1748" s="69"/>
      <c r="GS1748" s="69"/>
      <c r="GT1748" s="69"/>
      <c r="GU1748" s="69"/>
      <c r="GV1748" s="69"/>
      <c r="GW1748" s="69"/>
      <c r="GX1748" s="69"/>
      <c r="GY1748" s="69"/>
      <c r="GZ1748" s="69"/>
      <c r="HA1748" s="69"/>
      <c r="HB1748" s="69"/>
      <c r="HC1748" s="69"/>
      <c r="HD1748" s="69"/>
      <c r="HE1748" s="69"/>
      <c r="HF1748" s="69"/>
      <c r="HG1748" s="69"/>
      <c r="HH1748" s="69"/>
      <c r="HI1748" s="69"/>
      <c r="HJ1748" s="69"/>
      <c r="HK1748" s="69"/>
      <c r="HL1748" s="69"/>
      <c r="HM1748" s="69"/>
      <c r="HN1748" s="69"/>
      <c r="HO1748" s="69"/>
      <c r="HP1748" s="69"/>
      <c r="HQ1748" s="69"/>
      <c r="HR1748" s="69"/>
      <c r="HS1748" s="69"/>
      <c r="HT1748" s="69"/>
      <c r="HU1748" s="69"/>
      <c r="HV1748" s="69"/>
      <c r="HW1748" s="69"/>
      <c r="HX1748" s="69"/>
      <c r="HY1748" s="69"/>
      <c r="HZ1748" s="69"/>
      <c r="IA1748" s="69"/>
      <c r="IB1748" s="69"/>
      <c r="IC1748" s="69"/>
      <c r="ID1748" s="69"/>
      <c r="IE1748" s="69"/>
      <c r="IF1748" s="69"/>
      <c r="IG1748" s="69"/>
      <c r="IH1748" s="69"/>
      <c r="II1748" s="69"/>
      <c r="IJ1748" s="69"/>
      <c r="IK1748" s="69"/>
      <c r="IL1748" s="69"/>
      <c r="IM1748" s="69"/>
      <c r="IN1748" s="69"/>
    </row>
    <row r="1749" spans="1:248" s="70" customFormat="1" ht="15" customHeight="1" x14ac:dyDescent="0.2">
      <c r="A1749" s="92" t="s">
        <v>3587</v>
      </c>
      <c r="B1749" s="142">
        <v>42406</v>
      </c>
      <c r="C1749" s="92" t="s">
        <v>3589</v>
      </c>
      <c r="D1749" s="320">
        <v>330</v>
      </c>
      <c r="E1749" s="69"/>
      <c r="F1749" s="69"/>
      <c r="G1749" s="69"/>
      <c r="H1749" s="69"/>
      <c r="I1749" s="69"/>
      <c r="J1749" s="69"/>
      <c r="N1749" s="69"/>
      <c r="O1749" s="69"/>
      <c r="P1749" s="69"/>
      <c r="Q1749" s="69"/>
      <c r="R1749" s="69"/>
      <c r="S1749" s="69"/>
      <c r="T1749" s="69"/>
      <c r="U1749" s="69"/>
      <c r="V1749" s="69"/>
      <c r="W1749" s="69"/>
      <c r="X1749" s="69"/>
      <c r="Y1749" s="69"/>
      <c r="Z1749" s="69"/>
      <c r="AA1749" s="69"/>
      <c r="AB1749" s="69"/>
      <c r="AC1749" s="69"/>
      <c r="AD1749" s="69"/>
      <c r="AE1749" s="69"/>
      <c r="AF1749" s="69"/>
      <c r="AG1749" s="69"/>
      <c r="AH1749" s="69"/>
      <c r="AI1749" s="69"/>
      <c r="AJ1749" s="69"/>
      <c r="AK1749" s="69"/>
      <c r="AL1749" s="69"/>
      <c r="AM1749" s="69"/>
      <c r="AN1749" s="69"/>
      <c r="AO1749" s="69"/>
      <c r="AP1749" s="69"/>
      <c r="AQ1749" s="69"/>
      <c r="AR1749" s="69"/>
      <c r="AS1749" s="69"/>
      <c r="AT1749" s="69"/>
      <c r="AU1749" s="69"/>
      <c r="AV1749" s="69"/>
      <c r="AW1749" s="69"/>
      <c r="AX1749" s="69"/>
      <c r="AY1749" s="69"/>
      <c r="AZ1749" s="69"/>
      <c r="BA1749" s="69"/>
      <c r="BB1749" s="69"/>
      <c r="BC1749" s="69"/>
      <c r="BD1749" s="69"/>
      <c r="BE1749" s="69"/>
      <c r="BF1749" s="69"/>
      <c r="BG1749" s="69"/>
      <c r="BH1749" s="69"/>
      <c r="BI1749" s="69"/>
      <c r="BJ1749" s="69"/>
      <c r="BK1749" s="69"/>
      <c r="BL1749" s="69"/>
      <c r="BM1749" s="69"/>
      <c r="BN1749" s="69"/>
      <c r="BO1749" s="69"/>
      <c r="BP1749" s="69"/>
      <c r="BQ1749" s="69"/>
      <c r="BR1749" s="69"/>
      <c r="BS1749" s="69"/>
      <c r="BT1749" s="69"/>
      <c r="BU1749" s="69"/>
      <c r="BV1749" s="69"/>
      <c r="BW1749" s="69"/>
      <c r="BX1749" s="69"/>
      <c r="BY1749" s="69"/>
      <c r="BZ1749" s="69"/>
      <c r="CA1749" s="69"/>
      <c r="CB1749" s="69"/>
      <c r="CC1749" s="69"/>
      <c r="CD1749" s="69"/>
      <c r="CE1749" s="69"/>
      <c r="CF1749" s="69"/>
      <c r="CG1749" s="69"/>
      <c r="CH1749" s="69"/>
      <c r="CI1749" s="69"/>
      <c r="CJ1749" s="69"/>
      <c r="CK1749" s="69"/>
      <c r="CL1749" s="69"/>
      <c r="CM1749" s="69"/>
      <c r="CN1749" s="69"/>
      <c r="CO1749" s="69"/>
      <c r="CP1749" s="69"/>
      <c r="CQ1749" s="69"/>
      <c r="CR1749" s="69"/>
      <c r="CS1749" s="69"/>
      <c r="CT1749" s="69"/>
      <c r="CU1749" s="69"/>
      <c r="CV1749" s="69"/>
      <c r="CW1749" s="69"/>
      <c r="CX1749" s="69"/>
      <c r="CY1749" s="69"/>
      <c r="CZ1749" s="69"/>
      <c r="DA1749" s="69"/>
      <c r="DB1749" s="69"/>
      <c r="DC1749" s="69"/>
      <c r="DD1749" s="69"/>
      <c r="DE1749" s="69"/>
      <c r="DF1749" s="69"/>
      <c r="DG1749" s="69"/>
      <c r="DH1749" s="69"/>
      <c r="DI1749" s="69"/>
      <c r="DJ1749" s="69"/>
      <c r="DK1749" s="69"/>
      <c r="DL1749" s="69"/>
      <c r="DM1749" s="69"/>
      <c r="DN1749" s="69"/>
      <c r="DO1749" s="69"/>
      <c r="DP1749" s="69"/>
      <c r="DQ1749" s="69"/>
      <c r="DR1749" s="69"/>
      <c r="DS1749" s="69"/>
      <c r="DT1749" s="69"/>
      <c r="DU1749" s="69"/>
      <c r="DV1749" s="69"/>
      <c r="DW1749" s="69"/>
      <c r="DX1749" s="69"/>
      <c r="DY1749" s="69"/>
      <c r="DZ1749" s="69"/>
      <c r="EA1749" s="69"/>
      <c r="EB1749" s="69"/>
      <c r="EC1749" s="69"/>
      <c r="ED1749" s="69"/>
      <c r="EE1749" s="69"/>
      <c r="EF1749" s="69"/>
      <c r="EG1749" s="69"/>
      <c r="EH1749" s="69"/>
      <c r="EI1749" s="69"/>
      <c r="EJ1749" s="69"/>
      <c r="EK1749" s="69"/>
      <c r="EL1749" s="69"/>
      <c r="EM1749" s="69"/>
      <c r="EN1749" s="69"/>
      <c r="EO1749" s="69"/>
      <c r="EP1749" s="69"/>
      <c r="EQ1749" s="69"/>
      <c r="ER1749" s="69"/>
      <c r="ES1749" s="69"/>
      <c r="ET1749" s="69"/>
      <c r="EU1749" s="69"/>
      <c r="EV1749" s="69"/>
      <c r="EW1749" s="69"/>
      <c r="EX1749" s="69"/>
      <c r="EY1749" s="69"/>
      <c r="EZ1749" s="69"/>
      <c r="FA1749" s="69"/>
      <c r="FB1749" s="69"/>
      <c r="FC1749" s="69"/>
      <c r="FD1749" s="69"/>
      <c r="FE1749" s="69"/>
      <c r="FF1749" s="69"/>
      <c r="FG1749" s="69"/>
      <c r="FH1749" s="69"/>
      <c r="FI1749" s="69"/>
      <c r="FJ1749" s="69"/>
      <c r="FK1749" s="69"/>
      <c r="FL1749" s="69"/>
      <c r="FM1749" s="69"/>
      <c r="FN1749" s="69"/>
      <c r="FO1749" s="69"/>
      <c r="FP1749" s="69"/>
      <c r="FQ1749" s="69"/>
      <c r="FR1749" s="69"/>
      <c r="FS1749" s="69"/>
      <c r="FT1749" s="69"/>
      <c r="FU1749" s="69"/>
      <c r="FV1749" s="69"/>
      <c r="FW1749" s="69"/>
      <c r="FX1749" s="69"/>
      <c r="FY1749" s="69"/>
      <c r="FZ1749" s="69"/>
      <c r="GA1749" s="69"/>
      <c r="GB1749" s="69"/>
      <c r="GC1749" s="69"/>
      <c r="GD1749" s="69"/>
      <c r="GE1749" s="69"/>
      <c r="GF1749" s="69"/>
      <c r="GG1749" s="69"/>
      <c r="GH1749" s="69"/>
      <c r="GI1749" s="69"/>
      <c r="GJ1749" s="69"/>
      <c r="GK1749" s="69"/>
      <c r="GL1749" s="69"/>
      <c r="GM1749" s="69"/>
      <c r="GN1749" s="69"/>
      <c r="GO1749" s="69"/>
      <c r="GP1749" s="69"/>
      <c r="GQ1749" s="69"/>
      <c r="GR1749" s="69"/>
      <c r="GS1749" s="69"/>
      <c r="GT1749" s="69"/>
      <c r="GU1749" s="69"/>
      <c r="GV1749" s="69"/>
      <c r="GW1749" s="69"/>
      <c r="GX1749" s="69"/>
      <c r="GY1749" s="69"/>
      <c r="GZ1749" s="69"/>
      <c r="HA1749" s="69"/>
      <c r="HB1749" s="69"/>
      <c r="HC1749" s="69"/>
      <c r="HD1749" s="69"/>
      <c r="HE1749" s="69"/>
      <c r="HF1749" s="69"/>
      <c r="HG1749" s="69"/>
      <c r="HH1749" s="69"/>
      <c r="HI1749" s="69"/>
      <c r="HJ1749" s="69"/>
      <c r="HK1749" s="69"/>
      <c r="HL1749" s="69"/>
      <c r="HM1749" s="69"/>
      <c r="HN1749" s="69"/>
      <c r="HO1749" s="69"/>
      <c r="HP1749" s="69"/>
      <c r="HQ1749" s="69"/>
      <c r="HR1749" s="69"/>
      <c r="HS1749" s="69"/>
      <c r="HT1749" s="69"/>
      <c r="HU1749" s="69"/>
      <c r="HV1749" s="69"/>
      <c r="HW1749" s="69"/>
      <c r="HX1749" s="69"/>
      <c r="HY1749" s="69"/>
      <c r="HZ1749" s="69"/>
      <c r="IA1749" s="69"/>
      <c r="IB1749" s="69"/>
      <c r="IC1749" s="69"/>
      <c r="ID1749" s="69"/>
      <c r="IE1749" s="69"/>
      <c r="IF1749" s="69"/>
      <c r="IG1749" s="69"/>
      <c r="IH1749" s="69"/>
      <c r="II1749" s="69"/>
      <c r="IJ1749" s="69"/>
      <c r="IK1749" s="69"/>
      <c r="IL1749" s="69"/>
      <c r="IM1749" s="69"/>
      <c r="IN1749" s="69"/>
    </row>
    <row r="1750" spans="1:248" s="70" customFormat="1" ht="15" customHeight="1" x14ac:dyDescent="0.2">
      <c r="A1750" s="92" t="s">
        <v>3590</v>
      </c>
      <c r="B1750" s="142">
        <v>42407</v>
      </c>
      <c r="C1750" s="92" t="s">
        <v>3591</v>
      </c>
      <c r="D1750" s="320">
        <v>250</v>
      </c>
      <c r="E1750" s="69"/>
      <c r="F1750" s="69"/>
      <c r="G1750" s="69"/>
      <c r="H1750" s="69"/>
      <c r="I1750" s="69"/>
      <c r="J1750" s="69"/>
      <c r="N1750" s="69"/>
      <c r="O1750" s="69"/>
      <c r="P1750" s="69"/>
      <c r="Q1750" s="69"/>
      <c r="R1750" s="69"/>
      <c r="S1750" s="69"/>
      <c r="T1750" s="69"/>
      <c r="U1750" s="69"/>
      <c r="V1750" s="69"/>
      <c r="W1750" s="69"/>
      <c r="X1750" s="69"/>
      <c r="Y1750" s="69"/>
      <c r="Z1750" s="69"/>
      <c r="AA1750" s="69"/>
      <c r="AB1750" s="69"/>
      <c r="AC1750" s="69"/>
      <c r="AD1750" s="69"/>
      <c r="AE1750" s="69"/>
      <c r="AF1750" s="69"/>
      <c r="AG1750" s="69"/>
      <c r="AH1750" s="69"/>
      <c r="AI1750" s="69"/>
      <c r="AJ1750" s="69"/>
      <c r="AK1750" s="69"/>
      <c r="AL1750" s="69"/>
      <c r="AM1750" s="69"/>
      <c r="AN1750" s="69"/>
      <c r="AO1750" s="69"/>
      <c r="AP1750" s="69"/>
      <c r="AQ1750" s="69"/>
      <c r="AR1750" s="69"/>
      <c r="AS1750" s="69"/>
      <c r="AT1750" s="69"/>
      <c r="AU1750" s="69"/>
      <c r="AV1750" s="69"/>
      <c r="AW1750" s="69"/>
      <c r="AX1750" s="69"/>
      <c r="AY1750" s="69"/>
      <c r="AZ1750" s="69"/>
      <c r="BA1750" s="69"/>
      <c r="BB1750" s="69"/>
      <c r="BC1750" s="69"/>
      <c r="BD1750" s="69"/>
      <c r="BE1750" s="69"/>
      <c r="BF1750" s="69"/>
      <c r="BG1750" s="69"/>
      <c r="BH1750" s="69"/>
      <c r="BI1750" s="69"/>
      <c r="BJ1750" s="69"/>
      <c r="BK1750" s="69"/>
      <c r="BL1750" s="69"/>
      <c r="BM1750" s="69"/>
      <c r="BN1750" s="69"/>
      <c r="BO1750" s="69"/>
      <c r="BP1750" s="69"/>
      <c r="BQ1750" s="69"/>
      <c r="BR1750" s="69"/>
      <c r="BS1750" s="69"/>
      <c r="BT1750" s="69"/>
      <c r="BU1750" s="69"/>
      <c r="BV1750" s="69"/>
      <c r="BW1750" s="69"/>
      <c r="BX1750" s="69"/>
      <c r="BY1750" s="69"/>
      <c r="BZ1750" s="69"/>
      <c r="CA1750" s="69"/>
      <c r="CB1750" s="69"/>
      <c r="CC1750" s="69"/>
      <c r="CD1750" s="69"/>
      <c r="CE1750" s="69"/>
      <c r="CF1750" s="69"/>
      <c r="CG1750" s="69"/>
      <c r="CH1750" s="69"/>
      <c r="CI1750" s="69"/>
      <c r="CJ1750" s="69"/>
      <c r="CK1750" s="69"/>
      <c r="CL1750" s="69"/>
      <c r="CM1750" s="69"/>
      <c r="CN1750" s="69"/>
      <c r="CO1750" s="69"/>
      <c r="CP1750" s="69"/>
      <c r="CQ1750" s="69"/>
      <c r="CR1750" s="69"/>
      <c r="CS1750" s="69"/>
      <c r="CT1750" s="69"/>
      <c r="CU1750" s="69"/>
      <c r="CV1750" s="69"/>
      <c r="CW1750" s="69"/>
      <c r="CX1750" s="69"/>
      <c r="CY1750" s="69"/>
      <c r="CZ1750" s="69"/>
      <c r="DA1750" s="69"/>
      <c r="DB1750" s="69"/>
      <c r="DC1750" s="69"/>
      <c r="DD1750" s="69"/>
      <c r="DE1750" s="69"/>
      <c r="DF1750" s="69"/>
      <c r="DG1750" s="69"/>
      <c r="DH1750" s="69"/>
      <c r="DI1750" s="69"/>
      <c r="DJ1750" s="69"/>
      <c r="DK1750" s="69"/>
      <c r="DL1750" s="69"/>
      <c r="DM1750" s="69"/>
      <c r="DN1750" s="69"/>
      <c r="DO1750" s="69"/>
      <c r="DP1750" s="69"/>
      <c r="DQ1750" s="69"/>
      <c r="DR1750" s="69"/>
      <c r="DS1750" s="69"/>
      <c r="DT1750" s="69"/>
      <c r="DU1750" s="69"/>
      <c r="DV1750" s="69"/>
      <c r="DW1750" s="69"/>
      <c r="DX1750" s="69"/>
      <c r="DY1750" s="69"/>
      <c r="DZ1750" s="69"/>
      <c r="EA1750" s="69"/>
      <c r="EB1750" s="69"/>
      <c r="EC1750" s="69"/>
      <c r="ED1750" s="69"/>
      <c r="EE1750" s="69"/>
      <c r="EF1750" s="69"/>
      <c r="EG1750" s="69"/>
      <c r="EH1750" s="69"/>
      <c r="EI1750" s="69"/>
      <c r="EJ1750" s="69"/>
      <c r="EK1750" s="69"/>
      <c r="EL1750" s="69"/>
      <c r="EM1750" s="69"/>
      <c r="EN1750" s="69"/>
      <c r="EO1750" s="69"/>
      <c r="EP1750" s="69"/>
      <c r="EQ1750" s="69"/>
      <c r="ER1750" s="69"/>
      <c r="ES1750" s="69"/>
      <c r="ET1750" s="69"/>
      <c r="EU1750" s="69"/>
      <c r="EV1750" s="69"/>
      <c r="EW1750" s="69"/>
      <c r="EX1750" s="69"/>
      <c r="EY1750" s="69"/>
      <c r="EZ1750" s="69"/>
      <c r="FA1750" s="69"/>
      <c r="FB1750" s="69"/>
      <c r="FC1750" s="69"/>
      <c r="FD1750" s="69"/>
      <c r="FE1750" s="69"/>
      <c r="FF1750" s="69"/>
      <c r="FG1750" s="69"/>
      <c r="FH1750" s="69"/>
      <c r="FI1750" s="69"/>
      <c r="FJ1750" s="69"/>
      <c r="FK1750" s="69"/>
      <c r="FL1750" s="69"/>
      <c r="FM1750" s="69"/>
      <c r="FN1750" s="69"/>
      <c r="FO1750" s="69"/>
      <c r="FP1750" s="69"/>
      <c r="FQ1750" s="69"/>
      <c r="FR1750" s="69"/>
      <c r="FS1750" s="69"/>
      <c r="FT1750" s="69"/>
      <c r="FU1750" s="69"/>
      <c r="FV1750" s="69"/>
      <c r="FW1750" s="69"/>
      <c r="FX1750" s="69"/>
      <c r="FY1750" s="69"/>
      <c r="FZ1750" s="69"/>
      <c r="GA1750" s="69"/>
      <c r="GB1750" s="69"/>
      <c r="GC1750" s="69"/>
      <c r="GD1750" s="69"/>
      <c r="GE1750" s="69"/>
      <c r="GF1750" s="69"/>
      <c r="GG1750" s="69"/>
      <c r="GH1750" s="69"/>
      <c r="GI1750" s="69"/>
      <c r="GJ1750" s="69"/>
      <c r="GK1750" s="69"/>
      <c r="GL1750" s="69"/>
      <c r="GM1750" s="69"/>
      <c r="GN1750" s="69"/>
      <c r="GO1750" s="69"/>
      <c r="GP1750" s="69"/>
      <c r="GQ1750" s="69"/>
      <c r="GR1750" s="69"/>
      <c r="GS1750" s="69"/>
      <c r="GT1750" s="69"/>
      <c r="GU1750" s="69"/>
      <c r="GV1750" s="69"/>
      <c r="GW1750" s="69"/>
      <c r="GX1750" s="69"/>
      <c r="GY1750" s="69"/>
      <c r="GZ1750" s="69"/>
      <c r="HA1750" s="69"/>
      <c r="HB1750" s="69"/>
      <c r="HC1750" s="69"/>
      <c r="HD1750" s="69"/>
      <c r="HE1750" s="69"/>
      <c r="HF1750" s="69"/>
      <c r="HG1750" s="69"/>
      <c r="HH1750" s="69"/>
      <c r="HI1750" s="69"/>
      <c r="HJ1750" s="69"/>
      <c r="HK1750" s="69"/>
      <c r="HL1750" s="69"/>
      <c r="HM1750" s="69"/>
      <c r="HN1750" s="69"/>
      <c r="HO1750" s="69"/>
      <c r="HP1750" s="69"/>
      <c r="HQ1750" s="69"/>
      <c r="HR1750" s="69"/>
      <c r="HS1750" s="69"/>
      <c r="HT1750" s="69"/>
      <c r="HU1750" s="69"/>
      <c r="HV1750" s="69"/>
      <c r="HW1750" s="69"/>
      <c r="HX1750" s="69"/>
      <c r="HY1750" s="69"/>
      <c r="HZ1750" s="69"/>
      <c r="IA1750" s="69"/>
      <c r="IB1750" s="69"/>
      <c r="IC1750" s="69"/>
      <c r="ID1750" s="69"/>
      <c r="IE1750" s="69"/>
      <c r="IF1750" s="69"/>
      <c r="IG1750" s="69"/>
      <c r="IH1750" s="69"/>
      <c r="II1750" s="69"/>
      <c r="IJ1750" s="69"/>
      <c r="IK1750" s="69"/>
      <c r="IL1750" s="69"/>
      <c r="IM1750" s="69"/>
      <c r="IN1750" s="69"/>
    </row>
    <row r="1751" spans="1:248" s="70" customFormat="1" ht="15" customHeight="1" x14ac:dyDescent="0.2">
      <c r="A1751" s="92" t="s">
        <v>3592</v>
      </c>
      <c r="B1751" s="142">
        <v>42408</v>
      </c>
      <c r="C1751" s="92" t="s">
        <v>3593</v>
      </c>
      <c r="D1751" s="320">
        <v>400</v>
      </c>
      <c r="E1751" s="69"/>
      <c r="F1751" s="69"/>
      <c r="G1751" s="69"/>
      <c r="H1751" s="69"/>
      <c r="I1751" s="69"/>
      <c r="J1751" s="69"/>
      <c r="N1751" s="69"/>
      <c r="O1751" s="69"/>
      <c r="P1751" s="69"/>
      <c r="Q1751" s="69"/>
      <c r="R1751" s="69"/>
      <c r="S1751" s="69"/>
      <c r="T1751" s="69"/>
      <c r="U1751" s="69"/>
      <c r="V1751" s="69"/>
      <c r="W1751" s="69"/>
      <c r="X1751" s="69"/>
      <c r="Y1751" s="69"/>
      <c r="Z1751" s="69"/>
      <c r="AA1751" s="69"/>
      <c r="AB1751" s="69"/>
      <c r="AC1751" s="69"/>
      <c r="AD1751" s="69"/>
      <c r="AE1751" s="69"/>
      <c r="AF1751" s="69"/>
      <c r="AG1751" s="69"/>
      <c r="AH1751" s="69"/>
      <c r="AI1751" s="69"/>
      <c r="AJ1751" s="69"/>
      <c r="AK1751" s="69"/>
      <c r="AL1751" s="69"/>
      <c r="AM1751" s="69"/>
      <c r="AN1751" s="69"/>
      <c r="AO1751" s="69"/>
      <c r="AP1751" s="69"/>
      <c r="AQ1751" s="69"/>
      <c r="AR1751" s="69"/>
      <c r="AS1751" s="69"/>
      <c r="AT1751" s="69"/>
      <c r="AU1751" s="69"/>
      <c r="AV1751" s="69"/>
      <c r="AW1751" s="69"/>
      <c r="AX1751" s="69"/>
      <c r="AY1751" s="69"/>
      <c r="AZ1751" s="69"/>
      <c r="BA1751" s="69"/>
      <c r="BB1751" s="69"/>
      <c r="BC1751" s="69"/>
      <c r="BD1751" s="69"/>
      <c r="BE1751" s="69"/>
      <c r="BF1751" s="69"/>
      <c r="BG1751" s="69"/>
      <c r="BH1751" s="69"/>
      <c r="BI1751" s="69"/>
      <c r="BJ1751" s="69"/>
      <c r="BK1751" s="69"/>
      <c r="BL1751" s="69"/>
      <c r="BM1751" s="69"/>
      <c r="BN1751" s="69"/>
      <c r="BO1751" s="69"/>
      <c r="BP1751" s="69"/>
      <c r="BQ1751" s="69"/>
      <c r="BR1751" s="69"/>
      <c r="BS1751" s="69"/>
      <c r="BT1751" s="69"/>
      <c r="BU1751" s="69"/>
      <c r="BV1751" s="69"/>
      <c r="BW1751" s="69"/>
      <c r="BX1751" s="69"/>
      <c r="BY1751" s="69"/>
      <c r="BZ1751" s="69"/>
      <c r="CA1751" s="69"/>
      <c r="CB1751" s="69"/>
      <c r="CC1751" s="69"/>
      <c r="CD1751" s="69"/>
      <c r="CE1751" s="69"/>
      <c r="CF1751" s="69"/>
      <c r="CG1751" s="69"/>
      <c r="CH1751" s="69"/>
      <c r="CI1751" s="69"/>
      <c r="CJ1751" s="69"/>
      <c r="CK1751" s="69"/>
      <c r="CL1751" s="69"/>
      <c r="CM1751" s="69"/>
      <c r="CN1751" s="69"/>
      <c r="CO1751" s="69"/>
      <c r="CP1751" s="69"/>
      <c r="CQ1751" s="69"/>
      <c r="CR1751" s="69"/>
      <c r="CS1751" s="69"/>
      <c r="CT1751" s="69"/>
      <c r="CU1751" s="69"/>
      <c r="CV1751" s="69"/>
      <c r="CW1751" s="69"/>
      <c r="CX1751" s="69"/>
      <c r="CY1751" s="69"/>
      <c r="CZ1751" s="69"/>
      <c r="DA1751" s="69"/>
      <c r="DB1751" s="69"/>
      <c r="DC1751" s="69"/>
      <c r="DD1751" s="69"/>
      <c r="DE1751" s="69"/>
      <c r="DF1751" s="69"/>
      <c r="DG1751" s="69"/>
      <c r="DH1751" s="69"/>
      <c r="DI1751" s="69"/>
      <c r="DJ1751" s="69"/>
      <c r="DK1751" s="69"/>
      <c r="DL1751" s="69"/>
      <c r="DM1751" s="69"/>
      <c r="DN1751" s="69"/>
      <c r="DO1751" s="69"/>
      <c r="DP1751" s="69"/>
      <c r="DQ1751" s="69"/>
      <c r="DR1751" s="69"/>
      <c r="DS1751" s="69"/>
      <c r="DT1751" s="69"/>
      <c r="DU1751" s="69"/>
      <c r="DV1751" s="69"/>
      <c r="DW1751" s="69"/>
      <c r="DX1751" s="69"/>
      <c r="DY1751" s="69"/>
      <c r="DZ1751" s="69"/>
      <c r="EA1751" s="69"/>
      <c r="EB1751" s="69"/>
      <c r="EC1751" s="69"/>
      <c r="ED1751" s="69"/>
      <c r="EE1751" s="69"/>
      <c r="EF1751" s="69"/>
      <c r="EG1751" s="69"/>
      <c r="EH1751" s="69"/>
      <c r="EI1751" s="69"/>
      <c r="EJ1751" s="69"/>
      <c r="EK1751" s="69"/>
      <c r="EL1751" s="69"/>
      <c r="EM1751" s="69"/>
      <c r="EN1751" s="69"/>
      <c r="EO1751" s="69"/>
      <c r="EP1751" s="69"/>
      <c r="EQ1751" s="69"/>
      <c r="ER1751" s="69"/>
      <c r="ES1751" s="69"/>
      <c r="ET1751" s="69"/>
      <c r="EU1751" s="69"/>
      <c r="EV1751" s="69"/>
      <c r="EW1751" s="69"/>
      <c r="EX1751" s="69"/>
      <c r="EY1751" s="69"/>
      <c r="EZ1751" s="69"/>
      <c r="FA1751" s="69"/>
      <c r="FB1751" s="69"/>
      <c r="FC1751" s="69"/>
      <c r="FD1751" s="69"/>
      <c r="FE1751" s="69"/>
      <c r="FF1751" s="69"/>
      <c r="FG1751" s="69"/>
      <c r="FH1751" s="69"/>
      <c r="FI1751" s="69"/>
      <c r="FJ1751" s="69"/>
      <c r="FK1751" s="69"/>
      <c r="FL1751" s="69"/>
      <c r="FM1751" s="69"/>
      <c r="FN1751" s="69"/>
      <c r="FO1751" s="69"/>
      <c r="FP1751" s="69"/>
      <c r="FQ1751" s="69"/>
      <c r="FR1751" s="69"/>
      <c r="FS1751" s="69"/>
      <c r="FT1751" s="69"/>
      <c r="FU1751" s="69"/>
      <c r="FV1751" s="69"/>
      <c r="FW1751" s="69"/>
      <c r="FX1751" s="69"/>
      <c r="FY1751" s="69"/>
      <c r="FZ1751" s="69"/>
      <c r="GA1751" s="69"/>
      <c r="GB1751" s="69"/>
      <c r="GC1751" s="69"/>
      <c r="GD1751" s="69"/>
      <c r="GE1751" s="69"/>
      <c r="GF1751" s="69"/>
      <c r="GG1751" s="69"/>
      <c r="GH1751" s="69"/>
      <c r="GI1751" s="69"/>
      <c r="GJ1751" s="69"/>
      <c r="GK1751" s="69"/>
      <c r="GL1751" s="69"/>
      <c r="GM1751" s="69"/>
      <c r="GN1751" s="69"/>
      <c r="GO1751" s="69"/>
      <c r="GP1751" s="69"/>
      <c r="GQ1751" s="69"/>
      <c r="GR1751" s="69"/>
      <c r="GS1751" s="69"/>
      <c r="GT1751" s="69"/>
      <c r="GU1751" s="69"/>
      <c r="GV1751" s="69"/>
      <c r="GW1751" s="69"/>
      <c r="GX1751" s="69"/>
      <c r="GY1751" s="69"/>
      <c r="GZ1751" s="69"/>
      <c r="HA1751" s="69"/>
      <c r="HB1751" s="69"/>
      <c r="HC1751" s="69"/>
      <c r="HD1751" s="69"/>
      <c r="HE1751" s="69"/>
      <c r="HF1751" s="69"/>
      <c r="HG1751" s="69"/>
      <c r="HH1751" s="69"/>
      <c r="HI1751" s="69"/>
      <c r="HJ1751" s="69"/>
      <c r="HK1751" s="69"/>
      <c r="HL1751" s="69"/>
      <c r="HM1751" s="69"/>
      <c r="HN1751" s="69"/>
      <c r="HO1751" s="69"/>
      <c r="HP1751" s="69"/>
      <c r="HQ1751" s="69"/>
      <c r="HR1751" s="69"/>
      <c r="HS1751" s="69"/>
      <c r="HT1751" s="69"/>
      <c r="HU1751" s="69"/>
      <c r="HV1751" s="69"/>
      <c r="HW1751" s="69"/>
      <c r="HX1751" s="69"/>
      <c r="HY1751" s="69"/>
      <c r="HZ1751" s="69"/>
      <c r="IA1751" s="69"/>
      <c r="IB1751" s="69"/>
      <c r="IC1751" s="69"/>
      <c r="ID1751" s="69"/>
      <c r="IE1751" s="69"/>
      <c r="IF1751" s="69"/>
      <c r="IG1751" s="69"/>
      <c r="IH1751" s="69"/>
      <c r="II1751" s="69"/>
      <c r="IJ1751" s="69"/>
      <c r="IK1751" s="69"/>
      <c r="IL1751" s="69"/>
      <c r="IM1751" s="69"/>
      <c r="IN1751" s="69"/>
    </row>
    <row r="1752" spans="1:248" s="70" customFormat="1" ht="15" customHeight="1" x14ac:dyDescent="0.2">
      <c r="A1752" s="92" t="s">
        <v>3594</v>
      </c>
      <c r="B1752" s="142">
        <v>42409</v>
      </c>
      <c r="C1752" s="92" t="s">
        <v>3595</v>
      </c>
      <c r="D1752" s="320">
        <v>300</v>
      </c>
      <c r="E1752" s="69"/>
      <c r="F1752" s="69"/>
      <c r="G1752" s="69"/>
      <c r="H1752" s="69"/>
      <c r="I1752" s="69"/>
      <c r="J1752" s="69"/>
      <c r="N1752" s="69"/>
      <c r="O1752" s="69"/>
      <c r="P1752" s="69"/>
      <c r="Q1752" s="69"/>
      <c r="R1752" s="69"/>
      <c r="S1752" s="69"/>
      <c r="T1752" s="69"/>
      <c r="U1752" s="69"/>
      <c r="V1752" s="69"/>
      <c r="W1752" s="69"/>
      <c r="X1752" s="69"/>
      <c r="Y1752" s="69"/>
      <c r="Z1752" s="69"/>
      <c r="AA1752" s="69"/>
      <c r="AB1752" s="69"/>
      <c r="AC1752" s="69"/>
      <c r="AD1752" s="69"/>
      <c r="AE1752" s="69"/>
      <c r="AF1752" s="69"/>
      <c r="AG1752" s="69"/>
      <c r="AH1752" s="69"/>
      <c r="AI1752" s="69"/>
      <c r="AJ1752" s="69"/>
      <c r="AK1752" s="69"/>
      <c r="AL1752" s="69"/>
      <c r="AM1752" s="69"/>
      <c r="AN1752" s="69"/>
      <c r="AO1752" s="69"/>
      <c r="AP1752" s="69"/>
      <c r="AQ1752" s="69"/>
      <c r="AR1752" s="69"/>
      <c r="AS1752" s="69"/>
      <c r="AT1752" s="69"/>
      <c r="AU1752" s="69"/>
      <c r="AV1752" s="69"/>
      <c r="AW1752" s="69"/>
      <c r="AX1752" s="69"/>
      <c r="AY1752" s="69"/>
      <c r="AZ1752" s="69"/>
      <c r="BA1752" s="69"/>
      <c r="BB1752" s="69"/>
      <c r="BC1752" s="69"/>
      <c r="BD1752" s="69"/>
      <c r="BE1752" s="69"/>
      <c r="BF1752" s="69"/>
      <c r="BG1752" s="69"/>
      <c r="BH1752" s="69"/>
      <c r="BI1752" s="69"/>
      <c r="BJ1752" s="69"/>
      <c r="BK1752" s="69"/>
      <c r="BL1752" s="69"/>
      <c r="BM1752" s="69"/>
      <c r="BN1752" s="69"/>
      <c r="BO1752" s="69"/>
      <c r="BP1752" s="69"/>
      <c r="BQ1752" s="69"/>
      <c r="BR1752" s="69"/>
      <c r="BS1752" s="69"/>
      <c r="BT1752" s="69"/>
      <c r="BU1752" s="69"/>
      <c r="BV1752" s="69"/>
      <c r="BW1752" s="69"/>
      <c r="BX1752" s="69"/>
      <c r="BY1752" s="69"/>
      <c r="BZ1752" s="69"/>
      <c r="CA1752" s="69"/>
      <c r="CB1752" s="69"/>
      <c r="CC1752" s="69"/>
      <c r="CD1752" s="69"/>
      <c r="CE1752" s="69"/>
      <c r="CF1752" s="69"/>
      <c r="CG1752" s="69"/>
      <c r="CH1752" s="69"/>
      <c r="CI1752" s="69"/>
      <c r="CJ1752" s="69"/>
      <c r="CK1752" s="69"/>
      <c r="CL1752" s="69"/>
      <c r="CM1752" s="69"/>
      <c r="CN1752" s="69"/>
      <c r="CO1752" s="69"/>
      <c r="CP1752" s="69"/>
      <c r="CQ1752" s="69"/>
      <c r="CR1752" s="69"/>
      <c r="CS1752" s="69"/>
      <c r="CT1752" s="69"/>
      <c r="CU1752" s="69"/>
      <c r="CV1752" s="69"/>
      <c r="CW1752" s="69"/>
      <c r="CX1752" s="69"/>
      <c r="CY1752" s="69"/>
      <c r="CZ1752" s="69"/>
      <c r="DA1752" s="69"/>
      <c r="DB1752" s="69"/>
      <c r="DC1752" s="69"/>
      <c r="DD1752" s="69"/>
      <c r="DE1752" s="69"/>
      <c r="DF1752" s="69"/>
      <c r="DG1752" s="69"/>
      <c r="DH1752" s="69"/>
      <c r="DI1752" s="69"/>
      <c r="DJ1752" s="69"/>
      <c r="DK1752" s="69"/>
      <c r="DL1752" s="69"/>
      <c r="DM1752" s="69"/>
      <c r="DN1752" s="69"/>
      <c r="DO1752" s="69"/>
      <c r="DP1752" s="69"/>
      <c r="DQ1752" s="69"/>
      <c r="DR1752" s="69"/>
      <c r="DS1752" s="69"/>
      <c r="DT1752" s="69"/>
      <c r="DU1752" s="69"/>
      <c r="DV1752" s="69"/>
      <c r="DW1752" s="69"/>
      <c r="DX1752" s="69"/>
      <c r="DY1752" s="69"/>
      <c r="DZ1752" s="69"/>
      <c r="EA1752" s="69"/>
      <c r="EB1752" s="69"/>
      <c r="EC1752" s="69"/>
      <c r="ED1752" s="69"/>
      <c r="EE1752" s="69"/>
      <c r="EF1752" s="69"/>
      <c r="EG1752" s="69"/>
      <c r="EH1752" s="69"/>
      <c r="EI1752" s="69"/>
      <c r="EJ1752" s="69"/>
      <c r="EK1752" s="69"/>
      <c r="EL1752" s="69"/>
      <c r="EM1752" s="69"/>
      <c r="EN1752" s="69"/>
      <c r="EO1752" s="69"/>
      <c r="EP1752" s="69"/>
      <c r="EQ1752" s="69"/>
      <c r="ER1752" s="69"/>
      <c r="ES1752" s="69"/>
      <c r="ET1752" s="69"/>
      <c r="EU1752" s="69"/>
      <c r="EV1752" s="69"/>
      <c r="EW1752" s="69"/>
      <c r="EX1752" s="69"/>
      <c r="EY1752" s="69"/>
      <c r="EZ1752" s="69"/>
      <c r="FA1752" s="69"/>
      <c r="FB1752" s="69"/>
      <c r="FC1752" s="69"/>
      <c r="FD1752" s="69"/>
      <c r="FE1752" s="69"/>
      <c r="FF1752" s="69"/>
      <c r="FG1752" s="69"/>
      <c r="FH1752" s="69"/>
      <c r="FI1752" s="69"/>
      <c r="FJ1752" s="69"/>
      <c r="FK1752" s="69"/>
      <c r="FL1752" s="69"/>
      <c r="FM1752" s="69"/>
      <c r="FN1752" s="69"/>
      <c r="FO1752" s="69"/>
      <c r="FP1752" s="69"/>
      <c r="FQ1752" s="69"/>
      <c r="FR1752" s="69"/>
      <c r="FS1752" s="69"/>
      <c r="FT1752" s="69"/>
      <c r="FU1752" s="69"/>
      <c r="FV1752" s="69"/>
      <c r="FW1752" s="69"/>
      <c r="FX1752" s="69"/>
      <c r="FY1752" s="69"/>
      <c r="FZ1752" s="69"/>
      <c r="GA1752" s="69"/>
      <c r="GB1752" s="69"/>
      <c r="GC1752" s="69"/>
      <c r="GD1752" s="69"/>
      <c r="GE1752" s="69"/>
      <c r="GF1752" s="69"/>
      <c r="GG1752" s="69"/>
      <c r="GH1752" s="69"/>
      <c r="GI1752" s="69"/>
      <c r="GJ1752" s="69"/>
      <c r="GK1752" s="69"/>
      <c r="GL1752" s="69"/>
      <c r="GM1752" s="69"/>
      <c r="GN1752" s="69"/>
      <c r="GO1752" s="69"/>
      <c r="GP1752" s="69"/>
      <c r="GQ1752" s="69"/>
      <c r="GR1752" s="69"/>
      <c r="GS1752" s="69"/>
      <c r="GT1752" s="69"/>
      <c r="GU1752" s="69"/>
      <c r="GV1752" s="69"/>
      <c r="GW1752" s="69"/>
      <c r="GX1752" s="69"/>
      <c r="GY1752" s="69"/>
      <c r="GZ1752" s="69"/>
      <c r="HA1752" s="69"/>
      <c r="HB1752" s="69"/>
      <c r="HC1752" s="69"/>
      <c r="HD1752" s="69"/>
      <c r="HE1752" s="69"/>
      <c r="HF1752" s="69"/>
      <c r="HG1752" s="69"/>
      <c r="HH1752" s="69"/>
      <c r="HI1752" s="69"/>
      <c r="HJ1752" s="69"/>
      <c r="HK1752" s="69"/>
      <c r="HL1752" s="69"/>
      <c r="HM1752" s="69"/>
      <c r="HN1752" s="69"/>
      <c r="HO1752" s="69"/>
      <c r="HP1752" s="69"/>
      <c r="HQ1752" s="69"/>
      <c r="HR1752" s="69"/>
      <c r="HS1752" s="69"/>
      <c r="HT1752" s="69"/>
      <c r="HU1752" s="69"/>
      <c r="HV1752" s="69"/>
      <c r="HW1752" s="69"/>
      <c r="HX1752" s="69"/>
      <c r="HY1752" s="69"/>
      <c r="HZ1752" s="69"/>
      <c r="IA1752" s="69"/>
      <c r="IB1752" s="69"/>
      <c r="IC1752" s="69"/>
      <c r="ID1752" s="69"/>
      <c r="IE1752" s="69"/>
      <c r="IF1752" s="69"/>
      <c r="IG1752" s="69"/>
      <c r="IH1752" s="69"/>
      <c r="II1752" s="69"/>
      <c r="IJ1752" s="69"/>
      <c r="IK1752" s="69"/>
      <c r="IL1752" s="69"/>
      <c r="IM1752" s="69"/>
      <c r="IN1752" s="69"/>
    </row>
    <row r="1753" spans="1:248" s="70" customFormat="1" ht="15" customHeight="1" x14ac:dyDescent="0.2">
      <c r="A1753" s="92" t="s">
        <v>3594</v>
      </c>
      <c r="B1753" s="142">
        <v>42410</v>
      </c>
      <c r="C1753" s="92" t="s">
        <v>3596</v>
      </c>
      <c r="D1753" s="320">
        <v>350</v>
      </c>
      <c r="E1753" s="69"/>
      <c r="F1753" s="69"/>
      <c r="G1753" s="69"/>
      <c r="H1753" s="69"/>
      <c r="I1753" s="69"/>
      <c r="J1753" s="69"/>
      <c r="N1753" s="69"/>
      <c r="O1753" s="69"/>
      <c r="P1753" s="69"/>
      <c r="Q1753" s="69"/>
      <c r="R1753" s="69"/>
      <c r="S1753" s="69"/>
      <c r="T1753" s="69"/>
      <c r="U1753" s="69"/>
      <c r="V1753" s="69"/>
      <c r="W1753" s="69"/>
      <c r="X1753" s="69"/>
      <c r="Y1753" s="69"/>
      <c r="Z1753" s="69"/>
      <c r="AA1753" s="69"/>
      <c r="AB1753" s="69"/>
      <c r="AC1753" s="69"/>
      <c r="AD1753" s="69"/>
      <c r="AE1753" s="69"/>
      <c r="AF1753" s="69"/>
      <c r="AG1753" s="69"/>
      <c r="AH1753" s="69"/>
      <c r="AI1753" s="69"/>
      <c r="AJ1753" s="69"/>
      <c r="AK1753" s="69"/>
      <c r="AL1753" s="69"/>
      <c r="AM1753" s="69"/>
      <c r="AN1753" s="69"/>
      <c r="AO1753" s="69"/>
      <c r="AP1753" s="69"/>
      <c r="AQ1753" s="69"/>
      <c r="AR1753" s="69"/>
      <c r="AS1753" s="69"/>
      <c r="AT1753" s="69"/>
      <c r="AU1753" s="69"/>
      <c r="AV1753" s="69"/>
      <c r="AW1753" s="69"/>
      <c r="AX1753" s="69"/>
      <c r="AY1753" s="69"/>
      <c r="AZ1753" s="69"/>
      <c r="BA1753" s="69"/>
      <c r="BB1753" s="69"/>
      <c r="BC1753" s="69"/>
      <c r="BD1753" s="69"/>
      <c r="BE1753" s="69"/>
      <c r="BF1753" s="69"/>
      <c r="BG1753" s="69"/>
      <c r="BH1753" s="69"/>
      <c r="BI1753" s="69"/>
      <c r="BJ1753" s="69"/>
      <c r="BK1753" s="69"/>
      <c r="BL1753" s="69"/>
      <c r="BM1753" s="69"/>
      <c r="BN1753" s="69"/>
      <c r="BO1753" s="69"/>
      <c r="BP1753" s="69"/>
      <c r="BQ1753" s="69"/>
      <c r="BR1753" s="69"/>
      <c r="BS1753" s="69"/>
      <c r="BT1753" s="69"/>
      <c r="BU1753" s="69"/>
      <c r="BV1753" s="69"/>
      <c r="BW1753" s="69"/>
      <c r="BX1753" s="69"/>
      <c r="BY1753" s="69"/>
      <c r="BZ1753" s="69"/>
      <c r="CA1753" s="69"/>
      <c r="CB1753" s="69"/>
      <c r="CC1753" s="69"/>
      <c r="CD1753" s="69"/>
      <c r="CE1753" s="69"/>
      <c r="CF1753" s="69"/>
      <c r="CG1753" s="69"/>
      <c r="CH1753" s="69"/>
      <c r="CI1753" s="69"/>
      <c r="CJ1753" s="69"/>
      <c r="CK1753" s="69"/>
      <c r="CL1753" s="69"/>
      <c r="CM1753" s="69"/>
      <c r="CN1753" s="69"/>
      <c r="CO1753" s="69"/>
      <c r="CP1753" s="69"/>
      <c r="CQ1753" s="69"/>
      <c r="CR1753" s="69"/>
      <c r="CS1753" s="69"/>
      <c r="CT1753" s="69"/>
      <c r="CU1753" s="69"/>
      <c r="CV1753" s="69"/>
      <c r="CW1753" s="69"/>
      <c r="CX1753" s="69"/>
      <c r="CY1753" s="69"/>
      <c r="CZ1753" s="69"/>
      <c r="DA1753" s="69"/>
      <c r="DB1753" s="69"/>
      <c r="DC1753" s="69"/>
      <c r="DD1753" s="69"/>
      <c r="DE1753" s="69"/>
      <c r="DF1753" s="69"/>
      <c r="DG1753" s="69"/>
      <c r="DH1753" s="69"/>
      <c r="DI1753" s="69"/>
      <c r="DJ1753" s="69"/>
      <c r="DK1753" s="69"/>
      <c r="DL1753" s="69"/>
      <c r="DM1753" s="69"/>
      <c r="DN1753" s="69"/>
      <c r="DO1753" s="69"/>
      <c r="DP1753" s="69"/>
      <c r="DQ1753" s="69"/>
      <c r="DR1753" s="69"/>
      <c r="DS1753" s="69"/>
      <c r="DT1753" s="69"/>
      <c r="DU1753" s="69"/>
      <c r="DV1753" s="69"/>
      <c r="DW1753" s="69"/>
      <c r="DX1753" s="69"/>
      <c r="DY1753" s="69"/>
      <c r="DZ1753" s="69"/>
      <c r="EA1753" s="69"/>
      <c r="EB1753" s="69"/>
      <c r="EC1753" s="69"/>
      <c r="ED1753" s="69"/>
      <c r="EE1753" s="69"/>
      <c r="EF1753" s="69"/>
      <c r="EG1753" s="69"/>
      <c r="EH1753" s="69"/>
      <c r="EI1753" s="69"/>
      <c r="EJ1753" s="69"/>
      <c r="EK1753" s="69"/>
      <c r="EL1753" s="69"/>
      <c r="EM1753" s="69"/>
      <c r="EN1753" s="69"/>
      <c r="EO1753" s="69"/>
      <c r="EP1753" s="69"/>
      <c r="EQ1753" s="69"/>
      <c r="ER1753" s="69"/>
      <c r="ES1753" s="69"/>
      <c r="ET1753" s="69"/>
      <c r="EU1753" s="69"/>
      <c r="EV1753" s="69"/>
      <c r="EW1753" s="69"/>
      <c r="EX1753" s="69"/>
      <c r="EY1753" s="69"/>
      <c r="EZ1753" s="69"/>
      <c r="FA1753" s="69"/>
      <c r="FB1753" s="69"/>
      <c r="FC1753" s="69"/>
      <c r="FD1753" s="69"/>
      <c r="FE1753" s="69"/>
      <c r="FF1753" s="69"/>
      <c r="FG1753" s="69"/>
      <c r="FH1753" s="69"/>
      <c r="FI1753" s="69"/>
      <c r="FJ1753" s="69"/>
      <c r="FK1753" s="69"/>
      <c r="FL1753" s="69"/>
      <c r="FM1753" s="69"/>
      <c r="FN1753" s="69"/>
      <c r="FO1753" s="69"/>
      <c r="FP1753" s="69"/>
      <c r="FQ1753" s="69"/>
      <c r="FR1753" s="69"/>
      <c r="FS1753" s="69"/>
      <c r="FT1753" s="69"/>
      <c r="FU1753" s="69"/>
      <c r="FV1753" s="69"/>
      <c r="FW1753" s="69"/>
      <c r="FX1753" s="69"/>
      <c r="FY1753" s="69"/>
      <c r="FZ1753" s="69"/>
      <c r="GA1753" s="69"/>
      <c r="GB1753" s="69"/>
      <c r="GC1753" s="69"/>
      <c r="GD1753" s="69"/>
      <c r="GE1753" s="69"/>
      <c r="GF1753" s="69"/>
      <c r="GG1753" s="69"/>
      <c r="GH1753" s="69"/>
      <c r="GI1753" s="69"/>
      <c r="GJ1753" s="69"/>
      <c r="GK1753" s="69"/>
      <c r="GL1753" s="69"/>
      <c r="GM1753" s="69"/>
      <c r="GN1753" s="69"/>
      <c r="GO1753" s="69"/>
      <c r="GP1753" s="69"/>
      <c r="GQ1753" s="69"/>
      <c r="GR1753" s="69"/>
      <c r="GS1753" s="69"/>
      <c r="GT1753" s="69"/>
      <c r="GU1753" s="69"/>
      <c r="GV1753" s="69"/>
      <c r="GW1753" s="69"/>
      <c r="GX1753" s="69"/>
      <c r="GY1753" s="69"/>
      <c r="GZ1753" s="69"/>
      <c r="HA1753" s="69"/>
      <c r="HB1753" s="69"/>
      <c r="HC1753" s="69"/>
      <c r="HD1753" s="69"/>
      <c r="HE1753" s="69"/>
      <c r="HF1753" s="69"/>
      <c r="HG1753" s="69"/>
      <c r="HH1753" s="69"/>
      <c r="HI1753" s="69"/>
      <c r="HJ1753" s="69"/>
      <c r="HK1753" s="69"/>
      <c r="HL1753" s="69"/>
      <c r="HM1753" s="69"/>
      <c r="HN1753" s="69"/>
      <c r="HO1753" s="69"/>
      <c r="HP1753" s="69"/>
      <c r="HQ1753" s="69"/>
      <c r="HR1753" s="69"/>
      <c r="HS1753" s="69"/>
      <c r="HT1753" s="69"/>
      <c r="HU1753" s="69"/>
      <c r="HV1753" s="69"/>
      <c r="HW1753" s="69"/>
      <c r="HX1753" s="69"/>
      <c r="HY1753" s="69"/>
      <c r="HZ1753" s="69"/>
      <c r="IA1753" s="69"/>
      <c r="IB1753" s="69"/>
      <c r="IC1753" s="69"/>
      <c r="ID1753" s="69"/>
      <c r="IE1753" s="69"/>
      <c r="IF1753" s="69"/>
      <c r="IG1753" s="69"/>
      <c r="IH1753" s="69"/>
      <c r="II1753" s="69"/>
      <c r="IJ1753" s="69"/>
      <c r="IK1753" s="69"/>
      <c r="IL1753" s="69"/>
      <c r="IM1753" s="69"/>
      <c r="IN1753" s="69"/>
    </row>
    <row r="1754" spans="1:248" s="70" customFormat="1" ht="15" customHeight="1" x14ac:dyDescent="0.2">
      <c r="A1754" s="92" t="s">
        <v>3597</v>
      </c>
      <c r="B1754" s="142">
        <v>42411</v>
      </c>
      <c r="C1754" s="92" t="s">
        <v>3598</v>
      </c>
      <c r="D1754" s="320">
        <v>450</v>
      </c>
      <c r="E1754" s="69"/>
      <c r="F1754" s="69"/>
      <c r="G1754" s="69"/>
      <c r="H1754" s="69"/>
      <c r="I1754" s="69"/>
      <c r="J1754" s="69"/>
      <c r="N1754" s="69"/>
      <c r="O1754" s="69"/>
      <c r="P1754" s="69"/>
      <c r="Q1754" s="69"/>
      <c r="R1754" s="69"/>
      <c r="S1754" s="69"/>
      <c r="T1754" s="69"/>
      <c r="U1754" s="69"/>
      <c r="V1754" s="69"/>
      <c r="W1754" s="69"/>
      <c r="X1754" s="69"/>
      <c r="Y1754" s="69"/>
      <c r="Z1754" s="69"/>
      <c r="AA1754" s="69"/>
      <c r="AB1754" s="69"/>
      <c r="AC1754" s="69"/>
      <c r="AD1754" s="69"/>
      <c r="AE1754" s="69"/>
      <c r="AF1754" s="69"/>
      <c r="AG1754" s="69"/>
      <c r="AH1754" s="69"/>
      <c r="AI1754" s="69"/>
      <c r="AJ1754" s="69"/>
      <c r="AK1754" s="69"/>
      <c r="AL1754" s="69"/>
      <c r="AM1754" s="69"/>
      <c r="AN1754" s="69"/>
      <c r="AO1754" s="69"/>
      <c r="AP1754" s="69"/>
      <c r="AQ1754" s="69"/>
      <c r="AR1754" s="69"/>
      <c r="AS1754" s="69"/>
      <c r="AT1754" s="69"/>
      <c r="AU1754" s="69"/>
      <c r="AV1754" s="69"/>
      <c r="AW1754" s="69"/>
      <c r="AX1754" s="69"/>
      <c r="AY1754" s="69"/>
      <c r="AZ1754" s="69"/>
      <c r="BA1754" s="69"/>
      <c r="BB1754" s="69"/>
      <c r="BC1754" s="69"/>
      <c r="BD1754" s="69"/>
      <c r="BE1754" s="69"/>
      <c r="BF1754" s="69"/>
      <c r="BG1754" s="69"/>
      <c r="BH1754" s="69"/>
      <c r="BI1754" s="69"/>
      <c r="BJ1754" s="69"/>
      <c r="BK1754" s="69"/>
      <c r="BL1754" s="69"/>
      <c r="BM1754" s="69"/>
      <c r="BN1754" s="69"/>
      <c r="BO1754" s="69"/>
      <c r="BP1754" s="69"/>
      <c r="BQ1754" s="69"/>
      <c r="BR1754" s="69"/>
      <c r="BS1754" s="69"/>
      <c r="BT1754" s="69"/>
      <c r="BU1754" s="69"/>
      <c r="BV1754" s="69"/>
      <c r="BW1754" s="69"/>
      <c r="BX1754" s="69"/>
      <c r="BY1754" s="69"/>
      <c r="BZ1754" s="69"/>
      <c r="CA1754" s="69"/>
      <c r="CB1754" s="69"/>
      <c r="CC1754" s="69"/>
      <c r="CD1754" s="69"/>
      <c r="CE1754" s="69"/>
      <c r="CF1754" s="69"/>
      <c r="CG1754" s="69"/>
      <c r="CH1754" s="69"/>
      <c r="CI1754" s="69"/>
      <c r="CJ1754" s="69"/>
      <c r="CK1754" s="69"/>
      <c r="CL1754" s="69"/>
      <c r="CM1754" s="69"/>
      <c r="CN1754" s="69"/>
      <c r="CO1754" s="69"/>
      <c r="CP1754" s="69"/>
      <c r="CQ1754" s="69"/>
      <c r="CR1754" s="69"/>
      <c r="CS1754" s="69"/>
      <c r="CT1754" s="69"/>
      <c r="CU1754" s="69"/>
      <c r="CV1754" s="69"/>
      <c r="CW1754" s="69"/>
      <c r="CX1754" s="69"/>
      <c r="CY1754" s="69"/>
      <c r="CZ1754" s="69"/>
      <c r="DA1754" s="69"/>
      <c r="DB1754" s="69"/>
      <c r="DC1754" s="69"/>
      <c r="DD1754" s="69"/>
      <c r="DE1754" s="69"/>
      <c r="DF1754" s="69"/>
      <c r="DG1754" s="69"/>
      <c r="DH1754" s="69"/>
      <c r="DI1754" s="69"/>
      <c r="DJ1754" s="69"/>
      <c r="DK1754" s="69"/>
      <c r="DL1754" s="69"/>
      <c r="DM1754" s="69"/>
      <c r="DN1754" s="69"/>
      <c r="DO1754" s="69"/>
      <c r="DP1754" s="69"/>
      <c r="DQ1754" s="69"/>
      <c r="DR1754" s="69"/>
      <c r="DS1754" s="69"/>
      <c r="DT1754" s="69"/>
      <c r="DU1754" s="69"/>
      <c r="DV1754" s="69"/>
      <c r="DW1754" s="69"/>
      <c r="DX1754" s="69"/>
      <c r="DY1754" s="69"/>
      <c r="DZ1754" s="69"/>
      <c r="EA1754" s="69"/>
      <c r="EB1754" s="69"/>
      <c r="EC1754" s="69"/>
      <c r="ED1754" s="69"/>
      <c r="EE1754" s="69"/>
      <c r="EF1754" s="69"/>
      <c r="EG1754" s="69"/>
      <c r="EH1754" s="69"/>
      <c r="EI1754" s="69"/>
      <c r="EJ1754" s="69"/>
      <c r="EK1754" s="69"/>
      <c r="EL1754" s="69"/>
      <c r="EM1754" s="69"/>
      <c r="EN1754" s="69"/>
      <c r="EO1754" s="69"/>
      <c r="EP1754" s="69"/>
      <c r="EQ1754" s="69"/>
      <c r="ER1754" s="69"/>
      <c r="ES1754" s="69"/>
      <c r="ET1754" s="69"/>
      <c r="EU1754" s="69"/>
      <c r="EV1754" s="69"/>
      <c r="EW1754" s="69"/>
      <c r="EX1754" s="69"/>
      <c r="EY1754" s="69"/>
      <c r="EZ1754" s="69"/>
      <c r="FA1754" s="69"/>
      <c r="FB1754" s="69"/>
      <c r="FC1754" s="69"/>
      <c r="FD1754" s="69"/>
      <c r="FE1754" s="69"/>
      <c r="FF1754" s="69"/>
      <c r="FG1754" s="69"/>
      <c r="FH1754" s="69"/>
      <c r="FI1754" s="69"/>
      <c r="FJ1754" s="69"/>
      <c r="FK1754" s="69"/>
      <c r="FL1754" s="69"/>
      <c r="FM1754" s="69"/>
      <c r="FN1754" s="69"/>
      <c r="FO1754" s="69"/>
      <c r="FP1754" s="69"/>
      <c r="FQ1754" s="69"/>
      <c r="FR1754" s="69"/>
      <c r="FS1754" s="69"/>
      <c r="FT1754" s="69"/>
      <c r="FU1754" s="69"/>
      <c r="FV1754" s="69"/>
      <c r="FW1754" s="69"/>
      <c r="FX1754" s="69"/>
      <c r="FY1754" s="69"/>
      <c r="FZ1754" s="69"/>
      <c r="GA1754" s="69"/>
      <c r="GB1754" s="69"/>
      <c r="GC1754" s="69"/>
      <c r="GD1754" s="69"/>
      <c r="GE1754" s="69"/>
      <c r="GF1754" s="69"/>
      <c r="GG1754" s="69"/>
      <c r="GH1754" s="69"/>
      <c r="GI1754" s="69"/>
      <c r="GJ1754" s="69"/>
      <c r="GK1754" s="69"/>
      <c r="GL1754" s="69"/>
      <c r="GM1754" s="69"/>
      <c r="GN1754" s="69"/>
      <c r="GO1754" s="69"/>
      <c r="GP1754" s="69"/>
      <c r="GQ1754" s="69"/>
      <c r="GR1754" s="69"/>
      <c r="GS1754" s="69"/>
      <c r="GT1754" s="69"/>
      <c r="GU1754" s="69"/>
      <c r="GV1754" s="69"/>
      <c r="GW1754" s="69"/>
      <c r="GX1754" s="69"/>
      <c r="GY1754" s="69"/>
      <c r="GZ1754" s="69"/>
      <c r="HA1754" s="69"/>
      <c r="HB1754" s="69"/>
      <c r="HC1754" s="69"/>
      <c r="HD1754" s="69"/>
      <c r="HE1754" s="69"/>
      <c r="HF1754" s="69"/>
      <c r="HG1754" s="69"/>
      <c r="HH1754" s="69"/>
      <c r="HI1754" s="69"/>
      <c r="HJ1754" s="69"/>
      <c r="HK1754" s="69"/>
      <c r="HL1754" s="69"/>
      <c r="HM1754" s="69"/>
      <c r="HN1754" s="69"/>
      <c r="HO1754" s="69"/>
      <c r="HP1754" s="69"/>
      <c r="HQ1754" s="69"/>
      <c r="HR1754" s="69"/>
      <c r="HS1754" s="69"/>
      <c r="HT1754" s="69"/>
      <c r="HU1754" s="69"/>
      <c r="HV1754" s="69"/>
      <c r="HW1754" s="69"/>
      <c r="HX1754" s="69"/>
      <c r="HY1754" s="69"/>
      <c r="HZ1754" s="69"/>
      <c r="IA1754" s="69"/>
      <c r="IB1754" s="69"/>
      <c r="IC1754" s="69"/>
      <c r="ID1754" s="69"/>
      <c r="IE1754" s="69"/>
      <c r="IF1754" s="69"/>
      <c r="IG1754" s="69"/>
      <c r="IH1754" s="69"/>
      <c r="II1754" s="69"/>
      <c r="IJ1754" s="69"/>
      <c r="IK1754" s="69"/>
      <c r="IL1754" s="69"/>
      <c r="IM1754" s="69"/>
      <c r="IN1754" s="69"/>
    </row>
    <row r="1755" spans="1:248" s="70" customFormat="1" ht="15" customHeight="1" x14ac:dyDescent="0.2">
      <c r="A1755" s="92" t="s">
        <v>3597</v>
      </c>
      <c r="B1755" s="142">
        <v>42412</v>
      </c>
      <c r="C1755" s="92" t="s">
        <v>3599</v>
      </c>
      <c r="D1755" s="320">
        <v>550</v>
      </c>
      <c r="E1755" s="69"/>
      <c r="F1755" s="69"/>
      <c r="G1755" s="69"/>
      <c r="H1755" s="69"/>
      <c r="I1755" s="69"/>
      <c r="J1755" s="69"/>
      <c r="N1755" s="69"/>
      <c r="O1755" s="69"/>
      <c r="P1755" s="69"/>
      <c r="Q1755" s="69"/>
      <c r="R1755" s="69"/>
      <c r="S1755" s="69"/>
      <c r="T1755" s="69"/>
      <c r="U1755" s="69"/>
      <c r="V1755" s="69"/>
      <c r="W1755" s="69"/>
      <c r="X1755" s="69"/>
      <c r="Y1755" s="69"/>
      <c r="Z1755" s="69"/>
      <c r="AA1755" s="69"/>
      <c r="AB1755" s="69"/>
      <c r="AC1755" s="69"/>
      <c r="AD1755" s="69"/>
      <c r="AE1755" s="69"/>
      <c r="AF1755" s="69"/>
      <c r="AG1755" s="69"/>
      <c r="AH1755" s="69"/>
      <c r="AI1755" s="69"/>
      <c r="AJ1755" s="69"/>
      <c r="AK1755" s="69"/>
      <c r="AL1755" s="69"/>
      <c r="AM1755" s="69"/>
      <c r="AN1755" s="69"/>
      <c r="AO1755" s="69"/>
      <c r="AP1755" s="69"/>
      <c r="AQ1755" s="69"/>
      <c r="AR1755" s="69"/>
      <c r="AS1755" s="69"/>
      <c r="AT1755" s="69"/>
      <c r="AU1755" s="69"/>
      <c r="AV1755" s="69"/>
      <c r="AW1755" s="69"/>
      <c r="AX1755" s="69"/>
      <c r="AY1755" s="69"/>
      <c r="AZ1755" s="69"/>
      <c r="BA1755" s="69"/>
      <c r="BB1755" s="69"/>
      <c r="BC1755" s="69"/>
      <c r="BD1755" s="69"/>
      <c r="BE1755" s="69"/>
      <c r="BF1755" s="69"/>
      <c r="BG1755" s="69"/>
      <c r="BH1755" s="69"/>
      <c r="BI1755" s="69"/>
      <c r="BJ1755" s="69"/>
      <c r="BK1755" s="69"/>
      <c r="BL1755" s="69"/>
      <c r="BM1755" s="69"/>
      <c r="BN1755" s="69"/>
      <c r="BO1755" s="69"/>
      <c r="BP1755" s="69"/>
      <c r="BQ1755" s="69"/>
      <c r="BR1755" s="69"/>
      <c r="BS1755" s="69"/>
      <c r="BT1755" s="69"/>
      <c r="BU1755" s="69"/>
      <c r="BV1755" s="69"/>
      <c r="BW1755" s="69"/>
      <c r="BX1755" s="69"/>
      <c r="BY1755" s="69"/>
      <c r="BZ1755" s="69"/>
      <c r="CA1755" s="69"/>
      <c r="CB1755" s="69"/>
      <c r="CC1755" s="69"/>
      <c r="CD1755" s="69"/>
      <c r="CE1755" s="69"/>
      <c r="CF1755" s="69"/>
      <c r="CG1755" s="69"/>
      <c r="CH1755" s="69"/>
      <c r="CI1755" s="69"/>
      <c r="CJ1755" s="69"/>
      <c r="CK1755" s="69"/>
      <c r="CL1755" s="69"/>
      <c r="CM1755" s="69"/>
      <c r="CN1755" s="69"/>
      <c r="CO1755" s="69"/>
      <c r="CP1755" s="69"/>
      <c r="CQ1755" s="69"/>
      <c r="CR1755" s="69"/>
      <c r="CS1755" s="69"/>
      <c r="CT1755" s="69"/>
      <c r="CU1755" s="69"/>
      <c r="CV1755" s="69"/>
      <c r="CW1755" s="69"/>
      <c r="CX1755" s="69"/>
      <c r="CY1755" s="69"/>
      <c r="CZ1755" s="69"/>
      <c r="DA1755" s="69"/>
      <c r="DB1755" s="69"/>
      <c r="DC1755" s="69"/>
      <c r="DD1755" s="69"/>
      <c r="DE1755" s="69"/>
      <c r="DF1755" s="69"/>
      <c r="DG1755" s="69"/>
      <c r="DH1755" s="69"/>
      <c r="DI1755" s="69"/>
      <c r="DJ1755" s="69"/>
      <c r="DK1755" s="69"/>
      <c r="DL1755" s="69"/>
      <c r="DM1755" s="69"/>
      <c r="DN1755" s="69"/>
      <c r="DO1755" s="69"/>
      <c r="DP1755" s="69"/>
      <c r="DQ1755" s="69"/>
      <c r="DR1755" s="69"/>
      <c r="DS1755" s="69"/>
      <c r="DT1755" s="69"/>
      <c r="DU1755" s="69"/>
      <c r="DV1755" s="69"/>
      <c r="DW1755" s="69"/>
      <c r="DX1755" s="69"/>
      <c r="DY1755" s="69"/>
      <c r="DZ1755" s="69"/>
      <c r="EA1755" s="69"/>
      <c r="EB1755" s="69"/>
      <c r="EC1755" s="69"/>
      <c r="ED1755" s="69"/>
      <c r="EE1755" s="69"/>
      <c r="EF1755" s="69"/>
      <c r="EG1755" s="69"/>
      <c r="EH1755" s="69"/>
      <c r="EI1755" s="69"/>
      <c r="EJ1755" s="69"/>
      <c r="EK1755" s="69"/>
      <c r="EL1755" s="69"/>
      <c r="EM1755" s="69"/>
      <c r="EN1755" s="69"/>
      <c r="EO1755" s="69"/>
      <c r="EP1755" s="69"/>
      <c r="EQ1755" s="69"/>
      <c r="ER1755" s="69"/>
      <c r="ES1755" s="69"/>
      <c r="ET1755" s="69"/>
      <c r="EU1755" s="69"/>
      <c r="EV1755" s="69"/>
      <c r="EW1755" s="69"/>
      <c r="EX1755" s="69"/>
      <c r="EY1755" s="69"/>
      <c r="EZ1755" s="69"/>
      <c r="FA1755" s="69"/>
      <c r="FB1755" s="69"/>
      <c r="FC1755" s="69"/>
      <c r="FD1755" s="69"/>
      <c r="FE1755" s="69"/>
      <c r="FF1755" s="69"/>
      <c r="FG1755" s="69"/>
      <c r="FH1755" s="69"/>
      <c r="FI1755" s="69"/>
      <c r="FJ1755" s="69"/>
      <c r="FK1755" s="69"/>
      <c r="FL1755" s="69"/>
      <c r="FM1755" s="69"/>
      <c r="FN1755" s="69"/>
      <c r="FO1755" s="69"/>
      <c r="FP1755" s="69"/>
      <c r="FQ1755" s="69"/>
      <c r="FR1755" s="69"/>
      <c r="FS1755" s="69"/>
      <c r="FT1755" s="69"/>
      <c r="FU1755" s="69"/>
      <c r="FV1755" s="69"/>
      <c r="FW1755" s="69"/>
      <c r="FX1755" s="69"/>
      <c r="FY1755" s="69"/>
      <c r="FZ1755" s="69"/>
      <c r="GA1755" s="69"/>
      <c r="GB1755" s="69"/>
      <c r="GC1755" s="69"/>
      <c r="GD1755" s="69"/>
      <c r="GE1755" s="69"/>
      <c r="GF1755" s="69"/>
      <c r="GG1755" s="69"/>
      <c r="GH1755" s="69"/>
      <c r="GI1755" s="69"/>
      <c r="GJ1755" s="69"/>
      <c r="GK1755" s="69"/>
      <c r="GL1755" s="69"/>
      <c r="GM1755" s="69"/>
      <c r="GN1755" s="69"/>
      <c r="GO1755" s="69"/>
      <c r="GP1755" s="69"/>
      <c r="GQ1755" s="69"/>
      <c r="GR1755" s="69"/>
      <c r="GS1755" s="69"/>
      <c r="GT1755" s="69"/>
      <c r="GU1755" s="69"/>
      <c r="GV1755" s="69"/>
      <c r="GW1755" s="69"/>
      <c r="GX1755" s="69"/>
      <c r="GY1755" s="69"/>
      <c r="GZ1755" s="69"/>
      <c r="HA1755" s="69"/>
      <c r="HB1755" s="69"/>
      <c r="HC1755" s="69"/>
      <c r="HD1755" s="69"/>
      <c r="HE1755" s="69"/>
      <c r="HF1755" s="69"/>
      <c r="HG1755" s="69"/>
      <c r="HH1755" s="69"/>
      <c r="HI1755" s="69"/>
      <c r="HJ1755" s="69"/>
      <c r="HK1755" s="69"/>
      <c r="HL1755" s="69"/>
      <c r="HM1755" s="69"/>
      <c r="HN1755" s="69"/>
      <c r="HO1755" s="69"/>
      <c r="HP1755" s="69"/>
      <c r="HQ1755" s="69"/>
      <c r="HR1755" s="69"/>
      <c r="HS1755" s="69"/>
      <c r="HT1755" s="69"/>
      <c r="HU1755" s="69"/>
      <c r="HV1755" s="69"/>
      <c r="HW1755" s="69"/>
      <c r="HX1755" s="69"/>
      <c r="HY1755" s="69"/>
      <c r="HZ1755" s="69"/>
      <c r="IA1755" s="69"/>
      <c r="IB1755" s="69"/>
      <c r="IC1755" s="69"/>
      <c r="ID1755" s="69"/>
      <c r="IE1755" s="69"/>
      <c r="IF1755" s="69"/>
      <c r="IG1755" s="69"/>
      <c r="IH1755" s="69"/>
      <c r="II1755" s="69"/>
      <c r="IJ1755" s="69"/>
      <c r="IK1755" s="69"/>
      <c r="IL1755" s="69"/>
      <c r="IM1755" s="69"/>
      <c r="IN1755" s="69"/>
    </row>
    <row r="1756" spans="1:248" s="70" customFormat="1" ht="15" customHeight="1" x14ac:dyDescent="0.2">
      <c r="A1756" s="92" t="s">
        <v>3600</v>
      </c>
      <c r="B1756" s="142">
        <v>42413</v>
      </c>
      <c r="C1756" s="92" t="s">
        <v>3601</v>
      </c>
      <c r="D1756" s="320">
        <v>300</v>
      </c>
      <c r="E1756" s="69"/>
      <c r="F1756" s="69"/>
      <c r="G1756" s="69"/>
      <c r="H1756" s="69"/>
      <c r="I1756" s="69"/>
      <c r="J1756" s="69"/>
      <c r="N1756" s="69"/>
      <c r="O1756" s="69"/>
      <c r="P1756" s="69"/>
      <c r="Q1756" s="69"/>
      <c r="R1756" s="69"/>
      <c r="S1756" s="69"/>
      <c r="T1756" s="69"/>
      <c r="U1756" s="69"/>
      <c r="V1756" s="69"/>
      <c r="W1756" s="69"/>
      <c r="X1756" s="69"/>
      <c r="Y1756" s="69"/>
      <c r="Z1756" s="69"/>
      <c r="AA1756" s="69"/>
      <c r="AB1756" s="69"/>
      <c r="AC1756" s="69"/>
      <c r="AD1756" s="69"/>
      <c r="AE1756" s="69"/>
      <c r="AF1756" s="69"/>
      <c r="AG1756" s="69"/>
      <c r="AH1756" s="69"/>
      <c r="AI1756" s="69"/>
      <c r="AJ1756" s="69"/>
      <c r="AK1756" s="69"/>
      <c r="AL1756" s="69"/>
      <c r="AM1756" s="69"/>
      <c r="AN1756" s="69"/>
      <c r="AO1756" s="69"/>
      <c r="AP1756" s="69"/>
      <c r="AQ1756" s="69"/>
      <c r="AR1756" s="69"/>
      <c r="AS1756" s="69"/>
      <c r="AT1756" s="69"/>
      <c r="AU1756" s="69"/>
      <c r="AV1756" s="69"/>
      <c r="AW1756" s="69"/>
      <c r="AX1756" s="69"/>
      <c r="AY1756" s="69"/>
      <c r="AZ1756" s="69"/>
      <c r="BA1756" s="69"/>
      <c r="BB1756" s="69"/>
      <c r="BC1756" s="69"/>
      <c r="BD1756" s="69"/>
      <c r="BE1756" s="69"/>
      <c r="BF1756" s="69"/>
      <c r="BG1756" s="69"/>
      <c r="BH1756" s="69"/>
      <c r="BI1756" s="69"/>
      <c r="BJ1756" s="69"/>
      <c r="BK1756" s="69"/>
      <c r="BL1756" s="69"/>
      <c r="BM1756" s="69"/>
      <c r="BN1756" s="69"/>
      <c r="BO1756" s="69"/>
      <c r="BP1756" s="69"/>
      <c r="BQ1756" s="69"/>
      <c r="BR1756" s="69"/>
      <c r="BS1756" s="69"/>
      <c r="BT1756" s="69"/>
      <c r="BU1756" s="69"/>
      <c r="BV1756" s="69"/>
      <c r="BW1756" s="69"/>
      <c r="BX1756" s="69"/>
      <c r="BY1756" s="69"/>
      <c r="BZ1756" s="69"/>
      <c r="CA1756" s="69"/>
      <c r="CB1756" s="69"/>
      <c r="CC1756" s="69"/>
      <c r="CD1756" s="69"/>
      <c r="CE1756" s="69"/>
      <c r="CF1756" s="69"/>
      <c r="CG1756" s="69"/>
      <c r="CH1756" s="69"/>
      <c r="CI1756" s="69"/>
      <c r="CJ1756" s="69"/>
      <c r="CK1756" s="69"/>
      <c r="CL1756" s="69"/>
      <c r="CM1756" s="69"/>
      <c r="CN1756" s="69"/>
      <c r="CO1756" s="69"/>
      <c r="CP1756" s="69"/>
      <c r="CQ1756" s="69"/>
      <c r="CR1756" s="69"/>
      <c r="CS1756" s="69"/>
      <c r="CT1756" s="69"/>
      <c r="CU1756" s="69"/>
      <c r="CV1756" s="69"/>
      <c r="CW1756" s="69"/>
      <c r="CX1756" s="69"/>
      <c r="CY1756" s="69"/>
      <c r="CZ1756" s="69"/>
      <c r="DA1756" s="69"/>
      <c r="DB1756" s="69"/>
      <c r="DC1756" s="69"/>
      <c r="DD1756" s="69"/>
      <c r="DE1756" s="69"/>
      <c r="DF1756" s="69"/>
      <c r="DG1756" s="69"/>
      <c r="DH1756" s="69"/>
      <c r="DI1756" s="69"/>
      <c r="DJ1756" s="69"/>
      <c r="DK1756" s="69"/>
      <c r="DL1756" s="69"/>
      <c r="DM1756" s="69"/>
      <c r="DN1756" s="69"/>
      <c r="DO1756" s="69"/>
      <c r="DP1756" s="69"/>
      <c r="DQ1756" s="69"/>
      <c r="DR1756" s="69"/>
      <c r="DS1756" s="69"/>
      <c r="DT1756" s="69"/>
      <c r="DU1756" s="69"/>
      <c r="DV1756" s="69"/>
      <c r="DW1756" s="69"/>
      <c r="DX1756" s="69"/>
      <c r="DY1756" s="69"/>
      <c r="DZ1756" s="69"/>
      <c r="EA1756" s="69"/>
      <c r="EB1756" s="69"/>
      <c r="EC1756" s="69"/>
      <c r="ED1756" s="69"/>
      <c r="EE1756" s="69"/>
      <c r="EF1756" s="69"/>
      <c r="EG1756" s="69"/>
      <c r="EH1756" s="69"/>
      <c r="EI1756" s="69"/>
      <c r="EJ1756" s="69"/>
      <c r="EK1756" s="69"/>
      <c r="EL1756" s="69"/>
      <c r="EM1756" s="69"/>
      <c r="EN1756" s="69"/>
      <c r="EO1756" s="69"/>
      <c r="EP1756" s="69"/>
      <c r="EQ1756" s="69"/>
      <c r="ER1756" s="69"/>
      <c r="ES1756" s="69"/>
      <c r="ET1756" s="69"/>
      <c r="EU1756" s="69"/>
      <c r="EV1756" s="69"/>
      <c r="EW1756" s="69"/>
      <c r="EX1756" s="69"/>
      <c r="EY1756" s="69"/>
      <c r="EZ1756" s="69"/>
      <c r="FA1756" s="69"/>
      <c r="FB1756" s="69"/>
      <c r="FC1756" s="69"/>
      <c r="FD1756" s="69"/>
      <c r="FE1756" s="69"/>
      <c r="FF1756" s="69"/>
      <c r="FG1756" s="69"/>
      <c r="FH1756" s="69"/>
      <c r="FI1756" s="69"/>
      <c r="FJ1756" s="69"/>
      <c r="FK1756" s="69"/>
      <c r="FL1756" s="69"/>
      <c r="FM1756" s="69"/>
      <c r="FN1756" s="69"/>
      <c r="FO1756" s="69"/>
      <c r="FP1756" s="69"/>
      <c r="FQ1756" s="69"/>
      <c r="FR1756" s="69"/>
      <c r="FS1756" s="69"/>
      <c r="FT1756" s="69"/>
      <c r="FU1756" s="69"/>
      <c r="FV1756" s="69"/>
      <c r="FW1756" s="69"/>
      <c r="FX1756" s="69"/>
      <c r="FY1756" s="69"/>
      <c r="FZ1756" s="69"/>
      <c r="GA1756" s="69"/>
      <c r="GB1756" s="69"/>
      <c r="GC1756" s="69"/>
      <c r="GD1756" s="69"/>
      <c r="GE1756" s="69"/>
      <c r="GF1756" s="69"/>
      <c r="GG1756" s="69"/>
      <c r="GH1756" s="69"/>
      <c r="GI1756" s="69"/>
      <c r="GJ1756" s="69"/>
      <c r="GK1756" s="69"/>
      <c r="GL1756" s="69"/>
      <c r="GM1756" s="69"/>
      <c r="GN1756" s="69"/>
      <c r="GO1756" s="69"/>
      <c r="GP1756" s="69"/>
      <c r="GQ1756" s="69"/>
      <c r="GR1756" s="69"/>
      <c r="GS1756" s="69"/>
      <c r="GT1756" s="69"/>
      <c r="GU1756" s="69"/>
      <c r="GV1756" s="69"/>
      <c r="GW1756" s="69"/>
      <c r="GX1756" s="69"/>
      <c r="GY1756" s="69"/>
      <c r="GZ1756" s="69"/>
      <c r="HA1756" s="69"/>
      <c r="HB1756" s="69"/>
      <c r="HC1756" s="69"/>
      <c r="HD1756" s="69"/>
      <c r="HE1756" s="69"/>
      <c r="HF1756" s="69"/>
      <c r="HG1756" s="69"/>
      <c r="HH1756" s="69"/>
      <c r="HI1756" s="69"/>
      <c r="HJ1756" s="69"/>
      <c r="HK1756" s="69"/>
      <c r="HL1756" s="69"/>
      <c r="HM1756" s="69"/>
      <c r="HN1756" s="69"/>
      <c r="HO1756" s="69"/>
      <c r="HP1756" s="69"/>
      <c r="HQ1756" s="69"/>
      <c r="HR1756" s="69"/>
      <c r="HS1756" s="69"/>
      <c r="HT1756" s="69"/>
      <c r="HU1756" s="69"/>
      <c r="HV1756" s="69"/>
      <c r="HW1756" s="69"/>
      <c r="HX1756" s="69"/>
      <c r="HY1756" s="69"/>
      <c r="HZ1756" s="69"/>
      <c r="IA1756" s="69"/>
      <c r="IB1756" s="69"/>
      <c r="IC1756" s="69"/>
      <c r="ID1756" s="69"/>
      <c r="IE1756" s="69"/>
      <c r="IF1756" s="69"/>
      <c r="IG1756" s="69"/>
      <c r="IH1756" s="69"/>
      <c r="II1756" s="69"/>
      <c r="IJ1756" s="69"/>
      <c r="IK1756" s="69"/>
      <c r="IL1756" s="69"/>
      <c r="IM1756" s="69"/>
      <c r="IN1756" s="69"/>
    </row>
    <row r="1757" spans="1:248" s="70" customFormat="1" ht="15" customHeight="1" x14ac:dyDescent="0.2">
      <c r="A1757" s="92" t="s">
        <v>3600</v>
      </c>
      <c r="B1757" s="142">
        <v>42414</v>
      </c>
      <c r="C1757" s="92" t="s">
        <v>3602</v>
      </c>
      <c r="D1757" s="320">
        <v>350</v>
      </c>
      <c r="E1757" s="69"/>
      <c r="F1757" s="69"/>
      <c r="G1757" s="69"/>
      <c r="H1757" s="69"/>
      <c r="I1757" s="69"/>
      <c r="J1757" s="69"/>
      <c r="N1757" s="69"/>
      <c r="O1757" s="69"/>
      <c r="P1757" s="69"/>
      <c r="Q1757" s="69"/>
      <c r="R1757" s="69"/>
      <c r="S1757" s="69"/>
      <c r="T1757" s="69"/>
      <c r="U1757" s="69"/>
      <c r="V1757" s="69"/>
      <c r="W1757" s="69"/>
      <c r="X1757" s="69"/>
      <c r="Y1757" s="69"/>
      <c r="Z1757" s="69"/>
      <c r="AA1757" s="69"/>
      <c r="AB1757" s="69"/>
      <c r="AC1757" s="69"/>
      <c r="AD1757" s="69"/>
      <c r="AE1757" s="69"/>
      <c r="AF1757" s="69"/>
      <c r="AG1757" s="69"/>
      <c r="AH1757" s="69"/>
      <c r="AI1757" s="69"/>
      <c r="AJ1757" s="69"/>
      <c r="AK1757" s="69"/>
      <c r="AL1757" s="69"/>
      <c r="AM1757" s="69"/>
      <c r="AN1757" s="69"/>
      <c r="AO1757" s="69"/>
      <c r="AP1757" s="69"/>
      <c r="AQ1757" s="69"/>
      <c r="AR1757" s="69"/>
      <c r="AS1757" s="69"/>
      <c r="AT1757" s="69"/>
      <c r="AU1757" s="69"/>
      <c r="AV1757" s="69"/>
      <c r="AW1757" s="69"/>
      <c r="AX1757" s="69"/>
      <c r="AY1757" s="69"/>
      <c r="AZ1757" s="69"/>
      <c r="BA1757" s="69"/>
      <c r="BB1757" s="69"/>
      <c r="BC1757" s="69"/>
      <c r="BD1757" s="69"/>
      <c r="BE1757" s="69"/>
      <c r="BF1757" s="69"/>
      <c r="BG1757" s="69"/>
      <c r="BH1757" s="69"/>
      <c r="BI1757" s="69"/>
      <c r="BJ1757" s="69"/>
      <c r="BK1757" s="69"/>
      <c r="BL1757" s="69"/>
      <c r="BM1757" s="69"/>
      <c r="BN1757" s="69"/>
      <c r="BO1757" s="69"/>
      <c r="BP1757" s="69"/>
      <c r="BQ1757" s="69"/>
      <c r="BR1757" s="69"/>
      <c r="BS1757" s="69"/>
      <c r="BT1757" s="69"/>
      <c r="BU1757" s="69"/>
      <c r="BV1757" s="69"/>
      <c r="BW1757" s="69"/>
      <c r="BX1757" s="69"/>
      <c r="BY1757" s="69"/>
      <c r="BZ1757" s="69"/>
      <c r="CA1757" s="69"/>
      <c r="CB1757" s="69"/>
      <c r="CC1757" s="69"/>
      <c r="CD1757" s="69"/>
      <c r="CE1757" s="69"/>
      <c r="CF1757" s="69"/>
      <c r="CG1757" s="69"/>
      <c r="CH1757" s="69"/>
      <c r="CI1757" s="69"/>
      <c r="CJ1757" s="69"/>
      <c r="CK1757" s="69"/>
      <c r="CL1757" s="69"/>
      <c r="CM1757" s="69"/>
      <c r="CN1757" s="69"/>
      <c r="CO1757" s="69"/>
      <c r="CP1757" s="69"/>
      <c r="CQ1757" s="69"/>
      <c r="CR1757" s="69"/>
      <c r="CS1757" s="69"/>
      <c r="CT1757" s="69"/>
      <c r="CU1757" s="69"/>
      <c r="CV1757" s="69"/>
      <c r="CW1757" s="69"/>
      <c r="CX1757" s="69"/>
      <c r="CY1757" s="69"/>
      <c r="CZ1757" s="69"/>
      <c r="DA1757" s="69"/>
      <c r="DB1757" s="69"/>
      <c r="DC1757" s="69"/>
      <c r="DD1757" s="69"/>
      <c r="DE1757" s="69"/>
      <c r="DF1757" s="69"/>
      <c r="DG1757" s="69"/>
      <c r="DH1757" s="69"/>
      <c r="DI1757" s="69"/>
      <c r="DJ1757" s="69"/>
      <c r="DK1757" s="69"/>
      <c r="DL1757" s="69"/>
      <c r="DM1757" s="69"/>
      <c r="DN1757" s="69"/>
      <c r="DO1757" s="69"/>
      <c r="DP1757" s="69"/>
      <c r="DQ1757" s="69"/>
      <c r="DR1757" s="69"/>
      <c r="DS1757" s="69"/>
      <c r="DT1757" s="69"/>
      <c r="DU1757" s="69"/>
      <c r="DV1757" s="69"/>
      <c r="DW1757" s="69"/>
      <c r="DX1757" s="69"/>
      <c r="DY1757" s="69"/>
      <c r="DZ1757" s="69"/>
      <c r="EA1757" s="69"/>
      <c r="EB1757" s="69"/>
      <c r="EC1757" s="69"/>
      <c r="ED1757" s="69"/>
      <c r="EE1757" s="69"/>
      <c r="EF1757" s="69"/>
      <c r="EG1757" s="69"/>
      <c r="EH1757" s="69"/>
      <c r="EI1757" s="69"/>
      <c r="EJ1757" s="69"/>
      <c r="EK1757" s="69"/>
      <c r="EL1757" s="69"/>
      <c r="EM1757" s="69"/>
      <c r="EN1757" s="69"/>
      <c r="EO1757" s="69"/>
      <c r="EP1757" s="69"/>
      <c r="EQ1757" s="69"/>
      <c r="ER1757" s="69"/>
      <c r="ES1757" s="69"/>
      <c r="ET1757" s="69"/>
      <c r="EU1757" s="69"/>
      <c r="EV1757" s="69"/>
      <c r="EW1757" s="69"/>
      <c r="EX1757" s="69"/>
      <c r="EY1757" s="69"/>
      <c r="EZ1757" s="69"/>
      <c r="FA1757" s="69"/>
      <c r="FB1757" s="69"/>
      <c r="FC1757" s="69"/>
      <c r="FD1757" s="69"/>
      <c r="FE1757" s="69"/>
      <c r="FF1757" s="69"/>
      <c r="FG1757" s="69"/>
      <c r="FH1757" s="69"/>
      <c r="FI1757" s="69"/>
      <c r="FJ1757" s="69"/>
      <c r="FK1757" s="69"/>
      <c r="FL1757" s="69"/>
      <c r="FM1757" s="69"/>
      <c r="FN1757" s="69"/>
      <c r="FO1757" s="69"/>
      <c r="FP1757" s="69"/>
      <c r="FQ1757" s="69"/>
      <c r="FR1757" s="69"/>
      <c r="FS1757" s="69"/>
      <c r="FT1757" s="69"/>
      <c r="FU1757" s="69"/>
      <c r="FV1757" s="69"/>
      <c r="FW1757" s="69"/>
      <c r="FX1757" s="69"/>
      <c r="FY1757" s="69"/>
      <c r="FZ1757" s="69"/>
      <c r="GA1757" s="69"/>
      <c r="GB1757" s="69"/>
      <c r="GC1757" s="69"/>
      <c r="GD1757" s="69"/>
      <c r="GE1757" s="69"/>
      <c r="GF1757" s="69"/>
      <c r="GG1757" s="69"/>
      <c r="GH1757" s="69"/>
      <c r="GI1757" s="69"/>
      <c r="GJ1757" s="69"/>
      <c r="GK1757" s="69"/>
      <c r="GL1757" s="69"/>
      <c r="GM1757" s="69"/>
      <c r="GN1757" s="69"/>
      <c r="GO1757" s="69"/>
      <c r="GP1757" s="69"/>
      <c r="GQ1757" s="69"/>
      <c r="GR1757" s="69"/>
      <c r="GS1757" s="69"/>
      <c r="GT1757" s="69"/>
      <c r="GU1757" s="69"/>
      <c r="GV1757" s="69"/>
      <c r="GW1757" s="69"/>
      <c r="GX1757" s="69"/>
      <c r="GY1757" s="69"/>
      <c r="GZ1757" s="69"/>
      <c r="HA1757" s="69"/>
      <c r="HB1757" s="69"/>
      <c r="HC1757" s="69"/>
      <c r="HD1757" s="69"/>
      <c r="HE1757" s="69"/>
      <c r="HF1757" s="69"/>
      <c r="HG1757" s="69"/>
      <c r="HH1757" s="69"/>
      <c r="HI1757" s="69"/>
      <c r="HJ1757" s="69"/>
      <c r="HK1757" s="69"/>
      <c r="HL1757" s="69"/>
      <c r="HM1757" s="69"/>
      <c r="HN1757" s="69"/>
      <c r="HO1757" s="69"/>
      <c r="HP1757" s="69"/>
      <c r="HQ1757" s="69"/>
      <c r="HR1757" s="69"/>
      <c r="HS1757" s="69"/>
      <c r="HT1757" s="69"/>
      <c r="HU1757" s="69"/>
      <c r="HV1757" s="69"/>
      <c r="HW1757" s="69"/>
      <c r="HX1757" s="69"/>
      <c r="HY1757" s="69"/>
      <c r="HZ1757" s="69"/>
      <c r="IA1757" s="69"/>
      <c r="IB1757" s="69"/>
      <c r="IC1757" s="69"/>
      <c r="ID1757" s="69"/>
      <c r="IE1757" s="69"/>
      <c r="IF1757" s="69"/>
      <c r="IG1757" s="69"/>
      <c r="IH1757" s="69"/>
      <c r="II1757" s="69"/>
      <c r="IJ1757" s="69"/>
      <c r="IK1757" s="69"/>
      <c r="IL1757" s="69"/>
      <c r="IM1757" s="69"/>
      <c r="IN1757" s="69"/>
    </row>
    <row r="1758" spans="1:248" s="70" customFormat="1" ht="15" customHeight="1" x14ac:dyDescent="0.2">
      <c r="A1758" s="92" t="s">
        <v>3603</v>
      </c>
      <c r="B1758" s="142">
        <v>42415</v>
      </c>
      <c r="C1758" s="92" t="s">
        <v>3604</v>
      </c>
      <c r="D1758" s="320">
        <v>480</v>
      </c>
      <c r="E1758" s="69"/>
      <c r="F1758" s="69"/>
      <c r="G1758" s="69"/>
      <c r="H1758" s="69"/>
      <c r="I1758" s="69"/>
      <c r="J1758" s="69"/>
      <c r="N1758" s="69"/>
      <c r="O1758" s="69"/>
      <c r="P1758" s="69"/>
      <c r="Q1758" s="69"/>
      <c r="R1758" s="69"/>
      <c r="S1758" s="69"/>
      <c r="T1758" s="69"/>
      <c r="U1758" s="69"/>
      <c r="V1758" s="69"/>
      <c r="W1758" s="69"/>
      <c r="X1758" s="69"/>
      <c r="Y1758" s="69"/>
      <c r="Z1758" s="69"/>
      <c r="AA1758" s="69"/>
      <c r="AB1758" s="69"/>
      <c r="AC1758" s="69"/>
      <c r="AD1758" s="69"/>
      <c r="AE1758" s="69"/>
      <c r="AF1758" s="69"/>
      <c r="AG1758" s="69"/>
      <c r="AH1758" s="69"/>
      <c r="AI1758" s="69"/>
      <c r="AJ1758" s="69"/>
      <c r="AK1758" s="69"/>
      <c r="AL1758" s="69"/>
      <c r="AM1758" s="69"/>
      <c r="AN1758" s="69"/>
      <c r="AO1758" s="69"/>
      <c r="AP1758" s="69"/>
      <c r="AQ1758" s="69"/>
      <c r="AR1758" s="69"/>
      <c r="AS1758" s="69"/>
      <c r="AT1758" s="69"/>
      <c r="AU1758" s="69"/>
      <c r="AV1758" s="69"/>
      <c r="AW1758" s="69"/>
      <c r="AX1758" s="69"/>
      <c r="AY1758" s="69"/>
      <c r="AZ1758" s="69"/>
      <c r="BA1758" s="69"/>
      <c r="BB1758" s="69"/>
      <c r="BC1758" s="69"/>
      <c r="BD1758" s="69"/>
      <c r="BE1758" s="69"/>
      <c r="BF1758" s="69"/>
      <c r="BG1758" s="69"/>
      <c r="BH1758" s="69"/>
      <c r="BI1758" s="69"/>
      <c r="BJ1758" s="69"/>
      <c r="BK1758" s="69"/>
      <c r="BL1758" s="69"/>
      <c r="BM1758" s="69"/>
      <c r="BN1758" s="69"/>
      <c r="BO1758" s="69"/>
      <c r="BP1758" s="69"/>
      <c r="BQ1758" s="69"/>
      <c r="BR1758" s="69"/>
      <c r="BS1758" s="69"/>
      <c r="BT1758" s="69"/>
      <c r="BU1758" s="69"/>
      <c r="BV1758" s="69"/>
      <c r="BW1758" s="69"/>
      <c r="BX1758" s="69"/>
      <c r="BY1758" s="69"/>
      <c r="BZ1758" s="69"/>
      <c r="CA1758" s="69"/>
      <c r="CB1758" s="69"/>
      <c r="CC1758" s="69"/>
      <c r="CD1758" s="69"/>
      <c r="CE1758" s="69"/>
      <c r="CF1758" s="69"/>
      <c r="CG1758" s="69"/>
      <c r="CH1758" s="69"/>
      <c r="CI1758" s="69"/>
      <c r="CJ1758" s="69"/>
      <c r="CK1758" s="69"/>
      <c r="CL1758" s="69"/>
      <c r="CM1758" s="69"/>
      <c r="CN1758" s="69"/>
      <c r="CO1758" s="69"/>
      <c r="CP1758" s="69"/>
      <c r="CQ1758" s="69"/>
      <c r="CR1758" s="69"/>
      <c r="CS1758" s="69"/>
      <c r="CT1758" s="69"/>
      <c r="CU1758" s="69"/>
      <c r="CV1758" s="69"/>
      <c r="CW1758" s="69"/>
      <c r="CX1758" s="69"/>
      <c r="CY1758" s="69"/>
      <c r="CZ1758" s="69"/>
      <c r="DA1758" s="69"/>
      <c r="DB1758" s="69"/>
      <c r="DC1758" s="69"/>
      <c r="DD1758" s="69"/>
      <c r="DE1758" s="69"/>
      <c r="DF1758" s="69"/>
      <c r="DG1758" s="69"/>
      <c r="DH1758" s="69"/>
      <c r="DI1758" s="69"/>
      <c r="DJ1758" s="69"/>
      <c r="DK1758" s="69"/>
      <c r="DL1758" s="69"/>
      <c r="DM1758" s="69"/>
      <c r="DN1758" s="69"/>
      <c r="DO1758" s="69"/>
      <c r="DP1758" s="69"/>
      <c r="DQ1758" s="69"/>
      <c r="DR1758" s="69"/>
      <c r="DS1758" s="69"/>
      <c r="DT1758" s="69"/>
      <c r="DU1758" s="69"/>
      <c r="DV1758" s="69"/>
      <c r="DW1758" s="69"/>
      <c r="DX1758" s="69"/>
      <c r="DY1758" s="69"/>
      <c r="DZ1758" s="69"/>
      <c r="EA1758" s="69"/>
      <c r="EB1758" s="69"/>
      <c r="EC1758" s="69"/>
      <c r="ED1758" s="69"/>
      <c r="EE1758" s="69"/>
      <c r="EF1758" s="69"/>
      <c r="EG1758" s="69"/>
      <c r="EH1758" s="69"/>
      <c r="EI1758" s="69"/>
      <c r="EJ1758" s="69"/>
      <c r="EK1758" s="69"/>
      <c r="EL1758" s="69"/>
      <c r="EM1758" s="69"/>
      <c r="EN1758" s="69"/>
      <c r="EO1758" s="69"/>
      <c r="EP1758" s="69"/>
      <c r="EQ1758" s="69"/>
      <c r="ER1758" s="69"/>
      <c r="ES1758" s="69"/>
      <c r="ET1758" s="69"/>
      <c r="EU1758" s="69"/>
      <c r="EV1758" s="69"/>
      <c r="EW1758" s="69"/>
      <c r="EX1758" s="69"/>
      <c r="EY1758" s="69"/>
      <c r="EZ1758" s="69"/>
      <c r="FA1758" s="69"/>
      <c r="FB1758" s="69"/>
      <c r="FC1758" s="69"/>
      <c r="FD1758" s="69"/>
      <c r="FE1758" s="69"/>
      <c r="FF1758" s="69"/>
      <c r="FG1758" s="69"/>
      <c r="FH1758" s="69"/>
      <c r="FI1758" s="69"/>
      <c r="FJ1758" s="69"/>
      <c r="FK1758" s="69"/>
      <c r="FL1758" s="69"/>
      <c r="FM1758" s="69"/>
      <c r="FN1758" s="69"/>
      <c r="FO1758" s="69"/>
      <c r="FP1758" s="69"/>
      <c r="FQ1758" s="69"/>
      <c r="FR1758" s="69"/>
      <c r="FS1758" s="69"/>
      <c r="FT1758" s="69"/>
      <c r="FU1758" s="69"/>
      <c r="FV1758" s="69"/>
      <c r="FW1758" s="69"/>
      <c r="FX1758" s="69"/>
      <c r="FY1758" s="69"/>
      <c r="FZ1758" s="69"/>
      <c r="GA1758" s="69"/>
      <c r="GB1758" s="69"/>
      <c r="GC1758" s="69"/>
      <c r="GD1758" s="69"/>
      <c r="GE1758" s="69"/>
      <c r="GF1758" s="69"/>
      <c r="GG1758" s="69"/>
      <c r="GH1758" s="69"/>
      <c r="GI1758" s="69"/>
      <c r="GJ1758" s="69"/>
      <c r="GK1758" s="69"/>
      <c r="GL1758" s="69"/>
      <c r="GM1758" s="69"/>
      <c r="GN1758" s="69"/>
      <c r="GO1758" s="69"/>
      <c r="GP1758" s="69"/>
      <c r="GQ1758" s="69"/>
      <c r="GR1758" s="69"/>
      <c r="GS1758" s="69"/>
      <c r="GT1758" s="69"/>
      <c r="GU1758" s="69"/>
      <c r="GV1758" s="69"/>
      <c r="GW1758" s="69"/>
      <c r="GX1758" s="69"/>
      <c r="GY1758" s="69"/>
      <c r="GZ1758" s="69"/>
      <c r="HA1758" s="69"/>
      <c r="HB1758" s="69"/>
      <c r="HC1758" s="69"/>
      <c r="HD1758" s="69"/>
      <c r="HE1758" s="69"/>
      <c r="HF1758" s="69"/>
      <c r="HG1758" s="69"/>
      <c r="HH1758" s="69"/>
      <c r="HI1758" s="69"/>
      <c r="HJ1758" s="69"/>
      <c r="HK1758" s="69"/>
      <c r="HL1758" s="69"/>
      <c r="HM1758" s="69"/>
      <c r="HN1758" s="69"/>
      <c r="HO1758" s="69"/>
      <c r="HP1758" s="69"/>
      <c r="HQ1758" s="69"/>
      <c r="HR1758" s="69"/>
      <c r="HS1758" s="69"/>
      <c r="HT1758" s="69"/>
      <c r="HU1758" s="69"/>
      <c r="HV1758" s="69"/>
      <c r="HW1758" s="69"/>
      <c r="HX1758" s="69"/>
      <c r="HY1758" s="69"/>
      <c r="HZ1758" s="69"/>
      <c r="IA1758" s="69"/>
      <c r="IB1758" s="69"/>
      <c r="IC1758" s="69"/>
      <c r="ID1758" s="69"/>
      <c r="IE1758" s="69"/>
      <c r="IF1758" s="69"/>
      <c r="IG1758" s="69"/>
      <c r="IH1758" s="69"/>
      <c r="II1758" s="69"/>
      <c r="IJ1758" s="69"/>
      <c r="IK1758" s="69"/>
      <c r="IL1758" s="69"/>
      <c r="IM1758" s="69"/>
      <c r="IN1758" s="69"/>
    </row>
    <row r="1759" spans="1:248" s="70" customFormat="1" ht="15" customHeight="1" x14ac:dyDescent="0.2">
      <c r="A1759" s="92" t="s">
        <v>3605</v>
      </c>
      <c r="B1759" s="142">
        <v>42416</v>
      </c>
      <c r="C1759" s="92" t="s">
        <v>3606</v>
      </c>
      <c r="D1759" s="320">
        <v>1500</v>
      </c>
      <c r="E1759" s="69"/>
      <c r="F1759" s="69"/>
      <c r="G1759" s="69"/>
      <c r="H1759" s="69"/>
      <c r="I1759" s="69"/>
      <c r="J1759" s="69"/>
      <c r="N1759" s="69"/>
      <c r="O1759" s="69"/>
      <c r="P1759" s="69"/>
      <c r="Q1759" s="69"/>
      <c r="R1759" s="69"/>
      <c r="S1759" s="69"/>
      <c r="T1759" s="69"/>
      <c r="U1759" s="69"/>
      <c r="V1759" s="69"/>
      <c r="W1759" s="69"/>
      <c r="X1759" s="69"/>
      <c r="Y1759" s="69"/>
      <c r="Z1759" s="69"/>
      <c r="AA1759" s="69"/>
      <c r="AB1759" s="69"/>
      <c r="AC1759" s="69"/>
      <c r="AD1759" s="69"/>
      <c r="AE1759" s="69"/>
      <c r="AF1759" s="69"/>
      <c r="AG1759" s="69"/>
      <c r="AH1759" s="69"/>
      <c r="AI1759" s="69"/>
      <c r="AJ1759" s="69"/>
      <c r="AK1759" s="69"/>
      <c r="AL1759" s="69"/>
      <c r="AM1759" s="69"/>
      <c r="AN1759" s="69"/>
      <c r="AO1759" s="69"/>
      <c r="AP1759" s="69"/>
      <c r="AQ1759" s="69"/>
      <c r="AR1759" s="69"/>
      <c r="AS1759" s="69"/>
      <c r="AT1759" s="69"/>
      <c r="AU1759" s="69"/>
      <c r="AV1759" s="69"/>
      <c r="AW1759" s="69"/>
      <c r="AX1759" s="69"/>
      <c r="AY1759" s="69"/>
      <c r="AZ1759" s="69"/>
      <c r="BA1759" s="69"/>
      <c r="BB1759" s="69"/>
      <c r="BC1759" s="69"/>
      <c r="BD1759" s="69"/>
      <c r="BE1759" s="69"/>
      <c r="BF1759" s="69"/>
      <c r="BG1759" s="69"/>
      <c r="BH1759" s="69"/>
      <c r="BI1759" s="69"/>
      <c r="BJ1759" s="69"/>
      <c r="BK1759" s="69"/>
      <c r="BL1759" s="69"/>
      <c r="BM1759" s="69"/>
      <c r="BN1759" s="69"/>
      <c r="BO1759" s="69"/>
      <c r="BP1759" s="69"/>
      <c r="BQ1759" s="69"/>
      <c r="BR1759" s="69"/>
      <c r="BS1759" s="69"/>
      <c r="BT1759" s="69"/>
      <c r="BU1759" s="69"/>
      <c r="BV1759" s="69"/>
      <c r="BW1759" s="69"/>
      <c r="BX1759" s="69"/>
      <c r="BY1759" s="69"/>
      <c r="BZ1759" s="69"/>
      <c r="CA1759" s="69"/>
      <c r="CB1759" s="69"/>
      <c r="CC1759" s="69"/>
      <c r="CD1759" s="69"/>
      <c r="CE1759" s="69"/>
      <c r="CF1759" s="69"/>
      <c r="CG1759" s="69"/>
      <c r="CH1759" s="69"/>
      <c r="CI1759" s="69"/>
      <c r="CJ1759" s="69"/>
      <c r="CK1759" s="69"/>
      <c r="CL1759" s="69"/>
      <c r="CM1759" s="69"/>
      <c r="CN1759" s="69"/>
      <c r="CO1759" s="69"/>
      <c r="CP1759" s="69"/>
      <c r="CQ1759" s="69"/>
      <c r="CR1759" s="69"/>
      <c r="CS1759" s="69"/>
      <c r="CT1759" s="69"/>
      <c r="CU1759" s="69"/>
      <c r="CV1759" s="69"/>
      <c r="CW1759" s="69"/>
      <c r="CX1759" s="69"/>
      <c r="CY1759" s="69"/>
      <c r="CZ1759" s="69"/>
      <c r="DA1759" s="69"/>
      <c r="DB1759" s="69"/>
      <c r="DC1759" s="69"/>
      <c r="DD1759" s="69"/>
      <c r="DE1759" s="69"/>
      <c r="DF1759" s="69"/>
      <c r="DG1759" s="69"/>
      <c r="DH1759" s="69"/>
      <c r="DI1759" s="69"/>
      <c r="DJ1759" s="69"/>
      <c r="DK1759" s="69"/>
      <c r="DL1759" s="69"/>
      <c r="DM1759" s="69"/>
      <c r="DN1759" s="69"/>
      <c r="DO1759" s="69"/>
      <c r="DP1759" s="69"/>
      <c r="DQ1759" s="69"/>
      <c r="DR1759" s="69"/>
      <c r="DS1759" s="69"/>
      <c r="DT1759" s="69"/>
      <c r="DU1759" s="69"/>
      <c r="DV1759" s="69"/>
      <c r="DW1759" s="69"/>
      <c r="DX1759" s="69"/>
      <c r="DY1759" s="69"/>
      <c r="DZ1759" s="69"/>
      <c r="EA1759" s="69"/>
      <c r="EB1759" s="69"/>
      <c r="EC1759" s="69"/>
      <c r="ED1759" s="69"/>
      <c r="EE1759" s="69"/>
      <c r="EF1759" s="69"/>
      <c r="EG1759" s="69"/>
      <c r="EH1759" s="69"/>
      <c r="EI1759" s="69"/>
      <c r="EJ1759" s="69"/>
      <c r="EK1759" s="69"/>
      <c r="EL1759" s="69"/>
      <c r="EM1759" s="69"/>
      <c r="EN1759" s="69"/>
      <c r="EO1759" s="69"/>
      <c r="EP1759" s="69"/>
      <c r="EQ1759" s="69"/>
      <c r="ER1759" s="69"/>
      <c r="ES1759" s="69"/>
      <c r="ET1759" s="69"/>
      <c r="EU1759" s="69"/>
      <c r="EV1759" s="69"/>
      <c r="EW1759" s="69"/>
      <c r="EX1759" s="69"/>
      <c r="EY1759" s="69"/>
      <c r="EZ1759" s="69"/>
      <c r="FA1759" s="69"/>
      <c r="FB1759" s="69"/>
      <c r="FC1759" s="69"/>
      <c r="FD1759" s="69"/>
      <c r="FE1759" s="69"/>
      <c r="FF1759" s="69"/>
      <c r="FG1759" s="69"/>
      <c r="FH1759" s="69"/>
      <c r="FI1759" s="69"/>
      <c r="FJ1759" s="69"/>
      <c r="FK1759" s="69"/>
      <c r="FL1759" s="69"/>
      <c r="FM1759" s="69"/>
      <c r="FN1759" s="69"/>
      <c r="FO1759" s="69"/>
      <c r="FP1759" s="69"/>
      <c r="FQ1759" s="69"/>
      <c r="FR1759" s="69"/>
      <c r="FS1759" s="69"/>
      <c r="FT1759" s="69"/>
      <c r="FU1759" s="69"/>
      <c r="FV1759" s="69"/>
      <c r="FW1759" s="69"/>
      <c r="FX1759" s="69"/>
      <c r="FY1759" s="69"/>
      <c r="FZ1759" s="69"/>
      <c r="GA1759" s="69"/>
      <c r="GB1759" s="69"/>
      <c r="GC1759" s="69"/>
      <c r="GD1759" s="69"/>
      <c r="GE1759" s="69"/>
      <c r="GF1759" s="69"/>
      <c r="GG1759" s="69"/>
      <c r="GH1759" s="69"/>
      <c r="GI1759" s="69"/>
      <c r="GJ1759" s="69"/>
      <c r="GK1759" s="69"/>
      <c r="GL1759" s="69"/>
      <c r="GM1759" s="69"/>
      <c r="GN1759" s="69"/>
      <c r="GO1759" s="69"/>
      <c r="GP1759" s="69"/>
      <c r="GQ1759" s="69"/>
      <c r="GR1759" s="69"/>
      <c r="GS1759" s="69"/>
      <c r="GT1759" s="69"/>
      <c r="GU1759" s="69"/>
      <c r="GV1759" s="69"/>
      <c r="GW1759" s="69"/>
      <c r="GX1759" s="69"/>
      <c r="GY1759" s="69"/>
      <c r="GZ1759" s="69"/>
      <c r="HA1759" s="69"/>
      <c r="HB1759" s="69"/>
      <c r="HC1759" s="69"/>
      <c r="HD1759" s="69"/>
      <c r="HE1759" s="69"/>
      <c r="HF1759" s="69"/>
      <c r="HG1759" s="69"/>
      <c r="HH1759" s="69"/>
      <c r="HI1759" s="69"/>
      <c r="HJ1759" s="69"/>
      <c r="HK1759" s="69"/>
      <c r="HL1759" s="69"/>
      <c r="HM1759" s="69"/>
      <c r="HN1759" s="69"/>
      <c r="HO1759" s="69"/>
      <c r="HP1759" s="69"/>
      <c r="HQ1759" s="69"/>
      <c r="HR1759" s="69"/>
      <c r="HS1759" s="69"/>
      <c r="HT1759" s="69"/>
      <c r="HU1759" s="69"/>
      <c r="HV1759" s="69"/>
      <c r="HW1759" s="69"/>
      <c r="HX1759" s="69"/>
      <c r="HY1759" s="69"/>
      <c r="HZ1759" s="69"/>
      <c r="IA1759" s="69"/>
      <c r="IB1759" s="69"/>
      <c r="IC1759" s="69"/>
      <c r="ID1759" s="69"/>
      <c r="IE1759" s="69"/>
      <c r="IF1759" s="69"/>
      <c r="IG1759" s="69"/>
      <c r="IH1759" s="69"/>
      <c r="II1759" s="69"/>
      <c r="IJ1759" s="69"/>
      <c r="IK1759" s="69"/>
      <c r="IL1759" s="69"/>
      <c r="IM1759" s="69"/>
      <c r="IN1759" s="69"/>
    </row>
    <row r="1760" spans="1:248" s="70" customFormat="1" ht="15" customHeight="1" x14ac:dyDescent="0.2">
      <c r="A1760" s="92" t="s">
        <v>3605</v>
      </c>
      <c r="B1760" s="142">
        <v>42417</v>
      </c>
      <c r="C1760" s="92" t="s">
        <v>3607</v>
      </c>
      <c r="D1760" s="320">
        <v>800</v>
      </c>
      <c r="E1760" s="69"/>
      <c r="F1760" s="69"/>
      <c r="G1760" s="69"/>
      <c r="H1760" s="69"/>
      <c r="I1760" s="69"/>
      <c r="J1760" s="69"/>
      <c r="N1760" s="69"/>
      <c r="O1760" s="69"/>
      <c r="P1760" s="69"/>
      <c r="Q1760" s="69"/>
      <c r="R1760" s="69"/>
      <c r="S1760" s="69"/>
      <c r="T1760" s="69"/>
      <c r="U1760" s="69"/>
      <c r="V1760" s="69"/>
      <c r="W1760" s="69"/>
      <c r="X1760" s="69"/>
      <c r="Y1760" s="69"/>
      <c r="Z1760" s="69"/>
      <c r="AA1760" s="69"/>
      <c r="AB1760" s="69"/>
      <c r="AC1760" s="69"/>
      <c r="AD1760" s="69"/>
      <c r="AE1760" s="69"/>
      <c r="AF1760" s="69"/>
      <c r="AG1760" s="69"/>
      <c r="AH1760" s="69"/>
      <c r="AI1760" s="69"/>
      <c r="AJ1760" s="69"/>
      <c r="AK1760" s="69"/>
      <c r="AL1760" s="69"/>
      <c r="AM1760" s="69"/>
      <c r="AN1760" s="69"/>
      <c r="AO1760" s="69"/>
      <c r="AP1760" s="69"/>
      <c r="AQ1760" s="69"/>
      <c r="AR1760" s="69"/>
      <c r="AS1760" s="69"/>
      <c r="AT1760" s="69"/>
      <c r="AU1760" s="69"/>
      <c r="AV1760" s="69"/>
      <c r="AW1760" s="69"/>
      <c r="AX1760" s="69"/>
      <c r="AY1760" s="69"/>
      <c r="AZ1760" s="69"/>
      <c r="BA1760" s="69"/>
      <c r="BB1760" s="69"/>
      <c r="BC1760" s="69"/>
      <c r="BD1760" s="69"/>
      <c r="BE1760" s="69"/>
      <c r="BF1760" s="69"/>
      <c r="BG1760" s="69"/>
      <c r="BH1760" s="69"/>
      <c r="BI1760" s="69"/>
      <c r="BJ1760" s="69"/>
      <c r="BK1760" s="69"/>
      <c r="BL1760" s="69"/>
      <c r="BM1760" s="69"/>
      <c r="BN1760" s="69"/>
      <c r="BO1760" s="69"/>
      <c r="BP1760" s="69"/>
      <c r="BQ1760" s="69"/>
      <c r="BR1760" s="69"/>
      <c r="BS1760" s="69"/>
      <c r="BT1760" s="69"/>
      <c r="BU1760" s="69"/>
      <c r="BV1760" s="69"/>
      <c r="BW1760" s="69"/>
      <c r="BX1760" s="69"/>
      <c r="BY1760" s="69"/>
      <c r="BZ1760" s="69"/>
      <c r="CA1760" s="69"/>
      <c r="CB1760" s="69"/>
      <c r="CC1760" s="69"/>
      <c r="CD1760" s="69"/>
      <c r="CE1760" s="69"/>
      <c r="CF1760" s="69"/>
      <c r="CG1760" s="69"/>
      <c r="CH1760" s="69"/>
      <c r="CI1760" s="69"/>
      <c r="CJ1760" s="69"/>
      <c r="CK1760" s="69"/>
      <c r="CL1760" s="69"/>
      <c r="CM1760" s="69"/>
      <c r="CN1760" s="69"/>
      <c r="CO1760" s="69"/>
      <c r="CP1760" s="69"/>
      <c r="CQ1760" s="69"/>
      <c r="CR1760" s="69"/>
      <c r="CS1760" s="69"/>
      <c r="CT1760" s="69"/>
      <c r="CU1760" s="69"/>
      <c r="CV1760" s="69"/>
      <c r="CW1760" s="69"/>
      <c r="CX1760" s="69"/>
      <c r="CY1760" s="69"/>
      <c r="CZ1760" s="69"/>
      <c r="DA1760" s="69"/>
      <c r="DB1760" s="69"/>
      <c r="DC1760" s="69"/>
      <c r="DD1760" s="69"/>
      <c r="DE1760" s="69"/>
      <c r="DF1760" s="69"/>
      <c r="DG1760" s="69"/>
      <c r="DH1760" s="69"/>
      <c r="DI1760" s="69"/>
      <c r="DJ1760" s="69"/>
      <c r="DK1760" s="69"/>
      <c r="DL1760" s="69"/>
      <c r="DM1760" s="69"/>
      <c r="DN1760" s="69"/>
      <c r="DO1760" s="69"/>
      <c r="DP1760" s="69"/>
      <c r="DQ1760" s="69"/>
      <c r="DR1760" s="69"/>
      <c r="DS1760" s="69"/>
      <c r="DT1760" s="69"/>
      <c r="DU1760" s="69"/>
      <c r="DV1760" s="69"/>
      <c r="DW1760" s="69"/>
      <c r="DX1760" s="69"/>
      <c r="DY1760" s="69"/>
      <c r="DZ1760" s="69"/>
      <c r="EA1760" s="69"/>
      <c r="EB1760" s="69"/>
      <c r="EC1760" s="69"/>
      <c r="ED1760" s="69"/>
      <c r="EE1760" s="69"/>
      <c r="EF1760" s="69"/>
      <c r="EG1760" s="69"/>
      <c r="EH1760" s="69"/>
      <c r="EI1760" s="69"/>
      <c r="EJ1760" s="69"/>
      <c r="EK1760" s="69"/>
      <c r="EL1760" s="69"/>
      <c r="EM1760" s="69"/>
      <c r="EN1760" s="69"/>
      <c r="EO1760" s="69"/>
      <c r="EP1760" s="69"/>
      <c r="EQ1760" s="69"/>
      <c r="ER1760" s="69"/>
      <c r="ES1760" s="69"/>
      <c r="ET1760" s="69"/>
      <c r="EU1760" s="69"/>
      <c r="EV1760" s="69"/>
      <c r="EW1760" s="69"/>
      <c r="EX1760" s="69"/>
      <c r="EY1760" s="69"/>
      <c r="EZ1760" s="69"/>
      <c r="FA1760" s="69"/>
      <c r="FB1760" s="69"/>
      <c r="FC1760" s="69"/>
      <c r="FD1760" s="69"/>
      <c r="FE1760" s="69"/>
      <c r="FF1760" s="69"/>
      <c r="FG1760" s="69"/>
      <c r="FH1760" s="69"/>
      <c r="FI1760" s="69"/>
      <c r="FJ1760" s="69"/>
      <c r="FK1760" s="69"/>
      <c r="FL1760" s="69"/>
      <c r="FM1760" s="69"/>
      <c r="FN1760" s="69"/>
      <c r="FO1760" s="69"/>
      <c r="FP1760" s="69"/>
      <c r="FQ1760" s="69"/>
      <c r="FR1760" s="69"/>
      <c r="FS1760" s="69"/>
      <c r="FT1760" s="69"/>
      <c r="FU1760" s="69"/>
      <c r="FV1760" s="69"/>
      <c r="FW1760" s="69"/>
      <c r="FX1760" s="69"/>
      <c r="FY1760" s="69"/>
      <c r="FZ1760" s="69"/>
      <c r="GA1760" s="69"/>
      <c r="GB1760" s="69"/>
      <c r="GC1760" s="69"/>
      <c r="GD1760" s="69"/>
      <c r="GE1760" s="69"/>
      <c r="GF1760" s="69"/>
      <c r="GG1760" s="69"/>
      <c r="GH1760" s="69"/>
      <c r="GI1760" s="69"/>
      <c r="GJ1760" s="69"/>
      <c r="GK1760" s="69"/>
      <c r="GL1760" s="69"/>
      <c r="GM1760" s="69"/>
      <c r="GN1760" s="69"/>
      <c r="GO1760" s="69"/>
      <c r="GP1760" s="69"/>
      <c r="GQ1760" s="69"/>
      <c r="GR1760" s="69"/>
      <c r="GS1760" s="69"/>
      <c r="GT1760" s="69"/>
      <c r="GU1760" s="69"/>
      <c r="GV1760" s="69"/>
      <c r="GW1760" s="69"/>
      <c r="GX1760" s="69"/>
      <c r="GY1760" s="69"/>
      <c r="GZ1760" s="69"/>
      <c r="HA1760" s="69"/>
      <c r="HB1760" s="69"/>
      <c r="HC1760" s="69"/>
      <c r="HD1760" s="69"/>
      <c r="HE1760" s="69"/>
      <c r="HF1760" s="69"/>
      <c r="HG1760" s="69"/>
      <c r="HH1760" s="69"/>
      <c r="HI1760" s="69"/>
      <c r="HJ1760" s="69"/>
      <c r="HK1760" s="69"/>
      <c r="HL1760" s="69"/>
      <c r="HM1760" s="69"/>
      <c r="HN1760" s="69"/>
      <c r="HO1760" s="69"/>
      <c r="HP1760" s="69"/>
      <c r="HQ1760" s="69"/>
      <c r="HR1760" s="69"/>
      <c r="HS1760" s="69"/>
      <c r="HT1760" s="69"/>
      <c r="HU1760" s="69"/>
      <c r="HV1760" s="69"/>
      <c r="HW1760" s="69"/>
      <c r="HX1760" s="69"/>
      <c r="HY1760" s="69"/>
      <c r="HZ1760" s="69"/>
      <c r="IA1760" s="69"/>
      <c r="IB1760" s="69"/>
      <c r="IC1760" s="69"/>
      <c r="ID1760" s="69"/>
      <c r="IE1760" s="69"/>
      <c r="IF1760" s="69"/>
      <c r="IG1760" s="69"/>
      <c r="IH1760" s="69"/>
      <c r="II1760" s="69"/>
      <c r="IJ1760" s="69"/>
      <c r="IK1760" s="69"/>
      <c r="IL1760" s="69"/>
      <c r="IM1760" s="69"/>
      <c r="IN1760" s="69"/>
    </row>
    <row r="1761" spans="1:248" s="70" customFormat="1" ht="15" customHeight="1" x14ac:dyDescent="0.2">
      <c r="A1761" s="87" t="s">
        <v>3608</v>
      </c>
      <c r="B1761" s="128">
        <v>42418</v>
      </c>
      <c r="C1761" s="92" t="s">
        <v>3609</v>
      </c>
      <c r="D1761" s="320">
        <v>1800</v>
      </c>
      <c r="E1761" s="69"/>
      <c r="F1761" s="69"/>
      <c r="G1761" s="69"/>
      <c r="H1761" s="69"/>
      <c r="I1761" s="69"/>
      <c r="J1761" s="69"/>
      <c r="N1761" s="69"/>
      <c r="O1761" s="69"/>
      <c r="P1761" s="69"/>
      <c r="Q1761" s="69"/>
      <c r="R1761" s="69"/>
      <c r="S1761" s="69"/>
      <c r="T1761" s="69"/>
      <c r="U1761" s="69"/>
      <c r="V1761" s="69"/>
      <c r="W1761" s="69"/>
      <c r="X1761" s="69"/>
      <c r="Y1761" s="69"/>
      <c r="Z1761" s="69"/>
      <c r="AA1761" s="69"/>
      <c r="AB1761" s="69"/>
      <c r="AC1761" s="69"/>
      <c r="AD1761" s="69"/>
      <c r="AE1761" s="69"/>
      <c r="AF1761" s="69"/>
      <c r="AG1761" s="69"/>
      <c r="AH1761" s="69"/>
      <c r="AI1761" s="69"/>
      <c r="AJ1761" s="69"/>
      <c r="AK1761" s="69"/>
      <c r="AL1761" s="69"/>
      <c r="AM1761" s="69"/>
      <c r="AN1761" s="69"/>
      <c r="AO1761" s="69"/>
      <c r="AP1761" s="69"/>
      <c r="AQ1761" s="69"/>
      <c r="AR1761" s="69"/>
      <c r="AS1761" s="69"/>
      <c r="AT1761" s="69"/>
      <c r="AU1761" s="69"/>
      <c r="AV1761" s="69"/>
      <c r="AW1761" s="69"/>
      <c r="AX1761" s="69"/>
      <c r="AY1761" s="69"/>
      <c r="AZ1761" s="69"/>
      <c r="BA1761" s="69"/>
      <c r="BB1761" s="69"/>
      <c r="BC1761" s="69"/>
      <c r="BD1761" s="69"/>
      <c r="BE1761" s="69"/>
      <c r="BF1761" s="69"/>
      <c r="BG1761" s="69"/>
      <c r="BH1761" s="69"/>
      <c r="BI1761" s="69"/>
      <c r="BJ1761" s="69"/>
      <c r="BK1761" s="69"/>
      <c r="BL1761" s="69"/>
      <c r="BM1761" s="69"/>
      <c r="BN1761" s="69"/>
      <c r="BO1761" s="69"/>
      <c r="BP1761" s="69"/>
      <c r="BQ1761" s="69"/>
      <c r="BR1761" s="69"/>
      <c r="BS1761" s="69"/>
      <c r="BT1761" s="69"/>
      <c r="BU1761" s="69"/>
      <c r="BV1761" s="69"/>
      <c r="BW1761" s="69"/>
      <c r="BX1761" s="69"/>
      <c r="BY1761" s="69"/>
      <c r="BZ1761" s="69"/>
      <c r="CA1761" s="69"/>
      <c r="CB1761" s="69"/>
      <c r="CC1761" s="69"/>
      <c r="CD1761" s="69"/>
      <c r="CE1761" s="69"/>
      <c r="CF1761" s="69"/>
      <c r="CG1761" s="69"/>
      <c r="CH1761" s="69"/>
      <c r="CI1761" s="69"/>
      <c r="CJ1761" s="69"/>
      <c r="CK1761" s="69"/>
      <c r="CL1761" s="69"/>
      <c r="CM1761" s="69"/>
      <c r="CN1761" s="69"/>
      <c r="CO1761" s="69"/>
      <c r="CP1761" s="69"/>
      <c r="CQ1761" s="69"/>
      <c r="CR1761" s="69"/>
      <c r="CS1761" s="69"/>
      <c r="CT1761" s="69"/>
      <c r="CU1761" s="69"/>
      <c r="CV1761" s="69"/>
      <c r="CW1761" s="69"/>
      <c r="CX1761" s="69"/>
      <c r="CY1761" s="69"/>
      <c r="CZ1761" s="69"/>
      <c r="DA1761" s="69"/>
      <c r="DB1761" s="69"/>
      <c r="DC1761" s="69"/>
      <c r="DD1761" s="69"/>
      <c r="DE1761" s="69"/>
      <c r="DF1761" s="69"/>
      <c r="DG1761" s="69"/>
      <c r="DH1761" s="69"/>
      <c r="DI1761" s="69"/>
      <c r="DJ1761" s="69"/>
      <c r="DK1761" s="69"/>
      <c r="DL1761" s="69"/>
      <c r="DM1761" s="69"/>
      <c r="DN1761" s="69"/>
      <c r="DO1761" s="69"/>
      <c r="DP1761" s="69"/>
      <c r="DQ1761" s="69"/>
      <c r="DR1761" s="69"/>
      <c r="DS1761" s="69"/>
      <c r="DT1761" s="69"/>
      <c r="DU1761" s="69"/>
      <c r="DV1761" s="69"/>
      <c r="DW1761" s="69"/>
      <c r="DX1761" s="69"/>
      <c r="DY1761" s="69"/>
      <c r="DZ1761" s="69"/>
      <c r="EA1761" s="69"/>
      <c r="EB1761" s="69"/>
      <c r="EC1761" s="69"/>
      <c r="ED1761" s="69"/>
      <c r="EE1761" s="69"/>
      <c r="EF1761" s="69"/>
      <c r="EG1761" s="69"/>
      <c r="EH1761" s="69"/>
      <c r="EI1761" s="69"/>
      <c r="EJ1761" s="69"/>
      <c r="EK1761" s="69"/>
      <c r="EL1761" s="69"/>
      <c r="EM1761" s="69"/>
      <c r="EN1761" s="69"/>
      <c r="EO1761" s="69"/>
      <c r="EP1761" s="69"/>
      <c r="EQ1761" s="69"/>
      <c r="ER1761" s="69"/>
      <c r="ES1761" s="69"/>
      <c r="ET1761" s="69"/>
      <c r="EU1761" s="69"/>
      <c r="EV1761" s="69"/>
      <c r="EW1761" s="69"/>
      <c r="EX1761" s="69"/>
      <c r="EY1761" s="69"/>
      <c r="EZ1761" s="69"/>
      <c r="FA1761" s="69"/>
      <c r="FB1761" s="69"/>
      <c r="FC1761" s="69"/>
      <c r="FD1761" s="69"/>
      <c r="FE1761" s="69"/>
      <c r="FF1761" s="69"/>
      <c r="FG1761" s="69"/>
      <c r="FH1761" s="69"/>
      <c r="FI1761" s="69"/>
      <c r="FJ1761" s="69"/>
      <c r="FK1761" s="69"/>
      <c r="FL1761" s="69"/>
      <c r="FM1761" s="69"/>
      <c r="FN1761" s="69"/>
      <c r="FO1761" s="69"/>
      <c r="FP1761" s="69"/>
      <c r="FQ1761" s="69"/>
      <c r="FR1761" s="69"/>
      <c r="FS1761" s="69"/>
      <c r="FT1761" s="69"/>
      <c r="FU1761" s="69"/>
      <c r="FV1761" s="69"/>
      <c r="FW1761" s="69"/>
      <c r="FX1761" s="69"/>
      <c r="FY1761" s="69"/>
      <c r="FZ1761" s="69"/>
      <c r="GA1761" s="69"/>
      <c r="GB1761" s="69"/>
      <c r="GC1761" s="69"/>
      <c r="GD1761" s="69"/>
      <c r="GE1761" s="69"/>
      <c r="GF1761" s="69"/>
      <c r="GG1761" s="69"/>
      <c r="GH1761" s="69"/>
      <c r="GI1761" s="69"/>
      <c r="GJ1761" s="69"/>
      <c r="GK1761" s="69"/>
      <c r="GL1761" s="69"/>
      <c r="GM1761" s="69"/>
      <c r="GN1761" s="69"/>
      <c r="GO1761" s="69"/>
      <c r="GP1761" s="69"/>
      <c r="GQ1761" s="69"/>
      <c r="GR1761" s="69"/>
      <c r="GS1761" s="69"/>
      <c r="GT1761" s="69"/>
      <c r="GU1761" s="69"/>
      <c r="GV1761" s="69"/>
      <c r="GW1761" s="69"/>
      <c r="GX1761" s="69"/>
      <c r="GY1761" s="69"/>
      <c r="GZ1761" s="69"/>
      <c r="HA1761" s="69"/>
      <c r="HB1761" s="69"/>
      <c r="HC1761" s="69"/>
      <c r="HD1761" s="69"/>
      <c r="HE1761" s="69"/>
      <c r="HF1761" s="69"/>
      <c r="HG1761" s="69"/>
      <c r="HH1761" s="69"/>
      <c r="HI1761" s="69"/>
      <c r="HJ1761" s="69"/>
      <c r="HK1761" s="69"/>
      <c r="HL1761" s="69"/>
      <c r="HM1761" s="69"/>
      <c r="HN1761" s="69"/>
      <c r="HO1761" s="69"/>
      <c r="HP1761" s="69"/>
      <c r="HQ1761" s="69"/>
      <c r="HR1761" s="69"/>
      <c r="HS1761" s="69"/>
      <c r="HT1761" s="69"/>
      <c r="HU1761" s="69"/>
      <c r="HV1761" s="69"/>
      <c r="HW1761" s="69"/>
      <c r="HX1761" s="69"/>
      <c r="HY1761" s="69"/>
      <c r="HZ1761" s="69"/>
      <c r="IA1761" s="69"/>
      <c r="IB1761" s="69"/>
      <c r="IC1761" s="69"/>
      <c r="ID1761" s="69"/>
      <c r="IE1761" s="69"/>
      <c r="IF1761" s="69"/>
      <c r="IG1761" s="69"/>
      <c r="IH1761" s="69"/>
      <c r="II1761" s="69"/>
      <c r="IJ1761" s="69"/>
      <c r="IK1761" s="69"/>
      <c r="IL1761" s="69"/>
      <c r="IM1761" s="69"/>
      <c r="IN1761" s="69"/>
    </row>
    <row r="1762" spans="1:248" s="70" customFormat="1" ht="15" customHeight="1" x14ac:dyDescent="0.2">
      <c r="A1762" s="92" t="s">
        <v>3610</v>
      </c>
      <c r="B1762" s="142">
        <v>42419</v>
      </c>
      <c r="C1762" s="92" t="s">
        <v>3611</v>
      </c>
      <c r="D1762" s="320">
        <v>2500</v>
      </c>
      <c r="E1762" s="69"/>
      <c r="F1762" s="69"/>
      <c r="G1762" s="69"/>
      <c r="H1762" s="69"/>
      <c r="I1762" s="69"/>
      <c r="J1762" s="69"/>
      <c r="N1762" s="69"/>
      <c r="O1762" s="69"/>
      <c r="P1762" s="69"/>
      <c r="Q1762" s="69"/>
      <c r="R1762" s="69"/>
      <c r="S1762" s="69"/>
      <c r="T1762" s="69"/>
      <c r="U1762" s="69"/>
      <c r="V1762" s="69"/>
      <c r="W1762" s="69"/>
      <c r="X1762" s="69"/>
      <c r="Y1762" s="69"/>
      <c r="Z1762" s="69"/>
      <c r="AA1762" s="69"/>
      <c r="AB1762" s="69"/>
      <c r="AC1762" s="69"/>
      <c r="AD1762" s="69"/>
      <c r="AE1762" s="69"/>
      <c r="AF1762" s="69"/>
      <c r="AG1762" s="69"/>
      <c r="AH1762" s="69"/>
      <c r="AI1762" s="69"/>
      <c r="AJ1762" s="69"/>
      <c r="AK1762" s="69"/>
      <c r="AL1762" s="69"/>
      <c r="AM1762" s="69"/>
      <c r="AN1762" s="69"/>
      <c r="AO1762" s="69"/>
      <c r="AP1762" s="69"/>
      <c r="AQ1762" s="69"/>
      <c r="AR1762" s="69"/>
      <c r="AS1762" s="69"/>
      <c r="AT1762" s="69"/>
      <c r="AU1762" s="69"/>
      <c r="AV1762" s="69"/>
      <c r="AW1762" s="69"/>
      <c r="AX1762" s="69"/>
      <c r="AY1762" s="69"/>
      <c r="AZ1762" s="69"/>
      <c r="BA1762" s="69"/>
      <c r="BB1762" s="69"/>
      <c r="BC1762" s="69"/>
      <c r="BD1762" s="69"/>
      <c r="BE1762" s="69"/>
      <c r="BF1762" s="69"/>
      <c r="BG1762" s="69"/>
      <c r="BH1762" s="69"/>
      <c r="BI1762" s="69"/>
      <c r="BJ1762" s="69"/>
      <c r="BK1762" s="69"/>
      <c r="BL1762" s="69"/>
      <c r="BM1762" s="69"/>
      <c r="BN1762" s="69"/>
      <c r="BO1762" s="69"/>
      <c r="BP1762" s="69"/>
      <c r="BQ1762" s="69"/>
      <c r="BR1762" s="69"/>
      <c r="BS1762" s="69"/>
      <c r="BT1762" s="69"/>
      <c r="BU1762" s="69"/>
      <c r="BV1762" s="69"/>
      <c r="BW1762" s="69"/>
      <c r="BX1762" s="69"/>
      <c r="BY1762" s="69"/>
      <c r="BZ1762" s="69"/>
      <c r="CA1762" s="69"/>
      <c r="CB1762" s="69"/>
      <c r="CC1762" s="69"/>
      <c r="CD1762" s="69"/>
      <c r="CE1762" s="69"/>
      <c r="CF1762" s="69"/>
      <c r="CG1762" s="69"/>
      <c r="CH1762" s="69"/>
      <c r="CI1762" s="69"/>
      <c r="CJ1762" s="69"/>
      <c r="CK1762" s="69"/>
      <c r="CL1762" s="69"/>
      <c r="CM1762" s="69"/>
      <c r="CN1762" s="69"/>
      <c r="CO1762" s="69"/>
      <c r="CP1762" s="69"/>
      <c r="CQ1762" s="69"/>
      <c r="CR1762" s="69"/>
      <c r="CS1762" s="69"/>
      <c r="CT1762" s="69"/>
      <c r="CU1762" s="69"/>
      <c r="CV1762" s="69"/>
      <c r="CW1762" s="69"/>
      <c r="CX1762" s="69"/>
      <c r="CY1762" s="69"/>
      <c r="CZ1762" s="69"/>
      <c r="DA1762" s="69"/>
      <c r="DB1762" s="69"/>
      <c r="DC1762" s="69"/>
      <c r="DD1762" s="69"/>
      <c r="DE1762" s="69"/>
      <c r="DF1762" s="69"/>
      <c r="DG1762" s="69"/>
      <c r="DH1762" s="69"/>
      <c r="DI1762" s="69"/>
      <c r="DJ1762" s="69"/>
      <c r="DK1762" s="69"/>
      <c r="DL1762" s="69"/>
      <c r="DM1762" s="69"/>
      <c r="DN1762" s="69"/>
      <c r="DO1762" s="69"/>
      <c r="DP1762" s="69"/>
      <c r="DQ1762" s="69"/>
      <c r="DR1762" s="69"/>
      <c r="DS1762" s="69"/>
      <c r="DT1762" s="69"/>
      <c r="DU1762" s="69"/>
      <c r="DV1762" s="69"/>
      <c r="DW1762" s="69"/>
      <c r="DX1762" s="69"/>
      <c r="DY1762" s="69"/>
      <c r="DZ1762" s="69"/>
      <c r="EA1762" s="69"/>
      <c r="EB1762" s="69"/>
      <c r="EC1762" s="69"/>
      <c r="ED1762" s="69"/>
      <c r="EE1762" s="69"/>
      <c r="EF1762" s="69"/>
      <c r="EG1762" s="69"/>
      <c r="EH1762" s="69"/>
      <c r="EI1762" s="69"/>
      <c r="EJ1762" s="69"/>
      <c r="EK1762" s="69"/>
      <c r="EL1762" s="69"/>
      <c r="EM1762" s="69"/>
      <c r="EN1762" s="69"/>
      <c r="EO1762" s="69"/>
      <c r="EP1762" s="69"/>
      <c r="EQ1762" s="69"/>
      <c r="ER1762" s="69"/>
      <c r="ES1762" s="69"/>
      <c r="ET1762" s="69"/>
      <c r="EU1762" s="69"/>
      <c r="EV1762" s="69"/>
      <c r="EW1762" s="69"/>
      <c r="EX1762" s="69"/>
      <c r="EY1762" s="69"/>
      <c r="EZ1762" s="69"/>
      <c r="FA1762" s="69"/>
      <c r="FB1762" s="69"/>
      <c r="FC1762" s="69"/>
      <c r="FD1762" s="69"/>
      <c r="FE1762" s="69"/>
      <c r="FF1762" s="69"/>
      <c r="FG1762" s="69"/>
      <c r="FH1762" s="69"/>
      <c r="FI1762" s="69"/>
      <c r="FJ1762" s="69"/>
      <c r="FK1762" s="69"/>
      <c r="FL1762" s="69"/>
      <c r="FM1762" s="69"/>
      <c r="FN1762" s="69"/>
      <c r="FO1762" s="69"/>
      <c r="FP1762" s="69"/>
      <c r="FQ1762" s="69"/>
      <c r="FR1762" s="69"/>
      <c r="FS1762" s="69"/>
      <c r="FT1762" s="69"/>
      <c r="FU1762" s="69"/>
      <c r="FV1762" s="69"/>
      <c r="FW1762" s="69"/>
      <c r="FX1762" s="69"/>
      <c r="FY1762" s="69"/>
      <c r="FZ1762" s="69"/>
      <c r="GA1762" s="69"/>
      <c r="GB1762" s="69"/>
      <c r="GC1762" s="69"/>
      <c r="GD1762" s="69"/>
      <c r="GE1762" s="69"/>
      <c r="GF1762" s="69"/>
      <c r="GG1762" s="69"/>
      <c r="GH1762" s="69"/>
      <c r="GI1762" s="69"/>
      <c r="GJ1762" s="69"/>
      <c r="GK1762" s="69"/>
      <c r="GL1762" s="69"/>
      <c r="GM1762" s="69"/>
      <c r="GN1762" s="69"/>
      <c r="GO1762" s="69"/>
      <c r="GP1762" s="69"/>
      <c r="GQ1762" s="69"/>
      <c r="GR1762" s="69"/>
      <c r="GS1762" s="69"/>
      <c r="GT1762" s="69"/>
      <c r="GU1762" s="69"/>
      <c r="GV1762" s="69"/>
      <c r="GW1762" s="69"/>
      <c r="GX1762" s="69"/>
      <c r="GY1762" s="69"/>
      <c r="GZ1762" s="69"/>
      <c r="HA1762" s="69"/>
      <c r="HB1762" s="69"/>
      <c r="HC1762" s="69"/>
      <c r="HD1762" s="69"/>
      <c r="HE1762" s="69"/>
      <c r="HF1762" s="69"/>
      <c r="HG1762" s="69"/>
      <c r="HH1762" s="69"/>
      <c r="HI1762" s="69"/>
      <c r="HJ1762" s="69"/>
      <c r="HK1762" s="69"/>
      <c r="HL1762" s="69"/>
      <c r="HM1762" s="69"/>
      <c r="HN1762" s="69"/>
      <c r="HO1762" s="69"/>
      <c r="HP1762" s="69"/>
      <c r="HQ1762" s="69"/>
      <c r="HR1762" s="69"/>
      <c r="HS1762" s="69"/>
      <c r="HT1762" s="69"/>
      <c r="HU1762" s="69"/>
      <c r="HV1762" s="69"/>
      <c r="HW1762" s="69"/>
      <c r="HX1762" s="69"/>
      <c r="HY1762" s="69"/>
      <c r="HZ1762" s="69"/>
      <c r="IA1762" s="69"/>
      <c r="IB1762" s="69"/>
      <c r="IC1762" s="69"/>
      <c r="ID1762" s="69"/>
      <c r="IE1762" s="69"/>
      <c r="IF1762" s="69"/>
      <c r="IG1762" s="69"/>
      <c r="IH1762" s="69"/>
      <c r="II1762" s="69"/>
      <c r="IJ1762" s="69"/>
      <c r="IK1762" s="69"/>
      <c r="IL1762" s="69"/>
      <c r="IM1762" s="69"/>
      <c r="IN1762" s="69"/>
    </row>
    <row r="1763" spans="1:248" s="70" customFormat="1" ht="15" customHeight="1" x14ac:dyDescent="0.2">
      <c r="A1763" s="92" t="s">
        <v>3612</v>
      </c>
      <c r="B1763" s="142">
        <v>42420</v>
      </c>
      <c r="C1763" s="92" t="s">
        <v>3613</v>
      </c>
      <c r="D1763" s="320">
        <v>600</v>
      </c>
      <c r="E1763" s="69"/>
      <c r="F1763" s="69"/>
      <c r="G1763" s="69"/>
      <c r="H1763" s="69"/>
      <c r="I1763" s="69"/>
      <c r="J1763" s="69"/>
      <c r="N1763" s="69"/>
      <c r="O1763" s="69"/>
      <c r="P1763" s="69"/>
      <c r="Q1763" s="69"/>
      <c r="R1763" s="69"/>
      <c r="S1763" s="69"/>
      <c r="T1763" s="69"/>
      <c r="U1763" s="69"/>
      <c r="V1763" s="69"/>
      <c r="W1763" s="69"/>
      <c r="X1763" s="69"/>
      <c r="Y1763" s="69"/>
      <c r="Z1763" s="69"/>
      <c r="AA1763" s="69"/>
      <c r="AB1763" s="69"/>
      <c r="AC1763" s="69"/>
      <c r="AD1763" s="69"/>
      <c r="AE1763" s="69"/>
      <c r="AF1763" s="69"/>
      <c r="AG1763" s="69"/>
      <c r="AH1763" s="69"/>
      <c r="AI1763" s="69"/>
      <c r="AJ1763" s="69"/>
      <c r="AK1763" s="69"/>
      <c r="AL1763" s="69"/>
      <c r="AM1763" s="69"/>
      <c r="AN1763" s="69"/>
      <c r="AO1763" s="69"/>
      <c r="AP1763" s="69"/>
      <c r="AQ1763" s="69"/>
      <c r="AR1763" s="69"/>
      <c r="AS1763" s="69"/>
      <c r="AT1763" s="69"/>
      <c r="AU1763" s="69"/>
      <c r="AV1763" s="69"/>
      <c r="AW1763" s="69"/>
      <c r="AX1763" s="69"/>
      <c r="AY1763" s="69"/>
      <c r="AZ1763" s="69"/>
      <c r="BA1763" s="69"/>
      <c r="BB1763" s="69"/>
      <c r="BC1763" s="69"/>
      <c r="BD1763" s="69"/>
      <c r="BE1763" s="69"/>
      <c r="BF1763" s="69"/>
      <c r="BG1763" s="69"/>
      <c r="BH1763" s="69"/>
      <c r="BI1763" s="69"/>
      <c r="BJ1763" s="69"/>
      <c r="BK1763" s="69"/>
      <c r="BL1763" s="69"/>
      <c r="BM1763" s="69"/>
      <c r="BN1763" s="69"/>
      <c r="BO1763" s="69"/>
      <c r="BP1763" s="69"/>
      <c r="BQ1763" s="69"/>
      <c r="BR1763" s="69"/>
      <c r="BS1763" s="69"/>
      <c r="BT1763" s="69"/>
      <c r="BU1763" s="69"/>
      <c r="BV1763" s="69"/>
      <c r="BW1763" s="69"/>
      <c r="BX1763" s="69"/>
      <c r="BY1763" s="69"/>
      <c r="BZ1763" s="69"/>
      <c r="CA1763" s="69"/>
      <c r="CB1763" s="69"/>
      <c r="CC1763" s="69"/>
      <c r="CD1763" s="69"/>
      <c r="CE1763" s="69"/>
      <c r="CF1763" s="69"/>
      <c r="CG1763" s="69"/>
      <c r="CH1763" s="69"/>
      <c r="CI1763" s="69"/>
      <c r="CJ1763" s="69"/>
      <c r="CK1763" s="69"/>
      <c r="CL1763" s="69"/>
      <c r="CM1763" s="69"/>
      <c r="CN1763" s="69"/>
      <c r="CO1763" s="69"/>
      <c r="CP1763" s="69"/>
      <c r="CQ1763" s="69"/>
      <c r="CR1763" s="69"/>
      <c r="CS1763" s="69"/>
      <c r="CT1763" s="69"/>
      <c r="CU1763" s="69"/>
      <c r="CV1763" s="69"/>
      <c r="CW1763" s="69"/>
      <c r="CX1763" s="69"/>
      <c r="CY1763" s="69"/>
      <c r="CZ1763" s="69"/>
      <c r="DA1763" s="69"/>
      <c r="DB1763" s="69"/>
      <c r="DC1763" s="69"/>
      <c r="DD1763" s="69"/>
      <c r="DE1763" s="69"/>
      <c r="DF1763" s="69"/>
      <c r="DG1763" s="69"/>
      <c r="DH1763" s="69"/>
      <c r="DI1763" s="69"/>
      <c r="DJ1763" s="69"/>
      <c r="DK1763" s="69"/>
      <c r="DL1763" s="69"/>
      <c r="DM1763" s="69"/>
      <c r="DN1763" s="69"/>
      <c r="DO1763" s="69"/>
      <c r="DP1763" s="69"/>
      <c r="DQ1763" s="69"/>
      <c r="DR1763" s="69"/>
      <c r="DS1763" s="69"/>
      <c r="DT1763" s="69"/>
      <c r="DU1763" s="69"/>
      <c r="DV1763" s="69"/>
      <c r="DW1763" s="69"/>
      <c r="DX1763" s="69"/>
      <c r="DY1763" s="69"/>
      <c r="DZ1763" s="69"/>
      <c r="EA1763" s="69"/>
      <c r="EB1763" s="69"/>
      <c r="EC1763" s="69"/>
      <c r="ED1763" s="69"/>
      <c r="EE1763" s="69"/>
      <c r="EF1763" s="69"/>
      <c r="EG1763" s="69"/>
      <c r="EH1763" s="69"/>
      <c r="EI1763" s="69"/>
      <c r="EJ1763" s="69"/>
      <c r="EK1763" s="69"/>
      <c r="EL1763" s="69"/>
      <c r="EM1763" s="69"/>
      <c r="EN1763" s="69"/>
      <c r="EO1763" s="69"/>
      <c r="EP1763" s="69"/>
      <c r="EQ1763" s="69"/>
      <c r="ER1763" s="69"/>
      <c r="ES1763" s="69"/>
      <c r="ET1763" s="69"/>
      <c r="EU1763" s="69"/>
      <c r="EV1763" s="69"/>
      <c r="EW1763" s="69"/>
      <c r="EX1763" s="69"/>
      <c r="EY1763" s="69"/>
      <c r="EZ1763" s="69"/>
      <c r="FA1763" s="69"/>
      <c r="FB1763" s="69"/>
      <c r="FC1763" s="69"/>
      <c r="FD1763" s="69"/>
      <c r="FE1763" s="69"/>
      <c r="FF1763" s="69"/>
      <c r="FG1763" s="69"/>
      <c r="FH1763" s="69"/>
      <c r="FI1763" s="69"/>
      <c r="FJ1763" s="69"/>
      <c r="FK1763" s="69"/>
      <c r="FL1763" s="69"/>
      <c r="FM1763" s="69"/>
      <c r="FN1763" s="69"/>
      <c r="FO1763" s="69"/>
      <c r="FP1763" s="69"/>
      <c r="FQ1763" s="69"/>
      <c r="FR1763" s="69"/>
      <c r="FS1763" s="69"/>
      <c r="FT1763" s="69"/>
      <c r="FU1763" s="69"/>
      <c r="FV1763" s="69"/>
      <c r="FW1763" s="69"/>
      <c r="FX1763" s="69"/>
      <c r="FY1763" s="69"/>
      <c r="FZ1763" s="69"/>
      <c r="GA1763" s="69"/>
      <c r="GB1763" s="69"/>
      <c r="GC1763" s="69"/>
      <c r="GD1763" s="69"/>
      <c r="GE1763" s="69"/>
      <c r="GF1763" s="69"/>
      <c r="GG1763" s="69"/>
      <c r="GH1763" s="69"/>
      <c r="GI1763" s="69"/>
      <c r="GJ1763" s="69"/>
      <c r="GK1763" s="69"/>
      <c r="GL1763" s="69"/>
      <c r="GM1763" s="69"/>
      <c r="GN1763" s="69"/>
      <c r="GO1763" s="69"/>
      <c r="GP1763" s="69"/>
      <c r="GQ1763" s="69"/>
      <c r="GR1763" s="69"/>
      <c r="GS1763" s="69"/>
      <c r="GT1763" s="69"/>
      <c r="GU1763" s="69"/>
      <c r="GV1763" s="69"/>
      <c r="GW1763" s="69"/>
      <c r="GX1763" s="69"/>
      <c r="GY1763" s="69"/>
      <c r="GZ1763" s="69"/>
      <c r="HA1763" s="69"/>
      <c r="HB1763" s="69"/>
      <c r="HC1763" s="69"/>
      <c r="HD1763" s="69"/>
      <c r="HE1763" s="69"/>
      <c r="HF1763" s="69"/>
      <c r="HG1763" s="69"/>
      <c r="HH1763" s="69"/>
      <c r="HI1763" s="69"/>
      <c r="HJ1763" s="69"/>
      <c r="HK1763" s="69"/>
      <c r="HL1763" s="69"/>
      <c r="HM1763" s="69"/>
      <c r="HN1763" s="69"/>
      <c r="HO1763" s="69"/>
      <c r="HP1763" s="69"/>
      <c r="HQ1763" s="69"/>
      <c r="HR1763" s="69"/>
      <c r="HS1763" s="69"/>
      <c r="HT1763" s="69"/>
      <c r="HU1763" s="69"/>
      <c r="HV1763" s="69"/>
      <c r="HW1763" s="69"/>
      <c r="HX1763" s="69"/>
      <c r="HY1763" s="69"/>
      <c r="HZ1763" s="69"/>
      <c r="IA1763" s="69"/>
      <c r="IB1763" s="69"/>
      <c r="IC1763" s="69"/>
      <c r="ID1763" s="69"/>
      <c r="IE1763" s="69"/>
      <c r="IF1763" s="69"/>
      <c r="IG1763" s="69"/>
      <c r="IH1763" s="69"/>
      <c r="II1763" s="69"/>
      <c r="IJ1763" s="69"/>
      <c r="IK1763" s="69"/>
      <c r="IL1763" s="69"/>
      <c r="IM1763" s="69"/>
      <c r="IN1763" s="69"/>
    </row>
    <row r="1764" spans="1:248" s="70" customFormat="1" ht="15" customHeight="1" x14ac:dyDescent="0.2">
      <c r="A1764" s="92" t="s">
        <v>3614</v>
      </c>
      <c r="B1764" s="142">
        <v>42421</v>
      </c>
      <c r="C1764" s="92" t="s">
        <v>3615</v>
      </c>
      <c r="D1764" s="320">
        <v>600</v>
      </c>
      <c r="E1764" s="69"/>
      <c r="F1764" s="69"/>
      <c r="G1764" s="69"/>
      <c r="H1764" s="69"/>
      <c r="I1764" s="69"/>
      <c r="J1764" s="69"/>
      <c r="N1764" s="69"/>
      <c r="O1764" s="69"/>
      <c r="P1764" s="69"/>
      <c r="Q1764" s="69"/>
      <c r="R1764" s="69"/>
      <c r="S1764" s="69"/>
      <c r="T1764" s="69"/>
      <c r="U1764" s="69"/>
      <c r="V1764" s="69"/>
      <c r="W1764" s="69"/>
      <c r="X1764" s="69"/>
      <c r="Y1764" s="69"/>
      <c r="Z1764" s="69"/>
      <c r="AA1764" s="69"/>
      <c r="AB1764" s="69"/>
      <c r="AC1764" s="69"/>
      <c r="AD1764" s="69"/>
      <c r="AE1764" s="69"/>
      <c r="AF1764" s="69"/>
      <c r="AG1764" s="69"/>
      <c r="AH1764" s="69"/>
      <c r="AI1764" s="69"/>
      <c r="AJ1764" s="69"/>
      <c r="AK1764" s="69"/>
      <c r="AL1764" s="69"/>
      <c r="AM1764" s="69"/>
      <c r="AN1764" s="69"/>
      <c r="AO1764" s="69"/>
      <c r="AP1764" s="69"/>
      <c r="AQ1764" s="69"/>
      <c r="AR1764" s="69"/>
      <c r="AS1764" s="69"/>
      <c r="AT1764" s="69"/>
      <c r="AU1764" s="69"/>
      <c r="AV1764" s="69"/>
      <c r="AW1764" s="69"/>
      <c r="AX1764" s="69"/>
      <c r="AY1764" s="69"/>
      <c r="AZ1764" s="69"/>
      <c r="BA1764" s="69"/>
      <c r="BB1764" s="69"/>
      <c r="BC1764" s="69"/>
      <c r="BD1764" s="69"/>
      <c r="BE1764" s="69"/>
      <c r="BF1764" s="69"/>
      <c r="BG1764" s="69"/>
      <c r="BH1764" s="69"/>
      <c r="BI1764" s="69"/>
      <c r="BJ1764" s="69"/>
      <c r="BK1764" s="69"/>
      <c r="BL1764" s="69"/>
      <c r="BM1764" s="69"/>
      <c r="BN1764" s="69"/>
      <c r="BO1764" s="69"/>
      <c r="BP1764" s="69"/>
      <c r="BQ1764" s="69"/>
      <c r="BR1764" s="69"/>
      <c r="BS1764" s="69"/>
      <c r="BT1764" s="69"/>
      <c r="BU1764" s="69"/>
      <c r="BV1764" s="69"/>
      <c r="BW1764" s="69"/>
      <c r="BX1764" s="69"/>
      <c r="BY1764" s="69"/>
      <c r="BZ1764" s="69"/>
      <c r="CA1764" s="69"/>
      <c r="CB1764" s="69"/>
      <c r="CC1764" s="69"/>
      <c r="CD1764" s="69"/>
      <c r="CE1764" s="69"/>
      <c r="CF1764" s="69"/>
      <c r="CG1764" s="69"/>
      <c r="CH1764" s="69"/>
      <c r="CI1764" s="69"/>
      <c r="CJ1764" s="69"/>
      <c r="CK1764" s="69"/>
      <c r="CL1764" s="69"/>
      <c r="CM1764" s="69"/>
      <c r="CN1764" s="69"/>
      <c r="CO1764" s="69"/>
      <c r="CP1764" s="69"/>
      <c r="CQ1764" s="69"/>
      <c r="CR1764" s="69"/>
      <c r="CS1764" s="69"/>
      <c r="CT1764" s="69"/>
      <c r="CU1764" s="69"/>
      <c r="CV1764" s="69"/>
      <c r="CW1764" s="69"/>
      <c r="CX1764" s="69"/>
      <c r="CY1764" s="69"/>
      <c r="CZ1764" s="69"/>
      <c r="DA1764" s="69"/>
      <c r="DB1764" s="69"/>
      <c r="DC1764" s="69"/>
      <c r="DD1764" s="69"/>
      <c r="DE1764" s="69"/>
      <c r="DF1764" s="69"/>
      <c r="DG1764" s="69"/>
      <c r="DH1764" s="69"/>
      <c r="DI1764" s="69"/>
      <c r="DJ1764" s="69"/>
      <c r="DK1764" s="69"/>
      <c r="DL1764" s="69"/>
      <c r="DM1764" s="69"/>
      <c r="DN1764" s="69"/>
      <c r="DO1764" s="69"/>
      <c r="DP1764" s="69"/>
      <c r="DQ1764" s="69"/>
      <c r="DR1764" s="69"/>
      <c r="DS1764" s="69"/>
      <c r="DT1764" s="69"/>
      <c r="DU1764" s="69"/>
      <c r="DV1764" s="69"/>
      <c r="DW1764" s="69"/>
      <c r="DX1764" s="69"/>
      <c r="DY1764" s="69"/>
      <c r="DZ1764" s="69"/>
      <c r="EA1764" s="69"/>
      <c r="EB1764" s="69"/>
      <c r="EC1764" s="69"/>
      <c r="ED1764" s="69"/>
      <c r="EE1764" s="69"/>
      <c r="EF1764" s="69"/>
      <c r="EG1764" s="69"/>
      <c r="EH1764" s="69"/>
      <c r="EI1764" s="69"/>
      <c r="EJ1764" s="69"/>
      <c r="EK1764" s="69"/>
      <c r="EL1764" s="69"/>
      <c r="EM1764" s="69"/>
      <c r="EN1764" s="69"/>
      <c r="EO1764" s="69"/>
      <c r="EP1764" s="69"/>
      <c r="EQ1764" s="69"/>
      <c r="ER1764" s="69"/>
      <c r="ES1764" s="69"/>
      <c r="ET1764" s="69"/>
      <c r="EU1764" s="69"/>
      <c r="EV1764" s="69"/>
      <c r="EW1764" s="69"/>
      <c r="EX1764" s="69"/>
      <c r="EY1764" s="69"/>
      <c r="EZ1764" s="69"/>
      <c r="FA1764" s="69"/>
      <c r="FB1764" s="69"/>
      <c r="FC1764" s="69"/>
      <c r="FD1764" s="69"/>
      <c r="FE1764" s="69"/>
      <c r="FF1764" s="69"/>
      <c r="FG1764" s="69"/>
      <c r="FH1764" s="69"/>
      <c r="FI1764" s="69"/>
      <c r="FJ1764" s="69"/>
      <c r="FK1764" s="69"/>
      <c r="FL1764" s="69"/>
      <c r="FM1764" s="69"/>
      <c r="FN1764" s="69"/>
      <c r="FO1764" s="69"/>
      <c r="FP1764" s="69"/>
      <c r="FQ1764" s="69"/>
      <c r="FR1764" s="69"/>
      <c r="FS1764" s="69"/>
      <c r="FT1764" s="69"/>
      <c r="FU1764" s="69"/>
      <c r="FV1764" s="69"/>
      <c r="FW1764" s="69"/>
      <c r="FX1764" s="69"/>
      <c r="FY1764" s="69"/>
      <c r="FZ1764" s="69"/>
      <c r="GA1764" s="69"/>
      <c r="GB1764" s="69"/>
      <c r="GC1764" s="69"/>
      <c r="GD1764" s="69"/>
      <c r="GE1764" s="69"/>
      <c r="GF1764" s="69"/>
      <c r="GG1764" s="69"/>
      <c r="GH1764" s="69"/>
      <c r="GI1764" s="69"/>
      <c r="GJ1764" s="69"/>
      <c r="GK1764" s="69"/>
      <c r="GL1764" s="69"/>
      <c r="GM1764" s="69"/>
      <c r="GN1764" s="69"/>
      <c r="GO1764" s="69"/>
      <c r="GP1764" s="69"/>
      <c r="GQ1764" s="69"/>
      <c r="GR1764" s="69"/>
      <c r="GS1764" s="69"/>
      <c r="GT1764" s="69"/>
      <c r="GU1764" s="69"/>
      <c r="GV1764" s="69"/>
      <c r="GW1764" s="69"/>
      <c r="GX1764" s="69"/>
      <c r="GY1764" s="69"/>
      <c r="GZ1764" s="69"/>
      <c r="HA1764" s="69"/>
      <c r="HB1764" s="69"/>
      <c r="HC1764" s="69"/>
      <c r="HD1764" s="69"/>
      <c r="HE1764" s="69"/>
      <c r="HF1764" s="69"/>
      <c r="HG1764" s="69"/>
      <c r="HH1764" s="69"/>
      <c r="HI1764" s="69"/>
      <c r="HJ1764" s="69"/>
      <c r="HK1764" s="69"/>
      <c r="HL1764" s="69"/>
      <c r="HM1764" s="69"/>
      <c r="HN1764" s="69"/>
      <c r="HO1764" s="69"/>
      <c r="HP1764" s="69"/>
      <c r="HQ1764" s="69"/>
      <c r="HR1764" s="69"/>
      <c r="HS1764" s="69"/>
      <c r="HT1764" s="69"/>
      <c r="HU1764" s="69"/>
      <c r="HV1764" s="69"/>
      <c r="HW1764" s="69"/>
      <c r="HX1764" s="69"/>
      <c r="HY1764" s="69"/>
      <c r="HZ1764" s="69"/>
      <c r="IA1764" s="69"/>
      <c r="IB1764" s="69"/>
      <c r="IC1764" s="69"/>
      <c r="ID1764" s="69"/>
      <c r="IE1764" s="69"/>
      <c r="IF1764" s="69"/>
      <c r="IG1764" s="69"/>
      <c r="IH1764" s="69"/>
      <c r="II1764" s="69"/>
      <c r="IJ1764" s="69"/>
      <c r="IK1764" s="69"/>
      <c r="IL1764" s="69"/>
      <c r="IM1764" s="69"/>
      <c r="IN1764" s="69"/>
    </row>
    <row r="1765" spans="1:248" s="70" customFormat="1" ht="15" customHeight="1" x14ac:dyDescent="0.2">
      <c r="A1765" s="92" t="s">
        <v>3616</v>
      </c>
      <c r="B1765" s="142">
        <v>42422</v>
      </c>
      <c r="C1765" s="92" t="s">
        <v>3617</v>
      </c>
      <c r="D1765" s="320">
        <v>480</v>
      </c>
      <c r="E1765" s="69"/>
      <c r="F1765" s="69"/>
      <c r="G1765" s="69"/>
      <c r="H1765" s="69"/>
      <c r="I1765" s="69"/>
      <c r="J1765" s="69"/>
      <c r="N1765" s="69"/>
      <c r="O1765" s="69"/>
      <c r="P1765" s="69"/>
      <c r="Q1765" s="69"/>
      <c r="R1765" s="69"/>
      <c r="S1765" s="69"/>
      <c r="T1765" s="69"/>
      <c r="U1765" s="69"/>
      <c r="V1765" s="69"/>
      <c r="W1765" s="69"/>
      <c r="X1765" s="69"/>
      <c r="Y1765" s="69"/>
      <c r="Z1765" s="69"/>
      <c r="AA1765" s="69"/>
      <c r="AB1765" s="69"/>
      <c r="AC1765" s="69"/>
      <c r="AD1765" s="69"/>
      <c r="AE1765" s="69"/>
      <c r="AF1765" s="69"/>
      <c r="AG1765" s="69"/>
      <c r="AH1765" s="69"/>
      <c r="AI1765" s="69"/>
      <c r="AJ1765" s="69"/>
      <c r="AK1765" s="69"/>
      <c r="AL1765" s="69"/>
      <c r="AM1765" s="69"/>
      <c r="AN1765" s="69"/>
      <c r="AO1765" s="69"/>
      <c r="AP1765" s="69"/>
      <c r="AQ1765" s="69"/>
      <c r="AR1765" s="69"/>
      <c r="AS1765" s="69"/>
      <c r="AT1765" s="69"/>
      <c r="AU1765" s="69"/>
      <c r="AV1765" s="69"/>
      <c r="AW1765" s="69"/>
      <c r="AX1765" s="69"/>
      <c r="AY1765" s="69"/>
      <c r="AZ1765" s="69"/>
      <c r="BA1765" s="69"/>
      <c r="BB1765" s="69"/>
      <c r="BC1765" s="69"/>
      <c r="BD1765" s="69"/>
      <c r="BE1765" s="69"/>
      <c r="BF1765" s="69"/>
      <c r="BG1765" s="69"/>
      <c r="BH1765" s="69"/>
      <c r="BI1765" s="69"/>
      <c r="BJ1765" s="69"/>
      <c r="BK1765" s="69"/>
      <c r="BL1765" s="69"/>
      <c r="BM1765" s="69"/>
      <c r="BN1765" s="69"/>
      <c r="BO1765" s="69"/>
      <c r="BP1765" s="69"/>
      <c r="BQ1765" s="69"/>
      <c r="BR1765" s="69"/>
      <c r="BS1765" s="69"/>
      <c r="BT1765" s="69"/>
      <c r="BU1765" s="69"/>
      <c r="BV1765" s="69"/>
      <c r="BW1765" s="69"/>
      <c r="BX1765" s="69"/>
      <c r="BY1765" s="69"/>
      <c r="BZ1765" s="69"/>
      <c r="CA1765" s="69"/>
      <c r="CB1765" s="69"/>
      <c r="CC1765" s="69"/>
      <c r="CD1765" s="69"/>
      <c r="CE1765" s="69"/>
      <c r="CF1765" s="69"/>
      <c r="CG1765" s="69"/>
      <c r="CH1765" s="69"/>
      <c r="CI1765" s="69"/>
      <c r="CJ1765" s="69"/>
      <c r="CK1765" s="69"/>
      <c r="CL1765" s="69"/>
      <c r="CM1765" s="69"/>
      <c r="CN1765" s="69"/>
      <c r="CO1765" s="69"/>
      <c r="CP1765" s="69"/>
      <c r="CQ1765" s="69"/>
      <c r="CR1765" s="69"/>
      <c r="CS1765" s="69"/>
      <c r="CT1765" s="69"/>
      <c r="CU1765" s="69"/>
      <c r="CV1765" s="69"/>
      <c r="CW1765" s="69"/>
      <c r="CX1765" s="69"/>
      <c r="CY1765" s="69"/>
      <c r="CZ1765" s="69"/>
      <c r="DA1765" s="69"/>
      <c r="DB1765" s="69"/>
      <c r="DC1765" s="69"/>
      <c r="DD1765" s="69"/>
      <c r="DE1765" s="69"/>
      <c r="DF1765" s="69"/>
      <c r="DG1765" s="69"/>
      <c r="DH1765" s="69"/>
      <c r="DI1765" s="69"/>
      <c r="DJ1765" s="69"/>
      <c r="DK1765" s="69"/>
      <c r="DL1765" s="69"/>
      <c r="DM1765" s="69"/>
      <c r="DN1765" s="69"/>
      <c r="DO1765" s="69"/>
      <c r="DP1765" s="69"/>
      <c r="DQ1765" s="69"/>
      <c r="DR1765" s="69"/>
      <c r="DS1765" s="69"/>
      <c r="DT1765" s="69"/>
      <c r="DU1765" s="69"/>
      <c r="DV1765" s="69"/>
      <c r="DW1765" s="69"/>
      <c r="DX1765" s="69"/>
      <c r="DY1765" s="69"/>
      <c r="DZ1765" s="69"/>
      <c r="EA1765" s="69"/>
      <c r="EB1765" s="69"/>
      <c r="EC1765" s="69"/>
      <c r="ED1765" s="69"/>
      <c r="EE1765" s="69"/>
      <c r="EF1765" s="69"/>
      <c r="EG1765" s="69"/>
      <c r="EH1765" s="69"/>
      <c r="EI1765" s="69"/>
      <c r="EJ1765" s="69"/>
      <c r="EK1765" s="69"/>
      <c r="EL1765" s="69"/>
      <c r="EM1765" s="69"/>
      <c r="EN1765" s="69"/>
      <c r="EO1765" s="69"/>
      <c r="EP1765" s="69"/>
      <c r="EQ1765" s="69"/>
      <c r="ER1765" s="69"/>
      <c r="ES1765" s="69"/>
      <c r="ET1765" s="69"/>
      <c r="EU1765" s="69"/>
      <c r="EV1765" s="69"/>
      <c r="EW1765" s="69"/>
      <c r="EX1765" s="69"/>
      <c r="EY1765" s="69"/>
      <c r="EZ1765" s="69"/>
      <c r="FA1765" s="69"/>
      <c r="FB1765" s="69"/>
      <c r="FC1765" s="69"/>
      <c r="FD1765" s="69"/>
      <c r="FE1765" s="69"/>
      <c r="FF1765" s="69"/>
      <c r="FG1765" s="69"/>
      <c r="FH1765" s="69"/>
      <c r="FI1765" s="69"/>
      <c r="FJ1765" s="69"/>
      <c r="FK1765" s="69"/>
      <c r="FL1765" s="69"/>
      <c r="FM1765" s="69"/>
      <c r="FN1765" s="69"/>
      <c r="FO1765" s="69"/>
      <c r="FP1765" s="69"/>
      <c r="FQ1765" s="69"/>
      <c r="FR1765" s="69"/>
      <c r="FS1765" s="69"/>
      <c r="FT1765" s="69"/>
      <c r="FU1765" s="69"/>
      <c r="FV1765" s="69"/>
      <c r="FW1765" s="69"/>
      <c r="FX1765" s="69"/>
      <c r="FY1765" s="69"/>
      <c r="FZ1765" s="69"/>
      <c r="GA1765" s="69"/>
      <c r="GB1765" s="69"/>
      <c r="GC1765" s="69"/>
      <c r="GD1765" s="69"/>
      <c r="GE1765" s="69"/>
      <c r="GF1765" s="69"/>
      <c r="GG1765" s="69"/>
      <c r="GH1765" s="69"/>
      <c r="GI1765" s="69"/>
      <c r="GJ1765" s="69"/>
      <c r="GK1765" s="69"/>
      <c r="GL1765" s="69"/>
      <c r="GM1765" s="69"/>
      <c r="GN1765" s="69"/>
      <c r="GO1765" s="69"/>
      <c r="GP1765" s="69"/>
      <c r="GQ1765" s="69"/>
      <c r="GR1765" s="69"/>
      <c r="GS1765" s="69"/>
      <c r="GT1765" s="69"/>
      <c r="GU1765" s="69"/>
      <c r="GV1765" s="69"/>
      <c r="GW1765" s="69"/>
      <c r="GX1765" s="69"/>
      <c r="GY1765" s="69"/>
      <c r="GZ1765" s="69"/>
      <c r="HA1765" s="69"/>
      <c r="HB1765" s="69"/>
      <c r="HC1765" s="69"/>
      <c r="HD1765" s="69"/>
      <c r="HE1765" s="69"/>
      <c r="HF1765" s="69"/>
      <c r="HG1765" s="69"/>
      <c r="HH1765" s="69"/>
      <c r="HI1765" s="69"/>
      <c r="HJ1765" s="69"/>
      <c r="HK1765" s="69"/>
      <c r="HL1765" s="69"/>
      <c r="HM1765" s="69"/>
      <c r="HN1765" s="69"/>
      <c r="HO1765" s="69"/>
      <c r="HP1765" s="69"/>
      <c r="HQ1765" s="69"/>
      <c r="HR1765" s="69"/>
      <c r="HS1765" s="69"/>
      <c r="HT1765" s="69"/>
      <c r="HU1765" s="69"/>
      <c r="HV1765" s="69"/>
      <c r="HW1765" s="69"/>
      <c r="HX1765" s="69"/>
      <c r="HY1765" s="69"/>
      <c r="HZ1765" s="69"/>
      <c r="IA1765" s="69"/>
      <c r="IB1765" s="69"/>
      <c r="IC1765" s="69"/>
      <c r="ID1765" s="69"/>
      <c r="IE1765" s="69"/>
      <c r="IF1765" s="69"/>
      <c r="IG1765" s="69"/>
      <c r="IH1765" s="69"/>
      <c r="II1765" s="69"/>
      <c r="IJ1765" s="69"/>
      <c r="IK1765" s="69"/>
      <c r="IL1765" s="69"/>
      <c r="IM1765" s="69"/>
      <c r="IN1765" s="69"/>
    </row>
    <row r="1766" spans="1:248" s="70" customFormat="1" ht="15" customHeight="1" x14ac:dyDescent="0.2">
      <c r="A1766" s="92" t="s">
        <v>3616</v>
      </c>
      <c r="B1766" s="142">
        <v>42423</v>
      </c>
      <c r="C1766" s="92" t="s">
        <v>3618</v>
      </c>
      <c r="D1766" s="320">
        <v>620</v>
      </c>
      <c r="E1766" s="69"/>
      <c r="F1766" s="69"/>
      <c r="G1766" s="69"/>
      <c r="H1766" s="69"/>
      <c r="I1766" s="69"/>
      <c r="J1766" s="69"/>
      <c r="N1766" s="69"/>
      <c r="O1766" s="69"/>
      <c r="P1766" s="69"/>
      <c r="Q1766" s="69"/>
      <c r="R1766" s="69"/>
      <c r="S1766" s="69"/>
      <c r="T1766" s="69"/>
      <c r="U1766" s="69"/>
      <c r="V1766" s="69"/>
      <c r="W1766" s="69"/>
      <c r="X1766" s="69"/>
      <c r="Y1766" s="69"/>
      <c r="Z1766" s="69"/>
      <c r="AA1766" s="69"/>
      <c r="AB1766" s="69"/>
      <c r="AC1766" s="69"/>
      <c r="AD1766" s="69"/>
      <c r="AE1766" s="69"/>
      <c r="AF1766" s="69"/>
      <c r="AG1766" s="69"/>
      <c r="AH1766" s="69"/>
      <c r="AI1766" s="69"/>
      <c r="AJ1766" s="69"/>
      <c r="AK1766" s="69"/>
      <c r="AL1766" s="69"/>
      <c r="AM1766" s="69"/>
      <c r="AN1766" s="69"/>
      <c r="AO1766" s="69"/>
      <c r="AP1766" s="69"/>
      <c r="AQ1766" s="69"/>
      <c r="AR1766" s="69"/>
      <c r="AS1766" s="69"/>
      <c r="AT1766" s="69"/>
      <c r="AU1766" s="69"/>
      <c r="AV1766" s="69"/>
      <c r="AW1766" s="69"/>
      <c r="AX1766" s="69"/>
      <c r="AY1766" s="69"/>
      <c r="AZ1766" s="69"/>
      <c r="BA1766" s="69"/>
      <c r="BB1766" s="69"/>
      <c r="BC1766" s="69"/>
      <c r="BD1766" s="69"/>
      <c r="BE1766" s="69"/>
      <c r="BF1766" s="69"/>
      <c r="BG1766" s="69"/>
      <c r="BH1766" s="69"/>
      <c r="BI1766" s="69"/>
      <c r="BJ1766" s="69"/>
      <c r="BK1766" s="69"/>
      <c r="BL1766" s="69"/>
      <c r="BM1766" s="69"/>
      <c r="BN1766" s="69"/>
      <c r="BO1766" s="69"/>
      <c r="BP1766" s="69"/>
      <c r="BQ1766" s="69"/>
      <c r="BR1766" s="69"/>
      <c r="BS1766" s="69"/>
      <c r="BT1766" s="69"/>
      <c r="BU1766" s="69"/>
      <c r="BV1766" s="69"/>
      <c r="BW1766" s="69"/>
      <c r="BX1766" s="69"/>
      <c r="BY1766" s="69"/>
      <c r="BZ1766" s="69"/>
      <c r="CA1766" s="69"/>
      <c r="CB1766" s="69"/>
      <c r="CC1766" s="69"/>
      <c r="CD1766" s="69"/>
      <c r="CE1766" s="69"/>
      <c r="CF1766" s="69"/>
      <c r="CG1766" s="69"/>
      <c r="CH1766" s="69"/>
      <c r="CI1766" s="69"/>
      <c r="CJ1766" s="69"/>
      <c r="CK1766" s="69"/>
      <c r="CL1766" s="69"/>
      <c r="CM1766" s="69"/>
      <c r="CN1766" s="69"/>
      <c r="CO1766" s="69"/>
      <c r="CP1766" s="69"/>
      <c r="CQ1766" s="69"/>
      <c r="CR1766" s="69"/>
      <c r="CS1766" s="69"/>
      <c r="CT1766" s="69"/>
      <c r="CU1766" s="69"/>
      <c r="CV1766" s="69"/>
      <c r="CW1766" s="69"/>
      <c r="CX1766" s="69"/>
      <c r="CY1766" s="69"/>
      <c r="CZ1766" s="69"/>
      <c r="DA1766" s="69"/>
      <c r="DB1766" s="69"/>
      <c r="DC1766" s="69"/>
      <c r="DD1766" s="69"/>
      <c r="DE1766" s="69"/>
      <c r="DF1766" s="69"/>
      <c r="DG1766" s="69"/>
      <c r="DH1766" s="69"/>
      <c r="DI1766" s="69"/>
      <c r="DJ1766" s="69"/>
      <c r="DK1766" s="69"/>
      <c r="DL1766" s="69"/>
      <c r="DM1766" s="69"/>
      <c r="DN1766" s="69"/>
      <c r="DO1766" s="69"/>
      <c r="DP1766" s="69"/>
      <c r="DQ1766" s="69"/>
      <c r="DR1766" s="69"/>
      <c r="DS1766" s="69"/>
      <c r="DT1766" s="69"/>
      <c r="DU1766" s="69"/>
      <c r="DV1766" s="69"/>
      <c r="DW1766" s="69"/>
      <c r="DX1766" s="69"/>
      <c r="DY1766" s="69"/>
      <c r="DZ1766" s="69"/>
      <c r="EA1766" s="69"/>
      <c r="EB1766" s="69"/>
      <c r="EC1766" s="69"/>
      <c r="ED1766" s="69"/>
      <c r="EE1766" s="69"/>
      <c r="EF1766" s="69"/>
      <c r="EG1766" s="69"/>
      <c r="EH1766" s="69"/>
      <c r="EI1766" s="69"/>
      <c r="EJ1766" s="69"/>
      <c r="EK1766" s="69"/>
      <c r="EL1766" s="69"/>
      <c r="EM1766" s="69"/>
      <c r="EN1766" s="69"/>
      <c r="EO1766" s="69"/>
      <c r="EP1766" s="69"/>
      <c r="EQ1766" s="69"/>
      <c r="ER1766" s="69"/>
      <c r="ES1766" s="69"/>
      <c r="ET1766" s="69"/>
      <c r="EU1766" s="69"/>
      <c r="EV1766" s="69"/>
      <c r="EW1766" s="69"/>
      <c r="EX1766" s="69"/>
      <c r="EY1766" s="69"/>
      <c r="EZ1766" s="69"/>
      <c r="FA1766" s="69"/>
      <c r="FB1766" s="69"/>
      <c r="FC1766" s="69"/>
      <c r="FD1766" s="69"/>
      <c r="FE1766" s="69"/>
      <c r="FF1766" s="69"/>
      <c r="FG1766" s="69"/>
      <c r="FH1766" s="69"/>
      <c r="FI1766" s="69"/>
      <c r="FJ1766" s="69"/>
      <c r="FK1766" s="69"/>
      <c r="FL1766" s="69"/>
      <c r="FM1766" s="69"/>
      <c r="FN1766" s="69"/>
      <c r="FO1766" s="69"/>
      <c r="FP1766" s="69"/>
      <c r="FQ1766" s="69"/>
      <c r="FR1766" s="69"/>
      <c r="FS1766" s="69"/>
      <c r="FT1766" s="69"/>
      <c r="FU1766" s="69"/>
      <c r="FV1766" s="69"/>
      <c r="FW1766" s="69"/>
      <c r="FX1766" s="69"/>
      <c r="FY1766" s="69"/>
      <c r="FZ1766" s="69"/>
      <c r="GA1766" s="69"/>
      <c r="GB1766" s="69"/>
      <c r="GC1766" s="69"/>
      <c r="GD1766" s="69"/>
      <c r="GE1766" s="69"/>
      <c r="GF1766" s="69"/>
      <c r="GG1766" s="69"/>
      <c r="GH1766" s="69"/>
      <c r="GI1766" s="69"/>
      <c r="GJ1766" s="69"/>
      <c r="GK1766" s="69"/>
      <c r="GL1766" s="69"/>
      <c r="GM1766" s="69"/>
      <c r="GN1766" s="69"/>
      <c r="GO1766" s="69"/>
      <c r="GP1766" s="69"/>
      <c r="GQ1766" s="69"/>
      <c r="GR1766" s="69"/>
      <c r="GS1766" s="69"/>
      <c r="GT1766" s="69"/>
      <c r="GU1766" s="69"/>
      <c r="GV1766" s="69"/>
      <c r="GW1766" s="69"/>
      <c r="GX1766" s="69"/>
      <c r="GY1766" s="69"/>
      <c r="GZ1766" s="69"/>
      <c r="HA1766" s="69"/>
      <c r="HB1766" s="69"/>
      <c r="HC1766" s="69"/>
      <c r="HD1766" s="69"/>
      <c r="HE1766" s="69"/>
      <c r="HF1766" s="69"/>
      <c r="HG1766" s="69"/>
      <c r="HH1766" s="69"/>
      <c r="HI1766" s="69"/>
      <c r="HJ1766" s="69"/>
      <c r="HK1766" s="69"/>
      <c r="HL1766" s="69"/>
      <c r="HM1766" s="69"/>
      <c r="HN1766" s="69"/>
      <c r="HO1766" s="69"/>
      <c r="HP1766" s="69"/>
      <c r="HQ1766" s="69"/>
      <c r="HR1766" s="69"/>
      <c r="HS1766" s="69"/>
      <c r="HT1766" s="69"/>
      <c r="HU1766" s="69"/>
      <c r="HV1766" s="69"/>
      <c r="HW1766" s="69"/>
      <c r="HX1766" s="69"/>
      <c r="HY1766" s="69"/>
      <c r="HZ1766" s="69"/>
      <c r="IA1766" s="69"/>
      <c r="IB1766" s="69"/>
      <c r="IC1766" s="69"/>
      <c r="ID1766" s="69"/>
      <c r="IE1766" s="69"/>
      <c r="IF1766" s="69"/>
      <c r="IG1766" s="69"/>
      <c r="IH1766" s="69"/>
      <c r="II1766" s="69"/>
      <c r="IJ1766" s="69"/>
      <c r="IK1766" s="69"/>
      <c r="IL1766" s="69"/>
      <c r="IM1766" s="69"/>
      <c r="IN1766" s="69"/>
    </row>
    <row r="1767" spans="1:248" s="70" customFormat="1" ht="15" customHeight="1" x14ac:dyDescent="0.2">
      <c r="A1767" s="92" t="s">
        <v>3619</v>
      </c>
      <c r="B1767" s="142">
        <v>42424</v>
      </c>
      <c r="C1767" s="92" t="s">
        <v>3620</v>
      </c>
      <c r="D1767" s="320">
        <v>400</v>
      </c>
      <c r="E1767" s="69"/>
      <c r="F1767" s="69"/>
      <c r="G1767" s="69"/>
      <c r="H1767" s="69"/>
      <c r="I1767" s="69"/>
      <c r="J1767" s="69"/>
      <c r="N1767" s="69"/>
      <c r="O1767" s="69"/>
      <c r="P1767" s="69"/>
      <c r="Q1767" s="69"/>
      <c r="R1767" s="69"/>
      <c r="S1767" s="69"/>
      <c r="T1767" s="69"/>
      <c r="U1767" s="69"/>
      <c r="V1767" s="69"/>
      <c r="W1767" s="69"/>
      <c r="X1767" s="69"/>
      <c r="Y1767" s="69"/>
      <c r="Z1767" s="69"/>
      <c r="AA1767" s="69"/>
      <c r="AB1767" s="69"/>
      <c r="AC1767" s="69"/>
      <c r="AD1767" s="69"/>
      <c r="AE1767" s="69"/>
      <c r="AF1767" s="69"/>
      <c r="AG1767" s="69"/>
      <c r="AH1767" s="69"/>
      <c r="AI1767" s="69"/>
      <c r="AJ1767" s="69"/>
      <c r="AK1767" s="69"/>
      <c r="AL1767" s="69"/>
      <c r="AM1767" s="69"/>
      <c r="AN1767" s="69"/>
      <c r="AO1767" s="69"/>
      <c r="AP1767" s="69"/>
      <c r="AQ1767" s="69"/>
      <c r="AR1767" s="69"/>
      <c r="AS1767" s="69"/>
      <c r="AT1767" s="69"/>
      <c r="AU1767" s="69"/>
      <c r="AV1767" s="69"/>
      <c r="AW1767" s="69"/>
      <c r="AX1767" s="69"/>
      <c r="AY1767" s="69"/>
      <c r="AZ1767" s="69"/>
      <c r="BA1767" s="69"/>
      <c r="BB1767" s="69"/>
      <c r="BC1767" s="69"/>
      <c r="BD1767" s="69"/>
      <c r="BE1767" s="69"/>
      <c r="BF1767" s="69"/>
      <c r="BG1767" s="69"/>
      <c r="BH1767" s="69"/>
      <c r="BI1767" s="69"/>
      <c r="BJ1767" s="69"/>
      <c r="BK1767" s="69"/>
      <c r="BL1767" s="69"/>
      <c r="BM1767" s="69"/>
      <c r="BN1767" s="69"/>
      <c r="BO1767" s="69"/>
      <c r="BP1767" s="69"/>
      <c r="BQ1767" s="69"/>
      <c r="BR1767" s="69"/>
      <c r="BS1767" s="69"/>
      <c r="BT1767" s="69"/>
      <c r="BU1767" s="69"/>
      <c r="BV1767" s="69"/>
      <c r="BW1767" s="69"/>
      <c r="BX1767" s="69"/>
      <c r="BY1767" s="69"/>
      <c r="BZ1767" s="69"/>
      <c r="CA1767" s="69"/>
      <c r="CB1767" s="69"/>
      <c r="CC1767" s="69"/>
      <c r="CD1767" s="69"/>
      <c r="CE1767" s="69"/>
      <c r="CF1767" s="69"/>
      <c r="CG1767" s="69"/>
      <c r="CH1767" s="69"/>
      <c r="CI1767" s="69"/>
      <c r="CJ1767" s="69"/>
      <c r="CK1767" s="69"/>
      <c r="CL1767" s="69"/>
      <c r="CM1767" s="69"/>
      <c r="CN1767" s="69"/>
      <c r="CO1767" s="69"/>
      <c r="CP1767" s="69"/>
      <c r="CQ1767" s="69"/>
      <c r="CR1767" s="69"/>
      <c r="CS1767" s="69"/>
      <c r="CT1767" s="69"/>
      <c r="CU1767" s="69"/>
      <c r="CV1767" s="69"/>
      <c r="CW1767" s="69"/>
      <c r="CX1767" s="69"/>
      <c r="CY1767" s="69"/>
      <c r="CZ1767" s="69"/>
      <c r="DA1767" s="69"/>
      <c r="DB1767" s="69"/>
      <c r="DC1767" s="69"/>
      <c r="DD1767" s="69"/>
      <c r="DE1767" s="69"/>
      <c r="DF1767" s="69"/>
      <c r="DG1767" s="69"/>
      <c r="DH1767" s="69"/>
      <c r="DI1767" s="69"/>
      <c r="DJ1767" s="69"/>
      <c r="DK1767" s="69"/>
      <c r="DL1767" s="69"/>
      <c r="DM1767" s="69"/>
      <c r="DN1767" s="69"/>
      <c r="DO1767" s="69"/>
      <c r="DP1767" s="69"/>
      <c r="DQ1767" s="69"/>
      <c r="DR1767" s="69"/>
      <c r="DS1767" s="69"/>
      <c r="DT1767" s="69"/>
      <c r="DU1767" s="69"/>
      <c r="DV1767" s="69"/>
      <c r="DW1767" s="69"/>
      <c r="DX1767" s="69"/>
      <c r="DY1767" s="69"/>
      <c r="DZ1767" s="69"/>
      <c r="EA1767" s="69"/>
      <c r="EB1767" s="69"/>
      <c r="EC1767" s="69"/>
      <c r="ED1767" s="69"/>
      <c r="EE1767" s="69"/>
      <c r="EF1767" s="69"/>
      <c r="EG1767" s="69"/>
      <c r="EH1767" s="69"/>
      <c r="EI1767" s="69"/>
      <c r="EJ1767" s="69"/>
      <c r="EK1767" s="69"/>
      <c r="EL1767" s="69"/>
      <c r="EM1767" s="69"/>
      <c r="EN1767" s="69"/>
      <c r="EO1767" s="69"/>
      <c r="EP1767" s="69"/>
      <c r="EQ1767" s="69"/>
      <c r="ER1767" s="69"/>
      <c r="ES1767" s="69"/>
      <c r="ET1767" s="69"/>
      <c r="EU1767" s="69"/>
      <c r="EV1767" s="69"/>
      <c r="EW1767" s="69"/>
      <c r="EX1767" s="69"/>
      <c r="EY1767" s="69"/>
      <c r="EZ1767" s="69"/>
      <c r="FA1767" s="69"/>
      <c r="FB1767" s="69"/>
      <c r="FC1767" s="69"/>
      <c r="FD1767" s="69"/>
      <c r="FE1767" s="69"/>
      <c r="FF1767" s="69"/>
      <c r="FG1767" s="69"/>
      <c r="FH1767" s="69"/>
      <c r="FI1767" s="69"/>
      <c r="FJ1767" s="69"/>
      <c r="FK1767" s="69"/>
      <c r="FL1767" s="69"/>
      <c r="FM1767" s="69"/>
      <c r="FN1767" s="69"/>
      <c r="FO1767" s="69"/>
      <c r="FP1767" s="69"/>
      <c r="FQ1767" s="69"/>
      <c r="FR1767" s="69"/>
      <c r="FS1767" s="69"/>
      <c r="FT1767" s="69"/>
      <c r="FU1767" s="69"/>
      <c r="FV1767" s="69"/>
      <c r="FW1767" s="69"/>
      <c r="FX1767" s="69"/>
      <c r="FY1767" s="69"/>
      <c r="FZ1767" s="69"/>
      <c r="GA1767" s="69"/>
      <c r="GB1767" s="69"/>
      <c r="GC1767" s="69"/>
      <c r="GD1767" s="69"/>
      <c r="GE1767" s="69"/>
      <c r="GF1767" s="69"/>
      <c r="GG1767" s="69"/>
      <c r="GH1767" s="69"/>
      <c r="GI1767" s="69"/>
      <c r="GJ1767" s="69"/>
      <c r="GK1767" s="69"/>
      <c r="GL1767" s="69"/>
      <c r="GM1767" s="69"/>
      <c r="GN1767" s="69"/>
      <c r="GO1767" s="69"/>
      <c r="GP1767" s="69"/>
      <c r="GQ1767" s="69"/>
      <c r="GR1767" s="69"/>
      <c r="GS1767" s="69"/>
      <c r="GT1767" s="69"/>
      <c r="GU1767" s="69"/>
      <c r="GV1767" s="69"/>
      <c r="GW1767" s="69"/>
      <c r="GX1767" s="69"/>
      <c r="GY1767" s="69"/>
      <c r="GZ1767" s="69"/>
      <c r="HA1767" s="69"/>
      <c r="HB1767" s="69"/>
      <c r="HC1767" s="69"/>
      <c r="HD1767" s="69"/>
      <c r="HE1767" s="69"/>
      <c r="HF1767" s="69"/>
      <c r="HG1767" s="69"/>
      <c r="HH1767" s="69"/>
      <c r="HI1767" s="69"/>
      <c r="HJ1767" s="69"/>
      <c r="HK1767" s="69"/>
      <c r="HL1767" s="69"/>
      <c r="HM1767" s="69"/>
      <c r="HN1767" s="69"/>
      <c r="HO1767" s="69"/>
      <c r="HP1767" s="69"/>
      <c r="HQ1767" s="69"/>
      <c r="HR1767" s="69"/>
      <c r="HS1767" s="69"/>
      <c r="HT1767" s="69"/>
      <c r="HU1767" s="69"/>
      <c r="HV1767" s="69"/>
      <c r="HW1767" s="69"/>
      <c r="HX1767" s="69"/>
      <c r="HY1767" s="69"/>
      <c r="HZ1767" s="69"/>
      <c r="IA1767" s="69"/>
      <c r="IB1767" s="69"/>
      <c r="IC1767" s="69"/>
      <c r="ID1767" s="69"/>
      <c r="IE1767" s="69"/>
      <c r="IF1767" s="69"/>
      <c r="IG1767" s="69"/>
      <c r="IH1767" s="69"/>
      <c r="II1767" s="69"/>
      <c r="IJ1767" s="69"/>
      <c r="IK1767" s="69"/>
      <c r="IL1767" s="69"/>
      <c r="IM1767" s="69"/>
      <c r="IN1767" s="69"/>
    </row>
    <row r="1768" spans="1:248" s="70" customFormat="1" ht="15" customHeight="1" x14ac:dyDescent="0.2">
      <c r="A1768" s="92" t="s">
        <v>3621</v>
      </c>
      <c r="B1768" s="142">
        <v>42425</v>
      </c>
      <c r="C1768" s="92" t="s">
        <v>3622</v>
      </c>
      <c r="D1768" s="320">
        <v>200</v>
      </c>
      <c r="E1768" s="69"/>
      <c r="F1768" s="69"/>
      <c r="G1768" s="69"/>
      <c r="H1768" s="69"/>
      <c r="I1768" s="69"/>
      <c r="J1768" s="69"/>
      <c r="N1768" s="69"/>
      <c r="O1768" s="69"/>
      <c r="P1768" s="69"/>
      <c r="Q1768" s="69"/>
      <c r="R1768" s="69"/>
      <c r="S1768" s="69"/>
      <c r="T1768" s="69"/>
      <c r="U1768" s="69"/>
      <c r="V1768" s="69"/>
      <c r="W1768" s="69"/>
      <c r="X1768" s="69"/>
      <c r="Y1768" s="69"/>
      <c r="Z1768" s="69"/>
      <c r="AA1768" s="69"/>
      <c r="AB1768" s="69"/>
      <c r="AC1768" s="69"/>
      <c r="AD1768" s="69"/>
      <c r="AE1768" s="69"/>
      <c r="AF1768" s="69"/>
      <c r="AG1768" s="69"/>
      <c r="AH1768" s="69"/>
      <c r="AI1768" s="69"/>
      <c r="AJ1768" s="69"/>
      <c r="AK1768" s="69"/>
      <c r="AL1768" s="69"/>
      <c r="AM1768" s="69"/>
      <c r="AN1768" s="69"/>
      <c r="AO1768" s="69"/>
      <c r="AP1768" s="69"/>
      <c r="AQ1768" s="69"/>
      <c r="AR1768" s="69"/>
      <c r="AS1768" s="69"/>
      <c r="AT1768" s="69"/>
      <c r="AU1768" s="69"/>
      <c r="AV1768" s="69"/>
      <c r="AW1768" s="69"/>
      <c r="AX1768" s="69"/>
      <c r="AY1768" s="69"/>
      <c r="AZ1768" s="69"/>
      <c r="BA1768" s="69"/>
      <c r="BB1768" s="69"/>
      <c r="BC1768" s="69"/>
      <c r="BD1768" s="69"/>
      <c r="BE1768" s="69"/>
      <c r="BF1768" s="69"/>
      <c r="BG1768" s="69"/>
      <c r="BH1768" s="69"/>
      <c r="BI1768" s="69"/>
      <c r="BJ1768" s="69"/>
      <c r="BK1768" s="69"/>
      <c r="BL1768" s="69"/>
      <c r="BM1768" s="69"/>
      <c r="BN1768" s="69"/>
      <c r="BO1768" s="69"/>
      <c r="BP1768" s="69"/>
      <c r="BQ1768" s="69"/>
      <c r="BR1768" s="69"/>
      <c r="BS1768" s="69"/>
      <c r="BT1768" s="69"/>
      <c r="BU1768" s="69"/>
      <c r="BV1768" s="69"/>
      <c r="BW1768" s="69"/>
      <c r="BX1768" s="69"/>
      <c r="BY1768" s="69"/>
      <c r="BZ1768" s="69"/>
      <c r="CA1768" s="69"/>
      <c r="CB1768" s="69"/>
      <c r="CC1768" s="69"/>
      <c r="CD1768" s="69"/>
      <c r="CE1768" s="69"/>
      <c r="CF1768" s="69"/>
      <c r="CG1768" s="69"/>
      <c r="CH1768" s="69"/>
      <c r="CI1768" s="69"/>
      <c r="CJ1768" s="69"/>
      <c r="CK1768" s="69"/>
      <c r="CL1768" s="69"/>
      <c r="CM1768" s="69"/>
      <c r="CN1768" s="69"/>
      <c r="CO1768" s="69"/>
      <c r="CP1768" s="69"/>
      <c r="CQ1768" s="69"/>
      <c r="CR1768" s="69"/>
      <c r="CS1768" s="69"/>
      <c r="CT1768" s="69"/>
      <c r="CU1768" s="69"/>
      <c r="CV1768" s="69"/>
      <c r="CW1768" s="69"/>
      <c r="CX1768" s="69"/>
      <c r="CY1768" s="69"/>
      <c r="CZ1768" s="69"/>
      <c r="DA1768" s="69"/>
      <c r="DB1768" s="69"/>
      <c r="DC1768" s="69"/>
      <c r="DD1768" s="69"/>
      <c r="DE1768" s="69"/>
      <c r="DF1768" s="69"/>
      <c r="DG1768" s="69"/>
      <c r="DH1768" s="69"/>
      <c r="DI1768" s="69"/>
      <c r="DJ1768" s="69"/>
      <c r="DK1768" s="69"/>
      <c r="DL1768" s="69"/>
      <c r="DM1768" s="69"/>
      <c r="DN1768" s="69"/>
      <c r="DO1768" s="69"/>
      <c r="DP1768" s="69"/>
      <c r="DQ1768" s="69"/>
      <c r="DR1768" s="69"/>
      <c r="DS1768" s="69"/>
      <c r="DT1768" s="69"/>
      <c r="DU1768" s="69"/>
      <c r="DV1768" s="69"/>
      <c r="DW1768" s="69"/>
      <c r="DX1768" s="69"/>
      <c r="DY1768" s="69"/>
      <c r="DZ1768" s="69"/>
      <c r="EA1768" s="69"/>
      <c r="EB1768" s="69"/>
      <c r="EC1768" s="69"/>
      <c r="ED1768" s="69"/>
      <c r="EE1768" s="69"/>
      <c r="EF1768" s="69"/>
      <c r="EG1768" s="69"/>
      <c r="EH1768" s="69"/>
      <c r="EI1768" s="69"/>
      <c r="EJ1768" s="69"/>
      <c r="EK1768" s="69"/>
      <c r="EL1768" s="69"/>
      <c r="EM1768" s="69"/>
      <c r="EN1768" s="69"/>
      <c r="EO1768" s="69"/>
      <c r="EP1768" s="69"/>
      <c r="EQ1768" s="69"/>
      <c r="ER1768" s="69"/>
      <c r="ES1768" s="69"/>
      <c r="ET1768" s="69"/>
      <c r="EU1768" s="69"/>
      <c r="EV1768" s="69"/>
      <c r="EW1768" s="69"/>
      <c r="EX1768" s="69"/>
      <c r="EY1768" s="69"/>
      <c r="EZ1768" s="69"/>
      <c r="FA1768" s="69"/>
      <c r="FB1768" s="69"/>
      <c r="FC1768" s="69"/>
      <c r="FD1768" s="69"/>
      <c r="FE1768" s="69"/>
      <c r="FF1768" s="69"/>
      <c r="FG1768" s="69"/>
      <c r="FH1768" s="69"/>
      <c r="FI1768" s="69"/>
      <c r="FJ1768" s="69"/>
      <c r="FK1768" s="69"/>
      <c r="FL1768" s="69"/>
      <c r="FM1768" s="69"/>
      <c r="FN1768" s="69"/>
      <c r="FO1768" s="69"/>
      <c r="FP1768" s="69"/>
      <c r="FQ1768" s="69"/>
      <c r="FR1768" s="69"/>
      <c r="FS1768" s="69"/>
      <c r="FT1768" s="69"/>
      <c r="FU1768" s="69"/>
      <c r="FV1768" s="69"/>
      <c r="FW1768" s="69"/>
      <c r="FX1768" s="69"/>
      <c r="FY1768" s="69"/>
      <c r="FZ1768" s="69"/>
      <c r="GA1768" s="69"/>
      <c r="GB1768" s="69"/>
      <c r="GC1768" s="69"/>
      <c r="GD1768" s="69"/>
      <c r="GE1768" s="69"/>
      <c r="GF1768" s="69"/>
      <c r="GG1768" s="69"/>
      <c r="GH1768" s="69"/>
      <c r="GI1768" s="69"/>
      <c r="GJ1768" s="69"/>
      <c r="GK1768" s="69"/>
      <c r="GL1768" s="69"/>
      <c r="GM1768" s="69"/>
      <c r="GN1768" s="69"/>
      <c r="GO1768" s="69"/>
      <c r="GP1768" s="69"/>
      <c r="GQ1768" s="69"/>
      <c r="GR1768" s="69"/>
      <c r="GS1768" s="69"/>
      <c r="GT1768" s="69"/>
      <c r="GU1768" s="69"/>
      <c r="GV1768" s="69"/>
      <c r="GW1768" s="69"/>
      <c r="GX1768" s="69"/>
      <c r="GY1768" s="69"/>
      <c r="GZ1768" s="69"/>
      <c r="HA1768" s="69"/>
      <c r="HB1768" s="69"/>
      <c r="HC1768" s="69"/>
      <c r="HD1768" s="69"/>
      <c r="HE1768" s="69"/>
      <c r="HF1768" s="69"/>
      <c r="HG1768" s="69"/>
      <c r="HH1768" s="69"/>
      <c r="HI1768" s="69"/>
      <c r="HJ1768" s="69"/>
      <c r="HK1768" s="69"/>
      <c r="HL1768" s="69"/>
      <c r="HM1768" s="69"/>
      <c r="HN1768" s="69"/>
      <c r="HO1768" s="69"/>
      <c r="HP1768" s="69"/>
      <c r="HQ1768" s="69"/>
      <c r="HR1768" s="69"/>
      <c r="HS1768" s="69"/>
      <c r="HT1768" s="69"/>
      <c r="HU1768" s="69"/>
      <c r="HV1768" s="69"/>
      <c r="HW1768" s="69"/>
      <c r="HX1768" s="69"/>
      <c r="HY1768" s="69"/>
      <c r="HZ1768" s="69"/>
      <c r="IA1768" s="69"/>
      <c r="IB1768" s="69"/>
      <c r="IC1768" s="69"/>
      <c r="ID1768" s="69"/>
      <c r="IE1768" s="69"/>
      <c r="IF1768" s="69"/>
      <c r="IG1768" s="69"/>
      <c r="IH1768" s="69"/>
      <c r="II1768" s="69"/>
      <c r="IJ1768" s="69"/>
      <c r="IK1768" s="69"/>
      <c r="IL1768" s="69"/>
      <c r="IM1768" s="69"/>
      <c r="IN1768" s="69"/>
    </row>
    <row r="1769" spans="1:248" s="70" customFormat="1" ht="15" customHeight="1" x14ac:dyDescent="0.2">
      <c r="A1769" s="92" t="s">
        <v>3623</v>
      </c>
      <c r="B1769" s="142">
        <v>42426</v>
      </c>
      <c r="C1769" s="92" t="s">
        <v>3624</v>
      </c>
      <c r="D1769" s="320">
        <v>200</v>
      </c>
      <c r="E1769" s="69"/>
      <c r="F1769" s="69"/>
      <c r="G1769" s="69"/>
      <c r="H1769" s="69"/>
      <c r="I1769" s="69"/>
      <c r="J1769" s="69"/>
      <c r="N1769" s="69"/>
      <c r="O1769" s="69"/>
      <c r="P1769" s="69"/>
      <c r="Q1769" s="69"/>
      <c r="R1769" s="69"/>
      <c r="S1769" s="69"/>
      <c r="T1769" s="69"/>
      <c r="U1769" s="69"/>
      <c r="V1769" s="69"/>
      <c r="W1769" s="69"/>
      <c r="X1769" s="69"/>
      <c r="Y1769" s="69"/>
      <c r="Z1769" s="69"/>
      <c r="AA1769" s="69"/>
      <c r="AB1769" s="69"/>
      <c r="AC1769" s="69"/>
      <c r="AD1769" s="69"/>
      <c r="AE1769" s="69"/>
      <c r="AF1769" s="69"/>
      <c r="AG1769" s="69"/>
      <c r="AH1769" s="69"/>
      <c r="AI1769" s="69"/>
      <c r="AJ1769" s="69"/>
      <c r="AK1769" s="69"/>
      <c r="AL1769" s="69"/>
      <c r="AM1769" s="69"/>
      <c r="AN1769" s="69"/>
      <c r="AO1769" s="69"/>
      <c r="AP1769" s="69"/>
      <c r="AQ1769" s="69"/>
      <c r="AR1769" s="69"/>
      <c r="AS1769" s="69"/>
      <c r="AT1769" s="69"/>
      <c r="AU1769" s="69"/>
      <c r="AV1769" s="69"/>
      <c r="AW1769" s="69"/>
      <c r="AX1769" s="69"/>
      <c r="AY1769" s="69"/>
      <c r="AZ1769" s="69"/>
      <c r="BA1769" s="69"/>
      <c r="BB1769" s="69"/>
      <c r="BC1769" s="69"/>
      <c r="BD1769" s="69"/>
      <c r="BE1769" s="69"/>
      <c r="BF1769" s="69"/>
      <c r="BG1769" s="69"/>
      <c r="BH1769" s="69"/>
      <c r="BI1769" s="69"/>
      <c r="BJ1769" s="69"/>
      <c r="BK1769" s="69"/>
      <c r="BL1769" s="69"/>
      <c r="BM1769" s="69"/>
      <c r="BN1769" s="69"/>
      <c r="BO1769" s="69"/>
      <c r="BP1769" s="69"/>
      <c r="BQ1769" s="69"/>
      <c r="BR1769" s="69"/>
      <c r="BS1769" s="69"/>
      <c r="BT1769" s="69"/>
      <c r="BU1769" s="69"/>
      <c r="BV1769" s="69"/>
      <c r="BW1769" s="69"/>
      <c r="BX1769" s="69"/>
      <c r="BY1769" s="69"/>
      <c r="BZ1769" s="69"/>
      <c r="CA1769" s="69"/>
      <c r="CB1769" s="69"/>
      <c r="CC1769" s="69"/>
      <c r="CD1769" s="69"/>
      <c r="CE1769" s="69"/>
      <c r="CF1769" s="69"/>
      <c r="CG1769" s="69"/>
      <c r="CH1769" s="69"/>
      <c r="CI1769" s="69"/>
      <c r="CJ1769" s="69"/>
      <c r="CK1769" s="69"/>
      <c r="CL1769" s="69"/>
      <c r="CM1769" s="69"/>
      <c r="CN1769" s="69"/>
      <c r="CO1769" s="69"/>
      <c r="CP1769" s="69"/>
      <c r="CQ1769" s="69"/>
      <c r="CR1769" s="69"/>
      <c r="CS1769" s="69"/>
      <c r="CT1769" s="69"/>
      <c r="CU1769" s="69"/>
      <c r="CV1769" s="69"/>
      <c r="CW1769" s="69"/>
      <c r="CX1769" s="69"/>
      <c r="CY1769" s="69"/>
      <c r="CZ1769" s="69"/>
      <c r="DA1769" s="69"/>
      <c r="DB1769" s="69"/>
      <c r="DC1769" s="69"/>
      <c r="DD1769" s="69"/>
      <c r="DE1769" s="69"/>
      <c r="DF1769" s="69"/>
      <c r="DG1769" s="69"/>
      <c r="DH1769" s="69"/>
      <c r="DI1769" s="69"/>
      <c r="DJ1769" s="69"/>
      <c r="DK1769" s="69"/>
      <c r="DL1769" s="69"/>
      <c r="DM1769" s="69"/>
      <c r="DN1769" s="69"/>
      <c r="DO1769" s="69"/>
      <c r="DP1769" s="69"/>
      <c r="DQ1769" s="69"/>
      <c r="DR1769" s="69"/>
      <c r="DS1769" s="69"/>
      <c r="DT1769" s="69"/>
      <c r="DU1769" s="69"/>
      <c r="DV1769" s="69"/>
      <c r="DW1769" s="69"/>
      <c r="DX1769" s="69"/>
      <c r="DY1769" s="69"/>
      <c r="DZ1769" s="69"/>
      <c r="EA1769" s="69"/>
      <c r="EB1769" s="69"/>
      <c r="EC1769" s="69"/>
      <c r="ED1769" s="69"/>
      <c r="EE1769" s="69"/>
      <c r="EF1769" s="69"/>
      <c r="EG1769" s="69"/>
      <c r="EH1769" s="69"/>
      <c r="EI1769" s="69"/>
      <c r="EJ1769" s="69"/>
      <c r="EK1769" s="69"/>
      <c r="EL1769" s="69"/>
      <c r="EM1769" s="69"/>
      <c r="EN1769" s="69"/>
      <c r="EO1769" s="69"/>
      <c r="EP1769" s="69"/>
      <c r="EQ1769" s="69"/>
      <c r="ER1769" s="69"/>
      <c r="ES1769" s="69"/>
      <c r="ET1769" s="69"/>
      <c r="EU1769" s="69"/>
      <c r="EV1769" s="69"/>
      <c r="EW1769" s="69"/>
      <c r="EX1769" s="69"/>
      <c r="EY1769" s="69"/>
      <c r="EZ1769" s="69"/>
      <c r="FA1769" s="69"/>
      <c r="FB1769" s="69"/>
      <c r="FC1769" s="69"/>
      <c r="FD1769" s="69"/>
      <c r="FE1769" s="69"/>
      <c r="FF1769" s="69"/>
      <c r="FG1769" s="69"/>
      <c r="FH1769" s="69"/>
      <c r="FI1769" s="69"/>
      <c r="FJ1769" s="69"/>
      <c r="FK1769" s="69"/>
      <c r="FL1769" s="69"/>
      <c r="FM1769" s="69"/>
      <c r="FN1769" s="69"/>
      <c r="FO1769" s="69"/>
      <c r="FP1769" s="69"/>
      <c r="FQ1769" s="69"/>
      <c r="FR1769" s="69"/>
      <c r="FS1769" s="69"/>
      <c r="FT1769" s="69"/>
      <c r="FU1769" s="69"/>
      <c r="FV1769" s="69"/>
      <c r="FW1769" s="69"/>
      <c r="FX1769" s="69"/>
      <c r="FY1769" s="69"/>
      <c r="FZ1769" s="69"/>
      <c r="GA1769" s="69"/>
      <c r="GB1769" s="69"/>
      <c r="GC1769" s="69"/>
      <c r="GD1769" s="69"/>
      <c r="GE1769" s="69"/>
      <c r="GF1769" s="69"/>
      <c r="GG1769" s="69"/>
      <c r="GH1769" s="69"/>
      <c r="GI1769" s="69"/>
      <c r="GJ1769" s="69"/>
      <c r="GK1769" s="69"/>
      <c r="GL1769" s="69"/>
      <c r="GM1769" s="69"/>
      <c r="GN1769" s="69"/>
      <c r="GO1769" s="69"/>
      <c r="GP1769" s="69"/>
      <c r="GQ1769" s="69"/>
      <c r="GR1769" s="69"/>
      <c r="GS1769" s="69"/>
      <c r="GT1769" s="69"/>
      <c r="GU1769" s="69"/>
      <c r="GV1769" s="69"/>
      <c r="GW1769" s="69"/>
      <c r="GX1769" s="69"/>
      <c r="GY1769" s="69"/>
      <c r="GZ1769" s="69"/>
      <c r="HA1769" s="69"/>
      <c r="HB1769" s="69"/>
      <c r="HC1769" s="69"/>
      <c r="HD1769" s="69"/>
      <c r="HE1769" s="69"/>
      <c r="HF1769" s="69"/>
      <c r="HG1769" s="69"/>
      <c r="HH1769" s="69"/>
      <c r="HI1769" s="69"/>
      <c r="HJ1769" s="69"/>
      <c r="HK1769" s="69"/>
      <c r="HL1769" s="69"/>
      <c r="HM1769" s="69"/>
      <c r="HN1769" s="69"/>
      <c r="HO1769" s="69"/>
      <c r="HP1769" s="69"/>
      <c r="HQ1769" s="69"/>
      <c r="HR1769" s="69"/>
      <c r="HS1769" s="69"/>
      <c r="HT1769" s="69"/>
      <c r="HU1769" s="69"/>
      <c r="HV1769" s="69"/>
      <c r="HW1769" s="69"/>
      <c r="HX1769" s="69"/>
      <c r="HY1769" s="69"/>
      <c r="HZ1769" s="69"/>
      <c r="IA1769" s="69"/>
      <c r="IB1769" s="69"/>
      <c r="IC1769" s="69"/>
      <c r="ID1769" s="69"/>
      <c r="IE1769" s="69"/>
      <c r="IF1769" s="69"/>
      <c r="IG1769" s="69"/>
      <c r="IH1769" s="69"/>
      <c r="II1769" s="69"/>
      <c r="IJ1769" s="69"/>
      <c r="IK1769" s="69"/>
      <c r="IL1769" s="69"/>
      <c r="IM1769" s="69"/>
      <c r="IN1769" s="69"/>
    </row>
    <row r="1770" spans="1:248" s="70" customFormat="1" ht="15" customHeight="1" x14ac:dyDescent="0.2">
      <c r="A1770" s="92" t="s">
        <v>3625</v>
      </c>
      <c r="B1770" s="142">
        <v>42427</v>
      </c>
      <c r="C1770" s="92" t="s">
        <v>3626</v>
      </c>
      <c r="D1770" s="320">
        <v>150</v>
      </c>
      <c r="E1770" s="69"/>
      <c r="F1770" s="69"/>
      <c r="G1770" s="69"/>
      <c r="H1770" s="69"/>
      <c r="I1770" s="69"/>
      <c r="J1770" s="69"/>
      <c r="N1770" s="69"/>
      <c r="O1770" s="69"/>
      <c r="P1770" s="69"/>
      <c r="Q1770" s="69"/>
      <c r="R1770" s="69"/>
      <c r="S1770" s="69"/>
      <c r="T1770" s="69"/>
      <c r="U1770" s="69"/>
      <c r="V1770" s="69"/>
      <c r="W1770" s="69"/>
      <c r="X1770" s="69"/>
      <c r="Y1770" s="69"/>
      <c r="Z1770" s="69"/>
      <c r="AA1770" s="69"/>
      <c r="AB1770" s="69"/>
      <c r="AC1770" s="69"/>
      <c r="AD1770" s="69"/>
      <c r="AE1770" s="69"/>
      <c r="AF1770" s="69"/>
      <c r="AG1770" s="69"/>
      <c r="AH1770" s="69"/>
      <c r="AI1770" s="69"/>
      <c r="AJ1770" s="69"/>
      <c r="AK1770" s="69"/>
      <c r="AL1770" s="69"/>
      <c r="AM1770" s="69"/>
      <c r="AN1770" s="69"/>
      <c r="AO1770" s="69"/>
      <c r="AP1770" s="69"/>
      <c r="AQ1770" s="69"/>
      <c r="AR1770" s="69"/>
      <c r="AS1770" s="69"/>
      <c r="AT1770" s="69"/>
      <c r="AU1770" s="69"/>
      <c r="AV1770" s="69"/>
      <c r="AW1770" s="69"/>
      <c r="AX1770" s="69"/>
      <c r="AY1770" s="69"/>
      <c r="AZ1770" s="69"/>
      <c r="BA1770" s="69"/>
      <c r="BB1770" s="69"/>
      <c r="BC1770" s="69"/>
      <c r="BD1770" s="69"/>
      <c r="BE1770" s="69"/>
      <c r="BF1770" s="69"/>
      <c r="BG1770" s="69"/>
      <c r="BH1770" s="69"/>
      <c r="BI1770" s="69"/>
      <c r="BJ1770" s="69"/>
      <c r="BK1770" s="69"/>
      <c r="BL1770" s="69"/>
      <c r="BM1770" s="69"/>
      <c r="BN1770" s="69"/>
      <c r="BO1770" s="69"/>
      <c r="BP1770" s="69"/>
      <c r="BQ1770" s="69"/>
      <c r="BR1770" s="69"/>
      <c r="BS1770" s="69"/>
      <c r="BT1770" s="69"/>
      <c r="BU1770" s="69"/>
      <c r="BV1770" s="69"/>
      <c r="BW1770" s="69"/>
      <c r="BX1770" s="69"/>
      <c r="BY1770" s="69"/>
      <c r="BZ1770" s="69"/>
      <c r="CA1770" s="69"/>
      <c r="CB1770" s="69"/>
      <c r="CC1770" s="69"/>
      <c r="CD1770" s="69"/>
      <c r="CE1770" s="69"/>
      <c r="CF1770" s="69"/>
      <c r="CG1770" s="69"/>
      <c r="CH1770" s="69"/>
      <c r="CI1770" s="69"/>
      <c r="CJ1770" s="69"/>
      <c r="CK1770" s="69"/>
      <c r="CL1770" s="69"/>
      <c r="CM1770" s="69"/>
      <c r="CN1770" s="69"/>
      <c r="CO1770" s="69"/>
      <c r="CP1770" s="69"/>
      <c r="CQ1770" s="69"/>
      <c r="CR1770" s="69"/>
      <c r="CS1770" s="69"/>
      <c r="CT1770" s="69"/>
      <c r="CU1770" s="69"/>
      <c r="CV1770" s="69"/>
      <c r="CW1770" s="69"/>
      <c r="CX1770" s="69"/>
      <c r="CY1770" s="69"/>
      <c r="CZ1770" s="69"/>
      <c r="DA1770" s="69"/>
      <c r="DB1770" s="69"/>
      <c r="DC1770" s="69"/>
      <c r="DD1770" s="69"/>
      <c r="DE1770" s="69"/>
      <c r="DF1770" s="69"/>
      <c r="DG1770" s="69"/>
      <c r="DH1770" s="69"/>
      <c r="DI1770" s="69"/>
      <c r="DJ1770" s="69"/>
      <c r="DK1770" s="69"/>
      <c r="DL1770" s="69"/>
      <c r="DM1770" s="69"/>
      <c r="DN1770" s="69"/>
      <c r="DO1770" s="69"/>
      <c r="DP1770" s="69"/>
      <c r="DQ1770" s="69"/>
      <c r="DR1770" s="69"/>
      <c r="DS1770" s="69"/>
      <c r="DT1770" s="69"/>
      <c r="DU1770" s="69"/>
      <c r="DV1770" s="69"/>
      <c r="DW1770" s="69"/>
      <c r="DX1770" s="69"/>
      <c r="DY1770" s="69"/>
      <c r="DZ1770" s="69"/>
      <c r="EA1770" s="69"/>
      <c r="EB1770" s="69"/>
      <c r="EC1770" s="69"/>
      <c r="ED1770" s="69"/>
      <c r="EE1770" s="69"/>
      <c r="EF1770" s="69"/>
      <c r="EG1770" s="69"/>
      <c r="EH1770" s="69"/>
      <c r="EI1770" s="69"/>
      <c r="EJ1770" s="69"/>
      <c r="EK1770" s="69"/>
      <c r="EL1770" s="69"/>
      <c r="EM1770" s="69"/>
      <c r="EN1770" s="69"/>
      <c r="EO1770" s="69"/>
      <c r="EP1770" s="69"/>
      <c r="EQ1770" s="69"/>
      <c r="ER1770" s="69"/>
      <c r="ES1770" s="69"/>
      <c r="ET1770" s="69"/>
      <c r="EU1770" s="69"/>
      <c r="EV1770" s="69"/>
      <c r="EW1770" s="69"/>
      <c r="EX1770" s="69"/>
      <c r="EY1770" s="69"/>
      <c r="EZ1770" s="69"/>
      <c r="FA1770" s="69"/>
      <c r="FB1770" s="69"/>
      <c r="FC1770" s="69"/>
      <c r="FD1770" s="69"/>
      <c r="FE1770" s="69"/>
      <c r="FF1770" s="69"/>
      <c r="FG1770" s="69"/>
      <c r="FH1770" s="69"/>
      <c r="FI1770" s="69"/>
      <c r="FJ1770" s="69"/>
      <c r="FK1770" s="69"/>
      <c r="FL1770" s="69"/>
      <c r="FM1770" s="69"/>
      <c r="FN1770" s="69"/>
      <c r="FO1770" s="69"/>
      <c r="FP1770" s="69"/>
      <c r="FQ1770" s="69"/>
      <c r="FR1770" s="69"/>
      <c r="FS1770" s="69"/>
      <c r="FT1770" s="69"/>
      <c r="FU1770" s="69"/>
      <c r="FV1770" s="69"/>
      <c r="FW1770" s="69"/>
      <c r="FX1770" s="69"/>
      <c r="FY1770" s="69"/>
      <c r="FZ1770" s="69"/>
      <c r="GA1770" s="69"/>
      <c r="GB1770" s="69"/>
      <c r="GC1770" s="69"/>
      <c r="GD1770" s="69"/>
      <c r="GE1770" s="69"/>
      <c r="GF1770" s="69"/>
      <c r="GG1770" s="69"/>
      <c r="GH1770" s="69"/>
      <c r="GI1770" s="69"/>
      <c r="GJ1770" s="69"/>
      <c r="GK1770" s="69"/>
      <c r="GL1770" s="69"/>
      <c r="GM1770" s="69"/>
      <c r="GN1770" s="69"/>
      <c r="GO1770" s="69"/>
      <c r="GP1770" s="69"/>
      <c r="GQ1770" s="69"/>
      <c r="GR1770" s="69"/>
      <c r="GS1770" s="69"/>
      <c r="GT1770" s="69"/>
      <c r="GU1770" s="69"/>
      <c r="GV1770" s="69"/>
      <c r="GW1770" s="69"/>
      <c r="GX1770" s="69"/>
      <c r="GY1770" s="69"/>
      <c r="GZ1770" s="69"/>
      <c r="HA1770" s="69"/>
      <c r="HB1770" s="69"/>
      <c r="HC1770" s="69"/>
      <c r="HD1770" s="69"/>
      <c r="HE1770" s="69"/>
      <c r="HF1770" s="69"/>
      <c r="HG1770" s="69"/>
      <c r="HH1770" s="69"/>
      <c r="HI1770" s="69"/>
      <c r="HJ1770" s="69"/>
      <c r="HK1770" s="69"/>
      <c r="HL1770" s="69"/>
      <c r="HM1770" s="69"/>
      <c r="HN1770" s="69"/>
      <c r="HO1770" s="69"/>
      <c r="HP1770" s="69"/>
      <c r="HQ1770" s="69"/>
      <c r="HR1770" s="69"/>
      <c r="HS1770" s="69"/>
      <c r="HT1770" s="69"/>
      <c r="HU1770" s="69"/>
      <c r="HV1770" s="69"/>
      <c r="HW1770" s="69"/>
      <c r="HX1770" s="69"/>
      <c r="HY1770" s="69"/>
      <c r="HZ1770" s="69"/>
      <c r="IA1770" s="69"/>
      <c r="IB1770" s="69"/>
      <c r="IC1770" s="69"/>
      <c r="ID1770" s="69"/>
      <c r="IE1770" s="69"/>
      <c r="IF1770" s="69"/>
      <c r="IG1770" s="69"/>
      <c r="IH1770" s="69"/>
      <c r="II1770" s="69"/>
      <c r="IJ1770" s="69"/>
      <c r="IK1770" s="69"/>
      <c r="IL1770" s="69"/>
      <c r="IM1770" s="69"/>
      <c r="IN1770" s="69"/>
    </row>
    <row r="1771" spans="1:248" s="70" customFormat="1" ht="15" customHeight="1" x14ac:dyDescent="0.2">
      <c r="A1771" s="92" t="s">
        <v>3625</v>
      </c>
      <c r="B1771" s="142">
        <v>42428</v>
      </c>
      <c r="C1771" s="92" t="s">
        <v>3627</v>
      </c>
      <c r="D1771" s="320">
        <v>210</v>
      </c>
      <c r="E1771" s="69"/>
      <c r="F1771" s="69"/>
      <c r="G1771" s="69"/>
      <c r="H1771" s="69"/>
      <c r="I1771" s="69"/>
      <c r="J1771" s="69"/>
      <c r="N1771" s="69"/>
      <c r="O1771" s="69"/>
      <c r="P1771" s="69"/>
      <c r="Q1771" s="69"/>
      <c r="R1771" s="69"/>
      <c r="S1771" s="69"/>
      <c r="T1771" s="69"/>
      <c r="U1771" s="69"/>
      <c r="V1771" s="69"/>
      <c r="W1771" s="69"/>
      <c r="X1771" s="69"/>
      <c r="Y1771" s="69"/>
      <c r="Z1771" s="69"/>
      <c r="AA1771" s="69"/>
      <c r="AB1771" s="69"/>
      <c r="AC1771" s="69"/>
      <c r="AD1771" s="69"/>
      <c r="AE1771" s="69"/>
      <c r="AF1771" s="69"/>
      <c r="AG1771" s="69"/>
      <c r="AH1771" s="69"/>
      <c r="AI1771" s="69"/>
      <c r="AJ1771" s="69"/>
      <c r="AK1771" s="69"/>
      <c r="AL1771" s="69"/>
      <c r="AM1771" s="69"/>
      <c r="AN1771" s="69"/>
      <c r="AO1771" s="69"/>
      <c r="AP1771" s="69"/>
      <c r="AQ1771" s="69"/>
      <c r="AR1771" s="69"/>
      <c r="AS1771" s="69"/>
      <c r="AT1771" s="69"/>
      <c r="AU1771" s="69"/>
      <c r="AV1771" s="69"/>
      <c r="AW1771" s="69"/>
      <c r="AX1771" s="69"/>
      <c r="AY1771" s="69"/>
      <c r="AZ1771" s="69"/>
      <c r="BA1771" s="69"/>
      <c r="BB1771" s="69"/>
      <c r="BC1771" s="69"/>
      <c r="BD1771" s="69"/>
      <c r="BE1771" s="69"/>
      <c r="BF1771" s="69"/>
      <c r="BG1771" s="69"/>
      <c r="BH1771" s="69"/>
      <c r="BI1771" s="69"/>
      <c r="BJ1771" s="69"/>
      <c r="BK1771" s="69"/>
      <c r="BL1771" s="69"/>
      <c r="BM1771" s="69"/>
      <c r="BN1771" s="69"/>
      <c r="BO1771" s="69"/>
      <c r="BP1771" s="69"/>
      <c r="BQ1771" s="69"/>
      <c r="BR1771" s="69"/>
      <c r="BS1771" s="69"/>
      <c r="BT1771" s="69"/>
      <c r="BU1771" s="69"/>
      <c r="BV1771" s="69"/>
      <c r="BW1771" s="69"/>
      <c r="BX1771" s="69"/>
      <c r="BY1771" s="69"/>
      <c r="BZ1771" s="69"/>
      <c r="CA1771" s="69"/>
      <c r="CB1771" s="69"/>
      <c r="CC1771" s="69"/>
      <c r="CD1771" s="69"/>
      <c r="CE1771" s="69"/>
      <c r="CF1771" s="69"/>
      <c r="CG1771" s="69"/>
      <c r="CH1771" s="69"/>
      <c r="CI1771" s="69"/>
      <c r="CJ1771" s="69"/>
      <c r="CK1771" s="69"/>
      <c r="CL1771" s="69"/>
      <c r="CM1771" s="69"/>
      <c r="CN1771" s="69"/>
      <c r="CO1771" s="69"/>
      <c r="CP1771" s="69"/>
      <c r="CQ1771" s="69"/>
      <c r="CR1771" s="69"/>
      <c r="CS1771" s="69"/>
      <c r="CT1771" s="69"/>
      <c r="CU1771" s="69"/>
      <c r="CV1771" s="69"/>
      <c r="CW1771" s="69"/>
      <c r="CX1771" s="69"/>
      <c r="CY1771" s="69"/>
      <c r="CZ1771" s="69"/>
      <c r="DA1771" s="69"/>
      <c r="DB1771" s="69"/>
      <c r="DC1771" s="69"/>
      <c r="DD1771" s="69"/>
      <c r="DE1771" s="69"/>
      <c r="DF1771" s="69"/>
      <c r="DG1771" s="69"/>
      <c r="DH1771" s="69"/>
      <c r="DI1771" s="69"/>
      <c r="DJ1771" s="69"/>
      <c r="DK1771" s="69"/>
      <c r="DL1771" s="69"/>
      <c r="DM1771" s="69"/>
      <c r="DN1771" s="69"/>
      <c r="DO1771" s="69"/>
      <c r="DP1771" s="69"/>
      <c r="DQ1771" s="69"/>
      <c r="DR1771" s="69"/>
      <c r="DS1771" s="69"/>
      <c r="DT1771" s="69"/>
      <c r="DU1771" s="69"/>
      <c r="DV1771" s="69"/>
      <c r="DW1771" s="69"/>
      <c r="DX1771" s="69"/>
      <c r="DY1771" s="69"/>
      <c r="DZ1771" s="69"/>
      <c r="EA1771" s="69"/>
      <c r="EB1771" s="69"/>
      <c r="EC1771" s="69"/>
      <c r="ED1771" s="69"/>
      <c r="EE1771" s="69"/>
      <c r="EF1771" s="69"/>
      <c r="EG1771" s="69"/>
      <c r="EH1771" s="69"/>
      <c r="EI1771" s="69"/>
      <c r="EJ1771" s="69"/>
      <c r="EK1771" s="69"/>
      <c r="EL1771" s="69"/>
      <c r="EM1771" s="69"/>
      <c r="EN1771" s="69"/>
      <c r="EO1771" s="69"/>
      <c r="EP1771" s="69"/>
      <c r="EQ1771" s="69"/>
      <c r="ER1771" s="69"/>
      <c r="ES1771" s="69"/>
      <c r="ET1771" s="69"/>
      <c r="EU1771" s="69"/>
      <c r="EV1771" s="69"/>
      <c r="EW1771" s="69"/>
      <c r="EX1771" s="69"/>
      <c r="EY1771" s="69"/>
      <c r="EZ1771" s="69"/>
      <c r="FA1771" s="69"/>
      <c r="FB1771" s="69"/>
      <c r="FC1771" s="69"/>
      <c r="FD1771" s="69"/>
      <c r="FE1771" s="69"/>
      <c r="FF1771" s="69"/>
      <c r="FG1771" s="69"/>
      <c r="FH1771" s="69"/>
      <c r="FI1771" s="69"/>
      <c r="FJ1771" s="69"/>
      <c r="FK1771" s="69"/>
      <c r="FL1771" s="69"/>
      <c r="FM1771" s="69"/>
      <c r="FN1771" s="69"/>
      <c r="FO1771" s="69"/>
      <c r="FP1771" s="69"/>
      <c r="FQ1771" s="69"/>
      <c r="FR1771" s="69"/>
      <c r="FS1771" s="69"/>
      <c r="FT1771" s="69"/>
      <c r="FU1771" s="69"/>
      <c r="FV1771" s="69"/>
      <c r="FW1771" s="69"/>
      <c r="FX1771" s="69"/>
      <c r="FY1771" s="69"/>
      <c r="FZ1771" s="69"/>
      <c r="GA1771" s="69"/>
      <c r="GB1771" s="69"/>
      <c r="GC1771" s="69"/>
      <c r="GD1771" s="69"/>
      <c r="GE1771" s="69"/>
      <c r="GF1771" s="69"/>
      <c r="GG1771" s="69"/>
      <c r="GH1771" s="69"/>
      <c r="GI1771" s="69"/>
      <c r="GJ1771" s="69"/>
      <c r="GK1771" s="69"/>
      <c r="GL1771" s="69"/>
      <c r="GM1771" s="69"/>
      <c r="GN1771" s="69"/>
      <c r="GO1771" s="69"/>
      <c r="GP1771" s="69"/>
      <c r="GQ1771" s="69"/>
      <c r="GR1771" s="69"/>
      <c r="GS1771" s="69"/>
      <c r="GT1771" s="69"/>
      <c r="GU1771" s="69"/>
      <c r="GV1771" s="69"/>
      <c r="GW1771" s="69"/>
      <c r="GX1771" s="69"/>
      <c r="GY1771" s="69"/>
      <c r="GZ1771" s="69"/>
      <c r="HA1771" s="69"/>
      <c r="HB1771" s="69"/>
      <c r="HC1771" s="69"/>
      <c r="HD1771" s="69"/>
      <c r="HE1771" s="69"/>
      <c r="HF1771" s="69"/>
      <c r="HG1771" s="69"/>
      <c r="HH1771" s="69"/>
      <c r="HI1771" s="69"/>
      <c r="HJ1771" s="69"/>
      <c r="HK1771" s="69"/>
      <c r="HL1771" s="69"/>
      <c r="HM1771" s="69"/>
      <c r="HN1771" s="69"/>
      <c r="HO1771" s="69"/>
      <c r="HP1771" s="69"/>
      <c r="HQ1771" s="69"/>
      <c r="HR1771" s="69"/>
      <c r="HS1771" s="69"/>
      <c r="HT1771" s="69"/>
      <c r="HU1771" s="69"/>
      <c r="HV1771" s="69"/>
      <c r="HW1771" s="69"/>
      <c r="HX1771" s="69"/>
      <c r="HY1771" s="69"/>
      <c r="HZ1771" s="69"/>
      <c r="IA1771" s="69"/>
      <c r="IB1771" s="69"/>
      <c r="IC1771" s="69"/>
      <c r="ID1771" s="69"/>
      <c r="IE1771" s="69"/>
      <c r="IF1771" s="69"/>
      <c r="IG1771" s="69"/>
      <c r="IH1771" s="69"/>
      <c r="II1771" s="69"/>
      <c r="IJ1771" s="69"/>
      <c r="IK1771" s="69"/>
      <c r="IL1771" s="69"/>
      <c r="IM1771" s="69"/>
      <c r="IN1771" s="69"/>
    </row>
    <row r="1772" spans="1:248" s="70" customFormat="1" ht="15" customHeight="1" x14ac:dyDescent="0.2">
      <c r="A1772" s="92" t="s">
        <v>3628</v>
      </c>
      <c r="B1772" s="142">
        <v>42429</v>
      </c>
      <c r="C1772" s="92" t="s">
        <v>3629</v>
      </c>
      <c r="D1772" s="320">
        <v>400</v>
      </c>
      <c r="E1772" s="69"/>
      <c r="F1772" s="69"/>
      <c r="G1772" s="69"/>
      <c r="H1772" s="69"/>
      <c r="I1772" s="69"/>
      <c r="J1772" s="69"/>
      <c r="N1772" s="69"/>
      <c r="O1772" s="69"/>
      <c r="P1772" s="69"/>
      <c r="Q1772" s="69"/>
      <c r="R1772" s="69"/>
      <c r="S1772" s="69"/>
      <c r="T1772" s="69"/>
      <c r="U1772" s="69"/>
      <c r="V1772" s="69"/>
      <c r="W1772" s="69"/>
      <c r="X1772" s="69"/>
      <c r="Y1772" s="69"/>
      <c r="Z1772" s="69"/>
      <c r="AA1772" s="69"/>
      <c r="AB1772" s="69"/>
      <c r="AC1772" s="69"/>
      <c r="AD1772" s="69"/>
      <c r="AE1772" s="69"/>
      <c r="AF1772" s="69"/>
      <c r="AG1772" s="69"/>
      <c r="AH1772" s="69"/>
      <c r="AI1772" s="69"/>
      <c r="AJ1772" s="69"/>
      <c r="AK1772" s="69"/>
      <c r="AL1772" s="69"/>
      <c r="AM1772" s="69"/>
      <c r="AN1772" s="69"/>
      <c r="AO1772" s="69"/>
      <c r="AP1772" s="69"/>
      <c r="AQ1772" s="69"/>
      <c r="AR1772" s="69"/>
      <c r="AS1772" s="69"/>
      <c r="AT1772" s="69"/>
      <c r="AU1772" s="69"/>
      <c r="AV1772" s="69"/>
      <c r="AW1772" s="69"/>
      <c r="AX1772" s="69"/>
      <c r="AY1772" s="69"/>
      <c r="AZ1772" s="69"/>
      <c r="BA1772" s="69"/>
      <c r="BB1772" s="69"/>
      <c r="BC1772" s="69"/>
      <c r="BD1772" s="69"/>
      <c r="BE1772" s="69"/>
      <c r="BF1772" s="69"/>
      <c r="BG1772" s="69"/>
      <c r="BH1772" s="69"/>
      <c r="BI1772" s="69"/>
      <c r="BJ1772" s="69"/>
      <c r="BK1772" s="69"/>
      <c r="BL1772" s="69"/>
      <c r="BM1772" s="69"/>
      <c r="BN1772" s="69"/>
      <c r="BO1772" s="69"/>
      <c r="BP1772" s="69"/>
      <c r="BQ1772" s="69"/>
      <c r="BR1772" s="69"/>
      <c r="BS1772" s="69"/>
      <c r="BT1772" s="69"/>
      <c r="BU1772" s="69"/>
      <c r="BV1772" s="69"/>
      <c r="BW1772" s="69"/>
      <c r="BX1772" s="69"/>
      <c r="BY1772" s="69"/>
      <c r="BZ1772" s="69"/>
      <c r="CA1772" s="69"/>
      <c r="CB1772" s="69"/>
      <c r="CC1772" s="69"/>
      <c r="CD1772" s="69"/>
      <c r="CE1772" s="69"/>
      <c r="CF1772" s="69"/>
      <c r="CG1772" s="69"/>
      <c r="CH1772" s="69"/>
      <c r="CI1772" s="69"/>
      <c r="CJ1772" s="69"/>
      <c r="CK1772" s="69"/>
      <c r="CL1772" s="69"/>
      <c r="CM1772" s="69"/>
      <c r="CN1772" s="69"/>
      <c r="CO1772" s="69"/>
      <c r="CP1772" s="69"/>
      <c r="CQ1772" s="69"/>
      <c r="CR1772" s="69"/>
      <c r="CS1772" s="69"/>
      <c r="CT1772" s="69"/>
      <c r="CU1772" s="69"/>
      <c r="CV1772" s="69"/>
      <c r="CW1772" s="69"/>
      <c r="CX1772" s="69"/>
      <c r="CY1772" s="69"/>
      <c r="CZ1772" s="69"/>
      <c r="DA1772" s="69"/>
      <c r="DB1772" s="69"/>
      <c r="DC1772" s="69"/>
      <c r="DD1772" s="69"/>
      <c r="DE1772" s="69"/>
      <c r="DF1772" s="69"/>
      <c r="DG1772" s="69"/>
      <c r="DH1772" s="69"/>
      <c r="DI1772" s="69"/>
      <c r="DJ1772" s="69"/>
      <c r="DK1772" s="69"/>
      <c r="DL1772" s="69"/>
      <c r="DM1772" s="69"/>
      <c r="DN1772" s="69"/>
      <c r="DO1772" s="69"/>
      <c r="DP1772" s="69"/>
      <c r="DQ1772" s="69"/>
      <c r="DR1772" s="69"/>
      <c r="DS1772" s="69"/>
      <c r="DT1772" s="69"/>
      <c r="DU1772" s="69"/>
      <c r="DV1772" s="69"/>
      <c r="DW1772" s="69"/>
      <c r="DX1772" s="69"/>
      <c r="DY1772" s="69"/>
      <c r="DZ1772" s="69"/>
      <c r="EA1772" s="69"/>
      <c r="EB1772" s="69"/>
      <c r="EC1772" s="69"/>
      <c r="ED1772" s="69"/>
      <c r="EE1772" s="69"/>
      <c r="EF1772" s="69"/>
      <c r="EG1772" s="69"/>
      <c r="EH1772" s="69"/>
      <c r="EI1772" s="69"/>
      <c r="EJ1772" s="69"/>
      <c r="EK1772" s="69"/>
      <c r="EL1772" s="69"/>
      <c r="EM1772" s="69"/>
      <c r="EN1772" s="69"/>
      <c r="EO1772" s="69"/>
      <c r="EP1772" s="69"/>
      <c r="EQ1772" s="69"/>
      <c r="ER1772" s="69"/>
      <c r="ES1772" s="69"/>
      <c r="ET1772" s="69"/>
      <c r="EU1772" s="69"/>
      <c r="EV1772" s="69"/>
      <c r="EW1772" s="69"/>
      <c r="EX1772" s="69"/>
      <c r="EY1772" s="69"/>
      <c r="EZ1772" s="69"/>
      <c r="FA1772" s="69"/>
      <c r="FB1772" s="69"/>
      <c r="FC1772" s="69"/>
      <c r="FD1772" s="69"/>
      <c r="FE1772" s="69"/>
      <c r="FF1772" s="69"/>
      <c r="FG1772" s="69"/>
      <c r="FH1772" s="69"/>
      <c r="FI1772" s="69"/>
      <c r="FJ1772" s="69"/>
      <c r="FK1772" s="69"/>
      <c r="FL1772" s="69"/>
      <c r="FM1772" s="69"/>
      <c r="FN1772" s="69"/>
      <c r="FO1772" s="69"/>
      <c r="FP1772" s="69"/>
      <c r="FQ1772" s="69"/>
      <c r="FR1772" s="69"/>
      <c r="FS1772" s="69"/>
      <c r="FT1772" s="69"/>
      <c r="FU1772" s="69"/>
      <c r="FV1772" s="69"/>
      <c r="FW1772" s="69"/>
      <c r="FX1772" s="69"/>
      <c r="FY1772" s="69"/>
      <c r="FZ1772" s="69"/>
      <c r="GA1772" s="69"/>
      <c r="GB1772" s="69"/>
      <c r="GC1772" s="69"/>
      <c r="GD1772" s="69"/>
      <c r="GE1772" s="69"/>
      <c r="GF1772" s="69"/>
      <c r="GG1772" s="69"/>
      <c r="GH1772" s="69"/>
      <c r="GI1772" s="69"/>
      <c r="GJ1772" s="69"/>
      <c r="GK1772" s="69"/>
      <c r="GL1772" s="69"/>
      <c r="GM1772" s="69"/>
      <c r="GN1772" s="69"/>
      <c r="GO1772" s="69"/>
      <c r="GP1772" s="69"/>
      <c r="GQ1772" s="69"/>
      <c r="GR1772" s="69"/>
      <c r="GS1772" s="69"/>
      <c r="GT1772" s="69"/>
      <c r="GU1772" s="69"/>
      <c r="GV1772" s="69"/>
      <c r="GW1772" s="69"/>
      <c r="GX1772" s="69"/>
      <c r="GY1772" s="69"/>
      <c r="GZ1772" s="69"/>
      <c r="HA1772" s="69"/>
      <c r="HB1772" s="69"/>
      <c r="HC1772" s="69"/>
      <c r="HD1772" s="69"/>
      <c r="HE1772" s="69"/>
      <c r="HF1772" s="69"/>
      <c r="HG1772" s="69"/>
      <c r="HH1772" s="69"/>
      <c r="HI1772" s="69"/>
      <c r="HJ1772" s="69"/>
      <c r="HK1772" s="69"/>
      <c r="HL1772" s="69"/>
      <c r="HM1772" s="69"/>
      <c r="HN1772" s="69"/>
      <c r="HO1772" s="69"/>
      <c r="HP1772" s="69"/>
      <c r="HQ1772" s="69"/>
      <c r="HR1772" s="69"/>
      <c r="HS1772" s="69"/>
      <c r="HT1772" s="69"/>
      <c r="HU1772" s="69"/>
      <c r="HV1772" s="69"/>
      <c r="HW1772" s="69"/>
      <c r="HX1772" s="69"/>
      <c r="HY1772" s="69"/>
      <c r="HZ1772" s="69"/>
      <c r="IA1772" s="69"/>
      <c r="IB1772" s="69"/>
      <c r="IC1772" s="69"/>
      <c r="ID1772" s="69"/>
      <c r="IE1772" s="69"/>
      <c r="IF1772" s="69"/>
      <c r="IG1772" s="69"/>
      <c r="IH1772" s="69"/>
      <c r="II1772" s="69"/>
      <c r="IJ1772" s="69"/>
      <c r="IK1772" s="69"/>
      <c r="IL1772" s="69"/>
      <c r="IM1772" s="69"/>
      <c r="IN1772" s="69"/>
    </row>
    <row r="1773" spans="1:248" s="70" customFormat="1" ht="15" customHeight="1" x14ac:dyDescent="0.2">
      <c r="A1773" s="92" t="s">
        <v>3630</v>
      </c>
      <c r="B1773" s="142">
        <v>42430</v>
      </c>
      <c r="C1773" s="92" t="s">
        <v>3631</v>
      </c>
      <c r="D1773" s="320">
        <v>680</v>
      </c>
      <c r="E1773" s="69"/>
      <c r="F1773" s="69"/>
      <c r="G1773" s="69"/>
      <c r="H1773" s="69"/>
      <c r="I1773" s="69"/>
      <c r="J1773" s="69"/>
      <c r="N1773" s="69"/>
      <c r="O1773" s="69"/>
      <c r="P1773" s="69"/>
      <c r="Q1773" s="69"/>
      <c r="R1773" s="69"/>
      <c r="S1773" s="69"/>
      <c r="T1773" s="69"/>
      <c r="U1773" s="69"/>
      <c r="V1773" s="69"/>
      <c r="W1773" s="69"/>
      <c r="X1773" s="69"/>
      <c r="Y1773" s="69"/>
      <c r="Z1773" s="69"/>
      <c r="AA1773" s="69"/>
      <c r="AB1773" s="69"/>
      <c r="AC1773" s="69"/>
      <c r="AD1773" s="69"/>
      <c r="AE1773" s="69"/>
      <c r="AF1773" s="69"/>
      <c r="AG1773" s="69"/>
      <c r="AH1773" s="69"/>
      <c r="AI1773" s="69"/>
      <c r="AJ1773" s="69"/>
      <c r="AK1773" s="69"/>
      <c r="AL1773" s="69"/>
      <c r="AM1773" s="69"/>
      <c r="AN1773" s="69"/>
      <c r="AO1773" s="69"/>
      <c r="AP1773" s="69"/>
      <c r="AQ1773" s="69"/>
      <c r="AR1773" s="69"/>
      <c r="AS1773" s="69"/>
      <c r="AT1773" s="69"/>
      <c r="AU1773" s="69"/>
      <c r="AV1773" s="69"/>
      <c r="AW1773" s="69"/>
      <c r="AX1773" s="69"/>
      <c r="AY1773" s="69"/>
      <c r="AZ1773" s="69"/>
      <c r="BA1773" s="69"/>
      <c r="BB1773" s="69"/>
      <c r="BC1773" s="69"/>
      <c r="BD1773" s="69"/>
      <c r="BE1773" s="69"/>
      <c r="BF1773" s="69"/>
      <c r="BG1773" s="69"/>
      <c r="BH1773" s="69"/>
      <c r="BI1773" s="69"/>
      <c r="BJ1773" s="69"/>
      <c r="BK1773" s="69"/>
      <c r="BL1773" s="69"/>
      <c r="BM1773" s="69"/>
      <c r="BN1773" s="69"/>
      <c r="BO1773" s="69"/>
      <c r="BP1773" s="69"/>
      <c r="BQ1773" s="69"/>
      <c r="BR1773" s="69"/>
      <c r="BS1773" s="69"/>
      <c r="BT1773" s="69"/>
      <c r="BU1773" s="69"/>
      <c r="BV1773" s="69"/>
      <c r="BW1773" s="69"/>
      <c r="BX1773" s="69"/>
      <c r="BY1773" s="69"/>
      <c r="BZ1773" s="69"/>
      <c r="CA1773" s="69"/>
      <c r="CB1773" s="69"/>
      <c r="CC1773" s="69"/>
      <c r="CD1773" s="69"/>
      <c r="CE1773" s="69"/>
      <c r="CF1773" s="69"/>
      <c r="CG1773" s="69"/>
      <c r="CH1773" s="69"/>
      <c r="CI1773" s="69"/>
      <c r="CJ1773" s="69"/>
      <c r="CK1773" s="69"/>
      <c r="CL1773" s="69"/>
      <c r="CM1773" s="69"/>
      <c r="CN1773" s="69"/>
      <c r="CO1773" s="69"/>
      <c r="CP1773" s="69"/>
      <c r="CQ1773" s="69"/>
      <c r="CR1773" s="69"/>
      <c r="CS1773" s="69"/>
      <c r="CT1773" s="69"/>
      <c r="CU1773" s="69"/>
      <c r="CV1773" s="69"/>
      <c r="CW1773" s="69"/>
      <c r="CX1773" s="69"/>
      <c r="CY1773" s="69"/>
      <c r="CZ1773" s="69"/>
      <c r="DA1773" s="69"/>
      <c r="DB1773" s="69"/>
      <c r="DC1773" s="69"/>
      <c r="DD1773" s="69"/>
      <c r="DE1773" s="69"/>
      <c r="DF1773" s="69"/>
      <c r="DG1773" s="69"/>
      <c r="DH1773" s="69"/>
      <c r="DI1773" s="69"/>
      <c r="DJ1773" s="69"/>
      <c r="DK1773" s="69"/>
      <c r="DL1773" s="69"/>
      <c r="DM1773" s="69"/>
      <c r="DN1773" s="69"/>
      <c r="DO1773" s="69"/>
      <c r="DP1773" s="69"/>
      <c r="DQ1773" s="69"/>
      <c r="DR1773" s="69"/>
      <c r="DS1773" s="69"/>
      <c r="DT1773" s="69"/>
      <c r="DU1773" s="69"/>
      <c r="DV1773" s="69"/>
      <c r="DW1773" s="69"/>
      <c r="DX1773" s="69"/>
      <c r="DY1773" s="69"/>
      <c r="DZ1773" s="69"/>
      <c r="EA1773" s="69"/>
      <c r="EB1773" s="69"/>
      <c r="EC1773" s="69"/>
      <c r="ED1773" s="69"/>
      <c r="EE1773" s="69"/>
      <c r="EF1773" s="69"/>
      <c r="EG1773" s="69"/>
      <c r="EH1773" s="69"/>
      <c r="EI1773" s="69"/>
      <c r="EJ1773" s="69"/>
      <c r="EK1773" s="69"/>
      <c r="EL1773" s="69"/>
      <c r="EM1773" s="69"/>
      <c r="EN1773" s="69"/>
      <c r="EO1773" s="69"/>
      <c r="EP1773" s="69"/>
      <c r="EQ1773" s="69"/>
      <c r="ER1773" s="69"/>
      <c r="ES1773" s="69"/>
      <c r="ET1773" s="69"/>
      <c r="EU1773" s="69"/>
      <c r="EV1773" s="69"/>
      <c r="EW1773" s="69"/>
      <c r="EX1773" s="69"/>
      <c r="EY1773" s="69"/>
      <c r="EZ1773" s="69"/>
      <c r="FA1773" s="69"/>
      <c r="FB1773" s="69"/>
      <c r="FC1773" s="69"/>
      <c r="FD1773" s="69"/>
      <c r="FE1773" s="69"/>
      <c r="FF1773" s="69"/>
      <c r="FG1773" s="69"/>
      <c r="FH1773" s="69"/>
      <c r="FI1773" s="69"/>
      <c r="FJ1773" s="69"/>
      <c r="FK1773" s="69"/>
      <c r="FL1773" s="69"/>
      <c r="FM1773" s="69"/>
      <c r="FN1773" s="69"/>
      <c r="FO1773" s="69"/>
      <c r="FP1773" s="69"/>
      <c r="FQ1773" s="69"/>
      <c r="FR1773" s="69"/>
      <c r="FS1773" s="69"/>
      <c r="FT1773" s="69"/>
      <c r="FU1773" s="69"/>
      <c r="FV1773" s="69"/>
      <c r="FW1773" s="69"/>
      <c r="FX1773" s="69"/>
      <c r="FY1773" s="69"/>
      <c r="FZ1773" s="69"/>
      <c r="GA1773" s="69"/>
      <c r="GB1773" s="69"/>
      <c r="GC1773" s="69"/>
      <c r="GD1773" s="69"/>
      <c r="GE1773" s="69"/>
      <c r="GF1773" s="69"/>
      <c r="GG1773" s="69"/>
      <c r="GH1773" s="69"/>
      <c r="GI1773" s="69"/>
      <c r="GJ1773" s="69"/>
      <c r="GK1773" s="69"/>
      <c r="GL1773" s="69"/>
      <c r="GM1773" s="69"/>
      <c r="GN1773" s="69"/>
      <c r="GO1773" s="69"/>
      <c r="GP1773" s="69"/>
      <c r="GQ1773" s="69"/>
      <c r="GR1773" s="69"/>
      <c r="GS1773" s="69"/>
      <c r="GT1773" s="69"/>
      <c r="GU1773" s="69"/>
      <c r="GV1773" s="69"/>
      <c r="GW1773" s="69"/>
      <c r="GX1773" s="69"/>
      <c r="GY1773" s="69"/>
      <c r="GZ1773" s="69"/>
      <c r="HA1773" s="69"/>
      <c r="HB1773" s="69"/>
      <c r="HC1773" s="69"/>
      <c r="HD1773" s="69"/>
      <c r="HE1773" s="69"/>
      <c r="HF1773" s="69"/>
      <c r="HG1773" s="69"/>
      <c r="HH1773" s="69"/>
      <c r="HI1773" s="69"/>
      <c r="HJ1773" s="69"/>
      <c r="HK1773" s="69"/>
      <c r="HL1773" s="69"/>
      <c r="HM1773" s="69"/>
      <c r="HN1773" s="69"/>
      <c r="HO1773" s="69"/>
      <c r="HP1773" s="69"/>
      <c r="HQ1773" s="69"/>
      <c r="HR1773" s="69"/>
      <c r="HS1773" s="69"/>
      <c r="HT1773" s="69"/>
      <c r="HU1773" s="69"/>
      <c r="HV1773" s="69"/>
      <c r="HW1773" s="69"/>
      <c r="HX1773" s="69"/>
      <c r="HY1773" s="69"/>
      <c r="HZ1773" s="69"/>
      <c r="IA1773" s="69"/>
      <c r="IB1773" s="69"/>
      <c r="IC1773" s="69"/>
      <c r="ID1773" s="69"/>
      <c r="IE1773" s="69"/>
      <c r="IF1773" s="69"/>
      <c r="IG1773" s="69"/>
      <c r="IH1773" s="69"/>
      <c r="II1773" s="69"/>
      <c r="IJ1773" s="69"/>
      <c r="IK1773" s="69"/>
      <c r="IL1773" s="69"/>
      <c r="IM1773" s="69"/>
      <c r="IN1773" s="69"/>
    </row>
    <row r="1774" spans="1:248" s="70" customFormat="1" ht="15" customHeight="1" x14ac:dyDescent="0.2">
      <c r="A1774" s="92" t="s">
        <v>3630</v>
      </c>
      <c r="B1774" s="142">
        <v>42431</v>
      </c>
      <c r="C1774" s="92" t="s">
        <v>3632</v>
      </c>
      <c r="D1774" s="320">
        <v>720</v>
      </c>
      <c r="E1774" s="69"/>
      <c r="F1774" s="69"/>
      <c r="G1774" s="69"/>
      <c r="H1774" s="69"/>
      <c r="I1774" s="69"/>
      <c r="J1774" s="69"/>
      <c r="N1774" s="69"/>
      <c r="O1774" s="69"/>
      <c r="P1774" s="69"/>
      <c r="Q1774" s="69"/>
      <c r="R1774" s="69"/>
      <c r="S1774" s="69"/>
      <c r="T1774" s="69"/>
      <c r="U1774" s="69"/>
      <c r="V1774" s="69"/>
      <c r="W1774" s="69"/>
      <c r="X1774" s="69"/>
      <c r="Y1774" s="69"/>
      <c r="Z1774" s="69"/>
      <c r="AA1774" s="69"/>
      <c r="AB1774" s="69"/>
      <c r="AC1774" s="69"/>
      <c r="AD1774" s="69"/>
      <c r="AE1774" s="69"/>
      <c r="AF1774" s="69"/>
      <c r="AG1774" s="69"/>
      <c r="AH1774" s="69"/>
      <c r="AI1774" s="69"/>
      <c r="AJ1774" s="69"/>
      <c r="AK1774" s="69"/>
      <c r="AL1774" s="69"/>
      <c r="AM1774" s="69"/>
      <c r="AN1774" s="69"/>
      <c r="AO1774" s="69"/>
      <c r="AP1774" s="69"/>
      <c r="AQ1774" s="69"/>
      <c r="AR1774" s="69"/>
      <c r="AS1774" s="69"/>
      <c r="AT1774" s="69"/>
      <c r="AU1774" s="69"/>
      <c r="AV1774" s="69"/>
      <c r="AW1774" s="69"/>
      <c r="AX1774" s="69"/>
      <c r="AY1774" s="69"/>
      <c r="AZ1774" s="69"/>
      <c r="BA1774" s="69"/>
      <c r="BB1774" s="69"/>
      <c r="BC1774" s="69"/>
      <c r="BD1774" s="69"/>
      <c r="BE1774" s="69"/>
      <c r="BF1774" s="69"/>
      <c r="BG1774" s="69"/>
      <c r="BH1774" s="69"/>
      <c r="BI1774" s="69"/>
      <c r="BJ1774" s="69"/>
      <c r="BK1774" s="69"/>
      <c r="BL1774" s="69"/>
      <c r="BM1774" s="69"/>
      <c r="BN1774" s="69"/>
      <c r="BO1774" s="69"/>
      <c r="BP1774" s="69"/>
      <c r="BQ1774" s="69"/>
      <c r="BR1774" s="69"/>
      <c r="BS1774" s="69"/>
      <c r="BT1774" s="69"/>
      <c r="BU1774" s="69"/>
      <c r="BV1774" s="69"/>
      <c r="BW1774" s="69"/>
      <c r="BX1774" s="69"/>
      <c r="BY1774" s="69"/>
      <c r="BZ1774" s="69"/>
      <c r="CA1774" s="69"/>
      <c r="CB1774" s="69"/>
      <c r="CC1774" s="69"/>
      <c r="CD1774" s="69"/>
      <c r="CE1774" s="69"/>
      <c r="CF1774" s="69"/>
      <c r="CG1774" s="69"/>
      <c r="CH1774" s="69"/>
      <c r="CI1774" s="69"/>
      <c r="CJ1774" s="69"/>
      <c r="CK1774" s="69"/>
      <c r="CL1774" s="69"/>
      <c r="CM1774" s="69"/>
      <c r="CN1774" s="69"/>
      <c r="CO1774" s="69"/>
      <c r="CP1774" s="69"/>
      <c r="CQ1774" s="69"/>
      <c r="CR1774" s="69"/>
      <c r="CS1774" s="69"/>
      <c r="CT1774" s="69"/>
      <c r="CU1774" s="69"/>
      <c r="CV1774" s="69"/>
      <c r="CW1774" s="69"/>
      <c r="CX1774" s="69"/>
      <c r="CY1774" s="69"/>
      <c r="CZ1774" s="69"/>
      <c r="DA1774" s="69"/>
      <c r="DB1774" s="69"/>
      <c r="DC1774" s="69"/>
      <c r="DD1774" s="69"/>
      <c r="DE1774" s="69"/>
      <c r="DF1774" s="69"/>
      <c r="DG1774" s="69"/>
      <c r="DH1774" s="69"/>
      <c r="DI1774" s="69"/>
      <c r="DJ1774" s="69"/>
      <c r="DK1774" s="69"/>
      <c r="DL1774" s="69"/>
      <c r="DM1774" s="69"/>
      <c r="DN1774" s="69"/>
      <c r="DO1774" s="69"/>
      <c r="DP1774" s="69"/>
      <c r="DQ1774" s="69"/>
      <c r="DR1774" s="69"/>
      <c r="DS1774" s="69"/>
      <c r="DT1774" s="69"/>
      <c r="DU1774" s="69"/>
      <c r="DV1774" s="69"/>
      <c r="DW1774" s="69"/>
      <c r="DX1774" s="69"/>
      <c r="DY1774" s="69"/>
      <c r="DZ1774" s="69"/>
      <c r="EA1774" s="69"/>
      <c r="EB1774" s="69"/>
      <c r="EC1774" s="69"/>
      <c r="ED1774" s="69"/>
      <c r="EE1774" s="69"/>
      <c r="EF1774" s="69"/>
      <c r="EG1774" s="69"/>
      <c r="EH1774" s="69"/>
      <c r="EI1774" s="69"/>
      <c r="EJ1774" s="69"/>
      <c r="EK1774" s="69"/>
      <c r="EL1774" s="69"/>
      <c r="EM1774" s="69"/>
      <c r="EN1774" s="69"/>
      <c r="EO1774" s="69"/>
      <c r="EP1774" s="69"/>
      <c r="EQ1774" s="69"/>
      <c r="ER1774" s="69"/>
      <c r="ES1774" s="69"/>
      <c r="ET1774" s="69"/>
      <c r="EU1774" s="69"/>
      <c r="EV1774" s="69"/>
      <c r="EW1774" s="69"/>
      <c r="EX1774" s="69"/>
      <c r="EY1774" s="69"/>
      <c r="EZ1774" s="69"/>
      <c r="FA1774" s="69"/>
      <c r="FB1774" s="69"/>
      <c r="FC1774" s="69"/>
      <c r="FD1774" s="69"/>
      <c r="FE1774" s="69"/>
      <c r="FF1774" s="69"/>
      <c r="FG1774" s="69"/>
      <c r="FH1774" s="69"/>
      <c r="FI1774" s="69"/>
      <c r="FJ1774" s="69"/>
      <c r="FK1774" s="69"/>
      <c r="FL1774" s="69"/>
      <c r="FM1774" s="69"/>
      <c r="FN1774" s="69"/>
      <c r="FO1774" s="69"/>
      <c r="FP1774" s="69"/>
      <c r="FQ1774" s="69"/>
      <c r="FR1774" s="69"/>
      <c r="FS1774" s="69"/>
      <c r="FT1774" s="69"/>
      <c r="FU1774" s="69"/>
      <c r="FV1774" s="69"/>
      <c r="FW1774" s="69"/>
      <c r="FX1774" s="69"/>
      <c r="FY1774" s="69"/>
      <c r="FZ1774" s="69"/>
      <c r="GA1774" s="69"/>
      <c r="GB1774" s="69"/>
      <c r="GC1774" s="69"/>
      <c r="GD1774" s="69"/>
      <c r="GE1774" s="69"/>
      <c r="GF1774" s="69"/>
      <c r="GG1774" s="69"/>
      <c r="GH1774" s="69"/>
      <c r="GI1774" s="69"/>
      <c r="GJ1774" s="69"/>
      <c r="GK1774" s="69"/>
      <c r="GL1774" s="69"/>
      <c r="GM1774" s="69"/>
      <c r="GN1774" s="69"/>
      <c r="GO1774" s="69"/>
      <c r="GP1774" s="69"/>
      <c r="GQ1774" s="69"/>
      <c r="GR1774" s="69"/>
      <c r="GS1774" s="69"/>
      <c r="GT1774" s="69"/>
      <c r="GU1774" s="69"/>
      <c r="GV1774" s="69"/>
      <c r="GW1774" s="69"/>
      <c r="GX1774" s="69"/>
      <c r="GY1774" s="69"/>
      <c r="GZ1774" s="69"/>
      <c r="HA1774" s="69"/>
      <c r="HB1774" s="69"/>
      <c r="HC1774" s="69"/>
      <c r="HD1774" s="69"/>
      <c r="HE1774" s="69"/>
      <c r="HF1774" s="69"/>
      <c r="HG1774" s="69"/>
      <c r="HH1774" s="69"/>
      <c r="HI1774" s="69"/>
      <c r="HJ1774" s="69"/>
      <c r="HK1774" s="69"/>
      <c r="HL1774" s="69"/>
      <c r="HM1774" s="69"/>
      <c r="HN1774" s="69"/>
      <c r="HO1774" s="69"/>
      <c r="HP1774" s="69"/>
      <c r="HQ1774" s="69"/>
      <c r="HR1774" s="69"/>
      <c r="HS1774" s="69"/>
      <c r="HT1774" s="69"/>
      <c r="HU1774" s="69"/>
      <c r="HV1774" s="69"/>
      <c r="HW1774" s="69"/>
      <c r="HX1774" s="69"/>
      <c r="HY1774" s="69"/>
      <c r="HZ1774" s="69"/>
      <c r="IA1774" s="69"/>
      <c r="IB1774" s="69"/>
      <c r="IC1774" s="69"/>
      <c r="ID1774" s="69"/>
      <c r="IE1774" s="69"/>
      <c r="IF1774" s="69"/>
      <c r="IG1774" s="69"/>
      <c r="IH1774" s="69"/>
      <c r="II1774" s="69"/>
      <c r="IJ1774" s="69"/>
      <c r="IK1774" s="69"/>
      <c r="IL1774" s="69"/>
      <c r="IM1774" s="69"/>
      <c r="IN1774" s="69"/>
    </row>
    <row r="1775" spans="1:248" s="70" customFormat="1" ht="15" customHeight="1" x14ac:dyDescent="0.2">
      <c r="A1775" s="92" t="s">
        <v>3633</v>
      </c>
      <c r="B1775" s="142">
        <v>42432</v>
      </c>
      <c r="C1775" s="92" t="s">
        <v>3634</v>
      </c>
      <c r="D1775" s="320">
        <v>880</v>
      </c>
      <c r="E1775" s="69"/>
      <c r="F1775" s="69"/>
      <c r="G1775" s="69"/>
      <c r="H1775" s="69"/>
      <c r="I1775" s="69"/>
      <c r="J1775" s="69"/>
      <c r="N1775" s="69"/>
      <c r="O1775" s="69"/>
      <c r="P1775" s="69"/>
      <c r="Q1775" s="69"/>
      <c r="R1775" s="69"/>
      <c r="S1775" s="69"/>
      <c r="T1775" s="69"/>
      <c r="U1775" s="69"/>
      <c r="V1775" s="69"/>
      <c r="W1775" s="69"/>
      <c r="X1775" s="69"/>
      <c r="Y1775" s="69"/>
      <c r="Z1775" s="69"/>
      <c r="AA1775" s="69"/>
      <c r="AB1775" s="69"/>
      <c r="AC1775" s="69"/>
      <c r="AD1775" s="69"/>
      <c r="AE1775" s="69"/>
      <c r="AF1775" s="69"/>
      <c r="AG1775" s="69"/>
      <c r="AH1775" s="69"/>
      <c r="AI1775" s="69"/>
      <c r="AJ1775" s="69"/>
      <c r="AK1775" s="69"/>
      <c r="AL1775" s="69"/>
      <c r="AM1775" s="69"/>
      <c r="AN1775" s="69"/>
      <c r="AO1775" s="69"/>
      <c r="AP1775" s="69"/>
      <c r="AQ1775" s="69"/>
      <c r="AR1775" s="69"/>
      <c r="AS1775" s="69"/>
      <c r="AT1775" s="69"/>
      <c r="AU1775" s="69"/>
      <c r="AV1775" s="69"/>
      <c r="AW1775" s="69"/>
      <c r="AX1775" s="69"/>
      <c r="AY1775" s="69"/>
      <c r="AZ1775" s="69"/>
      <c r="BA1775" s="69"/>
      <c r="BB1775" s="69"/>
      <c r="BC1775" s="69"/>
      <c r="BD1775" s="69"/>
      <c r="BE1775" s="69"/>
      <c r="BF1775" s="69"/>
      <c r="BG1775" s="69"/>
      <c r="BH1775" s="69"/>
      <c r="BI1775" s="69"/>
      <c r="BJ1775" s="69"/>
      <c r="BK1775" s="69"/>
      <c r="BL1775" s="69"/>
      <c r="BM1775" s="69"/>
      <c r="BN1775" s="69"/>
      <c r="BO1775" s="69"/>
      <c r="BP1775" s="69"/>
      <c r="BQ1775" s="69"/>
      <c r="BR1775" s="69"/>
      <c r="BS1775" s="69"/>
      <c r="BT1775" s="69"/>
      <c r="BU1775" s="69"/>
      <c r="BV1775" s="69"/>
      <c r="BW1775" s="69"/>
      <c r="BX1775" s="69"/>
      <c r="BY1775" s="69"/>
      <c r="BZ1775" s="69"/>
      <c r="CA1775" s="69"/>
      <c r="CB1775" s="69"/>
      <c r="CC1775" s="69"/>
      <c r="CD1775" s="69"/>
      <c r="CE1775" s="69"/>
      <c r="CF1775" s="69"/>
      <c r="CG1775" s="69"/>
      <c r="CH1775" s="69"/>
      <c r="CI1775" s="69"/>
      <c r="CJ1775" s="69"/>
      <c r="CK1775" s="69"/>
      <c r="CL1775" s="69"/>
      <c r="CM1775" s="69"/>
      <c r="CN1775" s="69"/>
      <c r="CO1775" s="69"/>
      <c r="CP1775" s="69"/>
      <c r="CQ1775" s="69"/>
      <c r="CR1775" s="69"/>
      <c r="CS1775" s="69"/>
      <c r="CT1775" s="69"/>
      <c r="CU1775" s="69"/>
      <c r="CV1775" s="69"/>
      <c r="CW1775" s="69"/>
      <c r="CX1775" s="69"/>
      <c r="CY1775" s="69"/>
      <c r="CZ1775" s="69"/>
      <c r="DA1775" s="69"/>
      <c r="DB1775" s="69"/>
      <c r="DC1775" s="69"/>
      <c r="DD1775" s="69"/>
      <c r="DE1775" s="69"/>
      <c r="DF1775" s="69"/>
      <c r="DG1775" s="69"/>
      <c r="DH1775" s="69"/>
      <c r="DI1775" s="69"/>
      <c r="DJ1775" s="69"/>
      <c r="DK1775" s="69"/>
      <c r="DL1775" s="69"/>
      <c r="DM1775" s="69"/>
      <c r="DN1775" s="69"/>
      <c r="DO1775" s="69"/>
      <c r="DP1775" s="69"/>
      <c r="DQ1775" s="69"/>
      <c r="DR1775" s="69"/>
      <c r="DS1775" s="69"/>
      <c r="DT1775" s="69"/>
      <c r="DU1775" s="69"/>
      <c r="DV1775" s="69"/>
      <c r="DW1775" s="69"/>
      <c r="DX1775" s="69"/>
      <c r="DY1775" s="69"/>
      <c r="DZ1775" s="69"/>
      <c r="EA1775" s="69"/>
      <c r="EB1775" s="69"/>
      <c r="EC1775" s="69"/>
      <c r="ED1775" s="69"/>
      <c r="EE1775" s="69"/>
      <c r="EF1775" s="69"/>
      <c r="EG1775" s="69"/>
      <c r="EH1775" s="69"/>
      <c r="EI1775" s="69"/>
      <c r="EJ1775" s="69"/>
      <c r="EK1775" s="69"/>
      <c r="EL1775" s="69"/>
      <c r="EM1775" s="69"/>
      <c r="EN1775" s="69"/>
      <c r="EO1775" s="69"/>
      <c r="EP1775" s="69"/>
      <c r="EQ1775" s="69"/>
      <c r="ER1775" s="69"/>
      <c r="ES1775" s="69"/>
      <c r="ET1775" s="69"/>
      <c r="EU1775" s="69"/>
      <c r="EV1775" s="69"/>
      <c r="EW1775" s="69"/>
      <c r="EX1775" s="69"/>
      <c r="EY1775" s="69"/>
      <c r="EZ1775" s="69"/>
      <c r="FA1775" s="69"/>
      <c r="FB1775" s="69"/>
      <c r="FC1775" s="69"/>
      <c r="FD1775" s="69"/>
      <c r="FE1775" s="69"/>
      <c r="FF1775" s="69"/>
      <c r="FG1775" s="69"/>
      <c r="FH1775" s="69"/>
      <c r="FI1775" s="69"/>
      <c r="FJ1775" s="69"/>
      <c r="FK1775" s="69"/>
      <c r="FL1775" s="69"/>
      <c r="FM1775" s="69"/>
      <c r="FN1775" s="69"/>
      <c r="FO1775" s="69"/>
      <c r="FP1775" s="69"/>
      <c r="FQ1775" s="69"/>
      <c r="FR1775" s="69"/>
      <c r="FS1775" s="69"/>
      <c r="FT1775" s="69"/>
      <c r="FU1775" s="69"/>
      <c r="FV1775" s="69"/>
      <c r="FW1775" s="69"/>
      <c r="FX1775" s="69"/>
      <c r="FY1775" s="69"/>
      <c r="FZ1775" s="69"/>
      <c r="GA1775" s="69"/>
      <c r="GB1775" s="69"/>
      <c r="GC1775" s="69"/>
      <c r="GD1775" s="69"/>
      <c r="GE1775" s="69"/>
      <c r="GF1775" s="69"/>
      <c r="GG1775" s="69"/>
      <c r="GH1775" s="69"/>
      <c r="GI1775" s="69"/>
      <c r="GJ1775" s="69"/>
      <c r="GK1775" s="69"/>
      <c r="GL1775" s="69"/>
      <c r="GM1775" s="69"/>
      <c r="GN1775" s="69"/>
      <c r="GO1775" s="69"/>
      <c r="GP1775" s="69"/>
      <c r="GQ1775" s="69"/>
      <c r="GR1775" s="69"/>
      <c r="GS1775" s="69"/>
      <c r="GT1775" s="69"/>
      <c r="GU1775" s="69"/>
      <c r="GV1775" s="69"/>
      <c r="GW1775" s="69"/>
      <c r="GX1775" s="69"/>
      <c r="GY1775" s="69"/>
      <c r="GZ1775" s="69"/>
      <c r="HA1775" s="69"/>
      <c r="HB1775" s="69"/>
      <c r="HC1775" s="69"/>
      <c r="HD1775" s="69"/>
      <c r="HE1775" s="69"/>
      <c r="HF1775" s="69"/>
      <c r="HG1775" s="69"/>
      <c r="HH1775" s="69"/>
      <c r="HI1775" s="69"/>
      <c r="HJ1775" s="69"/>
      <c r="HK1775" s="69"/>
      <c r="HL1775" s="69"/>
      <c r="HM1775" s="69"/>
      <c r="HN1775" s="69"/>
      <c r="HO1775" s="69"/>
      <c r="HP1775" s="69"/>
      <c r="HQ1775" s="69"/>
      <c r="HR1775" s="69"/>
      <c r="HS1775" s="69"/>
      <c r="HT1775" s="69"/>
      <c r="HU1775" s="69"/>
      <c r="HV1775" s="69"/>
      <c r="HW1775" s="69"/>
      <c r="HX1775" s="69"/>
      <c r="HY1775" s="69"/>
      <c r="HZ1775" s="69"/>
      <c r="IA1775" s="69"/>
      <c r="IB1775" s="69"/>
      <c r="IC1775" s="69"/>
      <c r="ID1775" s="69"/>
      <c r="IE1775" s="69"/>
      <c r="IF1775" s="69"/>
      <c r="IG1775" s="69"/>
      <c r="IH1775" s="69"/>
      <c r="II1775" s="69"/>
      <c r="IJ1775" s="69"/>
      <c r="IK1775" s="69"/>
      <c r="IL1775" s="69"/>
      <c r="IM1775" s="69"/>
      <c r="IN1775" s="69"/>
    </row>
    <row r="1776" spans="1:248" s="70" customFormat="1" ht="15" customHeight="1" x14ac:dyDescent="0.2">
      <c r="A1776" s="92" t="s">
        <v>3635</v>
      </c>
      <c r="B1776" s="142">
        <v>42433</v>
      </c>
      <c r="C1776" s="92" t="s">
        <v>3636</v>
      </c>
      <c r="D1776" s="320">
        <v>550</v>
      </c>
      <c r="E1776" s="69"/>
      <c r="F1776" s="69"/>
      <c r="G1776" s="69"/>
      <c r="H1776" s="69"/>
      <c r="I1776" s="69"/>
      <c r="J1776" s="69"/>
      <c r="N1776" s="69"/>
      <c r="O1776" s="69"/>
      <c r="P1776" s="69"/>
      <c r="Q1776" s="69"/>
      <c r="R1776" s="69"/>
      <c r="S1776" s="69"/>
      <c r="T1776" s="69"/>
      <c r="U1776" s="69"/>
      <c r="V1776" s="69"/>
      <c r="W1776" s="69"/>
      <c r="X1776" s="69"/>
      <c r="Y1776" s="69"/>
      <c r="Z1776" s="69"/>
      <c r="AA1776" s="69"/>
      <c r="AB1776" s="69"/>
      <c r="AC1776" s="69"/>
      <c r="AD1776" s="69"/>
      <c r="AE1776" s="69"/>
      <c r="AF1776" s="69"/>
      <c r="AG1776" s="69"/>
      <c r="AH1776" s="69"/>
      <c r="AI1776" s="69"/>
      <c r="AJ1776" s="69"/>
      <c r="AK1776" s="69"/>
      <c r="AL1776" s="69"/>
      <c r="AM1776" s="69"/>
      <c r="AN1776" s="69"/>
      <c r="AO1776" s="69"/>
      <c r="AP1776" s="69"/>
      <c r="AQ1776" s="69"/>
      <c r="AR1776" s="69"/>
      <c r="AS1776" s="69"/>
      <c r="AT1776" s="69"/>
      <c r="AU1776" s="69"/>
      <c r="AV1776" s="69"/>
      <c r="AW1776" s="69"/>
      <c r="AX1776" s="69"/>
      <c r="AY1776" s="69"/>
      <c r="AZ1776" s="69"/>
      <c r="BA1776" s="69"/>
      <c r="BB1776" s="69"/>
      <c r="BC1776" s="69"/>
      <c r="BD1776" s="69"/>
      <c r="BE1776" s="69"/>
      <c r="BF1776" s="69"/>
      <c r="BG1776" s="69"/>
      <c r="BH1776" s="69"/>
      <c r="BI1776" s="69"/>
      <c r="BJ1776" s="69"/>
      <c r="BK1776" s="69"/>
      <c r="BL1776" s="69"/>
      <c r="BM1776" s="69"/>
      <c r="BN1776" s="69"/>
      <c r="BO1776" s="69"/>
      <c r="BP1776" s="69"/>
      <c r="BQ1776" s="69"/>
      <c r="BR1776" s="69"/>
      <c r="BS1776" s="69"/>
      <c r="BT1776" s="69"/>
      <c r="BU1776" s="69"/>
      <c r="BV1776" s="69"/>
      <c r="BW1776" s="69"/>
      <c r="BX1776" s="69"/>
      <c r="BY1776" s="69"/>
      <c r="BZ1776" s="69"/>
      <c r="CA1776" s="69"/>
      <c r="CB1776" s="69"/>
      <c r="CC1776" s="69"/>
      <c r="CD1776" s="69"/>
      <c r="CE1776" s="69"/>
      <c r="CF1776" s="69"/>
      <c r="CG1776" s="69"/>
      <c r="CH1776" s="69"/>
      <c r="CI1776" s="69"/>
      <c r="CJ1776" s="69"/>
      <c r="CK1776" s="69"/>
      <c r="CL1776" s="69"/>
      <c r="CM1776" s="69"/>
      <c r="CN1776" s="69"/>
      <c r="CO1776" s="69"/>
      <c r="CP1776" s="69"/>
      <c r="CQ1776" s="69"/>
      <c r="CR1776" s="69"/>
      <c r="CS1776" s="69"/>
      <c r="CT1776" s="69"/>
      <c r="CU1776" s="69"/>
      <c r="CV1776" s="69"/>
      <c r="CW1776" s="69"/>
      <c r="CX1776" s="69"/>
      <c r="CY1776" s="69"/>
      <c r="CZ1776" s="69"/>
      <c r="DA1776" s="69"/>
      <c r="DB1776" s="69"/>
      <c r="DC1776" s="69"/>
      <c r="DD1776" s="69"/>
      <c r="DE1776" s="69"/>
      <c r="DF1776" s="69"/>
      <c r="DG1776" s="69"/>
      <c r="DH1776" s="69"/>
      <c r="DI1776" s="69"/>
      <c r="DJ1776" s="69"/>
      <c r="DK1776" s="69"/>
      <c r="DL1776" s="69"/>
      <c r="DM1776" s="69"/>
      <c r="DN1776" s="69"/>
      <c r="DO1776" s="69"/>
      <c r="DP1776" s="69"/>
      <c r="DQ1776" s="69"/>
      <c r="DR1776" s="69"/>
      <c r="DS1776" s="69"/>
      <c r="DT1776" s="69"/>
      <c r="DU1776" s="69"/>
      <c r="DV1776" s="69"/>
      <c r="DW1776" s="69"/>
      <c r="DX1776" s="69"/>
      <c r="DY1776" s="69"/>
      <c r="DZ1776" s="69"/>
      <c r="EA1776" s="69"/>
      <c r="EB1776" s="69"/>
      <c r="EC1776" s="69"/>
      <c r="ED1776" s="69"/>
      <c r="EE1776" s="69"/>
      <c r="EF1776" s="69"/>
      <c r="EG1776" s="69"/>
      <c r="EH1776" s="69"/>
      <c r="EI1776" s="69"/>
      <c r="EJ1776" s="69"/>
      <c r="EK1776" s="69"/>
      <c r="EL1776" s="69"/>
      <c r="EM1776" s="69"/>
      <c r="EN1776" s="69"/>
      <c r="EO1776" s="69"/>
      <c r="EP1776" s="69"/>
      <c r="EQ1776" s="69"/>
      <c r="ER1776" s="69"/>
      <c r="ES1776" s="69"/>
      <c r="ET1776" s="69"/>
      <c r="EU1776" s="69"/>
      <c r="EV1776" s="69"/>
      <c r="EW1776" s="69"/>
      <c r="EX1776" s="69"/>
      <c r="EY1776" s="69"/>
      <c r="EZ1776" s="69"/>
      <c r="FA1776" s="69"/>
      <c r="FB1776" s="69"/>
      <c r="FC1776" s="69"/>
      <c r="FD1776" s="69"/>
      <c r="FE1776" s="69"/>
      <c r="FF1776" s="69"/>
      <c r="FG1776" s="69"/>
      <c r="FH1776" s="69"/>
      <c r="FI1776" s="69"/>
      <c r="FJ1776" s="69"/>
      <c r="FK1776" s="69"/>
      <c r="FL1776" s="69"/>
      <c r="FM1776" s="69"/>
      <c r="FN1776" s="69"/>
      <c r="FO1776" s="69"/>
      <c r="FP1776" s="69"/>
      <c r="FQ1776" s="69"/>
      <c r="FR1776" s="69"/>
      <c r="FS1776" s="69"/>
      <c r="FT1776" s="69"/>
      <c r="FU1776" s="69"/>
      <c r="FV1776" s="69"/>
      <c r="FW1776" s="69"/>
      <c r="FX1776" s="69"/>
      <c r="FY1776" s="69"/>
      <c r="FZ1776" s="69"/>
      <c r="GA1776" s="69"/>
      <c r="GB1776" s="69"/>
      <c r="GC1776" s="69"/>
      <c r="GD1776" s="69"/>
      <c r="GE1776" s="69"/>
      <c r="GF1776" s="69"/>
      <c r="GG1776" s="69"/>
      <c r="GH1776" s="69"/>
      <c r="GI1776" s="69"/>
      <c r="GJ1776" s="69"/>
      <c r="GK1776" s="69"/>
      <c r="GL1776" s="69"/>
      <c r="GM1776" s="69"/>
      <c r="GN1776" s="69"/>
      <c r="GO1776" s="69"/>
      <c r="GP1776" s="69"/>
      <c r="GQ1776" s="69"/>
      <c r="GR1776" s="69"/>
      <c r="GS1776" s="69"/>
      <c r="GT1776" s="69"/>
      <c r="GU1776" s="69"/>
      <c r="GV1776" s="69"/>
      <c r="GW1776" s="69"/>
      <c r="GX1776" s="69"/>
      <c r="GY1776" s="69"/>
      <c r="GZ1776" s="69"/>
      <c r="HA1776" s="69"/>
      <c r="HB1776" s="69"/>
      <c r="HC1776" s="69"/>
      <c r="HD1776" s="69"/>
      <c r="HE1776" s="69"/>
      <c r="HF1776" s="69"/>
      <c r="HG1776" s="69"/>
      <c r="HH1776" s="69"/>
      <c r="HI1776" s="69"/>
      <c r="HJ1776" s="69"/>
      <c r="HK1776" s="69"/>
      <c r="HL1776" s="69"/>
      <c r="HM1776" s="69"/>
      <c r="HN1776" s="69"/>
      <c r="HO1776" s="69"/>
      <c r="HP1776" s="69"/>
      <c r="HQ1776" s="69"/>
      <c r="HR1776" s="69"/>
      <c r="HS1776" s="69"/>
      <c r="HT1776" s="69"/>
      <c r="HU1776" s="69"/>
      <c r="HV1776" s="69"/>
      <c r="HW1776" s="69"/>
      <c r="HX1776" s="69"/>
      <c r="HY1776" s="69"/>
      <c r="HZ1776" s="69"/>
      <c r="IA1776" s="69"/>
      <c r="IB1776" s="69"/>
      <c r="IC1776" s="69"/>
      <c r="ID1776" s="69"/>
      <c r="IE1776" s="69"/>
      <c r="IF1776" s="69"/>
      <c r="IG1776" s="69"/>
      <c r="IH1776" s="69"/>
      <c r="II1776" s="69"/>
      <c r="IJ1776" s="69"/>
      <c r="IK1776" s="69"/>
      <c r="IL1776" s="69"/>
      <c r="IM1776" s="69"/>
      <c r="IN1776" s="69"/>
    </row>
    <row r="1777" spans="1:248" s="70" customFormat="1" ht="15" customHeight="1" x14ac:dyDescent="0.2">
      <c r="A1777" s="92" t="s">
        <v>3637</v>
      </c>
      <c r="B1777" s="142">
        <v>42434</v>
      </c>
      <c r="C1777" s="92" t="s">
        <v>3638</v>
      </c>
      <c r="D1777" s="320">
        <v>260</v>
      </c>
      <c r="E1777" s="69"/>
      <c r="F1777" s="69"/>
      <c r="G1777" s="69"/>
      <c r="H1777" s="69"/>
      <c r="I1777" s="69"/>
      <c r="J1777" s="69"/>
      <c r="N1777" s="69"/>
      <c r="O1777" s="69"/>
      <c r="P1777" s="69"/>
      <c r="Q1777" s="69"/>
      <c r="R1777" s="69"/>
      <c r="S1777" s="69"/>
      <c r="T1777" s="69"/>
      <c r="U1777" s="69"/>
      <c r="V1777" s="69"/>
      <c r="W1777" s="69"/>
      <c r="X1777" s="69"/>
      <c r="Y1777" s="69"/>
      <c r="Z1777" s="69"/>
      <c r="AA1777" s="69"/>
      <c r="AB1777" s="69"/>
      <c r="AC1777" s="69"/>
      <c r="AD1777" s="69"/>
      <c r="AE1777" s="69"/>
      <c r="AF1777" s="69"/>
      <c r="AG1777" s="69"/>
      <c r="AH1777" s="69"/>
      <c r="AI1777" s="69"/>
      <c r="AJ1777" s="69"/>
      <c r="AK1777" s="69"/>
      <c r="AL1777" s="69"/>
      <c r="AM1777" s="69"/>
      <c r="AN1777" s="69"/>
      <c r="AO1777" s="69"/>
      <c r="AP1777" s="69"/>
      <c r="AQ1777" s="69"/>
      <c r="AR1777" s="69"/>
      <c r="AS1777" s="69"/>
      <c r="AT1777" s="69"/>
      <c r="AU1777" s="69"/>
      <c r="AV1777" s="69"/>
      <c r="AW1777" s="69"/>
      <c r="AX1777" s="69"/>
      <c r="AY1777" s="69"/>
      <c r="AZ1777" s="69"/>
      <c r="BA1777" s="69"/>
      <c r="BB1777" s="69"/>
      <c r="BC1777" s="69"/>
      <c r="BD1777" s="69"/>
      <c r="BE1777" s="69"/>
      <c r="BF1777" s="69"/>
      <c r="BG1777" s="69"/>
      <c r="BH1777" s="69"/>
      <c r="BI1777" s="69"/>
      <c r="BJ1777" s="69"/>
      <c r="BK1777" s="69"/>
      <c r="BL1777" s="69"/>
      <c r="BM1777" s="69"/>
      <c r="BN1777" s="69"/>
      <c r="BO1777" s="69"/>
      <c r="BP1777" s="69"/>
      <c r="BQ1777" s="69"/>
      <c r="BR1777" s="69"/>
      <c r="BS1777" s="69"/>
      <c r="BT1777" s="69"/>
      <c r="BU1777" s="69"/>
      <c r="BV1777" s="69"/>
      <c r="BW1777" s="69"/>
      <c r="BX1777" s="69"/>
      <c r="BY1777" s="69"/>
      <c r="BZ1777" s="69"/>
      <c r="CA1777" s="69"/>
      <c r="CB1777" s="69"/>
      <c r="CC1777" s="69"/>
      <c r="CD1777" s="69"/>
      <c r="CE1777" s="69"/>
      <c r="CF1777" s="69"/>
      <c r="CG1777" s="69"/>
      <c r="CH1777" s="69"/>
      <c r="CI1777" s="69"/>
      <c r="CJ1777" s="69"/>
      <c r="CK1777" s="69"/>
      <c r="CL1777" s="69"/>
      <c r="CM1777" s="69"/>
      <c r="CN1777" s="69"/>
      <c r="CO1777" s="69"/>
      <c r="CP1777" s="69"/>
      <c r="CQ1777" s="69"/>
      <c r="CR1777" s="69"/>
      <c r="CS1777" s="69"/>
      <c r="CT1777" s="69"/>
      <c r="CU1777" s="69"/>
      <c r="CV1777" s="69"/>
      <c r="CW1777" s="69"/>
      <c r="CX1777" s="69"/>
      <c r="CY1777" s="69"/>
      <c r="CZ1777" s="69"/>
      <c r="DA1777" s="69"/>
      <c r="DB1777" s="69"/>
      <c r="DC1777" s="69"/>
      <c r="DD1777" s="69"/>
      <c r="DE1777" s="69"/>
      <c r="DF1777" s="69"/>
      <c r="DG1777" s="69"/>
      <c r="DH1777" s="69"/>
      <c r="DI1777" s="69"/>
      <c r="DJ1777" s="69"/>
      <c r="DK1777" s="69"/>
      <c r="DL1777" s="69"/>
      <c r="DM1777" s="69"/>
      <c r="DN1777" s="69"/>
      <c r="DO1777" s="69"/>
      <c r="DP1777" s="69"/>
      <c r="DQ1777" s="69"/>
      <c r="DR1777" s="69"/>
      <c r="DS1777" s="69"/>
      <c r="DT1777" s="69"/>
      <c r="DU1777" s="69"/>
      <c r="DV1777" s="69"/>
      <c r="DW1777" s="69"/>
      <c r="DX1777" s="69"/>
      <c r="DY1777" s="69"/>
      <c r="DZ1777" s="69"/>
      <c r="EA1777" s="69"/>
      <c r="EB1777" s="69"/>
      <c r="EC1777" s="69"/>
      <c r="ED1777" s="69"/>
      <c r="EE1777" s="69"/>
      <c r="EF1777" s="69"/>
      <c r="EG1777" s="69"/>
      <c r="EH1777" s="69"/>
      <c r="EI1777" s="69"/>
      <c r="EJ1777" s="69"/>
      <c r="EK1777" s="69"/>
      <c r="EL1777" s="69"/>
      <c r="EM1777" s="69"/>
      <c r="EN1777" s="69"/>
      <c r="EO1777" s="69"/>
      <c r="EP1777" s="69"/>
      <c r="EQ1777" s="69"/>
      <c r="ER1777" s="69"/>
      <c r="ES1777" s="69"/>
      <c r="ET1777" s="69"/>
      <c r="EU1777" s="69"/>
      <c r="EV1777" s="69"/>
      <c r="EW1777" s="69"/>
      <c r="EX1777" s="69"/>
      <c r="EY1777" s="69"/>
      <c r="EZ1777" s="69"/>
      <c r="FA1777" s="69"/>
      <c r="FB1777" s="69"/>
      <c r="FC1777" s="69"/>
      <c r="FD1777" s="69"/>
      <c r="FE1777" s="69"/>
      <c r="FF1777" s="69"/>
      <c r="FG1777" s="69"/>
      <c r="FH1777" s="69"/>
      <c r="FI1777" s="69"/>
      <c r="FJ1777" s="69"/>
      <c r="FK1777" s="69"/>
      <c r="FL1777" s="69"/>
      <c r="FM1777" s="69"/>
      <c r="FN1777" s="69"/>
      <c r="FO1777" s="69"/>
      <c r="FP1777" s="69"/>
      <c r="FQ1777" s="69"/>
      <c r="FR1777" s="69"/>
      <c r="FS1777" s="69"/>
      <c r="FT1777" s="69"/>
      <c r="FU1777" s="69"/>
      <c r="FV1777" s="69"/>
      <c r="FW1777" s="69"/>
      <c r="FX1777" s="69"/>
      <c r="FY1777" s="69"/>
      <c r="FZ1777" s="69"/>
      <c r="GA1777" s="69"/>
      <c r="GB1777" s="69"/>
      <c r="GC1777" s="69"/>
      <c r="GD1777" s="69"/>
      <c r="GE1777" s="69"/>
      <c r="GF1777" s="69"/>
      <c r="GG1777" s="69"/>
      <c r="GH1777" s="69"/>
      <c r="GI1777" s="69"/>
      <c r="GJ1777" s="69"/>
      <c r="GK1777" s="69"/>
      <c r="GL1777" s="69"/>
      <c r="GM1777" s="69"/>
      <c r="GN1777" s="69"/>
      <c r="GO1777" s="69"/>
      <c r="GP1777" s="69"/>
      <c r="GQ1777" s="69"/>
      <c r="GR1777" s="69"/>
      <c r="GS1777" s="69"/>
      <c r="GT1777" s="69"/>
      <c r="GU1777" s="69"/>
      <c r="GV1777" s="69"/>
      <c r="GW1777" s="69"/>
      <c r="GX1777" s="69"/>
      <c r="GY1777" s="69"/>
      <c r="GZ1777" s="69"/>
      <c r="HA1777" s="69"/>
      <c r="HB1777" s="69"/>
      <c r="HC1777" s="69"/>
      <c r="HD1777" s="69"/>
      <c r="HE1777" s="69"/>
      <c r="HF1777" s="69"/>
      <c r="HG1777" s="69"/>
      <c r="HH1777" s="69"/>
      <c r="HI1777" s="69"/>
      <c r="HJ1777" s="69"/>
      <c r="HK1777" s="69"/>
      <c r="HL1777" s="69"/>
      <c r="HM1777" s="69"/>
      <c r="HN1777" s="69"/>
      <c r="HO1777" s="69"/>
      <c r="HP1777" s="69"/>
      <c r="HQ1777" s="69"/>
      <c r="HR1777" s="69"/>
      <c r="HS1777" s="69"/>
      <c r="HT1777" s="69"/>
      <c r="HU1777" s="69"/>
      <c r="HV1777" s="69"/>
      <c r="HW1777" s="69"/>
      <c r="HX1777" s="69"/>
      <c r="HY1777" s="69"/>
      <c r="HZ1777" s="69"/>
      <c r="IA1777" s="69"/>
      <c r="IB1777" s="69"/>
      <c r="IC1777" s="69"/>
      <c r="ID1777" s="69"/>
      <c r="IE1777" s="69"/>
      <c r="IF1777" s="69"/>
      <c r="IG1777" s="69"/>
      <c r="IH1777" s="69"/>
      <c r="II1777" s="69"/>
      <c r="IJ1777" s="69"/>
      <c r="IK1777" s="69"/>
      <c r="IL1777" s="69"/>
      <c r="IM1777" s="69"/>
      <c r="IN1777" s="69"/>
    </row>
    <row r="1778" spans="1:248" s="70" customFormat="1" ht="15" customHeight="1" x14ac:dyDescent="0.2">
      <c r="A1778" s="92" t="s">
        <v>3639</v>
      </c>
      <c r="B1778" s="142">
        <v>42435</v>
      </c>
      <c r="C1778" s="92" t="s">
        <v>3640</v>
      </c>
      <c r="D1778" s="320">
        <v>180</v>
      </c>
      <c r="E1778" s="69"/>
      <c r="F1778" s="69"/>
      <c r="G1778" s="69"/>
      <c r="H1778" s="69"/>
      <c r="I1778" s="69"/>
      <c r="J1778" s="69"/>
      <c r="N1778" s="69"/>
      <c r="O1778" s="69"/>
      <c r="P1778" s="69"/>
      <c r="Q1778" s="69"/>
      <c r="R1778" s="69"/>
      <c r="S1778" s="69"/>
      <c r="T1778" s="69"/>
      <c r="U1778" s="69"/>
      <c r="V1778" s="69"/>
      <c r="W1778" s="69"/>
      <c r="X1778" s="69"/>
      <c r="Y1778" s="69"/>
      <c r="Z1778" s="69"/>
      <c r="AA1778" s="69"/>
      <c r="AB1778" s="69"/>
      <c r="AC1778" s="69"/>
      <c r="AD1778" s="69"/>
      <c r="AE1778" s="69"/>
      <c r="AF1778" s="69"/>
      <c r="AG1778" s="69"/>
      <c r="AH1778" s="69"/>
      <c r="AI1778" s="69"/>
      <c r="AJ1778" s="69"/>
      <c r="AK1778" s="69"/>
      <c r="AL1778" s="69"/>
      <c r="AM1778" s="69"/>
      <c r="AN1778" s="69"/>
      <c r="AO1778" s="69"/>
      <c r="AP1778" s="69"/>
      <c r="AQ1778" s="69"/>
      <c r="AR1778" s="69"/>
      <c r="AS1778" s="69"/>
      <c r="AT1778" s="69"/>
      <c r="AU1778" s="69"/>
      <c r="AV1778" s="69"/>
      <c r="AW1778" s="69"/>
      <c r="AX1778" s="69"/>
      <c r="AY1778" s="69"/>
      <c r="AZ1778" s="69"/>
      <c r="BA1778" s="69"/>
      <c r="BB1778" s="69"/>
      <c r="BC1778" s="69"/>
      <c r="BD1778" s="69"/>
      <c r="BE1778" s="69"/>
      <c r="BF1778" s="69"/>
      <c r="BG1778" s="69"/>
      <c r="BH1778" s="69"/>
      <c r="BI1778" s="69"/>
      <c r="BJ1778" s="69"/>
      <c r="BK1778" s="69"/>
      <c r="BL1778" s="69"/>
      <c r="BM1778" s="69"/>
      <c r="BN1778" s="69"/>
      <c r="BO1778" s="69"/>
      <c r="BP1778" s="69"/>
      <c r="BQ1778" s="69"/>
      <c r="BR1778" s="69"/>
      <c r="BS1778" s="69"/>
      <c r="BT1778" s="69"/>
      <c r="BU1778" s="69"/>
      <c r="BV1778" s="69"/>
      <c r="BW1778" s="69"/>
      <c r="BX1778" s="69"/>
      <c r="BY1778" s="69"/>
      <c r="BZ1778" s="69"/>
      <c r="CA1778" s="69"/>
      <c r="CB1778" s="69"/>
      <c r="CC1778" s="69"/>
      <c r="CD1778" s="69"/>
      <c r="CE1778" s="69"/>
      <c r="CF1778" s="69"/>
      <c r="CG1778" s="69"/>
      <c r="CH1778" s="69"/>
      <c r="CI1778" s="69"/>
      <c r="CJ1778" s="69"/>
      <c r="CK1778" s="69"/>
      <c r="CL1778" s="69"/>
      <c r="CM1778" s="69"/>
      <c r="CN1778" s="69"/>
      <c r="CO1778" s="69"/>
      <c r="CP1778" s="69"/>
      <c r="CQ1778" s="69"/>
      <c r="CR1778" s="69"/>
      <c r="CS1778" s="69"/>
      <c r="CT1778" s="69"/>
      <c r="CU1778" s="69"/>
      <c r="CV1778" s="69"/>
      <c r="CW1778" s="69"/>
      <c r="CX1778" s="69"/>
      <c r="CY1778" s="69"/>
      <c r="CZ1778" s="69"/>
      <c r="DA1778" s="69"/>
      <c r="DB1778" s="69"/>
      <c r="DC1778" s="69"/>
      <c r="DD1778" s="69"/>
      <c r="DE1778" s="69"/>
      <c r="DF1778" s="69"/>
      <c r="DG1778" s="69"/>
      <c r="DH1778" s="69"/>
      <c r="DI1778" s="69"/>
      <c r="DJ1778" s="69"/>
      <c r="DK1778" s="69"/>
      <c r="DL1778" s="69"/>
      <c r="DM1778" s="69"/>
      <c r="DN1778" s="69"/>
      <c r="DO1778" s="69"/>
      <c r="DP1778" s="69"/>
      <c r="DQ1778" s="69"/>
      <c r="DR1778" s="69"/>
      <c r="DS1778" s="69"/>
      <c r="DT1778" s="69"/>
      <c r="DU1778" s="69"/>
      <c r="DV1778" s="69"/>
      <c r="DW1778" s="69"/>
      <c r="DX1778" s="69"/>
      <c r="DY1778" s="69"/>
      <c r="DZ1778" s="69"/>
      <c r="EA1778" s="69"/>
      <c r="EB1778" s="69"/>
      <c r="EC1778" s="69"/>
      <c r="ED1778" s="69"/>
      <c r="EE1778" s="69"/>
      <c r="EF1778" s="69"/>
      <c r="EG1778" s="69"/>
      <c r="EH1778" s="69"/>
      <c r="EI1778" s="69"/>
      <c r="EJ1778" s="69"/>
      <c r="EK1778" s="69"/>
      <c r="EL1778" s="69"/>
      <c r="EM1778" s="69"/>
      <c r="EN1778" s="69"/>
      <c r="EO1778" s="69"/>
      <c r="EP1778" s="69"/>
      <c r="EQ1778" s="69"/>
      <c r="ER1778" s="69"/>
      <c r="ES1778" s="69"/>
      <c r="ET1778" s="69"/>
      <c r="EU1778" s="69"/>
      <c r="EV1778" s="69"/>
      <c r="EW1778" s="69"/>
      <c r="EX1778" s="69"/>
      <c r="EY1778" s="69"/>
      <c r="EZ1778" s="69"/>
      <c r="FA1778" s="69"/>
      <c r="FB1778" s="69"/>
      <c r="FC1778" s="69"/>
      <c r="FD1778" s="69"/>
      <c r="FE1778" s="69"/>
      <c r="FF1778" s="69"/>
      <c r="FG1778" s="69"/>
      <c r="FH1778" s="69"/>
      <c r="FI1778" s="69"/>
      <c r="FJ1778" s="69"/>
      <c r="FK1778" s="69"/>
      <c r="FL1778" s="69"/>
      <c r="FM1778" s="69"/>
      <c r="FN1778" s="69"/>
      <c r="FO1778" s="69"/>
      <c r="FP1778" s="69"/>
      <c r="FQ1778" s="69"/>
      <c r="FR1778" s="69"/>
      <c r="FS1778" s="69"/>
      <c r="FT1778" s="69"/>
      <c r="FU1778" s="69"/>
      <c r="FV1778" s="69"/>
      <c r="FW1778" s="69"/>
      <c r="FX1778" s="69"/>
      <c r="FY1778" s="69"/>
      <c r="FZ1778" s="69"/>
      <c r="GA1778" s="69"/>
      <c r="GB1778" s="69"/>
      <c r="GC1778" s="69"/>
      <c r="GD1778" s="69"/>
      <c r="GE1778" s="69"/>
      <c r="GF1778" s="69"/>
      <c r="GG1778" s="69"/>
      <c r="GH1778" s="69"/>
      <c r="GI1778" s="69"/>
      <c r="GJ1778" s="69"/>
      <c r="GK1778" s="69"/>
      <c r="GL1778" s="69"/>
      <c r="GM1778" s="69"/>
      <c r="GN1778" s="69"/>
      <c r="GO1778" s="69"/>
      <c r="GP1778" s="69"/>
      <c r="GQ1778" s="69"/>
      <c r="GR1778" s="69"/>
      <c r="GS1778" s="69"/>
      <c r="GT1778" s="69"/>
      <c r="GU1778" s="69"/>
      <c r="GV1778" s="69"/>
      <c r="GW1778" s="69"/>
      <c r="GX1778" s="69"/>
      <c r="GY1778" s="69"/>
      <c r="GZ1778" s="69"/>
      <c r="HA1778" s="69"/>
      <c r="HB1778" s="69"/>
      <c r="HC1778" s="69"/>
      <c r="HD1778" s="69"/>
      <c r="HE1778" s="69"/>
      <c r="HF1778" s="69"/>
      <c r="HG1778" s="69"/>
      <c r="HH1778" s="69"/>
      <c r="HI1778" s="69"/>
      <c r="HJ1778" s="69"/>
      <c r="HK1778" s="69"/>
      <c r="HL1778" s="69"/>
      <c r="HM1778" s="69"/>
      <c r="HN1778" s="69"/>
      <c r="HO1778" s="69"/>
      <c r="HP1778" s="69"/>
      <c r="HQ1778" s="69"/>
      <c r="HR1778" s="69"/>
      <c r="HS1778" s="69"/>
      <c r="HT1778" s="69"/>
      <c r="HU1778" s="69"/>
      <c r="HV1778" s="69"/>
      <c r="HW1778" s="69"/>
      <c r="HX1778" s="69"/>
      <c r="HY1778" s="69"/>
      <c r="HZ1778" s="69"/>
      <c r="IA1778" s="69"/>
      <c r="IB1778" s="69"/>
      <c r="IC1778" s="69"/>
      <c r="ID1778" s="69"/>
      <c r="IE1778" s="69"/>
      <c r="IF1778" s="69"/>
      <c r="IG1778" s="69"/>
      <c r="IH1778" s="69"/>
      <c r="II1778" s="69"/>
      <c r="IJ1778" s="69"/>
      <c r="IK1778" s="69"/>
      <c r="IL1778" s="69"/>
      <c r="IM1778" s="69"/>
      <c r="IN1778" s="69"/>
    </row>
    <row r="1779" spans="1:248" s="70" customFormat="1" ht="15" customHeight="1" x14ac:dyDescent="0.2">
      <c r="A1779" s="92" t="s">
        <v>3641</v>
      </c>
      <c r="B1779" s="142">
        <v>42436</v>
      </c>
      <c r="C1779" s="92" t="s">
        <v>3642</v>
      </c>
      <c r="D1779" s="320">
        <v>300</v>
      </c>
      <c r="E1779" s="69"/>
      <c r="F1779" s="69"/>
      <c r="G1779" s="69"/>
      <c r="H1779" s="69"/>
      <c r="I1779" s="69"/>
      <c r="J1779" s="69"/>
      <c r="N1779" s="69"/>
      <c r="O1779" s="69"/>
      <c r="P1779" s="69"/>
      <c r="Q1779" s="69"/>
      <c r="R1779" s="69"/>
      <c r="S1779" s="69"/>
      <c r="T1779" s="69"/>
      <c r="U1779" s="69"/>
      <c r="V1779" s="69"/>
      <c r="W1779" s="69"/>
      <c r="X1779" s="69"/>
      <c r="Y1779" s="69"/>
      <c r="Z1779" s="69"/>
      <c r="AA1779" s="69"/>
      <c r="AB1779" s="69"/>
      <c r="AC1779" s="69"/>
      <c r="AD1779" s="69"/>
      <c r="AE1779" s="69"/>
      <c r="AF1779" s="69"/>
      <c r="AG1779" s="69"/>
      <c r="AH1779" s="69"/>
      <c r="AI1779" s="69"/>
      <c r="AJ1779" s="69"/>
      <c r="AK1779" s="69"/>
      <c r="AL1779" s="69"/>
      <c r="AM1779" s="69"/>
      <c r="AN1779" s="69"/>
      <c r="AO1779" s="69"/>
      <c r="AP1779" s="69"/>
      <c r="AQ1779" s="69"/>
      <c r="AR1779" s="69"/>
      <c r="AS1779" s="69"/>
      <c r="AT1779" s="69"/>
      <c r="AU1779" s="69"/>
      <c r="AV1779" s="69"/>
      <c r="AW1779" s="69"/>
      <c r="AX1779" s="69"/>
      <c r="AY1779" s="69"/>
      <c r="AZ1779" s="69"/>
      <c r="BA1779" s="69"/>
      <c r="BB1779" s="69"/>
      <c r="BC1779" s="69"/>
      <c r="BD1779" s="69"/>
      <c r="BE1779" s="69"/>
      <c r="BF1779" s="69"/>
      <c r="BG1779" s="69"/>
      <c r="BH1779" s="69"/>
      <c r="BI1779" s="69"/>
      <c r="BJ1779" s="69"/>
      <c r="BK1779" s="69"/>
      <c r="BL1779" s="69"/>
      <c r="BM1779" s="69"/>
      <c r="BN1779" s="69"/>
      <c r="BO1779" s="69"/>
      <c r="BP1779" s="69"/>
      <c r="BQ1779" s="69"/>
      <c r="BR1779" s="69"/>
      <c r="BS1779" s="69"/>
      <c r="BT1779" s="69"/>
      <c r="BU1779" s="69"/>
      <c r="BV1779" s="69"/>
      <c r="BW1779" s="69"/>
      <c r="BX1779" s="69"/>
      <c r="BY1779" s="69"/>
      <c r="BZ1779" s="69"/>
      <c r="CA1779" s="69"/>
      <c r="CB1779" s="69"/>
      <c r="CC1779" s="69"/>
      <c r="CD1779" s="69"/>
      <c r="CE1779" s="69"/>
      <c r="CF1779" s="69"/>
      <c r="CG1779" s="69"/>
      <c r="CH1779" s="69"/>
      <c r="CI1779" s="69"/>
      <c r="CJ1779" s="69"/>
      <c r="CK1779" s="69"/>
      <c r="CL1779" s="69"/>
      <c r="CM1779" s="69"/>
      <c r="CN1779" s="69"/>
      <c r="CO1779" s="69"/>
      <c r="CP1779" s="69"/>
      <c r="CQ1779" s="69"/>
      <c r="CR1779" s="69"/>
      <c r="CS1779" s="69"/>
      <c r="CT1779" s="69"/>
      <c r="CU1779" s="69"/>
      <c r="CV1779" s="69"/>
      <c r="CW1779" s="69"/>
      <c r="CX1779" s="69"/>
      <c r="CY1779" s="69"/>
      <c r="CZ1779" s="69"/>
      <c r="DA1779" s="69"/>
      <c r="DB1779" s="69"/>
      <c r="DC1779" s="69"/>
      <c r="DD1779" s="69"/>
      <c r="DE1779" s="69"/>
      <c r="DF1779" s="69"/>
      <c r="DG1779" s="69"/>
      <c r="DH1779" s="69"/>
      <c r="DI1779" s="69"/>
      <c r="DJ1779" s="69"/>
      <c r="DK1779" s="69"/>
      <c r="DL1779" s="69"/>
      <c r="DM1779" s="69"/>
      <c r="DN1779" s="69"/>
      <c r="DO1779" s="69"/>
      <c r="DP1779" s="69"/>
      <c r="DQ1779" s="69"/>
      <c r="DR1779" s="69"/>
      <c r="DS1779" s="69"/>
      <c r="DT1779" s="69"/>
      <c r="DU1779" s="69"/>
      <c r="DV1779" s="69"/>
      <c r="DW1779" s="69"/>
      <c r="DX1779" s="69"/>
      <c r="DY1779" s="69"/>
      <c r="DZ1779" s="69"/>
      <c r="EA1779" s="69"/>
      <c r="EB1779" s="69"/>
      <c r="EC1779" s="69"/>
      <c r="ED1779" s="69"/>
      <c r="EE1779" s="69"/>
      <c r="EF1779" s="69"/>
      <c r="EG1779" s="69"/>
      <c r="EH1779" s="69"/>
      <c r="EI1779" s="69"/>
      <c r="EJ1779" s="69"/>
      <c r="EK1779" s="69"/>
      <c r="EL1779" s="69"/>
      <c r="EM1779" s="69"/>
      <c r="EN1779" s="69"/>
      <c r="EO1779" s="69"/>
      <c r="EP1779" s="69"/>
      <c r="EQ1779" s="69"/>
      <c r="ER1779" s="69"/>
      <c r="ES1779" s="69"/>
      <c r="ET1779" s="69"/>
      <c r="EU1779" s="69"/>
      <c r="EV1779" s="69"/>
      <c r="EW1779" s="69"/>
      <c r="EX1779" s="69"/>
      <c r="EY1779" s="69"/>
      <c r="EZ1779" s="69"/>
      <c r="FA1779" s="69"/>
      <c r="FB1779" s="69"/>
      <c r="FC1779" s="69"/>
      <c r="FD1779" s="69"/>
      <c r="FE1779" s="69"/>
      <c r="FF1779" s="69"/>
      <c r="FG1779" s="69"/>
      <c r="FH1779" s="69"/>
      <c r="FI1779" s="69"/>
      <c r="FJ1779" s="69"/>
      <c r="FK1779" s="69"/>
      <c r="FL1779" s="69"/>
      <c r="FM1779" s="69"/>
      <c r="FN1779" s="69"/>
      <c r="FO1779" s="69"/>
      <c r="FP1779" s="69"/>
      <c r="FQ1779" s="69"/>
      <c r="FR1779" s="69"/>
      <c r="FS1779" s="69"/>
      <c r="FT1779" s="69"/>
      <c r="FU1779" s="69"/>
      <c r="FV1779" s="69"/>
      <c r="FW1779" s="69"/>
      <c r="FX1779" s="69"/>
      <c r="FY1779" s="69"/>
      <c r="FZ1779" s="69"/>
      <c r="GA1779" s="69"/>
      <c r="GB1779" s="69"/>
      <c r="GC1779" s="69"/>
      <c r="GD1779" s="69"/>
      <c r="GE1779" s="69"/>
      <c r="GF1779" s="69"/>
      <c r="GG1779" s="69"/>
      <c r="GH1779" s="69"/>
      <c r="GI1779" s="69"/>
      <c r="GJ1779" s="69"/>
      <c r="GK1779" s="69"/>
      <c r="GL1779" s="69"/>
      <c r="GM1779" s="69"/>
      <c r="GN1779" s="69"/>
      <c r="GO1779" s="69"/>
      <c r="GP1779" s="69"/>
      <c r="GQ1779" s="69"/>
      <c r="GR1779" s="69"/>
      <c r="GS1779" s="69"/>
      <c r="GT1779" s="69"/>
      <c r="GU1779" s="69"/>
      <c r="GV1779" s="69"/>
      <c r="GW1779" s="69"/>
      <c r="GX1779" s="69"/>
      <c r="GY1779" s="69"/>
      <c r="GZ1779" s="69"/>
      <c r="HA1779" s="69"/>
      <c r="HB1779" s="69"/>
      <c r="HC1779" s="69"/>
      <c r="HD1779" s="69"/>
      <c r="HE1779" s="69"/>
      <c r="HF1779" s="69"/>
      <c r="HG1779" s="69"/>
      <c r="HH1779" s="69"/>
      <c r="HI1779" s="69"/>
      <c r="HJ1779" s="69"/>
      <c r="HK1779" s="69"/>
      <c r="HL1779" s="69"/>
      <c r="HM1779" s="69"/>
      <c r="HN1779" s="69"/>
      <c r="HO1779" s="69"/>
      <c r="HP1779" s="69"/>
      <c r="HQ1779" s="69"/>
      <c r="HR1779" s="69"/>
      <c r="HS1779" s="69"/>
      <c r="HT1779" s="69"/>
      <c r="HU1779" s="69"/>
      <c r="HV1779" s="69"/>
      <c r="HW1779" s="69"/>
      <c r="HX1779" s="69"/>
      <c r="HY1779" s="69"/>
      <c r="HZ1779" s="69"/>
      <c r="IA1779" s="69"/>
      <c r="IB1779" s="69"/>
      <c r="IC1779" s="69"/>
      <c r="ID1779" s="69"/>
      <c r="IE1779" s="69"/>
      <c r="IF1779" s="69"/>
      <c r="IG1779" s="69"/>
      <c r="IH1779" s="69"/>
      <c r="II1779" s="69"/>
      <c r="IJ1779" s="69"/>
      <c r="IK1779" s="69"/>
      <c r="IL1779" s="69"/>
      <c r="IM1779" s="69"/>
      <c r="IN1779" s="69"/>
    </row>
    <row r="1780" spans="1:248" s="70" customFormat="1" ht="15" customHeight="1" x14ac:dyDescent="0.2">
      <c r="A1780" s="92" t="s">
        <v>3641</v>
      </c>
      <c r="B1780" s="142">
        <v>42437</v>
      </c>
      <c r="C1780" s="92" t="s">
        <v>3643</v>
      </c>
      <c r="D1780" s="320">
        <v>430</v>
      </c>
      <c r="E1780" s="69"/>
      <c r="F1780" s="69"/>
      <c r="G1780" s="69"/>
      <c r="H1780" s="69"/>
      <c r="I1780" s="69"/>
      <c r="J1780" s="69"/>
      <c r="N1780" s="69"/>
      <c r="O1780" s="69"/>
      <c r="P1780" s="69"/>
      <c r="Q1780" s="69"/>
      <c r="R1780" s="69"/>
      <c r="S1780" s="69"/>
      <c r="T1780" s="69"/>
      <c r="U1780" s="69"/>
      <c r="V1780" s="69"/>
      <c r="W1780" s="69"/>
      <c r="X1780" s="69"/>
      <c r="Y1780" s="69"/>
      <c r="Z1780" s="69"/>
      <c r="AA1780" s="69"/>
      <c r="AB1780" s="69"/>
      <c r="AC1780" s="69"/>
      <c r="AD1780" s="69"/>
      <c r="AE1780" s="69"/>
      <c r="AF1780" s="69"/>
      <c r="AG1780" s="69"/>
      <c r="AH1780" s="69"/>
      <c r="AI1780" s="69"/>
      <c r="AJ1780" s="69"/>
      <c r="AK1780" s="69"/>
      <c r="AL1780" s="69"/>
      <c r="AM1780" s="69"/>
      <c r="AN1780" s="69"/>
      <c r="AO1780" s="69"/>
      <c r="AP1780" s="69"/>
      <c r="AQ1780" s="69"/>
      <c r="AR1780" s="69"/>
      <c r="AS1780" s="69"/>
      <c r="AT1780" s="69"/>
      <c r="AU1780" s="69"/>
      <c r="AV1780" s="69"/>
      <c r="AW1780" s="69"/>
      <c r="AX1780" s="69"/>
      <c r="AY1780" s="69"/>
      <c r="AZ1780" s="69"/>
      <c r="BA1780" s="69"/>
      <c r="BB1780" s="69"/>
      <c r="BC1780" s="69"/>
      <c r="BD1780" s="69"/>
      <c r="BE1780" s="69"/>
      <c r="BF1780" s="69"/>
      <c r="BG1780" s="69"/>
      <c r="BH1780" s="69"/>
      <c r="BI1780" s="69"/>
      <c r="BJ1780" s="69"/>
      <c r="BK1780" s="69"/>
      <c r="BL1780" s="69"/>
      <c r="BM1780" s="69"/>
      <c r="BN1780" s="69"/>
      <c r="BO1780" s="69"/>
      <c r="BP1780" s="69"/>
      <c r="BQ1780" s="69"/>
      <c r="BR1780" s="69"/>
      <c r="BS1780" s="69"/>
      <c r="BT1780" s="69"/>
      <c r="BU1780" s="69"/>
      <c r="BV1780" s="69"/>
      <c r="BW1780" s="69"/>
      <c r="BX1780" s="69"/>
      <c r="BY1780" s="69"/>
      <c r="BZ1780" s="69"/>
      <c r="CA1780" s="69"/>
      <c r="CB1780" s="69"/>
      <c r="CC1780" s="69"/>
      <c r="CD1780" s="69"/>
      <c r="CE1780" s="69"/>
      <c r="CF1780" s="69"/>
      <c r="CG1780" s="69"/>
      <c r="CH1780" s="69"/>
      <c r="CI1780" s="69"/>
      <c r="CJ1780" s="69"/>
      <c r="CK1780" s="69"/>
      <c r="CL1780" s="69"/>
      <c r="CM1780" s="69"/>
      <c r="CN1780" s="69"/>
      <c r="CO1780" s="69"/>
      <c r="CP1780" s="69"/>
      <c r="CQ1780" s="69"/>
      <c r="CR1780" s="69"/>
      <c r="CS1780" s="69"/>
      <c r="CT1780" s="69"/>
      <c r="CU1780" s="69"/>
      <c r="CV1780" s="69"/>
      <c r="CW1780" s="69"/>
      <c r="CX1780" s="69"/>
      <c r="CY1780" s="69"/>
      <c r="CZ1780" s="69"/>
      <c r="DA1780" s="69"/>
      <c r="DB1780" s="69"/>
      <c r="DC1780" s="69"/>
      <c r="DD1780" s="69"/>
      <c r="DE1780" s="69"/>
      <c r="DF1780" s="69"/>
      <c r="DG1780" s="69"/>
      <c r="DH1780" s="69"/>
      <c r="DI1780" s="69"/>
      <c r="DJ1780" s="69"/>
      <c r="DK1780" s="69"/>
      <c r="DL1780" s="69"/>
      <c r="DM1780" s="69"/>
      <c r="DN1780" s="69"/>
      <c r="DO1780" s="69"/>
      <c r="DP1780" s="69"/>
      <c r="DQ1780" s="69"/>
      <c r="DR1780" s="69"/>
      <c r="DS1780" s="69"/>
      <c r="DT1780" s="69"/>
      <c r="DU1780" s="69"/>
      <c r="DV1780" s="69"/>
      <c r="DW1780" s="69"/>
      <c r="DX1780" s="69"/>
      <c r="DY1780" s="69"/>
      <c r="DZ1780" s="69"/>
      <c r="EA1780" s="69"/>
      <c r="EB1780" s="69"/>
      <c r="EC1780" s="69"/>
      <c r="ED1780" s="69"/>
      <c r="EE1780" s="69"/>
      <c r="EF1780" s="69"/>
      <c r="EG1780" s="69"/>
      <c r="EH1780" s="69"/>
      <c r="EI1780" s="69"/>
      <c r="EJ1780" s="69"/>
      <c r="EK1780" s="69"/>
      <c r="EL1780" s="69"/>
      <c r="EM1780" s="69"/>
      <c r="EN1780" s="69"/>
      <c r="EO1780" s="69"/>
      <c r="EP1780" s="69"/>
      <c r="EQ1780" s="69"/>
      <c r="ER1780" s="69"/>
      <c r="ES1780" s="69"/>
      <c r="ET1780" s="69"/>
      <c r="EU1780" s="69"/>
      <c r="EV1780" s="69"/>
      <c r="EW1780" s="69"/>
      <c r="EX1780" s="69"/>
      <c r="EY1780" s="69"/>
      <c r="EZ1780" s="69"/>
      <c r="FA1780" s="69"/>
      <c r="FB1780" s="69"/>
      <c r="FC1780" s="69"/>
      <c r="FD1780" s="69"/>
      <c r="FE1780" s="69"/>
      <c r="FF1780" s="69"/>
      <c r="FG1780" s="69"/>
      <c r="FH1780" s="69"/>
      <c r="FI1780" s="69"/>
      <c r="FJ1780" s="69"/>
      <c r="FK1780" s="69"/>
      <c r="FL1780" s="69"/>
      <c r="FM1780" s="69"/>
      <c r="FN1780" s="69"/>
      <c r="FO1780" s="69"/>
      <c r="FP1780" s="69"/>
      <c r="FQ1780" s="69"/>
      <c r="FR1780" s="69"/>
      <c r="FS1780" s="69"/>
      <c r="FT1780" s="69"/>
      <c r="FU1780" s="69"/>
      <c r="FV1780" s="69"/>
      <c r="FW1780" s="69"/>
      <c r="FX1780" s="69"/>
      <c r="FY1780" s="69"/>
      <c r="FZ1780" s="69"/>
      <c r="GA1780" s="69"/>
      <c r="GB1780" s="69"/>
      <c r="GC1780" s="69"/>
      <c r="GD1780" s="69"/>
      <c r="GE1780" s="69"/>
      <c r="GF1780" s="69"/>
      <c r="GG1780" s="69"/>
      <c r="GH1780" s="69"/>
      <c r="GI1780" s="69"/>
      <c r="GJ1780" s="69"/>
      <c r="GK1780" s="69"/>
      <c r="GL1780" s="69"/>
      <c r="GM1780" s="69"/>
      <c r="GN1780" s="69"/>
      <c r="GO1780" s="69"/>
      <c r="GP1780" s="69"/>
      <c r="GQ1780" s="69"/>
      <c r="GR1780" s="69"/>
      <c r="GS1780" s="69"/>
      <c r="GT1780" s="69"/>
      <c r="GU1780" s="69"/>
      <c r="GV1780" s="69"/>
      <c r="GW1780" s="69"/>
      <c r="GX1780" s="69"/>
      <c r="GY1780" s="69"/>
      <c r="GZ1780" s="69"/>
      <c r="HA1780" s="69"/>
      <c r="HB1780" s="69"/>
      <c r="HC1780" s="69"/>
      <c r="HD1780" s="69"/>
      <c r="HE1780" s="69"/>
      <c r="HF1780" s="69"/>
      <c r="HG1780" s="69"/>
      <c r="HH1780" s="69"/>
      <c r="HI1780" s="69"/>
      <c r="HJ1780" s="69"/>
      <c r="HK1780" s="69"/>
      <c r="HL1780" s="69"/>
      <c r="HM1780" s="69"/>
      <c r="HN1780" s="69"/>
      <c r="HO1780" s="69"/>
      <c r="HP1780" s="69"/>
      <c r="HQ1780" s="69"/>
      <c r="HR1780" s="69"/>
      <c r="HS1780" s="69"/>
      <c r="HT1780" s="69"/>
      <c r="HU1780" s="69"/>
      <c r="HV1780" s="69"/>
      <c r="HW1780" s="69"/>
      <c r="HX1780" s="69"/>
      <c r="HY1780" s="69"/>
      <c r="HZ1780" s="69"/>
      <c r="IA1780" s="69"/>
      <c r="IB1780" s="69"/>
      <c r="IC1780" s="69"/>
      <c r="ID1780" s="69"/>
      <c r="IE1780" s="69"/>
      <c r="IF1780" s="69"/>
      <c r="IG1780" s="69"/>
      <c r="IH1780" s="69"/>
      <c r="II1780" s="69"/>
      <c r="IJ1780" s="69"/>
      <c r="IK1780" s="69"/>
      <c r="IL1780" s="69"/>
      <c r="IM1780" s="69"/>
      <c r="IN1780" s="69"/>
    </row>
    <row r="1781" spans="1:248" s="70" customFormat="1" ht="15" customHeight="1" x14ac:dyDescent="0.2">
      <c r="A1781" s="92" t="s">
        <v>3644</v>
      </c>
      <c r="B1781" s="142">
        <v>42438</v>
      </c>
      <c r="C1781" s="130" t="s">
        <v>3645</v>
      </c>
      <c r="D1781" s="320">
        <v>600</v>
      </c>
      <c r="E1781" s="69"/>
      <c r="F1781" s="69"/>
      <c r="G1781" s="69"/>
      <c r="H1781" s="69"/>
      <c r="I1781" s="69"/>
      <c r="J1781" s="69"/>
      <c r="N1781" s="69"/>
      <c r="O1781" s="69"/>
      <c r="P1781" s="69"/>
      <c r="Q1781" s="69"/>
      <c r="R1781" s="69"/>
      <c r="S1781" s="69"/>
      <c r="T1781" s="69"/>
      <c r="U1781" s="69"/>
      <c r="V1781" s="69"/>
      <c r="W1781" s="69"/>
      <c r="X1781" s="69"/>
      <c r="Y1781" s="69"/>
      <c r="Z1781" s="69"/>
      <c r="AA1781" s="69"/>
      <c r="AB1781" s="69"/>
      <c r="AC1781" s="69"/>
      <c r="AD1781" s="69"/>
      <c r="AE1781" s="69"/>
      <c r="AF1781" s="69"/>
      <c r="AG1781" s="69"/>
      <c r="AH1781" s="69"/>
      <c r="AI1781" s="69"/>
      <c r="AJ1781" s="69"/>
      <c r="AK1781" s="69"/>
      <c r="AL1781" s="69"/>
      <c r="AM1781" s="69"/>
      <c r="AN1781" s="69"/>
      <c r="AO1781" s="69"/>
      <c r="AP1781" s="69"/>
      <c r="AQ1781" s="69"/>
      <c r="AR1781" s="69"/>
      <c r="AS1781" s="69"/>
      <c r="AT1781" s="69"/>
      <c r="AU1781" s="69"/>
      <c r="AV1781" s="69"/>
      <c r="AW1781" s="69"/>
      <c r="AX1781" s="69"/>
      <c r="AY1781" s="69"/>
      <c r="AZ1781" s="69"/>
      <c r="BA1781" s="69"/>
      <c r="BB1781" s="69"/>
      <c r="BC1781" s="69"/>
      <c r="BD1781" s="69"/>
      <c r="BE1781" s="69"/>
      <c r="BF1781" s="69"/>
      <c r="BG1781" s="69"/>
      <c r="BH1781" s="69"/>
      <c r="BI1781" s="69"/>
      <c r="BJ1781" s="69"/>
      <c r="BK1781" s="69"/>
      <c r="BL1781" s="69"/>
      <c r="BM1781" s="69"/>
      <c r="BN1781" s="69"/>
      <c r="BO1781" s="69"/>
      <c r="BP1781" s="69"/>
      <c r="BQ1781" s="69"/>
      <c r="BR1781" s="69"/>
      <c r="BS1781" s="69"/>
      <c r="BT1781" s="69"/>
      <c r="BU1781" s="69"/>
      <c r="BV1781" s="69"/>
      <c r="BW1781" s="69"/>
      <c r="BX1781" s="69"/>
      <c r="BY1781" s="69"/>
      <c r="BZ1781" s="69"/>
      <c r="CA1781" s="69"/>
      <c r="CB1781" s="69"/>
      <c r="CC1781" s="69"/>
      <c r="CD1781" s="69"/>
      <c r="CE1781" s="69"/>
      <c r="CF1781" s="69"/>
      <c r="CG1781" s="69"/>
      <c r="CH1781" s="69"/>
      <c r="CI1781" s="69"/>
      <c r="CJ1781" s="69"/>
      <c r="CK1781" s="69"/>
      <c r="CL1781" s="69"/>
      <c r="CM1781" s="69"/>
      <c r="CN1781" s="69"/>
      <c r="CO1781" s="69"/>
      <c r="CP1781" s="69"/>
      <c r="CQ1781" s="69"/>
      <c r="CR1781" s="69"/>
      <c r="CS1781" s="69"/>
      <c r="CT1781" s="69"/>
      <c r="CU1781" s="69"/>
      <c r="CV1781" s="69"/>
      <c r="CW1781" s="69"/>
      <c r="CX1781" s="69"/>
      <c r="CY1781" s="69"/>
      <c r="CZ1781" s="69"/>
      <c r="DA1781" s="69"/>
      <c r="DB1781" s="69"/>
      <c r="DC1781" s="69"/>
      <c r="DD1781" s="69"/>
      <c r="DE1781" s="69"/>
      <c r="DF1781" s="69"/>
      <c r="DG1781" s="69"/>
      <c r="DH1781" s="69"/>
      <c r="DI1781" s="69"/>
      <c r="DJ1781" s="69"/>
      <c r="DK1781" s="69"/>
      <c r="DL1781" s="69"/>
      <c r="DM1781" s="69"/>
      <c r="DN1781" s="69"/>
      <c r="DO1781" s="69"/>
      <c r="DP1781" s="69"/>
      <c r="DQ1781" s="69"/>
      <c r="DR1781" s="69"/>
      <c r="DS1781" s="69"/>
      <c r="DT1781" s="69"/>
      <c r="DU1781" s="69"/>
      <c r="DV1781" s="69"/>
      <c r="DW1781" s="69"/>
      <c r="DX1781" s="69"/>
      <c r="DY1781" s="69"/>
      <c r="DZ1781" s="69"/>
      <c r="EA1781" s="69"/>
      <c r="EB1781" s="69"/>
      <c r="EC1781" s="69"/>
      <c r="ED1781" s="69"/>
      <c r="EE1781" s="69"/>
      <c r="EF1781" s="69"/>
      <c r="EG1781" s="69"/>
      <c r="EH1781" s="69"/>
      <c r="EI1781" s="69"/>
      <c r="EJ1781" s="69"/>
      <c r="EK1781" s="69"/>
      <c r="EL1781" s="69"/>
      <c r="EM1781" s="69"/>
      <c r="EN1781" s="69"/>
      <c r="EO1781" s="69"/>
      <c r="EP1781" s="69"/>
      <c r="EQ1781" s="69"/>
      <c r="ER1781" s="69"/>
      <c r="ES1781" s="69"/>
      <c r="ET1781" s="69"/>
      <c r="EU1781" s="69"/>
      <c r="EV1781" s="69"/>
      <c r="EW1781" s="69"/>
      <c r="EX1781" s="69"/>
      <c r="EY1781" s="69"/>
      <c r="EZ1781" s="69"/>
      <c r="FA1781" s="69"/>
      <c r="FB1781" s="69"/>
      <c r="FC1781" s="69"/>
      <c r="FD1781" s="69"/>
      <c r="FE1781" s="69"/>
      <c r="FF1781" s="69"/>
      <c r="FG1781" s="69"/>
      <c r="FH1781" s="69"/>
      <c r="FI1781" s="69"/>
      <c r="FJ1781" s="69"/>
      <c r="FK1781" s="69"/>
      <c r="FL1781" s="69"/>
      <c r="FM1781" s="69"/>
      <c r="FN1781" s="69"/>
      <c r="FO1781" s="69"/>
      <c r="FP1781" s="69"/>
      <c r="FQ1781" s="69"/>
      <c r="FR1781" s="69"/>
      <c r="FS1781" s="69"/>
      <c r="FT1781" s="69"/>
      <c r="FU1781" s="69"/>
      <c r="FV1781" s="69"/>
      <c r="FW1781" s="69"/>
      <c r="FX1781" s="69"/>
      <c r="FY1781" s="69"/>
      <c r="FZ1781" s="69"/>
      <c r="GA1781" s="69"/>
      <c r="GB1781" s="69"/>
      <c r="GC1781" s="69"/>
      <c r="GD1781" s="69"/>
      <c r="GE1781" s="69"/>
      <c r="GF1781" s="69"/>
      <c r="GG1781" s="69"/>
      <c r="GH1781" s="69"/>
      <c r="GI1781" s="69"/>
      <c r="GJ1781" s="69"/>
      <c r="GK1781" s="69"/>
      <c r="GL1781" s="69"/>
      <c r="GM1781" s="69"/>
      <c r="GN1781" s="69"/>
      <c r="GO1781" s="69"/>
      <c r="GP1781" s="69"/>
      <c r="GQ1781" s="69"/>
      <c r="GR1781" s="69"/>
      <c r="GS1781" s="69"/>
      <c r="GT1781" s="69"/>
      <c r="GU1781" s="69"/>
      <c r="GV1781" s="69"/>
      <c r="GW1781" s="69"/>
      <c r="GX1781" s="69"/>
      <c r="GY1781" s="69"/>
      <c r="GZ1781" s="69"/>
      <c r="HA1781" s="69"/>
      <c r="HB1781" s="69"/>
      <c r="HC1781" s="69"/>
      <c r="HD1781" s="69"/>
      <c r="HE1781" s="69"/>
      <c r="HF1781" s="69"/>
      <c r="HG1781" s="69"/>
      <c r="HH1781" s="69"/>
      <c r="HI1781" s="69"/>
      <c r="HJ1781" s="69"/>
      <c r="HK1781" s="69"/>
      <c r="HL1781" s="69"/>
      <c r="HM1781" s="69"/>
      <c r="HN1781" s="69"/>
      <c r="HO1781" s="69"/>
      <c r="HP1781" s="69"/>
      <c r="HQ1781" s="69"/>
      <c r="HR1781" s="69"/>
      <c r="HS1781" s="69"/>
      <c r="HT1781" s="69"/>
      <c r="HU1781" s="69"/>
      <c r="HV1781" s="69"/>
      <c r="HW1781" s="69"/>
      <c r="HX1781" s="69"/>
      <c r="HY1781" s="69"/>
      <c r="HZ1781" s="69"/>
      <c r="IA1781" s="69"/>
      <c r="IB1781" s="69"/>
      <c r="IC1781" s="69"/>
      <c r="ID1781" s="69"/>
      <c r="IE1781" s="69"/>
      <c r="IF1781" s="69"/>
      <c r="IG1781" s="69"/>
      <c r="IH1781" s="69"/>
      <c r="II1781" s="69"/>
      <c r="IJ1781" s="69"/>
      <c r="IK1781" s="69"/>
      <c r="IL1781" s="69"/>
      <c r="IM1781" s="69"/>
      <c r="IN1781" s="69"/>
    </row>
    <row r="1782" spans="1:248" s="70" customFormat="1" ht="15" customHeight="1" x14ac:dyDescent="0.2">
      <c r="A1782" s="92" t="s">
        <v>3646</v>
      </c>
      <c r="B1782" s="142">
        <v>42439</v>
      </c>
      <c r="C1782" s="92" t="s">
        <v>3647</v>
      </c>
      <c r="D1782" s="320">
        <v>1350</v>
      </c>
      <c r="E1782" s="69"/>
      <c r="F1782" s="69"/>
      <c r="G1782" s="69"/>
      <c r="H1782" s="69"/>
      <c r="I1782" s="69"/>
      <c r="J1782" s="69"/>
      <c r="N1782" s="69"/>
      <c r="O1782" s="69"/>
      <c r="P1782" s="69"/>
      <c r="Q1782" s="69"/>
      <c r="R1782" s="69"/>
      <c r="S1782" s="69"/>
      <c r="T1782" s="69"/>
      <c r="U1782" s="69"/>
      <c r="V1782" s="69"/>
      <c r="W1782" s="69"/>
      <c r="X1782" s="69"/>
      <c r="Y1782" s="69"/>
      <c r="Z1782" s="69"/>
      <c r="AA1782" s="69"/>
      <c r="AB1782" s="69"/>
      <c r="AC1782" s="69"/>
      <c r="AD1782" s="69"/>
      <c r="AE1782" s="69"/>
      <c r="AF1782" s="69"/>
      <c r="AG1782" s="69"/>
      <c r="AH1782" s="69"/>
      <c r="AI1782" s="69"/>
      <c r="AJ1782" s="69"/>
      <c r="AK1782" s="69"/>
      <c r="AL1782" s="69"/>
      <c r="AM1782" s="69"/>
      <c r="AN1782" s="69"/>
      <c r="AO1782" s="69"/>
      <c r="AP1782" s="69"/>
      <c r="AQ1782" s="69"/>
      <c r="AR1782" s="69"/>
      <c r="AS1782" s="69"/>
      <c r="AT1782" s="69"/>
      <c r="AU1782" s="69"/>
      <c r="AV1782" s="69"/>
      <c r="AW1782" s="69"/>
      <c r="AX1782" s="69"/>
      <c r="AY1782" s="69"/>
      <c r="AZ1782" s="69"/>
      <c r="BA1782" s="69"/>
      <c r="BB1782" s="69"/>
      <c r="BC1782" s="69"/>
      <c r="BD1782" s="69"/>
      <c r="BE1782" s="69"/>
      <c r="BF1782" s="69"/>
      <c r="BG1782" s="69"/>
      <c r="BH1782" s="69"/>
      <c r="BI1782" s="69"/>
      <c r="BJ1782" s="69"/>
      <c r="BK1782" s="69"/>
      <c r="BL1782" s="69"/>
      <c r="BM1782" s="69"/>
      <c r="BN1782" s="69"/>
      <c r="BO1782" s="69"/>
      <c r="BP1782" s="69"/>
      <c r="BQ1782" s="69"/>
      <c r="BR1782" s="69"/>
      <c r="BS1782" s="69"/>
      <c r="BT1782" s="69"/>
      <c r="BU1782" s="69"/>
      <c r="BV1782" s="69"/>
      <c r="BW1782" s="69"/>
      <c r="BX1782" s="69"/>
      <c r="BY1782" s="69"/>
      <c r="BZ1782" s="69"/>
      <c r="CA1782" s="69"/>
      <c r="CB1782" s="69"/>
      <c r="CC1782" s="69"/>
      <c r="CD1782" s="69"/>
      <c r="CE1782" s="69"/>
      <c r="CF1782" s="69"/>
      <c r="CG1782" s="69"/>
      <c r="CH1782" s="69"/>
      <c r="CI1782" s="69"/>
      <c r="CJ1782" s="69"/>
      <c r="CK1782" s="69"/>
      <c r="CL1782" s="69"/>
      <c r="CM1782" s="69"/>
      <c r="CN1782" s="69"/>
      <c r="CO1782" s="69"/>
      <c r="CP1782" s="69"/>
      <c r="CQ1782" s="69"/>
      <c r="CR1782" s="69"/>
      <c r="CS1782" s="69"/>
      <c r="CT1782" s="69"/>
      <c r="CU1782" s="69"/>
      <c r="CV1782" s="69"/>
      <c r="CW1782" s="69"/>
      <c r="CX1782" s="69"/>
      <c r="CY1782" s="69"/>
      <c r="CZ1782" s="69"/>
      <c r="DA1782" s="69"/>
      <c r="DB1782" s="69"/>
      <c r="DC1782" s="69"/>
      <c r="DD1782" s="69"/>
      <c r="DE1782" s="69"/>
      <c r="DF1782" s="69"/>
      <c r="DG1782" s="69"/>
      <c r="DH1782" s="69"/>
      <c r="DI1782" s="69"/>
      <c r="DJ1782" s="69"/>
      <c r="DK1782" s="69"/>
      <c r="DL1782" s="69"/>
      <c r="DM1782" s="69"/>
      <c r="DN1782" s="69"/>
      <c r="DO1782" s="69"/>
      <c r="DP1782" s="69"/>
      <c r="DQ1782" s="69"/>
      <c r="DR1782" s="69"/>
      <c r="DS1782" s="69"/>
      <c r="DT1782" s="69"/>
      <c r="DU1782" s="69"/>
      <c r="DV1782" s="69"/>
      <c r="DW1782" s="69"/>
      <c r="DX1782" s="69"/>
      <c r="DY1782" s="69"/>
      <c r="DZ1782" s="69"/>
      <c r="EA1782" s="69"/>
      <c r="EB1782" s="69"/>
      <c r="EC1782" s="69"/>
      <c r="ED1782" s="69"/>
      <c r="EE1782" s="69"/>
      <c r="EF1782" s="69"/>
      <c r="EG1782" s="69"/>
      <c r="EH1782" s="69"/>
      <c r="EI1782" s="69"/>
      <c r="EJ1782" s="69"/>
      <c r="EK1782" s="69"/>
      <c r="EL1782" s="69"/>
      <c r="EM1782" s="69"/>
      <c r="EN1782" s="69"/>
      <c r="EO1782" s="69"/>
      <c r="EP1782" s="69"/>
      <c r="EQ1782" s="69"/>
      <c r="ER1782" s="69"/>
      <c r="ES1782" s="69"/>
      <c r="ET1782" s="69"/>
      <c r="EU1782" s="69"/>
      <c r="EV1782" s="69"/>
      <c r="EW1782" s="69"/>
      <c r="EX1782" s="69"/>
      <c r="EY1782" s="69"/>
      <c r="EZ1782" s="69"/>
      <c r="FA1782" s="69"/>
      <c r="FB1782" s="69"/>
      <c r="FC1782" s="69"/>
      <c r="FD1782" s="69"/>
      <c r="FE1782" s="69"/>
      <c r="FF1782" s="69"/>
      <c r="FG1782" s="69"/>
      <c r="FH1782" s="69"/>
      <c r="FI1782" s="69"/>
      <c r="FJ1782" s="69"/>
      <c r="FK1782" s="69"/>
      <c r="FL1782" s="69"/>
      <c r="FM1782" s="69"/>
      <c r="FN1782" s="69"/>
      <c r="FO1782" s="69"/>
      <c r="FP1782" s="69"/>
      <c r="FQ1782" s="69"/>
      <c r="FR1782" s="69"/>
      <c r="FS1782" s="69"/>
      <c r="FT1782" s="69"/>
      <c r="FU1782" s="69"/>
      <c r="FV1782" s="69"/>
      <c r="FW1782" s="69"/>
      <c r="FX1782" s="69"/>
      <c r="FY1782" s="69"/>
      <c r="FZ1782" s="69"/>
      <c r="GA1782" s="69"/>
      <c r="GB1782" s="69"/>
      <c r="GC1782" s="69"/>
      <c r="GD1782" s="69"/>
      <c r="GE1782" s="69"/>
      <c r="GF1782" s="69"/>
      <c r="GG1782" s="69"/>
      <c r="GH1782" s="69"/>
      <c r="GI1782" s="69"/>
      <c r="GJ1782" s="69"/>
      <c r="GK1782" s="69"/>
      <c r="GL1782" s="69"/>
      <c r="GM1782" s="69"/>
      <c r="GN1782" s="69"/>
      <c r="GO1782" s="69"/>
      <c r="GP1782" s="69"/>
      <c r="GQ1782" s="69"/>
      <c r="GR1782" s="69"/>
      <c r="GS1782" s="69"/>
      <c r="GT1782" s="69"/>
      <c r="GU1782" s="69"/>
      <c r="GV1782" s="69"/>
      <c r="GW1782" s="69"/>
      <c r="GX1782" s="69"/>
      <c r="GY1782" s="69"/>
      <c r="GZ1782" s="69"/>
      <c r="HA1782" s="69"/>
      <c r="HB1782" s="69"/>
      <c r="HC1782" s="69"/>
      <c r="HD1782" s="69"/>
      <c r="HE1782" s="69"/>
      <c r="HF1782" s="69"/>
      <c r="HG1782" s="69"/>
      <c r="HH1782" s="69"/>
      <c r="HI1782" s="69"/>
      <c r="HJ1782" s="69"/>
      <c r="HK1782" s="69"/>
      <c r="HL1782" s="69"/>
      <c r="HM1782" s="69"/>
      <c r="HN1782" s="69"/>
      <c r="HO1782" s="69"/>
      <c r="HP1782" s="69"/>
      <c r="HQ1782" s="69"/>
      <c r="HR1782" s="69"/>
      <c r="HS1782" s="69"/>
      <c r="HT1782" s="69"/>
      <c r="HU1782" s="69"/>
      <c r="HV1782" s="69"/>
      <c r="HW1782" s="69"/>
      <c r="HX1782" s="69"/>
      <c r="HY1782" s="69"/>
      <c r="HZ1782" s="69"/>
      <c r="IA1782" s="69"/>
      <c r="IB1782" s="69"/>
      <c r="IC1782" s="69"/>
      <c r="ID1782" s="69"/>
      <c r="IE1782" s="69"/>
      <c r="IF1782" s="69"/>
      <c r="IG1782" s="69"/>
      <c r="IH1782" s="69"/>
      <c r="II1782" s="69"/>
      <c r="IJ1782" s="69"/>
      <c r="IK1782" s="69"/>
      <c r="IL1782" s="69"/>
      <c r="IM1782" s="69"/>
      <c r="IN1782" s="69"/>
    </row>
    <row r="1783" spans="1:248" s="70" customFormat="1" ht="15" customHeight="1" x14ac:dyDescent="0.2">
      <c r="A1783" s="87" t="s">
        <v>3610</v>
      </c>
      <c r="B1783" s="128">
        <v>42446</v>
      </c>
      <c r="C1783" s="92" t="s">
        <v>3648</v>
      </c>
      <c r="D1783" s="320">
        <v>2700</v>
      </c>
      <c r="E1783" s="69"/>
      <c r="F1783" s="69"/>
      <c r="G1783" s="69"/>
      <c r="H1783" s="69"/>
      <c r="I1783" s="69"/>
      <c r="J1783" s="69"/>
      <c r="N1783" s="69"/>
      <c r="O1783" s="69"/>
      <c r="P1783" s="69"/>
      <c r="Q1783" s="69"/>
      <c r="R1783" s="69"/>
      <c r="S1783" s="69"/>
      <c r="T1783" s="69"/>
      <c r="U1783" s="69"/>
      <c r="V1783" s="69"/>
      <c r="W1783" s="69"/>
      <c r="X1783" s="69"/>
      <c r="Y1783" s="69"/>
      <c r="Z1783" s="69"/>
      <c r="AA1783" s="69"/>
      <c r="AB1783" s="69"/>
      <c r="AC1783" s="69"/>
      <c r="AD1783" s="69"/>
      <c r="AE1783" s="69"/>
      <c r="AF1783" s="69"/>
      <c r="AG1783" s="69"/>
      <c r="AH1783" s="69"/>
      <c r="AI1783" s="69"/>
      <c r="AJ1783" s="69"/>
      <c r="AK1783" s="69"/>
      <c r="AL1783" s="69"/>
      <c r="AM1783" s="69"/>
      <c r="AN1783" s="69"/>
      <c r="AO1783" s="69"/>
      <c r="AP1783" s="69"/>
      <c r="AQ1783" s="69"/>
      <c r="AR1783" s="69"/>
      <c r="AS1783" s="69"/>
      <c r="AT1783" s="69"/>
      <c r="AU1783" s="69"/>
      <c r="AV1783" s="69"/>
      <c r="AW1783" s="69"/>
      <c r="AX1783" s="69"/>
      <c r="AY1783" s="69"/>
      <c r="AZ1783" s="69"/>
      <c r="BA1783" s="69"/>
      <c r="BB1783" s="69"/>
      <c r="BC1783" s="69"/>
      <c r="BD1783" s="69"/>
      <c r="BE1783" s="69"/>
      <c r="BF1783" s="69"/>
      <c r="BG1783" s="69"/>
      <c r="BH1783" s="69"/>
      <c r="BI1783" s="69"/>
      <c r="BJ1783" s="69"/>
      <c r="BK1783" s="69"/>
      <c r="BL1783" s="69"/>
      <c r="BM1783" s="69"/>
      <c r="BN1783" s="69"/>
      <c r="BO1783" s="69"/>
      <c r="BP1783" s="69"/>
      <c r="BQ1783" s="69"/>
      <c r="BR1783" s="69"/>
      <c r="BS1783" s="69"/>
      <c r="BT1783" s="69"/>
      <c r="BU1783" s="69"/>
      <c r="BV1783" s="69"/>
      <c r="BW1783" s="69"/>
      <c r="BX1783" s="69"/>
      <c r="BY1783" s="69"/>
      <c r="BZ1783" s="69"/>
      <c r="CA1783" s="69"/>
      <c r="CB1783" s="69"/>
      <c r="CC1783" s="69"/>
      <c r="CD1783" s="69"/>
      <c r="CE1783" s="69"/>
      <c r="CF1783" s="69"/>
      <c r="CG1783" s="69"/>
      <c r="CH1783" s="69"/>
      <c r="CI1783" s="69"/>
      <c r="CJ1783" s="69"/>
      <c r="CK1783" s="69"/>
      <c r="CL1783" s="69"/>
      <c r="CM1783" s="69"/>
      <c r="CN1783" s="69"/>
      <c r="CO1783" s="69"/>
      <c r="CP1783" s="69"/>
      <c r="CQ1783" s="69"/>
      <c r="CR1783" s="69"/>
      <c r="CS1783" s="69"/>
      <c r="CT1783" s="69"/>
      <c r="CU1783" s="69"/>
      <c r="CV1783" s="69"/>
      <c r="CW1783" s="69"/>
      <c r="CX1783" s="69"/>
      <c r="CY1783" s="69"/>
      <c r="CZ1783" s="69"/>
      <c r="DA1783" s="69"/>
      <c r="DB1783" s="69"/>
      <c r="DC1783" s="69"/>
      <c r="DD1783" s="69"/>
      <c r="DE1783" s="69"/>
      <c r="DF1783" s="69"/>
      <c r="DG1783" s="69"/>
      <c r="DH1783" s="69"/>
      <c r="DI1783" s="69"/>
      <c r="DJ1783" s="69"/>
      <c r="DK1783" s="69"/>
      <c r="DL1783" s="69"/>
      <c r="DM1783" s="69"/>
      <c r="DN1783" s="69"/>
      <c r="DO1783" s="69"/>
      <c r="DP1783" s="69"/>
      <c r="DQ1783" s="69"/>
      <c r="DR1783" s="69"/>
      <c r="DS1783" s="69"/>
      <c r="DT1783" s="69"/>
      <c r="DU1783" s="69"/>
      <c r="DV1783" s="69"/>
      <c r="DW1783" s="69"/>
      <c r="DX1783" s="69"/>
      <c r="DY1783" s="69"/>
      <c r="DZ1783" s="69"/>
      <c r="EA1783" s="69"/>
      <c r="EB1783" s="69"/>
      <c r="EC1783" s="69"/>
      <c r="ED1783" s="69"/>
      <c r="EE1783" s="69"/>
      <c r="EF1783" s="69"/>
      <c r="EG1783" s="69"/>
      <c r="EH1783" s="69"/>
      <c r="EI1783" s="69"/>
      <c r="EJ1783" s="69"/>
      <c r="EK1783" s="69"/>
      <c r="EL1783" s="69"/>
      <c r="EM1783" s="69"/>
      <c r="EN1783" s="69"/>
      <c r="EO1783" s="69"/>
      <c r="EP1783" s="69"/>
      <c r="EQ1783" s="69"/>
      <c r="ER1783" s="69"/>
      <c r="ES1783" s="69"/>
      <c r="ET1783" s="69"/>
      <c r="EU1783" s="69"/>
      <c r="EV1783" s="69"/>
      <c r="EW1783" s="69"/>
      <c r="EX1783" s="69"/>
      <c r="EY1783" s="69"/>
      <c r="EZ1783" s="69"/>
      <c r="FA1783" s="69"/>
      <c r="FB1783" s="69"/>
      <c r="FC1783" s="69"/>
      <c r="FD1783" s="69"/>
      <c r="FE1783" s="69"/>
      <c r="FF1783" s="69"/>
      <c r="FG1783" s="69"/>
      <c r="FH1783" s="69"/>
      <c r="FI1783" s="69"/>
      <c r="FJ1783" s="69"/>
      <c r="FK1783" s="69"/>
      <c r="FL1783" s="69"/>
      <c r="FM1783" s="69"/>
      <c r="FN1783" s="69"/>
      <c r="FO1783" s="69"/>
      <c r="FP1783" s="69"/>
      <c r="FQ1783" s="69"/>
      <c r="FR1783" s="69"/>
      <c r="FS1783" s="69"/>
      <c r="FT1783" s="69"/>
      <c r="FU1783" s="69"/>
      <c r="FV1783" s="69"/>
      <c r="FW1783" s="69"/>
      <c r="FX1783" s="69"/>
      <c r="FY1783" s="69"/>
      <c r="FZ1783" s="69"/>
      <c r="GA1783" s="69"/>
      <c r="GB1783" s="69"/>
      <c r="GC1783" s="69"/>
      <c r="GD1783" s="69"/>
      <c r="GE1783" s="69"/>
      <c r="GF1783" s="69"/>
      <c r="GG1783" s="69"/>
      <c r="GH1783" s="69"/>
      <c r="GI1783" s="69"/>
      <c r="GJ1783" s="69"/>
      <c r="GK1783" s="69"/>
      <c r="GL1783" s="69"/>
      <c r="GM1783" s="69"/>
      <c r="GN1783" s="69"/>
      <c r="GO1783" s="69"/>
      <c r="GP1783" s="69"/>
      <c r="GQ1783" s="69"/>
      <c r="GR1783" s="69"/>
      <c r="GS1783" s="69"/>
      <c r="GT1783" s="69"/>
      <c r="GU1783" s="69"/>
      <c r="GV1783" s="69"/>
      <c r="GW1783" s="69"/>
      <c r="GX1783" s="69"/>
      <c r="GY1783" s="69"/>
      <c r="GZ1783" s="69"/>
      <c r="HA1783" s="69"/>
      <c r="HB1783" s="69"/>
      <c r="HC1783" s="69"/>
      <c r="HD1783" s="69"/>
      <c r="HE1783" s="69"/>
      <c r="HF1783" s="69"/>
      <c r="HG1783" s="69"/>
      <c r="HH1783" s="69"/>
      <c r="HI1783" s="69"/>
      <c r="HJ1783" s="69"/>
      <c r="HK1783" s="69"/>
      <c r="HL1783" s="69"/>
      <c r="HM1783" s="69"/>
      <c r="HN1783" s="69"/>
      <c r="HO1783" s="69"/>
      <c r="HP1783" s="69"/>
      <c r="HQ1783" s="69"/>
      <c r="HR1783" s="69"/>
      <c r="HS1783" s="69"/>
      <c r="HT1783" s="69"/>
      <c r="HU1783" s="69"/>
      <c r="HV1783" s="69"/>
      <c r="HW1783" s="69"/>
      <c r="HX1783" s="69"/>
      <c r="HY1783" s="69"/>
      <c r="HZ1783" s="69"/>
      <c r="IA1783" s="69"/>
      <c r="IB1783" s="69"/>
      <c r="IC1783" s="69"/>
      <c r="ID1783" s="69"/>
      <c r="IE1783" s="69"/>
      <c r="IF1783" s="69"/>
      <c r="IG1783" s="69"/>
      <c r="IH1783" s="69"/>
      <c r="II1783" s="69"/>
      <c r="IJ1783" s="69"/>
      <c r="IK1783" s="69"/>
      <c r="IL1783" s="69"/>
      <c r="IM1783" s="69"/>
      <c r="IN1783" s="69"/>
    </row>
    <row r="1784" spans="1:248" s="70" customFormat="1" ht="15" customHeight="1" x14ac:dyDescent="0.2">
      <c r="A1784" s="92" t="s">
        <v>3649</v>
      </c>
      <c r="B1784" s="142">
        <v>42440</v>
      </c>
      <c r="C1784" s="92" t="s">
        <v>3650</v>
      </c>
      <c r="D1784" s="320">
        <v>970</v>
      </c>
      <c r="E1784" s="69"/>
      <c r="F1784" s="69"/>
      <c r="G1784" s="69"/>
      <c r="H1784" s="69"/>
      <c r="I1784" s="69"/>
      <c r="J1784" s="69"/>
      <c r="N1784" s="69"/>
      <c r="O1784" s="69"/>
      <c r="P1784" s="69"/>
      <c r="Q1784" s="69"/>
      <c r="R1784" s="69"/>
      <c r="S1784" s="69"/>
      <c r="T1784" s="69"/>
      <c r="U1784" s="69"/>
      <c r="V1784" s="69"/>
      <c r="W1784" s="69"/>
      <c r="X1784" s="69"/>
      <c r="Y1784" s="69"/>
      <c r="Z1784" s="69"/>
      <c r="AA1784" s="69"/>
      <c r="AB1784" s="69"/>
      <c r="AC1784" s="69"/>
      <c r="AD1784" s="69"/>
      <c r="AE1784" s="69"/>
      <c r="AF1784" s="69"/>
      <c r="AG1784" s="69"/>
      <c r="AH1784" s="69"/>
      <c r="AI1784" s="69"/>
      <c r="AJ1784" s="69"/>
      <c r="AK1784" s="69"/>
      <c r="AL1784" s="69"/>
      <c r="AM1784" s="69"/>
      <c r="AN1784" s="69"/>
      <c r="AO1784" s="69"/>
      <c r="AP1784" s="69"/>
      <c r="AQ1784" s="69"/>
      <c r="AR1784" s="69"/>
      <c r="AS1784" s="69"/>
      <c r="AT1784" s="69"/>
      <c r="AU1784" s="69"/>
      <c r="AV1784" s="69"/>
      <c r="AW1784" s="69"/>
      <c r="AX1784" s="69"/>
      <c r="AY1784" s="69"/>
      <c r="AZ1784" s="69"/>
      <c r="BA1784" s="69"/>
      <c r="BB1784" s="69"/>
      <c r="BC1784" s="69"/>
      <c r="BD1784" s="69"/>
      <c r="BE1784" s="69"/>
      <c r="BF1784" s="69"/>
      <c r="BG1784" s="69"/>
      <c r="BH1784" s="69"/>
      <c r="BI1784" s="69"/>
      <c r="BJ1784" s="69"/>
      <c r="BK1784" s="69"/>
      <c r="BL1784" s="69"/>
      <c r="BM1784" s="69"/>
      <c r="BN1784" s="69"/>
      <c r="BO1784" s="69"/>
      <c r="BP1784" s="69"/>
      <c r="BQ1784" s="69"/>
      <c r="BR1784" s="69"/>
      <c r="BS1784" s="69"/>
      <c r="BT1784" s="69"/>
      <c r="BU1784" s="69"/>
      <c r="BV1784" s="69"/>
      <c r="BW1784" s="69"/>
      <c r="BX1784" s="69"/>
      <c r="BY1784" s="69"/>
      <c r="BZ1784" s="69"/>
      <c r="CA1784" s="69"/>
      <c r="CB1784" s="69"/>
      <c r="CC1784" s="69"/>
      <c r="CD1784" s="69"/>
      <c r="CE1784" s="69"/>
      <c r="CF1784" s="69"/>
      <c r="CG1784" s="69"/>
      <c r="CH1784" s="69"/>
      <c r="CI1784" s="69"/>
      <c r="CJ1784" s="69"/>
      <c r="CK1784" s="69"/>
      <c r="CL1784" s="69"/>
      <c r="CM1784" s="69"/>
      <c r="CN1784" s="69"/>
      <c r="CO1784" s="69"/>
      <c r="CP1784" s="69"/>
      <c r="CQ1784" s="69"/>
      <c r="CR1784" s="69"/>
      <c r="CS1784" s="69"/>
      <c r="CT1784" s="69"/>
      <c r="CU1784" s="69"/>
      <c r="CV1784" s="69"/>
      <c r="CW1784" s="69"/>
      <c r="CX1784" s="69"/>
      <c r="CY1784" s="69"/>
      <c r="CZ1784" s="69"/>
      <c r="DA1784" s="69"/>
      <c r="DB1784" s="69"/>
      <c r="DC1784" s="69"/>
      <c r="DD1784" s="69"/>
      <c r="DE1784" s="69"/>
      <c r="DF1784" s="69"/>
      <c r="DG1784" s="69"/>
      <c r="DH1784" s="69"/>
      <c r="DI1784" s="69"/>
      <c r="DJ1784" s="69"/>
      <c r="DK1784" s="69"/>
      <c r="DL1784" s="69"/>
      <c r="DM1784" s="69"/>
      <c r="DN1784" s="69"/>
      <c r="DO1784" s="69"/>
      <c r="DP1784" s="69"/>
      <c r="DQ1784" s="69"/>
      <c r="DR1784" s="69"/>
      <c r="DS1784" s="69"/>
      <c r="DT1784" s="69"/>
      <c r="DU1784" s="69"/>
      <c r="DV1784" s="69"/>
      <c r="DW1784" s="69"/>
      <c r="DX1784" s="69"/>
      <c r="DY1784" s="69"/>
      <c r="DZ1784" s="69"/>
      <c r="EA1784" s="69"/>
      <c r="EB1784" s="69"/>
      <c r="EC1784" s="69"/>
      <c r="ED1784" s="69"/>
      <c r="EE1784" s="69"/>
      <c r="EF1784" s="69"/>
      <c r="EG1784" s="69"/>
      <c r="EH1784" s="69"/>
      <c r="EI1784" s="69"/>
      <c r="EJ1784" s="69"/>
      <c r="EK1784" s="69"/>
      <c r="EL1784" s="69"/>
      <c r="EM1784" s="69"/>
      <c r="EN1784" s="69"/>
      <c r="EO1784" s="69"/>
      <c r="EP1784" s="69"/>
      <c r="EQ1784" s="69"/>
      <c r="ER1784" s="69"/>
      <c r="ES1784" s="69"/>
      <c r="ET1784" s="69"/>
      <c r="EU1784" s="69"/>
      <c r="EV1784" s="69"/>
      <c r="EW1784" s="69"/>
      <c r="EX1784" s="69"/>
      <c r="EY1784" s="69"/>
      <c r="EZ1784" s="69"/>
      <c r="FA1784" s="69"/>
      <c r="FB1784" s="69"/>
      <c r="FC1784" s="69"/>
      <c r="FD1784" s="69"/>
      <c r="FE1784" s="69"/>
      <c r="FF1784" s="69"/>
      <c r="FG1784" s="69"/>
      <c r="FH1784" s="69"/>
      <c r="FI1784" s="69"/>
      <c r="FJ1784" s="69"/>
      <c r="FK1784" s="69"/>
      <c r="FL1784" s="69"/>
      <c r="FM1784" s="69"/>
      <c r="FN1784" s="69"/>
      <c r="FO1784" s="69"/>
      <c r="FP1784" s="69"/>
      <c r="FQ1784" s="69"/>
      <c r="FR1784" s="69"/>
      <c r="FS1784" s="69"/>
      <c r="FT1784" s="69"/>
      <c r="FU1784" s="69"/>
      <c r="FV1784" s="69"/>
      <c r="FW1784" s="69"/>
      <c r="FX1784" s="69"/>
      <c r="FY1784" s="69"/>
      <c r="FZ1784" s="69"/>
      <c r="GA1784" s="69"/>
      <c r="GB1784" s="69"/>
      <c r="GC1784" s="69"/>
      <c r="GD1784" s="69"/>
      <c r="GE1784" s="69"/>
      <c r="GF1784" s="69"/>
      <c r="GG1784" s="69"/>
      <c r="GH1784" s="69"/>
      <c r="GI1784" s="69"/>
      <c r="GJ1784" s="69"/>
      <c r="GK1784" s="69"/>
      <c r="GL1784" s="69"/>
      <c r="GM1784" s="69"/>
      <c r="GN1784" s="69"/>
      <c r="GO1784" s="69"/>
      <c r="GP1784" s="69"/>
      <c r="GQ1784" s="69"/>
      <c r="GR1784" s="69"/>
      <c r="GS1784" s="69"/>
      <c r="GT1784" s="69"/>
      <c r="GU1784" s="69"/>
      <c r="GV1784" s="69"/>
      <c r="GW1784" s="69"/>
      <c r="GX1784" s="69"/>
      <c r="GY1784" s="69"/>
      <c r="GZ1784" s="69"/>
      <c r="HA1784" s="69"/>
      <c r="HB1784" s="69"/>
      <c r="HC1784" s="69"/>
      <c r="HD1784" s="69"/>
      <c r="HE1784" s="69"/>
      <c r="HF1784" s="69"/>
      <c r="HG1784" s="69"/>
      <c r="HH1784" s="69"/>
      <c r="HI1784" s="69"/>
      <c r="HJ1784" s="69"/>
      <c r="HK1784" s="69"/>
      <c r="HL1784" s="69"/>
      <c r="HM1784" s="69"/>
      <c r="HN1784" s="69"/>
      <c r="HO1784" s="69"/>
      <c r="HP1784" s="69"/>
      <c r="HQ1784" s="69"/>
      <c r="HR1784" s="69"/>
      <c r="HS1784" s="69"/>
      <c r="HT1784" s="69"/>
      <c r="HU1784" s="69"/>
      <c r="HV1784" s="69"/>
      <c r="HW1784" s="69"/>
      <c r="HX1784" s="69"/>
      <c r="HY1784" s="69"/>
      <c r="HZ1784" s="69"/>
      <c r="IA1784" s="69"/>
      <c r="IB1784" s="69"/>
      <c r="IC1784" s="69"/>
      <c r="ID1784" s="69"/>
      <c r="IE1784" s="69"/>
      <c r="IF1784" s="69"/>
      <c r="IG1784" s="69"/>
      <c r="IH1784" s="69"/>
      <c r="II1784" s="69"/>
      <c r="IJ1784" s="69"/>
      <c r="IK1784" s="69"/>
      <c r="IL1784" s="69"/>
      <c r="IM1784" s="69"/>
      <c r="IN1784" s="69"/>
    </row>
    <row r="1785" spans="1:248" s="70" customFormat="1" ht="15" customHeight="1" x14ac:dyDescent="0.2">
      <c r="A1785" s="92" t="s">
        <v>3651</v>
      </c>
      <c r="B1785" s="142">
        <v>42441</v>
      </c>
      <c r="C1785" s="92" t="s">
        <v>3652</v>
      </c>
      <c r="D1785" s="320">
        <v>480</v>
      </c>
      <c r="E1785" s="69"/>
      <c r="F1785" s="69"/>
      <c r="G1785" s="69"/>
      <c r="H1785" s="69"/>
      <c r="I1785" s="69"/>
      <c r="J1785" s="69"/>
      <c r="N1785" s="69"/>
      <c r="O1785" s="69"/>
      <c r="P1785" s="69"/>
      <c r="Q1785" s="69"/>
      <c r="R1785" s="69"/>
      <c r="S1785" s="69"/>
      <c r="T1785" s="69"/>
      <c r="U1785" s="69"/>
      <c r="V1785" s="69"/>
      <c r="W1785" s="69"/>
      <c r="X1785" s="69"/>
      <c r="Y1785" s="69"/>
      <c r="Z1785" s="69"/>
      <c r="AA1785" s="69"/>
      <c r="AB1785" s="69"/>
      <c r="AC1785" s="69"/>
      <c r="AD1785" s="69"/>
      <c r="AE1785" s="69"/>
      <c r="AF1785" s="69"/>
      <c r="AG1785" s="69"/>
      <c r="AH1785" s="69"/>
      <c r="AI1785" s="69"/>
      <c r="AJ1785" s="69"/>
      <c r="AK1785" s="69"/>
      <c r="AL1785" s="69"/>
      <c r="AM1785" s="69"/>
      <c r="AN1785" s="69"/>
      <c r="AO1785" s="69"/>
      <c r="AP1785" s="69"/>
      <c r="AQ1785" s="69"/>
      <c r="AR1785" s="69"/>
      <c r="AS1785" s="69"/>
      <c r="AT1785" s="69"/>
      <c r="AU1785" s="69"/>
      <c r="AV1785" s="69"/>
      <c r="AW1785" s="69"/>
      <c r="AX1785" s="69"/>
      <c r="AY1785" s="69"/>
      <c r="AZ1785" s="69"/>
      <c r="BA1785" s="69"/>
      <c r="BB1785" s="69"/>
      <c r="BC1785" s="69"/>
      <c r="BD1785" s="69"/>
      <c r="BE1785" s="69"/>
      <c r="BF1785" s="69"/>
      <c r="BG1785" s="69"/>
      <c r="BH1785" s="69"/>
      <c r="BI1785" s="69"/>
      <c r="BJ1785" s="69"/>
      <c r="BK1785" s="69"/>
      <c r="BL1785" s="69"/>
      <c r="BM1785" s="69"/>
      <c r="BN1785" s="69"/>
      <c r="BO1785" s="69"/>
      <c r="BP1785" s="69"/>
      <c r="BQ1785" s="69"/>
      <c r="BR1785" s="69"/>
      <c r="BS1785" s="69"/>
      <c r="BT1785" s="69"/>
      <c r="BU1785" s="69"/>
      <c r="BV1785" s="69"/>
      <c r="BW1785" s="69"/>
      <c r="BX1785" s="69"/>
      <c r="BY1785" s="69"/>
      <c r="BZ1785" s="69"/>
      <c r="CA1785" s="69"/>
      <c r="CB1785" s="69"/>
      <c r="CC1785" s="69"/>
      <c r="CD1785" s="69"/>
      <c r="CE1785" s="69"/>
      <c r="CF1785" s="69"/>
      <c r="CG1785" s="69"/>
      <c r="CH1785" s="69"/>
      <c r="CI1785" s="69"/>
      <c r="CJ1785" s="69"/>
      <c r="CK1785" s="69"/>
      <c r="CL1785" s="69"/>
      <c r="CM1785" s="69"/>
      <c r="CN1785" s="69"/>
      <c r="CO1785" s="69"/>
      <c r="CP1785" s="69"/>
      <c r="CQ1785" s="69"/>
      <c r="CR1785" s="69"/>
      <c r="CS1785" s="69"/>
      <c r="CT1785" s="69"/>
      <c r="CU1785" s="69"/>
      <c r="CV1785" s="69"/>
      <c r="CW1785" s="69"/>
      <c r="CX1785" s="69"/>
      <c r="CY1785" s="69"/>
      <c r="CZ1785" s="69"/>
      <c r="DA1785" s="69"/>
      <c r="DB1785" s="69"/>
      <c r="DC1785" s="69"/>
      <c r="DD1785" s="69"/>
      <c r="DE1785" s="69"/>
      <c r="DF1785" s="69"/>
      <c r="DG1785" s="69"/>
      <c r="DH1785" s="69"/>
      <c r="DI1785" s="69"/>
      <c r="DJ1785" s="69"/>
      <c r="DK1785" s="69"/>
      <c r="DL1785" s="69"/>
      <c r="DM1785" s="69"/>
      <c r="DN1785" s="69"/>
      <c r="DO1785" s="69"/>
      <c r="DP1785" s="69"/>
      <c r="DQ1785" s="69"/>
      <c r="DR1785" s="69"/>
      <c r="DS1785" s="69"/>
      <c r="DT1785" s="69"/>
      <c r="DU1785" s="69"/>
      <c r="DV1785" s="69"/>
      <c r="DW1785" s="69"/>
      <c r="DX1785" s="69"/>
      <c r="DY1785" s="69"/>
      <c r="DZ1785" s="69"/>
      <c r="EA1785" s="69"/>
      <c r="EB1785" s="69"/>
      <c r="EC1785" s="69"/>
      <c r="ED1785" s="69"/>
      <c r="EE1785" s="69"/>
      <c r="EF1785" s="69"/>
      <c r="EG1785" s="69"/>
      <c r="EH1785" s="69"/>
      <c r="EI1785" s="69"/>
      <c r="EJ1785" s="69"/>
      <c r="EK1785" s="69"/>
      <c r="EL1785" s="69"/>
      <c r="EM1785" s="69"/>
      <c r="EN1785" s="69"/>
      <c r="EO1785" s="69"/>
      <c r="EP1785" s="69"/>
      <c r="EQ1785" s="69"/>
      <c r="ER1785" s="69"/>
      <c r="ES1785" s="69"/>
      <c r="ET1785" s="69"/>
      <c r="EU1785" s="69"/>
      <c r="EV1785" s="69"/>
      <c r="EW1785" s="69"/>
      <c r="EX1785" s="69"/>
      <c r="EY1785" s="69"/>
      <c r="EZ1785" s="69"/>
      <c r="FA1785" s="69"/>
      <c r="FB1785" s="69"/>
      <c r="FC1785" s="69"/>
      <c r="FD1785" s="69"/>
      <c r="FE1785" s="69"/>
      <c r="FF1785" s="69"/>
      <c r="FG1785" s="69"/>
      <c r="FH1785" s="69"/>
      <c r="FI1785" s="69"/>
      <c r="FJ1785" s="69"/>
      <c r="FK1785" s="69"/>
      <c r="FL1785" s="69"/>
      <c r="FM1785" s="69"/>
      <c r="FN1785" s="69"/>
      <c r="FO1785" s="69"/>
      <c r="FP1785" s="69"/>
      <c r="FQ1785" s="69"/>
      <c r="FR1785" s="69"/>
      <c r="FS1785" s="69"/>
      <c r="FT1785" s="69"/>
      <c r="FU1785" s="69"/>
      <c r="FV1785" s="69"/>
      <c r="FW1785" s="69"/>
      <c r="FX1785" s="69"/>
      <c r="FY1785" s="69"/>
      <c r="FZ1785" s="69"/>
      <c r="GA1785" s="69"/>
      <c r="GB1785" s="69"/>
      <c r="GC1785" s="69"/>
      <c r="GD1785" s="69"/>
      <c r="GE1785" s="69"/>
      <c r="GF1785" s="69"/>
      <c r="GG1785" s="69"/>
      <c r="GH1785" s="69"/>
      <c r="GI1785" s="69"/>
      <c r="GJ1785" s="69"/>
      <c r="GK1785" s="69"/>
      <c r="GL1785" s="69"/>
      <c r="GM1785" s="69"/>
      <c r="GN1785" s="69"/>
      <c r="GO1785" s="69"/>
      <c r="GP1785" s="69"/>
      <c r="GQ1785" s="69"/>
      <c r="GR1785" s="69"/>
      <c r="GS1785" s="69"/>
      <c r="GT1785" s="69"/>
      <c r="GU1785" s="69"/>
      <c r="GV1785" s="69"/>
      <c r="GW1785" s="69"/>
      <c r="GX1785" s="69"/>
      <c r="GY1785" s="69"/>
      <c r="GZ1785" s="69"/>
      <c r="HA1785" s="69"/>
      <c r="HB1785" s="69"/>
      <c r="HC1785" s="69"/>
      <c r="HD1785" s="69"/>
      <c r="HE1785" s="69"/>
      <c r="HF1785" s="69"/>
      <c r="HG1785" s="69"/>
      <c r="HH1785" s="69"/>
      <c r="HI1785" s="69"/>
      <c r="HJ1785" s="69"/>
      <c r="HK1785" s="69"/>
      <c r="HL1785" s="69"/>
      <c r="HM1785" s="69"/>
      <c r="HN1785" s="69"/>
      <c r="HO1785" s="69"/>
      <c r="HP1785" s="69"/>
      <c r="HQ1785" s="69"/>
      <c r="HR1785" s="69"/>
      <c r="HS1785" s="69"/>
      <c r="HT1785" s="69"/>
      <c r="HU1785" s="69"/>
      <c r="HV1785" s="69"/>
      <c r="HW1785" s="69"/>
      <c r="HX1785" s="69"/>
      <c r="HY1785" s="69"/>
      <c r="HZ1785" s="69"/>
      <c r="IA1785" s="69"/>
      <c r="IB1785" s="69"/>
      <c r="IC1785" s="69"/>
      <c r="ID1785" s="69"/>
      <c r="IE1785" s="69"/>
      <c r="IF1785" s="69"/>
      <c r="IG1785" s="69"/>
      <c r="IH1785" s="69"/>
      <c r="II1785" s="69"/>
      <c r="IJ1785" s="69"/>
      <c r="IK1785" s="69"/>
      <c r="IL1785" s="69"/>
      <c r="IM1785" s="69"/>
      <c r="IN1785" s="69"/>
    </row>
    <row r="1786" spans="1:248" s="70" customFormat="1" ht="15" customHeight="1" x14ac:dyDescent="0.2">
      <c r="A1786" s="87" t="s">
        <v>3653</v>
      </c>
      <c r="B1786" s="128">
        <v>42442</v>
      </c>
      <c r="C1786" s="92" t="s">
        <v>3654</v>
      </c>
      <c r="D1786" s="320">
        <v>360</v>
      </c>
      <c r="E1786" s="69"/>
      <c r="F1786" s="69"/>
      <c r="G1786" s="69"/>
      <c r="H1786" s="69"/>
      <c r="I1786" s="69"/>
      <c r="J1786" s="69"/>
      <c r="N1786" s="69"/>
      <c r="O1786" s="69"/>
      <c r="P1786" s="69"/>
      <c r="Q1786" s="69"/>
      <c r="R1786" s="69"/>
      <c r="S1786" s="69"/>
      <c r="T1786" s="69"/>
      <c r="U1786" s="69"/>
      <c r="V1786" s="69"/>
      <c r="W1786" s="69"/>
      <c r="X1786" s="69"/>
      <c r="Y1786" s="69"/>
      <c r="Z1786" s="69"/>
      <c r="AA1786" s="69"/>
      <c r="AB1786" s="69"/>
      <c r="AC1786" s="69"/>
      <c r="AD1786" s="69"/>
      <c r="AE1786" s="69"/>
      <c r="AF1786" s="69"/>
      <c r="AG1786" s="69"/>
      <c r="AH1786" s="69"/>
      <c r="AI1786" s="69"/>
      <c r="AJ1786" s="69"/>
      <c r="AK1786" s="69"/>
      <c r="AL1786" s="69"/>
      <c r="AM1786" s="69"/>
      <c r="AN1786" s="69"/>
      <c r="AO1786" s="69"/>
      <c r="AP1786" s="69"/>
      <c r="AQ1786" s="69"/>
      <c r="AR1786" s="69"/>
      <c r="AS1786" s="69"/>
      <c r="AT1786" s="69"/>
      <c r="AU1786" s="69"/>
      <c r="AV1786" s="69"/>
      <c r="AW1786" s="69"/>
      <c r="AX1786" s="69"/>
      <c r="AY1786" s="69"/>
      <c r="AZ1786" s="69"/>
      <c r="BA1786" s="69"/>
      <c r="BB1786" s="69"/>
      <c r="BC1786" s="69"/>
      <c r="BD1786" s="69"/>
      <c r="BE1786" s="69"/>
      <c r="BF1786" s="69"/>
      <c r="BG1786" s="69"/>
      <c r="BH1786" s="69"/>
      <c r="BI1786" s="69"/>
      <c r="BJ1786" s="69"/>
      <c r="BK1786" s="69"/>
      <c r="BL1786" s="69"/>
      <c r="BM1786" s="69"/>
      <c r="BN1786" s="69"/>
      <c r="BO1786" s="69"/>
      <c r="BP1786" s="69"/>
      <c r="BQ1786" s="69"/>
      <c r="BR1786" s="69"/>
      <c r="BS1786" s="69"/>
      <c r="BT1786" s="69"/>
      <c r="BU1786" s="69"/>
      <c r="BV1786" s="69"/>
      <c r="BW1786" s="69"/>
      <c r="BX1786" s="69"/>
      <c r="BY1786" s="69"/>
      <c r="BZ1786" s="69"/>
      <c r="CA1786" s="69"/>
      <c r="CB1786" s="69"/>
      <c r="CC1786" s="69"/>
      <c r="CD1786" s="69"/>
      <c r="CE1786" s="69"/>
      <c r="CF1786" s="69"/>
      <c r="CG1786" s="69"/>
      <c r="CH1786" s="69"/>
      <c r="CI1786" s="69"/>
      <c r="CJ1786" s="69"/>
      <c r="CK1786" s="69"/>
      <c r="CL1786" s="69"/>
      <c r="CM1786" s="69"/>
      <c r="CN1786" s="69"/>
      <c r="CO1786" s="69"/>
      <c r="CP1786" s="69"/>
      <c r="CQ1786" s="69"/>
      <c r="CR1786" s="69"/>
      <c r="CS1786" s="69"/>
      <c r="CT1786" s="69"/>
      <c r="CU1786" s="69"/>
      <c r="CV1786" s="69"/>
      <c r="CW1786" s="69"/>
      <c r="CX1786" s="69"/>
      <c r="CY1786" s="69"/>
      <c r="CZ1786" s="69"/>
      <c r="DA1786" s="69"/>
      <c r="DB1786" s="69"/>
      <c r="DC1786" s="69"/>
      <c r="DD1786" s="69"/>
      <c r="DE1786" s="69"/>
      <c r="DF1786" s="69"/>
      <c r="DG1786" s="69"/>
      <c r="DH1786" s="69"/>
      <c r="DI1786" s="69"/>
      <c r="DJ1786" s="69"/>
      <c r="DK1786" s="69"/>
      <c r="DL1786" s="69"/>
      <c r="DM1786" s="69"/>
      <c r="DN1786" s="69"/>
      <c r="DO1786" s="69"/>
      <c r="DP1786" s="69"/>
      <c r="DQ1786" s="69"/>
      <c r="DR1786" s="69"/>
      <c r="DS1786" s="69"/>
      <c r="DT1786" s="69"/>
      <c r="DU1786" s="69"/>
      <c r="DV1786" s="69"/>
      <c r="DW1786" s="69"/>
      <c r="DX1786" s="69"/>
      <c r="DY1786" s="69"/>
      <c r="DZ1786" s="69"/>
      <c r="EA1786" s="69"/>
      <c r="EB1786" s="69"/>
      <c r="EC1786" s="69"/>
      <c r="ED1786" s="69"/>
      <c r="EE1786" s="69"/>
      <c r="EF1786" s="69"/>
      <c r="EG1786" s="69"/>
      <c r="EH1786" s="69"/>
      <c r="EI1786" s="69"/>
      <c r="EJ1786" s="69"/>
      <c r="EK1786" s="69"/>
      <c r="EL1786" s="69"/>
      <c r="EM1786" s="69"/>
      <c r="EN1786" s="69"/>
      <c r="EO1786" s="69"/>
      <c r="EP1786" s="69"/>
      <c r="EQ1786" s="69"/>
      <c r="ER1786" s="69"/>
      <c r="ES1786" s="69"/>
      <c r="ET1786" s="69"/>
      <c r="EU1786" s="69"/>
      <c r="EV1786" s="69"/>
      <c r="EW1786" s="69"/>
      <c r="EX1786" s="69"/>
      <c r="EY1786" s="69"/>
      <c r="EZ1786" s="69"/>
      <c r="FA1786" s="69"/>
      <c r="FB1786" s="69"/>
      <c r="FC1786" s="69"/>
      <c r="FD1786" s="69"/>
      <c r="FE1786" s="69"/>
      <c r="FF1786" s="69"/>
      <c r="FG1786" s="69"/>
      <c r="FH1786" s="69"/>
      <c r="FI1786" s="69"/>
      <c r="FJ1786" s="69"/>
      <c r="FK1786" s="69"/>
      <c r="FL1786" s="69"/>
      <c r="FM1786" s="69"/>
      <c r="FN1786" s="69"/>
      <c r="FO1786" s="69"/>
      <c r="FP1786" s="69"/>
      <c r="FQ1786" s="69"/>
      <c r="FR1786" s="69"/>
      <c r="FS1786" s="69"/>
      <c r="FT1786" s="69"/>
      <c r="FU1786" s="69"/>
      <c r="FV1786" s="69"/>
      <c r="FW1786" s="69"/>
      <c r="FX1786" s="69"/>
      <c r="FY1786" s="69"/>
      <c r="FZ1786" s="69"/>
      <c r="GA1786" s="69"/>
      <c r="GB1786" s="69"/>
      <c r="GC1786" s="69"/>
      <c r="GD1786" s="69"/>
      <c r="GE1786" s="69"/>
      <c r="GF1786" s="69"/>
      <c r="GG1786" s="69"/>
      <c r="GH1786" s="69"/>
      <c r="GI1786" s="69"/>
      <c r="GJ1786" s="69"/>
      <c r="GK1786" s="69"/>
      <c r="GL1786" s="69"/>
      <c r="GM1786" s="69"/>
      <c r="GN1786" s="69"/>
      <c r="GO1786" s="69"/>
      <c r="GP1786" s="69"/>
      <c r="GQ1786" s="69"/>
      <c r="GR1786" s="69"/>
      <c r="GS1786" s="69"/>
      <c r="GT1786" s="69"/>
      <c r="GU1786" s="69"/>
      <c r="GV1786" s="69"/>
      <c r="GW1786" s="69"/>
      <c r="GX1786" s="69"/>
      <c r="GY1786" s="69"/>
      <c r="GZ1786" s="69"/>
      <c r="HA1786" s="69"/>
      <c r="HB1786" s="69"/>
      <c r="HC1786" s="69"/>
      <c r="HD1786" s="69"/>
      <c r="HE1786" s="69"/>
      <c r="HF1786" s="69"/>
      <c r="HG1786" s="69"/>
      <c r="HH1786" s="69"/>
      <c r="HI1786" s="69"/>
      <c r="HJ1786" s="69"/>
      <c r="HK1786" s="69"/>
      <c r="HL1786" s="69"/>
      <c r="HM1786" s="69"/>
      <c r="HN1786" s="69"/>
      <c r="HO1786" s="69"/>
      <c r="HP1786" s="69"/>
      <c r="HQ1786" s="69"/>
      <c r="HR1786" s="69"/>
      <c r="HS1786" s="69"/>
      <c r="HT1786" s="69"/>
      <c r="HU1786" s="69"/>
      <c r="HV1786" s="69"/>
      <c r="HW1786" s="69"/>
      <c r="HX1786" s="69"/>
      <c r="HY1786" s="69"/>
      <c r="HZ1786" s="69"/>
      <c r="IA1786" s="69"/>
      <c r="IB1786" s="69"/>
      <c r="IC1786" s="69"/>
      <c r="ID1786" s="69"/>
      <c r="IE1786" s="69"/>
      <c r="IF1786" s="69"/>
      <c r="IG1786" s="69"/>
      <c r="IH1786" s="69"/>
      <c r="II1786" s="69"/>
      <c r="IJ1786" s="69"/>
      <c r="IK1786" s="69"/>
      <c r="IL1786" s="69"/>
      <c r="IM1786" s="69"/>
      <c r="IN1786" s="69"/>
    </row>
    <row r="1787" spans="1:248" s="70" customFormat="1" ht="15" customHeight="1" x14ac:dyDescent="0.2">
      <c r="A1787" s="87" t="s">
        <v>3655</v>
      </c>
      <c r="B1787" s="128">
        <v>42443</v>
      </c>
      <c r="C1787" s="92" t="s">
        <v>3656</v>
      </c>
      <c r="D1787" s="320">
        <v>360</v>
      </c>
      <c r="E1787" s="69"/>
      <c r="F1787" s="69"/>
      <c r="G1787" s="69"/>
      <c r="H1787" s="69"/>
      <c r="I1787" s="69"/>
      <c r="J1787" s="69"/>
      <c r="N1787" s="69"/>
      <c r="O1787" s="69"/>
      <c r="P1787" s="69"/>
      <c r="Q1787" s="69"/>
      <c r="R1787" s="69"/>
      <c r="S1787" s="69"/>
      <c r="T1787" s="69"/>
      <c r="U1787" s="69"/>
      <c r="V1787" s="69"/>
      <c r="W1787" s="69"/>
      <c r="X1787" s="69"/>
      <c r="Y1787" s="69"/>
      <c r="Z1787" s="69"/>
      <c r="AA1787" s="69"/>
      <c r="AB1787" s="69"/>
      <c r="AC1787" s="69"/>
      <c r="AD1787" s="69"/>
      <c r="AE1787" s="69"/>
      <c r="AF1787" s="69"/>
      <c r="AG1787" s="69"/>
      <c r="AH1787" s="69"/>
      <c r="AI1787" s="69"/>
      <c r="AJ1787" s="69"/>
      <c r="AK1787" s="69"/>
      <c r="AL1787" s="69"/>
      <c r="AM1787" s="69"/>
      <c r="AN1787" s="69"/>
      <c r="AO1787" s="69"/>
      <c r="AP1787" s="69"/>
      <c r="AQ1787" s="69"/>
      <c r="AR1787" s="69"/>
      <c r="AS1787" s="69"/>
      <c r="AT1787" s="69"/>
      <c r="AU1787" s="69"/>
      <c r="AV1787" s="69"/>
      <c r="AW1787" s="69"/>
      <c r="AX1787" s="69"/>
      <c r="AY1787" s="69"/>
      <c r="AZ1787" s="69"/>
      <c r="BA1787" s="69"/>
      <c r="BB1787" s="69"/>
      <c r="BC1787" s="69"/>
      <c r="BD1787" s="69"/>
      <c r="BE1787" s="69"/>
      <c r="BF1787" s="69"/>
      <c r="BG1787" s="69"/>
      <c r="BH1787" s="69"/>
      <c r="BI1787" s="69"/>
      <c r="BJ1787" s="69"/>
      <c r="BK1787" s="69"/>
      <c r="BL1787" s="69"/>
      <c r="BM1787" s="69"/>
      <c r="BN1787" s="69"/>
      <c r="BO1787" s="69"/>
      <c r="BP1787" s="69"/>
      <c r="BQ1787" s="69"/>
      <c r="BR1787" s="69"/>
      <c r="BS1787" s="69"/>
      <c r="BT1787" s="69"/>
      <c r="BU1787" s="69"/>
      <c r="BV1787" s="69"/>
      <c r="BW1787" s="69"/>
      <c r="BX1787" s="69"/>
      <c r="BY1787" s="69"/>
      <c r="BZ1787" s="69"/>
      <c r="CA1787" s="69"/>
      <c r="CB1787" s="69"/>
      <c r="CC1787" s="69"/>
      <c r="CD1787" s="69"/>
      <c r="CE1787" s="69"/>
      <c r="CF1787" s="69"/>
      <c r="CG1787" s="69"/>
      <c r="CH1787" s="69"/>
      <c r="CI1787" s="69"/>
      <c r="CJ1787" s="69"/>
      <c r="CK1787" s="69"/>
      <c r="CL1787" s="69"/>
      <c r="CM1787" s="69"/>
      <c r="CN1787" s="69"/>
      <c r="CO1787" s="69"/>
      <c r="CP1787" s="69"/>
      <c r="CQ1787" s="69"/>
      <c r="CR1787" s="69"/>
      <c r="CS1787" s="69"/>
      <c r="CT1787" s="69"/>
      <c r="CU1787" s="69"/>
      <c r="CV1787" s="69"/>
      <c r="CW1787" s="69"/>
      <c r="CX1787" s="69"/>
      <c r="CY1787" s="69"/>
      <c r="CZ1787" s="69"/>
      <c r="DA1787" s="69"/>
      <c r="DB1787" s="69"/>
      <c r="DC1787" s="69"/>
      <c r="DD1787" s="69"/>
      <c r="DE1787" s="69"/>
      <c r="DF1787" s="69"/>
      <c r="DG1787" s="69"/>
      <c r="DH1787" s="69"/>
      <c r="DI1787" s="69"/>
      <c r="DJ1787" s="69"/>
      <c r="DK1787" s="69"/>
      <c r="DL1787" s="69"/>
      <c r="DM1787" s="69"/>
      <c r="DN1787" s="69"/>
      <c r="DO1787" s="69"/>
      <c r="DP1787" s="69"/>
      <c r="DQ1787" s="69"/>
      <c r="DR1787" s="69"/>
      <c r="DS1787" s="69"/>
      <c r="DT1787" s="69"/>
      <c r="DU1787" s="69"/>
      <c r="DV1787" s="69"/>
      <c r="DW1787" s="69"/>
      <c r="DX1787" s="69"/>
      <c r="DY1787" s="69"/>
      <c r="DZ1787" s="69"/>
      <c r="EA1787" s="69"/>
      <c r="EB1787" s="69"/>
      <c r="EC1787" s="69"/>
      <c r="ED1787" s="69"/>
      <c r="EE1787" s="69"/>
      <c r="EF1787" s="69"/>
      <c r="EG1787" s="69"/>
      <c r="EH1787" s="69"/>
      <c r="EI1787" s="69"/>
      <c r="EJ1787" s="69"/>
      <c r="EK1787" s="69"/>
      <c r="EL1787" s="69"/>
      <c r="EM1787" s="69"/>
      <c r="EN1787" s="69"/>
      <c r="EO1787" s="69"/>
      <c r="EP1787" s="69"/>
      <c r="EQ1787" s="69"/>
      <c r="ER1787" s="69"/>
      <c r="ES1787" s="69"/>
      <c r="ET1787" s="69"/>
      <c r="EU1787" s="69"/>
      <c r="EV1787" s="69"/>
      <c r="EW1787" s="69"/>
      <c r="EX1787" s="69"/>
      <c r="EY1787" s="69"/>
      <c r="EZ1787" s="69"/>
      <c r="FA1787" s="69"/>
      <c r="FB1787" s="69"/>
      <c r="FC1787" s="69"/>
      <c r="FD1787" s="69"/>
      <c r="FE1787" s="69"/>
      <c r="FF1787" s="69"/>
      <c r="FG1787" s="69"/>
      <c r="FH1787" s="69"/>
      <c r="FI1787" s="69"/>
      <c r="FJ1787" s="69"/>
      <c r="FK1787" s="69"/>
      <c r="FL1787" s="69"/>
      <c r="FM1787" s="69"/>
      <c r="FN1787" s="69"/>
      <c r="FO1787" s="69"/>
      <c r="FP1787" s="69"/>
      <c r="FQ1787" s="69"/>
      <c r="FR1787" s="69"/>
      <c r="FS1787" s="69"/>
      <c r="FT1787" s="69"/>
      <c r="FU1787" s="69"/>
      <c r="FV1787" s="69"/>
      <c r="FW1787" s="69"/>
      <c r="FX1787" s="69"/>
      <c r="FY1787" s="69"/>
      <c r="FZ1787" s="69"/>
      <c r="GA1787" s="69"/>
      <c r="GB1787" s="69"/>
      <c r="GC1787" s="69"/>
      <c r="GD1787" s="69"/>
      <c r="GE1787" s="69"/>
      <c r="GF1787" s="69"/>
      <c r="GG1787" s="69"/>
      <c r="GH1787" s="69"/>
      <c r="GI1787" s="69"/>
      <c r="GJ1787" s="69"/>
      <c r="GK1787" s="69"/>
      <c r="GL1787" s="69"/>
      <c r="GM1787" s="69"/>
      <c r="GN1787" s="69"/>
      <c r="GO1787" s="69"/>
      <c r="GP1787" s="69"/>
      <c r="GQ1787" s="69"/>
      <c r="GR1787" s="69"/>
      <c r="GS1787" s="69"/>
      <c r="GT1787" s="69"/>
      <c r="GU1787" s="69"/>
      <c r="GV1787" s="69"/>
      <c r="GW1787" s="69"/>
      <c r="GX1787" s="69"/>
      <c r="GY1787" s="69"/>
      <c r="GZ1787" s="69"/>
      <c r="HA1787" s="69"/>
      <c r="HB1787" s="69"/>
      <c r="HC1787" s="69"/>
      <c r="HD1787" s="69"/>
      <c r="HE1787" s="69"/>
      <c r="HF1787" s="69"/>
      <c r="HG1787" s="69"/>
      <c r="HH1787" s="69"/>
      <c r="HI1787" s="69"/>
      <c r="HJ1787" s="69"/>
      <c r="HK1787" s="69"/>
      <c r="HL1787" s="69"/>
      <c r="HM1787" s="69"/>
      <c r="HN1787" s="69"/>
      <c r="HO1787" s="69"/>
      <c r="HP1787" s="69"/>
      <c r="HQ1787" s="69"/>
      <c r="HR1787" s="69"/>
      <c r="HS1787" s="69"/>
      <c r="HT1787" s="69"/>
      <c r="HU1787" s="69"/>
      <c r="HV1787" s="69"/>
      <c r="HW1787" s="69"/>
      <c r="HX1787" s="69"/>
      <c r="HY1787" s="69"/>
      <c r="HZ1787" s="69"/>
      <c r="IA1787" s="69"/>
      <c r="IB1787" s="69"/>
      <c r="IC1787" s="69"/>
      <c r="ID1787" s="69"/>
      <c r="IE1787" s="69"/>
      <c r="IF1787" s="69"/>
      <c r="IG1787" s="69"/>
      <c r="IH1787" s="69"/>
      <c r="II1787" s="69"/>
      <c r="IJ1787" s="69"/>
      <c r="IK1787" s="69"/>
      <c r="IL1787" s="69"/>
      <c r="IM1787" s="69"/>
      <c r="IN1787" s="69"/>
    </row>
    <row r="1788" spans="1:248" s="70" customFormat="1" ht="15" customHeight="1" x14ac:dyDescent="0.2">
      <c r="A1788" s="87" t="s">
        <v>3655</v>
      </c>
      <c r="B1788" s="128">
        <v>42447</v>
      </c>
      <c r="C1788" s="92" t="s">
        <v>3657</v>
      </c>
      <c r="D1788" s="320">
        <v>460</v>
      </c>
      <c r="E1788" s="69"/>
      <c r="F1788" s="69"/>
      <c r="G1788" s="69"/>
      <c r="H1788" s="69"/>
      <c r="I1788" s="69"/>
      <c r="J1788" s="69"/>
      <c r="N1788" s="69"/>
      <c r="O1788" s="69"/>
      <c r="P1788" s="69"/>
      <c r="Q1788" s="69"/>
      <c r="R1788" s="69"/>
      <c r="S1788" s="69"/>
      <c r="T1788" s="69"/>
      <c r="U1788" s="69"/>
      <c r="V1788" s="69"/>
      <c r="W1788" s="69"/>
      <c r="X1788" s="69"/>
      <c r="Y1788" s="69"/>
      <c r="Z1788" s="69"/>
      <c r="AA1788" s="69"/>
      <c r="AB1788" s="69"/>
      <c r="AC1788" s="69"/>
      <c r="AD1788" s="69"/>
      <c r="AE1788" s="69"/>
      <c r="AF1788" s="69"/>
      <c r="AG1788" s="69"/>
      <c r="AH1788" s="69"/>
      <c r="AI1788" s="69"/>
      <c r="AJ1788" s="69"/>
      <c r="AK1788" s="69"/>
      <c r="AL1788" s="69"/>
      <c r="AM1788" s="69"/>
      <c r="AN1788" s="69"/>
      <c r="AO1788" s="69"/>
      <c r="AP1788" s="69"/>
      <c r="AQ1788" s="69"/>
      <c r="AR1788" s="69"/>
      <c r="AS1788" s="69"/>
      <c r="AT1788" s="69"/>
      <c r="AU1788" s="69"/>
      <c r="AV1788" s="69"/>
      <c r="AW1788" s="69"/>
      <c r="AX1788" s="69"/>
      <c r="AY1788" s="69"/>
      <c r="AZ1788" s="69"/>
      <c r="BA1788" s="69"/>
      <c r="BB1788" s="69"/>
      <c r="BC1788" s="69"/>
      <c r="BD1788" s="69"/>
      <c r="BE1788" s="69"/>
      <c r="BF1788" s="69"/>
      <c r="BG1788" s="69"/>
      <c r="BH1788" s="69"/>
      <c r="BI1788" s="69"/>
      <c r="BJ1788" s="69"/>
      <c r="BK1788" s="69"/>
      <c r="BL1788" s="69"/>
      <c r="BM1788" s="69"/>
      <c r="BN1788" s="69"/>
      <c r="BO1788" s="69"/>
      <c r="BP1788" s="69"/>
      <c r="BQ1788" s="69"/>
      <c r="BR1788" s="69"/>
      <c r="BS1788" s="69"/>
      <c r="BT1788" s="69"/>
      <c r="BU1788" s="69"/>
      <c r="BV1788" s="69"/>
      <c r="BW1788" s="69"/>
      <c r="BX1788" s="69"/>
      <c r="BY1788" s="69"/>
      <c r="BZ1788" s="69"/>
      <c r="CA1788" s="69"/>
      <c r="CB1788" s="69"/>
      <c r="CC1788" s="69"/>
      <c r="CD1788" s="69"/>
      <c r="CE1788" s="69"/>
      <c r="CF1788" s="69"/>
      <c r="CG1788" s="69"/>
      <c r="CH1788" s="69"/>
      <c r="CI1788" s="69"/>
      <c r="CJ1788" s="69"/>
      <c r="CK1788" s="69"/>
      <c r="CL1788" s="69"/>
      <c r="CM1788" s="69"/>
      <c r="CN1788" s="69"/>
      <c r="CO1788" s="69"/>
      <c r="CP1788" s="69"/>
      <c r="CQ1788" s="69"/>
      <c r="CR1788" s="69"/>
      <c r="CS1788" s="69"/>
      <c r="CT1788" s="69"/>
      <c r="CU1788" s="69"/>
      <c r="CV1788" s="69"/>
      <c r="CW1788" s="69"/>
      <c r="CX1788" s="69"/>
      <c r="CY1788" s="69"/>
      <c r="CZ1788" s="69"/>
      <c r="DA1788" s="69"/>
      <c r="DB1788" s="69"/>
      <c r="DC1788" s="69"/>
      <c r="DD1788" s="69"/>
      <c r="DE1788" s="69"/>
      <c r="DF1788" s="69"/>
      <c r="DG1788" s="69"/>
      <c r="DH1788" s="69"/>
      <c r="DI1788" s="69"/>
      <c r="DJ1788" s="69"/>
      <c r="DK1788" s="69"/>
      <c r="DL1788" s="69"/>
      <c r="DM1788" s="69"/>
      <c r="DN1788" s="69"/>
      <c r="DO1788" s="69"/>
      <c r="DP1788" s="69"/>
      <c r="DQ1788" s="69"/>
      <c r="DR1788" s="69"/>
      <c r="DS1788" s="69"/>
      <c r="DT1788" s="69"/>
      <c r="DU1788" s="69"/>
      <c r="DV1788" s="69"/>
      <c r="DW1788" s="69"/>
      <c r="DX1788" s="69"/>
      <c r="DY1788" s="69"/>
      <c r="DZ1788" s="69"/>
      <c r="EA1788" s="69"/>
      <c r="EB1788" s="69"/>
      <c r="EC1788" s="69"/>
      <c r="ED1788" s="69"/>
      <c r="EE1788" s="69"/>
      <c r="EF1788" s="69"/>
      <c r="EG1788" s="69"/>
      <c r="EH1788" s="69"/>
      <c r="EI1788" s="69"/>
      <c r="EJ1788" s="69"/>
      <c r="EK1788" s="69"/>
      <c r="EL1788" s="69"/>
      <c r="EM1788" s="69"/>
      <c r="EN1788" s="69"/>
      <c r="EO1788" s="69"/>
      <c r="EP1788" s="69"/>
      <c r="EQ1788" s="69"/>
      <c r="ER1788" s="69"/>
      <c r="ES1788" s="69"/>
      <c r="ET1788" s="69"/>
      <c r="EU1788" s="69"/>
      <c r="EV1788" s="69"/>
      <c r="EW1788" s="69"/>
      <c r="EX1788" s="69"/>
      <c r="EY1788" s="69"/>
      <c r="EZ1788" s="69"/>
      <c r="FA1788" s="69"/>
      <c r="FB1788" s="69"/>
      <c r="FC1788" s="69"/>
      <c r="FD1788" s="69"/>
      <c r="FE1788" s="69"/>
      <c r="FF1788" s="69"/>
      <c r="FG1788" s="69"/>
      <c r="FH1788" s="69"/>
      <c r="FI1788" s="69"/>
      <c r="FJ1788" s="69"/>
      <c r="FK1788" s="69"/>
      <c r="FL1788" s="69"/>
      <c r="FM1788" s="69"/>
      <c r="FN1788" s="69"/>
      <c r="FO1788" s="69"/>
      <c r="FP1788" s="69"/>
      <c r="FQ1788" s="69"/>
      <c r="FR1788" s="69"/>
      <c r="FS1788" s="69"/>
      <c r="FT1788" s="69"/>
      <c r="FU1788" s="69"/>
      <c r="FV1788" s="69"/>
      <c r="FW1788" s="69"/>
      <c r="FX1788" s="69"/>
      <c r="FY1788" s="69"/>
      <c r="FZ1788" s="69"/>
      <c r="GA1788" s="69"/>
      <c r="GB1788" s="69"/>
      <c r="GC1788" s="69"/>
      <c r="GD1788" s="69"/>
      <c r="GE1788" s="69"/>
      <c r="GF1788" s="69"/>
      <c r="GG1788" s="69"/>
      <c r="GH1788" s="69"/>
      <c r="GI1788" s="69"/>
      <c r="GJ1788" s="69"/>
      <c r="GK1788" s="69"/>
      <c r="GL1788" s="69"/>
      <c r="GM1788" s="69"/>
      <c r="GN1788" s="69"/>
      <c r="GO1788" s="69"/>
      <c r="GP1788" s="69"/>
      <c r="GQ1788" s="69"/>
      <c r="GR1788" s="69"/>
      <c r="GS1788" s="69"/>
      <c r="GT1788" s="69"/>
      <c r="GU1788" s="69"/>
      <c r="GV1788" s="69"/>
      <c r="GW1788" s="69"/>
      <c r="GX1788" s="69"/>
      <c r="GY1788" s="69"/>
      <c r="GZ1788" s="69"/>
      <c r="HA1788" s="69"/>
      <c r="HB1788" s="69"/>
      <c r="HC1788" s="69"/>
      <c r="HD1788" s="69"/>
      <c r="HE1788" s="69"/>
      <c r="HF1788" s="69"/>
      <c r="HG1788" s="69"/>
      <c r="HH1788" s="69"/>
      <c r="HI1788" s="69"/>
      <c r="HJ1788" s="69"/>
      <c r="HK1788" s="69"/>
      <c r="HL1788" s="69"/>
      <c r="HM1788" s="69"/>
      <c r="HN1788" s="69"/>
      <c r="HO1788" s="69"/>
      <c r="HP1788" s="69"/>
      <c r="HQ1788" s="69"/>
      <c r="HR1788" s="69"/>
      <c r="HS1788" s="69"/>
      <c r="HT1788" s="69"/>
      <c r="HU1788" s="69"/>
      <c r="HV1788" s="69"/>
      <c r="HW1788" s="69"/>
      <c r="HX1788" s="69"/>
      <c r="HY1788" s="69"/>
      <c r="HZ1788" s="69"/>
      <c r="IA1788" s="69"/>
      <c r="IB1788" s="69"/>
      <c r="IC1788" s="69"/>
      <c r="ID1788" s="69"/>
      <c r="IE1788" s="69"/>
      <c r="IF1788" s="69"/>
      <c r="IG1788" s="69"/>
      <c r="IH1788" s="69"/>
      <c r="II1788" s="69"/>
      <c r="IJ1788" s="69"/>
      <c r="IK1788" s="69"/>
      <c r="IL1788" s="69"/>
      <c r="IM1788" s="69"/>
      <c r="IN1788" s="69"/>
    </row>
    <row r="1789" spans="1:248" s="70" customFormat="1" ht="15" customHeight="1" x14ac:dyDescent="0.2">
      <c r="A1789" s="87" t="s">
        <v>3658</v>
      </c>
      <c r="B1789" s="128">
        <v>42444</v>
      </c>
      <c r="C1789" s="92" t="s">
        <v>3659</v>
      </c>
      <c r="D1789" s="320">
        <v>600</v>
      </c>
      <c r="E1789" s="69"/>
      <c r="F1789" s="69"/>
      <c r="G1789" s="69"/>
      <c r="H1789" s="69"/>
      <c r="I1789" s="69"/>
      <c r="J1789" s="69"/>
      <c r="N1789" s="69"/>
      <c r="O1789" s="69"/>
      <c r="P1789" s="69"/>
      <c r="Q1789" s="69"/>
      <c r="R1789" s="69"/>
      <c r="S1789" s="69"/>
      <c r="T1789" s="69"/>
      <c r="U1789" s="69"/>
      <c r="V1789" s="69"/>
      <c r="W1789" s="69"/>
      <c r="X1789" s="69"/>
      <c r="Y1789" s="69"/>
      <c r="Z1789" s="69"/>
      <c r="AA1789" s="69"/>
      <c r="AB1789" s="69"/>
      <c r="AC1789" s="69"/>
      <c r="AD1789" s="69"/>
      <c r="AE1789" s="69"/>
      <c r="AF1789" s="69"/>
      <c r="AG1789" s="69"/>
      <c r="AH1789" s="69"/>
      <c r="AI1789" s="69"/>
      <c r="AJ1789" s="69"/>
      <c r="AK1789" s="69"/>
      <c r="AL1789" s="69"/>
      <c r="AM1789" s="69"/>
      <c r="AN1789" s="69"/>
      <c r="AO1789" s="69"/>
      <c r="AP1789" s="69"/>
      <c r="AQ1789" s="69"/>
      <c r="AR1789" s="69"/>
      <c r="AS1789" s="69"/>
      <c r="AT1789" s="69"/>
      <c r="AU1789" s="69"/>
      <c r="AV1789" s="69"/>
      <c r="AW1789" s="69"/>
      <c r="AX1789" s="69"/>
      <c r="AY1789" s="69"/>
      <c r="AZ1789" s="69"/>
      <c r="BA1789" s="69"/>
      <c r="BB1789" s="69"/>
      <c r="BC1789" s="69"/>
      <c r="BD1789" s="69"/>
      <c r="BE1789" s="69"/>
      <c r="BF1789" s="69"/>
      <c r="BG1789" s="69"/>
      <c r="BH1789" s="69"/>
      <c r="BI1789" s="69"/>
      <c r="BJ1789" s="69"/>
      <c r="BK1789" s="69"/>
      <c r="BL1789" s="69"/>
      <c r="BM1789" s="69"/>
      <c r="BN1789" s="69"/>
      <c r="BO1789" s="69"/>
      <c r="BP1789" s="69"/>
      <c r="BQ1789" s="69"/>
      <c r="BR1789" s="69"/>
      <c r="BS1789" s="69"/>
      <c r="BT1789" s="69"/>
      <c r="BU1789" s="69"/>
      <c r="BV1789" s="69"/>
      <c r="BW1789" s="69"/>
      <c r="BX1789" s="69"/>
      <c r="BY1789" s="69"/>
      <c r="BZ1789" s="69"/>
      <c r="CA1789" s="69"/>
      <c r="CB1789" s="69"/>
      <c r="CC1789" s="69"/>
      <c r="CD1789" s="69"/>
      <c r="CE1789" s="69"/>
      <c r="CF1789" s="69"/>
      <c r="CG1789" s="69"/>
      <c r="CH1789" s="69"/>
      <c r="CI1789" s="69"/>
      <c r="CJ1789" s="69"/>
      <c r="CK1789" s="69"/>
      <c r="CL1789" s="69"/>
      <c r="CM1789" s="69"/>
      <c r="CN1789" s="69"/>
      <c r="CO1789" s="69"/>
      <c r="CP1789" s="69"/>
      <c r="CQ1789" s="69"/>
      <c r="CR1789" s="69"/>
      <c r="CS1789" s="69"/>
      <c r="CT1789" s="69"/>
      <c r="CU1789" s="69"/>
      <c r="CV1789" s="69"/>
      <c r="CW1789" s="69"/>
      <c r="CX1789" s="69"/>
      <c r="CY1789" s="69"/>
      <c r="CZ1789" s="69"/>
      <c r="DA1789" s="69"/>
      <c r="DB1789" s="69"/>
      <c r="DC1789" s="69"/>
      <c r="DD1789" s="69"/>
      <c r="DE1789" s="69"/>
      <c r="DF1789" s="69"/>
      <c r="DG1789" s="69"/>
      <c r="DH1789" s="69"/>
      <c r="DI1789" s="69"/>
      <c r="DJ1789" s="69"/>
      <c r="DK1789" s="69"/>
      <c r="DL1789" s="69"/>
      <c r="DM1789" s="69"/>
      <c r="DN1789" s="69"/>
      <c r="DO1789" s="69"/>
      <c r="DP1789" s="69"/>
      <c r="DQ1789" s="69"/>
      <c r="DR1789" s="69"/>
      <c r="DS1789" s="69"/>
      <c r="DT1789" s="69"/>
      <c r="DU1789" s="69"/>
      <c r="DV1789" s="69"/>
      <c r="DW1789" s="69"/>
      <c r="DX1789" s="69"/>
      <c r="DY1789" s="69"/>
      <c r="DZ1789" s="69"/>
      <c r="EA1789" s="69"/>
      <c r="EB1789" s="69"/>
      <c r="EC1789" s="69"/>
      <c r="ED1789" s="69"/>
      <c r="EE1789" s="69"/>
      <c r="EF1789" s="69"/>
      <c r="EG1789" s="69"/>
      <c r="EH1789" s="69"/>
      <c r="EI1789" s="69"/>
      <c r="EJ1789" s="69"/>
      <c r="EK1789" s="69"/>
      <c r="EL1789" s="69"/>
      <c r="EM1789" s="69"/>
      <c r="EN1789" s="69"/>
      <c r="EO1789" s="69"/>
      <c r="EP1789" s="69"/>
      <c r="EQ1789" s="69"/>
      <c r="ER1789" s="69"/>
      <c r="ES1789" s="69"/>
      <c r="ET1789" s="69"/>
      <c r="EU1789" s="69"/>
      <c r="EV1789" s="69"/>
      <c r="EW1789" s="69"/>
      <c r="EX1789" s="69"/>
      <c r="EY1789" s="69"/>
      <c r="EZ1789" s="69"/>
      <c r="FA1789" s="69"/>
      <c r="FB1789" s="69"/>
      <c r="FC1789" s="69"/>
      <c r="FD1789" s="69"/>
      <c r="FE1789" s="69"/>
      <c r="FF1789" s="69"/>
      <c r="FG1789" s="69"/>
      <c r="FH1789" s="69"/>
      <c r="FI1789" s="69"/>
      <c r="FJ1789" s="69"/>
      <c r="FK1789" s="69"/>
      <c r="FL1789" s="69"/>
      <c r="FM1789" s="69"/>
      <c r="FN1789" s="69"/>
      <c r="FO1789" s="69"/>
      <c r="FP1789" s="69"/>
      <c r="FQ1789" s="69"/>
      <c r="FR1789" s="69"/>
      <c r="FS1789" s="69"/>
      <c r="FT1789" s="69"/>
      <c r="FU1789" s="69"/>
      <c r="FV1789" s="69"/>
      <c r="FW1789" s="69"/>
      <c r="FX1789" s="69"/>
      <c r="FY1789" s="69"/>
      <c r="FZ1789" s="69"/>
      <c r="GA1789" s="69"/>
      <c r="GB1789" s="69"/>
      <c r="GC1789" s="69"/>
      <c r="GD1789" s="69"/>
      <c r="GE1789" s="69"/>
      <c r="GF1789" s="69"/>
      <c r="GG1789" s="69"/>
      <c r="GH1789" s="69"/>
      <c r="GI1789" s="69"/>
      <c r="GJ1789" s="69"/>
      <c r="GK1789" s="69"/>
      <c r="GL1789" s="69"/>
      <c r="GM1789" s="69"/>
      <c r="GN1789" s="69"/>
      <c r="GO1789" s="69"/>
      <c r="GP1789" s="69"/>
      <c r="GQ1789" s="69"/>
      <c r="GR1789" s="69"/>
      <c r="GS1789" s="69"/>
      <c r="GT1789" s="69"/>
      <c r="GU1789" s="69"/>
      <c r="GV1789" s="69"/>
      <c r="GW1789" s="69"/>
      <c r="GX1789" s="69"/>
      <c r="GY1789" s="69"/>
      <c r="GZ1789" s="69"/>
      <c r="HA1789" s="69"/>
      <c r="HB1789" s="69"/>
      <c r="HC1789" s="69"/>
      <c r="HD1789" s="69"/>
      <c r="HE1789" s="69"/>
      <c r="HF1789" s="69"/>
      <c r="HG1789" s="69"/>
      <c r="HH1789" s="69"/>
      <c r="HI1789" s="69"/>
      <c r="HJ1789" s="69"/>
      <c r="HK1789" s="69"/>
      <c r="HL1789" s="69"/>
      <c r="HM1789" s="69"/>
      <c r="HN1789" s="69"/>
      <c r="HO1789" s="69"/>
      <c r="HP1789" s="69"/>
      <c r="HQ1789" s="69"/>
      <c r="HR1789" s="69"/>
      <c r="HS1789" s="69"/>
      <c r="HT1789" s="69"/>
      <c r="HU1789" s="69"/>
      <c r="HV1789" s="69"/>
      <c r="HW1789" s="69"/>
      <c r="HX1789" s="69"/>
      <c r="HY1789" s="69"/>
      <c r="HZ1789" s="69"/>
      <c r="IA1789" s="69"/>
      <c r="IB1789" s="69"/>
      <c r="IC1789" s="69"/>
      <c r="ID1789" s="69"/>
      <c r="IE1789" s="69"/>
      <c r="IF1789" s="69"/>
      <c r="IG1789" s="69"/>
      <c r="IH1789" s="69"/>
      <c r="II1789" s="69"/>
      <c r="IJ1789" s="69"/>
      <c r="IK1789" s="69"/>
      <c r="IL1789" s="69"/>
      <c r="IM1789" s="69"/>
      <c r="IN1789" s="69"/>
    </row>
    <row r="1790" spans="1:248" s="70" customFormat="1" ht="15.95" customHeight="1" x14ac:dyDescent="0.2">
      <c r="A1790" s="87" t="s">
        <v>3660</v>
      </c>
      <c r="B1790" s="128">
        <v>42445</v>
      </c>
      <c r="C1790" s="92" t="s">
        <v>3661</v>
      </c>
      <c r="D1790" s="320">
        <v>800</v>
      </c>
      <c r="E1790" s="69"/>
      <c r="F1790" s="69"/>
      <c r="G1790" s="69"/>
      <c r="H1790" s="69"/>
      <c r="I1790" s="69"/>
      <c r="J1790" s="69"/>
      <c r="N1790" s="69"/>
      <c r="O1790" s="69"/>
      <c r="P1790" s="69"/>
      <c r="Q1790" s="69"/>
      <c r="R1790" s="69"/>
      <c r="S1790" s="69"/>
      <c r="T1790" s="69"/>
      <c r="U1790" s="69"/>
      <c r="V1790" s="69"/>
      <c r="W1790" s="69"/>
      <c r="X1790" s="69"/>
      <c r="Y1790" s="69"/>
      <c r="Z1790" s="69"/>
      <c r="AA1790" s="69"/>
      <c r="AB1790" s="69"/>
      <c r="AC1790" s="69"/>
      <c r="AD1790" s="69"/>
      <c r="AE1790" s="69"/>
      <c r="AF1790" s="69"/>
      <c r="AG1790" s="69"/>
      <c r="AH1790" s="69"/>
      <c r="AI1790" s="69"/>
      <c r="AJ1790" s="69"/>
      <c r="AK1790" s="69"/>
      <c r="AL1790" s="69"/>
      <c r="AM1790" s="69"/>
      <c r="AN1790" s="69"/>
      <c r="AO1790" s="69"/>
      <c r="AP1790" s="69"/>
      <c r="AQ1790" s="69"/>
      <c r="AR1790" s="69"/>
      <c r="AS1790" s="69"/>
      <c r="AT1790" s="69"/>
      <c r="AU1790" s="69"/>
      <c r="AV1790" s="69"/>
      <c r="AW1790" s="69"/>
      <c r="AX1790" s="69"/>
      <c r="AY1790" s="69"/>
      <c r="AZ1790" s="69"/>
      <c r="BA1790" s="69"/>
      <c r="BB1790" s="69"/>
      <c r="BC1790" s="69"/>
      <c r="BD1790" s="69"/>
      <c r="BE1790" s="69"/>
      <c r="BF1790" s="69"/>
      <c r="BG1790" s="69"/>
      <c r="BH1790" s="69"/>
      <c r="BI1790" s="69"/>
      <c r="BJ1790" s="69"/>
      <c r="BK1790" s="69"/>
      <c r="BL1790" s="69"/>
      <c r="BM1790" s="69"/>
      <c r="BN1790" s="69"/>
      <c r="BO1790" s="69"/>
      <c r="BP1790" s="69"/>
      <c r="BQ1790" s="69"/>
      <c r="BR1790" s="69"/>
      <c r="BS1790" s="69"/>
      <c r="BT1790" s="69"/>
      <c r="BU1790" s="69"/>
      <c r="BV1790" s="69"/>
      <c r="BW1790" s="69"/>
      <c r="BX1790" s="69"/>
      <c r="BY1790" s="69"/>
      <c r="BZ1790" s="69"/>
      <c r="CA1790" s="69"/>
      <c r="CB1790" s="69"/>
      <c r="CC1790" s="69"/>
      <c r="CD1790" s="69"/>
      <c r="CE1790" s="69"/>
      <c r="CF1790" s="69"/>
      <c r="CG1790" s="69"/>
      <c r="CH1790" s="69"/>
      <c r="CI1790" s="69"/>
      <c r="CJ1790" s="69"/>
      <c r="CK1790" s="69"/>
      <c r="CL1790" s="69"/>
      <c r="CM1790" s="69"/>
      <c r="CN1790" s="69"/>
      <c r="CO1790" s="69"/>
      <c r="CP1790" s="69"/>
      <c r="CQ1790" s="69"/>
      <c r="CR1790" s="69"/>
      <c r="CS1790" s="69"/>
      <c r="CT1790" s="69"/>
      <c r="CU1790" s="69"/>
      <c r="CV1790" s="69"/>
      <c r="CW1790" s="69"/>
      <c r="CX1790" s="69"/>
      <c r="CY1790" s="69"/>
      <c r="CZ1790" s="69"/>
      <c r="DA1790" s="69"/>
      <c r="DB1790" s="69"/>
      <c r="DC1790" s="69"/>
      <c r="DD1790" s="69"/>
      <c r="DE1790" s="69"/>
      <c r="DF1790" s="69"/>
      <c r="DG1790" s="69"/>
      <c r="DH1790" s="69"/>
      <c r="DI1790" s="69"/>
      <c r="DJ1790" s="69"/>
      <c r="DK1790" s="69"/>
      <c r="DL1790" s="69"/>
      <c r="DM1790" s="69"/>
      <c r="DN1790" s="69"/>
      <c r="DO1790" s="69"/>
      <c r="DP1790" s="69"/>
      <c r="DQ1790" s="69"/>
      <c r="DR1790" s="69"/>
      <c r="DS1790" s="69"/>
      <c r="DT1790" s="69"/>
      <c r="DU1790" s="69"/>
      <c r="DV1790" s="69"/>
      <c r="DW1790" s="69"/>
      <c r="DX1790" s="69"/>
      <c r="DY1790" s="69"/>
      <c r="DZ1790" s="69"/>
      <c r="EA1790" s="69"/>
      <c r="EB1790" s="69"/>
      <c r="EC1790" s="69"/>
      <c r="ED1790" s="69"/>
      <c r="EE1790" s="69"/>
      <c r="EF1790" s="69"/>
      <c r="EG1790" s="69"/>
      <c r="EH1790" s="69"/>
      <c r="EI1790" s="69"/>
      <c r="EJ1790" s="69"/>
      <c r="EK1790" s="69"/>
      <c r="EL1790" s="69"/>
      <c r="EM1790" s="69"/>
      <c r="EN1790" s="69"/>
      <c r="EO1790" s="69"/>
      <c r="EP1790" s="69"/>
      <c r="EQ1790" s="69"/>
      <c r="ER1790" s="69"/>
      <c r="ES1790" s="69"/>
      <c r="ET1790" s="69"/>
      <c r="EU1790" s="69"/>
      <c r="EV1790" s="69"/>
      <c r="EW1790" s="69"/>
      <c r="EX1790" s="69"/>
      <c r="EY1790" s="69"/>
      <c r="EZ1790" s="69"/>
      <c r="FA1790" s="69"/>
      <c r="FB1790" s="69"/>
      <c r="FC1790" s="69"/>
      <c r="FD1790" s="69"/>
      <c r="FE1790" s="69"/>
      <c r="FF1790" s="69"/>
      <c r="FG1790" s="69"/>
      <c r="FH1790" s="69"/>
      <c r="FI1790" s="69"/>
      <c r="FJ1790" s="69"/>
      <c r="FK1790" s="69"/>
      <c r="FL1790" s="69"/>
      <c r="FM1790" s="69"/>
      <c r="FN1790" s="69"/>
      <c r="FO1790" s="69"/>
      <c r="FP1790" s="69"/>
      <c r="FQ1790" s="69"/>
      <c r="FR1790" s="69"/>
      <c r="FS1790" s="69"/>
      <c r="FT1790" s="69"/>
      <c r="FU1790" s="69"/>
      <c r="FV1790" s="69"/>
      <c r="FW1790" s="69"/>
      <c r="FX1790" s="69"/>
      <c r="FY1790" s="69"/>
      <c r="FZ1790" s="69"/>
      <c r="GA1790" s="69"/>
      <c r="GB1790" s="69"/>
      <c r="GC1790" s="69"/>
      <c r="GD1790" s="69"/>
      <c r="GE1790" s="69"/>
      <c r="GF1790" s="69"/>
      <c r="GG1790" s="69"/>
      <c r="GH1790" s="69"/>
      <c r="GI1790" s="69"/>
      <c r="GJ1790" s="69"/>
      <c r="GK1790" s="69"/>
      <c r="GL1790" s="69"/>
      <c r="GM1790" s="69"/>
      <c r="GN1790" s="69"/>
      <c r="GO1790" s="69"/>
      <c r="GP1790" s="69"/>
      <c r="GQ1790" s="69"/>
      <c r="GR1790" s="69"/>
      <c r="GS1790" s="69"/>
      <c r="GT1790" s="69"/>
      <c r="GU1790" s="69"/>
      <c r="GV1790" s="69"/>
      <c r="GW1790" s="69"/>
      <c r="GX1790" s="69"/>
      <c r="GY1790" s="69"/>
      <c r="GZ1790" s="69"/>
      <c r="HA1790" s="69"/>
      <c r="HB1790" s="69"/>
      <c r="HC1790" s="69"/>
      <c r="HD1790" s="69"/>
      <c r="HE1790" s="69"/>
      <c r="HF1790" s="69"/>
      <c r="HG1790" s="69"/>
      <c r="HH1790" s="69"/>
      <c r="HI1790" s="69"/>
      <c r="HJ1790" s="69"/>
      <c r="HK1790" s="69"/>
      <c r="HL1790" s="69"/>
      <c r="HM1790" s="69"/>
      <c r="HN1790" s="69"/>
      <c r="HO1790" s="69"/>
      <c r="HP1790" s="69"/>
      <c r="HQ1790" s="69"/>
      <c r="HR1790" s="69"/>
      <c r="HS1790" s="69"/>
      <c r="HT1790" s="69"/>
      <c r="HU1790" s="69"/>
      <c r="HV1790" s="69"/>
      <c r="HW1790" s="69"/>
      <c r="HX1790" s="69"/>
      <c r="HY1790" s="69"/>
      <c r="HZ1790" s="69"/>
      <c r="IA1790" s="69"/>
      <c r="IB1790" s="69"/>
      <c r="IC1790" s="69"/>
      <c r="ID1790" s="69"/>
      <c r="IE1790" s="69"/>
      <c r="IF1790" s="69"/>
      <c r="IG1790" s="69"/>
      <c r="IH1790" s="69"/>
      <c r="II1790" s="69"/>
      <c r="IJ1790" s="69"/>
      <c r="IK1790" s="69"/>
      <c r="IL1790" s="69"/>
      <c r="IM1790" s="69"/>
      <c r="IN1790" s="69"/>
    </row>
    <row r="1791" spans="1:248" s="70" customFormat="1" ht="15" customHeight="1" x14ac:dyDescent="0.2">
      <c r="A1791" s="92" t="s">
        <v>3662</v>
      </c>
      <c r="B1791" s="142">
        <v>42470</v>
      </c>
      <c r="C1791" s="92" t="s">
        <v>3663</v>
      </c>
      <c r="D1791" s="320">
        <v>600</v>
      </c>
      <c r="E1791" s="69"/>
      <c r="F1791" s="69"/>
      <c r="G1791" s="69"/>
      <c r="H1791" s="69"/>
      <c r="I1791" s="69"/>
      <c r="J1791" s="69"/>
      <c r="N1791" s="69"/>
      <c r="O1791" s="69"/>
      <c r="P1791" s="69"/>
      <c r="Q1791" s="69"/>
      <c r="R1791" s="69"/>
      <c r="S1791" s="69"/>
      <c r="T1791" s="69"/>
      <c r="U1791" s="69"/>
      <c r="V1791" s="69"/>
      <c r="W1791" s="69"/>
      <c r="X1791" s="69"/>
      <c r="Y1791" s="69"/>
      <c r="Z1791" s="69"/>
      <c r="AA1791" s="69"/>
      <c r="AB1791" s="69"/>
      <c r="AC1791" s="69"/>
      <c r="AD1791" s="69"/>
      <c r="AE1791" s="69"/>
      <c r="AF1791" s="69"/>
      <c r="AG1791" s="69"/>
      <c r="AH1791" s="69"/>
      <c r="AI1791" s="69"/>
      <c r="AJ1791" s="69"/>
      <c r="AK1791" s="69"/>
      <c r="AL1791" s="69"/>
      <c r="AM1791" s="69"/>
      <c r="AN1791" s="69"/>
      <c r="AO1791" s="69"/>
      <c r="AP1791" s="69"/>
      <c r="AQ1791" s="69"/>
      <c r="AR1791" s="69"/>
      <c r="AS1791" s="69"/>
      <c r="AT1791" s="69"/>
      <c r="AU1791" s="69"/>
      <c r="AV1791" s="69"/>
      <c r="AW1791" s="69"/>
      <c r="AX1791" s="69"/>
      <c r="AY1791" s="69"/>
      <c r="AZ1791" s="69"/>
      <c r="BA1791" s="69"/>
      <c r="BB1791" s="69"/>
      <c r="BC1791" s="69"/>
      <c r="BD1791" s="69"/>
      <c r="BE1791" s="69"/>
      <c r="BF1791" s="69"/>
      <c r="BG1791" s="69"/>
      <c r="BH1791" s="69"/>
      <c r="BI1791" s="69"/>
      <c r="BJ1791" s="69"/>
      <c r="BK1791" s="69"/>
      <c r="BL1791" s="69"/>
      <c r="BM1791" s="69"/>
      <c r="BN1791" s="69"/>
      <c r="BO1791" s="69"/>
      <c r="BP1791" s="69"/>
      <c r="BQ1791" s="69"/>
      <c r="BR1791" s="69"/>
      <c r="BS1791" s="69"/>
      <c r="BT1791" s="69"/>
      <c r="BU1791" s="69"/>
      <c r="BV1791" s="69"/>
      <c r="BW1791" s="69"/>
      <c r="BX1791" s="69"/>
      <c r="BY1791" s="69"/>
      <c r="BZ1791" s="69"/>
      <c r="CA1791" s="69"/>
      <c r="CB1791" s="69"/>
      <c r="CC1791" s="69"/>
      <c r="CD1791" s="69"/>
      <c r="CE1791" s="69"/>
      <c r="CF1791" s="69"/>
      <c r="CG1791" s="69"/>
      <c r="CH1791" s="69"/>
      <c r="CI1791" s="69"/>
      <c r="CJ1791" s="69"/>
      <c r="CK1791" s="69"/>
      <c r="CL1791" s="69"/>
      <c r="CM1791" s="69"/>
      <c r="CN1791" s="69"/>
      <c r="CO1791" s="69"/>
      <c r="CP1791" s="69"/>
      <c r="CQ1791" s="69"/>
      <c r="CR1791" s="69"/>
      <c r="CS1791" s="69"/>
      <c r="CT1791" s="69"/>
      <c r="CU1791" s="69"/>
      <c r="CV1791" s="69"/>
      <c r="CW1791" s="69"/>
      <c r="CX1791" s="69"/>
      <c r="CY1791" s="69"/>
      <c r="CZ1791" s="69"/>
      <c r="DA1791" s="69"/>
      <c r="DB1791" s="69"/>
      <c r="DC1791" s="69"/>
      <c r="DD1791" s="69"/>
      <c r="DE1791" s="69"/>
      <c r="DF1791" s="69"/>
      <c r="DG1791" s="69"/>
      <c r="DH1791" s="69"/>
      <c r="DI1791" s="69"/>
      <c r="DJ1791" s="69"/>
      <c r="DK1791" s="69"/>
      <c r="DL1791" s="69"/>
      <c r="DM1791" s="69"/>
      <c r="DN1791" s="69"/>
      <c r="DO1791" s="69"/>
      <c r="DP1791" s="69"/>
      <c r="DQ1791" s="69"/>
      <c r="DR1791" s="69"/>
      <c r="DS1791" s="69"/>
      <c r="DT1791" s="69"/>
      <c r="DU1791" s="69"/>
      <c r="DV1791" s="69"/>
      <c r="DW1791" s="69"/>
      <c r="DX1791" s="69"/>
      <c r="DY1791" s="69"/>
      <c r="DZ1791" s="69"/>
      <c r="EA1791" s="69"/>
      <c r="EB1791" s="69"/>
      <c r="EC1791" s="69"/>
      <c r="ED1791" s="69"/>
      <c r="EE1791" s="69"/>
      <c r="EF1791" s="69"/>
      <c r="EG1791" s="69"/>
      <c r="EH1791" s="69"/>
      <c r="EI1791" s="69"/>
      <c r="EJ1791" s="69"/>
      <c r="EK1791" s="69"/>
      <c r="EL1791" s="69"/>
      <c r="EM1791" s="69"/>
      <c r="EN1791" s="69"/>
      <c r="EO1791" s="69"/>
      <c r="EP1791" s="69"/>
      <c r="EQ1791" s="69"/>
      <c r="ER1791" s="69"/>
      <c r="ES1791" s="69"/>
      <c r="ET1791" s="69"/>
      <c r="EU1791" s="69"/>
      <c r="EV1791" s="69"/>
      <c r="EW1791" s="69"/>
      <c r="EX1791" s="69"/>
      <c r="EY1791" s="69"/>
      <c r="EZ1791" s="69"/>
      <c r="FA1791" s="69"/>
      <c r="FB1791" s="69"/>
      <c r="FC1791" s="69"/>
      <c r="FD1791" s="69"/>
      <c r="FE1791" s="69"/>
      <c r="FF1791" s="69"/>
      <c r="FG1791" s="69"/>
      <c r="FH1791" s="69"/>
      <c r="FI1791" s="69"/>
      <c r="FJ1791" s="69"/>
      <c r="FK1791" s="69"/>
      <c r="FL1791" s="69"/>
      <c r="FM1791" s="69"/>
      <c r="FN1791" s="69"/>
      <c r="FO1791" s="69"/>
      <c r="FP1791" s="69"/>
      <c r="FQ1791" s="69"/>
      <c r="FR1791" s="69"/>
      <c r="FS1791" s="69"/>
      <c r="FT1791" s="69"/>
      <c r="FU1791" s="69"/>
      <c r="FV1791" s="69"/>
      <c r="FW1791" s="69"/>
      <c r="FX1791" s="69"/>
      <c r="FY1791" s="69"/>
      <c r="FZ1791" s="69"/>
      <c r="GA1791" s="69"/>
      <c r="GB1791" s="69"/>
      <c r="GC1791" s="69"/>
      <c r="GD1791" s="69"/>
      <c r="GE1791" s="69"/>
      <c r="GF1791" s="69"/>
      <c r="GG1791" s="69"/>
      <c r="GH1791" s="69"/>
      <c r="GI1791" s="69"/>
      <c r="GJ1791" s="69"/>
      <c r="GK1791" s="69"/>
      <c r="GL1791" s="69"/>
      <c r="GM1791" s="69"/>
      <c r="GN1791" s="69"/>
      <c r="GO1791" s="69"/>
      <c r="GP1791" s="69"/>
      <c r="GQ1791" s="69"/>
      <c r="GR1791" s="69"/>
      <c r="GS1791" s="69"/>
      <c r="GT1791" s="69"/>
      <c r="GU1791" s="69"/>
      <c r="GV1791" s="69"/>
      <c r="GW1791" s="69"/>
      <c r="GX1791" s="69"/>
      <c r="GY1791" s="69"/>
      <c r="GZ1791" s="69"/>
      <c r="HA1791" s="69"/>
      <c r="HB1791" s="69"/>
      <c r="HC1791" s="69"/>
      <c r="HD1791" s="69"/>
      <c r="HE1791" s="69"/>
      <c r="HF1791" s="69"/>
      <c r="HG1791" s="69"/>
      <c r="HH1791" s="69"/>
      <c r="HI1791" s="69"/>
      <c r="HJ1791" s="69"/>
      <c r="HK1791" s="69"/>
      <c r="HL1791" s="69"/>
      <c r="HM1791" s="69"/>
      <c r="HN1791" s="69"/>
      <c r="HO1791" s="69"/>
      <c r="HP1791" s="69"/>
      <c r="HQ1791" s="69"/>
      <c r="HR1791" s="69"/>
      <c r="HS1791" s="69"/>
      <c r="HT1791" s="69"/>
      <c r="HU1791" s="69"/>
      <c r="HV1791" s="69"/>
      <c r="HW1791" s="69"/>
      <c r="HX1791" s="69"/>
      <c r="HY1791" s="69"/>
      <c r="HZ1791" s="69"/>
      <c r="IA1791" s="69"/>
      <c r="IB1791" s="69"/>
      <c r="IC1791" s="69"/>
      <c r="ID1791" s="69"/>
      <c r="IE1791" s="69"/>
      <c r="IF1791" s="69"/>
      <c r="IG1791" s="69"/>
      <c r="IH1791" s="69"/>
      <c r="II1791" s="69"/>
      <c r="IJ1791" s="69"/>
      <c r="IK1791" s="69"/>
      <c r="IL1791" s="69"/>
      <c r="IM1791" s="69"/>
      <c r="IN1791" s="69"/>
    </row>
    <row r="1792" spans="1:248" s="70" customFormat="1" ht="15" customHeight="1" x14ac:dyDescent="0.2">
      <c r="A1792" s="92" t="s">
        <v>3664</v>
      </c>
      <c r="B1792" s="142">
        <v>42471</v>
      </c>
      <c r="C1792" s="92" t="s">
        <v>3665</v>
      </c>
      <c r="D1792" s="320">
        <v>900</v>
      </c>
      <c r="E1792" s="69"/>
      <c r="F1792" s="69"/>
      <c r="G1792" s="69"/>
      <c r="H1792" s="69"/>
      <c r="I1792" s="69"/>
      <c r="J1792" s="69"/>
      <c r="N1792" s="69"/>
      <c r="O1792" s="69"/>
      <c r="P1792" s="69"/>
      <c r="Q1792" s="69"/>
      <c r="R1792" s="69"/>
      <c r="S1792" s="69"/>
      <c r="T1792" s="69"/>
      <c r="U1792" s="69"/>
      <c r="V1792" s="69"/>
      <c r="W1792" s="69"/>
      <c r="X1792" s="69"/>
      <c r="Y1792" s="69"/>
      <c r="Z1792" s="69"/>
      <c r="AA1792" s="69"/>
      <c r="AB1792" s="69"/>
      <c r="AC1792" s="69"/>
      <c r="AD1792" s="69"/>
      <c r="AE1792" s="69"/>
      <c r="AF1792" s="69"/>
      <c r="AG1792" s="69"/>
      <c r="AH1792" s="69"/>
      <c r="AI1792" s="69"/>
      <c r="AJ1792" s="69"/>
      <c r="AK1792" s="69"/>
      <c r="AL1792" s="69"/>
      <c r="AM1792" s="69"/>
      <c r="AN1792" s="69"/>
      <c r="AO1792" s="69"/>
      <c r="AP1792" s="69"/>
      <c r="AQ1792" s="69"/>
      <c r="AR1792" s="69"/>
      <c r="AS1792" s="69"/>
      <c r="AT1792" s="69"/>
      <c r="AU1792" s="69"/>
      <c r="AV1792" s="69"/>
      <c r="AW1792" s="69"/>
      <c r="AX1792" s="69"/>
      <c r="AY1792" s="69"/>
      <c r="AZ1792" s="69"/>
      <c r="BA1792" s="69"/>
      <c r="BB1792" s="69"/>
      <c r="BC1792" s="69"/>
      <c r="BD1792" s="69"/>
      <c r="BE1792" s="69"/>
      <c r="BF1792" s="69"/>
      <c r="BG1792" s="69"/>
      <c r="BH1792" s="69"/>
      <c r="BI1792" s="69"/>
      <c r="BJ1792" s="69"/>
      <c r="BK1792" s="69"/>
      <c r="BL1792" s="69"/>
      <c r="BM1792" s="69"/>
      <c r="BN1792" s="69"/>
      <c r="BO1792" s="69"/>
      <c r="BP1792" s="69"/>
      <c r="BQ1792" s="69"/>
      <c r="BR1792" s="69"/>
      <c r="BS1792" s="69"/>
      <c r="BT1792" s="69"/>
      <c r="BU1792" s="69"/>
      <c r="BV1792" s="69"/>
      <c r="BW1792" s="69"/>
      <c r="BX1792" s="69"/>
      <c r="BY1792" s="69"/>
      <c r="BZ1792" s="69"/>
      <c r="CA1792" s="69"/>
      <c r="CB1792" s="69"/>
      <c r="CC1792" s="69"/>
      <c r="CD1792" s="69"/>
      <c r="CE1792" s="69"/>
      <c r="CF1792" s="69"/>
      <c r="CG1792" s="69"/>
      <c r="CH1792" s="69"/>
      <c r="CI1792" s="69"/>
      <c r="CJ1792" s="69"/>
      <c r="CK1792" s="69"/>
      <c r="CL1792" s="69"/>
      <c r="CM1792" s="69"/>
      <c r="CN1792" s="69"/>
      <c r="CO1792" s="69"/>
      <c r="CP1792" s="69"/>
      <c r="CQ1792" s="69"/>
      <c r="CR1792" s="69"/>
      <c r="CS1792" s="69"/>
      <c r="CT1792" s="69"/>
      <c r="CU1792" s="69"/>
      <c r="CV1792" s="69"/>
      <c r="CW1792" s="69"/>
      <c r="CX1792" s="69"/>
      <c r="CY1792" s="69"/>
      <c r="CZ1792" s="69"/>
      <c r="DA1792" s="69"/>
      <c r="DB1792" s="69"/>
      <c r="DC1792" s="69"/>
      <c r="DD1792" s="69"/>
      <c r="DE1792" s="69"/>
      <c r="DF1792" s="69"/>
      <c r="DG1792" s="69"/>
      <c r="DH1792" s="69"/>
      <c r="DI1792" s="69"/>
      <c r="DJ1792" s="69"/>
      <c r="DK1792" s="69"/>
      <c r="DL1792" s="69"/>
      <c r="DM1792" s="69"/>
      <c r="DN1792" s="69"/>
      <c r="DO1792" s="69"/>
      <c r="DP1792" s="69"/>
      <c r="DQ1792" s="69"/>
      <c r="DR1792" s="69"/>
      <c r="DS1792" s="69"/>
      <c r="DT1792" s="69"/>
      <c r="DU1792" s="69"/>
      <c r="DV1792" s="69"/>
      <c r="DW1792" s="69"/>
      <c r="DX1792" s="69"/>
      <c r="DY1792" s="69"/>
      <c r="DZ1792" s="69"/>
      <c r="EA1792" s="69"/>
      <c r="EB1792" s="69"/>
      <c r="EC1792" s="69"/>
      <c r="ED1792" s="69"/>
      <c r="EE1792" s="69"/>
      <c r="EF1792" s="69"/>
      <c r="EG1792" s="69"/>
      <c r="EH1792" s="69"/>
      <c r="EI1792" s="69"/>
      <c r="EJ1792" s="69"/>
      <c r="EK1792" s="69"/>
      <c r="EL1792" s="69"/>
      <c r="EM1792" s="69"/>
      <c r="EN1792" s="69"/>
      <c r="EO1792" s="69"/>
      <c r="EP1792" s="69"/>
      <c r="EQ1792" s="69"/>
      <c r="ER1792" s="69"/>
      <c r="ES1792" s="69"/>
      <c r="ET1792" s="69"/>
      <c r="EU1792" s="69"/>
      <c r="EV1792" s="69"/>
      <c r="EW1792" s="69"/>
      <c r="EX1792" s="69"/>
      <c r="EY1792" s="69"/>
      <c r="EZ1792" s="69"/>
      <c r="FA1792" s="69"/>
      <c r="FB1792" s="69"/>
      <c r="FC1792" s="69"/>
      <c r="FD1792" s="69"/>
      <c r="FE1792" s="69"/>
      <c r="FF1792" s="69"/>
      <c r="FG1792" s="69"/>
      <c r="FH1792" s="69"/>
      <c r="FI1792" s="69"/>
      <c r="FJ1792" s="69"/>
      <c r="FK1792" s="69"/>
      <c r="FL1792" s="69"/>
      <c r="FM1792" s="69"/>
      <c r="FN1792" s="69"/>
      <c r="FO1792" s="69"/>
      <c r="FP1792" s="69"/>
      <c r="FQ1792" s="69"/>
      <c r="FR1792" s="69"/>
      <c r="FS1792" s="69"/>
      <c r="FT1792" s="69"/>
      <c r="FU1792" s="69"/>
      <c r="FV1792" s="69"/>
      <c r="FW1792" s="69"/>
      <c r="FX1792" s="69"/>
      <c r="FY1792" s="69"/>
      <c r="FZ1792" s="69"/>
      <c r="GA1792" s="69"/>
      <c r="GB1792" s="69"/>
      <c r="GC1792" s="69"/>
      <c r="GD1792" s="69"/>
      <c r="GE1792" s="69"/>
      <c r="GF1792" s="69"/>
      <c r="GG1792" s="69"/>
      <c r="GH1792" s="69"/>
      <c r="GI1792" s="69"/>
      <c r="GJ1792" s="69"/>
      <c r="GK1792" s="69"/>
      <c r="GL1792" s="69"/>
      <c r="GM1792" s="69"/>
      <c r="GN1792" s="69"/>
      <c r="GO1792" s="69"/>
      <c r="GP1792" s="69"/>
      <c r="GQ1792" s="69"/>
      <c r="GR1792" s="69"/>
      <c r="GS1792" s="69"/>
      <c r="GT1792" s="69"/>
      <c r="GU1792" s="69"/>
      <c r="GV1792" s="69"/>
      <c r="GW1792" s="69"/>
      <c r="GX1792" s="69"/>
      <c r="GY1792" s="69"/>
      <c r="GZ1792" s="69"/>
      <c r="HA1792" s="69"/>
      <c r="HB1792" s="69"/>
      <c r="HC1792" s="69"/>
      <c r="HD1792" s="69"/>
      <c r="HE1792" s="69"/>
      <c r="HF1792" s="69"/>
      <c r="HG1792" s="69"/>
      <c r="HH1792" s="69"/>
      <c r="HI1792" s="69"/>
      <c r="HJ1792" s="69"/>
      <c r="HK1792" s="69"/>
      <c r="HL1792" s="69"/>
      <c r="HM1792" s="69"/>
      <c r="HN1792" s="69"/>
      <c r="HO1792" s="69"/>
      <c r="HP1792" s="69"/>
      <c r="HQ1792" s="69"/>
      <c r="HR1792" s="69"/>
      <c r="HS1792" s="69"/>
      <c r="HT1792" s="69"/>
      <c r="HU1792" s="69"/>
      <c r="HV1792" s="69"/>
      <c r="HW1792" s="69"/>
      <c r="HX1792" s="69"/>
      <c r="HY1792" s="69"/>
      <c r="HZ1792" s="69"/>
      <c r="IA1792" s="69"/>
      <c r="IB1792" s="69"/>
      <c r="IC1792" s="69"/>
      <c r="ID1792" s="69"/>
      <c r="IE1792" s="69"/>
      <c r="IF1792" s="69"/>
      <c r="IG1792" s="69"/>
      <c r="IH1792" s="69"/>
      <c r="II1792" s="69"/>
      <c r="IJ1792" s="69"/>
      <c r="IK1792" s="69"/>
      <c r="IL1792" s="69"/>
      <c r="IM1792" s="69"/>
      <c r="IN1792" s="69"/>
    </row>
    <row r="1793" spans="1:248" s="70" customFormat="1" ht="15" customHeight="1" x14ac:dyDescent="0.2">
      <c r="A1793" s="92" t="s">
        <v>3666</v>
      </c>
      <c r="B1793" s="142">
        <v>42472</v>
      </c>
      <c r="C1793" s="92" t="s">
        <v>3667</v>
      </c>
      <c r="D1793" s="320">
        <v>600</v>
      </c>
      <c r="E1793" s="69"/>
      <c r="F1793" s="69"/>
      <c r="G1793" s="69"/>
      <c r="H1793" s="69"/>
      <c r="I1793" s="69"/>
      <c r="J1793" s="69"/>
      <c r="N1793" s="69"/>
      <c r="O1793" s="69"/>
      <c r="P1793" s="69"/>
      <c r="Q1793" s="69"/>
      <c r="R1793" s="69"/>
      <c r="S1793" s="69"/>
      <c r="T1793" s="69"/>
      <c r="U1793" s="69"/>
      <c r="V1793" s="69"/>
      <c r="W1793" s="69"/>
      <c r="X1793" s="69"/>
      <c r="Y1793" s="69"/>
      <c r="Z1793" s="69"/>
      <c r="AA1793" s="69"/>
      <c r="AB1793" s="69"/>
      <c r="AC1793" s="69"/>
      <c r="AD1793" s="69"/>
      <c r="AE1793" s="69"/>
      <c r="AF1793" s="69"/>
      <c r="AG1793" s="69"/>
      <c r="AH1793" s="69"/>
      <c r="AI1793" s="69"/>
      <c r="AJ1793" s="69"/>
      <c r="AK1793" s="69"/>
      <c r="AL1793" s="69"/>
      <c r="AM1793" s="69"/>
      <c r="AN1793" s="69"/>
      <c r="AO1793" s="69"/>
      <c r="AP1793" s="69"/>
      <c r="AQ1793" s="69"/>
      <c r="AR1793" s="69"/>
      <c r="AS1793" s="69"/>
      <c r="AT1793" s="69"/>
      <c r="AU1793" s="69"/>
      <c r="AV1793" s="69"/>
      <c r="AW1793" s="69"/>
      <c r="AX1793" s="69"/>
      <c r="AY1793" s="69"/>
      <c r="AZ1793" s="69"/>
      <c r="BA1793" s="69"/>
      <c r="BB1793" s="69"/>
      <c r="BC1793" s="69"/>
      <c r="BD1793" s="69"/>
      <c r="BE1793" s="69"/>
      <c r="BF1793" s="69"/>
      <c r="BG1793" s="69"/>
      <c r="BH1793" s="69"/>
      <c r="BI1793" s="69"/>
      <c r="BJ1793" s="69"/>
      <c r="BK1793" s="69"/>
      <c r="BL1793" s="69"/>
      <c r="BM1793" s="69"/>
      <c r="BN1793" s="69"/>
      <c r="BO1793" s="69"/>
      <c r="BP1793" s="69"/>
      <c r="BQ1793" s="69"/>
      <c r="BR1793" s="69"/>
      <c r="BS1793" s="69"/>
      <c r="BT1793" s="69"/>
      <c r="BU1793" s="69"/>
      <c r="BV1793" s="69"/>
      <c r="BW1793" s="69"/>
      <c r="BX1793" s="69"/>
      <c r="BY1793" s="69"/>
      <c r="BZ1793" s="69"/>
      <c r="CA1793" s="69"/>
      <c r="CB1793" s="69"/>
      <c r="CC1793" s="69"/>
      <c r="CD1793" s="69"/>
      <c r="CE1793" s="69"/>
      <c r="CF1793" s="69"/>
      <c r="CG1793" s="69"/>
      <c r="CH1793" s="69"/>
      <c r="CI1793" s="69"/>
      <c r="CJ1793" s="69"/>
      <c r="CK1793" s="69"/>
      <c r="CL1793" s="69"/>
      <c r="CM1793" s="69"/>
      <c r="CN1793" s="69"/>
      <c r="CO1793" s="69"/>
      <c r="CP1793" s="69"/>
      <c r="CQ1793" s="69"/>
      <c r="CR1793" s="69"/>
      <c r="CS1793" s="69"/>
      <c r="CT1793" s="69"/>
      <c r="CU1793" s="69"/>
      <c r="CV1793" s="69"/>
      <c r="CW1793" s="69"/>
      <c r="CX1793" s="69"/>
      <c r="CY1793" s="69"/>
      <c r="CZ1793" s="69"/>
      <c r="DA1793" s="69"/>
      <c r="DB1793" s="69"/>
      <c r="DC1793" s="69"/>
      <c r="DD1793" s="69"/>
      <c r="DE1793" s="69"/>
      <c r="DF1793" s="69"/>
      <c r="DG1793" s="69"/>
      <c r="DH1793" s="69"/>
      <c r="DI1793" s="69"/>
      <c r="DJ1793" s="69"/>
      <c r="DK1793" s="69"/>
      <c r="DL1793" s="69"/>
      <c r="DM1793" s="69"/>
      <c r="DN1793" s="69"/>
      <c r="DO1793" s="69"/>
      <c r="DP1793" s="69"/>
      <c r="DQ1793" s="69"/>
      <c r="DR1793" s="69"/>
      <c r="DS1793" s="69"/>
      <c r="DT1793" s="69"/>
      <c r="DU1793" s="69"/>
      <c r="DV1793" s="69"/>
      <c r="DW1793" s="69"/>
      <c r="DX1793" s="69"/>
      <c r="DY1793" s="69"/>
      <c r="DZ1793" s="69"/>
      <c r="EA1793" s="69"/>
      <c r="EB1793" s="69"/>
      <c r="EC1793" s="69"/>
      <c r="ED1793" s="69"/>
      <c r="EE1793" s="69"/>
      <c r="EF1793" s="69"/>
      <c r="EG1793" s="69"/>
      <c r="EH1793" s="69"/>
      <c r="EI1793" s="69"/>
      <c r="EJ1793" s="69"/>
      <c r="EK1793" s="69"/>
      <c r="EL1793" s="69"/>
      <c r="EM1793" s="69"/>
      <c r="EN1793" s="69"/>
      <c r="EO1793" s="69"/>
      <c r="EP1793" s="69"/>
      <c r="EQ1793" s="69"/>
      <c r="ER1793" s="69"/>
      <c r="ES1793" s="69"/>
      <c r="ET1793" s="69"/>
      <c r="EU1793" s="69"/>
      <c r="EV1793" s="69"/>
      <c r="EW1793" s="69"/>
      <c r="EX1793" s="69"/>
      <c r="EY1793" s="69"/>
      <c r="EZ1793" s="69"/>
      <c r="FA1793" s="69"/>
      <c r="FB1793" s="69"/>
      <c r="FC1793" s="69"/>
      <c r="FD1793" s="69"/>
      <c r="FE1793" s="69"/>
      <c r="FF1793" s="69"/>
      <c r="FG1793" s="69"/>
      <c r="FH1793" s="69"/>
      <c r="FI1793" s="69"/>
      <c r="FJ1793" s="69"/>
      <c r="FK1793" s="69"/>
      <c r="FL1793" s="69"/>
      <c r="FM1793" s="69"/>
      <c r="FN1793" s="69"/>
      <c r="FO1793" s="69"/>
      <c r="FP1793" s="69"/>
      <c r="FQ1793" s="69"/>
      <c r="FR1793" s="69"/>
      <c r="FS1793" s="69"/>
      <c r="FT1793" s="69"/>
      <c r="FU1793" s="69"/>
      <c r="FV1793" s="69"/>
      <c r="FW1793" s="69"/>
      <c r="FX1793" s="69"/>
      <c r="FY1793" s="69"/>
      <c r="FZ1793" s="69"/>
      <c r="GA1793" s="69"/>
      <c r="GB1793" s="69"/>
      <c r="GC1793" s="69"/>
      <c r="GD1793" s="69"/>
      <c r="GE1793" s="69"/>
      <c r="GF1793" s="69"/>
      <c r="GG1793" s="69"/>
      <c r="GH1793" s="69"/>
      <c r="GI1793" s="69"/>
      <c r="GJ1793" s="69"/>
      <c r="GK1793" s="69"/>
      <c r="GL1793" s="69"/>
      <c r="GM1793" s="69"/>
      <c r="GN1793" s="69"/>
      <c r="GO1793" s="69"/>
      <c r="GP1793" s="69"/>
      <c r="GQ1793" s="69"/>
      <c r="GR1793" s="69"/>
      <c r="GS1793" s="69"/>
      <c r="GT1793" s="69"/>
      <c r="GU1793" s="69"/>
      <c r="GV1793" s="69"/>
      <c r="GW1793" s="69"/>
      <c r="GX1793" s="69"/>
      <c r="GY1793" s="69"/>
      <c r="GZ1793" s="69"/>
      <c r="HA1793" s="69"/>
      <c r="HB1793" s="69"/>
      <c r="HC1793" s="69"/>
      <c r="HD1793" s="69"/>
      <c r="HE1793" s="69"/>
      <c r="HF1793" s="69"/>
      <c r="HG1793" s="69"/>
      <c r="HH1793" s="69"/>
      <c r="HI1793" s="69"/>
      <c r="HJ1793" s="69"/>
      <c r="HK1793" s="69"/>
      <c r="HL1793" s="69"/>
      <c r="HM1793" s="69"/>
      <c r="HN1793" s="69"/>
      <c r="HO1793" s="69"/>
      <c r="HP1793" s="69"/>
      <c r="HQ1793" s="69"/>
      <c r="HR1793" s="69"/>
      <c r="HS1793" s="69"/>
      <c r="HT1793" s="69"/>
      <c r="HU1793" s="69"/>
      <c r="HV1793" s="69"/>
      <c r="HW1793" s="69"/>
      <c r="HX1793" s="69"/>
      <c r="HY1793" s="69"/>
      <c r="HZ1793" s="69"/>
      <c r="IA1793" s="69"/>
      <c r="IB1793" s="69"/>
      <c r="IC1793" s="69"/>
      <c r="ID1793" s="69"/>
      <c r="IE1793" s="69"/>
      <c r="IF1793" s="69"/>
      <c r="IG1793" s="69"/>
      <c r="IH1793" s="69"/>
      <c r="II1793" s="69"/>
      <c r="IJ1793" s="69"/>
      <c r="IK1793" s="69"/>
      <c r="IL1793" s="69"/>
      <c r="IM1793" s="69"/>
      <c r="IN1793" s="69"/>
    </row>
    <row r="1794" spans="1:248" s="70" customFormat="1" ht="15" customHeight="1" x14ac:dyDescent="0.2">
      <c r="A1794" s="92" t="s">
        <v>3668</v>
      </c>
      <c r="B1794" s="142">
        <v>42473</v>
      </c>
      <c r="C1794" s="92" t="s">
        <v>3669</v>
      </c>
      <c r="D1794" s="320">
        <v>600</v>
      </c>
      <c r="E1794" s="69"/>
      <c r="F1794" s="69"/>
      <c r="G1794" s="69"/>
      <c r="H1794" s="69"/>
      <c r="I1794" s="69"/>
      <c r="J1794" s="69"/>
      <c r="N1794" s="69"/>
      <c r="O1794" s="69"/>
      <c r="P1794" s="69"/>
      <c r="Q1794" s="69"/>
      <c r="R1794" s="69"/>
      <c r="S1794" s="69"/>
      <c r="T1794" s="69"/>
      <c r="U1794" s="69"/>
      <c r="V1794" s="69"/>
      <c r="W1794" s="69"/>
      <c r="X1794" s="69"/>
      <c r="Y1794" s="69"/>
      <c r="Z1794" s="69"/>
      <c r="AA1794" s="69"/>
      <c r="AB1794" s="69"/>
      <c r="AC1794" s="69"/>
      <c r="AD1794" s="69"/>
      <c r="AE1794" s="69"/>
      <c r="AF1794" s="69"/>
      <c r="AG1794" s="69"/>
      <c r="AH1794" s="69"/>
      <c r="AI1794" s="69"/>
      <c r="AJ1794" s="69"/>
      <c r="AK1794" s="69"/>
      <c r="AL1794" s="69"/>
      <c r="AM1794" s="69"/>
      <c r="AN1794" s="69"/>
      <c r="AO1794" s="69"/>
      <c r="AP1794" s="69"/>
      <c r="AQ1794" s="69"/>
      <c r="AR1794" s="69"/>
      <c r="AS1794" s="69"/>
      <c r="AT1794" s="69"/>
      <c r="AU1794" s="69"/>
      <c r="AV1794" s="69"/>
      <c r="AW1794" s="69"/>
      <c r="AX1794" s="69"/>
      <c r="AY1794" s="69"/>
      <c r="AZ1794" s="69"/>
      <c r="BA1794" s="69"/>
      <c r="BB1794" s="69"/>
      <c r="BC1794" s="69"/>
      <c r="BD1794" s="69"/>
      <c r="BE1794" s="69"/>
      <c r="BF1794" s="69"/>
      <c r="BG1794" s="69"/>
      <c r="BH1794" s="69"/>
      <c r="BI1794" s="69"/>
      <c r="BJ1794" s="69"/>
      <c r="BK1794" s="69"/>
      <c r="BL1794" s="69"/>
      <c r="BM1794" s="69"/>
      <c r="BN1794" s="69"/>
      <c r="BO1794" s="69"/>
      <c r="BP1794" s="69"/>
      <c r="BQ1794" s="69"/>
      <c r="BR1794" s="69"/>
      <c r="BS1794" s="69"/>
      <c r="BT1794" s="69"/>
      <c r="BU1794" s="69"/>
      <c r="BV1794" s="69"/>
      <c r="BW1794" s="69"/>
      <c r="BX1794" s="69"/>
      <c r="BY1794" s="69"/>
      <c r="BZ1794" s="69"/>
      <c r="CA1794" s="69"/>
      <c r="CB1794" s="69"/>
      <c r="CC1794" s="69"/>
      <c r="CD1794" s="69"/>
      <c r="CE1794" s="69"/>
      <c r="CF1794" s="69"/>
      <c r="CG1794" s="69"/>
      <c r="CH1794" s="69"/>
      <c r="CI1794" s="69"/>
      <c r="CJ1794" s="69"/>
      <c r="CK1794" s="69"/>
      <c r="CL1794" s="69"/>
      <c r="CM1794" s="69"/>
      <c r="CN1794" s="69"/>
      <c r="CO1794" s="69"/>
      <c r="CP1794" s="69"/>
      <c r="CQ1794" s="69"/>
      <c r="CR1794" s="69"/>
      <c r="CS1794" s="69"/>
      <c r="CT1794" s="69"/>
      <c r="CU1794" s="69"/>
      <c r="CV1794" s="69"/>
      <c r="CW1794" s="69"/>
      <c r="CX1794" s="69"/>
      <c r="CY1794" s="69"/>
      <c r="CZ1794" s="69"/>
      <c r="DA1794" s="69"/>
      <c r="DB1794" s="69"/>
      <c r="DC1794" s="69"/>
      <c r="DD1794" s="69"/>
      <c r="DE1794" s="69"/>
      <c r="DF1794" s="69"/>
      <c r="DG1794" s="69"/>
      <c r="DH1794" s="69"/>
      <c r="DI1794" s="69"/>
      <c r="DJ1794" s="69"/>
      <c r="DK1794" s="69"/>
      <c r="DL1794" s="69"/>
      <c r="DM1794" s="69"/>
      <c r="DN1794" s="69"/>
      <c r="DO1794" s="69"/>
      <c r="DP1794" s="69"/>
      <c r="DQ1794" s="69"/>
      <c r="DR1794" s="69"/>
      <c r="DS1794" s="69"/>
      <c r="DT1794" s="69"/>
      <c r="DU1794" s="69"/>
      <c r="DV1794" s="69"/>
      <c r="DW1794" s="69"/>
      <c r="DX1794" s="69"/>
      <c r="DY1794" s="69"/>
      <c r="DZ1794" s="69"/>
      <c r="EA1794" s="69"/>
      <c r="EB1794" s="69"/>
      <c r="EC1794" s="69"/>
      <c r="ED1794" s="69"/>
      <c r="EE1794" s="69"/>
      <c r="EF1794" s="69"/>
      <c r="EG1794" s="69"/>
      <c r="EH1794" s="69"/>
      <c r="EI1794" s="69"/>
      <c r="EJ1794" s="69"/>
      <c r="EK1794" s="69"/>
      <c r="EL1794" s="69"/>
      <c r="EM1794" s="69"/>
      <c r="EN1794" s="69"/>
      <c r="EO1794" s="69"/>
      <c r="EP1794" s="69"/>
      <c r="EQ1794" s="69"/>
      <c r="ER1794" s="69"/>
      <c r="ES1794" s="69"/>
      <c r="ET1794" s="69"/>
      <c r="EU1794" s="69"/>
      <c r="EV1794" s="69"/>
      <c r="EW1794" s="69"/>
      <c r="EX1794" s="69"/>
      <c r="EY1794" s="69"/>
      <c r="EZ1794" s="69"/>
      <c r="FA1794" s="69"/>
      <c r="FB1794" s="69"/>
      <c r="FC1794" s="69"/>
      <c r="FD1794" s="69"/>
      <c r="FE1794" s="69"/>
      <c r="FF1794" s="69"/>
      <c r="FG1794" s="69"/>
      <c r="FH1794" s="69"/>
      <c r="FI1794" s="69"/>
      <c r="FJ1794" s="69"/>
      <c r="FK1794" s="69"/>
      <c r="FL1794" s="69"/>
      <c r="FM1794" s="69"/>
      <c r="FN1794" s="69"/>
      <c r="FO1794" s="69"/>
      <c r="FP1794" s="69"/>
      <c r="FQ1794" s="69"/>
      <c r="FR1794" s="69"/>
      <c r="FS1794" s="69"/>
      <c r="FT1794" s="69"/>
      <c r="FU1794" s="69"/>
      <c r="FV1794" s="69"/>
      <c r="FW1794" s="69"/>
      <c r="FX1794" s="69"/>
      <c r="FY1794" s="69"/>
      <c r="FZ1794" s="69"/>
      <c r="GA1794" s="69"/>
      <c r="GB1794" s="69"/>
      <c r="GC1794" s="69"/>
      <c r="GD1794" s="69"/>
      <c r="GE1794" s="69"/>
      <c r="GF1794" s="69"/>
      <c r="GG1794" s="69"/>
      <c r="GH1794" s="69"/>
      <c r="GI1794" s="69"/>
      <c r="GJ1794" s="69"/>
      <c r="GK1794" s="69"/>
      <c r="GL1794" s="69"/>
      <c r="GM1794" s="69"/>
      <c r="GN1794" s="69"/>
      <c r="GO1794" s="69"/>
      <c r="GP1794" s="69"/>
      <c r="GQ1794" s="69"/>
      <c r="GR1794" s="69"/>
      <c r="GS1794" s="69"/>
      <c r="GT1794" s="69"/>
      <c r="GU1794" s="69"/>
      <c r="GV1794" s="69"/>
      <c r="GW1794" s="69"/>
      <c r="GX1794" s="69"/>
      <c r="GY1794" s="69"/>
      <c r="GZ1794" s="69"/>
      <c r="HA1794" s="69"/>
      <c r="HB1794" s="69"/>
      <c r="HC1794" s="69"/>
      <c r="HD1794" s="69"/>
      <c r="HE1794" s="69"/>
      <c r="HF1794" s="69"/>
      <c r="HG1794" s="69"/>
      <c r="HH1794" s="69"/>
      <c r="HI1794" s="69"/>
      <c r="HJ1794" s="69"/>
      <c r="HK1794" s="69"/>
      <c r="HL1794" s="69"/>
      <c r="HM1794" s="69"/>
      <c r="HN1794" s="69"/>
      <c r="HO1794" s="69"/>
      <c r="HP1794" s="69"/>
      <c r="HQ1794" s="69"/>
      <c r="HR1794" s="69"/>
      <c r="HS1794" s="69"/>
      <c r="HT1794" s="69"/>
      <c r="HU1794" s="69"/>
      <c r="HV1794" s="69"/>
      <c r="HW1794" s="69"/>
      <c r="HX1794" s="69"/>
      <c r="HY1794" s="69"/>
      <c r="HZ1794" s="69"/>
      <c r="IA1794" s="69"/>
      <c r="IB1794" s="69"/>
      <c r="IC1794" s="69"/>
      <c r="ID1794" s="69"/>
      <c r="IE1794" s="69"/>
      <c r="IF1794" s="69"/>
      <c r="IG1794" s="69"/>
      <c r="IH1794" s="69"/>
      <c r="II1794" s="69"/>
      <c r="IJ1794" s="69"/>
      <c r="IK1794" s="69"/>
      <c r="IL1794" s="69"/>
      <c r="IM1794" s="69"/>
      <c r="IN1794" s="69"/>
    </row>
    <row r="1795" spans="1:248" s="70" customFormat="1" ht="15" customHeight="1" x14ac:dyDescent="0.2">
      <c r="A1795" s="92" t="s">
        <v>3670</v>
      </c>
      <c r="B1795" s="142">
        <v>42474</v>
      </c>
      <c r="C1795" s="92" t="s">
        <v>3671</v>
      </c>
      <c r="D1795" s="320">
        <v>900</v>
      </c>
      <c r="E1795" s="69"/>
      <c r="F1795" s="69"/>
      <c r="G1795" s="69"/>
      <c r="H1795" s="69"/>
      <c r="I1795" s="69"/>
      <c r="J1795" s="69"/>
      <c r="N1795" s="69"/>
      <c r="O1795" s="69"/>
      <c r="P1795" s="69"/>
      <c r="Q1795" s="69"/>
      <c r="R1795" s="69"/>
      <c r="S1795" s="69"/>
      <c r="T1795" s="69"/>
      <c r="U1795" s="69"/>
      <c r="V1795" s="69"/>
      <c r="W1795" s="69"/>
      <c r="X1795" s="69"/>
      <c r="Y1795" s="69"/>
      <c r="Z1795" s="69"/>
      <c r="AA1795" s="69"/>
      <c r="AB1795" s="69"/>
      <c r="AC1795" s="69"/>
      <c r="AD1795" s="69"/>
      <c r="AE1795" s="69"/>
      <c r="AF1795" s="69"/>
      <c r="AG1795" s="69"/>
      <c r="AH1795" s="69"/>
      <c r="AI1795" s="69"/>
      <c r="AJ1795" s="69"/>
      <c r="AK1795" s="69"/>
      <c r="AL1795" s="69"/>
      <c r="AM1795" s="69"/>
      <c r="AN1795" s="69"/>
      <c r="AO1795" s="69"/>
      <c r="AP1795" s="69"/>
      <c r="AQ1795" s="69"/>
      <c r="AR1795" s="69"/>
      <c r="AS1795" s="69"/>
      <c r="AT1795" s="69"/>
      <c r="AU1795" s="69"/>
      <c r="AV1795" s="69"/>
      <c r="AW1795" s="69"/>
      <c r="AX1795" s="69"/>
      <c r="AY1795" s="69"/>
      <c r="AZ1795" s="69"/>
      <c r="BA1795" s="69"/>
      <c r="BB1795" s="69"/>
      <c r="BC1795" s="69"/>
      <c r="BD1795" s="69"/>
      <c r="BE1795" s="69"/>
      <c r="BF1795" s="69"/>
      <c r="BG1795" s="69"/>
      <c r="BH1795" s="69"/>
      <c r="BI1795" s="69"/>
      <c r="BJ1795" s="69"/>
      <c r="BK1795" s="69"/>
      <c r="BL1795" s="69"/>
      <c r="BM1795" s="69"/>
      <c r="BN1795" s="69"/>
      <c r="BO1795" s="69"/>
      <c r="BP1795" s="69"/>
      <c r="BQ1795" s="69"/>
      <c r="BR1795" s="69"/>
      <c r="BS1795" s="69"/>
      <c r="BT1795" s="69"/>
      <c r="BU1795" s="69"/>
      <c r="BV1795" s="69"/>
      <c r="BW1795" s="69"/>
      <c r="BX1795" s="69"/>
      <c r="BY1795" s="69"/>
      <c r="BZ1795" s="69"/>
      <c r="CA1795" s="69"/>
      <c r="CB1795" s="69"/>
      <c r="CC1795" s="69"/>
      <c r="CD1795" s="69"/>
      <c r="CE1795" s="69"/>
      <c r="CF1795" s="69"/>
      <c r="CG1795" s="69"/>
      <c r="CH1795" s="69"/>
      <c r="CI1795" s="69"/>
      <c r="CJ1795" s="69"/>
      <c r="CK1795" s="69"/>
      <c r="CL1795" s="69"/>
      <c r="CM1795" s="69"/>
      <c r="CN1795" s="69"/>
      <c r="CO1795" s="69"/>
      <c r="CP1795" s="69"/>
      <c r="CQ1795" s="69"/>
      <c r="CR1795" s="69"/>
      <c r="CS1795" s="69"/>
      <c r="CT1795" s="69"/>
      <c r="CU1795" s="69"/>
      <c r="CV1795" s="69"/>
      <c r="CW1795" s="69"/>
      <c r="CX1795" s="69"/>
      <c r="CY1795" s="69"/>
      <c r="CZ1795" s="69"/>
      <c r="DA1795" s="69"/>
      <c r="DB1795" s="69"/>
      <c r="DC1795" s="69"/>
      <c r="DD1795" s="69"/>
      <c r="DE1795" s="69"/>
      <c r="DF1795" s="69"/>
      <c r="DG1795" s="69"/>
      <c r="DH1795" s="69"/>
      <c r="DI1795" s="69"/>
      <c r="DJ1795" s="69"/>
      <c r="DK1795" s="69"/>
      <c r="DL1795" s="69"/>
      <c r="DM1795" s="69"/>
      <c r="DN1795" s="69"/>
      <c r="DO1795" s="69"/>
      <c r="DP1795" s="69"/>
      <c r="DQ1795" s="69"/>
      <c r="DR1795" s="69"/>
      <c r="DS1795" s="69"/>
      <c r="DT1795" s="69"/>
      <c r="DU1795" s="69"/>
      <c r="DV1795" s="69"/>
      <c r="DW1795" s="69"/>
      <c r="DX1795" s="69"/>
      <c r="DY1795" s="69"/>
      <c r="DZ1795" s="69"/>
      <c r="EA1795" s="69"/>
      <c r="EB1795" s="69"/>
      <c r="EC1795" s="69"/>
      <c r="ED1795" s="69"/>
      <c r="EE1795" s="69"/>
      <c r="EF1795" s="69"/>
      <c r="EG1795" s="69"/>
      <c r="EH1795" s="69"/>
      <c r="EI1795" s="69"/>
      <c r="EJ1795" s="69"/>
      <c r="EK1795" s="69"/>
      <c r="EL1795" s="69"/>
      <c r="EM1795" s="69"/>
      <c r="EN1795" s="69"/>
      <c r="EO1795" s="69"/>
      <c r="EP1795" s="69"/>
      <c r="EQ1795" s="69"/>
      <c r="ER1795" s="69"/>
      <c r="ES1795" s="69"/>
      <c r="ET1795" s="69"/>
      <c r="EU1795" s="69"/>
      <c r="EV1795" s="69"/>
      <c r="EW1795" s="69"/>
      <c r="EX1795" s="69"/>
      <c r="EY1795" s="69"/>
      <c r="EZ1795" s="69"/>
      <c r="FA1795" s="69"/>
      <c r="FB1795" s="69"/>
      <c r="FC1795" s="69"/>
      <c r="FD1795" s="69"/>
      <c r="FE1795" s="69"/>
      <c r="FF1795" s="69"/>
      <c r="FG1795" s="69"/>
      <c r="FH1795" s="69"/>
      <c r="FI1795" s="69"/>
      <c r="FJ1795" s="69"/>
      <c r="FK1795" s="69"/>
      <c r="FL1795" s="69"/>
      <c r="FM1795" s="69"/>
      <c r="FN1795" s="69"/>
      <c r="FO1795" s="69"/>
      <c r="FP1795" s="69"/>
      <c r="FQ1795" s="69"/>
      <c r="FR1795" s="69"/>
      <c r="FS1795" s="69"/>
      <c r="FT1795" s="69"/>
      <c r="FU1795" s="69"/>
      <c r="FV1795" s="69"/>
      <c r="FW1795" s="69"/>
      <c r="FX1795" s="69"/>
      <c r="FY1795" s="69"/>
      <c r="FZ1795" s="69"/>
      <c r="GA1795" s="69"/>
      <c r="GB1795" s="69"/>
      <c r="GC1795" s="69"/>
      <c r="GD1795" s="69"/>
      <c r="GE1795" s="69"/>
      <c r="GF1795" s="69"/>
      <c r="GG1795" s="69"/>
      <c r="GH1795" s="69"/>
      <c r="GI1795" s="69"/>
      <c r="GJ1795" s="69"/>
      <c r="GK1795" s="69"/>
      <c r="GL1795" s="69"/>
      <c r="GM1795" s="69"/>
      <c r="GN1795" s="69"/>
      <c r="GO1795" s="69"/>
      <c r="GP1795" s="69"/>
      <c r="GQ1795" s="69"/>
      <c r="GR1795" s="69"/>
      <c r="GS1795" s="69"/>
      <c r="GT1795" s="69"/>
      <c r="GU1795" s="69"/>
      <c r="GV1795" s="69"/>
      <c r="GW1795" s="69"/>
      <c r="GX1795" s="69"/>
      <c r="GY1795" s="69"/>
      <c r="GZ1795" s="69"/>
      <c r="HA1795" s="69"/>
      <c r="HB1795" s="69"/>
      <c r="HC1795" s="69"/>
      <c r="HD1795" s="69"/>
      <c r="HE1795" s="69"/>
      <c r="HF1795" s="69"/>
      <c r="HG1795" s="69"/>
      <c r="HH1795" s="69"/>
      <c r="HI1795" s="69"/>
      <c r="HJ1795" s="69"/>
      <c r="HK1795" s="69"/>
      <c r="HL1795" s="69"/>
      <c r="HM1795" s="69"/>
      <c r="HN1795" s="69"/>
      <c r="HO1795" s="69"/>
      <c r="HP1795" s="69"/>
      <c r="HQ1795" s="69"/>
      <c r="HR1795" s="69"/>
      <c r="HS1795" s="69"/>
      <c r="HT1795" s="69"/>
      <c r="HU1795" s="69"/>
      <c r="HV1795" s="69"/>
      <c r="HW1795" s="69"/>
      <c r="HX1795" s="69"/>
      <c r="HY1795" s="69"/>
      <c r="HZ1795" s="69"/>
      <c r="IA1795" s="69"/>
      <c r="IB1795" s="69"/>
      <c r="IC1795" s="69"/>
      <c r="ID1795" s="69"/>
      <c r="IE1795" s="69"/>
      <c r="IF1795" s="69"/>
      <c r="IG1795" s="69"/>
      <c r="IH1795" s="69"/>
      <c r="II1795" s="69"/>
      <c r="IJ1795" s="69"/>
      <c r="IK1795" s="69"/>
      <c r="IL1795" s="69"/>
      <c r="IM1795" s="69"/>
      <c r="IN1795" s="69"/>
    </row>
    <row r="1796" spans="1:248" s="70" customFormat="1" ht="15" customHeight="1" x14ac:dyDescent="0.2">
      <c r="A1796" s="92" t="s">
        <v>3672</v>
      </c>
      <c r="B1796" s="142">
        <v>42475</v>
      </c>
      <c r="C1796" s="92" t="s">
        <v>3673</v>
      </c>
      <c r="D1796" s="320">
        <v>600</v>
      </c>
      <c r="E1796" s="69"/>
      <c r="F1796" s="69"/>
      <c r="G1796" s="69"/>
      <c r="H1796" s="69"/>
      <c r="I1796" s="69"/>
      <c r="J1796" s="69"/>
      <c r="N1796" s="69"/>
      <c r="O1796" s="69"/>
      <c r="P1796" s="69"/>
      <c r="Q1796" s="69"/>
      <c r="R1796" s="69"/>
      <c r="S1796" s="69"/>
      <c r="T1796" s="69"/>
      <c r="U1796" s="69"/>
      <c r="V1796" s="69"/>
      <c r="W1796" s="69"/>
      <c r="X1796" s="69"/>
      <c r="Y1796" s="69"/>
      <c r="Z1796" s="69"/>
      <c r="AA1796" s="69"/>
      <c r="AB1796" s="69"/>
      <c r="AC1796" s="69"/>
      <c r="AD1796" s="69"/>
      <c r="AE1796" s="69"/>
      <c r="AF1796" s="69"/>
      <c r="AG1796" s="69"/>
      <c r="AH1796" s="69"/>
      <c r="AI1796" s="69"/>
      <c r="AJ1796" s="69"/>
      <c r="AK1796" s="69"/>
      <c r="AL1796" s="69"/>
      <c r="AM1796" s="69"/>
      <c r="AN1796" s="69"/>
      <c r="AO1796" s="69"/>
      <c r="AP1796" s="69"/>
      <c r="AQ1796" s="69"/>
      <c r="AR1796" s="69"/>
      <c r="AS1796" s="69"/>
      <c r="AT1796" s="69"/>
      <c r="AU1796" s="69"/>
      <c r="AV1796" s="69"/>
      <c r="AW1796" s="69"/>
      <c r="AX1796" s="69"/>
      <c r="AY1796" s="69"/>
      <c r="AZ1796" s="69"/>
      <c r="BA1796" s="69"/>
      <c r="BB1796" s="69"/>
      <c r="BC1796" s="69"/>
      <c r="BD1796" s="69"/>
      <c r="BE1796" s="69"/>
      <c r="BF1796" s="69"/>
      <c r="BG1796" s="69"/>
      <c r="BH1796" s="69"/>
      <c r="BI1796" s="69"/>
      <c r="BJ1796" s="69"/>
      <c r="BK1796" s="69"/>
      <c r="BL1796" s="69"/>
      <c r="BM1796" s="69"/>
      <c r="BN1796" s="69"/>
      <c r="BO1796" s="69"/>
      <c r="BP1796" s="69"/>
      <c r="BQ1796" s="69"/>
      <c r="BR1796" s="69"/>
      <c r="BS1796" s="69"/>
      <c r="BT1796" s="69"/>
      <c r="BU1796" s="69"/>
      <c r="BV1796" s="69"/>
      <c r="BW1796" s="69"/>
      <c r="BX1796" s="69"/>
      <c r="BY1796" s="69"/>
      <c r="BZ1796" s="69"/>
      <c r="CA1796" s="69"/>
      <c r="CB1796" s="69"/>
      <c r="CC1796" s="69"/>
      <c r="CD1796" s="69"/>
      <c r="CE1796" s="69"/>
      <c r="CF1796" s="69"/>
      <c r="CG1796" s="69"/>
      <c r="CH1796" s="69"/>
      <c r="CI1796" s="69"/>
      <c r="CJ1796" s="69"/>
      <c r="CK1796" s="69"/>
      <c r="CL1796" s="69"/>
      <c r="CM1796" s="69"/>
      <c r="CN1796" s="69"/>
      <c r="CO1796" s="69"/>
      <c r="CP1796" s="69"/>
      <c r="CQ1796" s="69"/>
      <c r="CR1796" s="69"/>
      <c r="CS1796" s="69"/>
      <c r="CT1796" s="69"/>
      <c r="CU1796" s="69"/>
      <c r="CV1796" s="69"/>
      <c r="CW1796" s="69"/>
      <c r="CX1796" s="69"/>
      <c r="CY1796" s="69"/>
      <c r="CZ1796" s="69"/>
      <c r="DA1796" s="69"/>
      <c r="DB1796" s="69"/>
      <c r="DC1796" s="69"/>
      <c r="DD1796" s="69"/>
      <c r="DE1796" s="69"/>
      <c r="DF1796" s="69"/>
      <c r="DG1796" s="69"/>
      <c r="DH1796" s="69"/>
      <c r="DI1796" s="69"/>
      <c r="DJ1796" s="69"/>
      <c r="DK1796" s="69"/>
      <c r="DL1796" s="69"/>
      <c r="DM1796" s="69"/>
      <c r="DN1796" s="69"/>
      <c r="DO1796" s="69"/>
      <c r="DP1796" s="69"/>
      <c r="DQ1796" s="69"/>
      <c r="DR1796" s="69"/>
      <c r="DS1796" s="69"/>
      <c r="DT1796" s="69"/>
      <c r="DU1796" s="69"/>
      <c r="DV1796" s="69"/>
      <c r="DW1796" s="69"/>
      <c r="DX1796" s="69"/>
      <c r="DY1796" s="69"/>
      <c r="DZ1796" s="69"/>
      <c r="EA1796" s="69"/>
      <c r="EB1796" s="69"/>
      <c r="EC1796" s="69"/>
      <c r="ED1796" s="69"/>
      <c r="EE1796" s="69"/>
      <c r="EF1796" s="69"/>
      <c r="EG1796" s="69"/>
      <c r="EH1796" s="69"/>
      <c r="EI1796" s="69"/>
      <c r="EJ1796" s="69"/>
      <c r="EK1796" s="69"/>
      <c r="EL1796" s="69"/>
      <c r="EM1796" s="69"/>
      <c r="EN1796" s="69"/>
      <c r="EO1796" s="69"/>
      <c r="EP1796" s="69"/>
      <c r="EQ1796" s="69"/>
      <c r="ER1796" s="69"/>
      <c r="ES1796" s="69"/>
      <c r="ET1796" s="69"/>
      <c r="EU1796" s="69"/>
      <c r="EV1796" s="69"/>
      <c r="EW1796" s="69"/>
      <c r="EX1796" s="69"/>
      <c r="EY1796" s="69"/>
      <c r="EZ1796" s="69"/>
      <c r="FA1796" s="69"/>
      <c r="FB1796" s="69"/>
      <c r="FC1796" s="69"/>
      <c r="FD1796" s="69"/>
      <c r="FE1796" s="69"/>
      <c r="FF1796" s="69"/>
      <c r="FG1796" s="69"/>
      <c r="FH1796" s="69"/>
      <c r="FI1796" s="69"/>
      <c r="FJ1796" s="69"/>
      <c r="FK1796" s="69"/>
      <c r="FL1796" s="69"/>
      <c r="FM1796" s="69"/>
      <c r="FN1796" s="69"/>
      <c r="FO1796" s="69"/>
      <c r="FP1796" s="69"/>
      <c r="FQ1796" s="69"/>
      <c r="FR1796" s="69"/>
      <c r="FS1796" s="69"/>
      <c r="FT1796" s="69"/>
      <c r="FU1796" s="69"/>
      <c r="FV1796" s="69"/>
      <c r="FW1796" s="69"/>
      <c r="FX1796" s="69"/>
      <c r="FY1796" s="69"/>
      <c r="FZ1796" s="69"/>
      <c r="GA1796" s="69"/>
      <c r="GB1796" s="69"/>
      <c r="GC1796" s="69"/>
      <c r="GD1796" s="69"/>
      <c r="GE1796" s="69"/>
      <c r="GF1796" s="69"/>
      <c r="GG1796" s="69"/>
      <c r="GH1796" s="69"/>
      <c r="GI1796" s="69"/>
      <c r="GJ1796" s="69"/>
      <c r="GK1796" s="69"/>
      <c r="GL1796" s="69"/>
      <c r="GM1796" s="69"/>
      <c r="GN1796" s="69"/>
      <c r="GO1796" s="69"/>
      <c r="GP1796" s="69"/>
      <c r="GQ1796" s="69"/>
      <c r="GR1796" s="69"/>
      <c r="GS1796" s="69"/>
      <c r="GT1796" s="69"/>
      <c r="GU1796" s="69"/>
      <c r="GV1796" s="69"/>
      <c r="GW1796" s="69"/>
      <c r="GX1796" s="69"/>
      <c r="GY1796" s="69"/>
      <c r="GZ1796" s="69"/>
      <c r="HA1796" s="69"/>
      <c r="HB1796" s="69"/>
      <c r="HC1796" s="69"/>
      <c r="HD1796" s="69"/>
      <c r="HE1796" s="69"/>
      <c r="HF1796" s="69"/>
      <c r="HG1796" s="69"/>
      <c r="HH1796" s="69"/>
      <c r="HI1796" s="69"/>
      <c r="HJ1796" s="69"/>
      <c r="HK1796" s="69"/>
      <c r="HL1796" s="69"/>
      <c r="HM1796" s="69"/>
      <c r="HN1796" s="69"/>
      <c r="HO1796" s="69"/>
      <c r="HP1796" s="69"/>
      <c r="HQ1796" s="69"/>
      <c r="HR1796" s="69"/>
      <c r="HS1796" s="69"/>
      <c r="HT1796" s="69"/>
      <c r="HU1796" s="69"/>
      <c r="HV1796" s="69"/>
      <c r="HW1796" s="69"/>
      <c r="HX1796" s="69"/>
      <c r="HY1796" s="69"/>
      <c r="HZ1796" s="69"/>
      <c r="IA1796" s="69"/>
      <c r="IB1796" s="69"/>
      <c r="IC1796" s="69"/>
      <c r="ID1796" s="69"/>
      <c r="IE1796" s="69"/>
      <c r="IF1796" s="69"/>
      <c r="IG1796" s="69"/>
      <c r="IH1796" s="69"/>
      <c r="II1796" s="69"/>
      <c r="IJ1796" s="69"/>
      <c r="IK1796" s="69"/>
      <c r="IL1796" s="69"/>
      <c r="IM1796" s="69"/>
      <c r="IN1796" s="69"/>
    </row>
    <row r="1797" spans="1:248" s="70" customFormat="1" ht="15" customHeight="1" x14ac:dyDescent="0.2">
      <c r="A1797" s="92" t="s">
        <v>3674</v>
      </c>
      <c r="B1797" s="142">
        <v>42476</v>
      </c>
      <c r="C1797" s="92" t="s">
        <v>3675</v>
      </c>
      <c r="D1797" s="320">
        <v>850</v>
      </c>
      <c r="E1797" s="69"/>
      <c r="F1797" s="69"/>
      <c r="G1797" s="69"/>
      <c r="H1797" s="69"/>
      <c r="I1797" s="69"/>
      <c r="J1797" s="69"/>
      <c r="N1797" s="69"/>
      <c r="O1797" s="69"/>
      <c r="P1797" s="69"/>
      <c r="Q1797" s="69"/>
      <c r="R1797" s="69"/>
      <c r="S1797" s="69"/>
      <c r="T1797" s="69"/>
      <c r="U1797" s="69"/>
      <c r="V1797" s="69"/>
      <c r="W1797" s="69"/>
      <c r="X1797" s="69"/>
      <c r="Y1797" s="69"/>
      <c r="Z1797" s="69"/>
      <c r="AA1797" s="69"/>
      <c r="AB1797" s="69"/>
      <c r="AC1797" s="69"/>
      <c r="AD1797" s="69"/>
      <c r="AE1797" s="69"/>
      <c r="AF1797" s="69"/>
      <c r="AG1797" s="69"/>
      <c r="AH1797" s="69"/>
      <c r="AI1797" s="69"/>
      <c r="AJ1797" s="69"/>
      <c r="AK1797" s="69"/>
      <c r="AL1797" s="69"/>
      <c r="AM1797" s="69"/>
      <c r="AN1797" s="69"/>
      <c r="AO1797" s="69"/>
      <c r="AP1797" s="69"/>
      <c r="AQ1797" s="69"/>
      <c r="AR1797" s="69"/>
      <c r="AS1797" s="69"/>
      <c r="AT1797" s="69"/>
      <c r="AU1797" s="69"/>
      <c r="AV1797" s="69"/>
      <c r="AW1797" s="69"/>
      <c r="AX1797" s="69"/>
      <c r="AY1797" s="69"/>
      <c r="AZ1797" s="69"/>
      <c r="BA1797" s="69"/>
      <c r="BB1797" s="69"/>
      <c r="BC1797" s="69"/>
      <c r="BD1797" s="69"/>
      <c r="BE1797" s="69"/>
      <c r="BF1797" s="69"/>
      <c r="BG1797" s="69"/>
      <c r="BH1797" s="69"/>
      <c r="BI1797" s="69"/>
      <c r="BJ1797" s="69"/>
      <c r="BK1797" s="69"/>
      <c r="BL1797" s="69"/>
      <c r="BM1797" s="69"/>
      <c r="BN1797" s="69"/>
      <c r="BO1797" s="69"/>
      <c r="BP1797" s="69"/>
      <c r="BQ1797" s="69"/>
      <c r="BR1797" s="69"/>
      <c r="BS1797" s="69"/>
      <c r="BT1797" s="69"/>
      <c r="BU1797" s="69"/>
      <c r="BV1797" s="69"/>
      <c r="BW1797" s="69"/>
      <c r="BX1797" s="69"/>
      <c r="BY1797" s="69"/>
      <c r="BZ1797" s="69"/>
      <c r="CA1797" s="69"/>
      <c r="CB1797" s="69"/>
      <c r="CC1797" s="69"/>
      <c r="CD1797" s="69"/>
      <c r="CE1797" s="69"/>
      <c r="CF1797" s="69"/>
      <c r="CG1797" s="69"/>
      <c r="CH1797" s="69"/>
      <c r="CI1797" s="69"/>
      <c r="CJ1797" s="69"/>
      <c r="CK1797" s="69"/>
      <c r="CL1797" s="69"/>
      <c r="CM1797" s="69"/>
      <c r="CN1797" s="69"/>
      <c r="CO1797" s="69"/>
      <c r="CP1797" s="69"/>
      <c r="CQ1797" s="69"/>
      <c r="CR1797" s="69"/>
      <c r="CS1797" s="69"/>
      <c r="CT1797" s="69"/>
      <c r="CU1797" s="69"/>
      <c r="CV1797" s="69"/>
      <c r="CW1797" s="69"/>
      <c r="CX1797" s="69"/>
      <c r="CY1797" s="69"/>
      <c r="CZ1797" s="69"/>
      <c r="DA1797" s="69"/>
      <c r="DB1797" s="69"/>
      <c r="DC1797" s="69"/>
      <c r="DD1797" s="69"/>
      <c r="DE1797" s="69"/>
      <c r="DF1797" s="69"/>
      <c r="DG1797" s="69"/>
      <c r="DH1797" s="69"/>
      <c r="DI1797" s="69"/>
      <c r="DJ1797" s="69"/>
      <c r="DK1797" s="69"/>
      <c r="DL1797" s="69"/>
      <c r="DM1797" s="69"/>
      <c r="DN1797" s="69"/>
      <c r="DO1797" s="69"/>
      <c r="DP1797" s="69"/>
      <c r="DQ1797" s="69"/>
      <c r="DR1797" s="69"/>
      <c r="DS1797" s="69"/>
      <c r="DT1797" s="69"/>
      <c r="DU1797" s="69"/>
      <c r="DV1797" s="69"/>
      <c r="DW1797" s="69"/>
      <c r="DX1797" s="69"/>
      <c r="DY1797" s="69"/>
      <c r="DZ1797" s="69"/>
      <c r="EA1797" s="69"/>
      <c r="EB1797" s="69"/>
      <c r="EC1797" s="69"/>
      <c r="ED1797" s="69"/>
      <c r="EE1797" s="69"/>
      <c r="EF1797" s="69"/>
      <c r="EG1797" s="69"/>
      <c r="EH1797" s="69"/>
      <c r="EI1797" s="69"/>
      <c r="EJ1797" s="69"/>
      <c r="EK1797" s="69"/>
      <c r="EL1797" s="69"/>
      <c r="EM1797" s="69"/>
      <c r="EN1797" s="69"/>
      <c r="EO1797" s="69"/>
      <c r="EP1797" s="69"/>
      <c r="EQ1797" s="69"/>
      <c r="ER1797" s="69"/>
      <c r="ES1797" s="69"/>
      <c r="ET1797" s="69"/>
      <c r="EU1797" s="69"/>
      <c r="EV1797" s="69"/>
      <c r="EW1797" s="69"/>
      <c r="EX1797" s="69"/>
      <c r="EY1797" s="69"/>
      <c r="EZ1797" s="69"/>
      <c r="FA1797" s="69"/>
      <c r="FB1797" s="69"/>
      <c r="FC1797" s="69"/>
      <c r="FD1797" s="69"/>
      <c r="FE1797" s="69"/>
      <c r="FF1797" s="69"/>
      <c r="FG1797" s="69"/>
      <c r="FH1797" s="69"/>
      <c r="FI1797" s="69"/>
      <c r="FJ1797" s="69"/>
      <c r="FK1797" s="69"/>
      <c r="FL1797" s="69"/>
      <c r="FM1797" s="69"/>
      <c r="FN1797" s="69"/>
      <c r="FO1797" s="69"/>
      <c r="FP1797" s="69"/>
      <c r="FQ1797" s="69"/>
      <c r="FR1797" s="69"/>
      <c r="FS1797" s="69"/>
      <c r="FT1797" s="69"/>
      <c r="FU1797" s="69"/>
      <c r="FV1797" s="69"/>
      <c r="FW1797" s="69"/>
      <c r="FX1797" s="69"/>
      <c r="FY1797" s="69"/>
      <c r="FZ1797" s="69"/>
      <c r="GA1797" s="69"/>
      <c r="GB1797" s="69"/>
      <c r="GC1797" s="69"/>
      <c r="GD1797" s="69"/>
      <c r="GE1797" s="69"/>
      <c r="GF1797" s="69"/>
      <c r="GG1797" s="69"/>
      <c r="GH1797" s="69"/>
      <c r="GI1797" s="69"/>
      <c r="GJ1797" s="69"/>
      <c r="GK1797" s="69"/>
      <c r="GL1797" s="69"/>
      <c r="GM1797" s="69"/>
      <c r="GN1797" s="69"/>
      <c r="GO1797" s="69"/>
      <c r="GP1797" s="69"/>
      <c r="GQ1797" s="69"/>
      <c r="GR1797" s="69"/>
      <c r="GS1797" s="69"/>
      <c r="GT1797" s="69"/>
      <c r="GU1797" s="69"/>
      <c r="GV1797" s="69"/>
      <c r="GW1797" s="69"/>
      <c r="GX1797" s="69"/>
      <c r="GY1797" s="69"/>
      <c r="GZ1797" s="69"/>
      <c r="HA1797" s="69"/>
      <c r="HB1797" s="69"/>
      <c r="HC1797" s="69"/>
      <c r="HD1797" s="69"/>
      <c r="HE1797" s="69"/>
      <c r="HF1797" s="69"/>
      <c r="HG1797" s="69"/>
      <c r="HH1797" s="69"/>
      <c r="HI1797" s="69"/>
      <c r="HJ1797" s="69"/>
      <c r="HK1797" s="69"/>
      <c r="HL1797" s="69"/>
      <c r="HM1797" s="69"/>
      <c r="HN1797" s="69"/>
      <c r="HO1797" s="69"/>
      <c r="HP1797" s="69"/>
      <c r="HQ1797" s="69"/>
      <c r="HR1797" s="69"/>
      <c r="HS1797" s="69"/>
      <c r="HT1797" s="69"/>
      <c r="HU1797" s="69"/>
      <c r="HV1797" s="69"/>
      <c r="HW1797" s="69"/>
      <c r="HX1797" s="69"/>
      <c r="HY1797" s="69"/>
      <c r="HZ1797" s="69"/>
      <c r="IA1797" s="69"/>
      <c r="IB1797" s="69"/>
      <c r="IC1797" s="69"/>
      <c r="ID1797" s="69"/>
      <c r="IE1797" s="69"/>
      <c r="IF1797" s="69"/>
      <c r="IG1797" s="69"/>
      <c r="IH1797" s="69"/>
      <c r="II1797" s="69"/>
      <c r="IJ1797" s="69"/>
      <c r="IK1797" s="69"/>
      <c r="IL1797" s="69"/>
      <c r="IM1797" s="69"/>
      <c r="IN1797" s="69"/>
    </row>
    <row r="1798" spans="1:248" s="70" customFormat="1" ht="15" customHeight="1" x14ac:dyDescent="0.2">
      <c r="A1798" s="92" t="s">
        <v>3676</v>
      </c>
      <c r="B1798" s="142">
        <v>42477</v>
      </c>
      <c r="C1798" s="92" t="s">
        <v>3677</v>
      </c>
      <c r="D1798" s="320">
        <v>1000</v>
      </c>
      <c r="E1798" s="69"/>
      <c r="F1798" s="69"/>
      <c r="G1798" s="69"/>
      <c r="H1798" s="69"/>
      <c r="I1798" s="69"/>
      <c r="J1798" s="69"/>
      <c r="N1798" s="69"/>
      <c r="O1798" s="69"/>
      <c r="P1798" s="69"/>
      <c r="Q1798" s="69"/>
      <c r="R1798" s="69"/>
      <c r="S1798" s="69"/>
      <c r="T1798" s="69"/>
      <c r="U1798" s="69"/>
      <c r="V1798" s="69"/>
      <c r="W1798" s="69"/>
      <c r="X1798" s="69"/>
      <c r="Y1798" s="69"/>
      <c r="Z1798" s="69"/>
      <c r="AA1798" s="69"/>
      <c r="AB1798" s="69"/>
      <c r="AC1798" s="69"/>
      <c r="AD1798" s="69"/>
      <c r="AE1798" s="69"/>
      <c r="AF1798" s="69"/>
      <c r="AG1798" s="69"/>
      <c r="AH1798" s="69"/>
      <c r="AI1798" s="69"/>
      <c r="AJ1798" s="69"/>
      <c r="AK1798" s="69"/>
      <c r="AL1798" s="69"/>
      <c r="AM1798" s="69"/>
      <c r="AN1798" s="69"/>
      <c r="AO1798" s="69"/>
      <c r="AP1798" s="69"/>
      <c r="AQ1798" s="69"/>
      <c r="AR1798" s="69"/>
      <c r="AS1798" s="69"/>
      <c r="AT1798" s="69"/>
      <c r="AU1798" s="69"/>
      <c r="AV1798" s="69"/>
      <c r="AW1798" s="69"/>
      <c r="AX1798" s="69"/>
      <c r="AY1798" s="69"/>
      <c r="AZ1798" s="69"/>
      <c r="BA1798" s="69"/>
      <c r="BB1798" s="69"/>
      <c r="BC1798" s="69"/>
      <c r="BD1798" s="69"/>
      <c r="BE1798" s="69"/>
      <c r="BF1798" s="69"/>
      <c r="BG1798" s="69"/>
      <c r="BH1798" s="69"/>
      <c r="BI1798" s="69"/>
      <c r="BJ1798" s="69"/>
      <c r="BK1798" s="69"/>
      <c r="BL1798" s="69"/>
      <c r="BM1798" s="69"/>
      <c r="BN1798" s="69"/>
      <c r="BO1798" s="69"/>
      <c r="BP1798" s="69"/>
      <c r="BQ1798" s="69"/>
      <c r="BR1798" s="69"/>
      <c r="BS1798" s="69"/>
      <c r="BT1798" s="69"/>
      <c r="BU1798" s="69"/>
      <c r="BV1798" s="69"/>
      <c r="BW1798" s="69"/>
      <c r="BX1798" s="69"/>
      <c r="BY1798" s="69"/>
      <c r="BZ1798" s="69"/>
      <c r="CA1798" s="69"/>
      <c r="CB1798" s="69"/>
      <c r="CC1798" s="69"/>
      <c r="CD1798" s="69"/>
      <c r="CE1798" s="69"/>
      <c r="CF1798" s="69"/>
      <c r="CG1798" s="69"/>
      <c r="CH1798" s="69"/>
      <c r="CI1798" s="69"/>
      <c r="CJ1798" s="69"/>
      <c r="CK1798" s="69"/>
      <c r="CL1798" s="69"/>
      <c r="CM1798" s="69"/>
      <c r="CN1798" s="69"/>
      <c r="CO1798" s="69"/>
      <c r="CP1798" s="69"/>
      <c r="CQ1798" s="69"/>
      <c r="CR1798" s="69"/>
      <c r="CS1798" s="69"/>
      <c r="CT1798" s="69"/>
      <c r="CU1798" s="69"/>
      <c r="CV1798" s="69"/>
      <c r="CW1798" s="69"/>
      <c r="CX1798" s="69"/>
      <c r="CY1798" s="69"/>
      <c r="CZ1798" s="69"/>
      <c r="DA1798" s="69"/>
      <c r="DB1798" s="69"/>
      <c r="DC1798" s="69"/>
      <c r="DD1798" s="69"/>
      <c r="DE1798" s="69"/>
      <c r="DF1798" s="69"/>
      <c r="DG1798" s="69"/>
      <c r="DH1798" s="69"/>
      <c r="DI1798" s="69"/>
      <c r="DJ1798" s="69"/>
      <c r="DK1798" s="69"/>
      <c r="DL1798" s="69"/>
      <c r="DM1798" s="69"/>
      <c r="DN1798" s="69"/>
      <c r="DO1798" s="69"/>
      <c r="DP1798" s="69"/>
      <c r="DQ1798" s="69"/>
      <c r="DR1798" s="69"/>
      <c r="DS1798" s="69"/>
      <c r="DT1798" s="69"/>
      <c r="DU1798" s="69"/>
      <c r="DV1798" s="69"/>
      <c r="DW1798" s="69"/>
      <c r="DX1798" s="69"/>
      <c r="DY1798" s="69"/>
      <c r="DZ1798" s="69"/>
      <c r="EA1798" s="69"/>
      <c r="EB1798" s="69"/>
      <c r="EC1798" s="69"/>
      <c r="ED1798" s="69"/>
      <c r="EE1798" s="69"/>
      <c r="EF1798" s="69"/>
      <c r="EG1798" s="69"/>
      <c r="EH1798" s="69"/>
      <c r="EI1798" s="69"/>
      <c r="EJ1798" s="69"/>
      <c r="EK1798" s="69"/>
      <c r="EL1798" s="69"/>
      <c r="EM1798" s="69"/>
      <c r="EN1798" s="69"/>
      <c r="EO1798" s="69"/>
      <c r="EP1798" s="69"/>
      <c r="EQ1798" s="69"/>
      <c r="ER1798" s="69"/>
      <c r="ES1798" s="69"/>
      <c r="ET1798" s="69"/>
      <c r="EU1798" s="69"/>
      <c r="EV1798" s="69"/>
      <c r="EW1798" s="69"/>
      <c r="EX1798" s="69"/>
      <c r="EY1798" s="69"/>
      <c r="EZ1798" s="69"/>
      <c r="FA1798" s="69"/>
      <c r="FB1798" s="69"/>
      <c r="FC1798" s="69"/>
      <c r="FD1798" s="69"/>
      <c r="FE1798" s="69"/>
      <c r="FF1798" s="69"/>
      <c r="FG1798" s="69"/>
      <c r="FH1798" s="69"/>
      <c r="FI1798" s="69"/>
      <c r="FJ1798" s="69"/>
      <c r="FK1798" s="69"/>
      <c r="FL1798" s="69"/>
      <c r="FM1798" s="69"/>
      <c r="FN1798" s="69"/>
      <c r="FO1798" s="69"/>
      <c r="FP1798" s="69"/>
      <c r="FQ1798" s="69"/>
      <c r="FR1798" s="69"/>
      <c r="FS1798" s="69"/>
      <c r="FT1798" s="69"/>
      <c r="FU1798" s="69"/>
      <c r="FV1798" s="69"/>
      <c r="FW1798" s="69"/>
      <c r="FX1798" s="69"/>
      <c r="FY1798" s="69"/>
      <c r="FZ1798" s="69"/>
      <c r="GA1798" s="69"/>
      <c r="GB1798" s="69"/>
      <c r="GC1798" s="69"/>
      <c r="GD1798" s="69"/>
      <c r="GE1798" s="69"/>
      <c r="GF1798" s="69"/>
      <c r="GG1798" s="69"/>
      <c r="GH1798" s="69"/>
      <c r="GI1798" s="69"/>
      <c r="GJ1798" s="69"/>
      <c r="GK1798" s="69"/>
      <c r="GL1798" s="69"/>
      <c r="GM1798" s="69"/>
      <c r="GN1798" s="69"/>
      <c r="GO1798" s="69"/>
      <c r="GP1798" s="69"/>
      <c r="GQ1798" s="69"/>
      <c r="GR1798" s="69"/>
      <c r="GS1798" s="69"/>
      <c r="GT1798" s="69"/>
      <c r="GU1798" s="69"/>
      <c r="GV1798" s="69"/>
      <c r="GW1798" s="69"/>
      <c r="GX1798" s="69"/>
      <c r="GY1798" s="69"/>
      <c r="GZ1798" s="69"/>
      <c r="HA1798" s="69"/>
      <c r="HB1798" s="69"/>
      <c r="HC1798" s="69"/>
      <c r="HD1798" s="69"/>
      <c r="HE1798" s="69"/>
      <c r="HF1798" s="69"/>
      <c r="HG1798" s="69"/>
      <c r="HH1798" s="69"/>
      <c r="HI1798" s="69"/>
      <c r="HJ1798" s="69"/>
      <c r="HK1798" s="69"/>
      <c r="HL1798" s="69"/>
      <c r="HM1798" s="69"/>
      <c r="HN1798" s="69"/>
      <c r="HO1798" s="69"/>
      <c r="HP1798" s="69"/>
      <c r="HQ1798" s="69"/>
      <c r="HR1798" s="69"/>
      <c r="HS1798" s="69"/>
      <c r="HT1798" s="69"/>
      <c r="HU1798" s="69"/>
      <c r="HV1798" s="69"/>
      <c r="HW1798" s="69"/>
      <c r="HX1798" s="69"/>
      <c r="HY1798" s="69"/>
      <c r="HZ1798" s="69"/>
      <c r="IA1798" s="69"/>
      <c r="IB1798" s="69"/>
      <c r="IC1798" s="69"/>
      <c r="ID1798" s="69"/>
      <c r="IE1798" s="69"/>
      <c r="IF1798" s="69"/>
      <c r="IG1798" s="69"/>
      <c r="IH1798" s="69"/>
      <c r="II1798" s="69"/>
      <c r="IJ1798" s="69"/>
      <c r="IK1798" s="69"/>
      <c r="IL1798" s="69"/>
      <c r="IM1798" s="69"/>
      <c r="IN1798" s="69"/>
    </row>
    <row r="1799" spans="1:248" s="70" customFormat="1" ht="15.95" customHeight="1" x14ac:dyDescent="0.2">
      <c r="A1799" s="92" t="s">
        <v>3678</v>
      </c>
      <c r="B1799" s="142">
        <v>42478</v>
      </c>
      <c r="C1799" s="92" t="s">
        <v>3679</v>
      </c>
      <c r="D1799" s="320">
        <v>800</v>
      </c>
      <c r="E1799" s="69"/>
      <c r="F1799" s="69"/>
      <c r="G1799" s="69"/>
      <c r="H1799" s="69"/>
      <c r="I1799" s="69"/>
      <c r="J1799" s="69"/>
      <c r="N1799" s="69"/>
      <c r="O1799" s="69"/>
      <c r="P1799" s="69"/>
      <c r="Q1799" s="69"/>
      <c r="R1799" s="69"/>
      <c r="S1799" s="69"/>
      <c r="T1799" s="69"/>
      <c r="U1799" s="69"/>
      <c r="V1799" s="69"/>
      <c r="W1799" s="69"/>
      <c r="X1799" s="69"/>
      <c r="Y1799" s="69"/>
      <c r="Z1799" s="69"/>
      <c r="AA1799" s="69"/>
      <c r="AB1799" s="69"/>
      <c r="AC1799" s="69"/>
      <c r="AD1799" s="69"/>
      <c r="AE1799" s="69"/>
      <c r="AF1799" s="69"/>
      <c r="AG1799" s="69"/>
      <c r="AH1799" s="69"/>
      <c r="AI1799" s="69"/>
      <c r="AJ1799" s="69"/>
      <c r="AK1799" s="69"/>
      <c r="AL1799" s="69"/>
      <c r="AM1799" s="69"/>
      <c r="AN1799" s="69"/>
      <c r="AO1799" s="69"/>
      <c r="AP1799" s="69"/>
      <c r="AQ1799" s="69"/>
      <c r="AR1799" s="69"/>
      <c r="AS1799" s="69"/>
      <c r="AT1799" s="69"/>
      <c r="AU1799" s="69"/>
      <c r="AV1799" s="69"/>
      <c r="AW1799" s="69"/>
      <c r="AX1799" s="69"/>
      <c r="AY1799" s="69"/>
      <c r="AZ1799" s="69"/>
      <c r="BA1799" s="69"/>
      <c r="BB1799" s="69"/>
      <c r="BC1799" s="69"/>
      <c r="BD1799" s="69"/>
      <c r="BE1799" s="69"/>
      <c r="BF1799" s="69"/>
      <c r="BG1799" s="69"/>
      <c r="BH1799" s="69"/>
      <c r="BI1799" s="69"/>
      <c r="BJ1799" s="69"/>
      <c r="BK1799" s="69"/>
      <c r="BL1799" s="69"/>
      <c r="BM1799" s="69"/>
      <c r="BN1799" s="69"/>
      <c r="BO1799" s="69"/>
      <c r="BP1799" s="69"/>
      <c r="BQ1799" s="69"/>
      <c r="BR1799" s="69"/>
      <c r="BS1799" s="69"/>
      <c r="BT1799" s="69"/>
      <c r="BU1799" s="69"/>
      <c r="BV1799" s="69"/>
      <c r="BW1799" s="69"/>
      <c r="BX1799" s="69"/>
      <c r="BY1799" s="69"/>
      <c r="BZ1799" s="69"/>
      <c r="CA1799" s="69"/>
      <c r="CB1799" s="69"/>
      <c r="CC1799" s="69"/>
      <c r="CD1799" s="69"/>
      <c r="CE1799" s="69"/>
      <c r="CF1799" s="69"/>
      <c r="CG1799" s="69"/>
      <c r="CH1799" s="69"/>
      <c r="CI1799" s="69"/>
      <c r="CJ1799" s="69"/>
      <c r="CK1799" s="69"/>
      <c r="CL1799" s="69"/>
      <c r="CM1799" s="69"/>
      <c r="CN1799" s="69"/>
      <c r="CO1799" s="69"/>
      <c r="CP1799" s="69"/>
      <c r="CQ1799" s="69"/>
      <c r="CR1799" s="69"/>
      <c r="CS1799" s="69"/>
      <c r="CT1799" s="69"/>
      <c r="CU1799" s="69"/>
      <c r="CV1799" s="69"/>
      <c r="CW1799" s="69"/>
      <c r="CX1799" s="69"/>
      <c r="CY1799" s="69"/>
      <c r="CZ1799" s="69"/>
      <c r="DA1799" s="69"/>
      <c r="DB1799" s="69"/>
      <c r="DC1799" s="69"/>
      <c r="DD1799" s="69"/>
      <c r="DE1799" s="69"/>
      <c r="DF1799" s="69"/>
      <c r="DG1799" s="69"/>
      <c r="DH1799" s="69"/>
      <c r="DI1799" s="69"/>
      <c r="DJ1799" s="69"/>
      <c r="DK1799" s="69"/>
      <c r="DL1799" s="69"/>
      <c r="DM1799" s="69"/>
      <c r="DN1799" s="69"/>
      <c r="DO1799" s="69"/>
      <c r="DP1799" s="69"/>
      <c r="DQ1799" s="69"/>
      <c r="DR1799" s="69"/>
      <c r="DS1799" s="69"/>
      <c r="DT1799" s="69"/>
      <c r="DU1799" s="69"/>
      <c r="DV1799" s="69"/>
      <c r="DW1799" s="69"/>
      <c r="DX1799" s="69"/>
      <c r="DY1799" s="69"/>
      <c r="DZ1799" s="69"/>
      <c r="EA1799" s="69"/>
      <c r="EB1799" s="69"/>
      <c r="EC1799" s="69"/>
      <c r="ED1799" s="69"/>
      <c r="EE1799" s="69"/>
      <c r="EF1799" s="69"/>
      <c r="EG1799" s="69"/>
      <c r="EH1799" s="69"/>
      <c r="EI1799" s="69"/>
      <c r="EJ1799" s="69"/>
      <c r="EK1799" s="69"/>
      <c r="EL1799" s="69"/>
      <c r="EM1799" s="69"/>
      <c r="EN1799" s="69"/>
      <c r="EO1799" s="69"/>
      <c r="EP1799" s="69"/>
      <c r="EQ1799" s="69"/>
      <c r="ER1799" s="69"/>
      <c r="ES1799" s="69"/>
      <c r="ET1799" s="69"/>
      <c r="EU1799" s="69"/>
      <c r="EV1799" s="69"/>
      <c r="EW1799" s="69"/>
      <c r="EX1799" s="69"/>
      <c r="EY1799" s="69"/>
      <c r="EZ1799" s="69"/>
      <c r="FA1799" s="69"/>
      <c r="FB1799" s="69"/>
      <c r="FC1799" s="69"/>
      <c r="FD1799" s="69"/>
      <c r="FE1799" s="69"/>
      <c r="FF1799" s="69"/>
      <c r="FG1799" s="69"/>
      <c r="FH1799" s="69"/>
      <c r="FI1799" s="69"/>
      <c r="FJ1799" s="69"/>
      <c r="FK1799" s="69"/>
      <c r="FL1799" s="69"/>
      <c r="FM1799" s="69"/>
      <c r="FN1799" s="69"/>
      <c r="FO1799" s="69"/>
      <c r="FP1799" s="69"/>
      <c r="FQ1799" s="69"/>
      <c r="FR1799" s="69"/>
      <c r="FS1799" s="69"/>
      <c r="FT1799" s="69"/>
      <c r="FU1799" s="69"/>
      <c r="FV1799" s="69"/>
      <c r="FW1799" s="69"/>
      <c r="FX1799" s="69"/>
      <c r="FY1799" s="69"/>
      <c r="FZ1799" s="69"/>
      <c r="GA1799" s="69"/>
      <c r="GB1799" s="69"/>
      <c r="GC1799" s="69"/>
      <c r="GD1799" s="69"/>
      <c r="GE1799" s="69"/>
      <c r="GF1799" s="69"/>
      <c r="GG1799" s="69"/>
      <c r="GH1799" s="69"/>
      <c r="GI1799" s="69"/>
      <c r="GJ1799" s="69"/>
      <c r="GK1799" s="69"/>
      <c r="GL1799" s="69"/>
      <c r="GM1799" s="69"/>
      <c r="GN1799" s="69"/>
      <c r="GO1799" s="69"/>
      <c r="GP1799" s="69"/>
      <c r="GQ1799" s="69"/>
      <c r="GR1799" s="69"/>
      <c r="GS1799" s="69"/>
      <c r="GT1799" s="69"/>
      <c r="GU1799" s="69"/>
      <c r="GV1799" s="69"/>
      <c r="GW1799" s="69"/>
      <c r="GX1799" s="69"/>
      <c r="GY1799" s="69"/>
      <c r="GZ1799" s="69"/>
      <c r="HA1799" s="69"/>
      <c r="HB1799" s="69"/>
      <c r="HC1799" s="69"/>
      <c r="HD1799" s="69"/>
      <c r="HE1799" s="69"/>
      <c r="HF1799" s="69"/>
      <c r="HG1799" s="69"/>
      <c r="HH1799" s="69"/>
      <c r="HI1799" s="69"/>
      <c r="HJ1799" s="69"/>
      <c r="HK1799" s="69"/>
      <c r="HL1799" s="69"/>
      <c r="HM1799" s="69"/>
      <c r="HN1799" s="69"/>
      <c r="HO1799" s="69"/>
      <c r="HP1799" s="69"/>
      <c r="HQ1799" s="69"/>
      <c r="HR1799" s="69"/>
      <c r="HS1799" s="69"/>
      <c r="HT1799" s="69"/>
      <c r="HU1799" s="69"/>
      <c r="HV1799" s="69"/>
      <c r="HW1799" s="69"/>
      <c r="HX1799" s="69"/>
      <c r="HY1799" s="69"/>
      <c r="HZ1799" s="69"/>
      <c r="IA1799" s="69"/>
      <c r="IB1799" s="69"/>
      <c r="IC1799" s="69"/>
      <c r="ID1799" s="69"/>
      <c r="IE1799" s="69"/>
      <c r="IF1799" s="69"/>
      <c r="IG1799" s="69"/>
      <c r="IH1799" s="69"/>
      <c r="II1799" s="69"/>
      <c r="IJ1799" s="69"/>
      <c r="IK1799" s="69"/>
      <c r="IL1799" s="69"/>
      <c r="IM1799" s="69"/>
      <c r="IN1799" s="69"/>
    </row>
    <row r="1800" spans="1:248" s="70" customFormat="1" ht="15.95" customHeight="1" x14ac:dyDescent="0.2">
      <c r="A1800" s="92" t="s">
        <v>3680</v>
      </c>
      <c r="B1800" s="142">
        <v>42479</v>
      </c>
      <c r="C1800" s="92" t="s">
        <v>3681</v>
      </c>
      <c r="D1800" s="320">
        <v>800</v>
      </c>
      <c r="E1800" s="69"/>
      <c r="F1800" s="69"/>
      <c r="G1800" s="69"/>
      <c r="H1800" s="69"/>
      <c r="I1800" s="69"/>
      <c r="J1800" s="69"/>
      <c r="N1800" s="69"/>
      <c r="O1800" s="69"/>
      <c r="P1800" s="69"/>
      <c r="Q1800" s="69"/>
      <c r="R1800" s="69"/>
      <c r="S1800" s="69"/>
      <c r="T1800" s="69"/>
      <c r="U1800" s="69"/>
      <c r="V1800" s="69"/>
      <c r="W1800" s="69"/>
      <c r="X1800" s="69"/>
      <c r="Y1800" s="69"/>
      <c r="Z1800" s="69"/>
      <c r="AA1800" s="69"/>
      <c r="AB1800" s="69"/>
      <c r="AC1800" s="69"/>
      <c r="AD1800" s="69"/>
      <c r="AE1800" s="69"/>
      <c r="AF1800" s="69"/>
      <c r="AG1800" s="69"/>
      <c r="AH1800" s="69"/>
      <c r="AI1800" s="69"/>
      <c r="AJ1800" s="69"/>
      <c r="AK1800" s="69"/>
      <c r="AL1800" s="69"/>
      <c r="AM1800" s="69"/>
      <c r="AN1800" s="69"/>
      <c r="AO1800" s="69"/>
      <c r="AP1800" s="69"/>
      <c r="AQ1800" s="69"/>
      <c r="AR1800" s="69"/>
      <c r="AS1800" s="69"/>
      <c r="AT1800" s="69"/>
      <c r="AU1800" s="69"/>
      <c r="AV1800" s="69"/>
      <c r="AW1800" s="69"/>
      <c r="AX1800" s="69"/>
      <c r="AY1800" s="69"/>
      <c r="AZ1800" s="69"/>
      <c r="BA1800" s="69"/>
      <c r="BB1800" s="69"/>
      <c r="BC1800" s="69"/>
      <c r="BD1800" s="69"/>
      <c r="BE1800" s="69"/>
      <c r="BF1800" s="69"/>
      <c r="BG1800" s="69"/>
      <c r="BH1800" s="69"/>
      <c r="BI1800" s="69"/>
      <c r="BJ1800" s="69"/>
      <c r="BK1800" s="69"/>
      <c r="BL1800" s="69"/>
      <c r="BM1800" s="69"/>
      <c r="BN1800" s="69"/>
      <c r="BO1800" s="69"/>
      <c r="BP1800" s="69"/>
      <c r="BQ1800" s="69"/>
      <c r="BR1800" s="69"/>
      <c r="BS1800" s="69"/>
      <c r="BT1800" s="69"/>
      <c r="BU1800" s="69"/>
      <c r="BV1800" s="69"/>
      <c r="BW1800" s="69"/>
      <c r="BX1800" s="69"/>
      <c r="BY1800" s="69"/>
      <c r="BZ1800" s="69"/>
      <c r="CA1800" s="69"/>
      <c r="CB1800" s="69"/>
      <c r="CC1800" s="69"/>
      <c r="CD1800" s="69"/>
      <c r="CE1800" s="69"/>
      <c r="CF1800" s="69"/>
      <c r="CG1800" s="69"/>
      <c r="CH1800" s="69"/>
      <c r="CI1800" s="69"/>
      <c r="CJ1800" s="69"/>
      <c r="CK1800" s="69"/>
      <c r="CL1800" s="69"/>
      <c r="CM1800" s="69"/>
      <c r="CN1800" s="69"/>
      <c r="CO1800" s="69"/>
      <c r="CP1800" s="69"/>
      <c r="CQ1800" s="69"/>
      <c r="CR1800" s="69"/>
      <c r="CS1800" s="69"/>
      <c r="CT1800" s="69"/>
      <c r="CU1800" s="69"/>
      <c r="CV1800" s="69"/>
      <c r="CW1800" s="69"/>
      <c r="CX1800" s="69"/>
      <c r="CY1800" s="69"/>
      <c r="CZ1800" s="69"/>
      <c r="DA1800" s="69"/>
      <c r="DB1800" s="69"/>
      <c r="DC1800" s="69"/>
      <c r="DD1800" s="69"/>
      <c r="DE1800" s="69"/>
      <c r="DF1800" s="69"/>
      <c r="DG1800" s="69"/>
      <c r="DH1800" s="69"/>
      <c r="DI1800" s="69"/>
      <c r="DJ1800" s="69"/>
      <c r="DK1800" s="69"/>
      <c r="DL1800" s="69"/>
      <c r="DM1800" s="69"/>
      <c r="DN1800" s="69"/>
      <c r="DO1800" s="69"/>
      <c r="DP1800" s="69"/>
      <c r="DQ1800" s="69"/>
      <c r="DR1800" s="69"/>
      <c r="DS1800" s="69"/>
      <c r="DT1800" s="69"/>
      <c r="DU1800" s="69"/>
      <c r="DV1800" s="69"/>
      <c r="DW1800" s="69"/>
      <c r="DX1800" s="69"/>
      <c r="DY1800" s="69"/>
      <c r="DZ1800" s="69"/>
      <c r="EA1800" s="69"/>
      <c r="EB1800" s="69"/>
      <c r="EC1800" s="69"/>
      <c r="ED1800" s="69"/>
      <c r="EE1800" s="69"/>
      <c r="EF1800" s="69"/>
      <c r="EG1800" s="69"/>
      <c r="EH1800" s="69"/>
      <c r="EI1800" s="69"/>
      <c r="EJ1800" s="69"/>
      <c r="EK1800" s="69"/>
      <c r="EL1800" s="69"/>
      <c r="EM1800" s="69"/>
      <c r="EN1800" s="69"/>
      <c r="EO1800" s="69"/>
      <c r="EP1800" s="69"/>
      <c r="EQ1800" s="69"/>
      <c r="ER1800" s="69"/>
      <c r="ES1800" s="69"/>
      <c r="ET1800" s="69"/>
      <c r="EU1800" s="69"/>
      <c r="EV1800" s="69"/>
      <c r="EW1800" s="69"/>
      <c r="EX1800" s="69"/>
      <c r="EY1800" s="69"/>
      <c r="EZ1800" s="69"/>
      <c r="FA1800" s="69"/>
      <c r="FB1800" s="69"/>
      <c r="FC1800" s="69"/>
      <c r="FD1800" s="69"/>
      <c r="FE1800" s="69"/>
      <c r="FF1800" s="69"/>
      <c r="FG1800" s="69"/>
      <c r="FH1800" s="69"/>
      <c r="FI1800" s="69"/>
      <c r="FJ1800" s="69"/>
      <c r="FK1800" s="69"/>
      <c r="FL1800" s="69"/>
      <c r="FM1800" s="69"/>
      <c r="FN1800" s="69"/>
      <c r="FO1800" s="69"/>
      <c r="FP1800" s="69"/>
      <c r="FQ1800" s="69"/>
      <c r="FR1800" s="69"/>
      <c r="FS1800" s="69"/>
      <c r="FT1800" s="69"/>
      <c r="FU1800" s="69"/>
      <c r="FV1800" s="69"/>
      <c r="FW1800" s="69"/>
      <c r="FX1800" s="69"/>
      <c r="FY1800" s="69"/>
      <c r="FZ1800" s="69"/>
      <c r="GA1800" s="69"/>
      <c r="GB1800" s="69"/>
      <c r="GC1800" s="69"/>
      <c r="GD1800" s="69"/>
      <c r="GE1800" s="69"/>
      <c r="GF1800" s="69"/>
      <c r="GG1800" s="69"/>
      <c r="GH1800" s="69"/>
      <c r="GI1800" s="69"/>
      <c r="GJ1800" s="69"/>
      <c r="GK1800" s="69"/>
      <c r="GL1800" s="69"/>
      <c r="GM1800" s="69"/>
      <c r="GN1800" s="69"/>
      <c r="GO1800" s="69"/>
      <c r="GP1800" s="69"/>
      <c r="GQ1800" s="69"/>
      <c r="GR1800" s="69"/>
      <c r="GS1800" s="69"/>
      <c r="GT1800" s="69"/>
      <c r="GU1800" s="69"/>
      <c r="GV1800" s="69"/>
      <c r="GW1800" s="69"/>
      <c r="GX1800" s="69"/>
      <c r="GY1800" s="69"/>
      <c r="GZ1800" s="69"/>
      <c r="HA1800" s="69"/>
      <c r="HB1800" s="69"/>
      <c r="HC1800" s="69"/>
      <c r="HD1800" s="69"/>
      <c r="HE1800" s="69"/>
      <c r="HF1800" s="69"/>
      <c r="HG1800" s="69"/>
      <c r="HH1800" s="69"/>
      <c r="HI1800" s="69"/>
      <c r="HJ1800" s="69"/>
      <c r="HK1800" s="69"/>
      <c r="HL1800" s="69"/>
      <c r="HM1800" s="69"/>
      <c r="HN1800" s="69"/>
      <c r="HO1800" s="69"/>
      <c r="HP1800" s="69"/>
      <c r="HQ1800" s="69"/>
      <c r="HR1800" s="69"/>
      <c r="HS1800" s="69"/>
      <c r="HT1800" s="69"/>
      <c r="HU1800" s="69"/>
      <c r="HV1800" s="69"/>
      <c r="HW1800" s="69"/>
      <c r="HX1800" s="69"/>
      <c r="HY1800" s="69"/>
      <c r="HZ1800" s="69"/>
      <c r="IA1800" s="69"/>
      <c r="IB1800" s="69"/>
      <c r="IC1800" s="69"/>
      <c r="ID1800" s="69"/>
      <c r="IE1800" s="69"/>
      <c r="IF1800" s="69"/>
      <c r="IG1800" s="69"/>
      <c r="IH1800" s="69"/>
      <c r="II1800" s="69"/>
      <c r="IJ1800" s="69"/>
      <c r="IK1800" s="69"/>
      <c r="IL1800" s="69"/>
      <c r="IM1800" s="69"/>
      <c r="IN1800" s="69"/>
    </row>
    <row r="1801" spans="1:248" s="70" customFormat="1" ht="32.1" customHeight="1" x14ac:dyDescent="0.2">
      <c r="A1801" s="92" t="s">
        <v>3682</v>
      </c>
      <c r="B1801" s="142">
        <v>42480</v>
      </c>
      <c r="C1801" s="92" t="s">
        <v>3683</v>
      </c>
      <c r="D1801" s="320">
        <v>600</v>
      </c>
      <c r="E1801" s="69"/>
      <c r="F1801" s="69"/>
      <c r="G1801" s="69"/>
      <c r="H1801" s="69"/>
      <c r="I1801" s="69"/>
      <c r="J1801" s="69"/>
      <c r="N1801" s="69"/>
      <c r="O1801" s="69"/>
      <c r="P1801" s="69"/>
      <c r="Q1801" s="69"/>
      <c r="R1801" s="69"/>
      <c r="S1801" s="69"/>
      <c r="T1801" s="69"/>
      <c r="U1801" s="69"/>
      <c r="V1801" s="69"/>
      <c r="W1801" s="69"/>
      <c r="X1801" s="69"/>
      <c r="Y1801" s="69"/>
      <c r="Z1801" s="69"/>
      <c r="AA1801" s="69"/>
      <c r="AB1801" s="69"/>
      <c r="AC1801" s="69"/>
      <c r="AD1801" s="69"/>
      <c r="AE1801" s="69"/>
      <c r="AF1801" s="69"/>
      <c r="AG1801" s="69"/>
      <c r="AH1801" s="69"/>
      <c r="AI1801" s="69"/>
      <c r="AJ1801" s="69"/>
      <c r="AK1801" s="69"/>
      <c r="AL1801" s="69"/>
      <c r="AM1801" s="69"/>
      <c r="AN1801" s="69"/>
      <c r="AO1801" s="69"/>
      <c r="AP1801" s="69"/>
      <c r="AQ1801" s="69"/>
      <c r="AR1801" s="69"/>
      <c r="AS1801" s="69"/>
      <c r="AT1801" s="69"/>
      <c r="AU1801" s="69"/>
      <c r="AV1801" s="69"/>
      <c r="AW1801" s="69"/>
      <c r="AX1801" s="69"/>
      <c r="AY1801" s="69"/>
      <c r="AZ1801" s="69"/>
      <c r="BA1801" s="69"/>
      <c r="BB1801" s="69"/>
      <c r="BC1801" s="69"/>
      <c r="BD1801" s="69"/>
      <c r="BE1801" s="69"/>
      <c r="BF1801" s="69"/>
      <c r="BG1801" s="69"/>
      <c r="BH1801" s="69"/>
      <c r="BI1801" s="69"/>
      <c r="BJ1801" s="69"/>
      <c r="BK1801" s="69"/>
      <c r="BL1801" s="69"/>
      <c r="BM1801" s="69"/>
      <c r="BN1801" s="69"/>
      <c r="BO1801" s="69"/>
      <c r="BP1801" s="69"/>
      <c r="BQ1801" s="69"/>
      <c r="BR1801" s="69"/>
      <c r="BS1801" s="69"/>
      <c r="BT1801" s="69"/>
      <c r="BU1801" s="69"/>
      <c r="BV1801" s="69"/>
      <c r="BW1801" s="69"/>
      <c r="BX1801" s="69"/>
      <c r="BY1801" s="69"/>
      <c r="BZ1801" s="69"/>
      <c r="CA1801" s="69"/>
      <c r="CB1801" s="69"/>
      <c r="CC1801" s="69"/>
      <c r="CD1801" s="69"/>
      <c r="CE1801" s="69"/>
      <c r="CF1801" s="69"/>
      <c r="CG1801" s="69"/>
      <c r="CH1801" s="69"/>
      <c r="CI1801" s="69"/>
      <c r="CJ1801" s="69"/>
      <c r="CK1801" s="69"/>
      <c r="CL1801" s="69"/>
      <c r="CM1801" s="69"/>
      <c r="CN1801" s="69"/>
      <c r="CO1801" s="69"/>
      <c r="CP1801" s="69"/>
      <c r="CQ1801" s="69"/>
      <c r="CR1801" s="69"/>
      <c r="CS1801" s="69"/>
      <c r="CT1801" s="69"/>
      <c r="CU1801" s="69"/>
      <c r="CV1801" s="69"/>
      <c r="CW1801" s="69"/>
      <c r="CX1801" s="69"/>
      <c r="CY1801" s="69"/>
      <c r="CZ1801" s="69"/>
      <c r="DA1801" s="69"/>
      <c r="DB1801" s="69"/>
      <c r="DC1801" s="69"/>
      <c r="DD1801" s="69"/>
      <c r="DE1801" s="69"/>
      <c r="DF1801" s="69"/>
      <c r="DG1801" s="69"/>
      <c r="DH1801" s="69"/>
      <c r="DI1801" s="69"/>
      <c r="DJ1801" s="69"/>
      <c r="DK1801" s="69"/>
      <c r="DL1801" s="69"/>
      <c r="DM1801" s="69"/>
      <c r="DN1801" s="69"/>
      <c r="DO1801" s="69"/>
      <c r="DP1801" s="69"/>
      <c r="DQ1801" s="69"/>
      <c r="DR1801" s="69"/>
      <c r="DS1801" s="69"/>
      <c r="DT1801" s="69"/>
      <c r="DU1801" s="69"/>
      <c r="DV1801" s="69"/>
      <c r="DW1801" s="69"/>
      <c r="DX1801" s="69"/>
      <c r="DY1801" s="69"/>
      <c r="DZ1801" s="69"/>
      <c r="EA1801" s="69"/>
      <c r="EB1801" s="69"/>
      <c r="EC1801" s="69"/>
      <c r="ED1801" s="69"/>
      <c r="EE1801" s="69"/>
      <c r="EF1801" s="69"/>
      <c r="EG1801" s="69"/>
      <c r="EH1801" s="69"/>
      <c r="EI1801" s="69"/>
      <c r="EJ1801" s="69"/>
      <c r="EK1801" s="69"/>
      <c r="EL1801" s="69"/>
      <c r="EM1801" s="69"/>
      <c r="EN1801" s="69"/>
      <c r="EO1801" s="69"/>
      <c r="EP1801" s="69"/>
      <c r="EQ1801" s="69"/>
      <c r="ER1801" s="69"/>
      <c r="ES1801" s="69"/>
      <c r="ET1801" s="69"/>
      <c r="EU1801" s="69"/>
      <c r="EV1801" s="69"/>
      <c r="EW1801" s="69"/>
      <c r="EX1801" s="69"/>
      <c r="EY1801" s="69"/>
      <c r="EZ1801" s="69"/>
      <c r="FA1801" s="69"/>
      <c r="FB1801" s="69"/>
      <c r="FC1801" s="69"/>
      <c r="FD1801" s="69"/>
      <c r="FE1801" s="69"/>
      <c r="FF1801" s="69"/>
      <c r="FG1801" s="69"/>
      <c r="FH1801" s="69"/>
      <c r="FI1801" s="69"/>
      <c r="FJ1801" s="69"/>
      <c r="FK1801" s="69"/>
      <c r="FL1801" s="69"/>
      <c r="FM1801" s="69"/>
      <c r="FN1801" s="69"/>
      <c r="FO1801" s="69"/>
      <c r="FP1801" s="69"/>
      <c r="FQ1801" s="69"/>
      <c r="FR1801" s="69"/>
      <c r="FS1801" s="69"/>
      <c r="FT1801" s="69"/>
      <c r="FU1801" s="69"/>
      <c r="FV1801" s="69"/>
      <c r="FW1801" s="69"/>
      <c r="FX1801" s="69"/>
      <c r="FY1801" s="69"/>
      <c r="FZ1801" s="69"/>
      <c r="GA1801" s="69"/>
      <c r="GB1801" s="69"/>
      <c r="GC1801" s="69"/>
      <c r="GD1801" s="69"/>
      <c r="GE1801" s="69"/>
      <c r="GF1801" s="69"/>
      <c r="GG1801" s="69"/>
      <c r="GH1801" s="69"/>
      <c r="GI1801" s="69"/>
      <c r="GJ1801" s="69"/>
      <c r="GK1801" s="69"/>
      <c r="GL1801" s="69"/>
      <c r="GM1801" s="69"/>
      <c r="GN1801" s="69"/>
      <c r="GO1801" s="69"/>
      <c r="GP1801" s="69"/>
      <c r="GQ1801" s="69"/>
      <c r="GR1801" s="69"/>
      <c r="GS1801" s="69"/>
      <c r="GT1801" s="69"/>
      <c r="GU1801" s="69"/>
      <c r="GV1801" s="69"/>
      <c r="GW1801" s="69"/>
      <c r="GX1801" s="69"/>
      <c r="GY1801" s="69"/>
      <c r="GZ1801" s="69"/>
      <c r="HA1801" s="69"/>
      <c r="HB1801" s="69"/>
      <c r="HC1801" s="69"/>
      <c r="HD1801" s="69"/>
      <c r="HE1801" s="69"/>
      <c r="HF1801" s="69"/>
      <c r="HG1801" s="69"/>
      <c r="HH1801" s="69"/>
      <c r="HI1801" s="69"/>
      <c r="HJ1801" s="69"/>
      <c r="HK1801" s="69"/>
      <c r="HL1801" s="69"/>
      <c r="HM1801" s="69"/>
      <c r="HN1801" s="69"/>
      <c r="HO1801" s="69"/>
      <c r="HP1801" s="69"/>
      <c r="HQ1801" s="69"/>
      <c r="HR1801" s="69"/>
      <c r="HS1801" s="69"/>
      <c r="HT1801" s="69"/>
      <c r="HU1801" s="69"/>
      <c r="HV1801" s="69"/>
      <c r="HW1801" s="69"/>
      <c r="HX1801" s="69"/>
      <c r="HY1801" s="69"/>
      <c r="HZ1801" s="69"/>
      <c r="IA1801" s="69"/>
      <c r="IB1801" s="69"/>
      <c r="IC1801" s="69"/>
      <c r="ID1801" s="69"/>
      <c r="IE1801" s="69"/>
      <c r="IF1801" s="69"/>
      <c r="IG1801" s="69"/>
      <c r="IH1801" s="69"/>
      <c r="II1801" s="69"/>
      <c r="IJ1801" s="69"/>
      <c r="IK1801" s="69"/>
      <c r="IL1801" s="69"/>
      <c r="IM1801" s="69"/>
      <c r="IN1801" s="69"/>
    </row>
    <row r="1802" spans="1:248" s="70" customFormat="1" ht="32.1" customHeight="1" x14ac:dyDescent="0.2">
      <c r="A1802" s="92" t="s">
        <v>3684</v>
      </c>
      <c r="B1802" s="142">
        <v>42481</v>
      </c>
      <c r="C1802" s="92" t="s">
        <v>3685</v>
      </c>
      <c r="D1802" s="320">
        <v>600</v>
      </c>
      <c r="E1802" s="69"/>
      <c r="F1802" s="69"/>
      <c r="G1802" s="69"/>
      <c r="H1802" s="69"/>
      <c r="I1802" s="69"/>
      <c r="J1802" s="69"/>
      <c r="N1802" s="69"/>
      <c r="O1802" s="69"/>
      <c r="P1802" s="69"/>
      <c r="Q1802" s="69"/>
      <c r="R1802" s="69"/>
      <c r="S1802" s="69"/>
      <c r="T1802" s="69"/>
      <c r="U1802" s="69"/>
      <c r="V1802" s="69"/>
      <c r="W1802" s="69"/>
      <c r="X1802" s="69"/>
      <c r="Y1802" s="69"/>
      <c r="Z1802" s="69"/>
      <c r="AA1802" s="69"/>
      <c r="AB1802" s="69"/>
      <c r="AC1802" s="69"/>
      <c r="AD1802" s="69"/>
      <c r="AE1802" s="69"/>
      <c r="AF1802" s="69"/>
      <c r="AG1802" s="69"/>
      <c r="AH1802" s="69"/>
      <c r="AI1802" s="69"/>
      <c r="AJ1802" s="69"/>
      <c r="AK1802" s="69"/>
      <c r="AL1802" s="69"/>
      <c r="AM1802" s="69"/>
      <c r="AN1802" s="69"/>
      <c r="AO1802" s="69"/>
      <c r="AP1802" s="69"/>
      <c r="AQ1802" s="69"/>
      <c r="AR1802" s="69"/>
      <c r="AS1802" s="69"/>
      <c r="AT1802" s="69"/>
      <c r="AU1802" s="69"/>
      <c r="AV1802" s="69"/>
      <c r="AW1802" s="69"/>
      <c r="AX1802" s="69"/>
      <c r="AY1802" s="69"/>
      <c r="AZ1802" s="69"/>
      <c r="BA1802" s="69"/>
      <c r="BB1802" s="69"/>
      <c r="BC1802" s="69"/>
      <c r="BD1802" s="69"/>
      <c r="BE1802" s="69"/>
      <c r="BF1802" s="69"/>
      <c r="BG1802" s="69"/>
      <c r="BH1802" s="69"/>
      <c r="BI1802" s="69"/>
      <c r="BJ1802" s="69"/>
      <c r="BK1802" s="69"/>
      <c r="BL1802" s="69"/>
      <c r="BM1802" s="69"/>
      <c r="BN1802" s="69"/>
      <c r="BO1802" s="69"/>
      <c r="BP1802" s="69"/>
      <c r="BQ1802" s="69"/>
      <c r="BR1802" s="69"/>
      <c r="BS1802" s="69"/>
      <c r="BT1802" s="69"/>
      <c r="BU1802" s="69"/>
      <c r="BV1802" s="69"/>
      <c r="BW1802" s="69"/>
      <c r="BX1802" s="69"/>
      <c r="BY1802" s="69"/>
      <c r="BZ1802" s="69"/>
      <c r="CA1802" s="69"/>
      <c r="CB1802" s="69"/>
      <c r="CC1802" s="69"/>
      <c r="CD1802" s="69"/>
      <c r="CE1802" s="69"/>
      <c r="CF1802" s="69"/>
      <c r="CG1802" s="69"/>
      <c r="CH1802" s="69"/>
      <c r="CI1802" s="69"/>
      <c r="CJ1802" s="69"/>
      <c r="CK1802" s="69"/>
      <c r="CL1802" s="69"/>
      <c r="CM1802" s="69"/>
      <c r="CN1802" s="69"/>
      <c r="CO1802" s="69"/>
      <c r="CP1802" s="69"/>
      <c r="CQ1802" s="69"/>
      <c r="CR1802" s="69"/>
      <c r="CS1802" s="69"/>
      <c r="CT1802" s="69"/>
      <c r="CU1802" s="69"/>
      <c r="CV1802" s="69"/>
      <c r="CW1802" s="69"/>
      <c r="CX1802" s="69"/>
      <c r="CY1802" s="69"/>
      <c r="CZ1802" s="69"/>
      <c r="DA1802" s="69"/>
      <c r="DB1802" s="69"/>
      <c r="DC1802" s="69"/>
      <c r="DD1802" s="69"/>
      <c r="DE1802" s="69"/>
      <c r="DF1802" s="69"/>
      <c r="DG1802" s="69"/>
      <c r="DH1802" s="69"/>
      <c r="DI1802" s="69"/>
      <c r="DJ1802" s="69"/>
      <c r="DK1802" s="69"/>
      <c r="DL1802" s="69"/>
      <c r="DM1802" s="69"/>
      <c r="DN1802" s="69"/>
      <c r="DO1802" s="69"/>
      <c r="DP1802" s="69"/>
      <c r="DQ1802" s="69"/>
      <c r="DR1802" s="69"/>
      <c r="DS1802" s="69"/>
      <c r="DT1802" s="69"/>
      <c r="DU1802" s="69"/>
      <c r="DV1802" s="69"/>
      <c r="DW1802" s="69"/>
      <c r="DX1802" s="69"/>
      <c r="DY1802" s="69"/>
      <c r="DZ1802" s="69"/>
      <c r="EA1802" s="69"/>
      <c r="EB1802" s="69"/>
      <c r="EC1802" s="69"/>
      <c r="ED1802" s="69"/>
      <c r="EE1802" s="69"/>
      <c r="EF1802" s="69"/>
      <c r="EG1802" s="69"/>
      <c r="EH1802" s="69"/>
      <c r="EI1802" s="69"/>
      <c r="EJ1802" s="69"/>
      <c r="EK1802" s="69"/>
      <c r="EL1802" s="69"/>
      <c r="EM1802" s="69"/>
      <c r="EN1802" s="69"/>
      <c r="EO1802" s="69"/>
      <c r="EP1802" s="69"/>
      <c r="EQ1802" s="69"/>
      <c r="ER1802" s="69"/>
      <c r="ES1802" s="69"/>
      <c r="ET1802" s="69"/>
      <c r="EU1802" s="69"/>
      <c r="EV1802" s="69"/>
      <c r="EW1802" s="69"/>
      <c r="EX1802" s="69"/>
      <c r="EY1802" s="69"/>
      <c r="EZ1802" s="69"/>
      <c r="FA1802" s="69"/>
      <c r="FB1802" s="69"/>
      <c r="FC1802" s="69"/>
      <c r="FD1802" s="69"/>
      <c r="FE1802" s="69"/>
      <c r="FF1802" s="69"/>
      <c r="FG1802" s="69"/>
      <c r="FH1802" s="69"/>
      <c r="FI1802" s="69"/>
      <c r="FJ1802" s="69"/>
      <c r="FK1802" s="69"/>
      <c r="FL1802" s="69"/>
      <c r="FM1802" s="69"/>
      <c r="FN1802" s="69"/>
      <c r="FO1802" s="69"/>
      <c r="FP1802" s="69"/>
      <c r="FQ1802" s="69"/>
      <c r="FR1802" s="69"/>
      <c r="FS1802" s="69"/>
      <c r="FT1802" s="69"/>
      <c r="FU1802" s="69"/>
      <c r="FV1802" s="69"/>
      <c r="FW1802" s="69"/>
      <c r="FX1802" s="69"/>
      <c r="FY1802" s="69"/>
      <c r="FZ1802" s="69"/>
      <c r="GA1802" s="69"/>
      <c r="GB1802" s="69"/>
      <c r="GC1802" s="69"/>
      <c r="GD1802" s="69"/>
      <c r="GE1802" s="69"/>
      <c r="GF1802" s="69"/>
      <c r="GG1802" s="69"/>
      <c r="GH1802" s="69"/>
      <c r="GI1802" s="69"/>
      <c r="GJ1802" s="69"/>
      <c r="GK1802" s="69"/>
      <c r="GL1802" s="69"/>
      <c r="GM1802" s="69"/>
      <c r="GN1802" s="69"/>
      <c r="GO1802" s="69"/>
      <c r="GP1802" s="69"/>
      <c r="GQ1802" s="69"/>
      <c r="GR1802" s="69"/>
      <c r="GS1802" s="69"/>
      <c r="GT1802" s="69"/>
      <c r="GU1802" s="69"/>
      <c r="GV1802" s="69"/>
      <c r="GW1802" s="69"/>
      <c r="GX1802" s="69"/>
      <c r="GY1802" s="69"/>
      <c r="GZ1802" s="69"/>
      <c r="HA1802" s="69"/>
      <c r="HB1802" s="69"/>
      <c r="HC1802" s="69"/>
      <c r="HD1802" s="69"/>
      <c r="HE1802" s="69"/>
      <c r="HF1802" s="69"/>
      <c r="HG1802" s="69"/>
      <c r="HH1802" s="69"/>
      <c r="HI1802" s="69"/>
      <c r="HJ1802" s="69"/>
      <c r="HK1802" s="69"/>
      <c r="HL1802" s="69"/>
      <c r="HM1802" s="69"/>
      <c r="HN1802" s="69"/>
      <c r="HO1802" s="69"/>
      <c r="HP1802" s="69"/>
      <c r="HQ1802" s="69"/>
      <c r="HR1802" s="69"/>
      <c r="HS1802" s="69"/>
      <c r="HT1802" s="69"/>
      <c r="HU1802" s="69"/>
      <c r="HV1802" s="69"/>
      <c r="HW1802" s="69"/>
      <c r="HX1802" s="69"/>
      <c r="HY1802" s="69"/>
      <c r="HZ1802" s="69"/>
      <c r="IA1802" s="69"/>
      <c r="IB1802" s="69"/>
      <c r="IC1802" s="69"/>
      <c r="ID1802" s="69"/>
      <c r="IE1802" s="69"/>
      <c r="IF1802" s="69"/>
      <c r="IG1802" s="69"/>
      <c r="IH1802" s="69"/>
      <c r="II1802" s="69"/>
      <c r="IJ1802" s="69"/>
      <c r="IK1802" s="69"/>
      <c r="IL1802" s="69"/>
      <c r="IM1802" s="69"/>
      <c r="IN1802" s="69"/>
    </row>
    <row r="1803" spans="1:248" s="70" customFormat="1" ht="15.95" customHeight="1" x14ac:dyDescent="0.2">
      <c r="A1803" s="92" t="s">
        <v>3686</v>
      </c>
      <c r="B1803" s="142">
        <v>42482</v>
      </c>
      <c r="C1803" s="92" t="s">
        <v>3687</v>
      </c>
      <c r="D1803" s="320">
        <v>600</v>
      </c>
      <c r="E1803" s="69"/>
      <c r="F1803" s="69"/>
      <c r="G1803" s="69"/>
      <c r="H1803" s="69"/>
      <c r="I1803" s="69"/>
      <c r="J1803" s="69"/>
      <c r="N1803" s="69"/>
      <c r="O1803" s="69"/>
      <c r="P1803" s="69"/>
      <c r="Q1803" s="69"/>
      <c r="R1803" s="69"/>
      <c r="S1803" s="69"/>
      <c r="T1803" s="69"/>
      <c r="U1803" s="69"/>
      <c r="V1803" s="69"/>
      <c r="W1803" s="69"/>
      <c r="X1803" s="69"/>
      <c r="Y1803" s="69"/>
      <c r="Z1803" s="69"/>
      <c r="AA1803" s="69"/>
      <c r="AB1803" s="69"/>
      <c r="AC1803" s="69"/>
      <c r="AD1803" s="69"/>
      <c r="AE1803" s="69"/>
      <c r="AF1803" s="69"/>
      <c r="AG1803" s="69"/>
      <c r="AH1803" s="69"/>
      <c r="AI1803" s="69"/>
      <c r="AJ1803" s="69"/>
      <c r="AK1803" s="69"/>
      <c r="AL1803" s="69"/>
      <c r="AM1803" s="69"/>
      <c r="AN1803" s="69"/>
      <c r="AO1803" s="69"/>
      <c r="AP1803" s="69"/>
      <c r="AQ1803" s="69"/>
      <c r="AR1803" s="69"/>
      <c r="AS1803" s="69"/>
      <c r="AT1803" s="69"/>
      <c r="AU1803" s="69"/>
      <c r="AV1803" s="69"/>
      <c r="AW1803" s="69"/>
      <c r="AX1803" s="69"/>
      <c r="AY1803" s="69"/>
      <c r="AZ1803" s="69"/>
      <c r="BA1803" s="69"/>
      <c r="BB1803" s="69"/>
      <c r="BC1803" s="69"/>
      <c r="BD1803" s="69"/>
      <c r="BE1803" s="69"/>
      <c r="BF1803" s="69"/>
      <c r="BG1803" s="69"/>
      <c r="BH1803" s="69"/>
      <c r="BI1803" s="69"/>
      <c r="BJ1803" s="69"/>
      <c r="BK1803" s="69"/>
      <c r="BL1803" s="69"/>
      <c r="BM1803" s="69"/>
      <c r="BN1803" s="69"/>
      <c r="BO1803" s="69"/>
      <c r="BP1803" s="69"/>
      <c r="BQ1803" s="69"/>
      <c r="BR1803" s="69"/>
      <c r="BS1803" s="69"/>
      <c r="BT1803" s="69"/>
      <c r="BU1803" s="69"/>
      <c r="BV1803" s="69"/>
      <c r="BW1803" s="69"/>
      <c r="BX1803" s="69"/>
      <c r="BY1803" s="69"/>
      <c r="BZ1803" s="69"/>
      <c r="CA1803" s="69"/>
      <c r="CB1803" s="69"/>
      <c r="CC1803" s="69"/>
      <c r="CD1803" s="69"/>
      <c r="CE1803" s="69"/>
      <c r="CF1803" s="69"/>
      <c r="CG1803" s="69"/>
      <c r="CH1803" s="69"/>
      <c r="CI1803" s="69"/>
      <c r="CJ1803" s="69"/>
      <c r="CK1803" s="69"/>
      <c r="CL1803" s="69"/>
      <c r="CM1803" s="69"/>
      <c r="CN1803" s="69"/>
      <c r="CO1803" s="69"/>
      <c r="CP1803" s="69"/>
      <c r="CQ1803" s="69"/>
      <c r="CR1803" s="69"/>
      <c r="CS1803" s="69"/>
      <c r="CT1803" s="69"/>
      <c r="CU1803" s="69"/>
      <c r="CV1803" s="69"/>
      <c r="CW1803" s="69"/>
      <c r="CX1803" s="69"/>
      <c r="CY1803" s="69"/>
      <c r="CZ1803" s="69"/>
      <c r="DA1803" s="69"/>
      <c r="DB1803" s="69"/>
      <c r="DC1803" s="69"/>
      <c r="DD1803" s="69"/>
      <c r="DE1803" s="69"/>
      <c r="DF1803" s="69"/>
      <c r="DG1803" s="69"/>
      <c r="DH1803" s="69"/>
      <c r="DI1803" s="69"/>
      <c r="DJ1803" s="69"/>
      <c r="DK1803" s="69"/>
      <c r="DL1803" s="69"/>
      <c r="DM1803" s="69"/>
      <c r="DN1803" s="69"/>
      <c r="DO1803" s="69"/>
      <c r="DP1803" s="69"/>
      <c r="DQ1803" s="69"/>
      <c r="DR1803" s="69"/>
      <c r="DS1803" s="69"/>
      <c r="DT1803" s="69"/>
      <c r="DU1803" s="69"/>
      <c r="DV1803" s="69"/>
      <c r="DW1803" s="69"/>
      <c r="DX1803" s="69"/>
      <c r="DY1803" s="69"/>
      <c r="DZ1803" s="69"/>
      <c r="EA1803" s="69"/>
      <c r="EB1803" s="69"/>
      <c r="EC1803" s="69"/>
      <c r="ED1803" s="69"/>
      <c r="EE1803" s="69"/>
      <c r="EF1803" s="69"/>
      <c r="EG1803" s="69"/>
      <c r="EH1803" s="69"/>
      <c r="EI1803" s="69"/>
      <c r="EJ1803" s="69"/>
      <c r="EK1803" s="69"/>
      <c r="EL1803" s="69"/>
      <c r="EM1803" s="69"/>
      <c r="EN1803" s="69"/>
      <c r="EO1803" s="69"/>
      <c r="EP1803" s="69"/>
      <c r="EQ1803" s="69"/>
      <c r="ER1803" s="69"/>
      <c r="ES1803" s="69"/>
      <c r="ET1803" s="69"/>
      <c r="EU1803" s="69"/>
      <c r="EV1803" s="69"/>
      <c r="EW1803" s="69"/>
      <c r="EX1803" s="69"/>
      <c r="EY1803" s="69"/>
      <c r="EZ1803" s="69"/>
      <c r="FA1803" s="69"/>
      <c r="FB1803" s="69"/>
      <c r="FC1803" s="69"/>
      <c r="FD1803" s="69"/>
      <c r="FE1803" s="69"/>
      <c r="FF1803" s="69"/>
      <c r="FG1803" s="69"/>
      <c r="FH1803" s="69"/>
      <c r="FI1803" s="69"/>
      <c r="FJ1803" s="69"/>
      <c r="FK1803" s="69"/>
      <c r="FL1803" s="69"/>
      <c r="FM1803" s="69"/>
      <c r="FN1803" s="69"/>
      <c r="FO1803" s="69"/>
      <c r="FP1803" s="69"/>
      <c r="FQ1803" s="69"/>
      <c r="FR1803" s="69"/>
      <c r="FS1803" s="69"/>
      <c r="FT1803" s="69"/>
      <c r="FU1803" s="69"/>
      <c r="FV1803" s="69"/>
      <c r="FW1803" s="69"/>
      <c r="FX1803" s="69"/>
      <c r="FY1803" s="69"/>
      <c r="FZ1803" s="69"/>
      <c r="GA1803" s="69"/>
      <c r="GB1803" s="69"/>
      <c r="GC1803" s="69"/>
      <c r="GD1803" s="69"/>
      <c r="GE1803" s="69"/>
      <c r="GF1803" s="69"/>
      <c r="GG1803" s="69"/>
      <c r="GH1803" s="69"/>
      <c r="GI1803" s="69"/>
      <c r="GJ1803" s="69"/>
      <c r="GK1803" s="69"/>
      <c r="GL1803" s="69"/>
      <c r="GM1803" s="69"/>
      <c r="GN1803" s="69"/>
      <c r="GO1803" s="69"/>
      <c r="GP1803" s="69"/>
      <c r="GQ1803" s="69"/>
      <c r="GR1803" s="69"/>
      <c r="GS1803" s="69"/>
      <c r="GT1803" s="69"/>
      <c r="GU1803" s="69"/>
      <c r="GV1803" s="69"/>
      <c r="GW1803" s="69"/>
      <c r="GX1803" s="69"/>
      <c r="GY1803" s="69"/>
      <c r="GZ1803" s="69"/>
      <c r="HA1803" s="69"/>
      <c r="HB1803" s="69"/>
      <c r="HC1803" s="69"/>
      <c r="HD1803" s="69"/>
      <c r="HE1803" s="69"/>
      <c r="HF1803" s="69"/>
      <c r="HG1803" s="69"/>
      <c r="HH1803" s="69"/>
      <c r="HI1803" s="69"/>
      <c r="HJ1803" s="69"/>
      <c r="HK1803" s="69"/>
      <c r="HL1803" s="69"/>
      <c r="HM1803" s="69"/>
      <c r="HN1803" s="69"/>
      <c r="HO1803" s="69"/>
      <c r="HP1803" s="69"/>
      <c r="HQ1803" s="69"/>
      <c r="HR1803" s="69"/>
      <c r="HS1803" s="69"/>
      <c r="HT1803" s="69"/>
      <c r="HU1803" s="69"/>
      <c r="HV1803" s="69"/>
      <c r="HW1803" s="69"/>
      <c r="HX1803" s="69"/>
      <c r="HY1803" s="69"/>
      <c r="HZ1803" s="69"/>
      <c r="IA1803" s="69"/>
      <c r="IB1803" s="69"/>
      <c r="IC1803" s="69"/>
      <c r="ID1803" s="69"/>
      <c r="IE1803" s="69"/>
      <c r="IF1803" s="69"/>
      <c r="IG1803" s="69"/>
      <c r="IH1803" s="69"/>
      <c r="II1803" s="69"/>
      <c r="IJ1803" s="69"/>
      <c r="IK1803" s="69"/>
      <c r="IL1803" s="69"/>
      <c r="IM1803" s="69"/>
      <c r="IN1803" s="69"/>
    </row>
    <row r="1804" spans="1:248" s="70" customFormat="1" ht="15.95" customHeight="1" x14ac:dyDescent="0.2">
      <c r="A1804" s="92" t="s">
        <v>3688</v>
      </c>
      <c r="B1804" s="142">
        <v>42483</v>
      </c>
      <c r="C1804" s="92" t="s">
        <v>3689</v>
      </c>
      <c r="D1804" s="320">
        <v>600</v>
      </c>
      <c r="E1804" s="69"/>
      <c r="F1804" s="69"/>
      <c r="G1804" s="69"/>
      <c r="H1804" s="69"/>
      <c r="I1804" s="69"/>
      <c r="J1804" s="69"/>
      <c r="N1804" s="69"/>
      <c r="O1804" s="69"/>
      <c r="P1804" s="69"/>
      <c r="Q1804" s="69"/>
      <c r="R1804" s="69"/>
      <c r="S1804" s="69"/>
      <c r="T1804" s="69"/>
      <c r="U1804" s="69"/>
      <c r="V1804" s="69"/>
      <c r="W1804" s="69"/>
      <c r="X1804" s="69"/>
      <c r="Y1804" s="69"/>
      <c r="Z1804" s="69"/>
      <c r="AA1804" s="69"/>
      <c r="AB1804" s="69"/>
      <c r="AC1804" s="69"/>
      <c r="AD1804" s="69"/>
      <c r="AE1804" s="69"/>
      <c r="AF1804" s="69"/>
      <c r="AG1804" s="69"/>
      <c r="AH1804" s="69"/>
      <c r="AI1804" s="69"/>
      <c r="AJ1804" s="69"/>
      <c r="AK1804" s="69"/>
      <c r="AL1804" s="69"/>
      <c r="AM1804" s="69"/>
      <c r="AN1804" s="69"/>
      <c r="AO1804" s="69"/>
      <c r="AP1804" s="69"/>
      <c r="AQ1804" s="69"/>
      <c r="AR1804" s="69"/>
      <c r="AS1804" s="69"/>
      <c r="AT1804" s="69"/>
      <c r="AU1804" s="69"/>
      <c r="AV1804" s="69"/>
      <c r="AW1804" s="69"/>
      <c r="AX1804" s="69"/>
      <c r="AY1804" s="69"/>
      <c r="AZ1804" s="69"/>
      <c r="BA1804" s="69"/>
      <c r="BB1804" s="69"/>
      <c r="BC1804" s="69"/>
      <c r="BD1804" s="69"/>
      <c r="BE1804" s="69"/>
      <c r="BF1804" s="69"/>
      <c r="BG1804" s="69"/>
      <c r="BH1804" s="69"/>
      <c r="BI1804" s="69"/>
      <c r="BJ1804" s="69"/>
      <c r="BK1804" s="69"/>
      <c r="BL1804" s="69"/>
      <c r="BM1804" s="69"/>
      <c r="BN1804" s="69"/>
      <c r="BO1804" s="69"/>
      <c r="BP1804" s="69"/>
      <c r="BQ1804" s="69"/>
      <c r="BR1804" s="69"/>
      <c r="BS1804" s="69"/>
      <c r="BT1804" s="69"/>
      <c r="BU1804" s="69"/>
      <c r="BV1804" s="69"/>
      <c r="BW1804" s="69"/>
      <c r="BX1804" s="69"/>
      <c r="BY1804" s="69"/>
      <c r="BZ1804" s="69"/>
      <c r="CA1804" s="69"/>
      <c r="CB1804" s="69"/>
      <c r="CC1804" s="69"/>
      <c r="CD1804" s="69"/>
      <c r="CE1804" s="69"/>
      <c r="CF1804" s="69"/>
      <c r="CG1804" s="69"/>
      <c r="CH1804" s="69"/>
      <c r="CI1804" s="69"/>
      <c r="CJ1804" s="69"/>
      <c r="CK1804" s="69"/>
      <c r="CL1804" s="69"/>
      <c r="CM1804" s="69"/>
      <c r="CN1804" s="69"/>
      <c r="CO1804" s="69"/>
      <c r="CP1804" s="69"/>
      <c r="CQ1804" s="69"/>
      <c r="CR1804" s="69"/>
      <c r="CS1804" s="69"/>
      <c r="CT1804" s="69"/>
      <c r="CU1804" s="69"/>
      <c r="CV1804" s="69"/>
      <c r="CW1804" s="69"/>
      <c r="CX1804" s="69"/>
      <c r="CY1804" s="69"/>
      <c r="CZ1804" s="69"/>
      <c r="DA1804" s="69"/>
      <c r="DB1804" s="69"/>
      <c r="DC1804" s="69"/>
      <c r="DD1804" s="69"/>
      <c r="DE1804" s="69"/>
      <c r="DF1804" s="69"/>
      <c r="DG1804" s="69"/>
      <c r="DH1804" s="69"/>
      <c r="DI1804" s="69"/>
      <c r="DJ1804" s="69"/>
      <c r="DK1804" s="69"/>
      <c r="DL1804" s="69"/>
      <c r="DM1804" s="69"/>
      <c r="DN1804" s="69"/>
      <c r="DO1804" s="69"/>
      <c r="DP1804" s="69"/>
      <c r="DQ1804" s="69"/>
      <c r="DR1804" s="69"/>
      <c r="DS1804" s="69"/>
      <c r="DT1804" s="69"/>
      <c r="DU1804" s="69"/>
      <c r="DV1804" s="69"/>
      <c r="DW1804" s="69"/>
      <c r="DX1804" s="69"/>
      <c r="DY1804" s="69"/>
      <c r="DZ1804" s="69"/>
      <c r="EA1804" s="69"/>
      <c r="EB1804" s="69"/>
      <c r="EC1804" s="69"/>
      <c r="ED1804" s="69"/>
      <c r="EE1804" s="69"/>
      <c r="EF1804" s="69"/>
      <c r="EG1804" s="69"/>
      <c r="EH1804" s="69"/>
      <c r="EI1804" s="69"/>
      <c r="EJ1804" s="69"/>
      <c r="EK1804" s="69"/>
      <c r="EL1804" s="69"/>
      <c r="EM1804" s="69"/>
      <c r="EN1804" s="69"/>
      <c r="EO1804" s="69"/>
      <c r="EP1804" s="69"/>
      <c r="EQ1804" s="69"/>
      <c r="ER1804" s="69"/>
      <c r="ES1804" s="69"/>
      <c r="ET1804" s="69"/>
      <c r="EU1804" s="69"/>
      <c r="EV1804" s="69"/>
      <c r="EW1804" s="69"/>
      <c r="EX1804" s="69"/>
      <c r="EY1804" s="69"/>
      <c r="EZ1804" s="69"/>
      <c r="FA1804" s="69"/>
      <c r="FB1804" s="69"/>
      <c r="FC1804" s="69"/>
      <c r="FD1804" s="69"/>
      <c r="FE1804" s="69"/>
      <c r="FF1804" s="69"/>
      <c r="FG1804" s="69"/>
      <c r="FH1804" s="69"/>
      <c r="FI1804" s="69"/>
      <c r="FJ1804" s="69"/>
      <c r="FK1804" s="69"/>
      <c r="FL1804" s="69"/>
      <c r="FM1804" s="69"/>
      <c r="FN1804" s="69"/>
      <c r="FO1804" s="69"/>
      <c r="FP1804" s="69"/>
      <c r="FQ1804" s="69"/>
      <c r="FR1804" s="69"/>
      <c r="FS1804" s="69"/>
      <c r="FT1804" s="69"/>
      <c r="FU1804" s="69"/>
      <c r="FV1804" s="69"/>
      <c r="FW1804" s="69"/>
      <c r="FX1804" s="69"/>
      <c r="FY1804" s="69"/>
      <c r="FZ1804" s="69"/>
      <c r="GA1804" s="69"/>
      <c r="GB1804" s="69"/>
      <c r="GC1804" s="69"/>
      <c r="GD1804" s="69"/>
      <c r="GE1804" s="69"/>
      <c r="GF1804" s="69"/>
      <c r="GG1804" s="69"/>
      <c r="GH1804" s="69"/>
      <c r="GI1804" s="69"/>
      <c r="GJ1804" s="69"/>
      <c r="GK1804" s="69"/>
      <c r="GL1804" s="69"/>
      <c r="GM1804" s="69"/>
      <c r="GN1804" s="69"/>
      <c r="GO1804" s="69"/>
      <c r="GP1804" s="69"/>
      <c r="GQ1804" s="69"/>
      <c r="GR1804" s="69"/>
      <c r="GS1804" s="69"/>
      <c r="GT1804" s="69"/>
      <c r="GU1804" s="69"/>
      <c r="GV1804" s="69"/>
      <c r="GW1804" s="69"/>
      <c r="GX1804" s="69"/>
      <c r="GY1804" s="69"/>
      <c r="GZ1804" s="69"/>
      <c r="HA1804" s="69"/>
      <c r="HB1804" s="69"/>
      <c r="HC1804" s="69"/>
      <c r="HD1804" s="69"/>
      <c r="HE1804" s="69"/>
      <c r="HF1804" s="69"/>
      <c r="HG1804" s="69"/>
      <c r="HH1804" s="69"/>
      <c r="HI1804" s="69"/>
      <c r="HJ1804" s="69"/>
      <c r="HK1804" s="69"/>
      <c r="HL1804" s="69"/>
      <c r="HM1804" s="69"/>
      <c r="HN1804" s="69"/>
      <c r="HO1804" s="69"/>
      <c r="HP1804" s="69"/>
      <c r="HQ1804" s="69"/>
      <c r="HR1804" s="69"/>
      <c r="HS1804" s="69"/>
      <c r="HT1804" s="69"/>
      <c r="HU1804" s="69"/>
      <c r="HV1804" s="69"/>
      <c r="HW1804" s="69"/>
      <c r="HX1804" s="69"/>
      <c r="HY1804" s="69"/>
      <c r="HZ1804" s="69"/>
      <c r="IA1804" s="69"/>
      <c r="IB1804" s="69"/>
      <c r="IC1804" s="69"/>
      <c r="ID1804" s="69"/>
      <c r="IE1804" s="69"/>
      <c r="IF1804" s="69"/>
      <c r="IG1804" s="69"/>
      <c r="IH1804" s="69"/>
      <c r="II1804" s="69"/>
      <c r="IJ1804" s="69"/>
      <c r="IK1804" s="69"/>
      <c r="IL1804" s="69"/>
      <c r="IM1804" s="69"/>
      <c r="IN1804" s="69"/>
    </row>
    <row r="1805" spans="1:248" s="70" customFormat="1" ht="15" customHeight="1" x14ac:dyDescent="0.2">
      <c r="A1805" s="92" t="s">
        <v>3690</v>
      </c>
      <c r="B1805" s="142">
        <v>42484</v>
      </c>
      <c r="C1805" s="92" t="s">
        <v>3691</v>
      </c>
      <c r="D1805" s="320">
        <v>600</v>
      </c>
      <c r="E1805" s="69"/>
      <c r="F1805" s="69"/>
      <c r="G1805" s="69"/>
      <c r="H1805" s="69"/>
      <c r="I1805" s="69"/>
      <c r="J1805" s="69"/>
      <c r="N1805" s="69"/>
      <c r="O1805" s="69"/>
      <c r="P1805" s="69"/>
      <c r="Q1805" s="69"/>
      <c r="R1805" s="69"/>
      <c r="S1805" s="69"/>
      <c r="T1805" s="69"/>
      <c r="U1805" s="69"/>
      <c r="V1805" s="69"/>
      <c r="W1805" s="69"/>
      <c r="X1805" s="69"/>
      <c r="Y1805" s="69"/>
      <c r="Z1805" s="69"/>
      <c r="AA1805" s="69"/>
      <c r="AB1805" s="69"/>
      <c r="AC1805" s="69"/>
      <c r="AD1805" s="69"/>
      <c r="AE1805" s="69"/>
      <c r="AF1805" s="69"/>
      <c r="AG1805" s="69"/>
      <c r="AH1805" s="69"/>
      <c r="AI1805" s="69"/>
      <c r="AJ1805" s="69"/>
      <c r="AK1805" s="69"/>
      <c r="AL1805" s="69"/>
      <c r="AM1805" s="69"/>
      <c r="AN1805" s="69"/>
      <c r="AO1805" s="69"/>
      <c r="AP1805" s="69"/>
      <c r="AQ1805" s="69"/>
      <c r="AR1805" s="69"/>
      <c r="AS1805" s="69"/>
      <c r="AT1805" s="69"/>
      <c r="AU1805" s="69"/>
      <c r="AV1805" s="69"/>
      <c r="AW1805" s="69"/>
      <c r="AX1805" s="69"/>
      <c r="AY1805" s="69"/>
      <c r="AZ1805" s="69"/>
      <c r="BA1805" s="69"/>
      <c r="BB1805" s="69"/>
      <c r="BC1805" s="69"/>
      <c r="BD1805" s="69"/>
      <c r="BE1805" s="69"/>
      <c r="BF1805" s="69"/>
      <c r="BG1805" s="69"/>
      <c r="BH1805" s="69"/>
      <c r="BI1805" s="69"/>
      <c r="BJ1805" s="69"/>
      <c r="BK1805" s="69"/>
      <c r="BL1805" s="69"/>
      <c r="BM1805" s="69"/>
      <c r="BN1805" s="69"/>
      <c r="BO1805" s="69"/>
      <c r="BP1805" s="69"/>
      <c r="BQ1805" s="69"/>
      <c r="BR1805" s="69"/>
      <c r="BS1805" s="69"/>
      <c r="BT1805" s="69"/>
      <c r="BU1805" s="69"/>
      <c r="BV1805" s="69"/>
      <c r="BW1805" s="69"/>
      <c r="BX1805" s="69"/>
      <c r="BY1805" s="69"/>
      <c r="BZ1805" s="69"/>
      <c r="CA1805" s="69"/>
      <c r="CB1805" s="69"/>
      <c r="CC1805" s="69"/>
      <c r="CD1805" s="69"/>
      <c r="CE1805" s="69"/>
      <c r="CF1805" s="69"/>
      <c r="CG1805" s="69"/>
      <c r="CH1805" s="69"/>
      <c r="CI1805" s="69"/>
      <c r="CJ1805" s="69"/>
      <c r="CK1805" s="69"/>
      <c r="CL1805" s="69"/>
      <c r="CM1805" s="69"/>
      <c r="CN1805" s="69"/>
      <c r="CO1805" s="69"/>
      <c r="CP1805" s="69"/>
      <c r="CQ1805" s="69"/>
      <c r="CR1805" s="69"/>
      <c r="CS1805" s="69"/>
      <c r="CT1805" s="69"/>
      <c r="CU1805" s="69"/>
      <c r="CV1805" s="69"/>
      <c r="CW1805" s="69"/>
      <c r="CX1805" s="69"/>
      <c r="CY1805" s="69"/>
      <c r="CZ1805" s="69"/>
      <c r="DA1805" s="69"/>
      <c r="DB1805" s="69"/>
      <c r="DC1805" s="69"/>
      <c r="DD1805" s="69"/>
      <c r="DE1805" s="69"/>
      <c r="DF1805" s="69"/>
      <c r="DG1805" s="69"/>
      <c r="DH1805" s="69"/>
      <c r="DI1805" s="69"/>
      <c r="DJ1805" s="69"/>
      <c r="DK1805" s="69"/>
      <c r="DL1805" s="69"/>
      <c r="DM1805" s="69"/>
      <c r="DN1805" s="69"/>
      <c r="DO1805" s="69"/>
      <c r="DP1805" s="69"/>
      <c r="DQ1805" s="69"/>
      <c r="DR1805" s="69"/>
      <c r="DS1805" s="69"/>
      <c r="DT1805" s="69"/>
      <c r="DU1805" s="69"/>
      <c r="DV1805" s="69"/>
      <c r="DW1805" s="69"/>
      <c r="DX1805" s="69"/>
      <c r="DY1805" s="69"/>
      <c r="DZ1805" s="69"/>
      <c r="EA1805" s="69"/>
      <c r="EB1805" s="69"/>
      <c r="EC1805" s="69"/>
      <c r="ED1805" s="69"/>
      <c r="EE1805" s="69"/>
      <c r="EF1805" s="69"/>
      <c r="EG1805" s="69"/>
      <c r="EH1805" s="69"/>
      <c r="EI1805" s="69"/>
      <c r="EJ1805" s="69"/>
      <c r="EK1805" s="69"/>
      <c r="EL1805" s="69"/>
      <c r="EM1805" s="69"/>
      <c r="EN1805" s="69"/>
      <c r="EO1805" s="69"/>
      <c r="EP1805" s="69"/>
      <c r="EQ1805" s="69"/>
      <c r="ER1805" s="69"/>
      <c r="ES1805" s="69"/>
      <c r="ET1805" s="69"/>
      <c r="EU1805" s="69"/>
      <c r="EV1805" s="69"/>
      <c r="EW1805" s="69"/>
      <c r="EX1805" s="69"/>
      <c r="EY1805" s="69"/>
      <c r="EZ1805" s="69"/>
      <c r="FA1805" s="69"/>
      <c r="FB1805" s="69"/>
      <c r="FC1805" s="69"/>
      <c r="FD1805" s="69"/>
      <c r="FE1805" s="69"/>
      <c r="FF1805" s="69"/>
      <c r="FG1805" s="69"/>
      <c r="FH1805" s="69"/>
      <c r="FI1805" s="69"/>
      <c r="FJ1805" s="69"/>
      <c r="FK1805" s="69"/>
      <c r="FL1805" s="69"/>
      <c r="FM1805" s="69"/>
      <c r="FN1805" s="69"/>
      <c r="FO1805" s="69"/>
      <c r="FP1805" s="69"/>
      <c r="FQ1805" s="69"/>
      <c r="FR1805" s="69"/>
      <c r="FS1805" s="69"/>
      <c r="FT1805" s="69"/>
      <c r="FU1805" s="69"/>
      <c r="FV1805" s="69"/>
      <c r="FW1805" s="69"/>
      <c r="FX1805" s="69"/>
      <c r="FY1805" s="69"/>
      <c r="FZ1805" s="69"/>
      <c r="GA1805" s="69"/>
      <c r="GB1805" s="69"/>
      <c r="GC1805" s="69"/>
      <c r="GD1805" s="69"/>
      <c r="GE1805" s="69"/>
      <c r="GF1805" s="69"/>
      <c r="GG1805" s="69"/>
      <c r="GH1805" s="69"/>
      <c r="GI1805" s="69"/>
      <c r="GJ1805" s="69"/>
      <c r="GK1805" s="69"/>
      <c r="GL1805" s="69"/>
      <c r="GM1805" s="69"/>
      <c r="GN1805" s="69"/>
      <c r="GO1805" s="69"/>
      <c r="GP1805" s="69"/>
      <c r="GQ1805" s="69"/>
      <c r="GR1805" s="69"/>
      <c r="GS1805" s="69"/>
      <c r="GT1805" s="69"/>
      <c r="GU1805" s="69"/>
      <c r="GV1805" s="69"/>
      <c r="GW1805" s="69"/>
      <c r="GX1805" s="69"/>
      <c r="GY1805" s="69"/>
      <c r="GZ1805" s="69"/>
      <c r="HA1805" s="69"/>
      <c r="HB1805" s="69"/>
      <c r="HC1805" s="69"/>
      <c r="HD1805" s="69"/>
      <c r="HE1805" s="69"/>
      <c r="HF1805" s="69"/>
      <c r="HG1805" s="69"/>
      <c r="HH1805" s="69"/>
      <c r="HI1805" s="69"/>
      <c r="HJ1805" s="69"/>
      <c r="HK1805" s="69"/>
      <c r="HL1805" s="69"/>
      <c r="HM1805" s="69"/>
      <c r="HN1805" s="69"/>
      <c r="HO1805" s="69"/>
      <c r="HP1805" s="69"/>
      <c r="HQ1805" s="69"/>
      <c r="HR1805" s="69"/>
      <c r="HS1805" s="69"/>
      <c r="HT1805" s="69"/>
      <c r="HU1805" s="69"/>
      <c r="HV1805" s="69"/>
      <c r="HW1805" s="69"/>
      <c r="HX1805" s="69"/>
      <c r="HY1805" s="69"/>
      <c r="HZ1805" s="69"/>
      <c r="IA1805" s="69"/>
      <c r="IB1805" s="69"/>
      <c r="IC1805" s="69"/>
      <c r="ID1805" s="69"/>
      <c r="IE1805" s="69"/>
      <c r="IF1805" s="69"/>
      <c r="IG1805" s="69"/>
      <c r="IH1805" s="69"/>
      <c r="II1805" s="69"/>
      <c r="IJ1805" s="69"/>
      <c r="IK1805" s="69"/>
      <c r="IL1805" s="69"/>
      <c r="IM1805" s="69"/>
      <c r="IN1805" s="69"/>
    </row>
    <row r="1806" spans="1:248" s="70" customFormat="1" ht="15" customHeight="1" x14ac:dyDescent="0.2">
      <c r="A1806" s="92" t="s">
        <v>3692</v>
      </c>
      <c r="B1806" s="142">
        <v>42485</v>
      </c>
      <c r="C1806" s="92" t="s">
        <v>3693</v>
      </c>
      <c r="D1806" s="320">
        <v>600</v>
      </c>
      <c r="E1806" s="69"/>
      <c r="F1806" s="69"/>
      <c r="G1806" s="69"/>
      <c r="H1806" s="69"/>
      <c r="I1806" s="69"/>
      <c r="J1806" s="69"/>
      <c r="N1806" s="69"/>
      <c r="O1806" s="69"/>
      <c r="P1806" s="69"/>
      <c r="Q1806" s="69"/>
      <c r="R1806" s="69"/>
      <c r="S1806" s="69"/>
      <c r="T1806" s="69"/>
      <c r="U1806" s="69"/>
      <c r="V1806" s="69"/>
      <c r="W1806" s="69"/>
      <c r="X1806" s="69"/>
      <c r="Y1806" s="69"/>
      <c r="Z1806" s="69"/>
      <c r="AA1806" s="69"/>
      <c r="AB1806" s="69"/>
      <c r="AC1806" s="69"/>
      <c r="AD1806" s="69"/>
      <c r="AE1806" s="69"/>
      <c r="AF1806" s="69"/>
      <c r="AG1806" s="69"/>
      <c r="AH1806" s="69"/>
      <c r="AI1806" s="69"/>
      <c r="AJ1806" s="69"/>
      <c r="AK1806" s="69"/>
      <c r="AL1806" s="69"/>
      <c r="AM1806" s="69"/>
      <c r="AN1806" s="69"/>
      <c r="AO1806" s="69"/>
      <c r="AP1806" s="69"/>
      <c r="AQ1806" s="69"/>
      <c r="AR1806" s="69"/>
      <c r="AS1806" s="69"/>
      <c r="AT1806" s="69"/>
      <c r="AU1806" s="69"/>
      <c r="AV1806" s="69"/>
      <c r="AW1806" s="69"/>
      <c r="AX1806" s="69"/>
      <c r="AY1806" s="69"/>
      <c r="AZ1806" s="69"/>
      <c r="BA1806" s="69"/>
      <c r="BB1806" s="69"/>
      <c r="BC1806" s="69"/>
      <c r="BD1806" s="69"/>
      <c r="BE1806" s="69"/>
      <c r="BF1806" s="69"/>
      <c r="BG1806" s="69"/>
      <c r="BH1806" s="69"/>
      <c r="BI1806" s="69"/>
      <c r="BJ1806" s="69"/>
      <c r="BK1806" s="69"/>
      <c r="BL1806" s="69"/>
      <c r="BM1806" s="69"/>
      <c r="BN1806" s="69"/>
      <c r="BO1806" s="69"/>
      <c r="BP1806" s="69"/>
      <c r="BQ1806" s="69"/>
      <c r="BR1806" s="69"/>
      <c r="BS1806" s="69"/>
      <c r="BT1806" s="69"/>
      <c r="BU1806" s="69"/>
      <c r="BV1806" s="69"/>
      <c r="BW1806" s="69"/>
      <c r="BX1806" s="69"/>
      <c r="BY1806" s="69"/>
      <c r="BZ1806" s="69"/>
      <c r="CA1806" s="69"/>
      <c r="CB1806" s="69"/>
      <c r="CC1806" s="69"/>
      <c r="CD1806" s="69"/>
      <c r="CE1806" s="69"/>
      <c r="CF1806" s="69"/>
      <c r="CG1806" s="69"/>
      <c r="CH1806" s="69"/>
      <c r="CI1806" s="69"/>
      <c r="CJ1806" s="69"/>
      <c r="CK1806" s="69"/>
      <c r="CL1806" s="69"/>
      <c r="CM1806" s="69"/>
      <c r="CN1806" s="69"/>
      <c r="CO1806" s="69"/>
      <c r="CP1806" s="69"/>
      <c r="CQ1806" s="69"/>
      <c r="CR1806" s="69"/>
      <c r="CS1806" s="69"/>
      <c r="CT1806" s="69"/>
      <c r="CU1806" s="69"/>
      <c r="CV1806" s="69"/>
      <c r="CW1806" s="69"/>
      <c r="CX1806" s="69"/>
      <c r="CY1806" s="69"/>
      <c r="CZ1806" s="69"/>
      <c r="DA1806" s="69"/>
      <c r="DB1806" s="69"/>
      <c r="DC1806" s="69"/>
      <c r="DD1806" s="69"/>
      <c r="DE1806" s="69"/>
      <c r="DF1806" s="69"/>
      <c r="DG1806" s="69"/>
      <c r="DH1806" s="69"/>
      <c r="DI1806" s="69"/>
      <c r="DJ1806" s="69"/>
      <c r="DK1806" s="69"/>
      <c r="DL1806" s="69"/>
      <c r="DM1806" s="69"/>
      <c r="DN1806" s="69"/>
      <c r="DO1806" s="69"/>
      <c r="DP1806" s="69"/>
      <c r="DQ1806" s="69"/>
      <c r="DR1806" s="69"/>
      <c r="DS1806" s="69"/>
      <c r="DT1806" s="69"/>
      <c r="DU1806" s="69"/>
      <c r="DV1806" s="69"/>
      <c r="DW1806" s="69"/>
      <c r="DX1806" s="69"/>
      <c r="DY1806" s="69"/>
      <c r="DZ1806" s="69"/>
      <c r="EA1806" s="69"/>
      <c r="EB1806" s="69"/>
      <c r="EC1806" s="69"/>
      <c r="ED1806" s="69"/>
      <c r="EE1806" s="69"/>
      <c r="EF1806" s="69"/>
      <c r="EG1806" s="69"/>
      <c r="EH1806" s="69"/>
      <c r="EI1806" s="69"/>
      <c r="EJ1806" s="69"/>
      <c r="EK1806" s="69"/>
      <c r="EL1806" s="69"/>
      <c r="EM1806" s="69"/>
      <c r="EN1806" s="69"/>
      <c r="EO1806" s="69"/>
      <c r="EP1806" s="69"/>
      <c r="EQ1806" s="69"/>
      <c r="ER1806" s="69"/>
      <c r="ES1806" s="69"/>
      <c r="ET1806" s="69"/>
      <c r="EU1806" s="69"/>
      <c r="EV1806" s="69"/>
      <c r="EW1806" s="69"/>
      <c r="EX1806" s="69"/>
      <c r="EY1806" s="69"/>
      <c r="EZ1806" s="69"/>
      <c r="FA1806" s="69"/>
      <c r="FB1806" s="69"/>
      <c r="FC1806" s="69"/>
      <c r="FD1806" s="69"/>
      <c r="FE1806" s="69"/>
      <c r="FF1806" s="69"/>
      <c r="FG1806" s="69"/>
      <c r="FH1806" s="69"/>
      <c r="FI1806" s="69"/>
      <c r="FJ1806" s="69"/>
      <c r="FK1806" s="69"/>
      <c r="FL1806" s="69"/>
      <c r="FM1806" s="69"/>
      <c r="FN1806" s="69"/>
      <c r="FO1806" s="69"/>
      <c r="FP1806" s="69"/>
      <c r="FQ1806" s="69"/>
      <c r="FR1806" s="69"/>
      <c r="FS1806" s="69"/>
      <c r="FT1806" s="69"/>
      <c r="FU1806" s="69"/>
      <c r="FV1806" s="69"/>
      <c r="FW1806" s="69"/>
      <c r="FX1806" s="69"/>
      <c r="FY1806" s="69"/>
      <c r="FZ1806" s="69"/>
      <c r="GA1806" s="69"/>
      <c r="GB1806" s="69"/>
      <c r="GC1806" s="69"/>
      <c r="GD1806" s="69"/>
      <c r="GE1806" s="69"/>
      <c r="GF1806" s="69"/>
      <c r="GG1806" s="69"/>
      <c r="GH1806" s="69"/>
      <c r="GI1806" s="69"/>
      <c r="GJ1806" s="69"/>
      <c r="GK1806" s="69"/>
      <c r="GL1806" s="69"/>
      <c r="GM1806" s="69"/>
      <c r="GN1806" s="69"/>
      <c r="GO1806" s="69"/>
      <c r="GP1806" s="69"/>
      <c r="GQ1806" s="69"/>
      <c r="GR1806" s="69"/>
      <c r="GS1806" s="69"/>
      <c r="GT1806" s="69"/>
      <c r="GU1806" s="69"/>
      <c r="GV1806" s="69"/>
      <c r="GW1806" s="69"/>
      <c r="GX1806" s="69"/>
      <c r="GY1806" s="69"/>
      <c r="GZ1806" s="69"/>
      <c r="HA1806" s="69"/>
      <c r="HB1806" s="69"/>
      <c r="HC1806" s="69"/>
      <c r="HD1806" s="69"/>
      <c r="HE1806" s="69"/>
      <c r="HF1806" s="69"/>
      <c r="HG1806" s="69"/>
      <c r="HH1806" s="69"/>
      <c r="HI1806" s="69"/>
      <c r="HJ1806" s="69"/>
      <c r="HK1806" s="69"/>
      <c r="HL1806" s="69"/>
      <c r="HM1806" s="69"/>
      <c r="HN1806" s="69"/>
      <c r="HO1806" s="69"/>
      <c r="HP1806" s="69"/>
      <c r="HQ1806" s="69"/>
      <c r="HR1806" s="69"/>
      <c r="HS1806" s="69"/>
      <c r="HT1806" s="69"/>
      <c r="HU1806" s="69"/>
      <c r="HV1806" s="69"/>
      <c r="HW1806" s="69"/>
      <c r="HX1806" s="69"/>
      <c r="HY1806" s="69"/>
      <c r="HZ1806" s="69"/>
      <c r="IA1806" s="69"/>
      <c r="IB1806" s="69"/>
      <c r="IC1806" s="69"/>
      <c r="ID1806" s="69"/>
      <c r="IE1806" s="69"/>
      <c r="IF1806" s="69"/>
      <c r="IG1806" s="69"/>
      <c r="IH1806" s="69"/>
      <c r="II1806" s="69"/>
      <c r="IJ1806" s="69"/>
      <c r="IK1806" s="69"/>
      <c r="IL1806" s="69"/>
      <c r="IM1806" s="69"/>
      <c r="IN1806" s="69"/>
    </row>
    <row r="1807" spans="1:248" s="70" customFormat="1" ht="15" customHeight="1" x14ac:dyDescent="0.2">
      <c r="A1807" s="92" t="s">
        <v>3694</v>
      </c>
      <c r="B1807" s="142">
        <v>42486</v>
      </c>
      <c r="C1807" s="92" t="s">
        <v>3695</v>
      </c>
      <c r="D1807" s="320">
        <v>600</v>
      </c>
      <c r="E1807" s="69"/>
      <c r="F1807" s="69"/>
      <c r="G1807" s="69"/>
      <c r="H1807" s="69"/>
      <c r="I1807" s="69"/>
      <c r="J1807" s="69"/>
      <c r="N1807" s="69"/>
      <c r="O1807" s="69"/>
      <c r="P1807" s="69"/>
      <c r="Q1807" s="69"/>
      <c r="R1807" s="69"/>
      <c r="S1807" s="69"/>
      <c r="T1807" s="69"/>
      <c r="U1807" s="69"/>
      <c r="V1807" s="69"/>
      <c r="W1807" s="69"/>
      <c r="X1807" s="69"/>
      <c r="Y1807" s="69"/>
      <c r="Z1807" s="69"/>
      <c r="AA1807" s="69"/>
      <c r="AB1807" s="69"/>
      <c r="AC1807" s="69"/>
      <c r="AD1807" s="69"/>
      <c r="AE1807" s="69"/>
      <c r="AF1807" s="69"/>
      <c r="AG1807" s="69"/>
      <c r="AH1807" s="69"/>
      <c r="AI1807" s="69"/>
      <c r="AJ1807" s="69"/>
      <c r="AK1807" s="69"/>
      <c r="AL1807" s="69"/>
      <c r="AM1807" s="69"/>
      <c r="AN1807" s="69"/>
      <c r="AO1807" s="69"/>
      <c r="AP1807" s="69"/>
      <c r="AQ1807" s="69"/>
      <c r="AR1807" s="69"/>
      <c r="AS1807" s="69"/>
      <c r="AT1807" s="69"/>
      <c r="AU1807" s="69"/>
      <c r="AV1807" s="69"/>
      <c r="AW1807" s="69"/>
      <c r="AX1807" s="69"/>
      <c r="AY1807" s="69"/>
      <c r="AZ1807" s="69"/>
      <c r="BA1807" s="69"/>
      <c r="BB1807" s="69"/>
      <c r="BC1807" s="69"/>
      <c r="BD1807" s="69"/>
      <c r="BE1807" s="69"/>
      <c r="BF1807" s="69"/>
      <c r="BG1807" s="69"/>
      <c r="BH1807" s="69"/>
      <c r="BI1807" s="69"/>
      <c r="BJ1807" s="69"/>
      <c r="BK1807" s="69"/>
      <c r="BL1807" s="69"/>
      <c r="BM1807" s="69"/>
      <c r="BN1807" s="69"/>
      <c r="BO1807" s="69"/>
      <c r="BP1807" s="69"/>
      <c r="BQ1807" s="69"/>
      <c r="BR1807" s="69"/>
      <c r="BS1807" s="69"/>
      <c r="BT1807" s="69"/>
      <c r="BU1807" s="69"/>
      <c r="BV1807" s="69"/>
      <c r="BW1807" s="69"/>
      <c r="BX1807" s="69"/>
      <c r="BY1807" s="69"/>
      <c r="BZ1807" s="69"/>
      <c r="CA1807" s="69"/>
      <c r="CB1807" s="69"/>
      <c r="CC1807" s="69"/>
      <c r="CD1807" s="69"/>
      <c r="CE1807" s="69"/>
      <c r="CF1807" s="69"/>
      <c r="CG1807" s="69"/>
      <c r="CH1807" s="69"/>
      <c r="CI1807" s="69"/>
      <c r="CJ1807" s="69"/>
      <c r="CK1807" s="69"/>
      <c r="CL1807" s="69"/>
      <c r="CM1807" s="69"/>
      <c r="CN1807" s="69"/>
      <c r="CO1807" s="69"/>
      <c r="CP1807" s="69"/>
      <c r="CQ1807" s="69"/>
      <c r="CR1807" s="69"/>
      <c r="CS1807" s="69"/>
      <c r="CT1807" s="69"/>
      <c r="CU1807" s="69"/>
      <c r="CV1807" s="69"/>
      <c r="CW1807" s="69"/>
      <c r="CX1807" s="69"/>
      <c r="CY1807" s="69"/>
      <c r="CZ1807" s="69"/>
      <c r="DA1807" s="69"/>
      <c r="DB1807" s="69"/>
      <c r="DC1807" s="69"/>
      <c r="DD1807" s="69"/>
      <c r="DE1807" s="69"/>
      <c r="DF1807" s="69"/>
      <c r="DG1807" s="69"/>
      <c r="DH1807" s="69"/>
      <c r="DI1807" s="69"/>
      <c r="DJ1807" s="69"/>
      <c r="DK1807" s="69"/>
      <c r="DL1807" s="69"/>
      <c r="DM1807" s="69"/>
      <c r="DN1807" s="69"/>
      <c r="DO1807" s="69"/>
      <c r="DP1807" s="69"/>
      <c r="DQ1807" s="69"/>
      <c r="DR1807" s="69"/>
      <c r="DS1807" s="69"/>
      <c r="DT1807" s="69"/>
      <c r="DU1807" s="69"/>
      <c r="DV1807" s="69"/>
      <c r="DW1807" s="69"/>
      <c r="DX1807" s="69"/>
      <c r="DY1807" s="69"/>
      <c r="DZ1807" s="69"/>
      <c r="EA1807" s="69"/>
      <c r="EB1807" s="69"/>
      <c r="EC1807" s="69"/>
      <c r="ED1807" s="69"/>
      <c r="EE1807" s="69"/>
      <c r="EF1807" s="69"/>
      <c r="EG1807" s="69"/>
      <c r="EH1807" s="69"/>
      <c r="EI1807" s="69"/>
      <c r="EJ1807" s="69"/>
      <c r="EK1807" s="69"/>
      <c r="EL1807" s="69"/>
      <c r="EM1807" s="69"/>
      <c r="EN1807" s="69"/>
      <c r="EO1807" s="69"/>
      <c r="EP1807" s="69"/>
      <c r="EQ1807" s="69"/>
      <c r="ER1807" s="69"/>
      <c r="ES1807" s="69"/>
      <c r="ET1807" s="69"/>
      <c r="EU1807" s="69"/>
      <c r="EV1807" s="69"/>
      <c r="EW1807" s="69"/>
      <c r="EX1807" s="69"/>
      <c r="EY1807" s="69"/>
      <c r="EZ1807" s="69"/>
      <c r="FA1807" s="69"/>
      <c r="FB1807" s="69"/>
      <c r="FC1807" s="69"/>
      <c r="FD1807" s="69"/>
      <c r="FE1807" s="69"/>
      <c r="FF1807" s="69"/>
      <c r="FG1807" s="69"/>
      <c r="FH1807" s="69"/>
      <c r="FI1807" s="69"/>
      <c r="FJ1807" s="69"/>
      <c r="FK1807" s="69"/>
      <c r="FL1807" s="69"/>
      <c r="FM1807" s="69"/>
      <c r="FN1807" s="69"/>
      <c r="FO1807" s="69"/>
      <c r="FP1807" s="69"/>
      <c r="FQ1807" s="69"/>
      <c r="FR1807" s="69"/>
      <c r="FS1807" s="69"/>
      <c r="FT1807" s="69"/>
      <c r="FU1807" s="69"/>
      <c r="FV1807" s="69"/>
      <c r="FW1807" s="69"/>
      <c r="FX1807" s="69"/>
      <c r="FY1807" s="69"/>
      <c r="FZ1807" s="69"/>
      <c r="GA1807" s="69"/>
      <c r="GB1807" s="69"/>
      <c r="GC1807" s="69"/>
      <c r="GD1807" s="69"/>
      <c r="GE1807" s="69"/>
      <c r="GF1807" s="69"/>
      <c r="GG1807" s="69"/>
      <c r="GH1807" s="69"/>
      <c r="GI1807" s="69"/>
      <c r="GJ1807" s="69"/>
      <c r="GK1807" s="69"/>
      <c r="GL1807" s="69"/>
      <c r="GM1807" s="69"/>
      <c r="GN1807" s="69"/>
      <c r="GO1807" s="69"/>
      <c r="GP1807" s="69"/>
      <c r="GQ1807" s="69"/>
      <c r="GR1807" s="69"/>
      <c r="GS1807" s="69"/>
      <c r="GT1807" s="69"/>
      <c r="GU1807" s="69"/>
      <c r="GV1807" s="69"/>
      <c r="GW1807" s="69"/>
      <c r="GX1807" s="69"/>
      <c r="GY1807" s="69"/>
      <c r="GZ1807" s="69"/>
      <c r="HA1807" s="69"/>
      <c r="HB1807" s="69"/>
      <c r="HC1807" s="69"/>
      <c r="HD1807" s="69"/>
      <c r="HE1807" s="69"/>
      <c r="HF1807" s="69"/>
      <c r="HG1807" s="69"/>
      <c r="HH1807" s="69"/>
      <c r="HI1807" s="69"/>
      <c r="HJ1807" s="69"/>
      <c r="HK1807" s="69"/>
      <c r="HL1807" s="69"/>
      <c r="HM1807" s="69"/>
      <c r="HN1807" s="69"/>
      <c r="HO1807" s="69"/>
      <c r="HP1807" s="69"/>
      <c r="HQ1807" s="69"/>
      <c r="HR1807" s="69"/>
      <c r="HS1807" s="69"/>
      <c r="HT1807" s="69"/>
      <c r="HU1807" s="69"/>
      <c r="HV1807" s="69"/>
      <c r="HW1807" s="69"/>
      <c r="HX1807" s="69"/>
      <c r="HY1807" s="69"/>
      <c r="HZ1807" s="69"/>
      <c r="IA1807" s="69"/>
      <c r="IB1807" s="69"/>
      <c r="IC1807" s="69"/>
      <c r="ID1807" s="69"/>
      <c r="IE1807" s="69"/>
      <c r="IF1807" s="69"/>
      <c r="IG1807" s="69"/>
      <c r="IH1807" s="69"/>
      <c r="II1807" s="69"/>
      <c r="IJ1807" s="69"/>
      <c r="IK1807" s="69"/>
      <c r="IL1807" s="69"/>
      <c r="IM1807" s="69"/>
      <c r="IN1807" s="69"/>
    </row>
    <row r="1808" spans="1:248" s="70" customFormat="1" ht="15" customHeight="1" x14ac:dyDescent="0.2">
      <c r="A1808" s="92" t="s">
        <v>3696</v>
      </c>
      <c r="B1808" s="142">
        <v>42487</v>
      </c>
      <c r="C1808" s="92" t="s">
        <v>3697</v>
      </c>
      <c r="D1808" s="320">
        <v>600</v>
      </c>
      <c r="E1808" s="69"/>
      <c r="F1808" s="69"/>
      <c r="G1808" s="69"/>
      <c r="H1808" s="69"/>
      <c r="I1808" s="69"/>
      <c r="J1808" s="69"/>
      <c r="N1808" s="69"/>
      <c r="O1808" s="69"/>
      <c r="P1808" s="69"/>
      <c r="Q1808" s="69"/>
      <c r="R1808" s="69"/>
      <c r="S1808" s="69"/>
      <c r="T1808" s="69"/>
      <c r="U1808" s="69"/>
      <c r="V1808" s="69"/>
      <c r="W1808" s="69"/>
      <c r="X1808" s="69"/>
      <c r="Y1808" s="69"/>
      <c r="Z1808" s="69"/>
      <c r="AA1808" s="69"/>
      <c r="AB1808" s="69"/>
      <c r="AC1808" s="69"/>
      <c r="AD1808" s="69"/>
      <c r="AE1808" s="69"/>
      <c r="AF1808" s="69"/>
      <c r="AG1808" s="69"/>
      <c r="AH1808" s="69"/>
      <c r="AI1808" s="69"/>
      <c r="AJ1808" s="69"/>
      <c r="AK1808" s="69"/>
      <c r="AL1808" s="69"/>
      <c r="AM1808" s="69"/>
      <c r="AN1808" s="69"/>
      <c r="AO1808" s="69"/>
      <c r="AP1808" s="69"/>
      <c r="AQ1808" s="69"/>
      <c r="AR1808" s="69"/>
      <c r="AS1808" s="69"/>
      <c r="AT1808" s="69"/>
      <c r="AU1808" s="69"/>
      <c r="AV1808" s="69"/>
      <c r="AW1808" s="69"/>
      <c r="AX1808" s="69"/>
      <c r="AY1808" s="69"/>
      <c r="AZ1808" s="69"/>
      <c r="BA1808" s="69"/>
      <c r="BB1808" s="69"/>
      <c r="BC1808" s="69"/>
      <c r="BD1808" s="69"/>
      <c r="BE1808" s="69"/>
      <c r="BF1808" s="69"/>
      <c r="BG1808" s="69"/>
      <c r="BH1808" s="69"/>
      <c r="BI1808" s="69"/>
      <c r="BJ1808" s="69"/>
      <c r="BK1808" s="69"/>
      <c r="BL1808" s="69"/>
      <c r="BM1808" s="69"/>
      <c r="BN1808" s="69"/>
      <c r="BO1808" s="69"/>
      <c r="BP1808" s="69"/>
      <c r="BQ1808" s="69"/>
      <c r="BR1808" s="69"/>
      <c r="BS1808" s="69"/>
      <c r="BT1808" s="69"/>
      <c r="BU1808" s="69"/>
      <c r="BV1808" s="69"/>
      <c r="BW1808" s="69"/>
      <c r="BX1808" s="69"/>
      <c r="BY1808" s="69"/>
      <c r="BZ1808" s="69"/>
      <c r="CA1808" s="69"/>
      <c r="CB1808" s="69"/>
      <c r="CC1808" s="69"/>
      <c r="CD1808" s="69"/>
      <c r="CE1808" s="69"/>
      <c r="CF1808" s="69"/>
      <c r="CG1808" s="69"/>
      <c r="CH1808" s="69"/>
      <c r="CI1808" s="69"/>
      <c r="CJ1808" s="69"/>
      <c r="CK1808" s="69"/>
      <c r="CL1808" s="69"/>
      <c r="CM1808" s="69"/>
      <c r="CN1808" s="69"/>
      <c r="CO1808" s="69"/>
      <c r="CP1808" s="69"/>
      <c r="CQ1808" s="69"/>
      <c r="CR1808" s="69"/>
      <c r="CS1808" s="69"/>
      <c r="CT1808" s="69"/>
      <c r="CU1808" s="69"/>
      <c r="CV1808" s="69"/>
      <c r="CW1808" s="69"/>
      <c r="CX1808" s="69"/>
      <c r="CY1808" s="69"/>
      <c r="CZ1808" s="69"/>
      <c r="DA1808" s="69"/>
      <c r="DB1808" s="69"/>
      <c r="DC1808" s="69"/>
      <c r="DD1808" s="69"/>
      <c r="DE1808" s="69"/>
      <c r="DF1808" s="69"/>
      <c r="DG1808" s="69"/>
      <c r="DH1808" s="69"/>
      <c r="DI1808" s="69"/>
      <c r="DJ1808" s="69"/>
      <c r="DK1808" s="69"/>
      <c r="DL1808" s="69"/>
      <c r="DM1808" s="69"/>
      <c r="DN1808" s="69"/>
      <c r="DO1808" s="69"/>
      <c r="DP1808" s="69"/>
      <c r="DQ1808" s="69"/>
      <c r="DR1808" s="69"/>
      <c r="DS1808" s="69"/>
      <c r="DT1808" s="69"/>
      <c r="DU1808" s="69"/>
      <c r="DV1808" s="69"/>
      <c r="DW1808" s="69"/>
      <c r="DX1808" s="69"/>
      <c r="DY1808" s="69"/>
      <c r="DZ1808" s="69"/>
      <c r="EA1808" s="69"/>
      <c r="EB1808" s="69"/>
      <c r="EC1808" s="69"/>
      <c r="ED1808" s="69"/>
      <c r="EE1808" s="69"/>
      <c r="EF1808" s="69"/>
      <c r="EG1808" s="69"/>
      <c r="EH1808" s="69"/>
      <c r="EI1808" s="69"/>
      <c r="EJ1808" s="69"/>
      <c r="EK1808" s="69"/>
      <c r="EL1808" s="69"/>
      <c r="EM1808" s="69"/>
      <c r="EN1808" s="69"/>
      <c r="EO1808" s="69"/>
      <c r="EP1808" s="69"/>
      <c r="EQ1808" s="69"/>
      <c r="ER1808" s="69"/>
      <c r="ES1808" s="69"/>
      <c r="ET1808" s="69"/>
      <c r="EU1808" s="69"/>
      <c r="EV1808" s="69"/>
      <c r="EW1808" s="69"/>
      <c r="EX1808" s="69"/>
      <c r="EY1808" s="69"/>
      <c r="EZ1808" s="69"/>
      <c r="FA1808" s="69"/>
      <c r="FB1808" s="69"/>
      <c r="FC1808" s="69"/>
      <c r="FD1808" s="69"/>
      <c r="FE1808" s="69"/>
      <c r="FF1808" s="69"/>
      <c r="FG1808" s="69"/>
      <c r="FH1808" s="69"/>
      <c r="FI1808" s="69"/>
      <c r="FJ1808" s="69"/>
      <c r="FK1808" s="69"/>
      <c r="FL1808" s="69"/>
      <c r="FM1808" s="69"/>
      <c r="FN1808" s="69"/>
      <c r="FO1808" s="69"/>
      <c r="FP1808" s="69"/>
      <c r="FQ1808" s="69"/>
      <c r="FR1808" s="69"/>
      <c r="FS1808" s="69"/>
      <c r="FT1808" s="69"/>
      <c r="FU1808" s="69"/>
      <c r="FV1808" s="69"/>
      <c r="FW1808" s="69"/>
      <c r="FX1808" s="69"/>
      <c r="FY1808" s="69"/>
      <c r="FZ1808" s="69"/>
      <c r="GA1808" s="69"/>
      <c r="GB1808" s="69"/>
      <c r="GC1808" s="69"/>
      <c r="GD1808" s="69"/>
      <c r="GE1808" s="69"/>
      <c r="GF1808" s="69"/>
      <c r="GG1808" s="69"/>
      <c r="GH1808" s="69"/>
      <c r="GI1808" s="69"/>
      <c r="GJ1808" s="69"/>
      <c r="GK1808" s="69"/>
      <c r="GL1808" s="69"/>
      <c r="GM1808" s="69"/>
      <c r="GN1808" s="69"/>
      <c r="GO1808" s="69"/>
      <c r="GP1808" s="69"/>
      <c r="GQ1808" s="69"/>
      <c r="GR1808" s="69"/>
      <c r="GS1808" s="69"/>
      <c r="GT1808" s="69"/>
      <c r="GU1808" s="69"/>
      <c r="GV1808" s="69"/>
      <c r="GW1808" s="69"/>
      <c r="GX1808" s="69"/>
      <c r="GY1808" s="69"/>
      <c r="GZ1808" s="69"/>
      <c r="HA1808" s="69"/>
      <c r="HB1808" s="69"/>
      <c r="HC1808" s="69"/>
      <c r="HD1808" s="69"/>
      <c r="HE1808" s="69"/>
      <c r="HF1808" s="69"/>
      <c r="HG1808" s="69"/>
      <c r="HH1808" s="69"/>
      <c r="HI1808" s="69"/>
      <c r="HJ1808" s="69"/>
      <c r="HK1808" s="69"/>
      <c r="HL1808" s="69"/>
      <c r="HM1808" s="69"/>
      <c r="HN1808" s="69"/>
      <c r="HO1808" s="69"/>
      <c r="HP1808" s="69"/>
      <c r="HQ1808" s="69"/>
      <c r="HR1808" s="69"/>
      <c r="HS1808" s="69"/>
      <c r="HT1808" s="69"/>
      <c r="HU1808" s="69"/>
      <c r="HV1808" s="69"/>
      <c r="HW1808" s="69"/>
      <c r="HX1808" s="69"/>
      <c r="HY1808" s="69"/>
      <c r="HZ1808" s="69"/>
      <c r="IA1808" s="69"/>
      <c r="IB1808" s="69"/>
      <c r="IC1808" s="69"/>
      <c r="ID1808" s="69"/>
      <c r="IE1808" s="69"/>
      <c r="IF1808" s="69"/>
      <c r="IG1808" s="69"/>
      <c r="IH1808" s="69"/>
      <c r="II1808" s="69"/>
      <c r="IJ1808" s="69"/>
      <c r="IK1808" s="69"/>
      <c r="IL1808" s="69"/>
      <c r="IM1808" s="69"/>
      <c r="IN1808" s="69"/>
    </row>
    <row r="1809" spans="1:248" s="70" customFormat="1" ht="15" customHeight="1" x14ac:dyDescent="0.2">
      <c r="A1809" s="92" t="s">
        <v>3698</v>
      </c>
      <c r="B1809" s="142">
        <v>42488</v>
      </c>
      <c r="C1809" s="92" t="s">
        <v>3699</v>
      </c>
      <c r="D1809" s="320">
        <v>600</v>
      </c>
      <c r="E1809" s="69"/>
      <c r="F1809" s="69"/>
      <c r="G1809" s="69"/>
      <c r="H1809" s="69"/>
      <c r="I1809" s="69"/>
      <c r="J1809" s="69"/>
      <c r="N1809" s="69"/>
      <c r="O1809" s="69"/>
      <c r="P1809" s="69"/>
      <c r="Q1809" s="69"/>
      <c r="R1809" s="69"/>
      <c r="S1809" s="69"/>
      <c r="T1809" s="69"/>
      <c r="U1809" s="69"/>
      <c r="V1809" s="69"/>
      <c r="W1809" s="69"/>
      <c r="X1809" s="69"/>
      <c r="Y1809" s="69"/>
      <c r="Z1809" s="69"/>
      <c r="AA1809" s="69"/>
      <c r="AB1809" s="69"/>
      <c r="AC1809" s="69"/>
      <c r="AD1809" s="69"/>
      <c r="AE1809" s="69"/>
      <c r="AF1809" s="69"/>
      <c r="AG1809" s="69"/>
      <c r="AH1809" s="69"/>
      <c r="AI1809" s="69"/>
      <c r="AJ1809" s="69"/>
      <c r="AK1809" s="69"/>
      <c r="AL1809" s="69"/>
      <c r="AM1809" s="69"/>
      <c r="AN1809" s="69"/>
      <c r="AO1809" s="69"/>
      <c r="AP1809" s="69"/>
      <c r="AQ1809" s="69"/>
      <c r="AR1809" s="69"/>
      <c r="AS1809" s="69"/>
      <c r="AT1809" s="69"/>
      <c r="AU1809" s="69"/>
      <c r="AV1809" s="69"/>
      <c r="AW1809" s="69"/>
      <c r="AX1809" s="69"/>
      <c r="AY1809" s="69"/>
      <c r="AZ1809" s="69"/>
      <c r="BA1809" s="69"/>
      <c r="BB1809" s="69"/>
      <c r="BC1809" s="69"/>
      <c r="BD1809" s="69"/>
      <c r="BE1809" s="69"/>
      <c r="BF1809" s="69"/>
      <c r="BG1809" s="69"/>
      <c r="BH1809" s="69"/>
      <c r="BI1809" s="69"/>
      <c r="BJ1809" s="69"/>
      <c r="BK1809" s="69"/>
      <c r="BL1809" s="69"/>
      <c r="BM1809" s="69"/>
      <c r="BN1809" s="69"/>
      <c r="BO1809" s="69"/>
      <c r="BP1809" s="69"/>
      <c r="BQ1809" s="69"/>
      <c r="BR1809" s="69"/>
      <c r="BS1809" s="69"/>
      <c r="BT1809" s="69"/>
      <c r="BU1809" s="69"/>
      <c r="BV1809" s="69"/>
      <c r="BW1809" s="69"/>
      <c r="BX1809" s="69"/>
      <c r="BY1809" s="69"/>
      <c r="BZ1809" s="69"/>
      <c r="CA1809" s="69"/>
      <c r="CB1809" s="69"/>
      <c r="CC1809" s="69"/>
      <c r="CD1809" s="69"/>
      <c r="CE1809" s="69"/>
      <c r="CF1809" s="69"/>
      <c r="CG1809" s="69"/>
      <c r="CH1809" s="69"/>
      <c r="CI1809" s="69"/>
      <c r="CJ1809" s="69"/>
      <c r="CK1809" s="69"/>
      <c r="CL1809" s="69"/>
      <c r="CM1809" s="69"/>
      <c r="CN1809" s="69"/>
      <c r="CO1809" s="69"/>
      <c r="CP1809" s="69"/>
      <c r="CQ1809" s="69"/>
      <c r="CR1809" s="69"/>
      <c r="CS1809" s="69"/>
      <c r="CT1809" s="69"/>
      <c r="CU1809" s="69"/>
      <c r="CV1809" s="69"/>
      <c r="CW1809" s="69"/>
      <c r="CX1809" s="69"/>
      <c r="CY1809" s="69"/>
      <c r="CZ1809" s="69"/>
      <c r="DA1809" s="69"/>
      <c r="DB1809" s="69"/>
      <c r="DC1809" s="69"/>
      <c r="DD1809" s="69"/>
      <c r="DE1809" s="69"/>
      <c r="DF1809" s="69"/>
      <c r="DG1809" s="69"/>
      <c r="DH1809" s="69"/>
      <c r="DI1809" s="69"/>
      <c r="DJ1809" s="69"/>
      <c r="DK1809" s="69"/>
      <c r="DL1809" s="69"/>
      <c r="DM1809" s="69"/>
      <c r="DN1809" s="69"/>
      <c r="DO1809" s="69"/>
      <c r="DP1809" s="69"/>
      <c r="DQ1809" s="69"/>
      <c r="DR1809" s="69"/>
      <c r="DS1809" s="69"/>
      <c r="DT1809" s="69"/>
      <c r="DU1809" s="69"/>
      <c r="DV1809" s="69"/>
      <c r="DW1809" s="69"/>
      <c r="DX1809" s="69"/>
      <c r="DY1809" s="69"/>
      <c r="DZ1809" s="69"/>
      <c r="EA1809" s="69"/>
      <c r="EB1809" s="69"/>
      <c r="EC1809" s="69"/>
      <c r="ED1809" s="69"/>
      <c r="EE1809" s="69"/>
      <c r="EF1809" s="69"/>
      <c r="EG1809" s="69"/>
      <c r="EH1809" s="69"/>
      <c r="EI1809" s="69"/>
      <c r="EJ1809" s="69"/>
      <c r="EK1809" s="69"/>
      <c r="EL1809" s="69"/>
      <c r="EM1809" s="69"/>
      <c r="EN1809" s="69"/>
      <c r="EO1809" s="69"/>
      <c r="EP1809" s="69"/>
      <c r="EQ1809" s="69"/>
      <c r="ER1809" s="69"/>
      <c r="ES1809" s="69"/>
      <c r="ET1809" s="69"/>
      <c r="EU1809" s="69"/>
      <c r="EV1809" s="69"/>
      <c r="EW1809" s="69"/>
      <c r="EX1809" s="69"/>
      <c r="EY1809" s="69"/>
      <c r="EZ1809" s="69"/>
      <c r="FA1809" s="69"/>
      <c r="FB1809" s="69"/>
      <c r="FC1809" s="69"/>
      <c r="FD1809" s="69"/>
      <c r="FE1809" s="69"/>
      <c r="FF1809" s="69"/>
      <c r="FG1809" s="69"/>
      <c r="FH1809" s="69"/>
      <c r="FI1809" s="69"/>
      <c r="FJ1809" s="69"/>
      <c r="FK1809" s="69"/>
      <c r="FL1809" s="69"/>
      <c r="FM1809" s="69"/>
      <c r="FN1809" s="69"/>
      <c r="FO1809" s="69"/>
      <c r="FP1809" s="69"/>
      <c r="FQ1809" s="69"/>
      <c r="FR1809" s="69"/>
      <c r="FS1809" s="69"/>
      <c r="FT1809" s="69"/>
      <c r="FU1809" s="69"/>
      <c r="FV1809" s="69"/>
      <c r="FW1809" s="69"/>
      <c r="FX1809" s="69"/>
      <c r="FY1809" s="69"/>
      <c r="FZ1809" s="69"/>
      <c r="GA1809" s="69"/>
      <c r="GB1809" s="69"/>
      <c r="GC1809" s="69"/>
      <c r="GD1809" s="69"/>
      <c r="GE1809" s="69"/>
      <c r="GF1809" s="69"/>
      <c r="GG1809" s="69"/>
      <c r="GH1809" s="69"/>
      <c r="GI1809" s="69"/>
      <c r="GJ1809" s="69"/>
      <c r="GK1809" s="69"/>
      <c r="GL1809" s="69"/>
      <c r="GM1809" s="69"/>
      <c r="GN1809" s="69"/>
      <c r="GO1809" s="69"/>
      <c r="GP1809" s="69"/>
      <c r="GQ1809" s="69"/>
      <c r="GR1809" s="69"/>
      <c r="GS1809" s="69"/>
      <c r="GT1809" s="69"/>
      <c r="GU1809" s="69"/>
      <c r="GV1809" s="69"/>
      <c r="GW1809" s="69"/>
      <c r="GX1809" s="69"/>
      <c r="GY1809" s="69"/>
      <c r="GZ1809" s="69"/>
      <c r="HA1809" s="69"/>
      <c r="HB1809" s="69"/>
      <c r="HC1809" s="69"/>
      <c r="HD1809" s="69"/>
      <c r="HE1809" s="69"/>
      <c r="HF1809" s="69"/>
      <c r="HG1809" s="69"/>
      <c r="HH1809" s="69"/>
      <c r="HI1809" s="69"/>
      <c r="HJ1809" s="69"/>
      <c r="HK1809" s="69"/>
      <c r="HL1809" s="69"/>
      <c r="HM1809" s="69"/>
      <c r="HN1809" s="69"/>
      <c r="HO1809" s="69"/>
      <c r="HP1809" s="69"/>
      <c r="HQ1809" s="69"/>
      <c r="HR1809" s="69"/>
      <c r="HS1809" s="69"/>
      <c r="HT1809" s="69"/>
      <c r="HU1809" s="69"/>
      <c r="HV1809" s="69"/>
      <c r="HW1809" s="69"/>
      <c r="HX1809" s="69"/>
      <c r="HY1809" s="69"/>
      <c r="HZ1809" s="69"/>
      <c r="IA1809" s="69"/>
      <c r="IB1809" s="69"/>
      <c r="IC1809" s="69"/>
      <c r="ID1809" s="69"/>
      <c r="IE1809" s="69"/>
      <c r="IF1809" s="69"/>
      <c r="IG1809" s="69"/>
      <c r="IH1809" s="69"/>
      <c r="II1809" s="69"/>
      <c r="IJ1809" s="69"/>
      <c r="IK1809" s="69"/>
      <c r="IL1809" s="69"/>
      <c r="IM1809" s="69"/>
      <c r="IN1809" s="69"/>
    </row>
    <row r="1810" spans="1:248" s="70" customFormat="1" ht="15.95" customHeight="1" x14ac:dyDescent="0.2">
      <c r="A1810" s="92" t="s">
        <v>3700</v>
      </c>
      <c r="B1810" s="142">
        <v>42489</v>
      </c>
      <c r="C1810" s="92" t="s">
        <v>3701</v>
      </c>
      <c r="D1810" s="320">
        <v>600</v>
      </c>
      <c r="E1810" s="69"/>
      <c r="F1810" s="69"/>
      <c r="G1810" s="69"/>
      <c r="H1810" s="69"/>
      <c r="I1810" s="69"/>
      <c r="J1810" s="69"/>
      <c r="N1810" s="69"/>
      <c r="O1810" s="69"/>
      <c r="P1810" s="69"/>
      <c r="Q1810" s="69"/>
      <c r="R1810" s="69"/>
      <c r="S1810" s="69"/>
      <c r="T1810" s="69"/>
      <c r="U1810" s="69"/>
      <c r="V1810" s="69"/>
      <c r="W1810" s="69"/>
      <c r="X1810" s="69"/>
      <c r="Y1810" s="69"/>
      <c r="Z1810" s="69"/>
      <c r="AA1810" s="69"/>
      <c r="AB1810" s="69"/>
      <c r="AC1810" s="69"/>
      <c r="AD1810" s="69"/>
      <c r="AE1810" s="69"/>
      <c r="AF1810" s="69"/>
      <c r="AG1810" s="69"/>
      <c r="AH1810" s="69"/>
      <c r="AI1810" s="69"/>
      <c r="AJ1810" s="69"/>
      <c r="AK1810" s="69"/>
      <c r="AL1810" s="69"/>
      <c r="AM1810" s="69"/>
      <c r="AN1810" s="69"/>
      <c r="AO1810" s="69"/>
      <c r="AP1810" s="69"/>
      <c r="AQ1810" s="69"/>
      <c r="AR1810" s="69"/>
      <c r="AS1810" s="69"/>
      <c r="AT1810" s="69"/>
      <c r="AU1810" s="69"/>
      <c r="AV1810" s="69"/>
      <c r="AW1810" s="69"/>
      <c r="AX1810" s="69"/>
      <c r="AY1810" s="69"/>
      <c r="AZ1810" s="69"/>
      <c r="BA1810" s="69"/>
      <c r="BB1810" s="69"/>
      <c r="BC1810" s="69"/>
      <c r="BD1810" s="69"/>
      <c r="BE1810" s="69"/>
      <c r="BF1810" s="69"/>
      <c r="BG1810" s="69"/>
      <c r="BH1810" s="69"/>
      <c r="BI1810" s="69"/>
      <c r="BJ1810" s="69"/>
      <c r="BK1810" s="69"/>
      <c r="BL1810" s="69"/>
      <c r="BM1810" s="69"/>
      <c r="BN1810" s="69"/>
      <c r="BO1810" s="69"/>
      <c r="BP1810" s="69"/>
      <c r="BQ1810" s="69"/>
      <c r="BR1810" s="69"/>
      <c r="BS1810" s="69"/>
      <c r="BT1810" s="69"/>
      <c r="BU1810" s="69"/>
      <c r="BV1810" s="69"/>
      <c r="BW1810" s="69"/>
      <c r="BX1810" s="69"/>
      <c r="BY1810" s="69"/>
      <c r="BZ1810" s="69"/>
      <c r="CA1810" s="69"/>
      <c r="CB1810" s="69"/>
      <c r="CC1810" s="69"/>
      <c r="CD1810" s="69"/>
      <c r="CE1810" s="69"/>
      <c r="CF1810" s="69"/>
      <c r="CG1810" s="69"/>
      <c r="CH1810" s="69"/>
      <c r="CI1810" s="69"/>
      <c r="CJ1810" s="69"/>
      <c r="CK1810" s="69"/>
      <c r="CL1810" s="69"/>
      <c r="CM1810" s="69"/>
      <c r="CN1810" s="69"/>
      <c r="CO1810" s="69"/>
      <c r="CP1810" s="69"/>
      <c r="CQ1810" s="69"/>
      <c r="CR1810" s="69"/>
      <c r="CS1810" s="69"/>
      <c r="CT1810" s="69"/>
      <c r="CU1810" s="69"/>
      <c r="CV1810" s="69"/>
      <c r="CW1810" s="69"/>
      <c r="CX1810" s="69"/>
      <c r="CY1810" s="69"/>
      <c r="CZ1810" s="69"/>
      <c r="DA1810" s="69"/>
      <c r="DB1810" s="69"/>
      <c r="DC1810" s="69"/>
      <c r="DD1810" s="69"/>
      <c r="DE1810" s="69"/>
      <c r="DF1810" s="69"/>
      <c r="DG1810" s="69"/>
      <c r="DH1810" s="69"/>
      <c r="DI1810" s="69"/>
      <c r="DJ1810" s="69"/>
      <c r="DK1810" s="69"/>
      <c r="DL1810" s="69"/>
      <c r="DM1810" s="69"/>
      <c r="DN1810" s="69"/>
      <c r="DO1810" s="69"/>
      <c r="DP1810" s="69"/>
      <c r="DQ1810" s="69"/>
      <c r="DR1810" s="69"/>
      <c r="DS1810" s="69"/>
      <c r="DT1810" s="69"/>
      <c r="DU1810" s="69"/>
      <c r="DV1810" s="69"/>
      <c r="DW1810" s="69"/>
      <c r="DX1810" s="69"/>
      <c r="DY1810" s="69"/>
      <c r="DZ1810" s="69"/>
      <c r="EA1810" s="69"/>
      <c r="EB1810" s="69"/>
      <c r="EC1810" s="69"/>
      <c r="ED1810" s="69"/>
      <c r="EE1810" s="69"/>
      <c r="EF1810" s="69"/>
      <c r="EG1810" s="69"/>
      <c r="EH1810" s="69"/>
      <c r="EI1810" s="69"/>
      <c r="EJ1810" s="69"/>
      <c r="EK1810" s="69"/>
      <c r="EL1810" s="69"/>
      <c r="EM1810" s="69"/>
      <c r="EN1810" s="69"/>
      <c r="EO1810" s="69"/>
      <c r="EP1810" s="69"/>
      <c r="EQ1810" s="69"/>
      <c r="ER1810" s="69"/>
      <c r="ES1810" s="69"/>
      <c r="ET1810" s="69"/>
      <c r="EU1810" s="69"/>
      <c r="EV1810" s="69"/>
      <c r="EW1810" s="69"/>
      <c r="EX1810" s="69"/>
      <c r="EY1810" s="69"/>
      <c r="EZ1810" s="69"/>
      <c r="FA1810" s="69"/>
      <c r="FB1810" s="69"/>
      <c r="FC1810" s="69"/>
      <c r="FD1810" s="69"/>
      <c r="FE1810" s="69"/>
      <c r="FF1810" s="69"/>
      <c r="FG1810" s="69"/>
      <c r="FH1810" s="69"/>
      <c r="FI1810" s="69"/>
      <c r="FJ1810" s="69"/>
      <c r="FK1810" s="69"/>
      <c r="FL1810" s="69"/>
      <c r="FM1810" s="69"/>
      <c r="FN1810" s="69"/>
      <c r="FO1810" s="69"/>
      <c r="FP1810" s="69"/>
      <c r="FQ1810" s="69"/>
      <c r="FR1810" s="69"/>
      <c r="FS1810" s="69"/>
      <c r="FT1810" s="69"/>
      <c r="FU1810" s="69"/>
      <c r="FV1810" s="69"/>
      <c r="FW1810" s="69"/>
      <c r="FX1810" s="69"/>
      <c r="FY1810" s="69"/>
      <c r="FZ1810" s="69"/>
      <c r="GA1810" s="69"/>
      <c r="GB1810" s="69"/>
      <c r="GC1810" s="69"/>
      <c r="GD1810" s="69"/>
      <c r="GE1810" s="69"/>
      <c r="GF1810" s="69"/>
      <c r="GG1810" s="69"/>
      <c r="GH1810" s="69"/>
      <c r="GI1810" s="69"/>
      <c r="GJ1810" s="69"/>
      <c r="GK1810" s="69"/>
      <c r="GL1810" s="69"/>
      <c r="GM1810" s="69"/>
      <c r="GN1810" s="69"/>
      <c r="GO1810" s="69"/>
      <c r="GP1810" s="69"/>
      <c r="GQ1810" s="69"/>
      <c r="GR1810" s="69"/>
      <c r="GS1810" s="69"/>
      <c r="GT1810" s="69"/>
      <c r="GU1810" s="69"/>
      <c r="GV1810" s="69"/>
      <c r="GW1810" s="69"/>
      <c r="GX1810" s="69"/>
      <c r="GY1810" s="69"/>
      <c r="GZ1810" s="69"/>
      <c r="HA1810" s="69"/>
      <c r="HB1810" s="69"/>
      <c r="HC1810" s="69"/>
      <c r="HD1810" s="69"/>
      <c r="HE1810" s="69"/>
      <c r="HF1810" s="69"/>
      <c r="HG1810" s="69"/>
      <c r="HH1810" s="69"/>
      <c r="HI1810" s="69"/>
      <c r="HJ1810" s="69"/>
      <c r="HK1810" s="69"/>
      <c r="HL1810" s="69"/>
      <c r="HM1810" s="69"/>
      <c r="HN1810" s="69"/>
      <c r="HO1810" s="69"/>
      <c r="HP1810" s="69"/>
      <c r="HQ1810" s="69"/>
      <c r="HR1810" s="69"/>
      <c r="HS1810" s="69"/>
      <c r="HT1810" s="69"/>
      <c r="HU1810" s="69"/>
      <c r="HV1810" s="69"/>
      <c r="HW1810" s="69"/>
      <c r="HX1810" s="69"/>
      <c r="HY1810" s="69"/>
      <c r="HZ1810" s="69"/>
      <c r="IA1810" s="69"/>
      <c r="IB1810" s="69"/>
      <c r="IC1810" s="69"/>
      <c r="ID1810" s="69"/>
      <c r="IE1810" s="69"/>
      <c r="IF1810" s="69"/>
      <c r="IG1810" s="69"/>
      <c r="IH1810" s="69"/>
      <c r="II1810" s="69"/>
      <c r="IJ1810" s="69"/>
      <c r="IK1810" s="69"/>
      <c r="IL1810" s="69"/>
      <c r="IM1810" s="69"/>
      <c r="IN1810" s="69"/>
    </row>
    <row r="1811" spans="1:248" s="70" customFormat="1" ht="15.95" customHeight="1" x14ac:dyDescent="0.2">
      <c r="A1811" s="92" t="s">
        <v>3702</v>
      </c>
      <c r="B1811" s="142">
        <v>42490</v>
      </c>
      <c r="C1811" s="92" t="s">
        <v>3703</v>
      </c>
      <c r="D1811" s="320">
        <v>600</v>
      </c>
      <c r="E1811" s="69"/>
      <c r="F1811" s="69"/>
      <c r="G1811" s="69"/>
      <c r="H1811" s="69"/>
      <c r="I1811" s="69"/>
      <c r="J1811" s="69"/>
      <c r="N1811" s="69"/>
      <c r="O1811" s="69"/>
      <c r="P1811" s="69"/>
      <c r="Q1811" s="69"/>
      <c r="R1811" s="69"/>
      <c r="S1811" s="69"/>
      <c r="T1811" s="69"/>
      <c r="U1811" s="69"/>
      <c r="V1811" s="69"/>
      <c r="W1811" s="69"/>
      <c r="X1811" s="69"/>
      <c r="Y1811" s="69"/>
      <c r="Z1811" s="69"/>
      <c r="AA1811" s="69"/>
      <c r="AB1811" s="69"/>
      <c r="AC1811" s="69"/>
      <c r="AD1811" s="69"/>
      <c r="AE1811" s="69"/>
      <c r="AF1811" s="69"/>
      <c r="AG1811" s="69"/>
      <c r="AH1811" s="69"/>
      <c r="AI1811" s="69"/>
      <c r="AJ1811" s="69"/>
      <c r="AK1811" s="69"/>
      <c r="AL1811" s="69"/>
      <c r="AM1811" s="69"/>
      <c r="AN1811" s="69"/>
      <c r="AO1811" s="69"/>
      <c r="AP1811" s="69"/>
      <c r="AQ1811" s="69"/>
      <c r="AR1811" s="69"/>
      <c r="AS1811" s="69"/>
      <c r="AT1811" s="69"/>
      <c r="AU1811" s="69"/>
      <c r="AV1811" s="69"/>
      <c r="AW1811" s="69"/>
      <c r="AX1811" s="69"/>
      <c r="AY1811" s="69"/>
      <c r="AZ1811" s="69"/>
      <c r="BA1811" s="69"/>
      <c r="BB1811" s="69"/>
      <c r="BC1811" s="69"/>
      <c r="BD1811" s="69"/>
      <c r="BE1811" s="69"/>
      <c r="BF1811" s="69"/>
      <c r="BG1811" s="69"/>
      <c r="BH1811" s="69"/>
      <c r="BI1811" s="69"/>
      <c r="BJ1811" s="69"/>
      <c r="BK1811" s="69"/>
      <c r="BL1811" s="69"/>
      <c r="BM1811" s="69"/>
      <c r="BN1811" s="69"/>
      <c r="BO1811" s="69"/>
      <c r="BP1811" s="69"/>
      <c r="BQ1811" s="69"/>
      <c r="BR1811" s="69"/>
      <c r="BS1811" s="69"/>
      <c r="BT1811" s="69"/>
      <c r="BU1811" s="69"/>
      <c r="BV1811" s="69"/>
      <c r="BW1811" s="69"/>
      <c r="BX1811" s="69"/>
      <c r="BY1811" s="69"/>
      <c r="BZ1811" s="69"/>
      <c r="CA1811" s="69"/>
      <c r="CB1811" s="69"/>
      <c r="CC1811" s="69"/>
      <c r="CD1811" s="69"/>
      <c r="CE1811" s="69"/>
      <c r="CF1811" s="69"/>
      <c r="CG1811" s="69"/>
      <c r="CH1811" s="69"/>
      <c r="CI1811" s="69"/>
      <c r="CJ1811" s="69"/>
      <c r="CK1811" s="69"/>
      <c r="CL1811" s="69"/>
      <c r="CM1811" s="69"/>
      <c r="CN1811" s="69"/>
      <c r="CO1811" s="69"/>
      <c r="CP1811" s="69"/>
      <c r="CQ1811" s="69"/>
      <c r="CR1811" s="69"/>
      <c r="CS1811" s="69"/>
      <c r="CT1811" s="69"/>
      <c r="CU1811" s="69"/>
      <c r="CV1811" s="69"/>
      <c r="CW1811" s="69"/>
      <c r="CX1811" s="69"/>
      <c r="CY1811" s="69"/>
      <c r="CZ1811" s="69"/>
      <c r="DA1811" s="69"/>
      <c r="DB1811" s="69"/>
      <c r="DC1811" s="69"/>
      <c r="DD1811" s="69"/>
      <c r="DE1811" s="69"/>
      <c r="DF1811" s="69"/>
      <c r="DG1811" s="69"/>
      <c r="DH1811" s="69"/>
      <c r="DI1811" s="69"/>
      <c r="DJ1811" s="69"/>
      <c r="DK1811" s="69"/>
      <c r="DL1811" s="69"/>
      <c r="DM1811" s="69"/>
      <c r="DN1811" s="69"/>
      <c r="DO1811" s="69"/>
      <c r="DP1811" s="69"/>
      <c r="DQ1811" s="69"/>
      <c r="DR1811" s="69"/>
      <c r="DS1811" s="69"/>
      <c r="DT1811" s="69"/>
      <c r="DU1811" s="69"/>
      <c r="DV1811" s="69"/>
      <c r="DW1811" s="69"/>
      <c r="DX1811" s="69"/>
      <c r="DY1811" s="69"/>
      <c r="DZ1811" s="69"/>
      <c r="EA1811" s="69"/>
      <c r="EB1811" s="69"/>
      <c r="EC1811" s="69"/>
      <c r="ED1811" s="69"/>
      <c r="EE1811" s="69"/>
      <c r="EF1811" s="69"/>
      <c r="EG1811" s="69"/>
      <c r="EH1811" s="69"/>
      <c r="EI1811" s="69"/>
      <c r="EJ1811" s="69"/>
      <c r="EK1811" s="69"/>
      <c r="EL1811" s="69"/>
      <c r="EM1811" s="69"/>
      <c r="EN1811" s="69"/>
      <c r="EO1811" s="69"/>
      <c r="EP1811" s="69"/>
      <c r="EQ1811" s="69"/>
      <c r="ER1811" s="69"/>
      <c r="ES1811" s="69"/>
      <c r="ET1811" s="69"/>
      <c r="EU1811" s="69"/>
      <c r="EV1811" s="69"/>
      <c r="EW1811" s="69"/>
      <c r="EX1811" s="69"/>
      <c r="EY1811" s="69"/>
      <c r="EZ1811" s="69"/>
      <c r="FA1811" s="69"/>
      <c r="FB1811" s="69"/>
      <c r="FC1811" s="69"/>
      <c r="FD1811" s="69"/>
      <c r="FE1811" s="69"/>
      <c r="FF1811" s="69"/>
      <c r="FG1811" s="69"/>
      <c r="FH1811" s="69"/>
      <c r="FI1811" s="69"/>
      <c r="FJ1811" s="69"/>
      <c r="FK1811" s="69"/>
      <c r="FL1811" s="69"/>
      <c r="FM1811" s="69"/>
      <c r="FN1811" s="69"/>
      <c r="FO1811" s="69"/>
      <c r="FP1811" s="69"/>
      <c r="FQ1811" s="69"/>
      <c r="FR1811" s="69"/>
      <c r="FS1811" s="69"/>
      <c r="FT1811" s="69"/>
      <c r="FU1811" s="69"/>
      <c r="FV1811" s="69"/>
      <c r="FW1811" s="69"/>
      <c r="FX1811" s="69"/>
      <c r="FY1811" s="69"/>
      <c r="FZ1811" s="69"/>
      <c r="GA1811" s="69"/>
      <c r="GB1811" s="69"/>
      <c r="GC1811" s="69"/>
      <c r="GD1811" s="69"/>
      <c r="GE1811" s="69"/>
      <c r="GF1811" s="69"/>
      <c r="GG1811" s="69"/>
      <c r="GH1811" s="69"/>
      <c r="GI1811" s="69"/>
      <c r="GJ1811" s="69"/>
      <c r="GK1811" s="69"/>
      <c r="GL1811" s="69"/>
      <c r="GM1811" s="69"/>
      <c r="GN1811" s="69"/>
      <c r="GO1811" s="69"/>
      <c r="GP1811" s="69"/>
      <c r="GQ1811" s="69"/>
      <c r="GR1811" s="69"/>
      <c r="GS1811" s="69"/>
      <c r="GT1811" s="69"/>
      <c r="GU1811" s="69"/>
      <c r="GV1811" s="69"/>
      <c r="GW1811" s="69"/>
      <c r="GX1811" s="69"/>
      <c r="GY1811" s="69"/>
      <c r="GZ1811" s="69"/>
      <c r="HA1811" s="69"/>
      <c r="HB1811" s="69"/>
      <c r="HC1811" s="69"/>
      <c r="HD1811" s="69"/>
      <c r="HE1811" s="69"/>
      <c r="HF1811" s="69"/>
      <c r="HG1811" s="69"/>
      <c r="HH1811" s="69"/>
      <c r="HI1811" s="69"/>
      <c r="HJ1811" s="69"/>
      <c r="HK1811" s="69"/>
      <c r="HL1811" s="69"/>
      <c r="HM1811" s="69"/>
      <c r="HN1811" s="69"/>
      <c r="HO1811" s="69"/>
      <c r="HP1811" s="69"/>
      <c r="HQ1811" s="69"/>
      <c r="HR1811" s="69"/>
      <c r="HS1811" s="69"/>
      <c r="HT1811" s="69"/>
      <c r="HU1811" s="69"/>
      <c r="HV1811" s="69"/>
      <c r="HW1811" s="69"/>
      <c r="HX1811" s="69"/>
      <c r="HY1811" s="69"/>
      <c r="HZ1811" s="69"/>
      <c r="IA1811" s="69"/>
      <c r="IB1811" s="69"/>
      <c r="IC1811" s="69"/>
      <c r="ID1811" s="69"/>
      <c r="IE1811" s="69"/>
      <c r="IF1811" s="69"/>
      <c r="IG1811" s="69"/>
      <c r="IH1811" s="69"/>
      <c r="II1811" s="69"/>
      <c r="IJ1811" s="69"/>
      <c r="IK1811" s="69"/>
      <c r="IL1811" s="69"/>
      <c r="IM1811" s="69"/>
      <c r="IN1811" s="69"/>
    </row>
    <row r="1812" spans="1:248" s="70" customFormat="1" ht="15.95" customHeight="1" x14ac:dyDescent="0.2">
      <c r="A1812" s="92" t="s">
        <v>3704</v>
      </c>
      <c r="B1812" s="142">
        <v>42491</v>
      </c>
      <c r="C1812" s="92" t="s">
        <v>3705</v>
      </c>
      <c r="D1812" s="320">
        <v>600</v>
      </c>
      <c r="E1812" s="69"/>
      <c r="F1812" s="69"/>
      <c r="G1812" s="69"/>
      <c r="H1812" s="69"/>
      <c r="I1812" s="69"/>
      <c r="J1812" s="69"/>
      <c r="N1812" s="69"/>
      <c r="O1812" s="69"/>
      <c r="P1812" s="69"/>
      <c r="Q1812" s="69"/>
      <c r="R1812" s="69"/>
      <c r="S1812" s="69"/>
      <c r="T1812" s="69"/>
      <c r="U1812" s="69"/>
      <c r="V1812" s="69"/>
      <c r="W1812" s="69"/>
      <c r="X1812" s="69"/>
      <c r="Y1812" s="69"/>
      <c r="Z1812" s="69"/>
      <c r="AA1812" s="69"/>
      <c r="AB1812" s="69"/>
      <c r="AC1812" s="69"/>
      <c r="AD1812" s="69"/>
      <c r="AE1812" s="69"/>
      <c r="AF1812" s="69"/>
      <c r="AG1812" s="69"/>
      <c r="AH1812" s="69"/>
      <c r="AI1812" s="69"/>
      <c r="AJ1812" s="69"/>
      <c r="AK1812" s="69"/>
      <c r="AL1812" s="69"/>
      <c r="AM1812" s="69"/>
      <c r="AN1812" s="69"/>
      <c r="AO1812" s="69"/>
      <c r="AP1812" s="69"/>
      <c r="AQ1812" s="69"/>
      <c r="AR1812" s="69"/>
      <c r="AS1812" s="69"/>
      <c r="AT1812" s="69"/>
      <c r="AU1812" s="69"/>
      <c r="AV1812" s="69"/>
      <c r="AW1812" s="69"/>
      <c r="AX1812" s="69"/>
      <c r="AY1812" s="69"/>
      <c r="AZ1812" s="69"/>
      <c r="BA1812" s="69"/>
      <c r="BB1812" s="69"/>
      <c r="BC1812" s="69"/>
      <c r="BD1812" s="69"/>
      <c r="BE1812" s="69"/>
      <c r="BF1812" s="69"/>
      <c r="BG1812" s="69"/>
      <c r="BH1812" s="69"/>
      <c r="BI1812" s="69"/>
      <c r="BJ1812" s="69"/>
      <c r="BK1812" s="69"/>
      <c r="BL1812" s="69"/>
      <c r="BM1812" s="69"/>
      <c r="BN1812" s="69"/>
      <c r="BO1812" s="69"/>
      <c r="BP1812" s="69"/>
      <c r="BQ1812" s="69"/>
      <c r="BR1812" s="69"/>
      <c r="BS1812" s="69"/>
      <c r="BT1812" s="69"/>
      <c r="BU1812" s="69"/>
      <c r="BV1812" s="69"/>
      <c r="BW1812" s="69"/>
      <c r="BX1812" s="69"/>
      <c r="BY1812" s="69"/>
      <c r="BZ1812" s="69"/>
      <c r="CA1812" s="69"/>
      <c r="CB1812" s="69"/>
      <c r="CC1812" s="69"/>
      <c r="CD1812" s="69"/>
      <c r="CE1812" s="69"/>
      <c r="CF1812" s="69"/>
      <c r="CG1812" s="69"/>
      <c r="CH1812" s="69"/>
      <c r="CI1812" s="69"/>
      <c r="CJ1812" s="69"/>
      <c r="CK1812" s="69"/>
      <c r="CL1812" s="69"/>
      <c r="CM1812" s="69"/>
      <c r="CN1812" s="69"/>
      <c r="CO1812" s="69"/>
      <c r="CP1812" s="69"/>
      <c r="CQ1812" s="69"/>
      <c r="CR1812" s="69"/>
      <c r="CS1812" s="69"/>
      <c r="CT1812" s="69"/>
      <c r="CU1812" s="69"/>
      <c r="CV1812" s="69"/>
      <c r="CW1812" s="69"/>
      <c r="CX1812" s="69"/>
      <c r="CY1812" s="69"/>
      <c r="CZ1812" s="69"/>
      <c r="DA1812" s="69"/>
      <c r="DB1812" s="69"/>
      <c r="DC1812" s="69"/>
      <c r="DD1812" s="69"/>
      <c r="DE1812" s="69"/>
      <c r="DF1812" s="69"/>
      <c r="DG1812" s="69"/>
      <c r="DH1812" s="69"/>
      <c r="DI1812" s="69"/>
      <c r="DJ1812" s="69"/>
      <c r="DK1812" s="69"/>
      <c r="DL1812" s="69"/>
      <c r="DM1812" s="69"/>
      <c r="DN1812" s="69"/>
      <c r="DO1812" s="69"/>
      <c r="DP1812" s="69"/>
      <c r="DQ1812" s="69"/>
      <c r="DR1812" s="69"/>
      <c r="DS1812" s="69"/>
      <c r="DT1812" s="69"/>
      <c r="DU1812" s="69"/>
      <c r="DV1812" s="69"/>
      <c r="DW1812" s="69"/>
      <c r="DX1812" s="69"/>
      <c r="DY1812" s="69"/>
      <c r="DZ1812" s="69"/>
      <c r="EA1812" s="69"/>
      <c r="EB1812" s="69"/>
      <c r="EC1812" s="69"/>
      <c r="ED1812" s="69"/>
      <c r="EE1812" s="69"/>
      <c r="EF1812" s="69"/>
      <c r="EG1812" s="69"/>
      <c r="EH1812" s="69"/>
      <c r="EI1812" s="69"/>
      <c r="EJ1812" s="69"/>
      <c r="EK1812" s="69"/>
      <c r="EL1812" s="69"/>
      <c r="EM1812" s="69"/>
      <c r="EN1812" s="69"/>
      <c r="EO1812" s="69"/>
      <c r="EP1812" s="69"/>
      <c r="EQ1812" s="69"/>
      <c r="ER1812" s="69"/>
      <c r="ES1812" s="69"/>
      <c r="ET1812" s="69"/>
      <c r="EU1812" s="69"/>
      <c r="EV1812" s="69"/>
      <c r="EW1812" s="69"/>
      <c r="EX1812" s="69"/>
      <c r="EY1812" s="69"/>
      <c r="EZ1812" s="69"/>
      <c r="FA1812" s="69"/>
      <c r="FB1812" s="69"/>
      <c r="FC1812" s="69"/>
      <c r="FD1812" s="69"/>
      <c r="FE1812" s="69"/>
      <c r="FF1812" s="69"/>
      <c r="FG1812" s="69"/>
      <c r="FH1812" s="69"/>
      <c r="FI1812" s="69"/>
      <c r="FJ1812" s="69"/>
      <c r="FK1812" s="69"/>
      <c r="FL1812" s="69"/>
      <c r="FM1812" s="69"/>
      <c r="FN1812" s="69"/>
      <c r="FO1812" s="69"/>
      <c r="FP1812" s="69"/>
      <c r="FQ1812" s="69"/>
      <c r="FR1812" s="69"/>
      <c r="FS1812" s="69"/>
      <c r="FT1812" s="69"/>
      <c r="FU1812" s="69"/>
      <c r="FV1812" s="69"/>
      <c r="FW1812" s="69"/>
      <c r="FX1812" s="69"/>
      <c r="FY1812" s="69"/>
      <c r="FZ1812" s="69"/>
      <c r="GA1812" s="69"/>
      <c r="GB1812" s="69"/>
      <c r="GC1812" s="69"/>
      <c r="GD1812" s="69"/>
      <c r="GE1812" s="69"/>
      <c r="GF1812" s="69"/>
      <c r="GG1812" s="69"/>
      <c r="GH1812" s="69"/>
      <c r="GI1812" s="69"/>
      <c r="GJ1812" s="69"/>
      <c r="GK1812" s="69"/>
      <c r="GL1812" s="69"/>
      <c r="GM1812" s="69"/>
      <c r="GN1812" s="69"/>
      <c r="GO1812" s="69"/>
      <c r="GP1812" s="69"/>
      <c r="GQ1812" s="69"/>
      <c r="GR1812" s="69"/>
      <c r="GS1812" s="69"/>
      <c r="GT1812" s="69"/>
      <c r="GU1812" s="69"/>
      <c r="GV1812" s="69"/>
      <c r="GW1812" s="69"/>
      <c r="GX1812" s="69"/>
      <c r="GY1812" s="69"/>
      <c r="GZ1812" s="69"/>
      <c r="HA1812" s="69"/>
      <c r="HB1812" s="69"/>
      <c r="HC1812" s="69"/>
      <c r="HD1812" s="69"/>
      <c r="HE1812" s="69"/>
      <c r="HF1812" s="69"/>
      <c r="HG1812" s="69"/>
      <c r="HH1812" s="69"/>
      <c r="HI1812" s="69"/>
      <c r="HJ1812" s="69"/>
      <c r="HK1812" s="69"/>
      <c r="HL1812" s="69"/>
      <c r="HM1812" s="69"/>
      <c r="HN1812" s="69"/>
      <c r="HO1812" s="69"/>
      <c r="HP1812" s="69"/>
      <c r="HQ1812" s="69"/>
      <c r="HR1812" s="69"/>
      <c r="HS1812" s="69"/>
      <c r="HT1812" s="69"/>
      <c r="HU1812" s="69"/>
      <c r="HV1812" s="69"/>
      <c r="HW1812" s="69"/>
      <c r="HX1812" s="69"/>
      <c r="HY1812" s="69"/>
      <c r="HZ1812" s="69"/>
      <c r="IA1812" s="69"/>
      <c r="IB1812" s="69"/>
      <c r="IC1812" s="69"/>
      <c r="ID1812" s="69"/>
      <c r="IE1812" s="69"/>
      <c r="IF1812" s="69"/>
      <c r="IG1812" s="69"/>
      <c r="IH1812" s="69"/>
      <c r="II1812" s="69"/>
      <c r="IJ1812" s="69"/>
      <c r="IK1812" s="69"/>
      <c r="IL1812" s="69"/>
      <c r="IM1812" s="69"/>
      <c r="IN1812" s="69"/>
    </row>
    <row r="1813" spans="1:248" s="70" customFormat="1" ht="32.1" customHeight="1" x14ac:dyDescent="0.2">
      <c r="A1813" s="92" t="s">
        <v>3706</v>
      </c>
      <c r="B1813" s="142">
        <v>42492</v>
      </c>
      <c r="C1813" s="92" t="s">
        <v>3707</v>
      </c>
      <c r="D1813" s="320">
        <v>600</v>
      </c>
      <c r="E1813" s="69"/>
      <c r="F1813" s="69"/>
      <c r="G1813" s="69"/>
      <c r="H1813" s="69"/>
      <c r="I1813" s="69"/>
      <c r="J1813" s="69"/>
      <c r="N1813" s="69"/>
      <c r="O1813" s="69"/>
      <c r="P1813" s="69"/>
      <c r="Q1813" s="69"/>
      <c r="R1813" s="69"/>
      <c r="S1813" s="69"/>
      <c r="T1813" s="69"/>
      <c r="U1813" s="69"/>
      <c r="V1813" s="69"/>
      <c r="W1813" s="69"/>
      <c r="X1813" s="69"/>
      <c r="Y1813" s="69"/>
      <c r="Z1813" s="69"/>
      <c r="AA1813" s="69"/>
      <c r="AB1813" s="69"/>
      <c r="AC1813" s="69"/>
      <c r="AD1813" s="69"/>
      <c r="AE1813" s="69"/>
      <c r="AF1813" s="69"/>
      <c r="AG1813" s="69"/>
      <c r="AH1813" s="69"/>
      <c r="AI1813" s="69"/>
      <c r="AJ1813" s="69"/>
      <c r="AK1813" s="69"/>
      <c r="AL1813" s="69"/>
      <c r="AM1813" s="69"/>
      <c r="AN1813" s="69"/>
      <c r="AO1813" s="69"/>
      <c r="AP1813" s="69"/>
      <c r="AQ1813" s="69"/>
      <c r="AR1813" s="69"/>
      <c r="AS1813" s="69"/>
      <c r="AT1813" s="69"/>
      <c r="AU1813" s="69"/>
      <c r="AV1813" s="69"/>
      <c r="AW1813" s="69"/>
      <c r="AX1813" s="69"/>
      <c r="AY1813" s="69"/>
      <c r="AZ1813" s="69"/>
      <c r="BA1813" s="69"/>
      <c r="BB1813" s="69"/>
      <c r="BC1813" s="69"/>
      <c r="BD1813" s="69"/>
      <c r="BE1813" s="69"/>
      <c r="BF1813" s="69"/>
      <c r="BG1813" s="69"/>
      <c r="BH1813" s="69"/>
      <c r="BI1813" s="69"/>
      <c r="BJ1813" s="69"/>
      <c r="BK1813" s="69"/>
      <c r="BL1813" s="69"/>
      <c r="BM1813" s="69"/>
      <c r="BN1813" s="69"/>
      <c r="BO1813" s="69"/>
      <c r="BP1813" s="69"/>
      <c r="BQ1813" s="69"/>
      <c r="BR1813" s="69"/>
      <c r="BS1813" s="69"/>
      <c r="BT1813" s="69"/>
      <c r="BU1813" s="69"/>
      <c r="BV1813" s="69"/>
      <c r="BW1813" s="69"/>
      <c r="BX1813" s="69"/>
      <c r="BY1813" s="69"/>
      <c r="BZ1813" s="69"/>
      <c r="CA1813" s="69"/>
      <c r="CB1813" s="69"/>
      <c r="CC1813" s="69"/>
      <c r="CD1813" s="69"/>
      <c r="CE1813" s="69"/>
      <c r="CF1813" s="69"/>
      <c r="CG1813" s="69"/>
      <c r="CH1813" s="69"/>
      <c r="CI1813" s="69"/>
      <c r="CJ1813" s="69"/>
      <c r="CK1813" s="69"/>
      <c r="CL1813" s="69"/>
      <c r="CM1813" s="69"/>
      <c r="CN1813" s="69"/>
      <c r="CO1813" s="69"/>
      <c r="CP1813" s="69"/>
      <c r="CQ1813" s="69"/>
      <c r="CR1813" s="69"/>
      <c r="CS1813" s="69"/>
      <c r="CT1813" s="69"/>
      <c r="CU1813" s="69"/>
      <c r="CV1813" s="69"/>
      <c r="CW1813" s="69"/>
      <c r="CX1813" s="69"/>
      <c r="CY1813" s="69"/>
      <c r="CZ1813" s="69"/>
      <c r="DA1813" s="69"/>
      <c r="DB1813" s="69"/>
      <c r="DC1813" s="69"/>
      <c r="DD1813" s="69"/>
      <c r="DE1813" s="69"/>
      <c r="DF1813" s="69"/>
      <c r="DG1813" s="69"/>
      <c r="DH1813" s="69"/>
      <c r="DI1813" s="69"/>
      <c r="DJ1813" s="69"/>
      <c r="DK1813" s="69"/>
      <c r="DL1813" s="69"/>
      <c r="DM1813" s="69"/>
      <c r="DN1813" s="69"/>
      <c r="DO1813" s="69"/>
      <c r="DP1813" s="69"/>
      <c r="DQ1813" s="69"/>
      <c r="DR1813" s="69"/>
      <c r="DS1813" s="69"/>
      <c r="DT1813" s="69"/>
      <c r="DU1813" s="69"/>
      <c r="DV1813" s="69"/>
      <c r="DW1813" s="69"/>
      <c r="DX1813" s="69"/>
      <c r="DY1813" s="69"/>
      <c r="DZ1813" s="69"/>
      <c r="EA1813" s="69"/>
      <c r="EB1813" s="69"/>
      <c r="EC1813" s="69"/>
      <c r="ED1813" s="69"/>
      <c r="EE1813" s="69"/>
      <c r="EF1813" s="69"/>
      <c r="EG1813" s="69"/>
      <c r="EH1813" s="69"/>
      <c r="EI1813" s="69"/>
      <c r="EJ1813" s="69"/>
      <c r="EK1813" s="69"/>
      <c r="EL1813" s="69"/>
      <c r="EM1813" s="69"/>
      <c r="EN1813" s="69"/>
      <c r="EO1813" s="69"/>
      <c r="EP1813" s="69"/>
      <c r="EQ1813" s="69"/>
      <c r="ER1813" s="69"/>
      <c r="ES1813" s="69"/>
      <c r="ET1813" s="69"/>
      <c r="EU1813" s="69"/>
      <c r="EV1813" s="69"/>
      <c r="EW1813" s="69"/>
      <c r="EX1813" s="69"/>
      <c r="EY1813" s="69"/>
      <c r="EZ1813" s="69"/>
      <c r="FA1813" s="69"/>
      <c r="FB1813" s="69"/>
      <c r="FC1813" s="69"/>
      <c r="FD1813" s="69"/>
      <c r="FE1813" s="69"/>
      <c r="FF1813" s="69"/>
      <c r="FG1813" s="69"/>
      <c r="FH1813" s="69"/>
      <c r="FI1813" s="69"/>
      <c r="FJ1813" s="69"/>
      <c r="FK1813" s="69"/>
      <c r="FL1813" s="69"/>
      <c r="FM1813" s="69"/>
      <c r="FN1813" s="69"/>
      <c r="FO1813" s="69"/>
      <c r="FP1813" s="69"/>
      <c r="FQ1813" s="69"/>
      <c r="FR1813" s="69"/>
      <c r="FS1813" s="69"/>
      <c r="FT1813" s="69"/>
      <c r="FU1813" s="69"/>
      <c r="FV1813" s="69"/>
      <c r="FW1813" s="69"/>
      <c r="FX1813" s="69"/>
      <c r="FY1813" s="69"/>
      <c r="FZ1813" s="69"/>
      <c r="GA1813" s="69"/>
      <c r="GB1813" s="69"/>
      <c r="GC1813" s="69"/>
      <c r="GD1813" s="69"/>
      <c r="GE1813" s="69"/>
      <c r="GF1813" s="69"/>
      <c r="GG1813" s="69"/>
      <c r="GH1813" s="69"/>
      <c r="GI1813" s="69"/>
      <c r="GJ1813" s="69"/>
      <c r="GK1813" s="69"/>
      <c r="GL1813" s="69"/>
      <c r="GM1813" s="69"/>
      <c r="GN1813" s="69"/>
      <c r="GO1813" s="69"/>
      <c r="GP1813" s="69"/>
      <c r="GQ1813" s="69"/>
      <c r="GR1813" s="69"/>
      <c r="GS1813" s="69"/>
      <c r="GT1813" s="69"/>
      <c r="GU1813" s="69"/>
      <c r="GV1813" s="69"/>
      <c r="GW1813" s="69"/>
      <c r="GX1813" s="69"/>
      <c r="GY1813" s="69"/>
      <c r="GZ1813" s="69"/>
      <c r="HA1813" s="69"/>
      <c r="HB1813" s="69"/>
      <c r="HC1813" s="69"/>
      <c r="HD1813" s="69"/>
      <c r="HE1813" s="69"/>
      <c r="HF1813" s="69"/>
      <c r="HG1813" s="69"/>
      <c r="HH1813" s="69"/>
      <c r="HI1813" s="69"/>
      <c r="HJ1813" s="69"/>
      <c r="HK1813" s="69"/>
      <c r="HL1813" s="69"/>
      <c r="HM1813" s="69"/>
      <c r="HN1813" s="69"/>
      <c r="HO1813" s="69"/>
      <c r="HP1813" s="69"/>
      <c r="HQ1813" s="69"/>
      <c r="HR1813" s="69"/>
      <c r="HS1813" s="69"/>
      <c r="HT1813" s="69"/>
      <c r="HU1813" s="69"/>
      <c r="HV1813" s="69"/>
      <c r="HW1813" s="69"/>
      <c r="HX1813" s="69"/>
      <c r="HY1813" s="69"/>
      <c r="HZ1813" s="69"/>
      <c r="IA1813" s="69"/>
      <c r="IB1813" s="69"/>
      <c r="IC1813" s="69"/>
      <c r="ID1813" s="69"/>
      <c r="IE1813" s="69"/>
      <c r="IF1813" s="69"/>
      <c r="IG1813" s="69"/>
      <c r="IH1813" s="69"/>
      <c r="II1813" s="69"/>
      <c r="IJ1813" s="69"/>
      <c r="IK1813" s="69"/>
      <c r="IL1813" s="69"/>
      <c r="IM1813" s="69"/>
      <c r="IN1813" s="69"/>
    </row>
    <row r="1814" spans="1:248" s="70" customFormat="1" ht="15.95" customHeight="1" x14ac:dyDescent="0.2">
      <c r="A1814" s="92" t="s">
        <v>3708</v>
      </c>
      <c r="B1814" s="142">
        <v>42493</v>
      </c>
      <c r="C1814" s="92" t="s">
        <v>3709</v>
      </c>
      <c r="D1814" s="320">
        <v>240</v>
      </c>
      <c r="E1814" s="69"/>
      <c r="F1814" s="69"/>
      <c r="G1814" s="69"/>
      <c r="H1814" s="69"/>
      <c r="I1814" s="69"/>
      <c r="J1814" s="69"/>
      <c r="N1814" s="69"/>
      <c r="O1814" s="69"/>
      <c r="P1814" s="69"/>
      <c r="Q1814" s="69"/>
      <c r="R1814" s="69"/>
      <c r="S1814" s="69"/>
      <c r="T1814" s="69"/>
      <c r="U1814" s="69"/>
      <c r="V1814" s="69"/>
      <c r="W1814" s="69"/>
      <c r="X1814" s="69"/>
      <c r="Y1814" s="69"/>
      <c r="Z1814" s="69"/>
      <c r="AA1814" s="69"/>
      <c r="AB1814" s="69"/>
      <c r="AC1814" s="69"/>
      <c r="AD1814" s="69"/>
      <c r="AE1814" s="69"/>
      <c r="AF1814" s="69"/>
      <c r="AG1814" s="69"/>
      <c r="AH1814" s="69"/>
      <c r="AI1814" s="69"/>
      <c r="AJ1814" s="69"/>
      <c r="AK1814" s="69"/>
      <c r="AL1814" s="69"/>
      <c r="AM1814" s="69"/>
      <c r="AN1814" s="69"/>
      <c r="AO1814" s="69"/>
      <c r="AP1814" s="69"/>
      <c r="AQ1814" s="69"/>
      <c r="AR1814" s="69"/>
      <c r="AS1814" s="69"/>
      <c r="AT1814" s="69"/>
      <c r="AU1814" s="69"/>
      <c r="AV1814" s="69"/>
      <c r="AW1814" s="69"/>
      <c r="AX1814" s="69"/>
      <c r="AY1814" s="69"/>
      <c r="AZ1814" s="69"/>
      <c r="BA1814" s="69"/>
      <c r="BB1814" s="69"/>
      <c r="BC1814" s="69"/>
      <c r="BD1814" s="69"/>
      <c r="BE1814" s="69"/>
      <c r="BF1814" s="69"/>
      <c r="BG1814" s="69"/>
      <c r="BH1814" s="69"/>
      <c r="BI1814" s="69"/>
      <c r="BJ1814" s="69"/>
      <c r="BK1814" s="69"/>
      <c r="BL1814" s="69"/>
      <c r="BM1814" s="69"/>
      <c r="BN1814" s="69"/>
      <c r="BO1814" s="69"/>
      <c r="BP1814" s="69"/>
      <c r="BQ1814" s="69"/>
      <c r="BR1814" s="69"/>
      <c r="BS1814" s="69"/>
      <c r="BT1814" s="69"/>
      <c r="BU1814" s="69"/>
      <c r="BV1814" s="69"/>
      <c r="BW1814" s="69"/>
      <c r="BX1814" s="69"/>
      <c r="BY1814" s="69"/>
      <c r="BZ1814" s="69"/>
      <c r="CA1814" s="69"/>
      <c r="CB1814" s="69"/>
      <c r="CC1814" s="69"/>
      <c r="CD1814" s="69"/>
      <c r="CE1814" s="69"/>
      <c r="CF1814" s="69"/>
      <c r="CG1814" s="69"/>
      <c r="CH1814" s="69"/>
      <c r="CI1814" s="69"/>
      <c r="CJ1814" s="69"/>
      <c r="CK1814" s="69"/>
      <c r="CL1814" s="69"/>
      <c r="CM1814" s="69"/>
      <c r="CN1814" s="69"/>
      <c r="CO1814" s="69"/>
      <c r="CP1814" s="69"/>
      <c r="CQ1814" s="69"/>
      <c r="CR1814" s="69"/>
      <c r="CS1814" s="69"/>
      <c r="CT1814" s="69"/>
      <c r="CU1814" s="69"/>
      <c r="CV1814" s="69"/>
      <c r="CW1814" s="69"/>
      <c r="CX1814" s="69"/>
      <c r="CY1814" s="69"/>
      <c r="CZ1814" s="69"/>
      <c r="DA1814" s="69"/>
      <c r="DB1814" s="69"/>
      <c r="DC1814" s="69"/>
      <c r="DD1814" s="69"/>
      <c r="DE1814" s="69"/>
      <c r="DF1814" s="69"/>
      <c r="DG1814" s="69"/>
      <c r="DH1814" s="69"/>
      <c r="DI1814" s="69"/>
      <c r="DJ1814" s="69"/>
      <c r="DK1814" s="69"/>
      <c r="DL1814" s="69"/>
      <c r="DM1814" s="69"/>
      <c r="DN1814" s="69"/>
      <c r="DO1814" s="69"/>
      <c r="DP1814" s="69"/>
      <c r="DQ1814" s="69"/>
      <c r="DR1814" s="69"/>
      <c r="DS1814" s="69"/>
      <c r="DT1814" s="69"/>
      <c r="DU1814" s="69"/>
      <c r="DV1814" s="69"/>
      <c r="DW1814" s="69"/>
      <c r="DX1814" s="69"/>
      <c r="DY1814" s="69"/>
      <c r="DZ1814" s="69"/>
      <c r="EA1814" s="69"/>
      <c r="EB1814" s="69"/>
      <c r="EC1814" s="69"/>
      <c r="ED1814" s="69"/>
      <c r="EE1814" s="69"/>
      <c r="EF1814" s="69"/>
      <c r="EG1814" s="69"/>
      <c r="EH1814" s="69"/>
      <c r="EI1814" s="69"/>
      <c r="EJ1814" s="69"/>
      <c r="EK1814" s="69"/>
      <c r="EL1814" s="69"/>
      <c r="EM1814" s="69"/>
      <c r="EN1814" s="69"/>
      <c r="EO1814" s="69"/>
      <c r="EP1814" s="69"/>
      <c r="EQ1814" s="69"/>
      <c r="ER1814" s="69"/>
      <c r="ES1814" s="69"/>
      <c r="ET1814" s="69"/>
      <c r="EU1814" s="69"/>
      <c r="EV1814" s="69"/>
      <c r="EW1814" s="69"/>
      <c r="EX1814" s="69"/>
      <c r="EY1814" s="69"/>
      <c r="EZ1814" s="69"/>
      <c r="FA1814" s="69"/>
      <c r="FB1814" s="69"/>
      <c r="FC1814" s="69"/>
      <c r="FD1814" s="69"/>
      <c r="FE1814" s="69"/>
      <c r="FF1814" s="69"/>
      <c r="FG1814" s="69"/>
      <c r="FH1814" s="69"/>
      <c r="FI1814" s="69"/>
      <c r="FJ1814" s="69"/>
      <c r="FK1814" s="69"/>
      <c r="FL1814" s="69"/>
      <c r="FM1814" s="69"/>
      <c r="FN1814" s="69"/>
      <c r="FO1814" s="69"/>
      <c r="FP1814" s="69"/>
      <c r="FQ1814" s="69"/>
      <c r="FR1814" s="69"/>
      <c r="FS1814" s="69"/>
      <c r="FT1814" s="69"/>
      <c r="FU1814" s="69"/>
      <c r="FV1814" s="69"/>
      <c r="FW1814" s="69"/>
      <c r="FX1814" s="69"/>
      <c r="FY1814" s="69"/>
      <c r="FZ1814" s="69"/>
      <c r="GA1814" s="69"/>
      <c r="GB1814" s="69"/>
      <c r="GC1814" s="69"/>
      <c r="GD1814" s="69"/>
      <c r="GE1814" s="69"/>
      <c r="GF1814" s="69"/>
      <c r="GG1814" s="69"/>
      <c r="GH1814" s="69"/>
      <c r="GI1814" s="69"/>
      <c r="GJ1814" s="69"/>
      <c r="GK1814" s="69"/>
      <c r="GL1814" s="69"/>
      <c r="GM1814" s="69"/>
      <c r="GN1814" s="69"/>
      <c r="GO1814" s="69"/>
      <c r="GP1814" s="69"/>
      <c r="GQ1814" s="69"/>
      <c r="GR1814" s="69"/>
      <c r="GS1814" s="69"/>
      <c r="GT1814" s="69"/>
      <c r="GU1814" s="69"/>
      <c r="GV1814" s="69"/>
      <c r="GW1814" s="69"/>
      <c r="GX1814" s="69"/>
      <c r="GY1814" s="69"/>
      <c r="GZ1814" s="69"/>
      <c r="HA1814" s="69"/>
      <c r="HB1814" s="69"/>
      <c r="HC1814" s="69"/>
      <c r="HD1814" s="69"/>
      <c r="HE1814" s="69"/>
      <c r="HF1814" s="69"/>
      <c r="HG1814" s="69"/>
      <c r="HH1814" s="69"/>
      <c r="HI1814" s="69"/>
      <c r="HJ1814" s="69"/>
      <c r="HK1814" s="69"/>
      <c r="HL1814" s="69"/>
      <c r="HM1814" s="69"/>
      <c r="HN1814" s="69"/>
      <c r="HO1814" s="69"/>
      <c r="HP1814" s="69"/>
      <c r="HQ1814" s="69"/>
      <c r="HR1814" s="69"/>
      <c r="HS1814" s="69"/>
      <c r="HT1814" s="69"/>
      <c r="HU1814" s="69"/>
      <c r="HV1814" s="69"/>
      <c r="HW1814" s="69"/>
      <c r="HX1814" s="69"/>
      <c r="HY1814" s="69"/>
      <c r="HZ1814" s="69"/>
      <c r="IA1814" s="69"/>
      <c r="IB1814" s="69"/>
      <c r="IC1814" s="69"/>
      <c r="ID1814" s="69"/>
      <c r="IE1814" s="69"/>
      <c r="IF1814" s="69"/>
      <c r="IG1814" s="69"/>
      <c r="IH1814" s="69"/>
      <c r="II1814" s="69"/>
      <c r="IJ1814" s="69"/>
      <c r="IK1814" s="69"/>
      <c r="IL1814" s="69"/>
      <c r="IM1814" s="69"/>
      <c r="IN1814" s="69"/>
    </row>
    <row r="1815" spans="1:248" s="70" customFormat="1" ht="32.1" customHeight="1" x14ac:dyDescent="0.2">
      <c r="A1815" s="92" t="s">
        <v>3710</v>
      </c>
      <c r="B1815" s="142">
        <v>42494</v>
      </c>
      <c r="C1815" s="92" t="s">
        <v>3711</v>
      </c>
      <c r="D1815" s="320">
        <v>600</v>
      </c>
      <c r="E1815" s="69"/>
      <c r="F1815" s="69"/>
      <c r="G1815" s="69"/>
      <c r="H1815" s="69"/>
      <c r="I1815" s="69"/>
      <c r="J1815" s="69"/>
      <c r="N1815" s="69"/>
      <c r="O1815" s="69"/>
      <c r="P1815" s="69"/>
      <c r="Q1815" s="69"/>
      <c r="R1815" s="69"/>
      <c r="S1815" s="69"/>
      <c r="T1815" s="69"/>
      <c r="U1815" s="69"/>
      <c r="V1815" s="69"/>
      <c r="W1815" s="69"/>
      <c r="X1815" s="69"/>
      <c r="Y1815" s="69"/>
      <c r="Z1815" s="69"/>
      <c r="AA1815" s="69"/>
      <c r="AB1815" s="69"/>
      <c r="AC1815" s="69"/>
      <c r="AD1815" s="69"/>
      <c r="AE1815" s="69"/>
      <c r="AF1815" s="69"/>
      <c r="AG1815" s="69"/>
      <c r="AH1815" s="69"/>
      <c r="AI1815" s="69"/>
      <c r="AJ1815" s="69"/>
      <c r="AK1815" s="69"/>
      <c r="AL1815" s="69"/>
      <c r="AM1815" s="69"/>
      <c r="AN1815" s="69"/>
      <c r="AO1815" s="69"/>
      <c r="AP1815" s="69"/>
      <c r="AQ1815" s="69"/>
      <c r="AR1815" s="69"/>
      <c r="AS1815" s="69"/>
      <c r="AT1815" s="69"/>
      <c r="AU1815" s="69"/>
      <c r="AV1815" s="69"/>
      <c r="AW1815" s="69"/>
      <c r="AX1815" s="69"/>
      <c r="AY1815" s="69"/>
      <c r="AZ1815" s="69"/>
      <c r="BA1815" s="69"/>
      <c r="BB1815" s="69"/>
      <c r="BC1815" s="69"/>
      <c r="BD1815" s="69"/>
      <c r="BE1815" s="69"/>
      <c r="BF1815" s="69"/>
      <c r="BG1815" s="69"/>
      <c r="BH1815" s="69"/>
      <c r="BI1815" s="69"/>
      <c r="BJ1815" s="69"/>
      <c r="BK1815" s="69"/>
      <c r="BL1815" s="69"/>
      <c r="BM1815" s="69"/>
      <c r="BN1815" s="69"/>
      <c r="BO1815" s="69"/>
      <c r="BP1815" s="69"/>
      <c r="BQ1815" s="69"/>
      <c r="BR1815" s="69"/>
      <c r="BS1815" s="69"/>
      <c r="BT1815" s="69"/>
      <c r="BU1815" s="69"/>
      <c r="BV1815" s="69"/>
      <c r="BW1815" s="69"/>
      <c r="BX1815" s="69"/>
      <c r="BY1815" s="69"/>
      <c r="BZ1815" s="69"/>
      <c r="CA1815" s="69"/>
      <c r="CB1815" s="69"/>
      <c r="CC1815" s="69"/>
      <c r="CD1815" s="69"/>
      <c r="CE1815" s="69"/>
      <c r="CF1815" s="69"/>
      <c r="CG1815" s="69"/>
      <c r="CH1815" s="69"/>
      <c r="CI1815" s="69"/>
      <c r="CJ1815" s="69"/>
      <c r="CK1815" s="69"/>
      <c r="CL1815" s="69"/>
      <c r="CM1815" s="69"/>
      <c r="CN1815" s="69"/>
      <c r="CO1815" s="69"/>
      <c r="CP1815" s="69"/>
      <c r="CQ1815" s="69"/>
      <c r="CR1815" s="69"/>
      <c r="CS1815" s="69"/>
      <c r="CT1815" s="69"/>
      <c r="CU1815" s="69"/>
      <c r="CV1815" s="69"/>
      <c r="CW1815" s="69"/>
      <c r="CX1815" s="69"/>
      <c r="CY1815" s="69"/>
      <c r="CZ1815" s="69"/>
      <c r="DA1815" s="69"/>
      <c r="DB1815" s="69"/>
      <c r="DC1815" s="69"/>
      <c r="DD1815" s="69"/>
      <c r="DE1815" s="69"/>
      <c r="DF1815" s="69"/>
      <c r="DG1815" s="69"/>
      <c r="DH1815" s="69"/>
      <c r="DI1815" s="69"/>
      <c r="DJ1815" s="69"/>
      <c r="DK1815" s="69"/>
      <c r="DL1815" s="69"/>
      <c r="DM1815" s="69"/>
      <c r="DN1815" s="69"/>
      <c r="DO1815" s="69"/>
      <c r="DP1815" s="69"/>
      <c r="DQ1815" s="69"/>
      <c r="DR1815" s="69"/>
      <c r="DS1815" s="69"/>
      <c r="DT1815" s="69"/>
      <c r="DU1815" s="69"/>
      <c r="DV1815" s="69"/>
      <c r="DW1815" s="69"/>
      <c r="DX1815" s="69"/>
      <c r="DY1815" s="69"/>
      <c r="DZ1815" s="69"/>
      <c r="EA1815" s="69"/>
      <c r="EB1815" s="69"/>
      <c r="EC1815" s="69"/>
      <c r="ED1815" s="69"/>
      <c r="EE1815" s="69"/>
      <c r="EF1815" s="69"/>
      <c r="EG1815" s="69"/>
      <c r="EH1815" s="69"/>
      <c r="EI1815" s="69"/>
      <c r="EJ1815" s="69"/>
      <c r="EK1815" s="69"/>
      <c r="EL1815" s="69"/>
      <c r="EM1815" s="69"/>
      <c r="EN1815" s="69"/>
      <c r="EO1815" s="69"/>
      <c r="EP1815" s="69"/>
      <c r="EQ1815" s="69"/>
      <c r="ER1815" s="69"/>
      <c r="ES1815" s="69"/>
      <c r="ET1815" s="69"/>
      <c r="EU1815" s="69"/>
      <c r="EV1815" s="69"/>
      <c r="EW1815" s="69"/>
      <c r="EX1815" s="69"/>
      <c r="EY1815" s="69"/>
      <c r="EZ1815" s="69"/>
      <c r="FA1815" s="69"/>
      <c r="FB1815" s="69"/>
      <c r="FC1815" s="69"/>
      <c r="FD1815" s="69"/>
      <c r="FE1815" s="69"/>
      <c r="FF1815" s="69"/>
      <c r="FG1815" s="69"/>
      <c r="FH1815" s="69"/>
      <c r="FI1815" s="69"/>
      <c r="FJ1815" s="69"/>
      <c r="FK1815" s="69"/>
      <c r="FL1815" s="69"/>
      <c r="FM1815" s="69"/>
      <c r="FN1815" s="69"/>
      <c r="FO1815" s="69"/>
      <c r="FP1815" s="69"/>
      <c r="FQ1815" s="69"/>
      <c r="FR1815" s="69"/>
      <c r="FS1815" s="69"/>
      <c r="FT1815" s="69"/>
      <c r="FU1815" s="69"/>
      <c r="FV1815" s="69"/>
      <c r="FW1815" s="69"/>
      <c r="FX1815" s="69"/>
      <c r="FY1815" s="69"/>
      <c r="FZ1815" s="69"/>
      <c r="GA1815" s="69"/>
      <c r="GB1815" s="69"/>
      <c r="GC1815" s="69"/>
      <c r="GD1815" s="69"/>
      <c r="GE1815" s="69"/>
      <c r="GF1815" s="69"/>
      <c r="GG1815" s="69"/>
      <c r="GH1815" s="69"/>
      <c r="GI1815" s="69"/>
      <c r="GJ1815" s="69"/>
      <c r="GK1815" s="69"/>
      <c r="GL1815" s="69"/>
      <c r="GM1815" s="69"/>
      <c r="GN1815" s="69"/>
      <c r="GO1815" s="69"/>
      <c r="GP1815" s="69"/>
      <c r="GQ1815" s="69"/>
      <c r="GR1815" s="69"/>
      <c r="GS1815" s="69"/>
      <c r="GT1815" s="69"/>
      <c r="GU1815" s="69"/>
      <c r="GV1815" s="69"/>
      <c r="GW1815" s="69"/>
      <c r="GX1815" s="69"/>
      <c r="GY1815" s="69"/>
      <c r="GZ1815" s="69"/>
      <c r="HA1815" s="69"/>
      <c r="HB1815" s="69"/>
      <c r="HC1815" s="69"/>
      <c r="HD1815" s="69"/>
      <c r="HE1815" s="69"/>
      <c r="HF1815" s="69"/>
      <c r="HG1815" s="69"/>
      <c r="HH1815" s="69"/>
      <c r="HI1815" s="69"/>
      <c r="HJ1815" s="69"/>
      <c r="HK1815" s="69"/>
      <c r="HL1815" s="69"/>
      <c r="HM1815" s="69"/>
      <c r="HN1815" s="69"/>
      <c r="HO1815" s="69"/>
      <c r="HP1815" s="69"/>
      <c r="HQ1815" s="69"/>
      <c r="HR1815" s="69"/>
      <c r="HS1815" s="69"/>
      <c r="HT1815" s="69"/>
      <c r="HU1815" s="69"/>
      <c r="HV1815" s="69"/>
      <c r="HW1815" s="69"/>
      <c r="HX1815" s="69"/>
      <c r="HY1815" s="69"/>
      <c r="HZ1815" s="69"/>
      <c r="IA1815" s="69"/>
      <c r="IB1815" s="69"/>
      <c r="IC1815" s="69"/>
      <c r="ID1815" s="69"/>
      <c r="IE1815" s="69"/>
      <c r="IF1815" s="69"/>
      <c r="IG1815" s="69"/>
      <c r="IH1815" s="69"/>
      <c r="II1815" s="69"/>
      <c r="IJ1815" s="69"/>
      <c r="IK1815" s="69"/>
      <c r="IL1815" s="69"/>
      <c r="IM1815" s="69"/>
      <c r="IN1815" s="69"/>
    </row>
    <row r="1816" spans="1:248" s="70" customFormat="1" ht="32.1" customHeight="1" x14ac:dyDescent="0.2">
      <c r="A1816" s="92" t="s">
        <v>3712</v>
      </c>
      <c r="B1816" s="142">
        <v>42495</v>
      </c>
      <c r="C1816" s="92" t="s">
        <v>3713</v>
      </c>
      <c r="D1816" s="320">
        <v>600</v>
      </c>
      <c r="E1816" s="69"/>
      <c r="F1816" s="69"/>
      <c r="G1816" s="69"/>
      <c r="H1816" s="69"/>
      <c r="I1816" s="69"/>
      <c r="J1816" s="69"/>
      <c r="N1816" s="69"/>
      <c r="O1816" s="69"/>
      <c r="P1816" s="69"/>
      <c r="Q1816" s="69"/>
      <c r="R1816" s="69"/>
      <c r="S1816" s="69"/>
      <c r="T1816" s="69"/>
      <c r="U1816" s="69"/>
      <c r="V1816" s="69"/>
      <c r="W1816" s="69"/>
      <c r="X1816" s="69"/>
      <c r="Y1816" s="69"/>
      <c r="Z1816" s="69"/>
      <c r="AA1816" s="69"/>
      <c r="AB1816" s="69"/>
      <c r="AC1816" s="69"/>
      <c r="AD1816" s="69"/>
      <c r="AE1816" s="69"/>
      <c r="AF1816" s="69"/>
      <c r="AG1816" s="69"/>
      <c r="AH1816" s="69"/>
      <c r="AI1816" s="69"/>
      <c r="AJ1816" s="69"/>
      <c r="AK1816" s="69"/>
      <c r="AL1816" s="69"/>
      <c r="AM1816" s="69"/>
      <c r="AN1816" s="69"/>
      <c r="AO1816" s="69"/>
      <c r="AP1816" s="69"/>
      <c r="AQ1816" s="69"/>
      <c r="AR1816" s="69"/>
      <c r="AS1816" s="69"/>
      <c r="AT1816" s="69"/>
      <c r="AU1816" s="69"/>
      <c r="AV1816" s="69"/>
      <c r="AW1816" s="69"/>
      <c r="AX1816" s="69"/>
      <c r="AY1816" s="69"/>
      <c r="AZ1816" s="69"/>
      <c r="BA1816" s="69"/>
      <c r="BB1816" s="69"/>
      <c r="BC1816" s="69"/>
      <c r="BD1816" s="69"/>
      <c r="BE1816" s="69"/>
      <c r="BF1816" s="69"/>
      <c r="BG1816" s="69"/>
      <c r="BH1816" s="69"/>
      <c r="BI1816" s="69"/>
      <c r="BJ1816" s="69"/>
      <c r="BK1816" s="69"/>
      <c r="BL1816" s="69"/>
      <c r="BM1816" s="69"/>
      <c r="BN1816" s="69"/>
      <c r="BO1816" s="69"/>
      <c r="BP1816" s="69"/>
      <c r="BQ1816" s="69"/>
      <c r="BR1816" s="69"/>
      <c r="BS1816" s="69"/>
      <c r="BT1816" s="69"/>
      <c r="BU1816" s="69"/>
      <c r="BV1816" s="69"/>
      <c r="BW1816" s="69"/>
      <c r="BX1816" s="69"/>
      <c r="BY1816" s="69"/>
      <c r="BZ1816" s="69"/>
      <c r="CA1816" s="69"/>
      <c r="CB1816" s="69"/>
      <c r="CC1816" s="69"/>
      <c r="CD1816" s="69"/>
      <c r="CE1816" s="69"/>
      <c r="CF1816" s="69"/>
      <c r="CG1816" s="69"/>
      <c r="CH1816" s="69"/>
      <c r="CI1816" s="69"/>
      <c r="CJ1816" s="69"/>
      <c r="CK1816" s="69"/>
      <c r="CL1816" s="69"/>
      <c r="CM1816" s="69"/>
      <c r="CN1816" s="69"/>
      <c r="CO1816" s="69"/>
      <c r="CP1816" s="69"/>
      <c r="CQ1816" s="69"/>
      <c r="CR1816" s="69"/>
      <c r="CS1816" s="69"/>
      <c r="CT1816" s="69"/>
      <c r="CU1816" s="69"/>
      <c r="CV1816" s="69"/>
      <c r="CW1816" s="69"/>
      <c r="CX1816" s="69"/>
      <c r="CY1816" s="69"/>
      <c r="CZ1816" s="69"/>
      <c r="DA1816" s="69"/>
      <c r="DB1816" s="69"/>
      <c r="DC1816" s="69"/>
      <c r="DD1816" s="69"/>
      <c r="DE1816" s="69"/>
      <c r="DF1816" s="69"/>
      <c r="DG1816" s="69"/>
      <c r="DH1816" s="69"/>
      <c r="DI1816" s="69"/>
      <c r="DJ1816" s="69"/>
      <c r="DK1816" s="69"/>
      <c r="DL1816" s="69"/>
      <c r="DM1816" s="69"/>
      <c r="DN1816" s="69"/>
      <c r="DO1816" s="69"/>
      <c r="DP1816" s="69"/>
      <c r="DQ1816" s="69"/>
      <c r="DR1816" s="69"/>
      <c r="DS1816" s="69"/>
      <c r="DT1816" s="69"/>
      <c r="DU1816" s="69"/>
      <c r="DV1816" s="69"/>
      <c r="DW1816" s="69"/>
      <c r="DX1816" s="69"/>
      <c r="DY1816" s="69"/>
      <c r="DZ1816" s="69"/>
      <c r="EA1816" s="69"/>
      <c r="EB1816" s="69"/>
      <c r="EC1816" s="69"/>
      <c r="ED1816" s="69"/>
      <c r="EE1816" s="69"/>
      <c r="EF1816" s="69"/>
      <c r="EG1816" s="69"/>
      <c r="EH1816" s="69"/>
      <c r="EI1816" s="69"/>
      <c r="EJ1816" s="69"/>
      <c r="EK1816" s="69"/>
      <c r="EL1816" s="69"/>
      <c r="EM1816" s="69"/>
      <c r="EN1816" s="69"/>
      <c r="EO1816" s="69"/>
      <c r="EP1816" s="69"/>
      <c r="EQ1816" s="69"/>
      <c r="ER1816" s="69"/>
      <c r="ES1816" s="69"/>
      <c r="ET1816" s="69"/>
      <c r="EU1816" s="69"/>
      <c r="EV1816" s="69"/>
      <c r="EW1816" s="69"/>
      <c r="EX1816" s="69"/>
      <c r="EY1816" s="69"/>
      <c r="EZ1816" s="69"/>
      <c r="FA1816" s="69"/>
      <c r="FB1816" s="69"/>
      <c r="FC1816" s="69"/>
      <c r="FD1816" s="69"/>
      <c r="FE1816" s="69"/>
      <c r="FF1816" s="69"/>
      <c r="FG1816" s="69"/>
      <c r="FH1816" s="69"/>
      <c r="FI1816" s="69"/>
      <c r="FJ1816" s="69"/>
      <c r="FK1816" s="69"/>
      <c r="FL1816" s="69"/>
      <c r="FM1816" s="69"/>
      <c r="FN1816" s="69"/>
      <c r="FO1816" s="69"/>
      <c r="FP1816" s="69"/>
      <c r="FQ1816" s="69"/>
      <c r="FR1816" s="69"/>
      <c r="FS1816" s="69"/>
      <c r="FT1816" s="69"/>
      <c r="FU1816" s="69"/>
      <c r="FV1816" s="69"/>
      <c r="FW1816" s="69"/>
      <c r="FX1816" s="69"/>
      <c r="FY1816" s="69"/>
      <c r="FZ1816" s="69"/>
      <c r="GA1816" s="69"/>
      <c r="GB1816" s="69"/>
      <c r="GC1816" s="69"/>
      <c r="GD1816" s="69"/>
      <c r="GE1816" s="69"/>
      <c r="GF1816" s="69"/>
      <c r="GG1816" s="69"/>
      <c r="GH1816" s="69"/>
      <c r="GI1816" s="69"/>
      <c r="GJ1816" s="69"/>
      <c r="GK1816" s="69"/>
      <c r="GL1816" s="69"/>
      <c r="GM1816" s="69"/>
      <c r="GN1816" s="69"/>
      <c r="GO1816" s="69"/>
      <c r="GP1816" s="69"/>
      <c r="GQ1816" s="69"/>
      <c r="GR1816" s="69"/>
      <c r="GS1816" s="69"/>
      <c r="GT1816" s="69"/>
      <c r="GU1816" s="69"/>
      <c r="GV1816" s="69"/>
      <c r="GW1816" s="69"/>
      <c r="GX1816" s="69"/>
      <c r="GY1816" s="69"/>
      <c r="GZ1816" s="69"/>
      <c r="HA1816" s="69"/>
      <c r="HB1816" s="69"/>
      <c r="HC1816" s="69"/>
      <c r="HD1816" s="69"/>
      <c r="HE1816" s="69"/>
      <c r="HF1816" s="69"/>
      <c r="HG1816" s="69"/>
      <c r="HH1816" s="69"/>
      <c r="HI1816" s="69"/>
      <c r="HJ1816" s="69"/>
      <c r="HK1816" s="69"/>
      <c r="HL1816" s="69"/>
      <c r="HM1816" s="69"/>
      <c r="HN1816" s="69"/>
      <c r="HO1816" s="69"/>
      <c r="HP1816" s="69"/>
      <c r="HQ1816" s="69"/>
      <c r="HR1816" s="69"/>
      <c r="HS1816" s="69"/>
      <c r="HT1816" s="69"/>
      <c r="HU1816" s="69"/>
      <c r="HV1816" s="69"/>
      <c r="HW1816" s="69"/>
      <c r="HX1816" s="69"/>
      <c r="HY1816" s="69"/>
      <c r="HZ1816" s="69"/>
      <c r="IA1816" s="69"/>
      <c r="IB1816" s="69"/>
      <c r="IC1816" s="69"/>
      <c r="ID1816" s="69"/>
      <c r="IE1816" s="69"/>
      <c r="IF1816" s="69"/>
      <c r="IG1816" s="69"/>
      <c r="IH1816" s="69"/>
      <c r="II1816" s="69"/>
      <c r="IJ1816" s="69"/>
      <c r="IK1816" s="69"/>
      <c r="IL1816" s="69"/>
      <c r="IM1816" s="69"/>
      <c r="IN1816" s="69"/>
    </row>
    <row r="1817" spans="1:248" s="70" customFormat="1" ht="32.1" customHeight="1" x14ac:dyDescent="0.2">
      <c r="A1817" s="92" t="s">
        <v>3714</v>
      </c>
      <c r="B1817" s="142">
        <v>42496</v>
      </c>
      <c r="C1817" s="92" t="s">
        <v>3715</v>
      </c>
      <c r="D1817" s="320">
        <v>2100</v>
      </c>
      <c r="E1817" s="69"/>
      <c r="F1817" s="69"/>
      <c r="G1817" s="69"/>
      <c r="H1817" s="69"/>
      <c r="I1817" s="69"/>
      <c r="J1817" s="69"/>
      <c r="N1817" s="69"/>
      <c r="O1817" s="69"/>
      <c r="P1817" s="69"/>
      <c r="Q1817" s="69"/>
      <c r="R1817" s="69"/>
      <c r="S1817" s="69"/>
      <c r="T1817" s="69"/>
      <c r="U1817" s="69"/>
      <c r="V1817" s="69"/>
      <c r="W1817" s="69"/>
      <c r="X1817" s="69"/>
      <c r="Y1817" s="69"/>
      <c r="Z1817" s="69"/>
      <c r="AA1817" s="69"/>
      <c r="AB1817" s="69"/>
      <c r="AC1817" s="69"/>
      <c r="AD1817" s="69"/>
      <c r="AE1817" s="69"/>
      <c r="AF1817" s="69"/>
      <c r="AG1817" s="69"/>
      <c r="AH1817" s="69"/>
      <c r="AI1817" s="69"/>
      <c r="AJ1817" s="69"/>
      <c r="AK1817" s="69"/>
      <c r="AL1817" s="69"/>
      <c r="AM1817" s="69"/>
      <c r="AN1817" s="69"/>
      <c r="AO1817" s="69"/>
      <c r="AP1817" s="69"/>
      <c r="AQ1817" s="69"/>
      <c r="AR1817" s="69"/>
      <c r="AS1817" s="69"/>
      <c r="AT1817" s="69"/>
      <c r="AU1817" s="69"/>
      <c r="AV1817" s="69"/>
      <c r="AW1817" s="69"/>
      <c r="AX1817" s="69"/>
      <c r="AY1817" s="69"/>
      <c r="AZ1817" s="69"/>
      <c r="BA1817" s="69"/>
      <c r="BB1817" s="69"/>
      <c r="BC1817" s="69"/>
      <c r="BD1817" s="69"/>
      <c r="BE1817" s="69"/>
      <c r="BF1817" s="69"/>
      <c r="BG1817" s="69"/>
      <c r="BH1817" s="69"/>
      <c r="BI1817" s="69"/>
      <c r="BJ1817" s="69"/>
      <c r="BK1817" s="69"/>
      <c r="BL1817" s="69"/>
      <c r="BM1817" s="69"/>
      <c r="BN1817" s="69"/>
      <c r="BO1817" s="69"/>
      <c r="BP1817" s="69"/>
      <c r="BQ1817" s="69"/>
      <c r="BR1817" s="69"/>
      <c r="BS1817" s="69"/>
      <c r="BT1817" s="69"/>
      <c r="BU1817" s="69"/>
      <c r="BV1817" s="69"/>
      <c r="BW1817" s="69"/>
      <c r="BX1817" s="69"/>
      <c r="BY1817" s="69"/>
      <c r="BZ1817" s="69"/>
      <c r="CA1817" s="69"/>
      <c r="CB1817" s="69"/>
      <c r="CC1817" s="69"/>
      <c r="CD1817" s="69"/>
      <c r="CE1817" s="69"/>
      <c r="CF1817" s="69"/>
      <c r="CG1817" s="69"/>
      <c r="CH1817" s="69"/>
      <c r="CI1817" s="69"/>
      <c r="CJ1817" s="69"/>
      <c r="CK1817" s="69"/>
      <c r="CL1817" s="69"/>
      <c r="CM1817" s="69"/>
      <c r="CN1817" s="69"/>
      <c r="CO1817" s="69"/>
      <c r="CP1817" s="69"/>
      <c r="CQ1817" s="69"/>
      <c r="CR1817" s="69"/>
      <c r="CS1817" s="69"/>
      <c r="CT1817" s="69"/>
      <c r="CU1817" s="69"/>
      <c r="CV1817" s="69"/>
      <c r="CW1817" s="69"/>
      <c r="CX1817" s="69"/>
      <c r="CY1817" s="69"/>
      <c r="CZ1817" s="69"/>
      <c r="DA1817" s="69"/>
      <c r="DB1817" s="69"/>
      <c r="DC1817" s="69"/>
      <c r="DD1817" s="69"/>
      <c r="DE1817" s="69"/>
      <c r="DF1817" s="69"/>
      <c r="DG1817" s="69"/>
      <c r="DH1817" s="69"/>
      <c r="DI1817" s="69"/>
      <c r="DJ1817" s="69"/>
      <c r="DK1817" s="69"/>
      <c r="DL1817" s="69"/>
      <c r="DM1817" s="69"/>
      <c r="DN1817" s="69"/>
      <c r="DO1817" s="69"/>
      <c r="DP1817" s="69"/>
      <c r="DQ1817" s="69"/>
      <c r="DR1817" s="69"/>
      <c r="DS1817" s="69"/>
      <c r="DT1817" s="69"/>
      <c r="DU1817" s="69"/>
      <c r="DV1817" s="69"/>
      <c r="DW1817" s="69"/>
      <c r="DX1817" s="69"/>
      <c r="DY1817" s="69"/>
      <c r="DZ1817" s="69"/>
      <c r="EA1817" s="69"/>
      <c r="EB1817" s="69"/>
      <c r="EC1817" s="69"/>
      <c r="ED1817" s="69"/>
      <c r="EE1817" s="69"/>
      <c r="EF1817" s="69"/>
      <c r="EG1817" s="69"/>
      <c r="EH1817" s="69"/>
      <c r="EI1817" s="69"/>
      <c r="EJ1817" s="69"/>
      <c r="EK1817" s="69"/>
      <c r="EL1817" s="69"/>
      <c r="EM1817" s="69"/>
      <c r="EN1817" s="69"/>
      <c r="EO1817" s="69"/>
      <c r="EP1817" s="69"/>
      <c r="EQ1817" s="69"/>
      <c r="ER1817" s="69"/>
      <c r="ES1817" s="69"/>
      <c r="ET1817" s="69"/>
      <c r="EU1817" s="69"/>
      <c r="EV1817" s="69"/>
      <c r="EW1817" s="69"/>
      <c r="EX1817" s="69"/>
      <c r="EY1817" s="69"/>
      <c r="EZ1817" s="69"/>
      <c r="FA1817" s="69"/>
      <c r="FB1817" s="69"/>
      <c r="FC1817" s="69"/>
      <c r="FD1817" s="69"/>
      <c r="FE1817" s="69"/>
      <c r="FF1817" s="69"/>
      <c r="FG1817" s="69"/>
      <c r="FH1817" s="69"/>
      <c r="FI1817" s="69"/>
      <c r="FJ1817" s="69"/>
      <c r="FK1817" s="69"/>
      <c r="FL1817" s="69"/>
      <c r="FM1817" s="69"/>
      <c r="FN1817" s="69"/>
      <c r="FO1817" s="69"/>
      <c r="FP1817" s="69"/>
      <c r="FQ1817" s="69"/>
      <c r="FR1817" s="69"/>
      <c r="FS1817" s="69"/>
      <c r="FT1817" s="69"/>
      <c r="FU1817" s="69"/>
      <c r="FV1817" s="69"/>
      <c r="FW1817" s="69"/>
      <c r="FX1817" s="69"/>
      <c r="FY1817" s="69"/>
      <c r="FZ1817" s="69"/>
      <c r="GA1817" s="69"/>
      <c r="GB1817" s="69"/>
      <c r="GC1817" s="69"/>
      <c r="GD1817" s="69"/>
      <c r="GE1817" s="69"/>
      <c r="GF1817" s="69"/>
      <c r="GG1817" s="69"/>
      <c r="GH1817" s="69"/>
      <c r="GI1817" s="69"/>
      <c r="GJ1817" s="69"/>
      <c r="GK1817" s="69"/>
      <c r="GL1817" s="69"/>
      <c r="GM1817" s="69"/>
      <c r="GN1817" s="69"/>
      <c r="GO1817" s="69"/>
      <c r="GP1817" s="69"/>
      <c r="GQ1817" s="69"/>
      <c r="GR1817" s="69"/>
      <c r="GS1817" s="69"/>
      <c r="GT1817" s="69"/>
      <c r="GU1817" s="69"/>
      <c r="GV1817" s="69"/>
      <c r="GW1817" s="69"/>
      <c r="GX1817" s="69"/>
      <c r="GY1817" s="69"/>
      <c r="GZ1817" s="69"/>
      <c r="HA1817" s="69"/>
      <c r="HB1817" s="69"/>
      <c r="HC1817" s="69"/>
      <c r="HD1817" s="69"/>
      <c r="HE1817" s="69"/>
      <c r="HF1817" s="69"/>
      <c r="HG1817" s="69"/>
      <c r="HH1817" s="69"/>
      <c r="HI1817" s="69"/>
      <c r="HJ1817" s="69"/>
      <c r="HK1817" s="69"/>
      <c r="HL1817" s="69"/>
      <c r="HM1817" s="69"/>
      <c r="HN1817" s="69"/>
      <c r="HO1817" s="69"/>
      <c r="HP1817" s="69"/>
      <c r="HQ1817" s="69"/>
      <c r="HR1817" s="69"/>
      <c r="HS1817" s="69"/>
      <c r="HT1817" s="69"/>
      <c r="HU1817" s="69"/>
      <c r="HV1817" s="69"/>
      <c r="HW1817" s="69"/>
      <c r="HX1817" s="69"/>
      <c r="HY1817" s="69"/>
      <c r="HZ1817" s="69"/>
      <c r="IA1817" s="69"/>
      <c r="IB1817" s="69"/>
      <c r="IC1817" s="69"/>
      <c r="ID1817" s="69"/>
      <c r="IE1817" s="69"/>
      <c r="IF1817" s="69"/>
      <c r="IG1817" s="69"/>
      <c r="IH1817" s="69"/>
      <c r="II1817" s="69"/>
      <c r="IJ1817" s="69"/>
      <c r="IK1817" s="69"/>
      <c r="IL1817" s="69"/>
      <c r="IM1817" s="69"/>
      <c r="IN1817" s="69"/>
    </row>
    <row r="1818" spans="1:248" s="70" customFormat="1" ht="32.1" customHeight="1" x14ac:dyDescent="0.2">
      <c r="A1818" s="92" t="s">
        <v>3716</v>
      </c>
      <c r="B1818" s="142">
        <v>42497</v>
      </c>
      <c r="C1818" s="92" t="s">
        <v>3717</v>
      </c>
      <c r="D1818" s="320">
        <v>2100</v>
      </c>
      <c r="E1818" s="69"/>
      <c r="F1818" s="69"/>
      <c r="G1818" s="69"/>
      <c r="H1818" s="69"/>
      <c r="I1818" s="69"/>
      <c r="J1818" s="69"/>
      <c r="N1818" s="69"/>
      <c r="O1818" s="69"/>
      <c r="P1818" s="69"/>
      <c r="Q1818" s="69"/>
      <c r="R1818" s="69"/>
      <c r="S1818" s="69"/>
      <c r="T1818" s="69"/>
      <c r="U1818" s="69"/>
      <c r="V1818" s="69"/>
      <c r="W1818" s="69"/>
      <c r="X1818" s="69"/>
      <c r="Y1818" s="69"/>
      <c r="Z1818" s="69"/>
      <c r="AA1818" s="69"/>
      <c r="AB1818" s="69"/>
      <c r="AC1818" s="69"/>
      <c r="AD1818" s="69"/>
      <c r="AE1818" s="69"/>
      <c r="AF1818" s="69"/>
      <c r="AG1818" s="69"/>
      <c r="AH1818" s="69"/>
      <c r="AI1818" s="69"/>
      <c r="AJ1818" s="69"/>
      <c r="AK1818" s="69"/>
      <c r="AL1818" s="69"/>
      <c r="AM1818" s="69"/>
      <c r="AN1818" s="69"/>
      <c r="AO1818" s="69"/>
      <c r="AP1818" s="69"/>
      <c r="AQ1818" s="69"/>
      <c r="AR1818" s="69"/>
      <c r="AS1818" s="69"/>
      <c r="AT1818" s="69"/>
      <c r="AU1818" s="69"/>
      <c r="AV1818" s="69"/>
      <c r="AW1818" s="69"/>
      <c r="AX1818" s="69"/>
      <c r="AY1818" s="69"/>
      <c r="AZ1818" s="69"/>
      <c r="BA1818" s="69"/>
      <c r="BB1818" s="69"/>
      <c r="BC1818" s="69"/>
      <c r="BD1818" s="69"/>
      <c r="BE1818" s="69"/>
      <c r="BF1818" s="69"/>
      <c r="BG1818" s="69"/>
      <c r="BH1818" s="69"/>
      <c r="BI1818" s="69"/>
      <c r="BJ1818" s="69"/>
      <c r="BK1818" s="69"/>
      <c r="BL1818" s="69"/>
      <c r="BM1818" s="69"/>
      <c r="BN1818" s="69"/>
      <c r="BO1818" s="69"/>
      <c r="BP1818" s="69"/>
      <c r="BQ1818" s="69"/>
      <c r="BR1818" s="69"/>
      <c r="BS1818" s="69"/>
      <c r="BT1818" s="69"/>
      <c r="BU1818" s="69"/>
      <c r="BV1818" s="69"/>
      <c r="BW1818" s="69"/>
      <c r="BX1818" s="69"/>
      <c r="BY1818" s="69"/>
      <c r="BZ1818" s="69"/>
      <c r="CA1818" s="69"/>
      <c r="CB1818" s="69"/>
      <c r="CC1818" s="69"/>
      <c r="CD1818" s="69"/>
      <c r="CE1818" s="69"/>
      <c r="CF1818" s="69"/>
      <c r="CG1818" s="69"/>
      <c r="CH1818" s="69"/>
      <c r="CI1818" s="69"/>
      <c r="CJ1818" s="69"/>
      <c r="CK1818" s="69"/>
      <c r="CL1818" s="69"/>
      <c r="CM1818" s="69"/>
      <c r="CN1818" s="69"/>
      <c r="CO1818" s="69"/>
      <c r="CP1818" s="69"/>
      <c r="CQ1818" s="69"/>
      <c r="CR1818" s="69"/>
      <c r="CS1818" s="69"/>
      <c r="CT1818" s="69"/>
      <c r="CU1818" s="69"/>
      <c r="CV1818" s="69"/>
      <c r="CW1818" s="69"/>
      <c r="CX1818" s="69"/>
      <c r="CY1818" s="69"/>
      <c r="CZ1818" s="69"/>
      <c r="DA1818" s="69"/>
      <c r="DB1818" s="69"/>
      <c r="DC1818" s="69"/>
      <c r="DD1818" s="69"/>
      <c r="DE1818" s="69"/>
      <c r="DF1818" s="69"/>
      <c r="DG1818" s="69"/>
      <c r="DH1818" s="69"/>
      <c r="DI1818" s="69"/>
      <c r="DJ1818" s="69"/>
      <c r="DK1818" s="69"/>
      <c r="DL1818" s="69"/>
      <c r="DM1818" s="69"/>
      <c r="DN1818" s="69"/>
      <c r="DO1818" s="69"/>
      <c r="DP1818" s="69"/>
      <c r="DQ1818" s="69"/>
      <c r="DR1818" s="69"/>
      <c r="DS1818" s="69"/>
      <c r="DT1818" s="69"/>
      <c r="DU1818" s="69"/>
      <c r="DV1818" s="69"/>
      <c r="DW1818" s="69"/>
      <c r="DX1818" s="69"/>
      <c r="DY1818" s="69"/>
      <c r="DZ1818" s="69"/>
      <c r="EA1818" s="69"/>
      <c r="EB1818" s="69"/>
      <c r="EC1818" s="69"/>
      <c r="ED1818" s="69"/>
      <c r="EE1818" s="69"/>
      <c r="EF1818" s="69"/>
      <c r="EG1818" s="69"/>
      <c r="EH1818" s="69"/>
      <c r="EI1818" s="69"/>
      <c r="EJ1818" s="69"/>
      <c r="EK1818" s="69"/>
      <c r="EL1818" s="69"/>
      <c r="EM1818" s="69"/>
      <c r="EN1818" s="69"/>
      <c r="EO1818" s="69"/>
      <c r="EP1818" s="69"/>
      <c r="EQ1818" s="69"/>
      <c r="ER1818" s="69"/>
      <c r="ES1818" s="69"/>
      <c r="ET1818" s="69"/>
      <c r="EU1818" s="69"/>
      <c r="EV1818" s="69"/>
      <c r="EW1818" s="69"/>
      <c r="EX1818" s="69"/>
      <c r="EY1818" s="69"/>
      <c r="EZ1818" s="69"/>
      <c r="FA1818" s="69"/>
      <c r="FB1818" s="69"/>
      <c r="FC1818" s="69"/>
      <c r="FD1818" s="69"/>
      <c r="FE1818" s="69"/>
      <c r="FF1818" s="69"/>
      <c r="FG1818" s="69"/>
      <c r="FH1818" s="69"/>
      <c r="FI1818" s="69"/>
      <c r="FJ1818" s="69"/>
      <c r="FK1818" s="69"/>
      <c r="FL1818" s="69"/>
      <c r="FM1818" s="69"/>
      <c r="FN1818" s="69"/>
      <c r="FO1818" s="69"/>
      <c r="FP1818" s="69"/>
      <c r="FQ1818" s="69"/>
      <c r="FR1818" s="69"/>
      <c r="FS1818" s="69"/>
      <c r="FT1818" s="69"/>
      <c r="FU1818" s="69"/>
      <c r="FV1818" s="69"/>
      <c r="FW1818" s="69"/>
      <c r="FX1818" s="69"/>
      <c r="FY1818" s="69"/>
      <c r="FZ1818" s="69"/>
      <c r="GA1818" s="69"/>
      <c r="GB1818" s="69"/>
      <c r="GC1818" s="69"/>
      <c r="GD1818" s="69"/>
      <c r="GE1818" s="69"/>
      <c r="GF1818" s="69"/>
      <c r="GG1818" s="69"/>
      <c r="GH1818" s="69"/>
      <c r="GI1818" s="69"/>
      <c r="GJ1818" s="69"/>
      <c r="GK1818" s="69"/>
      <c r="GL1818" s="69"/>
      <c r="GM1818" s="69"/>
      <c r="GN1818" s="69"/>
      <c r="GO1818" s="69"/>
      <c r="GP1818" s="69"/>
      <c r="GQ1818" s="69"/>
      <c r="GR1818" s="69"/>
      <c r="GS1818" s="69"/>
      <c r="GT1818" s="69"/>
      <c r="GU1818" s="69"/>
      <c r="GV1818" s="69"/>
      <c r="GW1818" s="69"/>
      <c r="GX1818" s="69"/>
      <c r="GY1818" s="69"/>
      <c r="GZ1818" s="69"/>
      <c r="HA1818" s="69"/>
      <c r="HB1818" s="69"/>
      <c r="HC1818" s="69"/>
      <c r="HD1818" s="69"/>
      <c r="HE1818" s="69"/>
      <c r="HF1818" s="69"/>
      <c r="HG1818" s="69"/>
      <c r="HH1818" s="69"/>
      <c r="HI1818" s="69"/>
      <c r="HJ1818" s="69"/>
      <c r="HK1818" s="69"/>
      <c r="HL1818" s="69"/>
      <c r="HM1818" s="69"/>
      <c r="HN1818" s="69"/>
      <c r="HO1818" s="69"/>
      <c r="HP1818" s="69"/>
      <c r="HQ1818" s="69"/>
      <c r="HR1818" s="69"/>
      <c r="HS1818" s="69"/>
      <c r="HT1818" s="69"/>
      <c r="HU1818" s="69"/>
      <c r="HV1818" s="69"/>
      <c r="HW1818" s="69"/>
      <c r="HX1818" s="69"/>
      <c r="HY1818" s="69"/>
      <c r="HZ1818" s="69"/>
      <c r="IA1818" s="69"/>
      <c r="IB1818" s="69"/>
      <c r="IC1818" s="69"/>
      <c r="ID1818" s="69"/>
      <c r="IE1818" s="69"/>
      <c r="IF1818" s="69"/>
      <c r="IG1818" s="69"/>
      <c r="IH1818" s="69"/>
      <c r="II1818" s="69"/>
      <c r="IJ1818" s="69"/>
      <c r="IK1818" s="69"/>
      <c r="IL1818" s="69"/>
      <c r="IM1818" s="69"/>
      <c r="IN1818" s="69"/>
    </row>
    <row r="1819" spans="1:248" s="70" customFormat="1" ht="32.1" customHeight="1" x14ac:dyDescent="0.2">
      <c r="A1819" s="92" t="s">
        <v>3718</v>
      </c>
      <c r="B1819" s="142">
        <v>42498</v>
      </c>
      <c r="C1819" s="92" t="s">
        <v>3719</v>
      </c>
      <c r="D1819" s="320">
        <v>2100</v>
      </c>
      <c r="E1819" s="69"/>
      <c r="F1819" s="69"/>
      <c r="G1819" s="69"/>
      <c r="H1819" s="69"/>
      <c r="I1819" s="69"/>
      <c r="J1819" s="69"/>
      <c r="N1819" s="69"/>
      <c r="O1819" s="69"/>
      <c r="P1819" s="69"/>
      <c r="Q1819" s="69"/>
      <c r="R1819" s="69"/>
      <c r="S1819" s="69"/>
      <c r="T1819" s="69"/>
      <c r="U1819" s="69"/>
      <c r="V1819" s="69"/>
      <c r="W1819" s="69"/>
      <c r="X1819" s="69"/>
      <c r="Y1819" s="69"/>
      <c r="Z1819" s="69"/>
      <c r="AA1819" s="69"/>
      <c r="AB1819" s="69"/>
      <c r="AC1819" s="69"/>
      <c r="AD1819" s="69"/>
      <c r="AE1819" s="69"/>
      <c r="AF1819" s="69"/>
      <c r="AG1819" s="69"/>
      <c r="AH1819" s="69"/>
      <c r="AI1819" s="69"/>
      <c r="AJ1819" s="69"/>
      <c r="AK1819" s="69"/>
      <c r="AL1819" s="69"/>
      <c r="AM1819" s="69"/>
      <c r="AN1819" s="69"/>
      <c r="AO1819" s="69"/>
      <c r="AP1819" s="69"/>
      <c r="AQ1819" s="69"/>
      <c r="AR1819" s="69"/>
      <c r="AS1819" s="69"/>
      <c r="AT1819" s="69"/>
      <c r="AU1819" s="69"/>
      <c r="AV1819" s="69"/>
      <c r="AW1819" s="69"/>
      <c r="AX1819" s="69"/>
      <c r="AY1819" s="69"/>
      <c r="AZ1819" s="69"/>
      <c r="BA1819" s="69"/>
      <c r="BB1819" s="69"/>
      <c r="BC1819" s="69"/>
      <c r="BD1819" s="69"/>
      <c r="BE1819" s="69"/>
      <c r="BF1819" s="69"/>
      <c r="BG1819" s="69"/>
      <c r="BH1819" s="69"/>
      <c r="BI1819" s="69"/>
      <c r="BJ1819" s="69"/>
      <c r="BK1819" s="69"/>
      <c r="BL1819" s="69"/>
      <c r="BM1819" s="69"/>
      <c r="BN1819" s="69"/>
      <c r="BO1819" s="69"/>
      <c r="BP1819" s="69"/>
      <c r="BQ1819" s="69"/>
      <c r="BR1819" s="69"/>
      <c r="BS1819" s="69"/>
      <c r="BT1819" s="69"/>
      <c r="BU1819" s="69"/>
      <c r="BV1819" s="69"/>
      <c r="BW1819" s="69"/>
      <c r="BX1819" s="69"/>
      <c r="BY1819" s="69"/>
      <c r="BZ1819" s="69"/>
      <c r="CA1819" s="69"/>
      <c r="CB1819" s="69"/>
      <c r="CC1819" s="69"/>
      <c r="CD1819" s="69"/>
      <c r="CE1819" s="69"/>
      <c r="CF1819" s="69"/>
      <c r="CG1819" s="69"/>
      <c r="CH1819" s="69"/>
      <c r="CI1819" s="69"/>
      <c r="CJ1819" s="69"/>
      <c r="CK1819" s="69"/>
      <c r="CL1819" s="69"/>
      <c r="CM1819" s="69"/>
      <c r="CN1819" s="69"/>
      <c r="CO1819" s="69"/>
      <c r="CP1819" s="69"/>
      <c r="CQ1819" s="69"/>
      <c r="CR1819" s="69"/>
      <c r="CS1819" s="69"/>
      <c r="CT1819" s="69"/>
      <c r="CU1819" s="69"/>
      <c r="CV1819" s="69"/>
      <c r="CW1819" s="69"/>
      <c r="CX1819" s="69"/>
      <c r="CY1819" s="69"/>
      <c r="CZ1819" s="69"/>
      <c r="DA1819" s="69"/>
      <c r="DB1819" s="69"/>
      <c r="DC1819" s="69"/>
      <c r="DD1819" s="69"/>
      <c r="DE1819" s="69"/>
      <c r="DF1819" s="69"/>
      <c r="DG1819" s="69"/>
      <c r="DH1819" s="69"/>
      <c r="DI1819" s="69"/>
      <c r="DJ1819" s="69"/>
      <c r="DK1819" s="69"/>
      <c r="DL1819" s="69"/>
      <c r="DM1819" s="69"/>
      <c r="DN1819" s="69"/>
      <c r="DO1819" s="69"/>
      <c r="DP1819" s="69"/>
      <c r="DQ1819" s="69"/>
      <c r="DR1819" s="69"/>
      <c r="DS1819" s="69"/>
      <c r="DT1819" s="69"/>
      <c r="DU1819" s="69"/>
      <c r="DV1819" s="69"/>
      <c r="DW1819" s="69"/>
      <c r="DX1819" s="69"/>
      <c r="DY1819" s="69"/>
      <c r="DZ1819" s="69"/>
      <c r="EA1819" s="69"/>
      <c r="EB1819" s="69"/>
      <c r="EC1819" s="69"/>
      <c r="ED1819" s="69"/>
      <c r="EE1819" s="69"/>
      <c r="EF1819" s="69"/>
      <c r="EG1819" s="69"/>
      <c r="EH1819" s="69"/>
      <c r="EI1819" s="69"/>
      <c r="EJ1819" s="69"/>
      <c r="EK1819" s="69"/>
      <c r="EL1819" s="69"/>
      <c r="EM1819" s="69"/>
      <c r="EN1819" s="69"/>
      <c r="EO1819" s="69"/>
      <c r="EP1819" s="69"/>
      <c r="EQ1819" s="69"/>
      <c r="ER1819" s="69"/>
      <c r="ES1819" s="69"/>
      <c r="ET1819" s="69"/>
      <c r="EU1819" s="69"/>
      <c r="EV1819" s="69"/>
      <c r="EW1819" s="69"/>
      <c r="EX1819" s="69"/>
      <c r="EY1819" s="69"/>
      <c r="EZ1819" s="69"/>
      <c r="FA1819" s="69"/>
      <c r="FB1819" s="69"/>
      <c r="FC1819" s="69"/>
      <c r="FD1819" s="69"/>
      <c r="FE1819" s="69"/>
      <c r="FF1819" s="69"/>
      <c r="FG1819" s="69"/>
      <c r="FH1819" s="69"/>
      <c r="FI1819" s="69"/>
      <c r="FJ1819" s="69"/>
      <c r="FK1819" s="69"/>
      <c r="FL1819" s="69"/>
      <c r="FM1819" s="69"/>
      <c r="FN1819" s="69"/>
      <c r="FO1819" s="69"/>
      <c r="FP1819" s="69"/>
      <c r="FQ1819" s="69"/>
      <c r="FR1819" s="69"/>
      <c r="FS1819" s="69"/>
      <c r="FT1819" s="69"/>
      <c r="FU1819" s="69"/>
      <c r="FV1819" s="69"/>
      <c r="FW1819" s="69"/>
      <c r="FX1819" s="69"/>
      <c r="FY1819" s="69"/>
      <c r="FZ1819" s="69"/>
      <c r="GA1819" s="69"/>
      <c r="GB1819" s="69"/>
      <c r="GC1819" s="69"/>
      <c r="GD1819" s="69"/>
      <c r="GE1819" s="69"/>
      <c r="GF1819" s="69"/>
      <c r="GG1819" s="69"/>
      <c r="GH1819" s="69"/>
      <c r="GI1819" s="69"/>
      <c r="GJ1819" s="69"/>
      <c r="GK1819" s="69"/>
      <c r="GL1819" s="69"/>
      <c r="GM1819" s="69"/>
      <c r="GN1819" s="69"/>
      <c r="GO1819" s="69"/>
      <c r="GP1819" s="69"/>
      <c r="GQ1819" s="69"/>
      <c r="GR1819" s="69"/>
      <c r="GS1819" s="69"/>
      <c r="GT1819" s="69"/>
      <c r="GU1819" s="69"/>
      <c r="GV1819" s="69"/>
      <c r="GW1819" s="69"/>
      <c r="GX1819" s="69"/>
      <c r="GY1819" s="69"/>
      <c r="GZ1819" s="69"/>
      <c r="HA1819" s="69"/>
      <c r="HB1819" s="69"/>
      <c r="HC1819" s="69"/>
      <c r="HD1819" s="69"/>
      <c r="HE1819" s="69"/>
      <c r="HF1819" s="69"/>
      <c r="HG1819" s="69"/>
      <c r="HH1819" s="69"/>
      <c r="HI1819" s="69"/>
      <c r="HJ1819" s="69"/>
      <c r="HK1819" s="69"/>
      <c r="HL1819" s="69"/>
      <c r="HM1819" s="69"/>
      <c r="HN1819" s="69"/>
      <c r="HO1819" s="69"/>
      <c r="HP1819" s="69"/>
      <c r="HQ1819" s="69"/>
      <c r="HR1819" s="69"/>
      <c r="HS1819" s="69"/>
      <c r="HT1819" s="69"/>
      <c r="HU1819" s="69"/>
      <c r="HV1819" s="69"/>
      <c r="HW1819" s="69"/>
      <c r="HX1819" s="69"/>
      <c r="HY1819" s="69"/>
      <c r="HZ1819" s="69"/>
      <c r="IA1819" s="69"/>
      <c r="IB1819" s="69"/>
      <c r="IC1819" s="69"/>
      <c r="ID1819" s="69"/>
      <c r="IE1819" s="69"/>
      <c r="IF1819" s="69"/>
      <c r="IG1819" s="69"/>
      <c r="IH1819" s="69"/>
      <c r="II1819" s="69"/>
      <c r="IJ1819" s="69"/>
      <c r="IK1819" s="69"/>
      <c r="IL1819" s="69"/>
      <c r="IM1819" s="69"/>
      <c r="IN1819" s="69"/>
    </row>
    <row r="1820" spans="1:248" s="70" customFormat="1" ht="32.1" customHeight="1" x14ac:dyDescent="0.2">
      <c r="A1820" s="92" t="s">
        <v>3720</v>
      </c>
      <c r="B1820" s="142">
        <v>42499</v>
      </c>
      <c r="C1820" s="92" t="s">
        <v>3721</v>
      </c>
      <c r="D1820" s="320">
        <v>2100</v>
      </c>
      <c r="E1820" s="69"/>
      <c r="F1820" s="69"/>
      <c r="G1820" s="69"/>
      <c r="H1820" s="69"/>
      <c r="I1820" s="69"/>
      <c r="J1820" s="69"/>
      <c r="N1820" s="69"/>
      <c r="O1820" s="69"/>
      <c r="P1820" s="69"/>
      <c r="Q1820" s="69"/>
      <c r="R1820" s="69"/>
      <c r="S1820" s="69"/>
      <c r="T1820" s="69"/>
      <c r="U1820" s="69"/>
      <c r="V1820" s="69"/>
      <c r="W1820" s="69"/>
      <c r="X1820" s="69"/>
      <c r="Y1820" s="69"/>
      <c r="Z1820" s="69"/>
      <c r="AA1820" s="69"/>
      <c r="AB1820" s="69"/>
      <c r="AC1820" s="69"/>
      <c r="AD1820" s="69"/>
      <c r="AE1820" s="69"/>
      <c r="AF1820" s="69"/>
      <c r="AG1820" s="69"/>
      <c r="AH1820" s="69"/>
      <c r="AI1820" s="69"/>
      <c r="AJ1820" s="69"/>
      <c r="AK1820" s="69"/>
      <c r="AL1820" s="69"/>
      <c r="AM1820" s="69"/>
      <c r="AN1820" s="69"/>
      <c r="AO1820" s="69"/>
      <c r="AP1820" s="69"/>
      <c r="AQ1820" s="69"/>
      <c r="AR1820" s="69"/>
      <c r="AS1820" s="69"/>
      <c r="AT1820" s="69"/>
      <c r="AU1820" s="69"/>
      <c r="AV1820" s="69"/>
      <c r="AW1820" s="69"/>
      <c r="AX1820" s="69"/>
      <c r="AY1820" s="69"/>
      <c r="AZ1820" s="69"/>
      <c r="BA1820" s="69"/>
      <c r="BB1820" s="69"/>
      <c r="BC1820" s="69"/>
      <c r="BD1820" s="69"/>
      <c r="BE1820" s="69"/>
      <c r="BF1820" s="69"/>
      <c r="BG1820" s="69"/>
      <c r="BH1820" s="69"/>
      <c r="BI1820" s="69"/>
      <c r="BJ1820" s="69"/>
      <c r="BK1820" s="69"/>
      <c r="BL1820" s="69"/>
      <c r="BM1820" s="69"/>
      <c r="BN1820" s="69"/>
      <c r="BO1820" s="69"/>
      <c r="BP1820" s="69"/>
      <c r="BQ1820" s="69"/>
      <c r="BR1820" s="69"/>
      <c r="BS1820" s="69"/>
      <c r="BT1820" s="69"/>
      <c r="BU1820" s="69"/>
      <c r="BV1820" s="69"/>
      <c r="BW1820" s="69"/>
      <c r="BX1820" s="69"/>
      <c r="BY1820" s="69"/>
      <c r="BZ1820" s="69"/>
      <c r="CA1820" s="69"/>
      <c r="CB1820" s="69"/>
      <c r="CC1820" s="69"/>
      <c r="CD1820" s="69"/>
      <c r="CE1820" s="69"/>
      <c r="CF1820" s="69"/>
      <c r="CG1820" s="69"/>
      <c r="CH1820" s="69"/>
      <c r="CI1820" s="69"/>
      <c r="CJ1820" s="69"/>
      <c r="CK1820" s="69"/>
      <c r="CL1820" s="69"/>
      <c r="CM1820" s="69"/>
      <c r="CN1820" s="69"/>
      <c r="CO1820" s="69"/>
      <c r="CP1820" s="69"/>
      <c r="CQ1820" s="69"/>
      <c r="CR1820" s="69"/>
      <c r="CS1820" s="69"/>
      <c r="CT1820" s="69"/>
      <c r="CU1820" s="69"/>
      <c r="CV1820" s="69"/>
      <c r="CW1820" s="69"/>
      <c r="CX1820" s="69"/>
      <c r="CY1820" s="69"/>
      <c r="CZ1820" s="69"/>
      <c r="DA1820" s="69"/>
      <c r="DB1820" s="69"/>
      <c r="DC1820" s="69"/>
      <c r="DD1820" s="69"/>
      <c r="DE1820" s="69"/>
      <c r="DF1820" s="69"/>
      <c r="DG1820" s="69"/>
      <c r="DH1820" s="69"/>
      <c r="DI1820" s="69"/>
      <c r="DJ1820" s="69"/>
      <c r="DK1820" s="69"/>
      <c r="DL1820" s="69"/>
      <c r="DM1820" s="69"/>
      <c r="DN1820" s="69"/>
      <c r="DO1820" s="69"/>
      <c r="DP1820" s="69"/>
      <c r="DQ1820" s="69"/>
      <c r="DR1820" s="69"/>
      <c r="DS1820" s="69"/>
      <c r="DT1820" s="69"/>
      <c r="DU1820" s="69"/>
      <c r="DV1820" s="69"/>
      <c r="DW1820" s="69"/>
      <c r="DX1820" s="69"/>
      <c r="DY1820" s="69"/>
      <c r="DZ1820" s="69"/>
      <c r="EA1820" s="69"/>
      <c r="EB1820" s="69"/>
      <c r="EC1820" s="69"/>
      <c r="ED1820" s="69"/>
      <c r="EE1820" s="69"/>
      <c r="EF1820" s="69"/>
      <c r="EG1820" s="69"/>
      <c r="EH1820" s="69"/>
      <c r="EI1820" s="69"/>
      <c r="EJ1820" s="69"/>
      <c r="EK1820" s="69"/>
      <c r="EL1820" s="69"/>
      <c r="EM1820" s="69"/>
      <c r="EN1820" s="69"/>
      <c r="EO1820" s="69"/>
      <c r="EP1820" s="69"/>
      <c r="EQ1820" s="69"/>
      <c r="ER1820" s="69"/>
      <c r="ES1820" s="69"/>
      <c r="ET1820" s="69"/>
      <c r="EU1820" s="69"/>
      <c r="EV1820" s="69"/>
      <c r="EW1820" s="69"/>
      <c r="EX1820" s="69"/>
      <c r="EY1820" s="69"/>
      <c r="EZ1820" s="69"/>
      <c r="FA1820" s="69"/>
      <c r="FB1820" s="69"/>
      <c r="FC1820" s="69"/>
      <c r="FD1820" s="69"/>
      <c r="FE1820" s="69"/>
      <c r="FF1820" s="69"/>
      <c r="FG1820" s="69"/>
      <c r="FH1820" s="69"/>
      <c r="FI1820" s="69"/>
      <c r="FJ1820" s="69"/>
      <c r="FK1820" s="69"/>
      <c r="FL1820" s="69"/>
      <c r="FM1820" s="69"/>
      <c r="FN1820" s="69"/>
      <c r="FO1820" s="69"/>
      <c r="FP1820" s="69"/>
      <c r="FQ1820" s="69"/>
      <c r="FR1820" s="69"/>
      <c r="FS1820" s="69"/>
      <c r="FT1820" s="69"/>
      <c r="FU1820" s="69"/>
      <c r="FV1820" s="69"/>
      <c r="FW1820" s="69"/>
      <c r="FX1820" s="69"/>
      <c r="FY1820" s="69"/>
      <c r="FZ1820" s="69"/>
      <c r="GA1820" s="69"/>
      <c r="GB1820" s="69"/>
      <c r="GC1820" s="69"/>
      <c r="GD1820" s="69"/>
      <c r="GE1820" s="69"/>
      <c r="GF1820" s="69"/>
      <c r="GG1820" s="69"/>
      <c r="GH1820" s="69"/>
      <c r="GI1820" s="69"/>
      <c r="GJ1820" s="69"/>
      <c r="GK1820" s="69"/>
      <c r="GL1820" s="69"/>
      <c r="GM1820" s="69"/>
      <c r="GN1820" s="69"/>
      <c r="GO1820" s="69"/>
      <c r="GP1820" s="69"/>
      <c r="GQ1820" s="69"/>
      <c r="GR1820" s="69"/>
      <c r="GS1820" s="69"/>
      <c r="GT1820" s="69"/>
      <c r="GU1820" s="69"/>
      <c r="GV1820" s="69"/>
      <c r="GW1820" s="69"/>
      <c r="GX1820" s="69"/>
      <c r="GY1820" s="69"/>
      <c r="GZ1820" s="69"/>
      <c r="HA1820" s="69"/>
      <c r="HB1820" s="69"/>
      <c r="HC1820" s="69"/>
      <c r="HD1820" s="69"/>
      <c r="HE1820" s="69"/>
      <c r="HF1820" s="69"/>
      <c r="HG1820" s="69"/>
      <c r="HH1820" s="69"/>
      <c r="HI1820" s="69"/>
      <c r="HJ1820" s="69"/>
      <c r="HK1820" s="69"/>
      <c r="HL1820" s="69"/>
      <c r="HM1820" s="69"/>
      <c r="HN1820" s="69"/>
      <c r="HO1820" s="69"/>
      <c r="HP1820" s="69"/>
      <c r="HQ1820" s="69"/>
      <c r="HR1820" s="69"/>
      <c r="HS1820" s="69"/>
      <c r="HT1820" s="69"/>
      <c r="HU1820" s="69"/>
      <c r="HV1820" s="69"/>
      <c r="HW1820" s="69"/>
      <c r="HX1820" s="69"/>
      <c r="HY1820" s="69"/>
      <c r="HZ1820" s="69"/>
      <c r="IA1820" s="69"/>
      <c r="IB1820" s="69"/>
      <c r="IC1820" s="69"/>
      <c r="ID1820" s="69"/>
      <c r="IE1820" s="69"/>
      <c r="IF1820" s="69"/>
      <c r="IG1820" s="69"/>
      <c r="IH1820" s="69"/>
      <c r="II1820" s="69"/>
      <c r="IJ1820" s="69"/>
      <c r="IK1820" s="69"/>
      <c r="IL1820" s="69"/>
      <c r="IM1820" s="69"/>
      <c r="IN1820" s="69"/>
    </row>
    <row r="1821" spans="1:248" s="70" customFormat="1" ht="15" customHeight="1" x14ac:dyDescent="0.2">
      <c r="A1821" s="92" t="s">
        <v>3722</v>
      </c>
      <c r="B1821" s="142">
        <v>42500</v>
      </c>
      <c r="C1821" s="92" t="s">
        <v>3723</v>
      </c>
      <c r="D1821" s="320">
        <v>2100</v>
      </c>
      <c r="E1821" s="69"/>
      <c r="F1821" s="69"/>
      <c r="G1821" s="69"/>
      <c r="H1821" s="69"/>
      <c r="I1821" s="69"/>
      <c r="J1821" s="69"/>
      <c r="N1821" s="69"/>
      <c r="O1821" s="69"/>
      <c r="P1821" s="69"/>
      <c r="Q1821" s="69"/>
      <c r="R1821" s="69"/>
      <c r="S1821" s="69"/>
      <c r="T1821" s="69"/>
      <c r="U1821" s="69"/>
      <c r="V1821" s="69"/>
      <c r="W1821" s="69"/>
      <c r="X1821" s="69"/>
      <c r="Y1821" s="69"/>
      <c r="Z1821" s="69"/>
      <c r="AA1821" s="69"/>
      <c r="AB1821" s="69"/>
      <c r="AC1821" s="69"/>
      <c r="AD1821" s="69"/>
      <c r="AE1821" s="69"/>
      <c r="AF1821" s="69"/>
      <c r="AG1821" s="69"/>
      <c r="AH1821" s="69"/>
      <c r="AI1821" s="69"/>
      <c r="AJ1821" s="69"/>
      <c r="AK1821" s="69"/>
      <c r="AL1821" s="69"/>
      <c r="AM1821" s="69"/>
      <c r="AN1821" s="69"/>
      <c r="AO1821" s="69"/>
      <c r="AP1821" s="69"/>
      <c r="AQ1821" s="69"/>
      <c r="AR1821" s="69"/>
      <c r="AS1821" s="69"/>
      <c r="AT1821" s="69"/>
      <c r="AU1821" s="69"/>
      <c r="AV1821" s="69"/>
      <c r="AW1821" s="69"/>
      <c r="AX1821" s="69"/>
      <c r="AY1821" s="69"/>
      <c r="AZ1821" s="69"/>
      <c r="BA1821" s="69"/>
      <c r="BB1821" s="69"/>
      <c r="BC1821" s="69"/>
      <c r="BD1821" s="69"/>
      <c r="BE1821" s="69"/>
      <c r="BF1821" s="69"/>
      <c r="BG1821" s="69"/>
      <c r="BH1821" s="69"/>
      <c r="BI1821" s="69"/>
      <c r="BJ1821" s="69"/>
      <c r="BK1821" s="69"/>
      <c r="BL1821" s="69"/>
      <c r="BM1821" s="69"/>
      <c r="BN1821" s="69"/>
      <c r="BO1821" s="69"/>
      <c r="BP1821" s="69"/>
      <c r="BQ1821" s="69"/>
      <c r="BR1821" s="69"/>
      <c r="BS1821" s="69"/>
      <c r="BT1821" s="69"/>
      <c r="BU1821" s="69"/>
      <c r="BV1821" s="69"/>
      <c r="BW1821" s="69"/>
      <c r="BX1821" s="69"/>
      <c r="BY1821" s="69"/>
      <c r="BZ1821" s="69"/>
      <c r="CA1821" s="69"/>
      <c r="CB1821" s="69"/>
      <c r="CC1821" s="69"/>
      <c r="CD1821" s="69"/>
      <c r="CE1821" s="69"/>
      <c r="CF1821" s="69"/>
      <c r="CG1821" s="69"/>
      <c r="CH1821" s="69"/>
      <c r="CI1821" s="69"/>
      <c r="CJ1821" s="69"/>
      <c r="CK1821" s="69"/>
      <c r="CL1821" s="69"/>
      <c r="CM1821" s="69"/>
      <c r="CN1821" s="69"/>
      <c r="CO1821" s="69"/>
      <c r="CP1821" s="69"/>
      <c r="CQ1821" s="69"/>
      <c r="CR1821" s="69"/>
      <c r="CS1821" s="69"/>
      <c r="CT1821" s="69"/>
      <c r="CU1821" s="69"/>
      <c r="CV1821" s="69"/>
      <c r="CW1821" s="69"/>
      <c r="CX1821" s="69"/>
      <c r="CY1821" s="69"/>
      <c r="CZ1821" s="69"/>
      <c r="DA1821" s="69"/>
      <c r="DB1821" s="69"/>
      <c r="DC1821" s="69"/>
      <c r="DD1821" s="69"/>
      <c r="DE1821" s="69"/>
      <c r="DF1821" s="69"/>
      <c r="DG1821" s="69"/>
      <c r="DH1821" s="69"/>
      <c r="DI1821" s="69"/>
      <c r="DJ1821" s="69"/>
      <c r="DK1821" s="69"/>
      <c r="DL1821" s="69"/>
      <c r="DM1821" s="69"/>
      <c r="DN1821" s="69"/>
      <c r="DO1821" s="69"/>
      <c r="DP1821" s="69"/>
      <c r="DQ1821" s="69"/>
      <c r="DR1821" s="69"/>
      <c r="DS1821" s="69"/>
      <c r="DT1821" s="69"/>
      <c r="DU1821" s="69"/>
      <c r="DV1821" s="69"/>
      <c r="DW1821" s="69"/>
      <c r="DX1821" s="69"/>
      <c r="DY1821" s="69"/>
      <c r="DZ1821" s="69"/>
      <c r="EA1821" s="69"/>
      <c r="EB1821" s="69"/>
      <c r="EC1821" s="69"/>
      <c r="ED1821" s="69"/>
      <c r="EE1821" s="69"/>
      <c r="EF1821" s="69"/>
      <c r="EG1821" s="69"/>
      <c r="EH1821" s="69"/>
      <c r="EI1821" s="69"/>
      <c r="EJ1821" s="69"/>
      <c r="EK1821" s="69"/>
      <c r="EL1821" s="69"/>
      <c r="EM1821" s="69"/>
      <c r="EN1821" s="69"/>
      <c r="EO1821" s="69"/>
      <c r="EP1821" s="69"/>
      <c r="EQ1821" s="69"/>
      <c r="ER1821" s="69"/>
      <c r="ES1821" s="69"/>
      <c r="ET1821" s="69"/>
      <c r="EU1821" s="69"/>
      <c r="EV1821" s="69"/>
      <c r="EW1821" s="69"/>
      <c r="EX1821" s="69"/>
      <c r="EY1821" s="69"/>
      <c r="EZ1821" s="69"/>
      <c r="FA1821" s="69"/>
      <c r="FB1821" s="69"/>
      <c r="FC1821" s="69"/>
      <c r="FD1821" s="69"/>
      <c r="FE1821" s="69"/>
      <c r="FF1821" s="69"/>
      <c r="FG1821" s="69"/>
      <c r="FH1821" s="69"/>
      <c r="FI1821" s="69"/>
      <c r="FJ1821" s="69"/>
      <c r="FK1821" s="69"/>
      <c r="FL1821" s="69"/>
      <c r="FM1821" s="69"/>
      <c r="FN1821" s="69"/>
      <c r="FO1821" s="69"/>
      <c r="FP1821" s="69"/>
      <c r="FQ1821" s="69"/>
      <c r="FR1821" s="69"/>
      <c r="FS1821" s="69"/>
      <c r="FT1821" s="69"/>
      <c r="FU1821" s="69"/>
      <c r="FV1821" s="69"/>
      <c r="FW1821" s="69"/>
      <c r="FX1821" s="69"/>
      <c r="FY1821" s="69"/>
      <c r="FZ1821" s="69"/>
      <c r="GA1821" s="69"/>
      <c r="GB1821" s="69"/>
      <c r="GC1821" s="69"/>
      <c r="GD1821" s="69"/>
      <c r="GE1821" s="69"/>
      <c r="GF1821" s="69"/>
      <c r="GG1821" s="69"/>
      <c r="GH1821" s="69"/>
      <c r="GI1821" s="69"/>
      <c r="GJ1821" s="69"/>
      <c r="GK1821" s="69"/>
      <c r="GL1821" s="69"/>
      <c r="GM1821" s="69"/>
      <c r="GN1821" s="69"/>
      <c r="GO1821" s="69"/>
      <c r="GP1821" s="69"/>
      <c r="GQ1821" s="69"/>
      <c r="GR1821" s="69"/>
      <c r="GS1821" s="69"/>
      <c r="GT1821" s="69"/>
      <c r="GU1821" s="69"/>
      <c r="GV1821" s="69"/>
      <c r="GW1821" s="69"/>
      <c r="GX1821" s="69"/>
      <c r="GY1821" s="69"/>
      <c r="GZ1821" s="69"/>
      <c r="HA1821" s="69"/>
      <c r="HB1821" s="69"/>
      <c r="HC1821" s="69"/>
      <c r="HD1821" s="69"/>
      <c r="HE1821" s="69"/>
      <c r="HF1821" s="69"/>
      <c r="HG1821" s="69"/>
      <c r="HH1821" s="69"/>
      <c r="HI1821" s="69"/>
      <c r="HJ1821" s="69"/>
      <c r="HK1821" s="69"/>
      <c r="HL1821" s="69"/>
      <c r="HM1821" s="69"/>
      <c r="HN1821" s="69"/>
      <c r="HO1821" s="69"/>
      <c r="HP1821" s="69"/>
      <c r="HQ1821" s="69"/>
      <c r="HR1821" s="69"/>
      <c r="HS1821" s="69"/>
      <c r="HT1821" s="69"/>
      <c r="HU1821" s="69"/>
      <c r="HV1821" s="69"/>
      <c r="HW1821" s="69"/>
      <c r="HX1821" s="69"/>
      <c r="HY1821" s="69"/>
      <c r="HZ1821" s="69"/>
      <c r="IA1821" s="69"/>
      <c r="IB1821" s="69"/>
      <c r="IC1821" s="69"/>
      <c r="ID1821" s="69"/>
      <c r="IE1821" s="69"/>
      <c r="IF1821" s="69"/>
      <c r="IG1821" s="69"/>
      <c r="IH1821" s="69"/>
      <c r="II1821" s="69"/>
      <c r="IJ1821" s="69"/>
      <c r="IK1821" s="69"/>
      <c r="IL1821" s="69"/>
      <c r="IM1821" s="69"/>
      <c r="IN1821" s="69"/>
    </row>
    <row r="1822" spans="1:248" s="70" customFormat="1" ht="32.1" customHeight="1" x14ac:dyDescent="0.2">
      <c r="A1822" s="92" t="s">
        <v>3724</v>
      </c>
      <c r="B1822" s="142">
        <v>42501</v>
      </c>
      <c r="C1822" s="92" t="s">
        <v>3725</v>
      </c>
      <c r="D1822" s="320">
        <v>2100</v>
      </c>
      <c r="E1822" s="69"/>
      <c r="F1822" s="69"/>
      <c r="G1822" s="69"/>
      <c r="H1822" s="69"/>
      <c r="I1822" s="69"/>
      <c r="J1822" s="69"/>
      <c r="N1822" s="69"/>
      <c r="O1822" s="69"/>
      <c r="P1822" s="69"/>
      <c r="Q1822" s="69"/>
      <c r="R1822" s="69"/>
      <c r="S1822" s="69"/>
      <c r="T1822" s="69"/>
      <c r="U1822" s="69"/>
      <c r="V1822" s="69"/>
      <c r="W1822" s="69"/>
      <c r="X1822" s="69"/>
      <c r="Y1822" s="69"/>
      <c r="Z1822" s="69"/>
      <c r="AA1822" s="69"/>
      <c r="AB1822" s="69"/>
      <c r="AC1822" s="69"/>
      <c r="AD1822" s="69"/>
      <c r="AE1822" s="69"/>
      <c r="AF1822" s="69"/>
      <c r="AG1822" s="69"/>
      <c r="AH1822" s="69"/>
      <c r="AI1822" s="69"/>
      <c r="AJ1822" s="69"/>
      <c r="AK1822" s="69"/>
      <c r="AL1822" s="69"/>
      <c r="AM1822" s="69"/>
      <c r="AN1822" s="69"/>
      <c r="AO1822" s="69"/>
      <c r="AP1822" s="69"/>
      <c r="AQ1822" s="69"/>
      <c r="AR1822" s="69"/>
      <c r="AS1822" s="69"/>
      <c r="AT1822" s="69"/>
      <c r="AU1822" s="69"/>
      <c r="AV1822" s="69"/>
      <c r="AW1822" s="69"/>
      <c r="AX1822" s="69"/>
      <c r="AY1822" s="69"/>
      <c r="AZ1822" s="69"/>
      <c r="BA1822" s="69"/>
      <c r="BB1822" s="69"/>
      <c r="BC1822" s="69"/>
      <c r="BD1822" s="69"/>
      <c r="BE1822" s="69"/>
      <c r="BF1822" s="69"/>
      <c r="BG1822" s="69"/>
      <c r="BH1822" s="69"/>
      <c r="BI1822" s="69"/>
      <c r="BJ1822" s="69"/>
      <c r="BK1822" s="69"/>
      <c r="BL1822" s="69"/>
      <c r="BM1822" s="69"/>
      <c r="BN1822" s="69"/>
      <c r="BO1822" s="69"/>
      <c r="BP1822" s="69"/>
      <c r="BQ1822" s="69"/>
      <c r="BR1822" s="69"/>
      <c r="BS1822" s="69"/>
      <c r="BT1822" s="69"/>
      <c r="BU1822" s="69"/>
      <c r="BV1822" s="69"/>
      <c r="BW1822" s="69"/>
      <c r="BX1822" s="69"/>
      <c r="BY1822" s="69"/>
      <c r="BZ1822" s="69"/>
      <c r="CA1822" s="69"/>
      <c r="CB1822" s="69"/>
      <c r="CC1822" s="69"/>
      <c r="CD1822" s="69"/>
      <c r="CE1822" s="69"/>
      <c r="CF1822" s="69"/>
      <c r="CG1822" s="69"/>
      <c r="CH1822" s="69"/>
      <c r="CI1822" s="69"/>
      <c r="CJ1822" s="69"/>
      <c r="CK1822" s="69"/>
      <c r="CL1822" s="69"/>
      <c r="CM1822" s="69"/>
      <c r="CN1822" s="69"/>
      <c r="CO1822" s="69"/>
      <c r="CP1822" s="69"/>
      <c r="CQ1822" s="69"/>
      <c r="CR1822" s="69"/>
      <c r="CS1822" s="69"/>
      <c r="CT1822" s="69"/>
      <c r="CU1822" s="69"/>
      <c r="CV1822" s="69"/>
      <c r="CW1822" s="69"/>
      <c r="CX1822" s="69"/>
      <c r="CY1822" s="69"/>
      <c r="CZ1822" s="69"/>
      <c r="DA1822" s="69"/>
      <c r="DB1822" s="69"/>
      <c r="DC1822" s="69"/>
      <c r="DD1822" s="69"/>
      <c r="DE1822" s="69"/>
      <c r="DF1822" s="69"/>
      <c r="DG1822" s="69"/>
      <c r="DH1822" s="69"/>
      <c r="DI1822" s="69"/>
      <c r="DJ1822" s="69"/>
      <c r="DK1822" s="69"/>
      <c r="DL1822" s="69"/>
      <c r="DM1822" s="69"/>
      <c r="DN1822" s="69"/>
      <c r="DO1822" s="69"/>
      <c r="DP1822" s="69"/>
      <c r="DQ1822" s="69"/>
      <c r="DR1822" s="69"/>
      <c r="DS1822" s="69"/>
      <c r="DT1822" s="69"/>
      <c r="DU1822" s="69"/>
      <c r="DV1822" s="69"/>
      <c r="DW1822" s="69"/>
      <c r="DX1822" s="69"/>
      <c r="DY1822" s="69"/>
      <c r="DZ1822" s="69"/>
      <c r="EA1822" s="69"/>
      <c r="EB1822" s="69"/>
      <c r="EC1822" s="69"/>
      <c r="ED1822" s="69"/>
      <c r="EE1822" s="69"/>
      <c r="EF1822" s="69"/>
      <c r="EG1822" s="69"/>
      <c r="EH1822" s="69"/>
      <c r="EI1822" s="69"/>
      <c r="EJ1822" s="69"/>
      <c r="EK1822" s="69"/>
      <c r="EL1822" s="69"/>
      <c r="EM1822" s="69"/>
      <c r="EN1822" s="69"/>
      <c r="EO1822" s="69"/>
      <c r="EP1822" s="69"/>
      <c r="EQ1822" s="69"/>
      <c r="ER1822" s="69"/>
      <c r="ES1822" s="69"/>
      <c r="ET1822" s="69"/>
      <c r="EU1822" s="69"/>
      <c r="EV1822" s="69"/>
      <c r="EW1822" s="69"/>
      <c r="EX1822" s="69"/>
      <c r="EY1822" s="69"/>
      <c r="EZ1822" s="69"/>
      <c r="FA1822" s="69"/>
      <c r="FB1822" s="69"/>
      <c r="FC1822" s="69"/>
      <c r="FD1822" s="69"/>
      <c r="FE1822" s="69"/>
      <c r="FF1822" s="69"/>
      <c r="FG1822" s="69"/>
      <c r="FH1822" s="69"/>
      <c r="FI1822" s="69"/>
      <c r="FJ1822" s="69"/>
      <c r="FK1822" s="69"/>
      <c r="FL1822" s="69"/>
      <c r="FM1822" s="69"/>
      <c r="FN1822" s="69"/>
      <c r="FO1822" s="69"/>
      <c r="FP1822" s="69"/>
      <c r="FQ1822" s="69"/>
      <c r="FR1822" s="69"/>
      <c r="FS1822" s="69"/>
      <c r="FT1822" s="69"/>
      <c r="FU1822" s="69"/>
      <c r="FV1822" s="69"/>
      <c r="FW1822" s="69"/>
      <c r="FX1822" s="69"/>
      <c r="FY1822" s="69"/>
      <c r="FZ1822" s="69"/>
      <c r="GA1822" s="69"/>
      <c r="GB1822" s="69"/>
      <c r="GC1822" s="69"/>
      <c r="GD1822" s="69"/>
      <c r="GE1822" s="69"/>
      <c r="GF1822" s="69"/>
      <c r="GG1822" s="69"/>
      <c r="GH1822" s="69"/>
      <c r="GI1822" s="69"/>
      <c r="GJ1822" s="69"/>
      <c r="GK1822" s="69"/>
      <c r="GL1822" s="69"/>
      <c r="GM1822" s="69"/>
      <c r="GN1822" s="69"/>
      <c r="GO1822" s="69"/>
      <c r="GP1822" s="69"/>
      <c r="GQ1822" s="69"/>
      <c r="GR1822" s="69"/>
      <c r="GS1822" s="69"/>
      <c r="GT1822" s="69"/>
      <c r="GU1822" s="69"/>
      <c r="GV1822" s="69"/>
      <c r="GW1822" s="69"/>
      <c r="GX1822" s="69"/>
      <c r="GY1822" s="69"/>
      <c r="GZ1822" s="69"/>
      <c r="HA1822" s="69"/>
      <c r="HB1822" s="69"/>
      <c r="HC1822" s="69"/>
      <c r="HD1822" s="69"/>
      <c r="HE1822" s="69"/>
      <c r="HF1822" s="69"/>
      <c r="HG1822" s="69"/>
      <c r="HH1822" s="69"/>
      <c r="HI1822" s="69"/>
      <c r="HJ1822" s="69"/>
      <c r="HK1822" s="69"/>
      <c r="HL1822" s="69"/>
      <c r="HM1822" s="69"/>
      <c r="HN1822" s="69"/>
      <c r="HO1822" s="69"/>
      <c r="HP1822" s="69"/>
      <c r="HQ1822" s="69"/>
      <c r="HR1822" s="69"/>
      <c r="HS1822" s="69"/>
      <c r="HT1822" s="69"/>
      <c r="HU1822" s="69"/>
      <c r="HV1822" s="69"/>
      <c r="HW1822" s="69"/>
      <c r="HX1822" s="69"/>
      <c r="HY1822" s="69"/>
      <c r="HZ1822" s="69"/>
      <c r="IA1822" s="69"/>
      <c r="IB1822" s="69"/>
      <c r="IC1822" s="69"/>
      <c r="ID1822" s="69"/>
      <c r="IE1822" s="69"/>
      <c r="IF1822" s="69"/>
      <c r="IG1822" s="69"/>
      <c r="IH1822" s="69"/>
      <c r="II1822" s="69"/>
      <c r="IJ1822" s="69"/>
      <c r="IK1822" s="69"/>
      <c r="IL1822" s="69"/>
      <c r="IM1822" s="69"/>
      <c r="IN1822" s="69"/>
    </row>
    <row r="1823" spans="1:248" s="70" customFormat="1" ht="32.1" customHeight="1" x14ac:dyDescent="0.2">
      <c r="A1823" s="92" t="s">
        <v>3726</v>
      </c>
      <c r="B1823" s="142">
        <v>42502</v>
      </c>
      <c r="C1823" s="92" t="s">
        <v>3727</v>
      </c>
      <c r="D1823" s="320">
        <v>2100</v>
      </c>
      <c r="E1823" s="69"/>
      <c r="F1823" s="69"/>
      <c r="G1823" s="69"/>
      <c r="H1823" s="69"/>
      <c r="I1823" s="69"/>
      <c r="J1823" s="69"/>
      <c r="N1823" s="69"/>
      <c r="O1823" s="69"/>
      <c r="P1823" s="69"/>
      <c r="Q1823" s="69"/>
      <c r="R1823" s="69"/>
      <c r="S1823" s="69"/>
      <c r="T1823" s="69"/>
      <c r="U1823" s="69"/>
      <c r="V1823" s="69"/>
      <c r="W1823" s="69"/>
      <c r="X1823" s="69"/>
      <c r="Y1823" s="69"/>
      <c r="Z1823" s="69"/>
      <c r="AA1823" s="69"/>
      <c r="AB1823" s="69"/>
      <c r="AC1823" s="69"/>
      <c r="AD1823" s="69"/>
      <c r="AE1823" s="69"/>
      <c r="AF1823" s="69"/>
      <c r="AG1823" s="69"/>
      <c r="AH1823" s="69"/>
      <c r="AI1823" s="69"/>
      <c r="AJ1823" s="69"/>
      <c r="AK1823" s="69"/>
      <c r="AL1823" s="69"/>
      <c r="AM1823" s="69"/>
      <c r="AN1823" s="69"/>
      <c r="AO1823" s="69"/>
      <c r="AP1823" s="69"/>
      <c r="AQ1823" s="69"/>
      <c r="AR1823" s="69"/>
      <c r="AS1823" s="69"/>
      <c r="AT1823" s="69"/>
      <c r="AU1823" s="69"/>
      <c r="AV1823" s="69"/>
      <c r="AW1823" s="69"/>
      <c r="AX1823" s="69"/>
      <c r="AY1823" s="69"/>
      <c r="AZ1823" s="69"/>
      <c r="BA1823" s="69"/>
      <c r="BB1823" s="69"/>
      <c r="BC1823" s="69"/>
      <c r="BD1823" s="69"/>
      <c r="BE1823" s="69"/>
      <c r="BF1823" s="69"/>
      <c r="BG1823" s="69"/>
      <c r="BH1823" s="69"/>
      <c r="BI1823" s="69"/>
      <c r="BJ1823" s="69"/>
      <c r="BK1823" s="69"/>
      <c r="BL1823" s="69"/>
      <c r="BM1823" s="69"/>
      <c r="BN1823" s="69"/>
      <c r="BO1823" s="69"/>
      <c r="BP1823" s="69"/>
      <c r="BQ1823" s="69"/>
      <c r="BR1823" s="69"/>
      <c r="BS1823" s="69"/>
      <c r="BT1823" s="69"/>
      <c r="BU1823" s="69"/>
      <c r="BV1823" s="69"/>
      <c r="BW1823" s="69"/>
      <c r="BX1823" s="69"/>
      <c r="BY1823" s="69"/>
      <c r="BZ1823" s="69"/>
      <c r="CA1823" s="69"/>
      <c r="CB1823" s="69"/>
      <c r="CC1823" s="69"/>
      <c r="CD1823" s="69"/>
      <c r="CE1823" s="69"/>
      <c r="CF1823" s="69"/>
      <c r="CG1823" s="69"/>
      <c r="CH1823" s="69"/>
      <c r="CI1823" s="69"/>
      <c r="CJ1823" s="69"/>
      <c r="CK1823" s="69"/>
      <c r="CL1823" s="69"/>
      <c r="CM1823" s="69"/>
      <c r="CN1823" s="69"/>
      <c r="CO1823" s="69"/>
      <c r="CP1823" s="69"/>
      <c r="CQ1823" s="69"/>
      <c r="CR1823" s="69"/>
      <c r="CS1823" s="69"/>
      <c r="CT1823" s="69"/>
      <c r="CU1823" s="69"/>
      <c r="CV1823" s="69"/>
      <c r="CW1823" s="69"/>
      <c r="CX1823" s="69"/>
      <c r="CY1823" s="69"/>
      <c r="CZ1823" s="69"/>
      <c r="DA1823" s="69"/>
      <c r="DB1823" s="69"/>
      <c r="DC1823" s="69"/>
      <c r="DD1823" s="69"/>
      <c r="DE1823" s="69"/>
      <c r="DF1823" s="69"/>
      <c r="DG1823" s="69"/>
      <c r="DH1823" s="69"/>
      <c r="DI1823" s="69"/>
      <c r="DJ1823" s="69"/>
      <c r="DK1823" s="69"/>
      <c r="DL1823" s="69"/>
      <c r="DM1823" s="69"/>
      <c r="DN1823" s="69"/>
      <c r="DO1823" s="69"/>
      <c r="DP1823" s="69"/>
      <c r="DQ1823" s="69"/>
      <c r="DR1823" s="69"/>
      <c r="DS1823" s="69"/>
      <c r="DT1823" s="69"/>
      <c r="DU1823" s="69"/>
      <c r="DV1823" s="69"/>
      <c r="DW1823" s="69"/>
      <c r="DX1823" s="69"/>
      <c r="DY1823" s="69"/>
      <c r="DZ1823" s="69"/>
      <c r="EA1823" s="69"/>
      <c r="EB1823" s="69"/>
      <c r="EC1823" s="69"/>
      <c r="ED1823" s="69"/>
      <c r="EE1823" s="69"/>
      <c r="EF1823" s="69"/>
      <c r="EG1823" s="69"/>
      <c r="EH1823" s="69"/>
      <c r="EI1823" s="69"/>
      <c r="EJ1823" s="69"/>
      <c r="EK1823" s="69"/>
      <c r="EL1823" s="69"/>
      <c r="EM1823" s="69"/>
      <c r="EN1823" s="69"/>
      <c r="EO1823" s="69"/>
      <c r="EP1823" s="69"/>
      <c r="EQ1823" s="69"/>
      <c r="ER1823" s="69"/>
      <c r="ES1823" s="69"/>
      <c r="ET1823" s="69"/>
      <c r="EU1823" s="69"/>
      <c r="EV1823" s="69"/>
      <c r="EW1823" s="69"/>
      <c r="EX1823" s="69"/>
      <c r="EY1823" s="69"/>
      <c r="EZ1823" s="69"/>
      <c r="FA1823" s="69"/>
      <c r="FB1823" s="69"/>
      <c r="FC1823" s="69"/>
      <c r="FD1823" s="69"/>
      <c r="FE1823" s="69"/>
      <c r="FF1823" s="69"/>
      <c r="FG1823" s="69"/>
      <c r="FH1823" s="69"/>
      <c r="FI1823" s="69"/>
      <c r="FJ1823" s="69"/>
      <c r="FK1823" s="69"/>
      <c r="FL1823" s="69"/>
      <c r="FM1823" s="69"/>
      <c r="FN1823" s="69"/>
      <c r="FO1823" s="69"/>
      <c r="FP1823" s="69"/>
      <c r="FQ1823" s="69"/>
      <c r="FR1823" s="69"/>
      <c r="FS1823" s="69"/>
      <c r="FT1823" s="69"/>
      <c r="FU1823" s="69"/>
      <c r="FV1823" s="69"/>
      <c r="FW1823" s="69"/>
      <c r="FX1823" s="69"/>
      <c r="FY1823" s="69"/>
      <c r="FZ1823" s="69"/>
      <c r="GA1823" s="69"/>
      <c r="GB1823" s="69"/>
      <c r="GC1823" s="69"/>
      <c r="GD1823" s="69"/>
      <c r="GE1823" s="69"/>
      <c r="GF1823" s="69"/>
      <c r="GG1823" s="69"/>
      <c r="GH1823" s="69"/>
      <c r="GI1823" s="69"/>
      <c r="GJ1823" s="69"/>
      <c r="GK1823" s="69"/>
      <c r="GL1823" s="69"/>
      <c r="GM1823" s="69"/>
      <c r="GN1823" s="69"/>
      <c r="GO1823" s="69"/>
      <c r="GP1823" s="69"/>
      <c r="GQ1823" s="69"/>
      <c r="GR1823" s="69"/>
      <c r="GS1823" s="69"/>
      <c r="GT1823" s="69"/>
      <c r="GU1823" s="69"/>
      <c r="GV1823" s="69"/>
      <c r="GW1823" s="69"/>
      <c r="GX1823" s="69"/>
      <c r="GY1823" s="69"/>
      <c r="GZ1823" s="69"/>
      <c r="HA1823" s="69"/>
      <c r="HB1823" s="69"/>
      <c r="HC1823" s="69"/>
      <c r="HD1823" s="69"/>
      <c r="HE1823" s="69"/>
      <c r="HF1823" s="69"/>
      <c r="HG1823" s="69"/>
      <c r="HH1823" s="69"/>
      <c r="HI1823" s="69"/>
      <c r="HJ1823" s="69"/>
      <c r="HK1823" s="69"/>
      <c r="HL1823" s="69"/>
      <c r="HM1823" s="69"/>
      <c r="HN1823" s="69"/>
      <c r="HO1823" s="69"/>
      <c r="HP1823" s="69"/>
      <c r="HQ1823" s="69"/>
      <c r="HR1823" s="69"/>
      <c r="HS1823" s="69"/>
      <c r="HT1823" s="69"/>
      <c r="HU1823" s="69"/>
      <c r="HV1823" s="69"/>
      <c r="HW1823" s="69"/>
      <c r="HX1823" s="69"/>
      <c r="HY1823" s="69"/>
      <c r="HZ1823" s="69"/>
      <c r="IA1823" s="69"/>
      <c r="IB1823" s="69"/>
      <c r="IC1823" s="69"/>
      <c r="ID1823" s="69"/>
      <c r="IE1823" s="69"/>
      <c r="IF1823" s="69"/>
      <c r="IG1823" s="69"/>
      <c r="IH1823" s="69"/>
      <c r="II1823" s="69"/>
      <c r="IJ1823" s="69"/>
      <c r="IK1823" s="69"/>
      <c r="IL1823" s="69"/>
      <c r="IM1823" s="69"/>
      <c r="IN1823" s="69"/>
    </row>
    <row r="1824" spans="1:248" s="70" customFormat="1" ht="32.1" customHeight="1" x14ac:dyDescent="0.2">
      <c r="A1824" s="92" t="s">
        <v>3728</v>
      </c>
      <c r="B1824" s="142">
        <v>42503</v>
      </c>
      <c r="C1824" s="92" t="s">
        <v>3729</v>
      </c>
      <c r="D1824" s="320">
        <v>2100</v>
      </c>
      <c r="E1824" s="69"/>
      <c r="F1824" s="69"/>
      <c r="G1824" s="69"/>
      <c r="H1824" s="69"/>
      <c r="I1824" s="69"/>
      <c r="J1824" s="69"/>
      <c r="N1824" s="69"/>
      <c r="O1824" s="69"/>
      <c r="P1824" s="69"/>
      <c r="Q1824" s="69"/>
      <c r="R1824" s="69"/>
      <c r="S1824" s="69"/>
      <c r="T1824" s="69"/>
      <c r="U1824" s="69"/>
      <c r="V1824" s="69"/>
      <c r="W1824" s="69"/>
      <c r="X1824" s="69"/>
      <c r="Y1824" s="69"/>
      <c r="Z1824" s="69"/>
      <c r="AA1824" s="69"/>
      <c r="AB1824" s="69"/>
      <c r="AC1824" s="69"/>
      <c r="AD1824" s="69"/>
      <c r="AE1824" s="69"/>
      <c r="AF1824" s="69"/>
      <c r="AG1824" s="69"/>
      <c r="AH1824" s="69"/>
      <c r="AI1824" s="69"/>
      <c r="AJ1824" s="69"/>
      <c r="AK1824" s="69"/>
      <c r="AL1824" s="69"/>
      <c r="AM1824" s="69"/>
      <c r="AN1824" s="69"/>
      <c r="AO1824" s="69"/>
      <c r="AP1824" s="69"/>
      <c r="AQ1824" s="69"/>
      <c r="AR1824" s="69"/>
      <c r="AS1824" s="69"/>
      <c r="AT1824" s="69"/>
      <c r="AU1824" s="69"/>
      <c r="AV1824" s="69"/>
      <c r="AW1824" s="69"/>
      <c r="AX1824" s="69"/>
      <c r="AY1824" s="69"/>
      <c r="AZ1824" s="69"/>
      <c r="BA1824" s="69"/>
      <c r="BB1824" s="69"/>
      <c r="BC1824" s="69"/>
      <c r="BD1824" s="69"/>
      <c r="BE1824" s="69"/>
      <c r="BF1824" s="69"/>
      <c r="BG1824" s="69"/>
      <c r="BH1824" s="69"/>
      <c r="BI1824" s="69"/>
      <c r="BJ1824" s="69"/>
      <c r="BK1824" s="69"/>
      <c r="BL1824" s="69"/>
      <c r="BM1824" s="69"/>
      <c r="BN1824" s="69"/>
      <c r="BO1824" s="69"/>
      <c r="BP1824" s="69"/>
      <c r="BQ1824" s="69"/>
      <c r="BR1824" s="69"/>
      <c r="BS1824" s="69"/>
      <c r="BT1824" s="69"/>
      <c r="BU1824" s="69"/>
      <c r="BV1824" s="69"/>
      <c r="BW1824" s="69"/>
      <c r="BX1824" s="69"/>
      <c r="BY1824" s="69"/>
      <c r="BZ1824" s="69"/>
      <c r="CA1824" s="69"/>
      <c r="CB1824" s="69"/>
      <c r="CC1824" s="69"/>
      <c r="CD1824" s="69"/>
      <c r="CE1824" s="69"/>
      <c r="CF1824" s="69"/>
      <c r="CG1824" s="69"/>
      <c r="CH1824" s="69"/>
      <c r="CI1824" s="69"/>
      <c r="CJ1824" s="69"/>
      <c r="CK1824" s="69"/>
      <c r="CL1824" s="69"/>
      <c r="CM1824" s="69"/>
      <c r="CN1824" s="69"/>
      <c r="CO1824" s="69"/>
      <c r="CP1824" s="69"/>
      <c r="CQ1824" s="69"/>
      <c r="CR1824" s="69"/>
      <c r="CS1824" s="69"/>
      <c r="CT1824" s="69"/>
      <c r="CU1824" s="69"/>
      <c r="CV1824" s="69"/>
      <c r="CW1824" s="69"/>
      <c r="CX1824" s="69"/>
      <c r="CY1824" s="69"/>
      <c r="CZ1824" s="69"/>
      <c r="DA1824" s="69"/>
      <c r="DB1824" s="69"/>
      <c r="DC1824" s="69"/>
      <c r="DD1824" s="69"/>
      <c r="DE1824" s="69"/>
      <c r="DF1824" s="69"/>
      <c r="DG1824" s="69"/>
      <c r="DH1824" s="69"/>
      <c r="DI1824" s="69"/>
      <c r="DJ1824" s="69"/>
      <c r="DK1824" s="69"/>
      <c r="DL1824" s="69"/>
      <c r="DM1824" s="69"/>
      <c r="DN1824" s="69"/>
      <c r="DO1824" s="69"/>
      <c r="DP1824" s="69"/>
      <c r="DQ1824" s="69"/>
      <c r="DR1824" s="69"/>
      <c r="DS1824" s="69"/>
      <c r="DT1824" s="69"/>
      <c r="DU1824" s="69"/>
      <c r="DV1824" s="69"/>
      <c r="DW1824" s="69"/>
      <c r="DX1824" s="69"/>
      <c r="DY1824" s="69"/>
      <c r="DZ1824" s="69"/>
      <c r="EA1824" s="69"/>
      <c r="EB1824" s="69"/>
      <c r="EC1824" s="69"/>
      <c r="ED1824" s="69"/>
      <c r="EE1824" s="69"/>
      <c r="EF1824" s="69"/>
      <c r="EG1824" s="69"/>
      <c r="EH1824" s="69"/>
      <c r="EI1824" s="69"/>
      <c r="EJ1824" s="69"/>
      <c r="EK1824" s="69"/>
      <c r="EL1824" s="69"/>
      <c r="EM1824" s="69"/>
      <c r="EN1824" s="69"/>
      <c r="EO1824" s="69"/>
      <c r="EP1824" s="69"/>
      <c r="EQ1824" s="69"/>
      <c r="ER1824" s="69"/>
      <c r="ES1824" s="69"/>
      <c r="ET1824" s="69"/>
      <c r="EU1824" s="69"/>
      <c r="EV1824" s="69"/>
      <c r="EW1824" s="69"/>
      <c r="EX1824" s="69"/>
      <c r="EY1824" s="69"/>
      <c r="EZ1824" s="69"/>
      <c r="FA1824" s="69"/>
      <c r="FB1824" s="69"/>
      <c r="FC1824" s="69"/>
      <c r="FD1824" s="69"/>
      <c r="FE1824" s="69"/>
      <c r="FF1824" s="69"/>
      <c r="FG1824" s="69"/>
      <c r="FH1824" s="69"/>
      <c r="FI1824" s="69"/>
      <c r="FJ1824" s="69"/>
      <c r="FK1824" s="69"/>
      <c r="FL1824" s="69"/>
      <c r="FM1824" s="69"/>
      <c r="FN1824" s="69"/>
      <c r="FO1824" s="69"/>
      <c r="FP1824" s="69"/>
      <c r="FQ1824" s="69"/>
      <c r="FR1824" s="69"/>
      <c r="FS1824" s="69"/>
      <c r="FT1824" s="69"/>
      <c r="FU1824" s="69"/>
      <c r="FV1824" s="69"/>
      <c r="FW1824" s="69"/>
      <c r="FX1824" s="69"/>
      <c r="FY1824" s="69"/>
      <c r="FZ1824" s="69"/>
      <c r="GA1824" s="69"/>
      <c r="GB1824" s="69"/>
      <c r="GC1824" s="69"/>
      <c r="GD1824" s="69"/>
      <c r="GE1824" s="69"/>
      <c r="GF1824" s="69"/>
      <c r="GG1824" s="69"/>
      <c r="GH1824" s="69"/>
      <c r="GI1824" s="69"/>
      <c r="GJ1824" s="69"/>
      <c r="GK1824" s="69"/>
      <c r="GL1824" s="69"/>
      <c r="GM1824" s="69"/>
      <c r="GN1824" s="69"/>
      <c r="GO1824" s="69"/>
      <c r="GP1824" s="69"/>
      <c r="GQ1824" s="69"/>
      <c r="GR1824" s="69"/>
      <c r="GS1824" s="69"/>
      <c r="GT1824" s="69"/>
      <c r="GU1824" s="69"/>
      <c r="GV1824" s="69"/>
      <c r="GW1824" s="69"/>
      <c r="GX1824" s="69"/>
      <c r="GY1824" s="69"/>
      <c r="GZ1824" s="69"/>
      <c r="HA1824" s="69"/>
      <c r="HB1824" s="69"/>
      <c r="HC1824" s="69"/>
      <c r="HD1824" s="69"/>
      <c r="HE1824" s="69"/>
      <c r="HF1824" s="69"/>
      <c r="HG1824" s="69"/>
      <c r="HH1824" s="69"/>
      <c r="HI1824" s="69"/>
      <c r="HJ1824" s="69"/>
      <c r="HK1824" s="69"/>
      <c r="HL1824" s="69"/>
      <c r="HM1824" s="69"/>
      <c r="HN1824" s="69"/>
      <c r="HO1824" s="69"/>
      <c r="HP1824" s="69"/>
      <c r="HQ1824" s="69"/>
      <c r="HR1824" s="69"/>
      <c r="HS1824" s="69"/>
      <c r="HT1824" s="69"/>
      <c r="HU1824" s="69"/>
      <c r="HV1824" s="69"/>
      <c r="HW1824" s="69"/>
      <c r="HX1824" s="69"/>
      <c r="HY1824" s="69"/>
      <c r="HZ1824" s="69"/>
      <c r="IA1824" s="69"/>
      <c r="IB1824" s="69"/>
      <c r="IC1824" s="69"/>
      <c r="ID1824" s="69"/>
      <c r="IE1824" s="69"/>
      <c r="IF1824" s="69"/>
      <c r="IG1824" s="69"/>
      <c r="IH1824" s="69"/>
      <c r="II1824" s="69"/>
      <c r="IJ1824" s="69"/>
      <c r="IK1824" s="69"/>
      <c r="IL1824" s="69"/>
      <c r="IM1824" s="69"/>
      <c r="IN1824" s="69"/>
    </row>
    <row r="1825" spans="1:248" s="70" customFormat="1" ht="32.1" customHeight="1" x14ac:dyDescent="0.2">
      <c r="A1825" s="92" t="s">
        <v>3730</v>
      </c>
      <c r="B1825" s="142">
        <v>42504</v>
      </c>
      <c r="C1825" s="92" t="s">
        <v>3731</v>
      </c>
      <c r="D1825" s="320">
        <v>2100</v>
      </c>
      <c r="E1825" s="69"/>
      <c r="F1825" s="69"/>
      <c r="G1825" s="69"/>
      <c r="H1825" s="69"/>
      <c r="I1825" s="69"/>
      <c r="J1825" s="69"/>
      <c r="N1825" s="69"/>
      <c r="O1825" s="69"/>
      <c r="P1825" s="69"/>
      <c r="Q1825" s="69"/>
      <c r="R1825" s="69"/>
      <c r="S1825" s="69"/>
      <c r="T1825" s="69"/>
      <c r="U1825" s="69"/>
      <c r="V1825" s="69"/>
      <c r="W1825" s="69"/>
      <c r="X1825" s="69"/>
      <c r="Y1825" s="69"/>
      <c r="Z1825" s="69"/>
      <c r="AA1825" s="69"/>
      <c r="AB1825" s="69"/>
      <c r="AC1825" s="69"/>
      <c r="AD1825" s="69"/>
      <c r="AE1825" s="69"/>
      <c r="AF1825" s="69"/>
      <c r="AG1825" s="69"/>
      <c r="AH1825" s="69"/>
      <c r="AI1825" s="69"/>
      <c r="AJ1825" s="69"/>
      <c r="AK1825" s="69"/>
      <c r="AL1825" s="69"/>
      <c r="AM1825" s="69"/>
      <c r="AN1825" s="69"/>
      <c r="AO1825" s="69"/>
      <c r="AP1825" s="69"/>
      <c r="AQ1825" s="69"/>
      <c r="AR1825" s="69"/>
      <c r="AS1825" s="69"/>
      <c r="AT1825" s="69"/>
      <c r="AU1825" s="69"/>
      <c r="AV1825" s="69"/>
      <c r="AW1825" s="69"/>
      <c r="AX1825" s="69"/>
      <c r="AY1825" s="69"/>
      <c r="AZ1825" s="69"/>
      <c r="BA1825" s="69"/>
      <c r="BB1825" s="69"/>
      <c r="BC1825" s="69"/>
      <c r="BD1825" s="69"/>
      <c r="BE1825" s="69"/>
      <c r="BF1825" s="69"/>
      <c r="BG1825" s="69"/>
      <c r="BH1825" s="69"/>
      <c r="BI1825" s="69"/>
      <c r="BJ1825" s="69"/>
      <c r="BK1825" s="69"/>
      <c r="BL1825" s="69"/>
      <c r="BM1825" s="69"/>
      <c r="BN1825" s="69"/>
      <c r="BO1825" s="69"/>
      <c r="BP1825" s="69"/>
      <c r="BQ1825" s="69"/>
      <c r="BR1825" s="69"/>
      <c r="BS1825" s="69"/>
      <c r="BT1825" s="69"/>
      <c r="BU1825" s="69"/>
      <c r="BV1825" s="69"/>
      <c r="BW1825" s="69"/>
      <c r="BX1825" s="69"/>
      <c r="BY1825" s="69"/>
      <c r="BZ1825" s="69"/>
      <c r="CA1825" s="69"/>
      <c r="CB1825" s="69"/>
      <c r="CC1825" s="69"/>
      <c r="CD1825" s="69"/>
      <c r="CE1825" s="69"/>
      <c r="CF1825" s="69"/>
      <c r="CG1825" s="69"/>
      <c r="CH1825" s="69"/>
      <c r="CI1825" s="69"/>
      <c r="CJ1825" s="69"/>
      <c r="CK1825" s="69"/>
      <c r="CL1825" s="69"/>
      <c r="CM1825" s="69"/>
      <c r="CN1825" s="69"/>
      <c r="CO1825" s="69"/>
      <c r="CP1825" s="69"/>
      <c r="CQ1825" s="69"/>
      <c r="CR1825" s="69"/>
      <c r="CS1825" s="69"/>
      <c r="CT1825" s="69"/>
      <c r="CU1825" s="69"/>
      <c r="CV1825" s="69"/>
      <c r="CW1825" s="69"/>
      <c r="CX1825" s="69"/>
      <c r="CY1825" s="69"/>
      <c r="CZ1825" s="69"/>
      <c r="DA1825" s="69"/>
      <c r="DB1825" s="69"/>
      <c r="DC1825" s="69"/>
      <c r="DD1825" s="69"/>
      <c r="DE1825" s="69"/>
      <c r="DF1825" s="69"/>
      <c r="DG1825" s="69"/>
      <c r="DH1825" s="69"/>
      <c r="DI1825" s="69"/>
      <c r="DJ1825" s="69"/>
      <c r="DK1825" s="69"/>
      <c r="DL1825" s="69"/>
      <c r="DM1825" s="69"/>
      <c r="DN1825" s="69"/>
      <c r="DO1825" s="69"/>
      <c r="DP1825" s="69"/>
      <c r="DQ1825" s="69"/>
      <c r="DR1825" s="69"/>
      <c r="DS1825" s="69"/>
      <c r="DT1825" s="69"/>
      <c r="DU1825" s="69"/>
      <c r="DV1825" s="69"/>
      <c r="DW1825" s="69"/>
      <c r="DX1825" s="69"/>
      <c r="DY1825" s="69"/>
      <c r="DZ1825" s="69"/>
      <c r="EA1825" s="69"/>
      <c r="EB1825" s="69"/>
      <c r="EC1825" s="69"/>
      <c r="ED1825" s="69"/>
      <c r="EE1825" s="69"/>
      <c r="EF1825" s="69"/>
      <c r="EG1825" s="69"/>
      <c r="EH1825" s="69"/>
      <c r="EI1825" s="69"/>
      <c r="EJ1825" s="69"/>
      <c r="EK1825" s="69"/>
      <c r="EL1825" s="69"/>
      <c r="EM1825" s="69"/>
      <c r="EN1825" s="69"/>
      <c r="EO1825" s="69"/>
      <c r="EP1825" s="69"/>
      <c r="EQ1825" s="69"/>
      <c r="ER1825" s="69"/>
      <c r="ES1825" s="69"/>
      <c r="ET1825" s="69"/>
      <c r="EU1825" s="69"/>
      <c r="EV1825" s="69"/>
      <c r="EW1825" s="69"/>
      <c r="EX1825" s="69"/>
      <c r="EY1825" s="69"/>
      <c r="EZ1825" s="69"/>
      <c r="FA1825" s="69"/>
      <c r="FB1825" s="69"/>
      <c r="FC1825" s="69"/>
      <c r="FD1825" s="69"/>
      <c r="FE1825" s="69"/>
      <c r="FF1825" s="69"/>
      <c r="FG1825" s="69"/>
      <c r="FH1825" s="69"/>
      <c r="FI1825" s="69"/>
      <c r="FJ1825" s="69"/>
      <c r="FK1825" s="69"/>
      <c r="FL1825" s="69"/>
      <c r="FM1825" s="69"/>
      <c r="FN1825" s="69"/>
      <c r="FO1825" s="69"/>
      <c r="FP1825" s="69"/>
      <c r="FQ1825" s="69"/>
      <c r="FR1825" s="69"/>
      <c r="FS1825" s="69"/>
      <c r="FT1825" s="69"/>
      <c r="FU1825" s="69"/>
      <c r="FV1825" s="69"/>
      <c r="FW1825" s="69"/>
      <c r="FX1825" s="69"/>
      <c r="FY1825" s="69"/>
      <c r="FZ1825" s="69"/>
      <c r="GA1825" s="69"/>
      <c r="GB1825" s="69"/>
      <c r="GC1825" s="69"/>
      <c r="GD1825" s="69"/>
      <c r="GE1825" s="69"/>
      <c r="GF1825" s="69"/>
      <c r="GG1825" s="69"/>
      <c r="GH1825" s="69"/>
      <c r="GI1825" s="69"/>
      <c r="GJ1825" s="69"/>
      <c r="GK1825" s="69"/>
      <c r="GL1825" s="69"/>
      <c r="GM1825" s="69"/>
      <c r="GN1825" s="69"/>
      <c r="GO1825" s="69"/>
      <c r="GP1825" s="69"/>
      <c r="GQ1825" s="69"/>
      <c r="GR1825" s="69"/>
      <c r="GS1825" s="69"/>
      <c r="GT1825" s="69"/>
      <c r="GU1825" s="69"/>
      <c r="GV1825" s="69"/>
      <c r="GW1825" s="69"/>
      <c r="GX1825" s="69"/>
      <c r="GY1825" s="69"/>
      <c r="GZ1825" s="69"/>
      <c r="HA1825" s="69"/>
      <c r="HB1825" s="69"/>
      <c r="HC1825" s="69"/>
      <c r="HD1825" s="69"/>
      <c r="HE1825" s="69"/>
      <c r="HF1825" s="69"/>
      <c r="HG1825" s="69"/>
      <c r="HH1825" s="69"/>
      <c r="HI1825" s="69"/>
      <c r="HJ1825" s="69"/>
      <c r="HK1825" s="69"/>
      <c r="HL1825" s="69"/>
      <c r="HM1825" s="69"/>
      <c r="HN1825" s="69"/>
      <c r="HO1825" s="69"/>
      <c r="HP1825" s="69"/>
      <c r="HQ1825" s="69"/>
      <c r="HR1825" s="69"/>
      <c r="HS1825" s="69"/>
      <c r="HT1825" s="69"/>
      <c r="HU1825" s="69"/>
      <c r="HV1825" s="69"/>
      <c r="HW1825" s="69"/>
      <c r="HX1825" s="69"/>
      <c r="HY1825" s="69"/>
      <c r="HZ1825" s="69"/>
      <c r="IA1825" s="69"/>
      <c r="IB1825" s="69"/>
      <c r="IC1825" s="69"/>
      <c r="ID1825" s="69"/>
      <c r="IE1825" s="69"/>
      <c r="IF1825" s="69"/>
      <c r="IG1825" s="69"/>
      <c r="IH1825" s="69"/>
      <c r="II1825" s="69"/>
      <c r="IJ1825" s="69"/>
      <c r="IK1825" s="69"/>
      <c r="IL1825" s="69"/>
      <c r="IM1825" s="69"/>
      <c r="IN1825" s="69"/>
    </row>
    <row r="1826" spans="1:248" s="70" customFormat="1" ht="32.1" customHeight="1" x14ac:dyDescent="0.2">
      <c r="A1826" s="92" t="s">
        <v>3732</v>
      </c>
      <c r="B1826" s="142">
        <v>42505</v>
      </c>
      <c r="C1826" s="92" t="s">
        <v>3733</v>
      </c>
      <c r="D1826" s="319">
        <v>2900</v>
      </c>
      <c r="E1826" s="69"/>
      <c r="F1826" s="69"/>
      <c r="G1826" s="69"/>
      <c r="H1826" s="69"/>
      <c r="I1826" s="69"/>
      <c r="J1826" s="69"/>
      <c r="N1826" s="69"/>
      <c r="O1826" s="69"/>
      <c r="P1826" s="69"/>
      <c r="Q1826" s="69"/>
      <c r="R1826" s="69"/>
      <c r="S1826" s="69"/>
      <c r="T1826" s="69"/>
      <c r="U1826" s="69"/>
      <c r="V1826" s="69"/>
      <c r="W1826" s="69"/>
      <c r="X1826" s="69"/>
      <c r="Y1826" s="69"/>
      <c r="Z1826" s="69"/>
      <c r="AA1826" s="69"/>
      <c r="AB1826" s="69"/>
      <c r="AC1826" s="69"/>
      <c r="AD1826" s="69"/>
      <c r="AE1826" s="69"/>
      <c r="AF1826" s="69"/>
      <c r="AG1826" s="69"/>
      <c r="AH1826" s="69"/>
      <c r="AI1826" s="69"/>
      <c r="AJ1826" s="69"/>
      <c r="AK1826" s="69"/>
      <c r="AL1826" s="69"/>
      <c r="AM1826" s="69"/>
      <c r="AN1826" s="69"/>
      <c r="AO1826" s="69"/>
      <c r="AP1826" s="69"/>
      <c r="AQ1826" s="69"/>
      <c r="AR1826" s="69"/>
      <c r="AS1826" s="69"/>
      <c r="AT1826" s="69"/>
      <c r="AU1826" s="69"/>
      <c r="AV1826" s="69"/>
      <c r="AW1826" s="69"/>
      <c r="AX1826" s="69"/>
      <c r="AY1826" s="69"/>
      <c r="AZ1826" s="69"/>
      <c r="BA1826" s="69"/>
      <c r="BB1826" s="69"/>
      <c r="BC1826" s="69"/>
      <c r="BD1826" s="69"/>
      <c r="BE1826" s="69"/>
      <c r="BF1826" s="69"/>
      <c r="BG1826" s="69"/>
      <c r="BH1826" s="69"/>
      <c r="BI1826" s="69"/>
      <c r="BJ1826" s="69"/>
      <c r="BK1826" s="69"/>
      <c r="BL1826" s="69"/>
      <c r="BM1826" s="69"/>
      <c r="BN1826" s="69"/>
      <c r="BO1826" s="69"/>
      <c r="BP1826" s="69"/>
      <c r="BQ1826" s="69"/>
      <c r="BR1826" s="69"/>
      <c r="BS1826" s="69"/>
      <c r="BT1826" s="69"/>
      <c r="BU1826" s="69"/>
      <c r="BV1826" s="69"/>
      <c r="BW1826" s="69"/>
      <c r="BX1826" s="69"/>
      <c r="BY1826" s="69"/>
      <c r="BZ1826" s="69"/>
      <c r="CA1826" s="69"/>
      <c r="CB1826" s="69"/>
      <c r="CC1826" s="69"/>
      <c r="CD1826" s="69"/>
      <c r="CE1826" s="69"/>
      <c r="CF1826" s="69"/>
      <c r="CG1826" s="69"/>
      <c r="CH1826" s="69"/>
      <c r="CI1826" s="69"/>
      <c r="CJ1826" s="69"/>
      <c r="CK1826" s="69"/>
      <c r="CL1826" s="69"/>
      <c r="CM1826" s="69"/>
      <c r="CN1826" s="69"/>
      <c r="CO1826" s="69"/>
      <c r="CP1826" s="69"/>
      <c r="CQ1826" s="69"/>
      <c r="CR1826" s="69"/>
      <c r="CS1826" s="69"/>
      <c r="CT1826" s="69"/>
      <c r="CU1826" s="69"/>
      <c r="CV1826" s="69"/>
      <c r="CW1826" s="69"/>
      <c r="CX1826" s="69"/>
      <c r="CY1826" s="69"/>
      <c r="CZ1826" s="69"/>
      <c r="DA1826" s="69"/>
      <c r="DB1826" s="69"/>
      <c r="DC1826" s="69"/>
      <c r="DD1826" s="69"/>
      <c r="DE1826" s="69"/>
      <c r="DF1826" s="69"/>
      <c r="DG1826" s="69"/>
      <c r="DH1826" s="69"/>
      <c r="DI1826" s="69"/>
      <c r="DJ1826" s="69"/>
      <c r="DK1826" s="69"/>
      <c r="DL1826" s="69"/>
      <c r="DM1826" s="69"/>
      <c r="DN1826" s="69"/>
      <c r="DO1826" s="69"/>
      <c r="DP1826" s="69"/>
      <c r="DQ1826" s="69"/>
      <c r="DR1826" s="69"/>
      <c r="DS1826" s="69"/>
      <c r="DT1826" s="69"/>
      <c r="DU1826" s="69"/>
      <c r="DV1826" s="69"/>
      <c r="DW1826" s="69"/>
      <c r="DX1826" s="69"/>
      <c r="DY1826" s="69"/>
      <c r="DZ1826" s="69"/>
      <c r="EA1826" s="69"/>
      <c r="EB1826" s="69"/>
      <c r="EC1826" s="69"/>
      <c r="ED1826" s="69"/>
      <c r="EE1826" s="69"/>
      <c r="EF1826" s="69"/>
      <c r="EG1826" s="69"/>
      <c r="EH1826" s="69"/>
      <c r="EI1826" s="69"/>
      <c r="EJ1826" s="69"/>
      <c r="EK1826" s="69"/>
      <c r="EL1826" s="69"/>
      <c r="EM1826" s="69"/>
      <c r="EN1826" s="69"/>
      <c r="EO1826" s="69"/>
      <c r="EP1826" s="69"/>
      <c r="EQ1826" s="69"/>
      <c r="ER1826" s="69"/>
      <c r="ES1826" s="69"/>
      <c r="ET1826" s="69"/>
      <c r="EU1826" s="69"/>
      <c r="EV1826" s="69"/>
      <c r="EW1826" s="69"/>
      <c r="EX1826" s="69"/>
      <c r="EY1826" s="69"/>
      <c r="EZ1826" s="69"/>
      <c r="FA1826" s="69"/>
      <c r="FB1826" s="69"/>
      <c r="FC1826" s="69"/>
      <c r="FD1826" s="69"/>
      <c r="FE1826" s="69"/>
      <c r="FF1826" s="69"/>
      <c r="FG1826" s="69"/>
      <c r="FH1826" s="69"/>
      <c r="FI1826" s="69"/>
      <c r="FJ1826" s="69"/>
      <c r="FK1826" s="69"/>
      <c r="FL1826" s="69"/>
      <c r="FM1826" s="69"/>
      <c r="FN1826" s="69"/>
      <c r="FO1826" s="69"/>
      <c r="FP1826" s="69"/>
      <c r="FQ1826" s="69"/>
      <c r="FR1826" s="69"/>
      <c r="FS1826" s="69"/>
      <c r="FT1826" s="69"/>
      <c r="FU1826" s="69"/>
      <c r="FV1826" s="69"/>
      <c r="FW1826" s="69"/>
      <c r="FX1826" s="69"/>
      <c r="FY1826" s="69"/>
      <c r="FZ1826" s="69"/>
      <c r="GA1826" s="69"/>
      <c r="GB1826" s="69"/>
      <c r="GC1826" s="69"/>
      <c r="GD1826" s="69"/>
      <c r="GE1826" s="69"/>
      <c r="GF1826" s="69"/>
      <c r="GG1826" s="69"/>
      <c r="GH1826" s="69"/>
      <c r="GI1826" s="69"/>
      <c r="GJ1826" s="69"/>
      <c r="GK1826" s="69"/>
      <c r="GL1826" s="69"/>
      <c r="GM1826" s="69"/>
      <c r="GN1826" s="69"/>
      <c r="GO1826" s="69"/>
      <c r="GP1826" s="69"/>
      <c r="GQ1826" s="69"/>
      <c r="GR1826" s="69"/>
      <c r="GS1826" s="69"/>
      <c r="GT1826" s="69"/>
      <c r="GU1826" s="69"/>
      <c r="GV1826" s="69"/>
      <c r="GW1826" s="69"/>
      <c r="GX1826" s="69"/>
      <c r="GY1826" s="69"/>
      <c r="GZ1826" s="69"/>
      <c r="HA1826" s="69"/>
      <c r="HB1826" s="69"/>
      <c r="HC1826" s="69"/>
      <c r="HD1826" s="69"/>
      <c r="HE1826" s="69"/>
      <c r="HF1826" s="69"/>
      <c r="HG1826" s="69"/>
      <c r="HH1826" s="69"/>
      <c r="HI1826" s="69"/>
      <c r="HJ1826" s="69"/>
      <c r="HK1826" s="69"/>
      <c r="HL1826" s="69"/>
      <c r="HM1826" s="69"/>
      <c r="HN1826" s="69"/>
      <c r="HO1826" s="69"/>
      <c r="HP1826" s="69"/>
      <c r="HQ1826" s="69"/>
      <c r="HR1826" s="69"/>
      <c r="HS1826" s="69"/>
      <c r="HT1826" s="69"/>
      <c r="HU1826" s="69"/>
      <c r="HV1826" s="69"/>
      <c r="HW1826" s="69"/>
      <c r="HX1826" s="69"/>
      <c r="HY1826" s="69"/>
      <c r="HZ1826" s="69"/>
      <c r="IA1826" s="69"/>
      <c r="IB1826" s="69"/>
      <c r="IC1826" s="69"/>
      <c r="ID1826" s="69"/>
      <c r="IE1826" s="69"/>
      <c r="IF1826" s="69"/>
      <c r="IG1826" s="69"/>
      <c r="IH1826" s="69"/>
      <c r="II1826" s="69"/>
      <c r="IJ1826" s="69"/>
      <c r="IK1826" s="69"/>
      <c r="IL1826" s="69"/>
      <c r="IM1826" s="69"/>
      <c r="IN1826" s="69"/>
    </row>
    <row r="1827" spans="1:248" s="70" customFormat="1" ht="32.1" customHeight="1" x14ac:dyDescent="0.2">
      <c r="A1827" s="92" t="s">
        <v>3734</v>
      </c>
      <c r="B1827" s="142">
        <v>42506</v>
      </c>
      <c r="C1827" s="92" t="s">
        <v>3735</v>
      </c>
      <c r="D1827" s="319">
        <v>2900</v>
      </c>
      <c r="E1827" s="69"/>
      <c r="F1827" s="69"/>
      <c r="G1827" s="69"/>
      <c r="H1827" s="69"/>
      <c r="I1827" s="69"/>
      <c r="J1827" s="69"/>
      <c r="N1827" s="69"/>
      <c r="O1827" s="69"/>
      <c r="P1827" s="69"/>
      <c r="Q1827" s="69"/>
      <c r="R1827" s="69"/>
      <c r="S1827" s="69"/>
      <c r="T1827" s="69"/>
      <c r="U1827" s="69"/>
      <c r="V1827" s="69"/>
      <c r="W1827" s="69"/>
      <c r="X1827" s="69"/>
      <c r="Y1827" s="69"/>
      <c r="Z1827" s="69"/>
      <c r="AA1827" s="69"/>
      <c r="AB1827" s="69"/>
      <c r="AC1827" s="69"/>
      <c r="AD1827" s="69"/>
      <c r="AE1827" s="69"/>
      <c r="AF1827" s="69"/>
      <c r="AG1827" s="69"/>
      <c r="AH1827" s="69"/>
      <c r="AI1827" s="69"/>
      <c r="AJ1827" s="69"/>
      <c r="AK1827" s="69"/>
      <c r="AL1827" s="69"/>
      <c r="AM1827" s="69"/>
      <c r="AN1827" s="69"/>
      <c r="AO1827" s="69"/>
      <c r="AP1827" s="69"/>
      <c r="AQ1827" s="69"/>
      <c r="AR1827" s="69"/>
      <c r="AS1827" s="69"/>
      <c r="AT1827" s="69"/>
      <c r="AU1827" s="69"/>
      <c r="AV1827" s="69"/>
      <c r="AW1827" s="69"/>
      <c r="AX1827" s="69"/>
      <c r="AY1827" s="69"/>
      <c r="AZ1827" s="69"/>
      <c r="BA1827" s="69"/>
      <c r="BB1827" s="69"/>
      <c r="BC1827" s="69"/>
      <c r="BD1827" s="69"/>
      <c r="BE1827" s="69"/>
      <c r="BF1827" s="69"/>
      <c r="BG1827" s="69"/>
      <c r="BH1827" s="69"/>
      <c r="BI1827" s="69"/>
      <c r="BJ1827" s="69"/>
      <c r="BK1827" s="69"/>
      <c r="BL1827" s="69"/>
      <c r="BM1827" s="69"/>
      <c r="BN1827" s="69"/>
      <c r="BO1827" s="69"/>
      <c r="BP1827" s="69"/>
      <c r="BQ1827" s="69"/>
      <c r="BR1827" s="69"/>
      <c r="BS1827" s="69"/>
      <c r="BT1827" s="69"/>
      <c r="BU1827" s="69"/>
      <c r="BV1827" s="69"/>
      <c r="BW1827" s="69"/>
      <c r="BX1827" s="69"/>
      <c r="BY1827" s="69"/>
      <c r="BZ1827" s="69"/>
      <c r="CA1827" s="69"/>
      <c r="CB1827" s="69"/>
      <c r="CC1827" s="69"/>
      <c r="CD1827" s="69"/>
      <c r="CE1827" s="69"/>
      <c r="CF1827" s="69"/>
      <c r="CG1827" s="69"/>
      <c r="CH1827" s="69"/>
      <c r="CI1827" s="69"/>
      <c r="CJ1827" s="69"/>
      <c r="CK1827" s="69"/>
      <c r="CL1827" s="69"/>
      <c r="CM1827" s="69"/>
      <c r="CN1827" s="69"/>
      <c r="CO1827" s="69"/>
      <c r="CP1827" s="69"/>
      <c r="CQ1827" s="69"/>
      <c r="CR1827" s="69"/>
      <c r="CS1827" s="69"/>
      <c r="CT1827" s="69"/>
      <c r="CU1827" s="69"/>
      <c r="CV1827" s="69"/>
      <c r="CW1827" s="69"/>
      <c r="CX1827" s="69"/>
      <c r="CY1827" s="69"/>
      <c r="CZ1827" s="69"/>
      <c r="DA1827" s="69"/>
      <c r="DB1827" s="69"/>
      <c r="DC1827" s="69"/>
      <c r="DD1827" s="69"/>
      <c r="DE1827" s="69"/>
      <c r="DF1827" s="69"/>
      <c r="DG1827" s="69"/>
      <c r="DH1827" s="69"/>
      <c r="DI1827" s="69"/>
      <c r="DJ1827" s="69"/>
      <c r="DK1827" s="69"/>
      <c r="DL1827" s="69"/>
      <c r="DM1827" s="69"/>
      <c r="DN1827" s="69"/>
      <c r="DO1827" s="69"/>
      <c r="DP1827" s="69"/>
      <c r="DQ1827" s="69"/>
      <c r="DR1827" s="69"/>
      <c r="DS1827" s="69"/>
      <c r="DT1827" s="69"/>
      <c r="DU1827" s="69"/>
      <c r="DV1827" s="69"/>
      <c r="DW1827" s="69"/>
      <c r="DX1827" s="69"/>
      <c r="DY1827" s="69"/>
      <c r="DZ1827" s="69"/>
      <c r="EA1827" s="69"/>
      <c r="EB1827" s="69"/>
      <c r="EC1827" s="69"/>
      <c r="ED1827" s="69"/>
      <c r="EE1827" s="69"/>
      <c r="EF1827" s="69"/>
      <c r="EG1827" s="69"/>
      <c r="EH1827" s="69"/>
      <c r="EI1827" s="69"/>
      <c r="EJ1827" s="69"/>
      <c r="EK1827" s="69"/>
      <c r="EL1827" s="69"/>
      <c r="EM1827" s="69"/>
      <c r="EN1827" s="69"/>
      <c r="EO1827" s="69"/>
      <c r="EP1827" s="69"/>
      <c r="EQ1827" s="69"/>
      <c r="ER1827" s="69"/>
      <c r="ES1827" s="69"/>
      <c r="ET1827" s="69"/>
      <c r="EU1827" s="69"/>
      <c r="EV1827" s="69"/>
      <c r="EW1827" s="69"/>
      <c r="EX1827" s="69"/>
      <c r="EY1827" s="69"/>
      <c r="EZ1827" s="69"/>
      <c r="FA1827" s="69"/>
      <c r="FB1827" s="69"/>
      <c r="FC1827" s="69"/>
      <c r="FD1827" s="69"/>
      <c r="FE1827" s="69"/>
      <c r="FF1827" s="69"/>
      <c r="FG1827" s="69"/>
      <c r="FH1827" s="69"/>
      <c r="FI1827" s="69"/>
      <c r="FJ1827" s="69"/>
      <c r="FK1827" s="69"/>
      <c r="FL1827" s="69"/>
      <c r="FM1827" s="69"/>
      <c r="FN1827" s="69"/>
      <c r="FO1827" s="69"/>
      <c r="FP1827" s="69"/>
      <c r="FQ1827" s="69"/>
      <c r="FR1827" s="69"/>
      <c r="FS1827" s="69"/>
      <c r="FT1827" s="69"/>
      <c r="FU1827" s="69"/>
      <c r="FV1827" s="69"/>
      <c r="FW1827" s="69"/>
      <c r="FX1827" s="69"/>
      <c r="FY1827" s="69"/>
      <c r="FZ1827" s="69"/>
      <c r="GA1827" s="69"/>
      <c r="GB1827" s="69"/>
      <c r="GC1827" s="69"/>
      <c r="GD1827" s="69"/>
      <c r="GE1827" s="69"/>
      <c r="GF1827" s="69"/>
      <c r="GG1827" s="69"/>
      <c r="GH1827" s="69"/>
      <c r="GI1827" s="69"/>
      <c r="GJ1827" s="69"/>
      <c r="GK1827" s="69"/>
      <c r="GL1827" s="69"/>
      <c r="GM1827" s="69"/>
      <c r="GN1827" s="69"/>
      <c r="GO1827" s="69"/>
      <c r="GP1827" s="69"/>
      <c r="GQ1827" s="69"/>
      <c r="GR1827" s="69"/>
      <c r="GS1827" s="69"/>
      <c r="GT1827" s="69"/>
      <c r="GU1827" s="69"/>
      <c r="GV1827" s="69"/>
      <c r="GW1827" s="69"/>
      <c r="GX1827" s="69"/>
      <c r="GY1827" s="69"/>
      <c r="GZ1827" s="69"/>
      <c r="HA1827" s="69"/>
      <c r="HB1827" s="69"/>
      <c r="HC1827" s="69"/>
      <c r="HD1827" s="69"/>
      <c r="HE1827" s="69"/>
      <c r="HF1827" s="69"/>
      <c r="HG1827" s="69"/>
      <c r="HH1827" s="69"/>
      <c r="HI1827" s="69"/>
      <c r="HJ1827" s="69"/>
      <c r="HK1827" s="69"/>
      <c r="HL1827" s="69"/>
      <c r="HM1827" s="69"/>
      <c r="HN1827" s="69"/>
      <c r="HO1827" s="69"/>
      <c r="HP1827" s="69"/>
      <c r="HQ1827" s="69"/>
      <c r="HR1827" s="69"/>
      <c r="HS1827" s="69"/>
      <c r="HT1827" s="69"/>
      <c r="HU1827" s="69"/>
      <c r="HV1827" s="69"/>
      <c r="HW1827" s="69"/>
      <c r="HX1827" s="69"/>
      <c r="HY1827" s="69"/>
      <c r="HZ1827" s="69"/>
      <c r="IA1827" s="69"/>
      <c r="IB1827" s="69"/>
      <c r="IC1827" s="69"/>
      <c r="ID1827" s="69"/>
      <c r="IE1827" s="69"/>
      <c r="IF1827" s="69"/>
      <c r="IG1827" s="69"/>
      <c r="IH1827" s="69"/>
      <c r="II1827" s="69"/>
      <c r="IJ1827" s="69"/>
      <c r="IK1827" s="69"/>
      <c r="IL1827" s="69"/>
      <c r="IM1827" s="69"/>
      <c r="IN1827" s="69"/>
    </row>
    <row r="1828" spans="1:248" s="70" customFormat="1" ht="32.1" customHeight="1" x14ac:dyDescent="0.2">
      <c r="A1828" s="92" t="s">
        <v>3736</v>
      </c>
      <c r="B1828" s="142">
        <v>42507</v>
      </c>
      <c r="C1828" s="92" t="s">
        <v>3737</v>
      </c>
      <c r="D1828" s="319">
        <v>2900</v>
      </c>
      <c r="E1828" s="69"/>
      <c r="F1828" s="69"/>
      <c r="G1828" s="69"/>
      <c r="H1828" s="69"/>
      <c r="I1828" s="69"/>
      <c r="J1828" s="69"/>
      <c r="N1828" s="69"/>
      <c r="O1828" s="69"/>
      <c r="P1828" s="69"/>
      <c r="Q1828" s="69"/>
      <c r="R1828" s="69"/>
      <c r="S1828" s="69"/>
      <c r="T1828" s="69"/>
      <c r="U1828" s="69"/>
      <c r="V1828" s="69"/>
      <c r="W1828" s="69"/>
      <c r="X1828" s="69"/>
      <c r="Y1828" s="69"/>
      <c r="Z1828" s="69"/>
      <c r="AA1828" s="69"/>
      <c r="AB1828" s="69"/>
      <c r="AC1828" s="69"/>
      <c r="AD1828" s="69"/>
      <c r="AE1828" s="69"/>
      <c r="AF1828" s="69"/>
      <c r="AG1828" s="69"/>
      <c r="AH1828" s="69"/>
      <c r="AI1828" s="69"/>
      <c r="AJ1828" s="69"/>
      <c r="AK1828" s="69"/>
      <c r="AL1828" s="69"/>
      <c r="AM1828" s="69"/>
      <c r="AN1828" s="69"/>
      <c r="AO1828" s="69"/>
      <c r="AP1828" s="69"/>
      <c r="AQ1828" s="69"/>
      <c r="AR1828" s="69"/>
      <c r="AS1828" s="69"/>
      <c r="AT1828" s="69"/>
      <c r="AU1828" s="69"/>
      <c r="AV1828" s="69"/>
      <c r="AW1828" s="69"/>
      <c r="AX1828" s="69"/>
      <c r="AY1828" s="69"/>
      <c r="AZ1828" s="69"/>
      <c r="BA1828" s="69"/>
      <c r="BB1828" s="69"/>
      <c r="BC1828" s="69"/>
      <c r="BD1828" s="69"/>
      <c r="BE1828" s="69"/>
      <c r="BF1828" s="69"/>
      <c r="BG1828" s="69"/>
      <c r="BH1828" s="69"/>
      <c r="BI1828" s="69"/>
      <c r="BJ1828" s="69"/>
      <c r="BK1828" s="69"/>
      <c r="BL1828" s="69"/>
      <c r="BM1828" s="69"/>
      <c r="BN1828" s="69"/>
      <c r="BO1828" s="69"/>
      <c r="BP1828" s="69"/>
      <c r="BQ1828" s="69"/>
      <c r="BR1828" s="69"/>
      <c r="BS1828" s="69"/>
      <c r="BT1828" s="69"/>
      <c r="BU1828" s="69"/>
      <c r="BV1828" s="69"/>
      <c r="BW1828" s="69"/>
      <c r="BX1828" s="69"/>
      <c r="BY1828" s="69"/>
      <c r="BZ1828" s="69"/>
      <c r="CA1828" s="69"/>
      <c r="CB1828" s="69"/>
      <c r="CC1828" s="69"/>
      <c r="CD1828" s="69"/>
      <c r="CE1828" s="69"/>
      <c r="CF1828" s="69"/>
      <c r="CG1828" s="69"/>
      <c r="CH1828" s="69"/>
      <c r="CI1828" s="69"/>
      <c r="CJ1828" s="69"/>
      <c r="CK1828" s="69"/>
      <c r="CL1828" s="69"/>
      <c r="CM1828" s="69"/>
      <c r="CN1828" s="69"/>
      <c r="CO1828" s="69"/>
      <c r="CP1828" s="69"/>
      <c r="CQ1828" s="69"/>
      <c r="CR1828" s="69"/>
      <c r="CS1828" s="69"/>
      <c r="CT1828" s="69"/>
      <c r="CU1828" s="69"/>
      <c r="CV1828" s="69"/>
      <c r="CW1828" s="69"/>
      <c r="CX1828" s="69"/>
      <c r="CY1828" s="69"/>
      <c r="CZ1828" s="69"/>
      <c r="DA1828" s="69"/>
      <c r="DB1828" s="69"/>
      <c r="DC1828" s="69"/>
      <c r="DD1828" s="69"/>
      <c r="DE1828" s="69"/>
      <c r="DF1828" s="69"/>
      <c r="DG1828" s="69"/>
      <c r="DH1828" s="69"/>
      <c r="DI1828" s="69"/>
      <c r="DJ1828" s="69"/>
      <c r="DK1828" s="69"/>
      <c r="DL1828" s="69"/>
      <c r="DM1828" s="69"/>
      <c r="DN1828" s="69"/>
      <c r="DO1828" s="69"/>
      <c r="DP1828" s="69"/>
      <c r="DQ1828" s="69"/>
      <c r="DR1828" s="69"/>
      <c r="DS1828" s="69"/>
      <c r="DT1828" s="69"/>
      <c r="DU1828" s="69"/>
      <c r="DV1828" s="69"/>
      <c r="DW1828" s="69"/>
      <c r="DX1828" s="69"/>
      <c r="DY1828" s="69"/>
      <c r="DZ1828" s="69"/>
      <c r="EA1828" s="69"/>
      <c r="EB1828" s="69"/>
      <c r="EC1828" s="69"/>
      <c r="ED1828" s="69"/>
      <c r="EE1828" s="69"/>
      <c r="EF1828" s="69"/>
      <c r="EG1828" s="69"/>
      <c r="EH1828" s="69"/>
      <c r="EI1828" s="69"/>
      <c r="EJ1828" s="69"/>
      <c r="EK1828" s="69"/>
      <c r="EL1828" s="69"/>
      <c r="EM1828" s="69"/>
      <c r="EN1828" s="69"/>
      <c r="EO1828" s="69"/>
      <c r="EP1828" s="69"/>
      <c r="EQ1828" s="69"/>
      <c r="ER1828" s="69"/>
      <c r="ES1828" s="69"/>
      <c r="ET1828" s="69"/>
      <c r="EU1828" s="69"/>
      <c r="EV1828" s="69"/>
      <c r="EW1828" s="69"/>
      <c r="EX1828" s="69"/>
      <c r="EY1828" s="69"/>
      <c r="EZ1828" s="69"/>
      <c r="FA1828" s="69"/>
      <c r="FB1828" s="69"/>
      <c r="FC1828" s="69"/>
      <c r="FD1828" s="69"/>
      <c r="FE1828" s="69"/>
      <c r="FF1828" s="69"/>
      <c r="FG1828" s="69"/>
      <c r="FH1828" s="69"/>
      <c r="FI1828" s="69"/>
      <c r="FJ1828" s="69"/>
      <c r="FK1828" s="69"/>
      <c r="FL1828" s="69"/>
      <c r="FM1828" s="69"/>
      <c r="FN1828" s="69"/>
      <c r="FO1828" s="69"/>
      <c r="FP1828" s="69"/>
      <c r="FQ1828" s="69"/>
      <c r="FR1828" s="69"/>
      <c r="FS1828" s="69"/>
      <c r="FT1828" s="69"/>
      <c r="FU1828" s="69"/>
      <c r="FV1828" s="69"/>
      <c r="FW1828" s="69"/>
      <c r="FX1828" s="69"/>
      <c r="FY1828" s="69"/>
      <c r="FZ1828" s="69"/>
      <c r="GA1828" s="69"/>
      <c r="GB1828" s="69"/>
      <c r="GC1828" s="69"/>
      <c r="GD1828" s="69"/>
      <c r="GE1828" s="69"/>
      <c r="GF1828" s="69"/>
      <c r="GG1828" s="69"/>
      <c r="GH1828" s="69"/>
      <c r="GI1828" s="69"/>
      <c r="GJ1828" s="69"/>
      <c r="GK1828" s="69"/>
      <c r="GL1828" s="69"/>
      <c r="GM1828" s="69"/>
      <c r="GN1828" s="69"/>
      <c r="GO1828" s="69"/>
      <c r="GP1828" s="69"/>
      <c r="GQ1828" s="69"/>
      <c r="GR1828" s="69"/>
      <c r="GS1828" s="69"/>
      <c r="GT1828" s="69"/>
      <c r="GU1828" s="69"/>
      <c r="GV1828" s="69"/>
      <c r="GW1828" s="69"/>
      <c r="GX1828" s="69"/>
      <c r="GY1828" s="69"/>
      <c r="GZ1828" s="69"/>
      <c r="HA1828" s="69"/>
      <c r="HB1828" s="69"/>
      <c r="HC1828" s="69"/>
      <c r="HD1828" s="69"/>
      <c r="HE1828" s="69"/>
      <c r="HF1828" s="69"/>
      <c r="HG1828" s="69"/>
      <c r="HH1828" s="69"/>
      <c r="HI1828" s="69"/>
      <c r="HJ1828" s="69"/>
      <c r="HK1828" s="69"/>
      <c r="HL1828" s="69"/>
      <c r="HM1828" s="69"/>
      <c r="HN1828" s="69"/>
      <c r="HO1828" s="69"/>
      <c r="HP1828" s="69"/>
      <c r="HQ1828" s="69"/>
      <c r="HR1828" s="69"/>
      <c r="HS1828" s="69"/>
      <c r="HT1828" s="69"/>
      <c r="HU1828" s="69"/>
      <c r="HV1828" s="69"/>
      <c r="HW1828" s="69"/>
      <c r="HX1828" s="69"/>
      <c r="HY1828" s="69"/>
      <c r="HZ1828" s="69"/>
      <c r="IA1828" s="69"/>
      <c r="IB1828" s="69"/>
      <c r="IC1828" s="69"/>
      <c r="ID1828" s="69"/>
      <c r="IE1828" s="69"/>
      <c r="IF1828" s="69"/>
      <c r="IG1828" s="69"/>
      <c r="IH1828" s="69"/>
      <c r="II1828" s="69"/>
      <c r="IJ1828" s="69"/>
      <c r="IK1828" s="69"/>
      <c r="IL1828" s="69"/>
      <c r="IM1828" s="69"/>
      <c r="IN1828" s="69"/>
    </row>
    <row r="1829" spans="1:248" s="70" customFormat="1" ht="32.1" customHeight="1" x14ac:dyDescent="0.2">
      <c r="A1829" s="92" t="s">
        <v>3738</v>
      </c>
      <c r="B1829" s="142">
        <v>42508</v>
      </c>
      <c r="C1829" s="92" t="s">
        <v>3739</v>
      </c>
      <c r="D1829" s="319">
        <v>2900</v>
      </c>
      <c r="E1829" s="69"/>
      <c r="F1829" s="69"/>
      <c r="G1829" s="69"/>
      <c r="H1829" s="69"/>
      <c r="I1829" s="69"/>
      <c r="J1829" s="69"/>
      <c r="N1829" s="69"/>
      <c r="O1829" s="69"/>
      <c r="P1829" s="69"/>
      <c r="Q1829" s="69"/>
      <c r="R1829" s="69"/>
      <c r="S1829" s="69"/>
      <c r="T1829" s="69"/>
      <c r="U1829" s="69"/>
      <c r="V1829" s="69"/>
      <c r="W1829" s="69"/>
      <c r="X1829" s="69"/>
      <c r="Y1829" s="69"/>
      <c r="Z1829" s="69"/>
      <c r="AA1829" s="69"/>
      <c r="AB1829" s="69"/>
      <c r="AC1829" s="69"/>
      <c r="AD1829" s="69"/>
      <c r="AE1829" s="69"/>
      <c r="AF1829" s="69"/>
      <c r="AG1829" s="69"/>
      <c r="AH1829" s="69"/>
      <c r="AI1829" s="69"/>
      <c r="AJ1829" s="69"/>
      <c r="AK1829" s="69"/>
      <c r="AL1829" s="69"/>
      <c r="AM1829" s="69"/>
      <c r="AN1829" s="69"/>
      <c r="AO1829" s="69"/>
      <c r="AP1829" s="69"/>
      <c r="AQ1829" s="69"/>
      <c r="AR1829" s="69"/>
      <c r="AS1829" s="69"/>
      <c r="AT1829" s="69"/>
      <c r="AU1829" s="69"/>
      <c r="AV1829" s="69"/>
      <c r="AW1829" s="69"/>
      <c r="AX1829" s="69"/>
      <c r="AY1829" s="69"/>
      <c r="AZ1829" s="69"/>
      <c r="BA1829" s="69"/>
      <c r="BB1829" s="69"/>
      <c r="BC1829" s="69"/>
      <c r="BD1829" s="69"/>
      <c r="BE1829" s="69"/>
      <c r="BF1829" s="69"/>
      <c r="BG1829" s="69"/>
      <c r="BH1829" s="69"/>
      <c r="BI1829" s="69"/>
      <c r="BJ1829" s="69"/>
      <c r="BK1829" s="69"/>
      <c r="BL1829" s="69"/>
      <c r="BM1829" s="69"/>
      <c r="BN1829" s="69"/>
      <c r="BO1829" s="69"/>
      <c r="BP1829" s="69"/>
      <c r="BQ1829" s="69"/>
      <c r="BR1829" s="69"/>
      <c r="BS1829" s="69"/>
      <c r="BT1829" s="69"/>
      <c r="BU1829" s="69"/>
      <c r="BV1829" s="69"/>
      <c r="BW1829" s="69"/>
      <c r="BX1829" s="69"/>
      <c r="BY1829" s="69"/>
      <c r="BZ1829" s="69"/>
      <c r="CA1829" s="69"/>
      <c r="CB1829" s="69"/>
      <c r="CC1829" s="69"/>
      <c r="CD1829" s="69"/>
      <c r="CE1829" s="69"/>
      <c r="CF1829" s="69"/>
      <c r="CG1829" s="69"/>
      <c r="CH1829" s="69"/>
      <c r="CI1829" s="69"/>
      <c r="CJ1829" s="69"/>
      <c r="CK1829" s="69"/>
      <c r="CL1829" s="69"/>
      <c r="CM1829" s="69"/>
      <c r="CN1829" s="69"/>
      <c r="CO1829" s="69"/>
      <c r="CP1829" s="69"/>
      <c r="CQ1829" s="69"/>
      <c r="CR1829" s="69"/>
      <c r="CS1829" s="69"/>
      <c r="CT1829" s="69"/>
      <c r="CU1829" s="69"/>
      <c r="CV1829" s="69"/>
      <c r="CW1829" s="69"/>
      <c r="CX1829" s="69"/>
      <c r="CY1829" s="69"/>
      <c r="CZ1829" s="69"/>
      <c r="DA1829" s="69"/>
      <c r="DB1829" s="69"/>
      <c r="DC1829" s="69"/>
      <c r="DD1829" s="69"/>
      <c r="DE1829" s="69"/>
      <c r="DF1829" s="69"/>
      <c r="DG1829" s="69"/>
      <c r="DH1829" s="69"/>
      <c r="DI1829" s="69"/>
      <c r="DJ1829" s="69"/>
      <c r="DK1829" s="69"/>
      <c r="DL1829" s="69"/>
      <c r="DM1829" s="69"/>
      <c r="DN1829" s="69"/>
      <c r="DO1829" s="69"/>
      <c r="DP1829" s="69"/>
      <c r="DQ1829" s="69"/>
      <c r="DR1829" s="69"/>
      <c r="DS1829" s="69"/>
      <c r="DT1829" s="69"/>
      <c r="DU1829" s="69"/>
      <c r="DV1829" s="69"/>
      <c r="DW1829" s="69"/>
      <c r="DX1829" s="69"/>
      <c r="DY1829" s="69"/>
      <c r="DZ1829" s="69"/>
      <c r="EA1829" s="69"/>
      <c r="EB1829" s="69"/>
      <c r="EC1829" s="69"/>
      <c r="ED1829" s="69"/>
      <c r="EE1829" s="69"/>
      <c r="EF1829" s="69"/>
      <c r="EG1829" s="69"/>
      <c r="EH1829" s="69"/>
      <c r="EI1829" s="69"/>
      <c r="EJ1829" s="69"/>
      <c r="EK1829" s="69"/>
      <c r="EL1829" s="69"/>
      <c r="EM1829" s="69"/>
      <c r="EN1829" s="69"/>
      <c r="EO1829" s="69"/>
      <c r="EP1829" s="69"/>
      <c r="EQ1829" s="69"/>
      <c r="ER1829" s="69"/>
      <c r="ES1829" s="69"/>
      <c r="ET1829" s="69"/>
      <c r="EU1829" s="69"/>
      <c r="EV1829" s="69"/>
      <c r="EW1829" s="69"/>
      <c r="EX1829" s="69"/>
      <c r="EY1829" s="69"/>
      <c r="EZ1829" s="69"/>
      <c r="FA1829" s="69"/>
      <c r="FB1829" s="69"/>
      <c r="FC1829" s="69"/>
      <c r="FD1829" s="69"/>
      <c r="FE1829" s="69"/>
      <c r="FF1829" s="69"/>
      <c r="FG1829" s="69"/>
      <c r="FH1829" s="69"/>
      <c r="FI1829" s="69"/>
      <c r="FJ1829" s="69"/>
      <c r="FK1829" s="69"/>
      <c r="FL1829" s="69"/>
      <c r="FM1829" s="69"/>
      <c r="FN1829" s="69"/>
      <c r="FO1829" s="69"/>
      <c r="FP1829" s="69"/>
      <c r="FQ1829" s="69"/>
      <c r="FR1829" s="69"/>
      <c r="FS1829" s="69"/>
      <c r="FT1829" s="69"/>
      <c r="FU1829" s="69"/>
      <c r="FV1829" s="69"/>
      <c r="FW1829" s="69"/>
      <c r="FX1829" s="69"/>
      <c r="FY1829" s="69"/>
      <c r="FZ1829" s="69"/>
      <c r="GA1829" s="69"/>
      <c r="GB1829" s="69"/>
      <c r="GC1829" s="69"/>
      <c r="GD1829" s="69"/>
      <c r="GE1829" s="69"/>
      <c r="GF1829" s="69"/>
      <c r="GG1829" s="69"/>
      <c r="GH1829" s="69"/>
      <c r="GI1829" s="69"/>
      <c r="GJ1829" s="69"/>
      <c r="GK1829" s="69"/>
      <c r="GL1829" s="69"/>
      <c r="GM1829" s="69"/>
      <c r="GN1829" s="69"/>
      <c r="GO1829" s="69"/>
      <c r="GP1829" s="69"/>
      <c r="GQ1829" s="69"/>
      <c r="GR1829" s="69"/>
      <c r="GS1829" s="69"/>
      <c r="GT1829" s="69"/>
      <c r="GU1829" s="69"/>
      <c r="GV1829" s="69"/>
      <c r="GW1829" s="69"/>
      <c r="GX1829" s="69"/>
      <c r="GY1829" s="69"/>
      <c r="GZ1829" s="69"/>
      <c r="HA1829" s="69"/>
      <c r="HB1829" s="69"/>
      <c r="HC1829" s="69"/>
      <c r="HD1829" s="69"/>
      <c r="HE1829" s="69"/>
      <c r="HF1829" s="69"/>
      <c r="HG1829" s="69"/>
      <c r="HH1829" s="69"/>
      <c r="HI1829" s="69"/>
      <c r="HJ1829" s="69"/>
      <c r="HK1829" s="69"/>
      <c r="HL1829" s="69"/>
      <c r="HM1829" s="69"/>
      <c r="HN1829" s="69"/>
      <c r="HO1829" s="69"/>
      <c r="HP1829" s="69"/>
      <c r="HQ1829" s="69"/>
      <c r="HR1829" s="69"/>
      <c r="HS1829" s="69"/>
      <c r="HT1829" s="69"/>
      <c r="HU1829" s="69"/>
      <c r="HV1829" s="69"/>
      <c r="HW1829" s="69"/>
      <c r="HX1829" s="69"/>
      <c r="HY1829" s="69"/>
      <c r="HZ1829" s="69"/>
      <c r="IA1829" s="69"/>
      <c r="IB1829" s="69"/>
      <c r="IC1829" s="69"/>
      <c r="ID1829" s="69"/>
      <c r="IE1829" s="69"/>
      <c r="IF1829" s="69"/>
      <c r="IG1829" s="69"/>
      <c r="IH1829" s="69"/>
      <c r="II1829" s="69"/>
      <c r="IJ1829" s="69"/>
      <c r="IK1829" s="69"/>
      <c r="IL1829" s="69"/>
      <c r="IM1829" s="69"/>
      <c r="IN1829" s="69"/>
    </row>
    <row r="1830" spans="1:248" s="70" customFormat="1" ht="32.1" customHeight="1" x14ac:dyDescent="0.2">
      <c r="A1830" s="92" t="s">
        <v>3740</v>
      </c>
      <c r="B1830" s="142">
        <v>42509</v>
      </c>
      <c r="C1830" s="92" t="s">
        <v>3741</v>
      </c>
      <c r="D1830" s="319">
        <v>2900</v>
      </c>
      <c r="E1830" s="69"/>
      <c r="F1830" s="69"/>
      <c r="G1830" s="69"/>
      <c r="H1830" s="69"/>
      <c r="I1830" s="69"/>
      <c r="J1830" s="69"/>
      <c r="N1830" s="69"/>
      <c r="O1830" s="69"/>
      <c r="P1830" s="69"/>
      <c r="Q1830" s="69"/>
      <c r="R1830" s="69"/>
      <c r="S1830" s="69"/>
      <c r="T1830" s="69"/>
      <c r="U1830" s="69"/>
      <c r="V1830" s="69"/>
      <c r="W1830" s="69"/>
      <c r="X1830" s="69"/>
      <c r="Y1830" s="69"/>
      <c r="Z1830" s="69"/>
      <c r="AA1830" s="69"/>
      <c r="AB1830" s="69"/>
      <c r="AC1830" s="69"/>
      <c r="AD1830" s="69"/>
      <c r="AE1830" s="69"/>
      <c r="AF1830" s="69"/>
      <c r="AG1830" s="69"/>
      <c r="AH1830" s="69"/>
      <c r="AI1830" s="69"/>
      <c r="AJ1830" s="69"/>
      <c r="AK1830" s="69"/>
      <c r="AL1830" s="69"/>
      <c r="AM1830" s="69"/>
      <c r="AN1830" s="69"/>
      <c r="AO1830" s="69"/>
      <c r="AP1830" s="69"/>
      <c r="AQ1830" s="69"/>
      <c r="AR1830" s="69"/>
      <c r="AS1830" s="69"/>
      <c r="AT1830" s="69"/>
      <c r="AU1830" s="69"/>
      <c r="AV1830" s="69"/>
      <c r="AW1830" s="69"/>
      <c r="AX1830" s="69"/>
      <c r="AY1830" s="69"/>
      <c r="AZ1830" s="69"/>
      <c r="BA1830" s="69"/>
      <c r="BB1830" s="69"/>
      <c r="BC1830" s="69"/>
      <c r="BD1830" s="69"/>
      <c r="BE1830" s="69"/>
      <c r="BF1830" s="69"/>
      <c r="BG1830" s="69"/>
      <c r="BH1830" s="69"/>
      <c r="BI1830" s="69"/>
      <c r="BJ1830" s="69"/>
      <c r="BK1830" s="69"/>
      <c r="BL1830" s="69"/>
      <c r="BM1830" s="69"/>
      <c r="BN1830" s="69"/>
      <c r="BO1830" s="69"/>
      <c r="BP1830" s="69"/>
      <c r="BQ1830" s="69"/>
      <c r="BR1830" s="69"/>
      <c r="BS1830" s="69"/>
      <c r="BT1830" s="69"/>
      <c r="BU1830" s="69"/>
      <c r="BV1830" s="69"/>
      <c r="BW1830" s="69"/>
      <c r="BX1830" s="69"/>
      <c r="BY1830" s="69"/>
      <c r="BZ1830" s="69"/>
      <c r="CA1830" s="69"/>
      <c r="CB1830" s="69"/>
      <c r="CC1830" s="69"/>
      <c r="CD1830" s="69"/>
      <c r="CE1830" s="69"/>
      <c r="CF1830" s="69"/>
      <c r="CG1830" s="69"/>
      <c r="CH1830" s="69"/>
      <c r="CI1830" s="69"/>
      <c r="CJ1830" s="69"/>
      <c r="CK1830" s="69"/>
      <c r="CL1830" s="69"/>
      <c r="CM1830" s="69"/>
      <c r="CN1830" s="69"/>
      <c r="CO1830" s="69"/>
      <c r="CP1830" s="69"/>
      <c r="CQ1830" s="69"/>
      <c r="CR1830" s="69"/>
      <c r="CS1830" s="69"/>
      <c r="CT1830" s="69"/>
      <c r="CU1830" s="69"/>
      <c r="CV1830" s="69"/>
      <c r="CW1830" s="69"/>
      <c r="CX1830" s="69"/>
      <c r="CY1830" s="69"/>
      <c r="CZ1830" s="69"/>
      <c r="DA1830" s="69"/>
      <c r="DB1830" s="69"/>
      <c r="DC1830" s="69"/>
      <c r="DD1830" s="69"/>
      <c r="DE1830" s="69"/>
      <c r="DF1830" s="69"/>
      <c r="DG1830" s="69"/>
      <c r="DH1830" s="69"/>
      <c r="DI1830" s="69"/>
      <c r="DJ1830" s="69"/>
      <c r="DK1830" s="69"/>
      <c r="DL1830" s="69"/>
      <c r="DM1830" s="69"/>
      <c r="DN1830" s="69"/>
      <c r="DO1830" s="69"/>
      <c r="DP1830" s="69"/>
      <c r="DQ1830" s="69"/>
      <c r="DR1830" s="69"/>
      <c r="DS1830" s="69"/>
      <c r="DT1830" s="69"/>
      <c r="DU1830" s="69"/>
      <c r="DV1830" s="69"/>
      <c r="DW1830" s="69"/>
      <c r="DX1830" s="69"/>
      <c r="DY1830" s="69"/>
      <c r="DZ1830" s="69"/>
      <c r="EA1830" s="69"/>
      <c r="EB1830" s="69"/>
      <c r="EC1830" s="69"/>
      <c r="ED1830" s="69"/>
      <c r="EE1830" s="69"/>
      <c r="EF1830" s="69"/>
      <c r="EG1830" s="69"/>
      <c r="EH1830" s="69"/>
      <c r="EI1830" s="69"/>
      <c r="EJ1830" s="69"/>
      <c r="EK1830" s="69"/>
      <c r="EL1830" s="69"/>
      <c r="EM1830" s="69"/>
      <c r="EN1830" s="69"/>
      <c r="EO1830" s="69"/>
      <c r="EP1830" s="69"/>
      <c r="EQ1830" s="69"/>
      <c r="ER1830" s="69"/>
      <c r="ES1830" s="69"/>
      <c r="ET1830" s="69"/>
      <c r="EU1830" s="69"/>
      <c r="EV1830" s="69"/>
      <c r="EW1830" s="69"/>
      <c r="EX1830" s="69"/>
      <c r="EY1830" s="69"/>
      <c r="EZ1830" s="69"/>
      <c r="FA1830" s="69"/>
      <c r="FB1830" s="69"/>
      <c r="FC1830" s="69"/>
      <c r="FD1830" s="69"/>
      <c r="FE1830" s="69"/>
      <c r="FF1830" s="69"/>
      <c r="FG1830" s="69"/>
      <c r="FH1830" s="69"/>
      <c r="FI1830" s="69"/>
      <c r="FJ1830" s="69"/>
      <c r="FK1830" s="69"/>
      <c r="FL1830" s="69"/>
      <c r="FM1830" s="69"/>
      <c r="FN1830" s="69"/>
      <c r="FO1830" s="69"/>
      <c r="FP1830" s="69"/>
      <c r="FQ1830" s="69"/>
      <c r="FR1830" s="69"/>
      <c r="FS1830" s="69"/>
      <c r="FT1830" s="69"/>
      <c r="FU1830" s="69"/>
      <c r="FV1830" s="69"/>
      <c r="FW1830" s="69"/>
      <c r="FX1830" s="69"/>
      <c r="FY1830" s="69"/>
      <c r="FZ1830" s="69"/>
      <c r="GA1830" s="69"/>
      <c r="GB1830" s="69"/>
      <c r="GC1830" s="69"/>
      <c r="GD1830" s="69"/>
      <c r="GE1830" s="69"/>
      <c r="GF1830" s="69"/>
      <c r="GG1830" s="69"/>
      <c r="GH1830" s="69"/>
      <c r="GI1830" s="69"/>
      <c r="GJ1830" s="69"/>
      <c r="GK1830" s="69"/>
      <c r="GL1830" s="69"/>
      <c r="GM1830" s="69"/>
      <c r="GN1830" s="69"/>
      <c r="GO1830" s="69"/>
      <c r="GP1830" s="69"/>
      <c r="GQ1830" s="69"/>
      <c r="GR1830" s="69"/>
      <c r="GS1830" s="69"/>
      <c r="GT1830" s="69"/>
      <c r="GU1830" s="69"/>
      <c r="GV1830" s="69"/>
      <c r="GW1830" s="69"/>
      <c r="GX1830" s="69"/>
      <c r="GY1830" s="69"/>
      <c r="GZ1830" s="69"/>
      <c r="HA1830" s="69"/>
      <c r="HB1830" s="69"/>
      <c r="HC1830" s="69"/>
      <c r="HD1830" s="69"/>
      <c r="HE1830" s="69"/>
      <c r="HF1830" s="69"/>
      <c r="HG1830" s="69"/>
      <c r="HH1830" s="69"/>
      <c r="HI1830" s="69"/>
      <c r="HJ1830" s="69"/>
      <c r="HK1830" s="69"/>
      <c r="HL1830" s="69"/>
      <c r="HM1830" s="69"/>
      <c r="HN1830" s="69"/>
      <c r="HO1830" s="69"/>
      <c r="HP1830" s="69"/>
      <c r="HQ1830" s="69"/>
      <c r="HR1830" s="69"/>
      <c r="HS1830" s="69"/>
      <c r="HT1830" s="69"/>
      <c r="HU1830" s="69"/>
      <c r="HV1830" s="69"/>
      <c r="HW1830" s="69"/>
      <c r="HX1830" s="69"/>
      <c r="HY1830" s="69"/>
      <c r="HZ1830" s="69"/>
      <c r="IA1830" s="69"/>
      <c r="IB1830" s="69"/>
      <c r="IC1830" s="69"/>
      <c r="ID1830" s="69"/>
      <c r="IE1830" s="69"/>
      <c r="IF1830" s="69"/>
      <c r="IG1830" s="69"/>
      <c r="IH1830" s="69"/>
      <c r="II1830" s="69"/>
      <c r="IJ1830" s="69"/>
      <c r="IK1830" s="69"/>
      <c r="IL1830" s="69"/>
      <c r="IM1830" s="69"/>
      <c r="IN1830" s="69"/>
    </row>
    <row r="1831" spans="1:248" s="70" customFormat="1" ht="32.1" customHeight="1" x14ac:dyDescent="0.2">
      <c r="A1831" s="92" t="s">
        <v>3742</v>
      </c>
      <c r="B1831" s="142">
        <v>42510</v>
      </c>
      <c r="C1831" s="92" t="s">
        <v>3743</v>
      </c>
      <c r="D1831" s="319">
        <v>2900</v>
      </c>
      <c r="E1831" s="69"/>
      <c r="F1831" s="69"/>
      <c r="G1831" s="69"/>
      <c r="H1831" s="69"/>
      <c r="I1831" s="69"/>
      <c r="J1831" s="69"/>
      <c r="N1831" s="69"/>
      <c r="O1831" s="69"/>
      <c r="P1831" s="69"/>
      <c r="Q1831" s="69"/>
      <c r="R1831" s="69"/>
      <c r="S1831" s="69"/>
      <c r="T1831" s="69"/>
      <c r="U1831" s="69"/>
      <c r="V1831" s="69"/>
      <c r="W1831" s="69"/>
      <c r="X1831" s="69"/>
      <c r="Y1831" s="69"/>
      <c r="Z1831" s="69"/>
      <c r="AA1831" s="69"/>
      <c r="AB1831" s="69"/>
      <c r="AC1831" s="69"/>
      <c r="AD1831" s="69"/>
      <c r="AE1831" s="69"/>
      <c r="AF1831" s="69"/>
      <c r="AG1831" s="69"/>
      <c r="AH1831" s="69"/>
      <c r="AI1831" s="69"/>
      <c r="AJ1831" s="69"/>
      <c r="AK1831" s="69"/>
      <c r="AL1831" s="69"/>
      <c r="AM1831" s="69"/>
      <c r="AN1831" s="69"/>
      <c r="AO1831" s="69"/>
      <c r="AP1831" s="69"/>
      <c r="AQ1831" s="69"/>
      <c r="AR1831" s="69"/>
      <c r="AS1831" s="69"/>
      <c r="AT1831" s="69"/>
      <c r="AU1831" s="69"/>
      <c r="AV1831" s="69"/>
      <c r="AW1831" s="69"/>
      <c r="AX1831" s="69"/>
      <c r="AY1831" s="69"/>
      <c r="AZ1831" s="69"/>
      <c r="BA1831" s="69"/>
      <c r="BB1831" s="69"/>
      <c r="BC1831" s="69"/>
      <c r="BD1831" s="69"/>
      <c r="BE1831" s="69"/>
      <c r="BF1831" s="69"/>
      <c r="BG1831" s="69"/>
      <c r="BH1831" s="69"/>
      <c r="BI1831" s="69"/>
      <c r="BJ1831" s="69"/>
      <c r="BK1831" s="69"/>
      <c r="BL1831" s="69"/>
      <c r="BM1831" s="69"/>
      <c r="BN1831" s="69"/>
      <c r="BO1831" s="69"/>
      <c r="BP1831" s="69"/>
      <c r="BQ1831" s="69"/>
      <c r="BR1831" s="69"/>
      <c r="BS1831" s="69"/>
      <c r="BT1831" s="69"/>
      <c r="BU1831" s="69"/>
      <c r="BV1831" s="69"/>
      <c r="BW1831" s="69"/>
      <c r="BX1831" s="69"/>
      <c r="BY1831" s="69"/>
      <c r="BZ1831" s="69"/>
      <c r="CA1831" s="69"/>
      <c r="CB1831" s="69"/>
      <c r="CC1831" s="69"/>
      <c r="CD1831" s="69"/>
      <c r="CE1831" s="69"/>
      <c r="CF1831" s="69"/>
      <c r="CG1831" s="69"/>
      <c r="CH1831" s="69"/>
      <c r="CI1831" s="69"/>
      <c r="CJ1831" s="69"/>
      <c r="CK1831" s="69"/>
      <c r="CL1831" s="69"/>
      <c r="CM1831" s="69"/>
      <c r="CN1831" s="69"/>
      <c r="CO1831" s="69"/>
      <c r="CP1831" s="69"/>
      <c r="CQ1831" s="69"/>
      <c r="CR1831" s="69"/>
      <c r="CS1831" s="69"/>
      <c r="CT1831" s="69"/>
      <c r="CU1831" s="69"/>
      <c r="CV1831" s="69"/>
      <c r="CW1831" s="69"/>
      <c r="CX1831" s="69"/>
      <c r="CY1831" s="69"/>
      <c r="CZ1831" s="69"/>
      <c r="DA1831" s="69"/>
      <c r="DB1831" s="69"/>
      <c r="DC1831" s="69"/>
      <c r="DD1831" s="69"/>
      <c r="DE1831" s="69"/>
      <c r="DF1831" s="69"/>
      <c r="DG1831" s="69"/>
      <c r="DH1831" s="69"/>
      <c r="DI1831" s="69"/>
      <c r="DJ1831" s="69"/>
      <c r="DK1831" s="69"/>
      <c r="DL1831" s="69"/>
      <c r="DM1831" s="69"/>
      <c r="DN1831" s="69"/>
      <c r="DO1831" s="69"/>
      <c r="DP1831" s="69"/>
      <c r="DQ1831" s="69"/>
      <c r="DR1831" s="69"/>
      <c r="DS1831" s="69"/>
      <c r="DT1831" s="69"/>
      <c r="DU1831" s="69"/>
      <c r="DV1831" s="69"/>
      <c r="DW1831" s="69"/>
      <c r="DX1831" s="69"/>
      <c r="DY1831" s="69"/>
      <c r="DZ1831" s="69"/>
      <c r="EA1831" s="69"/>
      <c r="EB1831" s="69"/>
      <c r="EC1831" s="69"/>
      <c r="ED1831" s="69"/>
      <c r="EE1831" s="69"/>
      <c r="EF1831" s="69"/>
      <c r="EG1831" s="69"/>
      <c r="EH1831" s="69"/>
      <c r="EI1831" s="69"/>
      <c r="EJ1831" s="69"/>
      <c r="EK1831" s="69"/>
      <c r="EL1831" s="69"/>
      <c r="EM1831" s="69"/>
      <c r="EN1831" s="69"/>
      <c r="EO1831" s="69"/>
      <c r="EP1831" s="69"/>
      <c r="EQ1831" s="69"/>
      <c r="ER1831" s="69"/>
      <c r="ES1831" s="69"/>
      <c r="ET1831" s="69"/>
      <c r="EU1831" s="69"/>
      <c r="EV1831" s="69"/>
      <c r="EW1831" s="69"/>
      <c r="EX1831" s="69"/>
      <c r="EY1831" s="69"/>
      <c r="EZ1831" s="69"/>
      <c r="FA1831" s="69"/>
      <c r="FB1831" s="69"/>
      <c r="FC1831" s="69"/>
      <c r="FD1831" s="69"/>
      <c r="FE1831" s="69"/>
      <c r="FF1831" s="69"/>
      <c r="FG1831" s="69"/>
      <c r="FH1831" s="69"/>
      <c r="FI1831" s="69"/>
      <c r="FJ1831" s="69"/>
      <c r="FK1831" s="69"/>
      <c r="FL1831" s="69"/>
      <c r="FM1831" s="69"/>
      <c r="FN1831" s="69"/>
      <c r="FO1831" s="69"/>
      <c r="FP1831" s="69"/>
      <c r="FQ1831" s="69"/>
      <c r="FR1831" s="69"/>
      <c r="FS1831" s="69"/>
      <c r="FT1831" s="69"/>
      <c r="FU1831" s="69"/>
      <c r="FV1831" s="69"/>
      <c r="FW1831" s="69"/>
      <c r="FX1831" s="69"/>
      <c r="FY1831" s="69"/>
      <c r="FZ1831" s="69"/>
      <c r="GA1831" s="69"/>
      <c r="GB1831" s="69"/>
      <c r="GC1831" s="69"/>
      <c r="GD1831" s="69"/>
      <c r="GE1831" s="69"/>
      <c r="GF1831" s="69"/>
      <c r="GG1831" s="69"/>
      <c r="GH1831" s="69"/>
      <c r="GI1831" s="69"/>
      <c r="GJ1831" s="69"/>
      <c r="GK1831" s="69"/>
      <c r="GL1831" s="69"/>
      <c r="GM1831" s="69"/>
      <c r="GN1831" s="69"/>
      <c r="GO1831" s="69"/>
      <c r="GP1831" s="69"/>
      <c r="GQ1831" s="69"/>
      <c r="GR1831" s="69"/>
      <c r="GS1831" s="69"/>
      <c r="GT1831" s="69"/>
      <c r="GU1831" s="69"/>
      <c r="GV1831" s="69"/>
      <c r="GW1831" s="69"/>
      <c r="GX1831" s="69"/>
      <c r="GY1831" s="69"/>
      <c r="GZ1831" s="69"/>
      <c r="HA1831" s="69"/>
      <c r="HB1831" s="69"/>
      <c r="HC1831" s="69"/>
      <c r="HD1831" s="69"/>
      <c r="HE1831" s="69"/>
      <c r="HF1831" s="69"/>
      <c r="HG1831" s="69"/>
      <c r="HH1831" s="69"/>
      <c r="HI1831" s="69"/>
      <c r="HJ1831" s="69"/>
      <c r="HK1831" s="69"/>
      <c r="HL1831" s="69"/>
      <c r="HM1831" s="69"/>
      <c r="HN1831" s="69"/>
      <c r="HO1831" s="69"/>
      <c r="HP1831" s="69"/>
      <c r="HQ1831" s="69"/>
      <c r="HR1831" s="69"/>
      <c r="HS1831" s="69"/>
      <c r="HT1831" s="69"/>
      <c r="HU1831" s="69"/>
      <c r="HV1831" s="69"/>
      <c r="HW1831" s="69"/>
      <c r="HX1831" s="69"/>
      <c r="HY1831" s="69"/>
      <c r="HZ1831" s="69"/>
      <c r="IA1831" s="69"/>
      <c r="IB1831" s="69"/>
      <c r="IC1831" s="69"/>
      <c r="ID1831" s="69"/>
      <c r="IE1831" s="69"/>
      <c r="IF1831" s="69"/>
      <c r="IG1831" s="69"/>
      <c r="IH1831" s="69"/>
      <c r="II1831" s="69"/>
      <c r="IJ1831" s="69"/>
      <c r="IK1831" s="69"/>
      <c r="IL1831" s="69"/>
      <c r="IM1831" s="69"/>
      <c r="IN1831" s="69"/>
    </row>
    <row r="1832" spans="1:248" s="70" customFormat="1" ht="32.1" customHeight="1" x14ac:dyDescent="0.2">
      <c r="A1832" s="92" t="s">
        <v>3744</v>
      </c>
      <c r="B1832" s="142">
        <v>42511</v>
      </c>
      <c r="C1832" s="92" t="s">
        <v>3745</v>
      </c>
      <c r="D1832" s="319">
        <v>2900</v>
      </c>
      <c r="E1832" s="69"/>
      <c r="F1832" s="69"/>
      <c r="G1832" s="69"/>
      <c r="H1832" s="69"/>
      <c r="I1832" s="69"/>
      <c r="J1832" s="69"/>
      <c r="N1832" s="69"/>
      <c r="O1832" s="69"/>
      <c r="P1832" s="69"/>
      <c r="Q1832" s="69"/>
      <c r="R1832" s="69"/>
      <c r="S1832" s="69"/>
      <c r="T1832" s="69"/>
      <c r="U1832" s="69"/>
      <c r="V1832" s="69"/>
      <c r="W1832" s="69"/>
      <c r="X1832" s="69"/>
      <c r="Y1832" s="69"/>
      <c r="Z1832" s="69"/>
      <c r="AA1832" s="69"/>
      <c r="AB1832" s="69"/>
      <c r="AC1832" s="69"/>
      <c r="AD1832" s="69"/>
      <c r="AE1832" s="69"/>
      <c r="AF1832" s="69"/>
      <c r="AG1832" s="69"/>
      <c r="AH1832" s="69"/>
      <c r="AI1832" s="69"/>
      <c r="AJ1832" s="69"/>
      <c r="AK1832" s="69"/>
      <c r="AL1832" s="69"/>
      <c r="AM1832" s="69"/>
      <c r="AN1832" s="69"/>
      <c r="AO1832" s="69"/>
      <c r="AP1832" s="69"/>
      <c r="AQ1832" s="69"/>
      <c r="AR1832" s="69"/>
      <c r="AS1832" s="69"/>
      <c r="AT1832" s="69"/>
      <c r="AU1832" s="69"/>
      <c r="AV1832" s="69"/>
      <c r="AW1832" s="69"/>
      <c r="AX1832" s="69"/>
      <c r="AY1832" s="69"/>
      <c r="AZ1832" s="69"/>
      <c r="BA1832" s="69"/>
      <c r="BB1832" s="69"/>
      <c r="BC1832" s="69"/>
      <c r="BD1832" s="69"/>
      <c r="BE1832" s="69"/>
      <c r="BF1832" s="69"/>
      <c r="BG1832" s="69"/>
      <c r="BH1832" s="69"/>
      <c r="BI1832" s="69"/>
      <c r="BJ1832" s="69"/>
      <c r="BK1832" s="69"/>
      <c r="BL1832" s="69"/>
      <c r="BM1832" s="69"/>
      <c r="BN1832" s="69"/>
      <c r="BO1832" s="69"/>
      <c r="BP1832" s="69"/>
      <c r="BQ1832" s="69"/>
      <c r="BR1832" s="69"/>
      <c r="BS1832" s="69"/>
      <c r="BT1832" s="69"/>
      <c r="BU1832" s="69"/>
      <c r="BV1832" s="69"/>
      <c r="BW1832" s="69"/>
      <c r="BX1832" s="69"/>
      <c r="BY1832" s="69"/>
      <c r="BZ1832" s="69"/>
      <c r="CA1832" s="69"/>
      <c r="CB1832" s="69"/>
      <c r="CC1832" s="69"/>
      <c r="CD1832" s="69"/>
      <c r="CE1832" s="69"/>
      <c r="CF1832" s="69"/>
      <c r="CG1832" s="69"/>
      <c r="CH1832" s="69"/>
      <c r="CI1832" s="69"/>
      <c r="CJ1832" s="69"/>
      <c r="CK1832" s="69"/>
      <c r="CL1832" s="69"/>
      <c r="CM1832" s="69"/>
      <c r="CN1832" s="69"/>
      <c r="CO1832" s="69"/>
      <c r="CP1832" s="69"/>
      <c r="CQ1832" s="69"/>
      <c r="CR1832" s="69"/>
      <c r="CS1832" s="69"/>
      <c r="CT1832" s="69"/>
      <c r="CU1832" s="69"/>
      <c r="CV1832" s="69"/>
      <c r="CW1832" s="69"/>
      <c r="CX1832" s="69"/>
      <c r="CY1832" s="69"/>
      <c r="CZ1832" s="69"/>
      <c r="DA1832" s="69"/>
      <c r="DB1832" s="69"/>
      <c r="DC1832" s="69"/>
      <c r="DD1832" s="69"/>
      <c r="DE1832" s="69"/>
      <c r="DF1832" s="69"/>
      <c r="DG1832" s="69"/>
      <c r="DH1832" s="69"/>
      <c r="DI1832" s="69"/>
      <c r="DJ1832" s="69"/>
      <c r="DK1832" s="69"/>
      <c r="DL1832" s="69"/>
      <c r="DM1832" s="69"/>
      <c r="DN1832" s="69"/>
      <c r="DO1832" s="69"/>
      <c r="DP1832" s="69"/>
      <c r="DQ1832" s="69"/>
      <c r="DR1832" s="69"/>
      <c r="DS1832" s="69"/>
      <c r="DT1832" s="69"/>
      <c r="DU1832" s="69"/>
      <c r="DV1832" s="69"/>
      <c r="DW1832" s="69"/>
      <c r="DX1832" s="69"/>
      <c r="DY1832" s="69"/>
      <c r="DZ1832" s="69"/>
      <c r="EA1832" s="69"/>
      <c r="EB1832" s="69"/>
      <c r="EC1832" s="69"/>
      <c r="ED1832" s="69"/>
      <c r="EE1832" s="69"/>
      <c r="EF1832" s="69"/>
      <c r="EG1832" s="69"/>
      <c r="EH1832" s="69"/>
      <c r="EI1832" s="69"/>
      <c r="EJ1832" s="69"/>
      <c r="EK1832" s="69"/>
      <c r="EL1832" s="69"/>
      <c r="EM1832" s="69"/>
      <c r="EN1832" s="69"/>
      <c r="EO1832" s="69"/>
      <c r="EP1832" s="69"/>
      <c r="EQ1832" s="69"/>
      <c r="ER1832" s="69"/>
      <c r="ES1832" s="69"/>
      <c r="ET1832" s="69"/>
      <c r="EU1832" s="69"/>
      <c r="EV1832" s="69"/>
      <c r="EW1832" s="69"/>
      <c r="EX1832" s="69"/>
      <c r="EY1832" s="69"/>
      <c r="EZ1832" s="69"/>
      <c r="FA1832" s="69"/>
      <c r="FB1832" s="69"/>
      <c r="FC1832" s="69"/>
      <c r="FD1832" s="69"/>
      <c r="FE1832" s="69"/>
      <c r="FF1832" s="69"/>
      <c r="FG1832" s="69"/>
      <c r="FH1832" s="69"/>
      <c r="FI1832" s="69"/>
      <c r="FJ1832" s="69"/>
      <c r="FK1832" s="69"/>
      <c r="FL1832" s="69"/>
      <c r="FM1832" s="69"/>
      <c r="FN1832" s="69"/>
      <c r="FO1832" s="69"/>
      <c r="FP1832" s="69"/>
      <c r="FQ1832" s="69"/>
      <c r="FR1832" s="69"/>
      <c r="FS1832" s="69"/>
      <c r="FT1832" s="69"/>
      <c r="FU1832" s="69"/>
      <c r="FV1832" s="69"/>
      <c r="FW1832" s="69"/>
      <c r="FX1832" s="69"/>
      <c r="FY1832" s="69"/>
      <c r="FZ1832" s="69"/>
      <c r="GA1832" s="69"/>
      <c r="GB1832" s="69"/>
      <c r="GC1832" s="69"/>
      <c r="GD1832" s="69"/>
      <c r="GE1832" s="69"/>
      <c r="GF1832" s="69"/>
      <c r="GG1832" s="69"/>
      <c r="GH1832" s="69"/>
      <c r="GI1832" s="69"/>
      <c r="GJ1832" s="69"/>
      <c r="GK1832" s="69"/>
      <c r="GL1832" s="69"/>
      <c r="GM1832" s="69"/>
      <c r="GN1832" s="69"/>
      <c r="GO1832" s="69"/>
      <c r="GP1832" s="69"/>
      <c r="GQ1832" s="69"/>
      <c r="GR1832" s="69"/>
      <c r="GS1832" s="69"/>
      <c r="GT1832" s="69"/>
      <c r="GU1832" s="69"/>
      <c r="GV1832" s="69"/>
      <c r="GW1832" s="69"/>
      <c r="GX1832" s="69"/>
      <c r="GY1832" s="69"/>
      <c r="GZ1832" s="69"/>
      <c r="HA1832" s="69"/>
      <c r="HB1832" s="69"/>
      <c r="HC1832" s="69"/>
      <c r="HD1832" s="69"/>
      <c r="HE1832" s="69"/>
      <c r="HF1832" s="69"/>
      <c r="HG1832" s="69"/>
      <c r="HH1832" s="69"/>
      <c r="HI1832" s="69"/>
      <c r="HJ1832" s="69"/>
      <c r="HK1832" s="69"/>
      <c r="HL1832" s="69"/>
      <c r="HM1832" s="69"/>
      <c r="HN1832" s="69"/>
      <c r="HO1832" s="69"/>
      <c r="HP1832" s="69"/>
      <c r="HQ1832" s="69"/>
      <c r="HR1832" s="69"/>
      <c r="HS1832" s="69"/>
      <c r="HT1832" s="69"/>
      <c r="HU1832" s="69"/>
      <c r="HV1832" s="69"/>
      <c r="HW1832" s="69"/>
      <c r="HX1832" s="69"/>
      <c r="HY1832" s="69"/>
      <c r="HZ1832" s="69"/>
      <c r="IA1832" s="69"/>
      <c r="IB1832" s="69"/>
      <c r="IC1832" s="69"/>
      <c r="ID1832" s="69"/>
      <c r="IE1832" s="69"/>
      <c r="IF1832" s="69"/>
      <c r="IG1832" s="69"/>
      <c r="IH1832" s="69"/>
      <c r="II1832" s="69"/>
      <c r="IJ1832" s="69"/>
      <c r="IK1832" s="69"/>
      <c r="IL1832" s="69"/>
      <c r="IM1832" s="69"/>
      <c r="IN1832" s="69"/>
    </row>
    <row r="1833" spans="1:248" s="70" customFormat="1" ht="32.1" customHeight="1" x14ac:dyDescent="0.2">
      <c r="A1833" s="92" t="s">
        <v>3746</v>
      </c>
      <c r="B1833" s="142">
        <v>42512</v>
      </c>
      <c r="C1833" s="92" t="s">
        <v>3747</v>
      </c>
      <c r="D1833" s="319">
        <v>2900</v>
      </c>
      <c r="E1833" s="69"/>
      <c r="F1833" s="69"/>
      <c r="G1833" s="69"/>
      <c r="H1833" s="69"/>
      <c r="I1833" s="69"/>
      <c r="J1833" s="69"/>
      <c r="N1833" s="69"/>
      <c r="O1833" s="69"/>
      <c r="P1833" s="69"/>
      <c r="Q1833" s="69"/>
      <c r="R1833" s="69"/>
      <c r="S1833" s="69"/>
      <c r="T1833" s="69"/>
      <c r="U1833" s="69"/>
      <c r="V1833" s="69"/>
      <c r="W1833" s="69"/>
      <c r="X1833" s="69"/>
      <c r="Y1833" s="69"/>
      <c r="Z1833" s="69"/>
      <c r="AA1833" s="69"/>
      <c r="AB1833" s="69"/>
      <c r="AC1833" s="69"/>
      <c r="AD1833" s="69"/>
      <c r="AE1833" s="69"/>
      <c r="AF1833" s="69"/>
      <c r="AG1833" s="69"/>
      <c r="AH1833" s="69"/>
      <c r="AI1833" s="69"/>
      <c r="AJ1833" s="69"/>
      <c r="AK1833" s="69"/>
      <c r="AL1833" s="69"/>
      <c r="AM1833" s="69"/>
      <c r="AN1833" s="69"/>
      <c r="AO1833" s="69"/>
      <c r="AP1833" s="69"/>
      <c r="AQ1833" s="69"/>
      <c r="AR1833" s="69"/>
      <c r="AS1833" s="69"/>
      <c r="AT1833" s="69"/>
      <c r="AU1833" s="69"/>
      <c r="AV1833" s="69"/>
      <c r="AW1833" s="69"/>
      <c r="AX1833" s="69"/>
      <c r="AY1833" s="69"/>
      <c r="AZ1833" s="69"/>
      <c r="BA1833" s="69"/>
      <c r="BB1833" s="69"/>
      <c r="BC1833" s="69"/>
      <c r="BD1833" s="69"/>
      <c r="BE1833" s="69"/>
      <c r="BF1833" s="69"/>
      <c r="BG1833" s="69"/>
      <c r="BH1833" s="69"/>
      <c r="BI1833" s="69"/>
      <c r="BJ1833" s="69"/>
      <c r="BK1833" s="69"/>
      <c r="BL1833" s="69"/>
      <c r="BM1833" s="69"/>
      <c r="BN1833" s="69"/>
      <c r="BO1833" s="69"/>
      <c r="BP1833" s="69"/>
      <c r="BQ1833" s="69"/>
      <c r="BR1833" s="69"/>
      <c r="BS1833" s="69"/>
      <c r="BT1833" s="69"/>
      <c r="BU1833" s="69"/>
      <c r="BV1833" s="69"/>
      <c r="BW1833" s="69"/>
      <c r="BX1833" s="69"/>
      <c r="BY1833" s="69"/>
      <c r="BZ1833" s="69"/>
      <c r="CA1833" s="69"/>
      <c r="CB1833" s="69"/>
      <c r="CC1833" s="69"/>
      <c r="CD1833" s="69"/>
      <c r="CE1833" s="69"/>
      <c r="CF1833" s="69"/>
      <c r="CG1833" s="69"/>
      <c r="CH1833" s="69"/>
      <c r="CI1833" s="69"/>
      <c r="CJ1833" s="69"/>
      <c r="CK1833" s="69"/>
      <c r="CL1833" s="69"/>
      <c r="CM1833" s="69"/>
      <c r="CN1833" s="69"/>
      <c r="CO1833" s="69"/>
      <c r="CP1833" s="69"/>
      <c r="CQ1833" s="69"/>
      <c r="CR1833" s="69"/>
      <c r="CS1833" s="69"/>
      <c r="CT1833" s="69"/>
      <c r="CU1833" s="69"/>
      <c r="CV1833" s="69"/>
      <c r="CW1833" s="69"/>
      <c r="CX1833" s="69"/>
      <c r="CY1833" s="69"/>
      <c r="CZ1833" s="69"/>
      <c r="DA1833" s="69"/>
      <c r="DB1833" s="69"/>
      <c r="DC1833" s="69"/>
      <c r="DD1833" s="69"/>
      <c r="DE1833" s="69"/>
      <c r="DF1833" s="69"/>
      <c r="DG1833" s="69"/>
      <c r="DH1833" s="69"/>
      <c r="DI1833" s="69"/>
      <c r="DJ1833" s="69"/>
      <c r="DK1833" s="69"/>
      <c r="DL1833" s="69"/>
      <c r="DM1833" s="69"/>
      <c r="DN1833" s="69"/>
      <c r="DO1833" s="69"/>
      <c r="DP1833" s="69"/>
      <c r="DQ1833" s="69"/>
      <c r="DR1833" s="69"/>
      <c r="DS1833" s="69"/>
      <c r="DT1833" s="69"/>
      <c r="DU1833" s="69"/>
      <c r="DV1833" s="69"/>
      <c r="DW1833" s="69"/>
      <c r="DX1833" s="69"/>
      <c r="DY1833" s="69"/>
      <c r="DZ1833" s="69"/>
      <c r="EA1833" s="69"/>
      <c r="EB1833" s="69"/>
      <c r="EC1833" s="69"/>
      <c r="ED1833" s="69"/>
      <c r="EE1833" s="69"/>
      <c r="EF1833" s="69"/>
      <c r="EG1833" s="69"/>
      <c r="EH1833" s="69"/>
      <c r="EI1833" s="69"/>
      <c r="EJ1833" s="69"/>
      <c r="EK1833" s="69"/>
      <c r="EL1833" s="69"/>
      <c r="EM1833" s="69"/>
      <c r="EN1833" s="69"/>
      <c r="EO1833" s="69"/>
      <c r="EP1833" s="69"/>
      <c r="EQ1833" s="69"/>
      <c r="ER1833" s="69"/>
      <c r="ES1833" s="69"/>
      <c r="ET1833" s="69"/>
      <c r="EU1833" s="69"/>
      <c r="EV1833" s="69"/>
      <c r="EW1833" s="69"/>
      <c r="EX1833" s="69"/>
      <c r="EY1833" s="69"/>
      <c r="EZ1833" s="69"/>
      <c r="FA1833" s="69"/>
      <c r="FB1833" s="69"/>
      <c r="FC1833" s="69"/>
      <c r="FD1833" s="69"/>
      <c r="FE1833" s="69"/>
      <c r="FF1833" s="69"/>
      <c r="FG1833" s="69"/>
      <c r="FH1833" s="69"/>
      <c r="FI1833" s="69"/>
      <c r="FJ1833" s="69"/>
      <c r="FK1833" s="69"/>
      <c r="FL1833" s="69"/>
      <c r="FM1833" s="69"/>
      <c r="FN1833" s="69"/>
      <c r="FO1833" s="69"/>
      <c r="FP1833" s="69"/>
      <c r="FQ1833" s="69"/>
      <c r="FR1833" s="69"/>
      <c r="FS1833" s="69"/>
      <c r="FT1833" s="69"/>
      <c r="FU1833" s="69"/>
      <c r="FV1833" s="69"/>
      <c r="FW1833" s="69"/>
      <c r="FX1833" s="69"/>
      <c r="FY1833" s="69"/>
      <c r="FZ1833" s="69"/>
      <c r="GA1833" s="69"/>
      <c r="GB1833" s="69"/>
      <c r="GC1833" s="69"/>
      <c r="GD1833" s="69"/>
      <c r="GE1833" s="69"/>
      <c r="GF1833" s="69"/>
      <c r="GG1833" s="69"/>
      <c r="GH1833" s="69"/>
      <c r="GI1833" s="69"/>
      <c r="GJ1833" s="69"/>
      <c r="GK1833" s="69"/>
      <c r="GL1833" s="69"/>
      <c r="GM1833" s="69"/>
      <c r="GN1833" s="69"/>
      <c r="GO1833" s="69"/>
      <c r="GP1833" s="69"/>
      <c r="GQ1833" s="69"/>
      <c r="GR1833" s="69"/>
      <c r="GS1833" s="69"/>
      <c r="GT1833" s="69"/>
      <c r="GU1833" s="69"/>
      <c r="GV1833" s="69"/>
      <c r="GW1833" s="69"/>
      <c r="GX1833" s="69"/>
      <c r="GY1833" s="69"/>
      <c r="GZ1833" s="69"/>
      <c r="HA1833" s="69"/>
      <c r="HB1833" s="69"/>
      <c r="HC1833" s="69"/>
      <c r="HD1833" s="69"/>
      <c r="HE1833" s="69"/>
      <c r="HF1833" s="69"/>
      <c r="HG1833" s="69"/>
      <c r="HH1833" s="69"/>
      <c r="HI1833" s="69"/>
      <c r="HJ1833" s="69"/>
      <c r="HK1833" s="69"/>
      <c r="HL1833" s="69"/>
      <c r="HM1833" s="69"/>
      <c r="HN1833" s="69"/>
      <c r="HO1833" s="69"/>
      <c r="HP1833" s="69"/>
      <c r="HQ1833" s="69"/>
      <c r="HR1833" s="69"/>
      <c r="HS1833" s="69"/>
      <c r="HT1833" s="69"/>
      <c r="HU1833" s="69"/>
      <c r="HV1833" s="69"/>
      <c r="HW1833" s="69"/>
      <c r="HX1833" s="69"/>
      <c r="HY1833" s="69"/>
      <c r="HZ1833" s="69"/>
      <c r="IA1833" s="69"/>
      <c r="IB1833" s="69"/>
      <c r="IC1833" s="69"/>
      <c r="ID1833" s="69"/>
      <c r="IE1833" s="69"/>
      <c r="IF1833" s="69"/>
      <c r="IG1833" s="69"/>
      <c r="IH1833" s="69"/>
      <c r="II1833" s="69"/>
      <c r="IJ1833" s="69"/>
      <c r="IK1833" s="69"/>
      <c r="IL1833" s="69"/>
      <c r="IM1833" s="69"/>
      <c r="IN1833" s="69"/>
    </row>
    <row r="1834" spans="1:248" s="70" customFormat="1" ht="15" customHeight="1" x14ac:dyDescent="0.2">
      <c r="A1834" s="92" t="s">
        <v>3748</v>
      </c>
      <c r="B1834" s="142">
        <v>42513</v>
      </c>
      <c r="C1834" s="92" t="s">
        <v>3749</v>
      </c>
      <c r="D1834" s="319">
        <v>2900</v>
      </c>
      <c r="E1834" s="69"/>
      <c r="F1834" s="69"/>
      <c r="G1834" s="69"/>
      <c r="H1834" s="69"/>
      <c r="I1834" s="69"/>
      <c r="J1834" s="69"/>
      <c r="N1834" s="69"/>
      <c r="O1834" s="69"/>
      <c r="P1834" s="69"/>
      <c r="Q1834" s="69"/>
      <c r="R1834" s="69"/>
      <c r="S1834" s="69"/>
      <c r="T1834" s="69"/>
      <c r="U1834" s="69"/>
      <c r="V1834" s="69"/>
      <c r="W1834" s="69"/>
      <c r="X1834" s="69"/>
      <c r="Y1834" s="69"/>
      <c r="Z1834" s="69"/>
      <c r="AA1834" s="69"/>
      <c r="AB1834" s="69"/>
      <c r="AC1834" s="69"/>
      <c r="AD1834" s="69"/>
      <c r="AE1834" s="69"/>
      <c r="AF1834" s="69"/>
      <c r="AG1834" s="69"/>
      <c r="AH1834" s="69"/>
      <c r="AI1834" s="69"/>
      <c r="AJ1834" s="69"/>
      <c r="AK1834" s="69"/>
      <c r="AL1834" s="69"/>
      <c r="AM1834" s="69"/>
      <c r="AN1834" s="69"/>
      <c r="AO1834" s="69"/>
      <c r="AP1834" s="69"/>
      <c r="AQ1834" s="69"/>
      <c r="AR1834" s="69"/>
      <c r="AS1834" s="69"/>
      <c r="AT1834" s="69"/>
      <c r="AU1834" s="69"/>
      <c r="AV1834" s="69"/>
      <c r="AW1834" s="69"/>
      <c r="AX1834" s="69"/>
      <c r="AY1834" s="69"/>
      <c r="AZ1834" s="69"/>
      <c r="BA1834" s="69"/>
      <c r="BB1834" s="69"/>
      <c r="BC1834" s="69"/>
      <c r="BD1834" s="69"/>
      <c r="BE1834" s="69"/>
      <c r="BF1834" s="69"/>
      <c r="BG1834" s="69"/>
      <c r="BH1834" s="69"/>
      <c r="BI1834" s="69"/>
      <c r="BJ1834" s="69"/>
      <c r="BK1834" s="69"/>
      <c r="BL1834" s="69"/>
      <c r="BM1834" s="69"/>
      <c r="BN1834" s="69"/>
      <c r="BO1834" s="69"/>
      <c r="BP1834" s="69"/>
      <c r="BQ1834" s="69"/>
      <c r="BR1834" s="69"/>
      <c r="BS1834" s="69"/>
      <c r="BT1834" s="69"/>
      <c r="BU1834" s="69"/>
      <c r="BV1834" s="69"/>
      <c r="BW1834" s="69"/>
      <c r="BX1834" s="69"/>
      <c r="BY1834" s="69"/>
      <c r="BZ1834" s="69"/>
      <c r="CA1834" s="69"/>
      <c r="CB1834" s="69"/>
      <c r="CC1834" s="69"/>
      <c r="CD1834" s="69"/>
      <c r="CE1834" s="69"/>
      <c r="CF1834" s="69"/>
      <c r="CG1834" s="69"/>
      <c r="CH1834" s="69"/>
      <c r="CI1834" s="69"/>
      <c r="CJ1834" s="69"/>
      <c r="CK1834" s="69"/>
      <c r="CL1834" s="69"/>
      <c r="CM1834" s="69"/>
      <c r="CN1834" s="69"/>
      <c r="CO1834" s="69"/>
      <c r="CP1834" s="69"/>
      <c r="CQ1834" s="69"/>
      <c r="CR1834" s="69"/>
      <c r="CS1834" s="69"/>
      <c r="CT1834" s="69"/>
      <c r="CU1834" s="69"/>
      <c r="CV1834" s="69"/>
      <c r="CW1834" s="69"/>
      <c r="CX1834" s="69"/>
      <c r="CY1834" s="69"/>
      <c r="CZ1834" s="69"/>
      <c r="DA1834" s="69"/>
      <c r="DB1834" s="69"/>
      <c r="DC1834" s="69"/>
      <c r="DD1834" s="69"/>
      <c r="DE1834" s="69"/>
      <c r="DF1834" s="69"/>
      <c r="DG1834" s="69"/>
      <c r="DH1834" s="69"/>
      <c r="DI1834" s="69"/>
      <c r="DJ1834" s="69"/>
      <c r="DK1834" s="69"/>
      <c r="DL1834" s="69"/>
      <c r="DM1834" s="69"/>
      <c r="DN1834" s="69"/>
      <c r="DO1834" s="69"/>
      <c r="DP1834" s="69"/>
      <c r="DQ1834" s="69"/>
      <c r="DR1834" s="69"/>
      <c r="DS1834" s="69"/>
      <c r="DT1834" s="69"/>
      <c r="DU1834" s="69"/>
      <c r="DV1834" s="69"/>
      <c r="DW1834" s="69"/>
      <c r="DX1834" s="69"/>
      <c r="DY1834" s="69"/>
      <c r="DZ1834" s="69"/>
      <c r="EA1834" s="69"/>
      <c r="EB1834" s="69"/>
      <c r="EC1834" s="69"/>
      <c r="ED1834" s="69"/>
      <c r="EE1834" s="69"/>
      <c r="EF1834" s="69"/>
      <c r="EG1834" s="69"/>
      <c r="EH1834" s="69"/>
      <c r="EI1834" s="69"/>
      <c r="EJ1834" s="69"/>
      <c r="EK1834" s="69"/>
      <c r="EL1834" s="69"/>
      <c r="EM1834" s="69"/>
      <c r="EN1834" s="69"/>
      <c r="EO1834" s="69"/>
      <c r="EP1834" s="69"/>
      <c r="EQ1834" s="69"/>
      <c r="ER1834" s="69"/>
      <c r="ES1834" s="69"/>
      <c r="ET1834" s="69"/>
      <c r="EU1834" s="69"/>
      <c r="EV1834" s="69"/>
      <c r="EW1834" s="69"/>
      <c r="EX1834" s="69"/>
      <c r="EY1834" s="69"/>
      <c r="EZ1834" s="69"/>
      <c r="FA1834" s="69"/>
      <c r="FB1834" s="69"/>
      <c r="FC1834" s="69"/>
      <c r="FD1834" s="69"/>
      <c r="FE1834" s="69"/>
      <c r="FF1834" s="69"/>
      <c r="FG1834" s="69"/>
      <c r="FH1834" s="69"/>
      <c r="FI1834" s="69"/>
      <c r="FJ1834" s="69"/>
      <c r="FK1834" s="69"/>
      <c r="FL1834" s="69"/>
      <c r="FM1834" s="69"/>
      <c r="FN1834" s="69"/>
      <c r="FO1834" s="69"/>
      <c r="FP1834" s="69"/>
      <c r="FQ1834" s="69"/>
      <c r="FR1834" s="69"/>
      <c r="FS1834" s="69"/>
      <c r="FT1834" s="69"/>
      <c r="FU1834" s="69"/>
      <c r="FV1834" s="69"/>
      <c r="FW1834" s="69"/>
      <c r="FX1834" s="69"/>
      <c r="FY1834" s="69"/>
      <c r="FZ1834" s="69"/>
      <c r="GA1834" s="69"/>
      <c r="GB1834" s="69"/>
      <c r="GC1834" s="69"/>
      <c r="GD1834" s="69"/>
      <c r="GE1834" s="69"/>
      <c r="GF1834" s="69"/>
      <c r="GG1834" s="69"/>
      <c r="GH1834" s="69"/>
      <c r="GI1834" s="69"/>
      <c r="GJ1834" s="69"/>
      <c r="GK1834" s="69"/>
      <c r="GL1834" s="69"/>
      <c r="GM1834" s="69"/>
      <c r="GN1834" s="69"/>
      <c r="GO1834" s="69"/>
      <c r="GP1834" s="69"/>
      <c r="GQ1834" s="69"/>
      <c r="GR1834" s="69"/>
      <c r="GS1834" s="69"/>
      <c r="GT1834" s="69"/>
      <c r="GU1834" s="69"/>
      <c r="GV1834" s="69"/>
      <c r="GW1834" s="69"/>
      <c r="GX1834" s="69"/>
      <c r="GY1834" s="69"/>
      <c r="GZ1834" s="69"/>
      <c r="HA1834" s="69"/>
      <c r="HB1834" s="69"/>
      <c r="HC1834" s="69"/>
      <c r="HD1834" s="69"/>
      <c r="HE1834" s="69"/>
      <c r="HF1834" s="69"/>
      <c r="HG1834" s="69"/>
      <c r="HH1834" s="69"/>
      <c r="HI1834" s="69"/>
      <c r="HJ1834" s="69"/>
      <c r="HK1834" s="69"/>
      <c r="HL1834" s="69"/>
      <c r="HM1834" s="69"/>
      <c r="HN1834" s="69"/>
      <c r="HO1834" s="69"/>
      <c r="HP1834" s="69"/>
      <c r="HQ1834" s="69"/>
      <c r="HR1834" s="69"/>
      <c r="HS1834" s="69"/>
      <c r="HT1834" s="69"/>
      <c r="HU1834" s="69"/>
      <c r="HV1834" s="69"/>
      <c r="HW1834" s="69"/>
      <c r="HX1834" s="69"/>
      <c r="HY1834" s="69"/>
      <c r="HZ1834" s="69"/>
      <c r="IA1834" s="69"/>
      <c r="IB1834" s="69"/>
      <c r="IC1834" s="69"/>
      <c r="ID1834" s="69"/>
      <c r="IE1834" s="69"/>
      <c r="IF1834" s="69"/>
      <c r="IG1834" s="69"/>
      <c r="IH1834" s="69"/>
      <c r="II1834" s="69"/>
      <c r="IJ1834" s="69"/>
      <c r="IK1834" s="69"/>
      <c r="IL1834" s="69"/>
      <c r="IM1834" s="69"/>
      <c r="IN1834" s="69"/>
    </row>
    <row r="1835" spans="1:248" s="70" customFormat="1" ht="15" customHeight="1" x14ac:dyDescent="0.2">
      <c r="A1835" s="92" t="s">
        <v>3750</v>
      </c>
      <c r="B1835" s="142">
        <v>42514</v>
      </c>
      <c r="C1835" s="92" t="s">
        <v>3751</v>
      </c>
      <c r="D1835" s="319">
        <v>2900</v>
      </c>
      <c r="E1835" s="69"/>
      <c r="F1835" s="69"/>
      <c r="G1835" s="69"/>
      <c r="H1835" s="69"/>
      <c r="I1835" s="69"/>
      <c r="J1835" s="69"/>
      <c r="N1835" s="69"/>
      <c r="O1835" s="69"/>
      <c r="P1835" s="69"/>
      <c r="Q1835" s="69"/>
      <c r="R1835" s="69"/>
      <c r="S1835" s="69"/>
      <c r="T1835" s="69"/>
      <c r="U1835" s="69"/>
      <c r="V1835" s="69"/>
      <c r="W1835" s="69"/>
      <c r="X1835" s="69"/>
      <c r="Y1835" s="69"/>
      <c r="Z1835" s="69"/>
      <c r="AA1835" s="69"/>
      <c r="AB1835" s="69"/>
      <c r="AC1835" s="69"/>
      <c r="AD1835" s="69"/>
      <c r="AE1835" s="69"/>
      <c r="AF1835" s="69"/>
      <c r="AG1835" s="69"/>
      <c r="AH1835" s="69"/>
      <c r="AI1835" s="69"/>
      <c r="AJ1835" s="69"/>
      <c r="AK1835" s="69"/>
      <c r="AL1835" s="69"/>
      <c r="AM1835" s="69"/>
      <c r="AN1835" s="69"/>
      <c r="AO1835" s="69"/>
      <c r="AP1835" s="69"/>
      <c r="AQ1835" s="69"/>
      <c r="AR1835" s="69"/>
      <c r="AS1835" s="69"/>
      <c r="AT1835" s="69"/>
      <c r="AU1835" s="69"/>
      <c r="AV1835" s="69"/>
      <c r="AW1835" s="69"/>
      <c r="AX1835" s="69"/>
      <c r="AY1835" s="69"/>
      <c r="AZ1835" s="69"/>
      <c r="BA1835" s="69"/>
      <c r="BB1835" s="69"/>
      <c r="BC1835" s="69"/>
      <c r="BD1835" s="69"/>
      <c r="BE1835" s="69"/>
      <c r="BF1835" s="69"/>
      <c r="BG1835" s="69"/>
      <c r="BH1835" s="69"/>
      <c r="BI1835" s="69"/>
      <c r="BJ1835" s="69"/>
      <c r="BK1835" s="69"/>
      <c r="BL1835" s="69"/>
      <c r="BM1835" s="69"/>
      <c r="BN1835" s="69"/>
      <c r="BO1835" s="69"/>
      <c r="BP1835" s="69"/>
      <c r="BQ1835" s="69"/>
      <c r="BR1835" s="69"/>
      <c r="BS1835" s="69"/>
      <c r="BT1835" s="69"/>
      <c r="BU1835" s="69"/>
      <c r="BV1835" s="69"/>
      <c r="BW1835" s="69"/>
      <c r="BX1835" s="69"/>
      <c r="BY1835" s="69"/>
      <c r="BZ1835" s="69"/>
      <c r="CA1835" s="69"/>
      <c r="CB1835" s="69"/>
      <c r="CC1835" s="69"/>
      <c r="CD1835" s="69"/>
      <c r="CE1835" s="69"/>
      <c r="CF1835" s="69"/>
      <c r="CG1835" s="69"/>
      <c r="CH1835" s="69"/>
      <c r="CI1835" s="69"/>
      <c r="CJ1835" s="69"/>
      <c r="CK1835" s="69"/>
      <c r="CL1835" s="69"/>
      <c r="CM1835" s="69"/>
      <c r="CN1835" s="69"/>
      <c r="CO1835" s="69"/>
      <c r="CP1835" s="69"/>
      <c r="CQ1835" s="69"/>
      <c r="CR1835" s="69"/>
      <c r="CS1835" s="69"/>
      <c r="CT1835" s="69"/>
      <c r="CU1835" s="69"/>
      <c r="CV1835" s="69"/>
      <c r="CW1835" s="69"/>
      <c r="CX1835" s="69"/>
      <c r="CY1835" s="69"/>
      <c r="CZ1835" s="69"/>
      <c r="DA1835" s="69"/>
      <c r="DB1835" s="69"/>
      <c r="DC1835" s="69"/>
      <c r="DD1835" s="69"/>
      <c r="DE1835" s="69"/>
      <c r="DF1835" s="69"/>
      <c r="DG1835" s="69"/>
      <c r="DH1835" s="69"/>
      <c r="DI1835" s="69"/>
      <c r="DJ1835" s="69"/>
      <c r="DK1835" s="69"/>
      <c r="DL1835" s="69"/>
      <c r="DM1835" s="69"/>
      <c r="DN1835" s="69"/>
      <c r="DO1835" s="69"/>
      <c r="DP1835" s="69"/>
      <c r="DQ1835" s="69"/>
      <c r="DR1835" s="69"/>
      <c r="DS1835" s="69"/>
      <c r="DT1835" s="69"/>
      <c r="DU1835" s="69"/>
      <c r="DV1835" s="69"/>
      <c r="DW1835" s="69"/>
      <c r="DX1835" s="69"/>
      <c r="DY1835" s="69"/>
      <c r="DZ1835" s="69"/>
      <c r="EA1835" s="69"/>
      <c r="EB1835" s="69"/>
      <c r="EC1835" s="69"/>
      <c r="ED1835" s="69"/>
      <c r="EE1835" s="69"/>
      <c r="EF1835" s="69"/>
      <c r="EG1835" s="69"/>
      <c r="EH1835" s="69"/>
      <c r="EI1835" s="69"/>
      <c r="EJ1835" s="69"/>
      <c r="EK1835" s="69"/>
      <c r="EL1835" s="69"/>
      <c r="EM1835" s="69"/>
      <c r="EN1835" s="69"/>
      <c r="EO1835" s="69"/>
      <c r="EP1835" s="69"/>
      <c r="EQ1835" s="69"/>
      <c r="ER1835" s="69"/>
      <c r="ES1835" s="69"/>
      <c r="ET1835" s="69"/>
      <c r="EU1835" s="69"/>
      <c r="EV1835" s="69"/>
      <c r="EW1835" s="69"/>
      <c r="EX1835" s="69"/>
      <c r="EY1835" s="69"/>
      <c r="EZ1835" s="69"/>
      <c r="FA1835" s="69"/>
      <c r="FB1835" s="69"/>
      <c r="FC1835" s="69"/>
      <c r="FD1835" s="69"/>
      <c r="FE1835" s="69"/>
      <c r="FF1835" s="69"/>
      <c r="FG1835" s="69"/>
      <c r="FH1835" s="69"/>
      <c r="FI1835" s="69"/>
      <c r="FJ1835" s="69"/>
      <c r="FK1835" s="69"/>
      <c r="FL1835" s="69"/>
      <c r="FM1835" s="69"/>
      <c r="FN1835" s="69"/>
      <c r="FO1835" s="69"/>
      <c r="FP1835" s="69"/>
      <c r="FQ1835" s="69"/>
      <c r="FR1835" s="69"/>
      <c r="FS1835" s="69"/>
      <c r="FT1835" s="69"/>
      <c r="FU1835" s="69"/>
      <c r="FV1835" s="69"/>
      <c r="FW1835" s="69"/>
      <c r="FX1835" s="69"/>
      <c r="FY1835" s="69"/>
      <c r="FZ1835" s="69"/>
      <c r="GA1835" s="69"/>
      <c r="GB1835" s="69"/>
      <c r="GC1835" s="69"/>
      <c r="GD1835" s="69"/>
      <c r="GE1835" s="69"/>
      <c r="GF1835" s="69"/>
      <c r="GG1835" s="69"/>
      <c r="GH1835" s="69"/>
      <c r="GI1835" s="69"/>
      <c r="GJ1835" s="69"/>
      <c r="GK1835" s="69"/>
      <c r="GL1835" s="69"/>
      <c r="GM1835" s="69"/>
      <c r="GN1835" s="69"/>
      <c r="GO1835" s="69"/>
      <c r="GP1835" s="69"/>
      <c r="GQ1835" s="69"/>
      <c r="GR1835" s="69"/>
      <c r="GS1835" s="69"/>
      <c r="GT1835" s="69"/>
      <c r="GU1835" s="69"/>
      <c r="GV1835" s="69"/>
      <c r="GW1835" s="69"/>
      <c r="GX1835" s="69"/>
      <c r="GY1835" s="69"/>
      <c r="GZ1835" s="69"/>
      <c r="HA1835" s="69"/>
      <c r="HB1835" s="69"/>
      <c r="HC1835" s="69"/>
      <c r="HD1835" s="69"/>
      <c r="HE1835" s="69"/>
      <c r="HF1835" s="69"/>
      <c r="HG1835" s="69"/>
      <c r="HH1835" s="69"/>
      <c r="HI1835" s="69"/>
      <c r="HJ1835" s="69"/>
      <c r="HK1835" s="69"/>
      <c r="HL1835" s="69"/>
      <c r="HM1835" s="69"/>
      <c r="HN1835" s="69"/>
      <c r="HO1835" s="69"/>
      <c r="HP1835" s="69"/>
      <c r="HQ1835" s="69"/>
      <c r="HR1835" s="69"/>
      <c r="HS1835" s="69"/>
      <c r="HT1835" s="69"/>
      <c r="HU1835" s="69"/>
      <c r="HV1835" s="69"/>
      <c r="HW1835" s="69"/>
      <c r="HX1835" s="69"/>
      <c r="HY1835" s="69"/>
      <c r="HZ1835" s="69"/>
      <c r="IA1835" s="69"/>
      <c r="IB1835" s="69"/>
      <c r="IC1835" s="69"/>
      <c r="ID1835" s="69"/>
      <c r="IE1835" s="69"/>
      <c r="IF1835" s="69"/>
      <c r="IG1835" s="69"/>
      <c r="IH1835" s="69"/>
      <c r="II1835" s="69"/>
      <c r="IJ1835" s="69"/>
      <c r="IK1835" s="69"/>
      <c r="IL1835" s="69"/>
      <c r="IM1835" s="69"/>
      <c r="IN1835" s="69"/>
    </row>
    <row r="1836" spans="1:248" s="70" customFormat="1" ht="15" customHeight="1" x14ac:dyDescent="0.2">
      <c r="A1836" s="92" t="s">
        <v>3752</v>
      </c>
      <c r="B1836" s="142">
        <v>42515</v>
      </c>
      <c r="C1836" s="92" t="s">
        <v>3753</v>
      </c>
      <c r="D1836" s="319">
        <v>2900</v>
      </c>
      <c r="E1836" s="69"/>
      <c r="F1836" s="69"/>
      <c r="G1836" s="69"/>
      <c r="H1836" s="69"/>
      <c r="I1836" s="69"/>
      <c r="J1836" s="69"/>
      <c r="N1836" s="69"/>
      <c r="O1836" s="69"/>
      <c r="P1836" s="69"/>
      <c r="Q1836" s="69"/>
      <c r="R1836" s="69"/>
      <c r="S1836" s="69"/>
      <c r="T1836" s="69"/>
      <c r="U1836" s="69"/>
      <c r="V1836" s="69"/>
      <c r="W1836" s="69"/>
      <c r="X1836" s="69"/>
      <c r="Y1836" s="69"/>
      <c r="Z1836" s="69"/>
      <c r="AA1836" s="69"/>
      <c r="AB1836" s="69"/>
      <c r="AC1836" s="69"/>
      <c r="AD1836" s="69"/>
      <c r="AE1836" s="69"/>
      <c r="AF1836" s="69"/>
      <c r="AG1836" s="69"/>
      <c r="AH1836" s="69"/>
      <c r="AI1836" s="69"/>
      <c r="AJ1836" s="69"/>
      <c r="AK1836" s="69"/>
      <c r="AL1836" s="69"/>
      <c r="AM1836" s="69"/>
      <c r="AN1836" s="69"/>
      <c r="AO1836" s="69"/>
      <c r="AP1836" s="69"/>
      <c r="AQ1836" s="69"/>
      <c r="AR1836" s="69"/>
      <c r="AS1836" s="69"/>
      <c r="AT1836" s="69"/>
      <c r="AU1836" s="69"/>
      <c r="AV1836" s="69"/>
      <c r="AW1836" s="69"/>
      <c r="AX1836" s="69"/>
      <c r="AY1836" s="69"/>
      <c r="AZ1836" s="69"/>
      <c r="BA1836" s="69"/>
      <c r="BB1836" s="69"/>
      <c r="BC1836" s="69"/>
      <c r="BD1836" s="69"/>
      <c r="BE1836" s="69"/>
      <c r="BF1836" s="69"/>
      <c r="BG1836" s="69"/>
      <c r="BH1836" s="69"/>
      <c r="BI1836" s="69"/>
      <c r="BJ1836" s="69"/>
      <c r="BK1836" s="69"/>
      <c r="BL1836" s="69"/>
      <c r="BM1836" s="69"/>
      <c r="BN1836" s="69"/>
      <c r="BO1836" s="69"/>
      <c r="BP1836" s="69"/>
      <c r="BQ1836" s="69"/>
      <c r="BR1836" s="69"/>
      <c r="BS1836" s="69"/>
      <c r="BT1836" s="69"/>
      <c r="BU1836" s="69"/>
      <c r="BV1836" s="69"/>
      <c r="BW1836" s="69"/>
      <c r="BX1836" s="69"/>
      <c r="BY1836" s="69"/>
      <c r="BZ1836" s="69"/>
      <c r="CA1836" s="69"/>
      <c r="CB1836" s="69"/>
      <c r="CC1836" s="69"/>
      <c r="CD1836" s="69"/>
      <c r="CE1836" s="69"/>
      <c r="CF1836" s="69"/>
      <c r="CG1836" s="69"/>
      <c r="CH1836" s="69"/>
      <c r="CI1836" s="69"/>
      <c r="CJ1836" s="69"/>
      <c r="CK1836" s="69"/>
      <c r="CL1836" s="69"/>
      <c r="CM1836" s="69"/>
      <c r="CN1836" s="69"/>
      <c r="CO1836" s="69"/>
      <c r="CP1836" s="69"/>
      <c r="CQ1836" s="69"/>
      <c r="CR1836" s="69"/>
      <c r="CS1836" s="69"/>
      <c r="CT1836" s="69"/>
      <c r="CU1836" s="69"/>
      <c r="CV1836" s="69"/>
      <c r="CW1836" s="69"/>
      <c r="CX1836" s="69"/>
      <c r="CY1836" s="69"/>
      <c r="CZ1836" s="69"/>
      <c r="DA1836" s="69"/>
      <c r="DB1836" s="69"/>
      <c r="DC1836" s="69"/>
      <c r="DD1836" s="69"/>
      <c r="DE1836" s="69"/>
      <c r="DF1836" s="69"/>
      <c r="DG1836" s="69"/>
      <c r="DH1836" s="69"/>
      <c r="DI1836" s="69"/>
      <c r="DJ1836" s="69"/>
      <c r="DK1836" s="69"/>
      <c r="DL1836" s="69"/>
      <c r="DM1836" s="69"/>
      <c r="DN1836" s="69"/>
      <c r="DO1836" s="69"/>
      <c r="DP1836" s="69"/>
      <c r="DQ1836" s="69"/>
      <c r="DR1836" s="69"/>
      <c r="DS1836" s="69"/>
      <c r="DT1836" s="69"/>
      <c r="DU1836" s="69"/>
      <c r="DV1836" s="69"/>
      <c r="DW1836" s="69"/>
      <c r="DX1836" s="69"/>
      <c r="DY1836" s="69"/>
      <c r="DZ1836" s="69"/>
      <c r="EA1836" s="69"/>
      <c r="EB1836" s="69"/>
      <c r="EC1836" s="69"/>
      <c r="ED1836" s="69"/>
      <c r="EE1836" s="69"/>
      <c r="EF1836" s="69"/>
      <c r="EG1836" s="69"/>
      <c r="EH1836" s="69"/>
      <c r="EI1836" s="69"/>
      <c r="EJ1836" s="69"/>
      <c r="EK1836" s="69"/>
      <c r="EL1836" s="69"/>
      <c r="EM1836" s="69"/>
      <c r="EN1836" s="69"/>
      <c r="EO1836" s="69"/>
      <c r="EP1836" s="69"/>
      <c r="EQ1836" s="69"/>
      <c r="ER1836" s="69"/>
      <c r="ES1836" s="69"/>
      <c r="ET1836" s="69"/>
      <c r="EU1836" s="69"/>
      <c r="EV1836" s="69"/>
      <c r="EW1836" s="69"/>
      <c r="EX1836" s="69"/>
      <c r="EY1836" s="69"/>
      <c r="EZ1836" s="69"/>
      <c r="FA1836" s="69"/>
      <c r="FB1836" s="69"/>
      <c r="FC1836" s="69"/>
      <c r="FD1836" s="69"/>
      <c r="FE1836" s="69"/>
      <c r="FF1836" s="69"/>
      <c r="FG1836" s="69"/>
      <c r="FH1836" s="69"/>
      <c r="FI1836" s="69"/>
      <c r="FJ1836" s="69"/>
      <c r="FK1836" s="69"/>
      <c r="FL1836" s="69"/>
      <c r="FM1836" s="69"/>
      <c r="FN1836" s="69"/>
      <c r="FO1836" s="69"/>
      <c r="FP1836" s="69"/>
      <c r="FQ1836" s="69"/>
      <c r="FR1836" s="69"/>
      <c r="FS1836" s="69"/>
      <c r="FT1836" s="69"/>
      <c r="FU1836" s="69"/>
      <c r="FV1836" s="69"/>
      <c r="FW1836" s="69"/>
      <c r="FX1836" s="69"/>
      <c r="FY1836" s="69"/>
      <c r="FZ1836" s="69"/>
      <c r="GA1836" s="69"/>
      <c r="GB1836" s="69"/>
      <c r="GC1836" s="69"/>
      <c r="GD1836" s="69"/>
      <c r="GE1836" s="69"/>
      <c r="GF1836" s="69"/>
      <c r="GG1836" s="69"/>
      <c r="GH1836" s="69"/>
      <c r="GI1836" s="69"/>
      <c r="GJ1836" s="69"/>
      <c r="GK1836" s="69"/>
      <c r="GL1836" s="69"/>
      <c r="GM1836" s="69"/>
      <c r="GN1836" s="69"/>
      <c r="GO1836" s="69"/>
      <c r="GP1836" s="69"/>
      <c r="GQ1836" s="69"/>
      <c r="GR1836" s="69"/>
      <c r="GS1836" s="69"/>
      <c r="GT1836" s="69"/>
      <c r="GU1836" s="69"/>
      <c r="GV1836" s="69"/>
      <c r="GW1836" s="69"/>
      <c r="GX1836" s="69"/>
      <c r="GY1836" s="69"/>
      <c r="GZ1836" s="69"/>
      <c r="HA1836" s="69"/>
      <c r="HB1836" s="69"/>
      <c r="HC1836" s="69"/>
      <c r="HD1836" s="69"/>
      <c r="HE1836" s="69"/>
      <c r="HF1836" s="69"/>
      <c r="HG1836" s="69"/>
      <c r="HH1836" s="69"/>
      <c r="HI1836" s="69"/>
      <c r="HJ1836" s="69"/>
      <c r="HK1836" s="69"/>
      <c r="HL1836" s="69"/>
      <c r="HM1836" s="69"/>
      <c r="HN1836" s="69"/>
      <c r="HO1836" s="69"/>
      <c r="HP1836" s="69"/>
      <c r="HQ1836" s="69"/>
      <c r="HR1836" s="69"/>
      <c r="HS1836" s="69"/>
      <c r="HT1836" s="69"/>
      <c r="HU1836" s="69"/>
      <c r="HV1836" s="69"/>
      <c r="HW1836" s="69"/>
      <c r="HX1836" s="69"/>
      <c r="HY1836" s="69"/>
      <c r="HZ1836" s="69"/>
      <c r="IA1836" s="69"/>
      <c r="IB1836" s="69"/>
      <c r="IC1836" s="69"/>
      <c r="ID1836" s="69"/>
      <c r="IE1836" s="69"/>
      <c r="IF1836" s="69"/>
      <c r="IG1836" s="69"/>
      <c r="IH1836" s="69"/>
      <c r="II1836" s="69"/>
      <c r="IJ1836" s="69"/>
      <c r="IK1836" s="69"/>
      <c r="IL1836" s="69"/>
      <c r="IM1836" s="69"/>
      <c r="IN1836" s="69"/>
    </row>
    <row r="1837" spans="1:248" s="70" customFormat="1" ht="15" customHeight="1" x14ac:dyDescent="0.2">
      <c r="A1837" s="92" t="s">
        <v>3754</v>
      </c>
      <c r="B1837" s="142">
        <v>42516</v>
      </c>
      <c r="C1837" s="92" t="s">
        <v>3755</v>
      </c>
      <c r="D1837" s="319">
        <v>2900</v>
      </c>
      <c r="E1837" s="69"/>
      <c r="F1837" s="69"/>
      <c r="G1837" s="69"/>
      <c r="H1837" s="69"/>
      <c r="I1837" s="69"/>
      <c r="J1837" s="69"/>
      <c r="N1837" s="69"/>
      <c r="O1837" s="69"/>
      <c r="P1837" s="69"/>
      <c r="Q1837" s="69"/>
      <c r="R1837" s="69"/>
      <c r="S1837" s="69"/>
      <c r="T1837" s="69"/>
      <c r="U1837" s="69"/>
      <c r="V1837" s="69"/>
      <c r="W1837" s="69"/>
      <c r="X1837" s="69"/>
      <c r="Y1837" s="69"/>
      <c r="Z1837" s="69"/>
      <c r="AA1837" s="69"/>
      <c r="AB1837" s="69"/>
      <c r="AC1837" s="69"/>
      <c r="AD1837" s="69"/>
      <c r="AE1837" s="69"/>
      <c r="AF1837" s="69"/>
      <c r="AG1837" s="69"/>
      <c r="AH1837" s="69"/>
      <c r="AI1837" s="69"/>
      <c r="AJ1837" s="69"/>
      <c r="AK1837" s="69"/>
      <c r="AL1837" s="69"/>
      <c r="AM1837" s="69"/>
      <c r="AN1837" s="69"/>
      <c r="AO1837" s="69"/>
      <c r="AP1837" s="69"/>
      <c r="AQ1837" s="69"/>
      <c r="AR1837" s="69"/>
      <c r="AS1837" s="69"/>
      <c r="AT1837" s="69"/>
      <c r="AU1837" s="69"/>
      <c r="AV1837" s="69"/>
      <c r="AW1837" s="69"/>
      <c r="AX1837" s="69"/>
      <c r="AY1837" s="69"/>
      <c r="AZ1837" s="69"/>
      <c r="BA1837" s="69"/>
      <c r="BB1837" s="69"/>
      <c r="BC1837" s="69"/>
      <c r="BD1837" s="69"/>
      <c r="BE1837" s="69"/>
      <c r="BF1837" s="69"/>
      <c r="BG1837" s="69"/>
      <c r="BH1837" s="69"/>
      <c r="BI1837" s="69"/>
      <c r="BJ1837" s="69"/>
      <c r="BK1837" s="69"/>
      <c r="BL1837" s="69"/>
      <c r="BM1837" s="69"/>
      <c r="BN1837" s="69"/>
      <c r="BO1837" s="69"/>
      <c r="BP1837" s="69"/>
      <c r="BQ1837" s="69"/>
      <c r="BR1837" s="69"/>
      <c r="BS1837" s="69"/>
      <c r="BT1837" s="69"/>
      <c r="BU1837" s="69"/>
      <c r="BV1837" s="69"/>
      <c r="BW1837" s="69"/>
      <c r="BX1837" s="69"/>
      <c r="BY1837" s="69"/>
      <c r="BZ1837" s="69"/>
      <c r="CA1837" s="69"/>
      <c r="CB1837" s="69"/>
      <c r="CC1837" s="69"/>
      <c r="CD1837" s="69"/>
      <c r="CE1837" s="69"/>
      <c r="CF1837" s="69"/>
      <c r="CG1837" s="69"/>
      <c r="CH1837" s="69"/>
      <c r="CI1837" s="69"/>
      <c r="CJ1837" s="69"/>
      <c r="CK1837" s="69"/>
      <c r="CL1837" s="69"/>
      <c r="CM1837" s="69"/>
      <c r="CN1837" s="69"/>
      <c r="CO1837" s="69"/>
      <c r="CP1837" s="69"/>
      <c r="CQ1837" s="69"/>
      <c r="CR1837" s="69"/>
      <c r="CS1837" s="69"/>
      <c r="CT1837" s="69"/>
      <c r="CU1837" s="69"/>
      <c r="CV1837" s="69"/>
      <c r="CW1837" s="69"/>
      <c r="CX1837" s="69"/>
      <c r="CY1837" s="69"/>
      <c r="CZ1837" s="69"/>
      <c r="DA1837" s="69"/>
      <c r="DB1837" s="69"/>
      <c r="DC1837" s="69"/>
      <c r="DD1837" s="69"/>
      <c r="DE1837" s="69"/>
      <c r="DF1837" s="69"/>
      <c r="DG1837" s="69"/>
      <c r="DH1837" s="69"/>
      <c r="DI1837" s="69"/>
      <c r="DJ1837" s="69"/>
      <c r="DK1837" s="69"/>
      <c r="DL1837" s="69"/>
      <c r="DM1837" s="69"/>
      <c r="DN1837" s="69"/>
      <c r="DO1837" s="69"/>
      <c r="DP1837" s="69"/>
      <c r="DQ1837" s="69"/>
      <c r="DR1837" s="69"/>
      <c r="DS1837" s="69"/>
      <c r="DT1837" s="69"/>
      <c r="DU1837" s="69"/>
      <c r="DV1837" s="69"/>
      <c r="DW1837" s="69"/>
      <c r="DX1837" s="69"/>
      <c r="DY1837" s="69"/>
      <c r="DZ1837" s="69"/>
      <c r="EA1837" s="69"/>
      <c r="EB1837" s="69"/>
      <c r="EC1837" s="69"/>
      <c r="ED1837" s="69"/>
      <c r="EE1837" s="69"/>
      <c r="EF1837" s="69"/>
      <c r="EG1837" s="69"/>
      <c r="EH1837" s="69"/>
      <c r="EI1837" s="69"/>
      <c r="EJ1837" s="69"/>
      <c r="EK1837" s="69"/>
      <c r="EL1837" s="69"/>
      <c r="EM1837" s="69"/>
      <c r="EN1837" s="69"/>
      <c r="EO1837" s="69"/>
      <c r="EP1837" s="69"/>
      <c r="EQ1837" s="69"/>
      <c r="ER1837" s="69"/>
      <c r="ES1837" s="69"/>
      <c r="ET1837" s="69"/>
      <c r="EU1837" s="69"/>
      <c r="EV1837" s="69"/>
      <c r="EW1837" s="69"/>
      <c r="EX1837" s="69"/>
      <c r="EY1837" s="69"/>
      <c r="EZ1837" s="69"/>
      <c r="FA1837" s="69"/>
      <c r="FB1837" s="69"/>
      <c r="FC1837" s="69"/>
      <c r="FD1837" s="69"/>
      <c r="FE1837" s="69"/>
      <c r="FF1837" s="69"/>
      <c r="FG1837" s="69"/>
      <c r="FH1837" s="69"/>
      <c r="FI1837" s="69"/>
      <c r="FJ1837" s="69"/>
      <c r="FK1837" s="69"/>
      <c r="FL1837" s="69"/>
      <c r="FM1837" s="69"/>
      <c r="FN1837" s="69"/>
      <c r="FO1837" s="69"/>
      <c r="FP1837" s="69"/>
      <c r="FQ1837" s="69"/>
      <c r="FR1837" s="69"/>
      <c r="FS1837" s="69"/>
      <c r="FT1837" s="69"/>
      <c r="FU1837" s="69"/>
      <c r="FV1837" s="69"/>
      <c r="FW1837" s="69"/>
      <c r="FX1837" s="69"/>
      <c r="FY1837" s="69"/>
      <c r="FZ1837" s="69"/>
      <c r="GA1837" s="69"/>
      <c r="GB1837" s="69"/>
      <c r="GC1837" s="69"/>
      <c r="GD1837" s="69"/>
      <c r="GE1837" s="69"/>
      <c r="GF1837" s="69"/>
      <c r="GG1837" s="69"/>
      <c r="GH1837" s="69"/>
      <c r="GI1837" s="69"/>
      <c r="GJ1837" s="69"/>
      <c r="GK1837" s="69"/>
      <c r="GL1837" s="69"/>
      <c r="GM1837" s="69"/>
      <c r="GN1837" s="69"/>
      <c r="GO1837" s="69"/>
      <c r="GP1837" s="69"/>
      <c r="GQ1837" s="69"/>
      <c r="GR1837" s="69"/>
      <c r="GS1837" s="69"/>
      <c r="GT1837" s="69"/>
      <c r="GU1837" s="69"/>
      <c r="GV1837" s="69"/>
      <c r="GW1837" s="69"/>
      <c r="GX1837" s="69"/>
      <c r="GY1837" s="69"/>
      <c r="GZ1837" s="69"/>
      <c r="HA1837" s="69"/>
      <c r="HB1837" s="69"/>
      <c r="HC1837" s="69"/>
      <c r="HD1837" s="69"/>
      <c r="HE1837" s="69"/>
      <c r="HF1837" s="69"/>
      <c r="HG1837" s="69"/>
      <c r="HH1837" s="69"/>
      <c r="HI1837" s="69"/>
      <c r="HJ1837" s="69"/>
      <c r="HK1837" s="69"/>
      <c r="HL1837" s="69"/>
      <c r="HM1837" s="69"/>
      <c r="HN1837" s="69"/>
      <c r="HO1837" s="69"/>
      <c r="HP1837" s="69"/>
      <c r="HQ1837" s="69"/>
      <c r="HR1837" s="69"/>
      <c r="HS1837" s="69"/>
      <c r="HT1837" s="69"/>
      <c r="HU1837" s="69"/>
      <c r="HV1837" s="69"/>
      <c r="HW1837" s="69"/>
      <c r="HX1837" s="69"/>
      <c r="HY1837" s="69"/>
      <c r="HZ1837" s="69"/>
      <c r="IA1837" s="69"/>
      <c r="IB1837" s="69"/>
      <c r="IC1837" s="69"/>
      <c r="ID1837" s="69"/>
      <c r="IE1837" s="69"/>
      <c r="IF1837" s="69"/>
      <c r="IG1837" s="69"/>
      <c r="IH1837" s="69"/>
      <c r="II1837" s="69"/>
      <c r="IJ1837" s="69"/>
      <c r="IK1837" s="69"/>
      <c r="IL1837" s="69"/>
      <c r="IM1837" s="69"/>
      <c r="IN1837" s="69"/>
    </row>
    <row r="1838" spans="1:248" s="70" customFormat="1" ht="15.95" customHeight="1" x14ac:dyDescent="0.2">
      <c r="A1838" s="92" t="s">
        <v>3756</v>
      </c>
      <c r="B1838" s="142">
        <v>42517</v>
      </c>
      <c r="C1838" s="92" t="s">
        <v>3757</v>
      </c>
      <c r="D1838" s="319">
        <v>2900</v>
      </c>
      <c r="E1838" s="69"/>
      <c r="F1838" s="69"/>
      <c r="G1838" s="69"/>
      <c r="H1838" s="69"/>
      <c r="I1838" s="69"/>
      <c r="J1838" s="69"/>
      <c r="N1838" s="69"/>
      <c r="O1838" s="69"/>
      <c r="P1838" s="69"/>
      <c r="Q1838" s="69"/>
      <c r="R1838" s="69"/>
      <c r="S1838" s="69"/>
      <c r="T1838" s="69"/>
      <c r="U1838" s="69"/>
      <c r="V1838" s="69"/>
      <c r="W1838" s="69"/>
      <c r="X1838" s="69"/>
      <c r="Y1838" s="69"/>
      <c r="Z1838" s="69"/>
      <c r="AA1838" s="69"/>
      <c r="AB1838" s="69"/>
      <c r="AC1838" s="69"/>
      <c r="AD1838" s="69"/>
      <c r="AE1838" s="69"/>
      <c r="AF1838" s="69"/>
      <c r="AG1838" s="69"/>
      <c r="AH1838" s="69"/>
      <c r="AI1838" s="69"/>
      <c r="AJ1838" s="69"/>
      <c r="AK1838" s="69"/>
      <c r="AL1838" s="69"/>
      <c r="AM1838" s="69"/>
      <c r="AN1838" s="69"/>
      <c r="AO1838" s="69"/>
      <c r="AP1838" s="69"/>
      <c r="AQ1838" s="69"/>
      <c r="AR1838" s="69"/>
      <c r="AS1838" s="69"/>
      <c r="AT1838" s="69"/>
      <c r="AU1838" s="69"/>
      <c r="AV1838" s="69"/>
      <c r="AW1838" s="69"/>
      <c r="AX1838" s="69"/>
      <c r="AY1838" s="69"/>
      <c r="AZ1838" s="69"/>
      <c r="BA1838" s="69"/>
      <c r="BB1838" s="69"/>
      <c r="BC1838" s="69"/>
      <c r="BD1838" s="69"/>
      <c r="BE1838" s="69"/>
      <c r="BF1838" s="69"/>
      <c r="BG1838" s="69"/>
      <c r="BH1838" s="69"/>
      <c r="BI1838" s="69"/>
      <c r="BJ1838" s="69"/>
      <c r="BK1838" s="69"/>
      <c r="BL1838" s="69"/>
      <c r="BM1838" s="69"/>
      <c r="BN1838" s="69"/>
      <c r="BO1838" s="69"/>
      <c r="BP1838" s="69"/>
      <c r="BQ1838" s="69"/>
      <c r="BR1838" s="69"/>
      <c r="BS1838" s="69"/>
      <c r="BT1838" s="69"/>
      <c r="BU1838" s="69"/>
      <c r="BV1838" s="69"/>
      <c r="BW1838" s="69"/>
      <c r="BX1838" s="69"/>
      <c r="BY1838" s="69"/>
      <c r="BZ1838" s="69"/>
      <c r="CA1838" s="69"/>
      <c r="CB1838" s="69"/>
      <c r="CC1838" s="69"/>
      <c r="CD1838" s="69"/>
      <c r="CE1838" s="69"/>
      <c r="CF1838" s="69"/>
      <c r="CG1838" s="69"/>
      <c r="CH1838" s="69"/>
      <c r="CI1838" s="69"/>
      <c r="CJ1838" s="69"/>
      <c r="CK1838" s="69"/>
      <c r="CL1838" s="69"/>
      <c r="CM1838" s="69"/>
      <c r="CN1838" s="69"/>
      <c r="CO1838" s="69"/>
      <c r="CP1838" s="69"/>
      <c r="CQ1838" s="69"/>
      <c r="CR1838" s="69"/>
      <c r="CS1838" s="69"/>
      <c r="CT1838" s="69"/>
      <c r="CU1838" s="69"/>
      <c r="CV1838" s="69"/>
      <c r="CW1838" s="69"/>
      <c r="CX1838" s="69"/>
      <c r="CY1838" s="69"/>
      <c r="CZ1838" s="69"/>
      <c r="DA1838" s="69"/>
      <c r="DB1838" s="69"/>
      <c r="DC1838" s="69"/>
      <c r="DD1838" s="69"/>
      <c r="DE1838" s="69"/>
      <c r="DF1838" s="69"/>
      <c r="DG1838" s="69"/>
      <c r="DH1838" s="69"/>
      <c r="DI1838" s="69"/>
      <c r="DJ1838" s="69"/>
      <c r="DK1838" s="69"/>
      <c r="DL1838" s="69"/>
      <c r="DM1838" s="69"/>
      <c r="DN1838" s="69"/>
      <c r="DO1838" s="69"/>
      <c r="DP1838" s="69"/>
      <c r="DQ1838" s="69"/>
      <c r="DR1838" s="69"/>
      <c r="DS1838" s="69"/>
      <c r="DT1838" s="69"/>
      <c r="DU1838" s="69"/>
      <c r="DV1838" s="69"/>
      <c r="DW1838" s="69"/>
      <c r="DX1838" s="69"/>
      <c r="DY1838" s="69"/>
      <c r="DZ1838" s="69"/>
      <c r="EA1838" s="69"/>
      <c r="EB1838" s="69"/>
      <c r="EC1838" s="69"/>
      <c r="ED1838" s="69"/>
      <c r="EE1838" s="69"/>
      <c r="EF1838" s="69"/>
      <c r="EG1838" s="69"/>
      <c r="EH1838" s="69"/>
      <c r="EI1838" s="69"/>
      <c r="EJ1838" s="69"/>
      <c r="EK1838" s="69"/>
      <c r="EL1838" s="69"/>
      <c r="EM1838" s="69"/>
      <c r="EN1838" s="69"/>
      <c r="EO1838" s="69"/>
      <c r="EP1838" s="69"/>
      <c r="EQ1838" s="69"/>
      <c r="ER1838" s="69"/>
      <c r="ES1838" s="69"/>
      <c r="ET1838" s="69"/>
      <c r="EU1838" s="69"/>
      <c r="EV1838" s="69"/>
      <c r="EW1838" s="69"/>
      <c r="EX1838" s="69"/>
      <c r="EY1838" s="69"/>
      <c r="EZ1838" s="69"/>
      <c r="FA1838" s="69"/>
      <c r="FB1838" s="69"/>
      <c r="FC1838" s="69"/>
      <c r="FD1838" s="69"/>
      <c r="FE1838" s="69"/>
      <c r="FF1838" s="69"/>
      <c r="FG1838" s="69"/>
      <c r="FH1838" s="69"/>
      <c r="FI1838" s="69"/>
      <c r="FJ1838" s="69"/>
      <c r="FK1838" s="69"/>
      <c r="FL1838" s="69"/>
      <c r="FM1838" s="69"/>
      <c r="FN1838" s="69"/>
      <c r="FO1838" s="69"/>
      <c r="FP1838" s="69"/>
      <c r="FQ1838" s="69"/>
      <c r="FR1838" s="69"/>
      <c r="FS1838" s="69"/>
      <c r="FT1838" s="69"/>
      <c r="FU1838" s="69"/>
      <c r="FV1838" s="69"/>
      <c r="FW1838" s="69"/>
      <c r="FX1838" s="69"/>
      <c r="FY1838" s="69"/>
      <c r="FZ1838" s="69"/>
      <c r="GA1838" s="69"/>
      <c r="GB1838" s="69"/>
      <c r="GC1838" s="69"/>
      <c r="GD1838" s="69"/>
      <c r="GE1838" s="69"/>
      <c r="GF1838" s="69"/>
      <c r="GG1838" s="69"/>
      <c r="GH1838" s="69"/>
      <c r="GI1838" s="69"/>
      <c r="GJ1838" s="69"/>
      <c r="GK1838" s="69"/>
      <c r="GL1838" s="69"/>
      <c r="GM1838" s="69"/>
      <c r="GN1838" s="69"/>
      <c r="GO1838" s="69"/>
      <c r="GP1838" s="69"/>
      <c r="GQ1838" s="69"/>
      <c r="GR1838" s="69"/>
      <c r="GS1838" s="69"/>
      <c r="GT1838" s="69"/>
      <c r="GU1838" s="69"/>
      <c r="GV1838" s="69"/>
      <c r="GW1838" s="69"/>
      <c r="GX1838" s="69"/>
      <c r="GY1838" s="69"/>
      <c r="GZ1838" s="69"/>
      <c r="HA1838" s="69"/>
      <c r="HB1838" s="69"/>
      <c r="HC1838" s="69"/>
      <c r="HD1838" s="69"/>
      <c r="HE1838" s="69"/>
      <c r="HF1838" s="69"/>
      <c r="HG1838" s="69"/>
      <c r="HH1838" s="69"/>
      <c r="HI1838" s="69"/>
      <c r="HJ1838" s="69"/>
      <c r="HK1838" s="69"/>
      <c r="HL1838" s="69"/>
      <c r="HM1838" s="69"/>
      <c r="HN1838" s="69"/>
      <c r="HO1838" s="69"/>
      <c r="HP1838" s="69"/>
      <c r="HQ1838" s="69"/>
      <c r="HR1838" s="69"/>
      <c r="HS1838" s="69"/>
      <c r="HT1838" s="69"/>
      <c r="HU1838" s="69"/>
      <c r="HV1838" s="69"/>
      <c r="HW1838" s="69"/>
      <c r="HX1838" s="69"/>
      <c r="HY1838" s="69"/>
      <c r="HZ1838" s="69"/>
      <c r="IA1838" s="69"/>
      <c r="IB1838" s="69"/>
      <c r="IC1838" s="69"/>
      <c r="ID1838" s="69"/>
      <c r="IE1838" s="69"/>
      <c r="IF1838" s="69"/>
      <c r="IG1838" s="69"/>
      <c r="IH1838" s="69"/>
      <c r="II1838" s="69"/>
      <c r="IJ1838" s="69"/>
      <c r="IK1838" s="69"/>
      <c r="IL1838" s="69"/>
      <c r="IM1838" s="69"/>
      <c r="IN1838" s="69"/>
    </row>
    <row r="1839" spans="1:248" s="70" customFormat="1" ht="15" customHeight="1" x14ac:dyDescent="0.2">
      <c r="A1839" s="92" t="s">
        <v>3758</v>
      </c>
      <c r="B1839" s="142">
        <v>42518</v>
      </c>
      <c r="C1839" s="92" t="s">
        <v>3759</v>
      </c>
      <c r="D1839" s="319">
        <v>2900</v>
      </c>
      <c r="E1839" s="69"/>
      <c r="F1839" s="69"/>
      <c r="G1839" s="69"/>
      <c r="H1839" s="69"/>
      <c r="I1839" s="69"/>
      <c r="J1839" s="69"/>
      <c r="N1839" s="69"/>
      <c r="O1839" s="69"/>
      <c r="P1839" s="69"/>
      <c r="Q1839" s="69"/>
      <c r="R1839" s="69"/>
      <c r="S1839" s="69"/>
      <c r="T1839" s="69"/>
      <c r="U1839" s="69"/>
      <c r="V1839" s="69"/>
      <c r="W1839" s="69"/>
      <c r="X1839" s="69"/>
      <c r="Y1839" s="69"/>
      <c r="Z1839" s="69"/>
      <c r="AA1839" s="69"/>
      <c r="AB1839" s="69"/>
      <c r="AC1839" s="69"/>
      <c r="AD1839" s="69"/>
      <c r="AE1839" s="69"/>
      <c r="AF1839" s="69"/>
      <c r="AG1839" s="69"/>
      <c r="AH1839" s="69"/>
      <c r="AI1839" s="69"/>
      <c r="AJ1839" s="69"/>
      <c r="AK1839" s="69"/>
      <c r="AL1839" s="69"/>
      <c r="AM1839" s="69"/>
      <c r="AN1839" s="69"/>
      <c r="AO1839" s="69"/>
      <c r="AP1839" s="69"/>
      <c r="AQ1839" s="69"/>
      <c r="AR1839" s="69"/>
      <c r="AS1839" s="69"/>
      <c r="AT1839" s="69"/>
      <c r="AU1839" s="69"/>
      <c r="AV1839" s="69"/>
      <c r="AW1839" s="69"/>
      <c r="AX1839" s="69"/>
      <c r="AY1839" s="69"/>
      <c r="AZ1839" s="69"/>
      <c r="BA1839" s="69"/>
      <c r="BB1839" s="69"/>
      <c r="BC1839" s="69"/>
      <c r="BD1839" s="69"/>
      <c r="BE1839" s="69"/>
      <c r="BF1839" s="69"/>
      <c r="BG1839" s="69"/>
      <c r="BH1839" s="69"/>
      <c r="BI1839" s="69"/>
      <c r="BJ1839" s="69"/>
      <c r="BK1839" s="69"/>
      <c r="BL1839" s="69"/>
      <c r="BM1839" s="69"/>
      <c r="BN1839" s="69"/>
      <c r="BO1839" s="69"/>
      <c r="BP1839" s="69"/>
      <c r="BQ1839" s="69"/>
      <c r="BR1839" s="69"/>
      <c r="BS1839" s="69"/>
      <c r="BT1839" s="69"/>
      <c r="BU1839" s="69"/>
      <c r="BV1839" s="69"/>
      <c r="BW1839" s="69"/>
      <c r="BX1839" s="69"/>
      <c r="BY1839" s="69"/>
      <c r="BZ1839" s="69"/>
      <c r="CA1839" s="69"/>
      <c r="CB1839" s="69"/>
      <c r="CC1839" s="69"/>
      <c r="CD1839" s="69"/>
      <c r="CE1839" s="69"/>
      <c r="CF1839" s="69"/>
      <c r="CG1839" s="69"/>
      <c r="CH1839" s="69"/>
      <c r="CI1839" s="69"/>
      <c r="CJ1839" s="69"/>
      <c r="CK1839" s="69"/>
      <c r="CL1839" s="69"/>
      <c r="CM1839" s="69"/>
      <c r="CN1839" s="69"/>
      <c r="CO1839" s="69"/>
      <c r="CP1839" s="69"/>
      <c r="CQ1839" s="69"/>
      <c r="CR1839" s="69"/>
      <c r="CS1839" s="69"/>
      <c r="CT1839" s="69"/>
      <c r="CU1839" s="69"/>
      <c r="CV1839" s="69"/>
      <c r="CW1839" s="69"/>
      <c r="CX1839" s="69"/>
      <c r="CY1839" s="69"/>
      <c r="CZ1839" s="69"/>
      <c r="DA1839" s="69"/>
      <c r="DB1839" s="69"/>
      <c r="DC1839" s="69"/>
      <c r="DD1839" s="69"/>
      <c r="DE1839" s="69"/>
      <c r="DF1839" s="69"/>
      <c r="DG1839" s="69"/>
      <c r="DH1839" s="69"/>
      <c r="DI1839" s="69"/>
      <c r="DJ1839" s="69"/>
      <c r="DK1839" s="69"/>
      <c r="DL1839" s="69"/>
      <c r="DM1839" s="69"/>
      <c r="DN1839" s="69"/>
      <c r="DO1839" s="69"/>
      <c r="DP1839" s="69"/>
      <c r="DQ1839" s="69"/>
      <c r="DR1839" s="69"/>
      <c r="DS1839" s="69"/>
      <c r="DT1839" s="69"/>
      <c r="DU1839" s="69"/>
      <c r="DV1839" s="69"/>
      <c r="DW1839" s="69"/>
      <c r="DX1839" s="69"/>
      <c r="DY1839" s="69"/>
      <c r="DZ1839" s="69"/>
      <c r="EA1839" s="69"/>
      <c r="EB1839" s="69"/>
      <c r="EC1839" s="69"/>
      <c r="ED1839" s="69"/>
      <c r="EE1839" s="69"/>
      <c r="EF1839" s="69"/>
      <c r="EG1839" s="69"/>
      <c r="EH1839" s="69"/>
      <c r="EI1839" s="69"/>
      <c r="EJ1839" s="69"/>
      <c r="EK1839" s="69"/>
      <c r="EL1839" s="69"/>
      <c r="EM1839" s="69"/>
      <c r="EN1839" s="69"/>
      <c r="EO1839" s="69"/>
      <c r="EP1839" s="69"/>
      <c r="EQ1839" s="69"/>
      <c r="ER1839" s="69"/>
      <c r="ES1839" s="69"/>
      <c r="ET1839" s="69"/>
      <c r="EU1839" s="69"/>
      <c r="EV1839" s="69"/>
      <c r="EW1839" s="69"/>
      <c r="EX1839" s="69"/>
      <c r="EY1839" s="69"/>
      <c r="EZ1839" s="69"/>
      <c r="FA1839" s="69"/>
      <c r="FB1839" s="69"/>
      <c r="FC1839" s="69"/>
      <c r="FD1839" s="69"/>
      <c r="FE1839" s="69"/>
      <c r="FF1839" s="69"/>
      <c r="FG1839" s="69"/>
      <c r="FH1839" s="69"/>
      <c r="FI1839" s="69"/>
      <c r="FJ1839" s="69"/>
      <c r="FK1839" s="69"/>
      <c r="FL1839" s="69"/>
      <c r="FM1839" s="69"/>
      <c r="FN1839" s="69"/>
      <c r="FO1839" s="69"/>
      <c r="FP1839" s="69"/>
      <c r="FQ1839" s="69"/>
      <c r="FR1839" s="69"/>
      <c r="FS1839" s="69"/>
      <c r="FT1839" s="69"/>
      <c r="FU1839" s="69"/>
      <c r="FV1839" s="69"/>
      <c r="FW1839" s="69"/>
      <c r="FX1839" s="69"/>
      <c r="FY1839" s="69"/>
      <c r="FZ1839" s="69"/>
      <c r="GA1839" s="69"/>
      <c r="GB1839" s="69"/>
      <c r="GC1839" s="69"/>
      <c r="GD1839" s="69"/>
      <c r="GE1839" s="69"/>
      <c r="GF1839" s="69"/>
      <c r="GG1839" s="69"/>
      <c r="GH1839" s="69"/>
      <c r="GI1839" s="69"/>
      <c r="GJ1839" s="69"/>
      <c r="GK1839" s="69"/>
      <c r="GL1839" s="69"/>
      <c r="GM1839" s="69"/>
      <c r="GN1839" s="69"/>
      <c r="GO1839" s="69"/>
      <c r="GP1839" s="69"/>
      <c r="GQ1839" s="69"/>
      <c r="GR1839" s="69"/>
      <c r="GS1839" s="69"/>
      <c r="GT1839" s="69"/>
      <c r="GU1839" s="69"/>
      <c r="GV1839" s="69"/>
      <c r="GW1839" s="69"/>
      <c r="GX1839" s="69"/>
      <c r="GY1839" s="69"/>
      <c r="GZ1839" s="69"/>
      <c r="HA1839" s="69"/>
      <c r="HB1839" s="69"/>
      <c r="HC1839" s="69"/>
      <c r="HD1839" s="69"/>
      <c r="HE1839" s="69"/>
      <c r="HF1839" s="69"/>
      <c r="HG1839" s="69"/>
      <c r="HH1839" s="69"/>
      <c r="HI1839" s="69"/>
      <c r="HJ1839" s="69"/>
      <c r="HK1839" s="69"/>
      <c r="HL1839" s="69"/>
      <c r="HM1839" s="69"/>
      <c r="HN1839" s="69"/>
      <c r="HO1839" s="69"/>
      <c r="HP1839" s="69"/>
      <c r="HQ1839" s="69"/>
      <c r="HR1839" s="69"/>
      <c r="HS1839" s="69"/>
      <c r="HT1839" s="69"/>
      <c r="HU1839" s="69"/>
      <c r="HV1839" s="69"/>
      <c r="HW1839" s="69"/>
      <c r="HX1839" s="69"/>
      <c r="HY1839" s="69"/>
      <c r="HZ1839" s="69"/>
      <c r="IA1839" s="69"/>
      <c r="IB1839" s="69"/>
      <c r="IC1839" s="69"/>
      <c r="ID1839" s="69"/>
      <c r="IE1839" s="69"/>
      <c r="IF1839" s="69"/>
      <c r="IG1839" s="69"/>
      <c r="IH1839" s="69"/>
      <c r="II1839" s="69"/>
      <c r="IJ1839" s="69"/>
      <c r="IK1839" s="69"/>
      <c r="IL1839" s="69"/>
      <c r="IM1839" s="69"/>
      <c r="IN1839" s="69"/>
    </row>
    <row r="1840" spans="1:248" s="70" customFormat="1" ht="31.5" x14ac:dyDescent="0.2">
      <c r="A1840" s="92" t="s">
        <v>3760</v>
      </c>
      <c r="B1840" s="142">
        <v>42519</v>
      </c>
      <c r="C1840" s="92" t="s">
        <v>3761</v>
      </c>
      <c r="D1840" s="319">
        <v>2900</v>
      </c>
      <c r="E1840" s="69"/>
      <c r="F1840" s="69"/>
      <c r="G1840" s="69"/>
      <c r="H1840" s="69"/>
      <c r="I1840" s="69"/>
      <c r="J1840" s="69"/>
      <c r="N1840" s="69"/>
      <c r="O1840" s="69"/>
      <c r="P1840" s="69"/>
      <c r="Q1840" s="69"/>
      <c r="R1840" s="69"/>
      <c r="S1840" s="69"/>
      <c r="T1840" s="69"/>
      <c r="U1840" s="69"/>
      <c r="V1840" s="69"/>
      <c r="W1840" s="69"/>
      <c r="X1840" s="69"/>
      <c r="Y1840" s="69"/>
      <c r="Z1840" s="69"/>
      <c r="AA1840" s="69"/>
      <c r="AB1840" s="69"/>
      <c r="AC1840" s="69"/>
      <c r="AD1840" s="69"/>
      <c r="AE1840" s="69"/>
      <c r="AF1840" s="69"/>
      <c r="AG1840" s="69"/>
      <c r="AH1840" s="69"/>
      <c r="AI1840" s="69"/>
      <c r="AJ1840" s="69"/>
      <c r="AK1840" s="69"/>
      <c r="AL1840" s="69"/>
      <c r="AM1840" s="69"/>
      <c r="AN1840" s="69"/>
      <c r="AO1840" s="69"/>
      <c r="AP1840" s="69"/>
      <c r="AQ1840" s="69"/>
      <c r="AR1840" s="69"/>
      <c r="AS1840" s="69"/>
      <c r="AT1840" s="69"/>
      <c r="AU1840" s="69"/>
      <c r="AV1840" s="69"/>
      <c r="AW1840" s="69"/>
      <c r="AX1840" s="69"/>
      <c r="AY1840" s="69"/>
      <c r="AZ1840" s="69"/>
      <c r="BA1840" s="69"/>
      <c r="BB1840" s="69"/>
      <c r="BC1840" s="69"/>
      <c r="BD1840" s="69"/>
      <c r="BE1840" s="69"/>
      <c r="BF1840" s="69"/>
      <c r="BG1840" s="69"/>
      <c r="BH1840" s="69"/>
      <c r="BI1840" s="69"/>
      <c r="BJ1840" s="69"/>
      <c r="BK1840" s="69"/>
      <c r="BL1840" s="69"/>
      <c r="BM1840" s="69"/>
      <c r="BN1840" s="69"/>
      <c r="BO1840" s="69"/>
      <c r="BP1840" s="69"/>
      <c r="BQ1840" s="69"/>
      <c r="BR1840" s="69"/>
      <c r="BS1840" s="69"/>
      <c r="BT1840" s="69"/>
      <c r="BU1840" s="69"/>
      <c r="BV1840" s="69"/>
      <c r="BW1840" s="69"/>
      <c r="BX1840" s="69"/>
      <c r="BY1840" s="69"/>
      <c r="BZ1840" s="69"/>
      <c r="CA1840" s="69"/>
      <c r="CB1840" s="69"/>
      <c r="CC1840" s="69"/>
      <c r="CD1840" s="69"/>
      <c r="CE1840" s="69"/>
      <c r="CF1840" s="69"/>
      <c r="CG1840" s="69"/>
      <c r="CH1840" s="69"/>
      <c r="CI1840" s="69"/>
      <c r="CJ1840" s="69"/>
      <c r="CK1840" s="69"/>
      <c r="CL1840" s="69"/>
      <c r="CM1840" s="69"/>
      <c r="CN1840" s="69"/>
      <c r="CO1840" s="69"/>
      <c r="CP1840" s="69"/>
      <c r="CQ1840" s="69"/>
      <c r="CR1840" s="69"/>
      <c r="CS1840" s="69"/>
      <c r="CT1840" s="69"/>
      <c r="CU1840" s="69"/>
      <c r="CV1840" s="69"/>
      <c r="CW1840" s="69"/>
      <c r="CX1840" s="69"/>
      <c r="CY1840" s="69"/>
      <c r="CZ1840" s="69"/>
      <c r="DA1840" s="69"/>
      <c r="DB1840" s="69"/>
      <c r="DC1840" s="69"/>
      <c r="DD1840" s="69"/>
      <c r="DE1840" s="69"/>
      <c r="DF1840" s="69"/>
      <c r="DG1840" s="69"/>
      <c r="DH1840" s="69"/>
      <c r="DI1840" s="69"/>
      <c r="DJ1840" s="69"/>
      <c r="DK1840" s="69"/>
      <c r="DL1840" s="69"/>
      <c r="DM1840" s="69"/>
      <c r="DN1840" s="69"/>
      <c r="DO1840" s="69"/>
      <c r="DP1840" s="69"/>
      <c r="DQ1840" s="69"/>
      <c r="DR1840" s="69"/>
      <c r="DS1840" s="69"/>
      <c r="DT1840" s="69"/>
      <c r="DU1840" s="69"/>
      <c r="DV1840" s="69"/>
      <c r="DW1840" s="69"/>
      <c r="DX1840" s="69"/>
      <c r="DY1840" s="69"/>
      <c r="DZ1840" s="69"/>
      <c r="EA1840" s="69"/>
      <c r="EB1840" s="69"/>
      <c r="EC1840" s="69"/>
      <c r="ED1840" s="69"/>
      <c r="EE1840" s="69"/>
      <c r="EF1840" s="69"/>
      <c r="EG1840" s="69"/>
      <c r="EH1840" s="69"/>
      <c r="EI1840" s="69"/>
      <c r="EJ1840" s="69"/>
      <c r="EK1840" s="69"/>
      <c r="EL1840" s="69"/>
      <c r="EM1840" s="69"/>
      <c r="EN1840" s="69"/>
      <c r="EO1840" s="69"/>
      <c r="EP1840" s="69"/>
      <c r="EQ1840" s="69"/>
      <c r="ER1840" s="69"/>
      <c r="ES1840" s="69"/>
      <c r="ET1840" s="69"/>
      <c r="EU1840" s="69"/>
      <c r="EV1840" s="69"/>
      <c r="EW1840" s="69"/>
      <c r="EX1840" s="69"/>
      <c r="EY1840" s="69"/>
      <c r="EZ1840" s="69"/>
      <c r="FA1840" s="69"/>
      <c r="FB1840" s="69"/>
      <c r="FC1840" s="69"/>
      <c r="FD1840" s="69"/>
      <c r="FE1840" s="69"/>
      <c r="FF1840" s="69"/>
      <c r="FG1840" s="69"/>
      <c r="FH1840" s="69"/>
      <c r="FI1840" s="69"/>
      <c r="FJ1840" s="69"/>
      <c r="FK1840" s="69"/>
      <c r="FL1840" s="69"/>
      <c r="FM1840" s="69"/>
      <c r="FN1840" s="69"/>
      <c r="FO1840" s="69"/>
      <c r="FP1840" s="69"/>
      <c r="FQ1840" s="69"/>
      <c r="FR1840" s="69"/>
      <c r="FS1840" s="69"/>
      <c r="FT1840" s="69"/>
      <c r="FU1840" s="69"/>
      <c r="FV1840" s="69"/>
      <c r="FW1840" s="69"/>
      <c r="FX1840" s="69"/>
      <c r="FY1840" s="69"/>
      <c r="FZ1840" s="69"/>
      <c r="GA1840" s="69"/>
      <c r="GB1840" s="69"/>
      <c r="GC1840" s="69"/>
      <c r="GD1840" s="69"/>
      <c r="GE1840" s="69"/>
      <c r="GF1840" s="69"/>
      <c r="GG1840" s="69"/>
      <c r="GH1840" s="69"/>
      <c r="GI1840" s="69"/>
      <c r="GJ1840" s="69"/>
      <c r="GK1840" s="69"/>
      <c r="GL1840" s="69"/>
      <c r="GM1840" s="69"/>
      <c r="GN1840" s="69"/>
      <c r="GO1840" s="69"/>
      <c r="GP1840" s="69"/>
      <c r="GQ1840" s="69"/>
      <c r="GR1840" s="69"/>
      <c r="GS1840" s="69"/>
      <c r="GT1840" s="69"/>
      <c r="GU1840" s="69"/>
      <c r="GV1840" s="69"/>
      <c r="GW1840" s="69"/>
      <c r="GX1840" s="69"/>
      <c r="GY1840" s="69"/>
      <c r="GZ1840" s="69"/>
      <c r="HA1840" s="69"/>
      <c r="HB1840" s="69"/>
      <c r="HC1840" s="69"/>
      <c r="HD1840" s="69"/>
      <c r="HE1840" s="69"/>
      <c r="HF1840" s="69"/>
      <c r="HG1840" s="69"/>
      <c r="HH1840" s="69"/>
      <c r="HI1840" s="69"/>
      <c r="HJ1840" s="69"/>
      <c r="HK1840" s="69"/>
      <c r="HL1840" s="69"/>
      <c r="HM1840" s="69"/>
      <c r="HN1840" s="69"/>
      <c r="HO1840" s="69"/>
      <c r="HP1840" s="69"/>
      <c r="HQ1840" s="69"/>
      <c r="HR1840" s="69"/>
      <c r="HS1840" s="69"/>
      <c r="HT1840" s="69"/>
      <c r="HU1840" s="69"/>
      <c r="HV1840" s="69"/>
      <c r="HW1840" s="69"/>
      <c r="HX1840" s="69"/>
      <c r="HY1840" s="69"/>
      <c r="HZ1840" s="69"/>
      <c r="IA1840" s="69"/>
      <c r="IB1840" s="69"/>
      <c r="IC1840" s="69"/>
      <c r="ID1840" s="69"/>
      <c r="IE1840" s="69"/>
      <c r="IF1840" s="69"/>
      <c r="IG1840" s="69"/>
      <c r="IH1840" s="69"/>
      <c r="II1840" s="69"/>
      <c r="IJ1840" s="69"/>
      <c r="IK1840" s="69"/>
      <c r="IL1840" s="69"/>
      <c r="IM1840" s="69"/>
      <c r="IN1840" s="69"/>
    </row>
    <row r="1841" spans="1:248" s="70" customFormat="1" ht="31.5" x14ac:dyDescent="0.2">
      <c r="A1841" s="92" t="s">
        <v>3762</v>
      </c>
      <c r="B1841" s="142">
        <v>42520</v>
      </c>
      <c r="C1841" s="92" t="s">
        <v>3763</v>
      </c>
      <c r="D1841" s="319">
        <v>2900</v>
      </c>
      <c r="E1841" s="69"/>
      <c r="F1841" s="69"/>
      <c r="G1841" s="69"/>
      <c r="H1841" s="69"/>
      <c r="I1841" s="69"/>
      <c r="J1841" s="69"/>
      <c r="N1841" s="69"/>
      <c r="O1841" s="69"/>
      <c r="P1841" s="69"/>
      <c r="Q1841" s="69"/>
      <c r="R1841" s="69"/>
      <c r="S1841" s="69"/>
      <c r="T1841" s="69"/>
      <c r="U1841" s="69"/>
      <c r="V1841" s="69"/>
      <c r="W1841" s="69"/>
      <c r="X1841" s="69"/>
      <c r="Y1841" s="69"/>
      <c r="Z1841" s="69"/>
      <c r="AA1841" s="69"/>
      <c r="AB1841" s="69"/>
      <c r="AC1841" s="69"/>
      <c r="AD1841" s="69"/>
      <c r="AE1841" s="69"/>
      <c r="AF1841" s="69"/>
      <c r="AG1841" s="69"/>
      <c r="AH1841" s="69"/>
      <c r="AI1841" s="69"/>
      <c r="AJ1841" s="69"/>
      <c r="AK1841" s="69"/>
      <c r="AL1841" s="69"/>
      <c r="AM1841" s="69"/>
      <c r="AN1841" s="69"/>
      <c r="AO1841" s="69"/>
      <c r="AP1841" s="69"/>
      <c r="AQ1841" s="69"/>
      <c r="AR1841" s="69"/>
      <c r="AS1841" s="69"/>
      <c r="AT1841" s="69"/>
      <c r="AU1841" s="69"/>
      <c r="AV1841" s="69"/>
      <c r="AW1841" s="69"/>
      <c r="AX1841" s="69"/>
      <c r="AY1841" s="69"/>
      <c r="AZ1841" s="69"/>
      <c r="BA1841" s="69"/>
      <c r="BB1841" s="69"/>
      <c r="BC1841" s="69"/>
      <c r="BD1841" s="69"/>
      <c r="BE1841" s="69"/>
      <c r="BF1841" s="69"/>
      <c r="BG1841" s="69"/>
      <c r="BH1841" s="69"/>
      <c r="BI1841" s="69"/>
      <c r="BJ1841" s="69"/>
      <c r="BK1841" s="69"/>
      <c r="BL1841" s="69"/>
      <c r="BM1841" s="69"/>
      <c r="BN1841" s="69"/>
      <c r="BO1841" s="69"/>
      <c r="BP1841" s="69"/>
      <c r="BQ1841" s="69"/>
      <c r="BR1841" s="69"/>
      <c r="BS1841" s="69"/>
      <c r="BT1841" s="69"/>
      <c r="BU1841" s="69"/>
      <c r="BV1841" s="69"/>
      <c r="BW1841" s="69"/>
      <c r="BX1841" s="69"/>
      <c r="BY1841" s="69"/>
      <c r="BZ1841" s="69"/>
      <c r="CA1841" s="69"/>
      <c r="CB1841" s="69"/>
      <c r="CC1841" s="69"/>
      <c r="CD1841" s="69"/>
      <c r="CE1841" s="69"/>
      <c r="CF1841" s="69"/>
      <c r="CG1841" s="69"/>
      <c r="CH1841" s="69"/>
      <c r="CI1841" s="69"/>
      <c r="CJ1841" s="69"/>
      <c r="CK1841" s="69"/>
      <c r="CL1841" s="69"/>
      <c r="CM1841" s="69"/>
      <c r="CN1841" s="69"/>
      <c r="CO1841" s="69"/>
      <c r="CP1841" s="69"/>
      <c r="CQ1841" s="69"/>
      <c r="CR1841" s="69"/>
      <c r="CS1841" s="69"/>
      <c r="CT1841" s="69"/>
      <c r="CU1841" s="69"/>
      <c r="CV1841" s="69"/>
      <c r="CW1841" s="69"/>
      <c r="CX1841" s="69"/>
      <c r="CY1841" s="69"/>
      <c r="CZ1841" s="69"/>
      <c r="DA1841" s="69"/>
      <c r="DB1841" s="69"/>
      <c r="DC1841" s="69"/>
      <c r="DD1841" s="69"/>
      <c r="DE1841" s="69"/>
      <c r="DF1841" s="69"/>
      <c r="DG1841" s="69"/>
      <c r="DH1841" s="69"/>
      <c r="DI1841" s="69"/>
      <c r="DJ1841" s="69"/>
      <c r="DK1841" s="69"/>
      <c r="DL1841" s="69"/>
      <c r="DM1841" s="69"/>
      <c r="DN1841" s="69"/>
      <c r="DO1841" s="69"/>
      <c r="DP1841" s="69"/>
      <c r="DQ1841" s="69"/>
      <c r="DR1841" s="69"/>
      <c r="DS1841" s="69"/>
      <c r="DT1841" s="69"/>
      <c r="DU1841" s="69"/>
      <c r="DV1841" s="69"/>
      <c r="DW1841" s="69"/>
      <c r="DX1841" s="69"/>
      <c r="DY1841" s="69"/>
      <c r="DZ1841" s="69"/>
      <c r="EA1841" s="69"/>
      <c r="EB1841" s="69"/>
      <c r="EC1841" s="69"/>
      <c r="ED1841" s="69"/>
      <c r="EE1841" s="69"/>
      <c r="EF1841" s="69"/>
      <c r="EG1841" s="69"/>
      <c r="EH1841" s="69"/>
      <c r="EI1841" s="69"/>
      <c r="EJ1841" s="69"/>
      <c r="EK1841" s="69"/>
      <c r="EL1841" s="69"/>
      <c r="EM1841" s="69"/>
      <c r="EN1841" s="69"/>
      <c r="EO1841" s="69"/>
      <c r="EP1841" s="69"/>
      <c r="EQ1841" s="69"/>
      <c r="ER1841" s="69"/>
      <c r="ES1841" s="69"/>
      <c r="ET1841" s="69"/>
      <c r="EU1841" s="69"/>
      <c r="EV1841" s="69"/>
      <c r="EW1841" s="69"/>
      <c r="EX1841" s="69"/>
      <c r="EY1841" s="69"/>
      <c r="EZ1841" s="69"/>
      <c r="FA1841" s="69"/>
      <c r="FB1841" s="69"/>
      <c r="FC1841" s="69"/>
      <c r="FD1841" s="69"/>
      <c r="FE1841" s="69"/>
      <c r="FF1841" s="69"/>
      <c r="FG1841" s="69"/>
      <c r="FH1841" s="69"/>
      <c r="FI1841" s="69"/>
      <c r="FJ1841" s="69"/>
      <c r="FK1841" s="69"/>
      <c r="FL1841" s="69"/>
      <c r="FM1841" s="69"/>
      <c r="FN1841" s="69"/>
      <c r="FO1841" s="69"/>
      <c r="FP1841" s="69"/>
      <c r="FQ1841" s="69"/>
      <c r="FR1841" s="69"/>
      <c r="FS1841" s="69"/>
      <c r="FT1841" s="69"/>
      <c r="FU1841" s="69"/>
      <c r="FV1841" s="69"/>
      <c r="FW1841" s="69"/>
      <c r="FX1841" s="69"/>
      <c r="FY1841" s="69"/>
      <c r="FZ1841" s="69"/>
      <c r="GA1841" s="69"/>
      <c r="GB1841" s="69"/>
      <c r="GC1841" s="69"/>
      <c r="GD1841" s="69"/>
      <c r="GE1841" s="69"/>
      <c r="GF1841" s="69"/>
      <c r="GG1841" s="69"/>
      <c r="GH1841" s="69"/>
      <c r="GI1841" s="69"/>
      <c r="GJ1841" s="69"/>
      <c r="GK1841" s="69"/>
      <c r="GL1841" s="69"/>
      <c r="GM1841" s="69"/>
      <c r="GN1841" s="69"/>
      <c r="GO1841" s="69"/>
      <c r="GP1841" s="69"/>
      <c r="GQ1841" s="69"/>
      <c r="GR1841" s="69"/>
      <c r="GS1841" s="69"/>
      <c r="GT1841" s="69"/>
      <c r="GU1841" s="69"/>
      <c r="GV1841" s="69"/>
      <c r="GW1841" s="69"/>
      <c r="GX1841" s="69"/>
      <c r="GY1841" s="69"/>
      <c r="GZ1841" s="69"/>
      <c r="HA1841" s="69"/>
      <c r="HB1841" s="69"/>
      <c r="HC1841" s="69"/>
      <c r="HD1841" s="69"/>
      <c r="HE1841" s="69"/>
      <c r="HF1841" s="69"/>
      <c r="HG1841" s="69"/>
      <c r="HH1841" s="69"/>
      <c r="HI1841" s="69"/>
      <c r="HJ1841" s="69"/>
      <c r="HK1841" s="69"/>
      <c r="HL1841" s="69"/>
      <c r="HM1841" s="69"/>
      <c r="HN1841" s="69"/>
      <c r="HO1841" s="69"/>
      <c r="HP1841" s="69"/>
      <c r="HQ1841" s="69"/>
      <c r="HR1841" s="69"/>
      <c r="HS1841" s="69"/>
      <c r="HT1841" s="69"/>
      <c r="HU1841" s="69"/>
      <c r="HV1841" s="69"/>
      <c r="HW1841" s="69"/>
      <c r="HX1841" s="69"/>
      <c r="HY1841" s="69"/>
      <c r="HZ1841" s="69"/>
      <c r="IA1841" s="69"/>
      <c r="IB1841" s="69"/>
      <c r="IC1841" s="69"/>
      <c r="ID1841" s="69"/>
      <c r="IE1841" s="69"/>
      <c r="IF1841" s="69"/>
      <c r="IG1841" s="69"/>
      <c r="IH1841" s="69"/>
      <c r="II1841" s="69"/>
      <c r="IJ1841" s="69"/>
      <c r="IK1841" s="69"/>
      <c r="IL1841" s="69"/>
      <c r="IM1841" s="69"/>
      <c r="IN1841" s="69"/>
    </row>
    <row r="1842" spans="1:248" s="70" customFormat="1" x14ac:dyDescent="0.2">
      <c r="A1842" s="92" t="s">
        <v>3764</v>
      </c>
      <c r="B1842" s="142">
        <v>42521</v>
      </c>
      <c r="C1842" s="92" t="s">
        <v>3765</v>
      </c>
      <c r="D1842" s="319">
        <v>2900</v>
      </c>
      <c r="E1842" s="69"/>
      <c r="F1842" s="69"/>
      <c r="G1842" s="69"/>
      <c r="H1842" s="69"/>
      <c r="I1842" s="69"/>
      <c r="J1842" s="69"/>
      <c r="N1842" s="69"/>
      <c r="O1842" s="69"/>
      <c r="P1842" s="69"/>
      <c r="Q1842" s="69"/>
      <c r="R1842" s="69"/>
      <c r="S1842" s="69"/>
      <c r="T1842" s="69"/>
      <c r="U1842" s="69"/>
      <c r="V1842" s="69"/>
      <c r="W1842" s="69"/>
      <c r="X1842" s="69"/>
      <c r="Y1842" s="69"/>
      <c r="Z1842" s="69"/>
      <c r="AA1842" s="69"/>
      <c r="AB1842" s="69"/>
      <c r="AC1842" s="69"/>
      <c r="AD1842" s="69"/>
      <c r="AE1842" s="69"/>
      <c r="AF1842" s="69"/>
      <c r="AG1842" s="69"/>
      <c r="AH1842" s="69"/>
      <c r="AI1842" s="69"/>
      <c r="AJ1842" s="69"/>
      <c r="AK1842" s="69"/>
      <c r="AL1842" s="69"/>
      <c r="AM1842" s="69"/>
      <c r="AN1842" s="69"/>
      <c r="AO1842" s="69"/>
      <c r="AP1842" s="69"/>
      <c r="AQ1842" s="69"/>
      <c r="AR1842" s="69"/>
      <c r="AS1842" s="69"/>
      <c r="AT1842" s="69"/>
      <c r="AU1842" s="69"/>
      <c r="AV1842" s="69"/>
      <c r="AW1842" s="69"/>
      <c r="AX1842" s="69"/>
      <c r="AY1842" s="69"/>
      <c r="AZ1842" s="69"/>
      <c r="BA1842" s="69"/>
      <c r="BB1842" s="69"/>
      <c r="BC1842" s="69"/>
      <c r="BD1842" s="69"/>
      <c r="BE1842" s="69"/>
      <c r="BF1842" s="69"/>
      <c r="BG1842" s="69"/>
      <c r="BH1842" s="69"/>
      <c r="BI1842" s="69"/>
      <c r="BJ1842" s="69"/>
      <c r="BK1842" s="69"/>
      <c r="BL1842" s="69"/>
      <c r="BM1842" s="69"/>
      <c r="BN1842" s="69"/>
      <c r="BO1842" s="69"/>
      <c r="BP1842" s="69"/>
      <c r="BQ1842" s="69"/>
      <c r="BR1842" s="69"/>
      <c r="BS1842" s="69"/>
      <c r="BT1842" s="69"/>
      <c r="BU1842" s="69"/>
      <c r="BV1842" s="69"/>
      <c r="BW1842" s="69"/>
      <c r="BX1842" s="69"/>
      <c r="BY1842" s="69"/>
      <c r="BZ1842" s="69"/>
      <c r="CA1842" s="69"/>
      <c r="CB1842" s="69"/>
      <c r="CC1842" s="69"/>
      <c r="CD1842" s="69"/>
      <c r="CE1842" s="69"/>
      <c r="CF1842" s="69"/>
      <c r="CG1842" s="69"/>
      <c r="CH1842" s="69"/>
      <c r="CI1842" s="69"/>
      <c r="CJ1842" s="69"/>
      <c r="CK1842" s="69"/>
      <c r="CL1842" s="69"/>
      <c r="CM1842" s="69"/>
      <c r="CN1842" s="69"/>
      <c r="CO1842" s="69"/>
      <c r="CP1842" s="69"/>
      <c r="CQ1842" s="69"/>
      <c r="CR1842" s="69"/>
      <c r="CS1842" s="69"/>
      <c r="CT1842" s="69"/>
      <c r="CU1842" s="69"/>
      <c r="CV1842" s="69"/>
      <c r="CW1842" s="69"/>
      <c r="CX1842" s="69"/>
      <c r="CY1842" s="69"/>
      <c r="CZ1842" s="69"/>
      <c r="DA1842" s="69"/>
      <c r="DB1842" s="69"/>
      <c r="DC1842" s="69"/>
      <c r="DD1842" s="69"/>
      <c r="DE1842" s="69"/>
      <c r="DF1842" s="69"/>
      <c r="DG1842" s="69"/>
      <c r="DH1842" s="69"/>
      <c r="DI1842" s="69"/>
      <c r="DJ1842" s="69"/>
      <c r="DK1842" s="69"/>
      <c r="DL1842" s="69"/>
      <c r="DM1842" s="69"/>
      <c r="DN1842" s="69"/>
      <c r="DO1842" s="69"/>
      <c r="DP1842" s="69"/>
      <c r="DQ1842" s="69"/>
      <c r="DR1842" s="69"/>
      <c r="DS1842" s="69"/>
      <c r="DT1842" s="69"/>
      <c r="DU1842" s="69"/>
      <c r="DV1842" s="69"/>
      <c r="DW1842" s="69"/>
      <c r="DX1842" s="69"/>
      <c r="DY1842" s="69"/>
      <c r="DZ1842" s="69"/>
      <c r="EA1842" s="69"/>
      <c r="EB1842" s="69"/>
      <c r="EC1842" s="69"/>
      <c r="ED1842" s="69"/>
      <c r="EE1842" s="69"/>
      <c r="EF1842" s="69"/>
      <c r="EG1842" s="69"/>
      <c r="EH1842" s="69"/>
      <c r="EI1842" s="69"/>
      <c r="EJ1842" s="69"/>
      <c r="EK1842" s="69"/>
      <c r="EL1842" s="69"/>
      <c r="EM1842" s="69"/>
      <c r="EN1842" s="69"/>
      <c r="EO1842" s="69"/>
      <c r="EP1842" s="69"/>
      <c r="EQ1842" s="69"/>
      <c r="ER1842" s="69"/>
      <c r="ES1842" s="69"/>
      <c r="ET1842" s="69"/>
      <c r="EU1842" s="69"/>
      <c r="EV1842" s="69"/>
      <c r="EW1842" s="69"/>
      <c r="EX1842" s="69"/>
      <c r="EY1842" s="69"/>
      <c r="EZ1842" s="69"/>
      <c r="FA1842" s="69"/>
      <c r="FB1842" s="69"/>
      <c r="FC1842" s="69"/>
      <c r="FD1842" s="69"/>
      <c r="FE1842" s="69"/>
      <c r="FF1842" s="69"/>
      <c r="FG1842" s="69"/>
      <c r="FH1842" s="69"/>
      <c r="FI1842" s="69"/>
      <c r="FJ1842" s="69"/>
      <c r="FK1842" s="69"/>
      <c r="FL1842" s="69"/>
      <c r="FM1842" s="69"/>
      <c r="FN1842" s="69"/>
      <c r="FO1842" s="69"/>
      <c r="FP1842" s="69"/>
      <c r="FQ1842" s="69"/>
      <c r="FR1842" s="69"/>
      <c r="FS1842" s="69"/>
      <c r="FT1842" s="69"/>
      <c r="FU1842" s="69"/>
      <c r="FV1842" s="69"/>
      <c r="FW1842" s="69"/>
      <c r="FX1842" s="69"/>
      <c r="FY1842" s="69"/>
      <c r="FZ1842" s="69"/>
      <c r="GA1842" s="69"/>
      <c r="GB1842" s="69"/>
      <c r="GC1842" s="69"/>
      <c r="GD1842" s="69"/>
      <c r="GE1842" s="69"/>
      <c r="GF1842" s="69"/>
      <c r="GG1842" s="69"/>
      <c r="GH1842" s="69"/>
      <c r="GI1842" s="69"/>
      <c r="GJ1842" s="69"/>
      <c r="GK1842" s="69"/>
      <c r="GL1842" s="69"/>
      <c r="GM1842" s="69"/>
      <c r="GN1842" s="69"/>
      <c r="GO1842" s="69"/>
      <c r="GP1842" s="69"/>
      <c r="GQ1842" s="69"/>
      <c r="GR1842" s="69"/>
      <c r="GS1842" s="69"/>
      <c r="GT1842" s="69"/>
      <c r="GU1842" s="69"/>
      <c r="GV1842" s="69"/>
      <c r="GW1842" s="69"/>
      <c r="GX1842" s="69"/>
      <c r="GY1842" s="69"/>
      <c r="GZ1842" s="69"/>
      <c r="HA1842" s="69"/>
      <c r="HB1842" s="69"/>
      <c r="HC1842" s="69"/>
      <c r="HD1842" s="69"/>
      <c r="HE1842" s="69"/>
      <c r="HF1842" s="69"/>
      <c r="HG1842" s="69"/>
      <c r="HH1842" s="69"/>
      <c r="HI1842" s="69"/>
      <c r="HJ1842" s="69"/>
      <c r="HK1842" s="69"/>
      <c r="HL1842" s="69"/>
      <c r="HM1842" s="69"/>
      <c r="HN1842" s="69"/>
      <c r="HO1842" s="69"/>
      <c r="HP1842" s="69"/>
      <c r="HQ1842" s="69"/>
      <c r="HR1842" s="69"/>
      <c r="HS1842" s="69"/>
      <c r="HT1842" s="69"/>
      <c r="HU1842" s="69"/>
      <c r="HV1842" s="69"/>
      <c r="HW1842" s="69"/>
      <c r="HX1842" s="69"/>
      <c r="HY1842" s="69"/>
      <c r="HZ1842" s="69"/>
      <c r="IA1842" s="69"/>
      <c r="IB1842" s="69"/>
      <c r="IC1842" s="69"/>
      <c r="ID1842" s="69"/>
      <c r="IE1842" s="69"/>
      <c r="IF1842" s="69"/>
      <c r="IG1842" s="69"/>
      <c r="IH1842" s="69"/>
      <c r="II1842" s="69"/>
      <c r="IJ1842" s="69"/>
      <c r="IK1842" s="69"/>
      <c r="IL1842" s="69"/>
      <c r="IM1842" s="69"/>
      <c r="IN1842" s="69"/>
    </row>
    <row r="1843" spans="1:248" s="70" customFormat="1" x14ac:dyDescent="0.2">
      <c r="A1843" s="92" t="s">
        <v>3766</v>
      </c>
      <c r="B1843" s="142">
        <v>42522</v>
      </c>
      <c r="C1843" s="92" t="s">
        <v>3767</v>
      </c>
      <c r="D1843" s="319">
        <v>2900</v>
      </c>
      <c r="E1843" s="69"/>
      <c r="F1843" s="69"/>
      <c r="G1843" s="69"/>
      <c r="H1843" s="69"/>
      <c r="I1843" s="69"/>
      <c r="J1843" s="69"/>
      <c r="N1843" s="69"/>
      <c r="O1843" s="69"/>
      <c r="P1843" s="69"/>
      <c r="Q1843" s="69"/>
      <c r="R1843" s="69"/>
      <c r="S1843" s="69"/>
      <c r="T1843" s="69"/>
      <c r="U1843" s="69"/>
      <c r="V1843" s="69"/>
      <c r="W1843" s="69"/>
      <c r="X1843" s="69"/>
      <c r="Y1843" s="69"/>
      <c r="Z1843" s="69"/>
      <c r="AA1843" s="69"/>
      <c r="AB1843" s="69"/>
      <c r="AC1843" s="69"/>
      <c r="AD1843" s="69"/>
      <c r="AE1843" s="69"/>
      <c r="AF1843" s="69"/>
      <c r="AG1843" s="69"/>
      <c r="AH1843" s="69"/>
      <c r="AI1843" s="69"/>
      <c r="AJ1843" s="69"/>
      <c r="AK1843" s="69"/>
      <c r="AL1843" s="69"/>
      <c r="AM1843" s="69"/>
      <c r="AN1843" s="69"/>
      <c r="AO1843" s="69"/>
      <c r="AP1843" s="69"/>
      <c r="AQ1843" s="69"/>
      <c r="AR1843" s="69"/>
      <c r="AS1843" s="69"/>
      <c r="AT1843" s="69"/>
      <c r="AU1843" s="69"/>
      <c r="AV1843" s="69"/>
      <c r="AW1843" s="69"/>
      <c r="AX1843" s="69"/>
      <c r="AY1843" s="69"/>
      <c r="AZ1843" s="69"/>
      <c r="BA1843" s="69"/>
      <c r="BB1843" s="69"/>
      <c r="BC1843" s="69"/>
      <c r="BD1843" s="69"/>
      <c r="BE1843" s="69"/>
      <c r="BF1843" s="69"/>
      <c r="BG1843" s="69"/>
      <c r="BH1843" s="69"/>
      <c r="BI1843" s="69"/>
      <c r="BJ1843" s="69"/>
      <c r="BK1843" s="69"/>
      <c r="BL1843" s="69"/>
      <c r="BM1843" s="69"/>
      <c r="BN1843" s="69"/>
      <c r="BO1843" s="69"/>
      <c r="BP1843" s="69"/>
      <c r="BQ1843" s="69"/>
      <c r="BR1843" s="69"/>
      <c r="BS1843" s="69"/>
      <c r="BT1843" s="69"/>
      <c r="BU1843" s="69"/>
      <c r="BV1843" s="69"/>
      <c r="BW1843" s="69"/>
      <c r="BX1843" s="69"/>
      <c r="BY1843" s="69"/>
      <c r="BZ1843" s="69"/>
      <c r="CA1843" s="69"/>
      <c r="CB1843" s="69"/>
      <c r="CC1843" s="69"/>
      <c r="CD1843" s="69"/>
      <c r="CE1843" s="69"/>
      <c r="CF1843" s="69"/>
      <c r="CG1843" s="69"/>
      <c r="CH1843" s="69"/>
      <c r="CI1843" s="69"/>
      <c r="CJ1843" s="69"/>
      <c r="CK1843" s="69"/>
      <c r="CL1843" s="69"/>
      <c r="CM1843" s="69"/>
      <c r="CN1843" s="69"/>
      <c r="CO1843" s="69"/>
      <c r="CP1843" s="69"/>
      <c r="CQ1843" s="69"/>
      <c r="CR1843" s="69"/>
      <c r="CS1843" s="69"/>
      <c r="CT1843" s="69"/>
      <c r="CU1843" s="69"/>
      <c r="CV1843" s="69"/>
      <c r="CW1843" s="69"/>
      <c r="CX1843" s="69"/>
      <c r="CY1843" s="69"/>
      <c r="CZ1843" s="69"/>
      <c r="DA1843" s="69"/>
      <c r="DB1843" s="69"/>
      <c r="DC1843" s="69"/>
      <c r="DD1843" s="69"/>
      <c r="DE1843" s="69"/>
      <c r="DF1843" s="69"/>
      <c r="DG1843" s="69"/>
      <c r="DH1843" s="69"/>
      <c r="DI1843" s="69"/>
      <c r="DJ1843" s="69"/>
      <c r="DK1843" s="69"/>
      <c r="DL1843" s="69"/>
      <c r="DM1843" s="69"/>
      <c r="DN1843" s="69"/>
      <c r="DO1843" s="69"/>
      <c r="DP1843" s="69"/>
      <c r="DQ1843" s="69"/>
      <c r="DR1843" s="69"/>
      <c r="DS1843" s="69"/>
      <c r="DT1843" s="69"/>
      <c r="DU1843" s="69"/>
      <c r="DV1843" s="69"/>
      <c r="DW1843" s="69"/>
      <c r="DX1843" s="69"/>
      <c r="DY1843" s="69"/>
      <c r="DZ1843" s="69"/>
      <c r="EA1843" s="69"/>
      <c r="EB1843" s="69"/>
      <c r="EC1843" s="69"/>
      <c r="ED1843" s="69"/>
      <c r="EE1843" s="69"/>
      <c r="EF1843" s="69"/>
      <c r="EG1843" s="69"/>
      <c r="EH1843" s="69"/>
      <c r="EI1843" s="69"/>
      <c r="EJ1843" s="69"/>
      <c r="EK1843" s="69"/>
      <c r="EL1843" s="69"/>
      <c r="EM1843" s="69"/>
      <c r="EN1843" s="69"/>
      <c r="EO1843" s="69"/>
      <c r="EP1843" s="69"/>
      <c r="EQ1843" s="69"/>
      <c r="ER1843" s="69"/>
      <c r="ES1843" s="69"/>
      <c r="ET1843" s="69"/>
      <c r="EU1843" s="69"/>
      <c r="EV1843" s="69"/>
      <c r="EW1843" s="69"/>
      <c r="EX1843" s="69"/>
      <c r="EY1843" s="69"/>
      <c r="EZ1843" s="69"/>
      <c r="FA1843" s="69"/>
      <c r="FB1843" s="69"/>
      <c r="FC1843" s="69"/>
      <c r="FD1843" s="69"/>
      <c r="FE1843" s="69"/>
      <c r="FF1843" s="69"/>
      <c r="FG1843" s="69"/>
      <c r="FH1843" s="69"/>
      <c r="FI1843" s="69"/>
      <c r="FJ1843" s="69"/>
      <c r="FK1843" s="69"/>
      <c r="FL1843" s="69"/>
      <c r="FM1843" s="69"/>
      <c r="FN1843" s="69"/>
      <c r="FO1843" s="69"/>
      <c r="FP1843" s="69"/>
      <c r="FQ1843" s="69"/>
      <c r="FR1843" s="69"/>
      <c r="FS1843" s="69"/>
      <c r="FT1843" s="69"/>
      <c r="FU1843" s="69"/>
      <c r="FV1843" s="69"/>
      <c r="FW1843" s="69"/>
      <c r="FX1843" s="69"/>
      <c r="FY1843" s="69"/>
      <c r="FZ1843" s="69"/>
      <c r="GA1843" s="69"/>
      <c r="GB1843" s="69"/>
      <c r="GC1843" s="69"/>
      <c r="GD1843" s="69"/>
      <c r="GE1843" s="69"/>
      <c r="GF1843" s="69"/>
      <c r="GG1843" s="69"/>
      <c r="GH1843" s="69"/>
      <c r="GI1843" s="69"/>
      <c r="GJ1843" s="69"/>
      <c r="GK1843" s="69"/>
      <c r="GL1843" s="69"/>
      <c r="GM1843" s="69"/>
      <c r="GN1843" s="69"/>
      <c r="GO1843" s="69"/>
      <c r="GP1843" s="69"/>
      <c r="GQ1843" s="69"/>
      <c r="GR1843" s="69"/>
      <c r="GS1843" s="69"/>
      <c r="GT1843" s="69"/>
      <c r="GU1843" s="69"/>
      <c r="GV1843" s="69"/>
      <c r="GW1843" s="69"/>
      <c r="GX1843" s="69"/>
      <c r="GY1843" s="69"/>
      <c r="GZ1843" s="69"/>
      <c r="HA1843" s="69"/>
      <c r="HB1843" s="69"/>
      <c r="HC1843" s="69"/>
      <c r="HD1843" s="69"/>
      <c r="HE1843" s="69"/>
      <c r="HF1843" s="69"/>
      <c r="HG1843" s="69"/>
      <c r="HH1843" s="69"/>
      <c r="HI1843" s="69"/>
      <c r="HJ1843" s="69"/>
      <c r="HK1843" s="69"/>
      <c r="HL1843" s="69"/>
      <c r="HM1843" s="69"/>
      <c r="HN1843" s="69"/>
      <c r="HO1843" s="69"/>
      <c r="HP1843" s="69"/>
      <c r="HQ1843" s="69"/>
      <c r="HR1843" s="69"/>
      <c r="HS1843" s="69"/>
      <c r="HT1843" s="69"/>
      <c r="HU1843" s="69"/>
      <c r="HV1843" s="69"/>
      <c r="HW1843" s="69"/>
      <c r="HX1843" s="69"/>
      <c r="HY1843" s="69"/>
      <c r="HZ1843" s="69"/>
      <c r="IA1843" s="69"/>
      <c r="IB1843" s="69"/>
      <c r="IC1843" s="69"/>
      <c r="ID1843" s="69"/>
      <c r="IE1843" s="69"/>
      <c r="IF1843" s="69"/>
      <c r="IG1843" s="69"/>
      <c r="IH1843" s="69"/>
      <c r="II1843" s="69"/>
      <c r="IJ1843" s="69"/>
      <c r="IK1843" s="69"/>
      <c r="IL1843" s="69"/>
      <c r="IM1843" s="69"/>
      <c r="IN1843" s="69"/>
    </row>
    <row r="1844" spans="1:248" s="70" customFormat="1" ht="31.5" x14ac:dyDescent="0.2">
      <c r="A1844" s="92" t="s">
        <v>3768</v>
      </c>
      <c r="B1844" s="142">
        <v>42523</v>
      </c>
      <c r="C1844" s="92" t="s">
        <v>3769</v>
      </c>
      <c r="D1844" s="319">
        <v>2900</v>
      </c>
      <c r="E1844" s="69"/>
      <c r="F1844" s="69"/>
      <c r="G1844" s="69"/>
      <c r="H1844" s="69"/>
      <c r="I1844" s="69"/>
      <c r="J1844" s="69"/>
      <c r="N1844" s="69"/>
      <c r="O1844" s="69"/>
      <c r="P1844" s="69"/>
      <c r="Q1844" s="69"/>
      <c r="R1844" s="69"/>
      <c r="S1844" s="69"/>
      <c r="T1844" s="69"/>
      <c r="U1844" s="69"/>
      <c r="V1844" s="69"/>
      <c r="W1844" s="69"/>
      <c r="X1844" s="69"/>
      <c r="Y1844" s="69"/>
      <c r="Z1844" s="69"/>
      <c r="AA1844" s="69"/>
      <c r="AB1844" s="69"/>
      <c r="AC1844" s="69"/>
      <c r="AD1844" s="69"/>
      <c r="AE1844" s="69"/>
      <c r="AF1844" s="69"/>
      <c r="AG1844" s="69"/>
      <c r="AH1844" s="69"/>
      <c r="AI1844" s="69"/>
      <c r="AJ1844" s="69"/>
      <c r="AK1844" s="69"/>
      <c r="AL1844" s="69"/>
      <c r="AM1844" s="69"/>
      <c r="AN1844" s="69"/>
      <c r="AO1844" s="69"/>
      <c r="AP1844" s="69"/>
      <c r="AQ1844" s="69"/>
      <c r="AR1844" s="69"/>
      <c r="AS1844" s="69"/>
      <c r="AT1844" s="69"/>
      <c r="AU1844" s="69"/>
      <c r="AV1844" s="69"/>
      <c r="AW1844" s="69"/>
      <c r="AX1844" s="69"/>
      <c r="AY1844" s="69"/>
      <c r="AZ1844" s="69"/>
      <c r="BA1844" s="69"/>
      <c r="BB1844" s="69"/>
      <c r="BC1844" s="69"/>
      <c r="BD1844" s="69"/>
      <c r="BE1844" s="69"/>
      <c r="BF1844" s="69"/>
      <c r="BG1844" s="69"/>
      <c r="BH1844" s="69"/>
      <c r="BI1844" s="69"/>
      <c r="BJ1844" s="69"/>
      <c r="BK1844" s="69"/>
      <c r="BL1844" s="69"/>
      <c r="BM1844" s="69"/>
      <c r="BN1844" s="69"/>
      <c r="BO1844" s="69"/>
      <c r="BP1844" s="69"/>
      <c r="BQ1844" s="69"/>
      <c r="BR1844" s="69"/>
      <c r="BS1844" s="69"/>
      <c r="BT1844" s="69"/>
      <c r="BU1844" s="69"/>
      <c r="BV1844" s="69"/>
      <c r="BW1844" s="69"/>
      <c r="BX1844" s="69"/>
      <c r="BY1844" s="69"/>
      <c r="BZ1844" s="69"/>
      <c r="CA1844" s="69"/>
      <c r="CB1844" s="69"/>
      <c r="CC1844" s="69"/>
      <c r="CD1844" s="69"/>
      <c r="CE1844" s="69"/>
      <c r="CF1844" s="69"/>
      <c r="CG1844" s="69"/>
      <c r="CH1844" s="69"/>
      <c r="CI1844" s="69"/>
      <c r="CJ1844" s="69"/>
      <c r="CK1844" s="69"/>
      <c r="CL1844" s="69"/>
      <c r="CM1844" s="69"/>
      <c r="CN1844" s="69"/>
      <c r="CO1844" s="69"/>
      <c r="CP1844" s="69"/>
      <c r="CQ1844" s="69"/>
      <c r="CR1844" s="69"/>
      <c r="CS1844" s="69"/>
      <c r="CT1844" s="69"/>
      <c r="CU1844" s="69"/>
      <c r="CV1844" s="69"/>
      <c r="CW1844" s="69"/>
      <c r="CX1844" s="69"/>
      <c r="CY1844" s="69"/>
      <c r="CZ1844" s="69"/>
      <c r="DA1844" s="69"/>
      <c r="DB1844" s="69"/>
      <c r="DC1844" s="69"/>
      <c r="DD1844" s="69"/>
      <c r="DE1844" s="69"/>
      <c r="DF1844" s="69"/>
      <c r="DG1844" s="69"/>
      <c r="DH1844" s="69"/>
      <c r="DI1844" s="69"/>
      <c r="DJ1844" s="69"/>
      <c r="DK1844" s="69"/>
      <c r="DL1844" s="69"/>
      <c r="DM1844" s="69"/>
      <c r="DN1844" s="69"/>
      <c r="DO1844" s="69"/>
      <c r="DP1844" s="69"/>
      <c r="DQ1844" s="69"/>
      <c r="DR1844" s="69"/>
      <c r="DS1844" s="69"/>
      <c r="DT1844" s="69"/>
      <c r="DU1844" s="69"/>
      <c r="DV1844" s="69"/>
      <c r="DW1844" s="69"/>
      <c r="DX1844" s="69"/>
      <c r="DY1844" s="69"/>
      <c r="DZ1844" s="69"/>
      <c r="EA1844" s="69"/>
      <c r="EB1844" s="69"/>
      <c r="EC1844" s="69"/>
      <c r="ED1844" s="69"/>
      <c r="EE1844" s="69"/>
      <c r="EF1844" s="69"/>
      <c r="EG1844" s="69"/>
      <c r="EH1844" s="69"/>
      <c r="EI1844" s="69"/>
      <c r="EJ1844" s="69"/>
      <c r="EK1844" s="69"/>
      <c r="EL1844" s="69"/>
      <c r="EM1844" s="69"/>
      <c r="EN1844" s="69"/>
      <c r="EO1844" s="69"/>
      <c r="EP1844" s="69"/>
      <c r="EQ1844" s="69"/>
      <c r="ER1844" s="69"/>
      <c r="ES1844" s="69"/>
      <c r="ET1844" s="69"/>
      <c r="EU1844" s="69"/>
      <c r="EV1844" s="69"/>
      <c r="EW1844" s="69"/>
      <c r="EX1844" s="69"/>
      <c r="EY1844" s="69"/>
      <c r="EZ1844" s="69"/>
      <c r="FA1844" s="69"/>
      <c r="FB1844" s="69"/>
      <c r="FC1844" s="69"/>
      <c r="FD1844" s="69"/>
      <c r="FE1844" s="69"/>
      <c r="FF1844" s="69"/>
      <c r="FG1844" s="69"/>
      <c r="FH1844" s="69"/>
      <c r="FI1844" s="69"/>
      <c r="FJ1844" s="69"/>
      <c r="FK1844" s="69"/>
      <c r="FL1844" s="69"/>
      <c r="FM1844" s="69"/>
      <c r="FN1844" s="69"/>
      <c r="FO1844" s="69"/>
      <c r="FP1844" s="69"/>
      <c r="FQ1844" s="69"/>
      <c r="FR1844" s="69"/>
      <c r="FS1844" s="69"/>
      <c r="FT1844" s="69"/>
      <c r="FU1844" s="69"/>
      <c r="FV1844" s="69"/>
      <c r="FW1844" s="69"/>
      <c r="FX1844" s="69"/>
      <c r="FY1844" s="69"/>
      <c r="FZ1844" s="69"/>
      <c r="GA1844" s="69"/>
      <c r="GB1844" s="69"/>
      <c r="GC1844" s="69"/>
      <c r="GD1844" s="69"/>
      <c r="GE1844" s="69"/>
      <c r="GF1844" s="69"/>
      <c r="GG1844" s="69"/>
      <c r="GH1844" s="69"/>
      <c r="GI1844" s="69"/>
      <c r="GJ1844" s="69"/>
      <c r="GK1844" s="69"/>
      <c r="GL1844" s="69"/>
      <c r="GM1844" s="69"/>
      <c r="GN1844" s="69"/>
      <c r="GO1844" s="69"/>
      <c r="GP1844" s="69"/>
      <c r="GQ1844" s="69"/>
      <c r="GR1844" s="69"/>
      <c r="GS1844" s="69"/>
      <c r="GT1844" s="69"/>
      <c r="GU1844" s="69"/>
      <c r="GV1844" s="69"/>
      <c r="GW1844" s="69"/>
      <c r="GX1844" s="69"/>
      <c r="GY1844" s="69"/>
      <c r="GZ1844" s="69"/>
      <c r="HA1844" s="69"/>
      <c r="HB1844" s="69"/>
      <c r="HC1844" s="69"/>
      <c r="HD1844" s="69"/>
      <c r="HE1844" s="69"/>
      <c r="HF1844" s="69"/>
      <c r="HG1844" s="69"/>
      <c r="HH1844" s="69"/>
      <c r="HI1844" s="69"/>
      <c r="HJ1844" s="69"/>
      <c r="HK1844" s="69"/>
      <c r="HL1844" s="69"/>
      <c r="HM1844" s="69"/>
      <c r="HN1844" s="69"/>
      <c r="HO1844" s="69"/>
      <c r="HP1844" s="69"/>
      <c r="HQ1844" s="69"/>
      <c r="HR1844" s="69"/>
      <c r="HS1844" s="69"/>
      <c r="HT1844" s="69"/>
      <c r="HU1844" s="69"/>
      <c r="HV1844" s="69"/>
      <c r="HW1844" s="69"/>
      <c r="HX1844" s="69"/>
      <c r="HY1844" s="69"/>
      <c r="HZ1844" s="69"/>
      <c r="IA1844" s="69"/>
      <c r="IB1844" s="69"/>
      <c r="IC1844" s="69"/>
      <c r="ID1844" s="69"/>
      <c r="IE1844" s="69"/>
      <c r="IF1844" s="69"/>
      <c r="IG1844" s="69"/>
      <c r="IH1844" s="69"/>
      <c r="II1844" s="69"/>
      <c r="IJ1844" s="69"/>
      <c r="IK1844" s="69"/>
      <c r="IL1844" s="69"/>
      <c r="IM1844" s="69"/>
      <c r="IN1844" s="69"/>
    </row>
    <row r="1845" spans="1:248" s="70" customFormat="1" ht="15" customHeight="1" x14ac:dyDescent="0.2">
      <c r="A1845" s="92" t="s">
        <v>3770</v>
      </c>
      <c r="B1845" s="142">
        <v>42524</v>
      </c>
      <c r="C1845" s="92" t="s">
        <v>3771</v>
      </c>
      <c r="D1845" s="319">
        <v>3000</v>
      </c>
      <c r="E1845" s="69"/>
      <c r="F1845" s="69"/>
      <c r="G1845" s="69"/>
      <c r="H1845" s="69"/>
      <c r="I1845" s="69"/>
      <c r="J1845" s="69"/>
      <c r="N1845" s="69"/>
      <c r="O1845" s="69"/>
      <c r="P1845" s="69"/>
      <c r="Q1845" s="69"/>
      <c r="R1845" s="69"/>
      <c r="S1845" s="69"/>
      <c r="T1845" s="69"/>
      <c r="U1845" s="69"/>
      <c r="V1845" s="69"/>
      <c r="W1845" s="69"/>
      <c r="X1845" s="69"/>
      <c r="Y1845" s="69"/>
      <c r="Z1845" s="69"/>
      <c r="AA1845" s="69"/>
      <c r="AB1845" s="69"/>
      <c r="AC1845" s="69"/>
      <c r="AD1845" s="69"/>
      <c r="AE1845" s="69"/>
      <c r="AF1845" s="69"/>
      <c r="AG1845" s="69"/>
      <c r="AH1845" s="69"/>
      <c r="AI1845" s="69"/>
      <c r="AJ1845" s="69"/>
      <c r="AK1845" s="69"/>
      <c r="AL1845" s="69"/>
      <c r="AM1845" s="69"/>
      <c r="AN1845" s="69"/>
      <c r="AO1845" s="69"/>
      <c r="AP1845" s="69"/>
      <c r="AQ1845" s="69"/>
      <c r="AR1845" s="69"/>
      <c r="AS1845" s="69"/>
      <c r="AT1845" s="69"/>
      <c r="AU1845" s="69"/>
      <c r="AV1845" s="69"/>
      <c r="AW1845" s="69"/>
      <c r="AX1845" s="69"/>
      <c r="AY1845" s="69"/>
      <c r="AZ1845" s="69"/>
      <c r="BA1845" s="69"/>
      <c r="BB1845" s="69"/>
      <c r="BC1845" s="69"/>
      <c r="BD1845" s="69"/>
      <c r="BE1845" s="69"/>
      <c r="BF1845" s="69"/>
      <c r="BG1845" s="69"/>
      <c r="BH1845" s="69"/>
      <c r="BI1845" s="69"/>
      <c r="BJ1845" s="69"/>
      <c r="BK1845" s="69"/>
      <c r="BL1845" s="69"/>
      <c r="BM1845" s="69"/>
      <c r="BN1845" s="69"/>
      <c r="BO1845" s="69"/>
      <c r="BP1845" s="69"/>
      <c r="BQ1845" s="69"/>
      <c r="BR1845" s="69"/>
      <c r="BS1845" s="69"/>
      <c r="BT1845" s="69"/>
      <c r="BU1845" s="69"/>
      <c r="BV1845" s="69"/>
      <c r="BW1845" s="69"/>
      <c r="BX1845" s="69"/>
      <c r="BY1845" s="69"/>
      <c r="BZ1845" s="69"/>
      <c r="CA1845" s="69"/>
      <c r="CB1845" s="69"/>
      <c r="CC1845" s="69"/>
      <c r="CD1845" s="69"/>
      <c r="CE1845" s="69"/>
      <c r="CF1845" s="69"/>
      <c r="CG1845" s="69"/>
      <c r="CH1845" s="69"/>
      <c r="CI1845" s="69"/>
      <c r="CJ1845" s="69"/>
      <c r="CK1845" s="69"/>
      <c r="CL1845" s="69"/>
      <c r="CM1845" s="69"/>
      <c r="CN1845" s="69"/>
      <c r="CO1845" s="69"/>
      <c r="CP1845" s="69"/>
      <c r="CQ1845" s="69"/>
      <c r="CR1845" s="69"/>
      <c r="CS1845" s="69"/>
      <c r="CT1845" s="69"/>
      <c r="CU1845" s="69"/>
      <c r="CV1845" s="69"/>
      <c r="CW1845" s="69"/>
      <c r="CX1845" s="69"/>
      <c r="CY1845" s="69"/>
      <c r="CZ1845" s="69"/>
      <c r="DA1845" s="69"/>
      <c r="DB1845" s="69"/>
      <c r="DC1845" s="69"/>
      <c r="DD1845" s="69"/>
      <c r="DE1845" s="69"/>
      <c r="DF1845" s="69"/>
      <c r="DG1845" s="69"/>
      <c r="DH1845" s="69"/>
      <c r="DI1845" s="69"/>
      <c r="DJ1845" s="69"/>
      <c r="DK1845" s="69"/>
      <c r="DL1845" s="69"/>
      <c r="DM1845" s="69"/>
      <c r="DN1845" s="69"/>
      <c r="DO1845" s="69"/>
      <c r="DP1845" s="69"/>
      <c r="DQ1845" s="69"/>
      <c r="DR1845" s="69"/>
      <c r="DS1845" s="69"/>
      <c r="DT1845" s="69"/>
      <c r="DU1845" s="69"/>
      <c r="DV1845" s="69"/>
      <c r="DW1845" s="69"/>
      <c r="DX1845" s="69"/>
      <c r="DY1845" s="69"/>
      <c r="DZ1845" s="69"/>
      <c r="EA1845" s="69"/>
      <c r="EB1845" s="69"/>
      <c r="EC1845" s="69"/>
      <c r="ED1845" s="69"/>
      <c r="EE1845" s="69"/>
      <c r="EF1845" s="69"/>
      <c r="EG1845" s="69"/>
      <c r="EH1845" s="69"/>
      <c r="EI1845" s="69"/>
      <c r="EJ1845" s="69"/>
      <c r="EK1845" s="69"/>
      <c r="EL1845" s="69"/>
      <c r="EM1845" s="69"/>
      <c r="EN1845" s="69"/>
      <c r="EO1845" s="69"/>
      <c r="EP1845" s="69"/>
      <c r="EQ1845" s="69"/>
      <c r="ER1845" s="69"/>
      <c r="ES1845" s="69"/>
      <c r="ET1845" s="69"/>
      <c r="EU1845" s="69"/>
      <c r="EV1845" s="69"/>
      <c r="EW1845" s="69"/>
      <c r="EX1845" s="69"/>
      <c r="EY1845" s="69"/>
      <c r="EZ1845" s="69"/>
      <c r="FA1845" s="69"/>
      <c r="FB1845" s="69"/>
      <c r="FC1845" s="69"/>
      <c r="FD1845" s="69"/>
      <c r="FE1845" s="69"/>
      <c r="FF1845" s="69"/>
      <c r="FG1845" s="69"/>
      <c r="FH1845" s="69"/>
      <c r="FI1845" s="69"/>
      <c r="FJ1845" s="69"/>
      <c r="FK1845" s="69"/>
      <c r="FL1845" s="69"/>
      <c r="FM1845" s="69"/>
      <c r="FN1845" s="69"/>
      <c r="FO1845" s="69"/>
      <c r="FP1845" s="69"/>
      <c r="FQ1845" s="69"/>
      <c r="FR1845" s="69"/>
      <c r="FS1845" s="69"/>
      <c r="FT1845" s="69"/>
      <c r="FU1845" s="69"/>
      <c r="FV1845" s="69"/>
      <c r="FW1845" s="69"/>
      <c r="FX1845" s="69"/>
      <c r="FY1845" s="69"/>
      <c r="FZ1845" s="69"/>
      <c r="GA1845" s="69"/>
      <c r="GB1845" s="69"/>
      <c r="GC1845" s="69"/>
      <c r="GD1845" s="69"/>
      <c r="GE1845" s="69"/>
      <c r="GF1845" s="69"/>
      <c r="GG1845" s="69"/>
      <c r="GH1845" s="69"/>
      <c r="GI1845" s="69"/>
      <c r="GJ1845" s="69"/>
      <c r="GK1845" s="69"/>
      <c r="GL1845" s="69"/>
      <c r="GM1845" s="69"/>
      <c r="GN1845" s="69"/>
      <c r="GO1845" s="69"/>
      <c r="GP1845" s="69"/>
      <c r="GQ1845" s="69"/>
      <c r="GR1845" s="69"/>
      <c r="GS1845" s="69"/>
      <c r="GT1845" s="69"/>
      <c r="GU1845" s="69"/>
      <c r="GV1845" s="69"/>
      <c r="GW1845" s="69"/>
      <c r="GX1845" s="69"/>
      <c r="GY1845" s="69"/>
      <c r="GZ1845" s="69"/>
      <c r="HA1845" s="69"/>
      <c r="HB1845" s="69"/>
      <c r="HC1845" s="69"/>
      <c r="HD1845" s="69"/>
      <c r="HE1845" s="69"/>
      <c r="HF1845" s="69"/>
      <c r="HG1845" s="69"/>
      <c r="HH1845" s="69"/>
      <c r="HI1845" s="69"/>
      <c r="HJ1845" s="69"/>
      <c r="HK1845" s="69"/>
      <c r="HL1845" s="69"/>
      <c r="HM1845" s="69"/>
      <c r="HN1845" s="69"/>
      <c r="HO1845" s="69"/>
      <c r="HP1845" s="69"/>
      <c r="HQ1845" s="69"/>
      <c r="HR1845" s="69"/>
      <c r="HS1845" s="69"/>
      <c r="HT1845" s="69"/>
      <c r="HU1845" s="69"/>
      <c r="HV1845" s="69"/>
      <c r="HW1845" s="69"/>
      <c r="HX1845" s="69"/>
      <c r="HY1845" s="69"/>
      <c r="HZ1845" s="69"/>
      <c r="IA1845" s="69"/>
      <c r="IB1845" s="69"/>
      <c r="IC1845" s="69"/>
      <c r="ID1845" s="69"/>
      <c r="IE1845" s="69"/>
      <c r="IF1845" s="69"/>
      <c r="IG1845" s="69"/>
      <c r="IH1845" s="69"/>
      <c r="II1845" s="69"/>
      <c r="IJ1845" s="69"/>
      <c r="IK1845" s="69"/>
      <c r="IL1845" s="69"/>
      <c r="IM1845" s="69"/>
      <c r="IN1845" s="69"/>
    </row>
    <row r="1846" spans="1:248" s="70" customFormat="1" ht="15" customHeight="1" x14ac:dyDescent="0.2">
      <c r="A1846" s="92" t="s">
        <v>3772</v>
      </c>
      <c r="B1846" s="142">
        <v>42525</v>
      </c>
      <c r="C1846" s="92" t="s">
        <v>3773</v>
      </c>
      <c r="D1846" s="319">
        <v>3000</v>
      </c>
      <c r="E1846" s="69"/>
      <c r="F1846" s="69"/>
      <c r="G1846" s="69"/>
      <c r="H1846" s="69"/>
      <c r="I1846" s="69"/>
      <c r="J1846" s="69"/>
      <c r="N1846" s="69"/>
      <c r="O1846" s="69"/>
      <c r="P1846" s="69"/>
      <c r="Q1846" s="69"/>
      <c r="R1846" s="69"/>
      <c r="S1846" s="69"/>
      <c r="T1846" s="69"/>
      <c r="U1846" s="69"/>
      <c r="V1846" s="69"/>
      <c r="W1846" s="69"/>
      <c r="X1846" s="69"/>
      <c r="Y1846" s="69"/>
      <c r="Z1846" s="69"/>
      <c r="AA1846" s="69"/>
      <c r="AB1846" s="69"/>
      <c r="AC1846" s="69"/>
      <c r="AD1846" s="69"/>
      <c r="AE1846" s="69"/>
      <c r="AF1846" s="69"/>
      <c r="AG1846" s="69"/>
      <c r="AH1846" s="69"/>
      <c r="AI1846" s="69"/>
      <c r="AJ1846" s="69"/>
      <c r="AK1846" s="69"/>
      <c r="AL1846" s="69"/>
      <c r="AM1846" s="69"/>
      <c r="AN1846" s="69"/>
      <c r="AO1846" s="69"/>
      <c r="AP1846" s="69"/>
      <c r="AQ1846" s="69"/>
      <c r="AR1846" s="69"/>
      <c r="AS1846" s="69"/>
      <c r="AT1846" s="69"/>
      <c r="AU1846" s="69"/>
      <c r="AV1846" s="69"/>
      <c r="AW1846" s="69"/>
      <c r="AX1846" s="69"/>
      <c r="AY1846" s="69"/>
      <c r="AZ1846" s="69"/>
      <c r="BA1846" s="69"/>
      <c r="BB1846" s="69"/>
      <c r="BC1846" s="69"/>
      <c r="BD1846" s="69"/>
      <c r="BE1846" s="69"/>
      <c r="BF1846" s="69"/>
      <c r="BG1846" s="69"/>
      <c r="BH1846" s="69"/>
      <c r="BI1846" s="69"/>
      <c r="BJ1846" s="69"/>
      <c r="BK1846" s="69"/>
      <c r="BL1846" s="69"/>
      <c r="BM1846" s="69"/>
      <c r="BN1846" s="69"/>
      <c r="BO1846" s="69"/>
      <c r="BP1846" s="69"/>
      <c r="BQ1846" s="69"/>
      <c r="BR1846" s="69"/>
      <c r="BS1846" s="69"/>
      <c r="BT1846" s="69"/>
      <c r="BU1846" s="69"/>
      <c r="BV1846" s="69"/>
      <c r="BW1846" s="69"/>
      <c r="BX1846" s="69"/>
      <c r="BY1846" s="69"/>
      <c r="BZ1846" s="69"/>
      <c r="CA1846" s="69"/>
      <c r="CB1846" s="69"/>
      <c r="CC1846" s="69"/>
      <c r="CD1846" s="69"/>
      <c r="CE1846" s="69"/>
      <c r="CF1846" s="69"/>
      <c r="CG1846" s="69"/>
      <c r="CH1846" s="69"/>
      <c r="CI1846" s="69"/>
      <c r="CJ1846" s="69"/>
      <c r="CK1846" s="69"/>
      <c r="CL1846" s="69"/>
      <c r="CM1846" s="69"/>
      <c r="CN1846" s="69"/>
      <c r="CO1846" s="69"/>
      <c r="CP1846" s="69"/>
      <c r="CQ1846" s="69"/>
      <c r="CR1846" s="69"/>
      <c r="CS1846" s="69"/>
      <c r="CT1846" s="69"/>
      <c r="CU1846" s="69"/>
      <c r="CV1846" s="69"/>
      <c r="CW1846" s="69"/>
      <c r="CX1846" s="69"/>
      <c r="CY1846" s="69"/>
      <c r="CZ1846" s="69"/>
      <c r="DA1846" s="69"/>
      <c r="DB1846" s="69"/>
      <c r="DC1846" s="69"/>
      <c r="DD1846" s="69"/>
      <c r="DE1846" s="69"/>
      <c r="DF1846" s="69"/>
      <c r="DG1846" s="69"/>
      <c r="DH1846" s="69"/>
      <c r="DI1846" s="69"/>
      <c r="DJ1846" s="69"/>
      <c r="DK1846" s="69"/>
      <c r="DL1846" s="69"/>
      <c r="DM1846" s="69"/>
      <c r="DN1846" s="69"/>
      <c r="DO1846" s="69"/>
      <c r="DP1846" s="69"/>
      <c r="DQ1846" s="69"/>
      <c r="DR1846" s="69"/>
      <c r="DS1846" s="69"/>
      <c r="DT1846" s="69"/>
      <c r="DU1846" s="69"/>
      <c r="DV1846" s="69"/>
      <c r="DW1846" s="69"/>
      <c r="DX1846" s="69"/>
      <c r="DY1846" s="69"/>
      <c r="DZ1846" s="69"/>
      <c r="EA1846" s="69"/>
      <c r="EB1846" s="69"/>
      <c r="EC1846" s="69"/>
      <c r="ED1846" s="69"/>
      <c r="EE1846" s="69"/>
      <c r="EF1846" s="69"/>
      <c r="EG1846" s="69"/>
      <c r="EH1846" s="69"/>
      <c r="EI1846" s="69"/>
      <c r="EJ1846" s="69"/>
      <c r="EK1846" s="69"/>
      <c r="EL1846" s="69"/>
      <c r="EM1846" s="69"/>
      <c r="EN1846" s="69"/>
      <c r="EO1846" s="69"/>
      <c r="EP1846" s="69"/>
      <c r="EQ1846" s="69"/>
      <c r="ER1846" s="69"/>
      <c r="ES1846" s="69"/>
      <c r="ET1846" s="69"/>
      <c r="EU1846" s="69"/>
      <c r="EV1846" s="69"/>
      <c r="EW1846" s="69"/>
      <c r="EX1846" s="69"/>
      <c r="EY1846" s="69"/>
      <c r="EZ1846" s="69"/>
      <c r="FA1846" s="69"/>
      <c r="FB1846" s="69"/>
      <c r="FC1846" s="69"/>
      <c r="FD1846" s="69"/>
      <c r="FE1846" s="69"/>
      <c r="FF1846" s="69"/>
      <c r="FG1846" s="69"/>
      <c r="FH1846" s="69"/>
      <c r="FI1846" s="69"/>
      <c r="FJ1846" s="69"/>
      <c r="FK1846" s="69"/>
      <c r="FL1846" s="69"/>
      <c r="FM1846" s="69"/>
      <c r="FN1846" s="69"/>
      <c r="FO1846" s="69"/>
      <c r="FP1846" s="69"/>
      <c r="FQ1846" s="69"/>
      <c r="FR1846" s="69"/>
      <c r="FS1846" s="69"/>
      <c r="FT1846" s="69"/>
      <c r="FU1846" s="69"/>
      <c r="FV1846" s="69"/>
      <c r="FW1846" s="69"/>
      <c r="FX1846" s="69"/>
      <c r="FY1846" s="69"/>
      <c r="FZ1846" s="69"/>
      <c r="GA1846" s="69"/>
      <c r="GB1846" s="69"/>
      <c r="GC1846" s="69"/>
      <c r="GD1846" s="69"/>
      <c r="GE1846" s="69"/>
      <c r="GF1846" s="69"/>
      <c r="GG1846" s="69"/>
      <c r="GH1846" s="69"/>
      <c r="GI1846" s="69"/>
      <c r="GJ1846" s="69"/>
      <c r="GK1846" s="69"/>
      <c r="GL1846" s="69"/>
      <c r="GM1846" s="69"/>
      <c r="GN1846" s="69"/>
      <c r="GO1846" s="69"/>
      <c r="GP1846" s="69"/>
      <c r="GQ1846" s="69"/>
      <c r="GR1846" s="69"/>
      <c r="GS1846" s="69"/>
      <c r="GT1846" s="69"/>
      <c r="GU1846" s="69"/>
      <c r="GV1846" s="69"/>
      <c r="GW1846" s="69"/>
      <c r="GX1846" s="69"/>
      <c r="GY1846" s="69"/>
      <c r="GZ1846" s="69"/>
      <c r="HA1846" s="69"/>
      <c r="HB1846" s="69"/>
      <c r="HC1846" s="69"/>
      <c r="HD1846" s="69"/>
      <c r="HE1846" s="69"/>
      <c r="HF1846" s="69"/>
      <c r="HG1846" s="69"/>
      <c r="HH1846" s="69"/>
      <c r="HI1846" s="69"/>
      <c r="HJ1846" s="69"/>
      <c r="HK1846" s="69"/>
      <c r="HL1846" s="69"/>
      <c r="HM1846" s="69"/>
      <c r="HN1846" s="69"/>
      <c r="HO1846" s="69"/>
      <c r="HP1846" s="69"/>
      <c r="HQ1846" s="69"/>
      <c r="HR1846" s="69"/>
      <c r="HS1846" s="69"/>
      <c r="HT1846" s="69"/>
      <c r="HU1846" s="69"/>
      <c r="HV1846" s="69"/>
      <c r="HW1846" s="69"/>
      <c r="HX1846" s="69"/>
      <c r="HY1846" s="69"/>
      <c r="HZ1846" s="69"/>
      <c r="IA1846" s="69"/>
      <c r="IB1846" s="69"/>
      <c r="IC1846" s="69"/>
      <c r="ID1846" s="69"/>
      <c r="IE1846" s="69"/>
      <c r="IF1846" s="69"/>
      <c r="IG1846" s="69"/>
      <c r="IH1846" s="69"/>
      <c r="II1846" s="69"/>
      <c r="IJ1846" s="69"/>
      <c r="IK1846" s="69"/>
      <c r="IL1846" s="69"/>
      <c r="IM1846" s="69"/>
      <c r="IN1846" s="69"/>
    </row>
    <row r="1847" spans="1:248" s="70" customFormat="1" ht="15" customHeight="1" x14ac:dyDescent="0.2">
      <c r="A1847" s="92" t="s">
        <v>3774</v>
      </c>
      <c r="B1847" s="142">
        <v>42526</v>
      </c>
      <c r="C1847" s="92" t="s">
        <v>3775</v>
      </c>
      <c r="D1847" s="319">
        <v>3000</v>
      </c>
      <c r="E1847" s="69"/>
      <c r="F1847" s="69"/>
      <c r="G1847" s="69"/>
      <c r="H1847" s="69"/>
      <c r="I1847" s="69"/>
      <c r="J1847" s="69"/>
      <c r="N1847" s="69"/>
      <c r="O1847" s="69"/>
      <c r="P1847" s="69"/>
      <c r="Q1847" s="69"/>
      <c r="R1847" s="69"/>
      <c r="S1847" s="69"/>
      <c r="T1847" s="69"/>
      <c r="U1847" s="69"/>
      <c r="V1847" s="69"/>
      <c r="W1847" s="69"/>
      <c r="X1847" s="69"/>
      <c r="Y1847" s="69"/>
      <c r="Z1847" s="69"/>
      <c r="AA1847" s="69"/>
      <c r="AB1847" s="69"/>
      <c r="AC1847" s="69"/>
      <c r="AD1847" s="69"/>
      <c r="AE1847" s="69"/>
      <c r="AF1847" s="69"/>
      <c r="AG1847" s="69"/>
      <c r="AH1847" s="69"/>
      <c r="AI1847" s="69"/>
      <c r="AJ1847" s="69"/>
      <c r="AK1847" s="69"/>
      <c r="AL1847" s="69"/>
      <c r="AM1847" s="69"/>
      <c r="AN1847" s="69"/>
      <c r="AO1847" s="69"/>
      <c r="AP1847" s="69"/>
      <c r="AQ1847" s="69"/>
      <c r="AR1847" s="69"/>
      <c r="AS1847" s="69"/>
      <c r="AT1847" s="69"/>
      <c r="AU1847" s="69"/>
      <c r="AV1847" s="69"/>
      <c r="AW1847" s="69"/>
      <c r="AX1847" s="69"/>
      <c r="AY1847" s="69"/>
      <c r="AZ1847" s="69"/>
      <c r="BA1847" s="69"/>
      <c r="BB1847" s="69"/>
      <c r="BC1847" s="69"/>
      <c r="BD1847" s="69"/>
      <c r="BE1847" s="69"/>
      <c r="BF1847" s="69"/>
      <c r="BG1847" s="69"/>
      <c r="BH1847" s="69"/>
      <c r="BI1847" s="69"/>
      <c r="BJ1847" s="69"/>
      <c r="BK1847" s="69"/>
      <c r="BL1847" s="69"/>
      <c r="BM1847" s="69"/>
      <c r="BN1847" s="69"/>
      <c r="BO1847" s="69"/>
      <c r="BP1847" s="69"/>
      <c r="BQ1847" s="69"/>
      <c r="BR1847" s="69"/>
      <c r="BS1847" s="69"/>
      <c r="BT1847" s="69"/>
      <c r="BU1847" s="69"/>
      <c r="BV1847" s="69"/>
      <c r="BW1847" s="69"/>
      <c r="BX1847" s="69"/>
      <c r="BY1847" s="69"/>
      <c r="BZ1847" s="69"/>
      <c r="CA1847" s="69"/>
      <c r="CB1847" s="69"/>
      <c r="CC1847" s="69"/>
      <c r="CD1847" s="69"/>
      <c r="CE1847" s="69"/>
      <c r="CF1847" s="69"/>
      <c r="CG1847" s="69"/>
      <c r="CH1847" s="69"/>
      <c r="CI1847" s="69"/>
      <c r="CJ1847" s="69"/>
      <c r="CK1847" s="69"/>
      <c r="CL1847" s="69"/>
      <c r="CM1847" s="69"/>
      <c r="CN1847" s="69"/>
      <c r="CO1847" s="69"/>
      <c r="CP1847" s="69"/>
      <c r="CQ1847" s="69"/>
      <c r="CR1847" s="69"/>
      <c r="CS1847" s="69"/>
      <c r="CT1847" s="69"/>
      <c r="CU1847" s="69"/>
      <c r="CV1847" s="69"/>
      <c r="CW1847" s="69"/>
      <c r="CX1847" s="69"/>
      <c r="CY1847" s="69"/>
      <c r="CZ1847" s="69"/>
      <c r="DA1847" s="69"/>
      <c r="DB1847" s="69"/>
      <c r="DC1847" s="69"/>
      <c r="DD1847" s="69"/>
      <c r="DE1847" s="69"/>
      <c r="DF1847" s="69"/>
      <c r="DG1847" s="69"/>
      <c r="DH1847" s="69"/>
      <c r="DI1847" s="69"/>
      <c r="DJ1847" s="69"/>
      <c r="DK1847" s="69"/>
      <c r="DL1847" s="69"/>
      <c r="DM1847" s="69"/>
      <c r="DN1847" s="69"/>
      <c r="DO1847" s="69"/>
      <c r="DP1847" s="69"/>
      <c r="DQ1847" s="69"/>
      <c r="DR1847" s="69"/>
      <c r="DS1847" s="69"/>
      <c r="DT1847" s="69"/>
      <c r="DU1847" s="69"/>
      <c r="DV1847" s="69"/>
      <c r="DW1847" s="69"/>
      <c r="DX1847" s="69"/>
      <c r="DY1847" s="69"/>
      <c r="DZ1847" s="69"/>
      <c r="EA1847" s="69"/>
      <c r="EB1847" s="69"/>
      <c r="EC1847" s="69"/>
      <c r="ED1847" s="69"/>
      <c r="EE1847" s="69"/>
      <c r="EF1847" s="69"/>
      <c r="EG1847" s="69"/>
      <c r="EH1847" s="69"/>
      <c r="EI1847" s="69"/>
      <c r="EJ1847" s="69"/>
      <c r="EK1847" s="69"/>
      <c r="EL1847" s="69"/>
      <c r="EM1847" s="69"/>
      <c r="EN1847" s="69"/>
      <c r="EO1847" s="69"/>
      <c r="EP1847" s="69"/>
      <c r="EQ1847" s="69"/>
      <c r="ER1847" s="69"/>
      <c r="ES1847" s="69"/>
      <c r="ET1847" s="69"/>
      <c r="EU1847" s="69"/>
      <c r="EV1847" s="69"/>
      <c r="EW1847" s="69"/>
      <c r="EX1847" s="69"/>
      <c r="EY1847" s="69"/>
      <c r="EZ1847" s="69"/>
      <c r="FA1847" s="69"/>
      <c r="FB1847" s="69"/>
      <c r="FC1847" s="69"/>
      <c r="FD1847" s="69"/>
      <c r="FE1847" s="69"/>
      <c r="FF1847" s="69"/>
      <c r="FG1847" s="69"/>
      <c r="FH1847" s="69"/>
      <c r="FI1847" s="69"/>
      <c r="FJ1847" s="69"/>
      <c r="FK1847" s="69"/>
      <c r="FL1847" s="69"/>
      <c r="FM1847" s="69"/>
      <c r="FN1847" s="69"/>
      <c r="FO1847" s="69"/>
      <c r="FP1847" s="69"/>
      <c r="FQ1847" s="69"/>
      <c r="FR1847" s="69"/>
      <c r="FS1847" s="69"/>
      <c r="FT1847" s="69"/>
      <c r="FU1847" s="69"/>
      <c r="FV1847" s="69"/>
      <c r="FW1847" s="69"/>
      <c r="FX1847" s="69"/>
      <c r="FY1847" s="69"/>
      <c r="FZ1847" s="69"/>
      <c r="GA1847" s="69"/>
      <c r="GB1847" s="69"/>
      <c r="GC1847" s="69"/>
      <c r="GD1847" s="69"/>
      <c r="GE1847" s="69"/>
      <c r="GF1847" s="69"/>
      <c r="GG1847" s="69"/>
      <c r="GH1847" s="69"/>
      <c r="GI1847" s="69"/>
      <c r="GJ1847" s="69"/>
      <c r="GK1847" s="69"/>
      <c r="GL1847" s="69"/>
      <c r="GM1847" s="69"/>
      <c r="GN1847" s="69"/>
      <c r="GO1847" s="69"/>
      <c r="GP1847" s="69"/>
      <c r="GQ1847" s="69"/>
      <c r="GR1847" s="69"/>
      <c r="GS1847" s="69"/>
      <c r="GT1847" s="69"/>
      <c r="GU1847" s="69"/>
      <c r="GV1847" s="69"/>
      <c r="GW1847" s="69"/>
      <c r="GX1847" s="69"/>
      <c r="GY1847" s="69"/>
      <c r="GZ1847" s="69"/>
      <c r="HA1847" s="69"/>
      <c r="HB1847" s="69"/>
      <c r="HC1847" s="69"/>
      <c r="HD1847" s="69"/>
      <c r="HE1847" s="69"/>
      <c r="HF1847" s="69"/>
      <c r="HG1847" s="69"/>
      <c r="HH1847" s="69"/>
      <c r="HI1847" s="69"/>
      <c r="HJ1847" s="69"/>
      <c r="HK1847" s="69"/>
      <c r="HL1847" s="69"/>
      <c r="HM1847" s="69"/>
      <c r="HN1847" s="69"/>
      <c r="HO1847" s="69"/>
      <c r="HP1847" s="69"/>
      <c r="HQ1847" s="69"/>
      <c r="HR1847" s="69"/>
      <c r="HS1847" s="69"/>
      <c r="HT1847" s="69"/>
      <c r="HU1847" s="69"/>
      <c r="HV1847" s="69"/>
      <c r="HW1847" s="69"/>
      <c r="HX1847" s="69"/>
      <c r="HY1847" s="69"/>
      <c r="HZ1847" s="69"/>
      <c r="IA1847" s="69"/>
      <c r="IB1847" s="69"/>
      <c r="IC1847" s="69"/>
      <c r="ID1847" s="69"/>
      <c r="IE1847" s="69"/>
      <c r="IF1847" s="69"/>
      <c r="IG1847" s="69"/>
      <c r="IH1847" s="69"/>
      <c r="II1847" s="69"/>
      <c r="IJ1847" s="69"/>
      <c r="IK1847" s="69"/>
      <c r="IL1847" s="69"/>
      <c r="IM1847" s="69"/>
      <c r="IN1847" s="69"/>
    </row>
    <row r="1848" spans="1:248" s="70" customFormat="1" ht="15" customHeight="1" x14ac:dyDescent="0.2">
      <c r="A1848" s="92" t="s">
        <v>3776</v>
      </c>
      <c r="B1848" s="142">
        <v>42527</v>
      </c>
      <c r="C1848" s="92" t="s">
        <v>3777</v>
      </c>
      <c r="D1848" s="319">
        <v>3000</v>
      </c>
      <c r="E1848" s="69"/>
      <c r="F1848" s="69"/>
      <c r="G1848" s="69"/>
      <c r="H1848" s="69"/>
      <c r="I1848" s="69"/>
      <c r="J1848" s="69"/>
      <c r="N1848" s="69"/>
      <c r="O1848" s="69"/>
      <c r="P1848" s="69"/>
      <c r="Q1848" s="69"/>
      <c r="R1848" s="69"/>
      <c r="S1848" s="69"/>
      <c r="T1848" s="69"/>
      <c r="U1848" s="69"/>
      <c r="V1848" s="69"/>
      <c r="W1848" s="69"/>
      <c r="X1848" s="69"/>
      <c r="Y1848" s="69"/>
      <c r="Z1848" s="69"/>
      <c r="AA1848" s="69"/>
      <c r="AB1848" s="69"/>
      <c r="AC1848" s="69"/>
      <c r="AD1848" s="69"/>
      <c r="AE1848" s="69"/>
      <c r="AF1848" s="69"/>
      <c r="AG1848" s="69"/>
      <c r="AH1848" s="69"/>
      <c r="AI1848" s="69"/>
      <c r="AJ1848" s="69"/>
      <c r="AK1848" s="69"/>
      <c r="AL1848" s="69"/>
      <c r="AM1848" s="69"/>
      <c r="AN1848" s="69"/>
      <c r="AO1848" s="69"/>
      <c r="AP1848" s="69"/>
      <c r="AQ1848" s="69"/>
      <c r="AR1848" s="69"/>
      <c r="AS1848" s="69"/>
      <c r="AT1848" s="69"/>
      <c r="AU1848" s="69"/>
      <c r="AV1848" s="69"/>
      <c r="AW1848" s="69"/>
      <c r="AX1848" s="69"/>
      <c r="AY1848" s="69"/>
      <c r="AZ1848" s="69"/>
      <c r="BA1848" s="69"/>
      <c r="BB1848" s="69"/>
      <c r="BC1848" s="69"/>
      <c r="BD1848" s="69"/>
      <c r="BE1848" s="69"/>
      <c r="BF1848" s="69"/>
      <c r="BG1848" s="69"/>
      <c r="BH1848" s="69"/>
      <c r="BI1848" s="69"/>
      <c r="BJ1848" s="69"/>
      <c r="BK1848" s="69"/>
      <c r="BL1848" s="69"/>
      <c r="BM1848" s="69"/>
      <c r="BN1848" s="69"/>
      <c r="BO1848" s="69"/>
      <c r="BP1848" s="69"/>
      <c r="BQ1848" s="69"/>
      <c r="BR1848" s="69"/>
      <c r="BS1848" s="69"/>
      <c r="BT1848" s="69"/>
      <c r="BU1848" s="69"/>
      <c r="BV1848" s="69"/>
      <c r="BW1848" s="69"/>
      <c r="BX1848" s="69"/>
      <c r="BY1848" s="69"/>
      <c r="BZ1848" s="69"/>
      <c r="CA1848" s="69"/>
      <c r="CB1848" s="69"/>
      <c r="CC1848" s="69"/>
      <c r="CD1848" s="69"/>
      <c r="CE1848" s="69"/>
      <c r="CF1848" s="69"/>
      <c r="CG1848" s="69"/>
      <c r="CH1848" s="69"/>
      <c r="CI1848" s="69"/>
      <c r="CJ1848" s="69"/>
      <c r="CK1848" s="69"/>
      <c r="CL1848" s="69"/>
      <c r="CM1848" s="69"/>
      <c r="CN1848" s="69"/>
      <c r="CO1848" s="69"/>
      <c r="CP1848" s="69"/>
      <c r="CQ1848" s="69"/>
      <c r="CR1848" s="69"/>
      <c r="CS1848" s="69"/>
      <c r="CT1848" s="69"/>
      <c r="CU1848" s="69"/>
      <c r="CV1848" s="69"/>
      <c r="CW1848" s="69"/>
      <c r="CX1848" s="69"/>
      <c r="CY1848" s="69"/>
      <c r="CZ1848" s="69"/>
      <c r="DA1848" s="69"/>
      <c r="DB1848" s="69"/>
      <c r="DC1848" s="69"/>
      <c r="DD1848" s="69"/>
      <c r="DE1848" s="69"/>
      <c r="DF1848" s="69"/>
      <c r="DG1848" s="69"/>
      <c r="DH1848" s="69"/>
      <c r="DI1848" s="69"/>
      <c r="DJ1848" s="69"/>
      <c r="DK1848" s="69"/>
      <c r="DL1848" s="69"/>
      <c r="DM1848" s="69"/>
      <c r="DN1848" s="69"/>
      <c r="DO1848" s="69"/>
      <c r="DP1848" s="69"/>
      <c r="DQ1848" s="69"/>
      <c r="DR1848" s="69"/>
      <c r="DS1848" s="69"/>
      <c r="DT1848" s="69"/>
      <c r="DU1848" s="69"/>
      <c r="DV1848" s="69"/>
      <c r="DW1848" s="69"/>
      <c r="DX1848" s="69"/>
      <c r="DY1848" s="69"/>
      <c r="DZ1848" s="69"/>
      <c r="EA1848" s="69"/>
      <c r="EB1848" s="69"/>
      <c r="EC1848" s="69"/>
      <c r="ED1848" s="69"/>
      <c r="EE1848" s="69"/>
      <c r="EF1848" s="69"/>
      <c r="EG1848" s="69"/>
      <c r="EH1848" s="69"/>
      <c r="EI1848" s="69"/>
      <c r="EJ1848" s="69"/>
      <c r="EK1848" s="69"/>
      <c r="EL1848" s="69"/>
      <c r="EM1848" s="69"/>
      <c r="EN1848" s="69"/>
      <c r="EO1848" s="69"/>
      <c r="EP1848" s="69"/>
      <c r="EQ1848" s="69"/>
      <c r="ER1848" s="69"/>
      <c r="ES1848" s="69"/>
      <c r="ET1848" s="69"/>
      <c r="EU1848" s="69"/>
      <c r="EV1848" s="69"/>
      <c r="EW1848" s="69"/>
      <c r="EX1848" s="69"/>
      <c r="EY1848" s="69"/>
      <c r="EZ1848" s="69"/>
      <c r="FA1848" s="69"/>
      <c r="FB1848" s="69"/>
      <c r="FC1848" s="69"/>
      <c r="FD1848" s="69"/>
      <c r="FE1848" s="69"/>
      <c r="FF1848" s="69"/>
      <c r="FG1848" s="69"/>
      <c r="FH1848" s="69"/>
      <c r="FI1848" s="69"/>
      <c r="FJ1848" s="69"/>
      <c r="FK1848" s="69"/>
      <c r="FL1848" s="69"/>
      <c r="FM1848" s="69"/>
      <c r="FN1848" s="69"/>
      <c r="FO1848" s="69"/>
      <c r="FP1848" s="69"/>
      <c r="FQ1848" s="69"/>
      <c r="FR1848" s="69"/>
      <c r="FS1848" s="69"/>
      <c r="FT1848" s="69"/>
      <c r="FU1848" s="69"/>
      <c r="FV1848" s="69"/>
      <c r="FW1848" s="69"/>
      <c r="FX1848" s="69"/>
      <c r="FY1848" s="69"/>
      <c r="FZ1848" s="69"/>
      <c r="GA1848" s="69"/>
      <c r="GB1848" s="69"/>
      <c r="GC1848" s="69"/>
      <c r="GD1848" s="69"/>
      <c r="GE1848" s="69"/>
      <c r="GF1848" s="69"/>
      <c r="GG1848" s="69"/>
      <c r="GH1848" s="69"/>
      <c r="GI1848" s="69"/>
      <c r="GJ1848" s="69"/>
      <c r="GK1848" s="69"/>
      <c r="GL1848" s="69"/>
      <c r="GM1848" s="69"/>
      <c r="GN1848" s="69"/>
      <c r="GO1848" s="69"/>
      <c r="GP1848" s="69"/>
      <c r="GQ1848" s="69"/>
      <c r="GR1848" s="69"/>
      <c r="GS1848" s="69"/>
      <c r="GT1848" s="69"/>
      <c r="GU1848" s="69"/>
      <c r="GV1848" s="69"/>
      <c r="GW1848" s="69"/>
      <c r="GX1848" s="69"/>
      <c r="GY1848" s="69"/>
      <c r="GZ1848" s="69"/>
      <c r="HA1848" s="69"/>
      <c r="HB1848" s="69"/>
      <c r="HC1848" s="69"/>
      <c r="HD1848" s="69"/>
      <c r="HE1848" s="69"/>
      <c r="HF1848" s="69"/>
      <c r="HG1848" s="69"/>
      <c r="HH1848" s="69"/>
      <c r="HI1848" s="69"/>
      <c r="HJ1848" s="69"/>
      <c r="HK1848" s="69"/>
      <c r="HL1848" s="69"/>
      <c r="HM1848" s="69"/>
      <c r="HN1848" s="69"/>
      <c r="HO1848" s="69"/>
      <c r="HP1848" s="69"/>
      <c r="HQ1848" s="69"/>
      <c r="HR1848" s="69"/>
      <c r="HS1848" s="69"/>
      <c r="HT1848" s="69"/>
      <c r="HU1848" s="69"/>
      <c r="HV1848" s="69"/>
      <c r="HW1848" s="69"/>
      <c r="HX1848" s="69"/>
      <c r="HY1848" s="69"/>
      <c r="HZ1848" s="69"/>
      <c r="IA1848" s="69"/>
      <c r="IB1848" s="69"/>
      <c r="IC1848" s="69"/>
      <c r="ID1848" s="69"/>
      <c r="IE1848" s="69"/>
      <c r="IF1848" s="69"/>
      <c r="IG1848" s="69"/>
      <c r="IH1848" s="69"/>
      <c r="II1848" s="69"/>
      <c r="IJ1848" s="69"/>
      <c r="IK1848" s="69"/>
      <c r="IL1848" s="69"/>
      <c r="IM1848" s="69"/>
      <c r="IN1848" s="69"/>
    </row>
    <row r="1849" spans="1:248" s="70" customFormat="1" ht="15" customHeight="1" x14ac:dyDescent="0.2">
      <c r="A1849" s="92" t="s">
        <v>3778</v>
      </c>
      <c r="B1849" s="142">
        <v>42528</v>
      </c>
      <c r="C1849" s="92" t="s">
        <v>3779</v>
      </c>
      <c r="D1849" s="319">
        <v>3000</v>
      </c>
      <c r="E1849" s="69"/>
      <c r="F1849" s="69"/>
      <c r="G1849" s="69"/>
      <c r="H1849" s="69"/>
      <c r="I1849" s="69"/>
      <c r="J1849" s="69"/>
      <c r="N1849" s="69"/>
      <c r="O1849" s="69"/>
      <c r="P1849" s="69"/>
      <c r="Q1849" s="69"/>
      <c r="R1849" s="69"/>
      <c r="S1849" s="69"/>
      <c r="T1849" s="69"/>
      <c r="U1849" s="69"/>
      <c r="V1849" s="69"/>
      <c r="W1849" s="69"/>
      <c r="X1849" s="69"/>
      <c r="Y1849" s="69"/>
      <c r="Z1849" s="69"/>
      <c r="AA1849" s="69"/>
      <c r="AB1849" s="69"/>
      <c r="AC1849" s="69"/>
      <c r="AD1849" s="69"/>
      <c r="AE1849" s="69"/>
      <c r="AF1849" s="69"/>
      <c r="AG1849" s="69"/>
      <c r="AH1849" s="69"/>
      <c r="AI1849" s="69"/>
      <c r="AJ1849" s="69"/>
      <c r="AK1849" s="69"/>
      <c r="AL1849" s="69"/>
      <c r="AM1849" s="69"/>
      <c r="AN1849" s="69"/>
      <c r="AO1849" s="69"/>
      <c r="AP1849" s="69"/>
      <c r="AQ1849" s="69"/>
      <c r="AR1849" s="69"/>
      <c r="AS1849" s="69"/>
      <c r="AT1849" s="69"/>
      <c r="AU1849" s="69"/>
      <c r="AV1849" s="69"/>
      <c r="AW1849" s="69"/>
      <c r="AX1849" s="69"/>
      <c r="AY1849" s="69"/>
      <c r="AZ1849" s="69"/>
      <c r="BA1849" s="69"/>
      <c r="BB1849" s="69"/>
      <c r="BC1849" s="69"/>
      <c r="BD1849" s="69"/>
      <c r="BE1849" s="69"/>
      <c r="BF1849" s="69"/>
      <c r="BG1849" s="69"/>
      <c r="BH1849" s="69"/>
      <c r="BI1849" s="69"/>
      <c r="BJ1849" s="69"/>
      <c r="BK1849" s="69"/>
      <c r="BL1849" s="69"/>
      <c r="BM1849" s="69"/>
      <c r="BN1849" s="69"/>
      <c r="BO1849" s="69"/>
      <c r="BP1849" s="69"/>
      <c r="BQ1849" s="69"/>
      <c r="BR1849" s="69"/>
      <c r="BS1849" s="69"/>
      <c r="BT1849" s="69"/>
      <c r="BU1849" s="69"/>
      <c r="BV1849" s="69"/>
      <c r="BW1849" s="69"/>
      <c r="BX1849" s="69"/>
      <c r="BY1849" s="69"/>
      <c r="BZ1849" s="69"/>
      <c r="CA1849" s="69"/>
      <c r="CB1849" s="69"/>
      <c r="CC1849" s="69"/>
      <c r="CD1849" s="69"/>
      <c r="CE1849" s="69"/>
      <c r="CF1849" s="69"/>
      <c r="CG1849" s="69"/>
      <c r="CH1849" s="69"/>
      <c r="CI1849" s="69"/>
      <c r="CJ1849" s="69"/>
      <c r="CK1849" s="69"/>
      <c r="CL1849" s="69"/>
      <c r="CM1849" s="69"/>
      <c r="CN1849" s="69"/>
      <c r="CO1849" s="69"/>
      <c r="CP1849" s="69"/>
      <c r="CQ1849" s="69"/>
      <c r="CR1849" s="69"/>
      <c r="CS1849" s="69"/>
      <c r="CT1849" s="69"/>
      <c r="CU1849" s="69"/>
      <c r="CV1849" s="69"/>
      <c r="CW1849" s="69"/>
      <c r="CX1849" s="69"/>
      <c r="CY1849" s="69"/>
      <c r="CZ1849" s="69"/>
      <c r="DA1849" s="69"/>
      <c r="DB1849" s="69"/>
      <c r="DC1849" s="69"/>
      <c r="DD1849" s="69"/>
      <c r="DE1849" s="69"/>
      <c r="DF1849" s="69"/>
      <c r="DG1849" s="69"/>
      <c r="DH1849" s="69"/>
      <c r="DI1849" s="69"/>
      <c r="DJ1849" s="69"/>
      <c r="DK1849" s="69"/>
      <c r="DL1849" s="69"/>
      <c r="DM1849" s="69"/>
      <c r="DN1849" s="69"/>
      <c r="DO1849" s="69"/>
      <c r="DP1849" s="69"/>
      <c r="DQ1849" s="69"/>
      <c r="DR1849" s="69"/>
      <c r="DS1849" s="69"/>
      <c r="DT1849" s="69"/>
      <c r="DU1849" s="69"/>
      <c r="DV1849" s="69"/>
      <c r="DW1849" s="69"/>
      <c r="DX1849" s="69"/>
      <c r="DY1849" s="69"/>
      <c r="DZ1849" s="69"/>
      <c r="EA1849" s="69"/>
      <c r="EB1849" s="69"/>
      <c r="EC1849" s="69"/>
      <c r="ED1849" s="69"/>
      <c r="EE1849" s="69"/>
      <c r="EF1849" s="69"/>
      <c r="EG1849" s="69"/>
      <c r="EH1849" s="69"/>
      <c r="EI1849" s="69"/>
      <c r="EJ1849" s="69"/>
      <c r="EK1849" s="69"/>
      <c r="EL1849" s="69"/>
      <c r="EM1849" s="69"/>
      <c r="EN1849" s="69"/>
      <c r="EO1849" s="69"/>
      <c r="EP1849" s="69"/>
      <c r="EQ1849" s="69"/>
      <c r="ER1849" s="69"/>
      <c r="ES1849" s="69"/>
      <c r="ET1849" s="69"/>
      <c r="EU1849" s="69"/>
      <c r="EV1849" s="69"/>
      <c r="EW1849" s="69"/>
      <c r="EX1849" s="69"/>
      <c r="EY1849" s="69"/>
      <c r="EZ1849" s="69"/>
      <c r="FA1849" s="69"/>
      <c r="FB1849" s="69"/>
      <c r="FC1849" s="69"/>
      <c r="FD1849" s="69"/>
      <c r="FE1849" s="69"/>
      <c r="FF1849" s="69"/>
      <c r="FG1849" s="69"/>
      <c r="FH1849" s="69"/>
      <c r="FI1849" s="69"/>
      <c r="FJ1849" s="69"/>
      <c r="FK1849" s="69"/>
      <c r="FL1849" s="69"/>
      <c r="FM1849" s="69"/>
      <c r="FN1849" s="69"/>
      <c r="FO1849" s="69"/>
      <c r="FP1849" s="69"/>
      <c r="FQ1849" s="69"/>
      <c r="FR1849" s="69"/>
      <c r="FS1849" s="69"/>
      <c r="FT1849" s="69"/>
      <c r="FU1849" s="69"/>
      <c r="FV1849" s="69"/>
      <c r="FW1849" s="69"/>
      <c r="FX1849" s="69"/>
      <c r="FY1849" s="69"/>
      <c r="FZ1849" s="69"/>
      <c r="GA1849" s="69"/>
      <c r="GB1849" s="69"/>
      <c r="GC1849" s="69"/>
      <c r="GD1849" s="69"/>
      <c r="GE1849" s="69"/>
      <c r="GF1849" s="69"/>
      <c r="GG1849" s="69"/>
      <c r="GH1849" s="69"/>
      <c r="GI1849" s="69"/>
      <c r="GJ1849" s="69"/>
      <c r="GK1849" s="69"/>
      <c r="GL1849" s="69"/>
      <c r="GM1849" s="69"/>
      <c r="GN1849" s="69"/>
      <c r="GO1849" s="69"/>
      <c r="GP1849" s="69"/>
      <c r="GQ1849" s="69"/>
      <c r="GR1849" s="69"/>
      <c r="GS1849" s="69"/>
      <c r="GT1849" s="69"/>
      <c r="GU1849" s="69"/>
      <c r="GV1849" s="69"/>
      <c r="GW1849" s="69"/>
      <c r="GX1849" s="69"/>
      <c r="GY1849" s="69"/>
      <c r="GZ1849" s="69"/>
      <c r="HA1849" s="69"/>
      <c r="HB1849" s="69"/>
      <c r="HC1849" s="69"/>
      <c r="HD1849" s="69"/>
      <c r="HE1849" s="69"/>
      <c r="HF1849" s="69"/>
      <c r="HG1849" s="69"/>
      <c r="HH1849" s="69"/>
      <c r="HI1849" s="69"/>
      <c r="HJ1849" s="69"/>
      <c r="HK1849" s="69"/>
      <c r="HL1849" s="69"/>
      <c r="HM1849" s="69"/>
      <c r="HN1849" s="69"/>
      <c r="HO1849" s="69"/>
      <c r="HP1849" s="69"/>
      <c r="HQ1849" s="69"/>
      <c r="HR1849" s="69"/>
      <c r="HS1849" s="69"/>
      <c r="HT1849" s="69"/>
      <c r="HU1849" s="69"/>
      <c r="HV1849" s="69"/>
      <c r="HW1849" s="69"/>
      <c r="HX1849" s="69"/>
      <c r="HY1849" s="69"/>
      <c r="HZ1849" s="69"/>
      <c r="IA1849" s="69"/>
      <c r="IB1849" s="69"/>
      <c r="IC1849" s="69"/>
      <c r="ID1849" s="69"/>
      <c r="IE1849" s="69"/>
      <c r="IF1849" s="69"/>
      <c r="IG1849" s="69"/>
      <c r="IH1849" s="69"/>
      <c r="II1849" s="69"/>
      <c r="IJ1849" s="69"/>
      <c r="IK1849" s="69"/>
      <c r="IL1849" s="69"/>
      <c r="IM1849" s="69"/>
      <c r="IN1849" s="69"/>
    </row>
    <row r="1850" spans="1:248" s="70" customFormat="1" ht="15" customHeight="1" x14ac:dyDescent="0.2">
      <c r="A1850" s="92" t="s">
        <v>3780</v>
      </c>
      <c r="B1850" s="142">
        <v>42529</v>
      </c>
      <c r="C1850" s="92" t="s">
        <v>3781</v>
      </c>
      <c r="D1850" s="319">
        <v>3000</v>
      </c>
      <c r="E1850" s="69"/>
      <c r="F1850" s="69"/>
      <c r="G1850" s="69"/>
      <c r="H1850" s="69"/>
      <c r="I1850" s="69"/>
      <c r="J1850" s="69"/>
      <c r="N1850" s="69"/>
      <c r="O1850" s="69"/>
      <c r="P1850" s="69"/>
      <c r="Q1850" s="69"/>
      <c r="R1850" s="69"/>
      <c r="S1850" s="69"/>
      <c r="T1850" s="69"/>
      <c r="U1850" s="69"/>
      <c r="V1850" s="69"/>
      <c r="W1850" s="69"/>
      <c r="X1850" s="69"/>
      <c r="Y1850" s="69"/>
      <c r="Z1850" s="69"/>
      <c r="AA1850" s="69"/>
      <c r="AB1850" s="69"/>
      <c r="AC1850" s="69"/>
      <c r="AD1850" s="69"/>
      <c r="AE1850" s="69"/>
      <c r="AF1850" s="69"/>
      <c r="AG1850" s="69"/>
      <c r="AH1850" s="69"/>
      <c r="AI1850" s="69"/>
      <c r="AJ1850" s="69"/>
      <c r="AK1850" s="69"/>
      <c r="AL1850" s="69"/>
      <c r="AM1850" s="69"/>
      <c r="AN1850" s="69"/>
      <c r="AO1850" s="69"/>
      <c r="AP1850" s="69"/>
      <c r="AQ1850" s="69"/>
      <c r="AR1850" s="69"/>
      <c r="AS1850" s="69"/>
      <c r="AT1850" s="69"/>
      <c r="AU1850" s="69"/>
      <c r="AV1850" s="69"/>
      <c r="AW1850" s="69"/>
      <c r="AX1850" s="69"/>
      <c r="AY1850" s="69"/>
      <c r="AZ1850" s="69"/>
      <c r="BA1850" s="69"/>
      <c r="BB1850" s="69"/>
      <c r="BC1850" s="69"/>
      <c r="BD1850" s="69"/>
      <c r="BE1850" s="69"/>
      <c r="BF1850" s="69"/>
      <c r="BG1850" s="69"/>
      <c r="BH1850" s="69"/>
      <c r="BI1850" s="69"/>
      <c r="BJ1850" s="69"/>
      <c r="BK1850" s="69"/>
      <c r="BL1850" s="69"/>
      <c r="BM1850" s="69"/>
      <c r="BN1850" s="69"/>
      <c r="BO1850" s="69"/>
      <c r="BP1850" s="69"/>
      <c r="BQ1850" s="69"/>
      <c r="BR1850" s="69"/>
      <c r="BS1850" s="69"/>
      <c r="BT1850" s="69"/>
      <c r="BU1850" s="69"/>
      <c r="BV1850" s="69"/>
      <c r="BW1850" s="69"/>
      <c r="BX1850" s="69"/>
      <c r="BY1850" s="69"/>
      <c r="BZ1850" s="69"/>
      <c r="CA1850" s="69"/>
      <c r="CB1850" s="69"/>
      <c r="CC1850" s="69"/>
      <c r="CD1850" s="69"/>
      <c r="CE1850" s="69"/>
      <c r="CF1850" s="69"/>
      <c r="CG1850" s="69"/>
      <c r="CH1850" s="69"/>
      <c r="CI1850" s="69"/>
      <c r="CJ1850" s="69"/>
      <c r="CK1850" s="69"/>
      <c r="CL1850" s="69"/>
      <c r="CM1850" s="69"/>
      <c r="CN1850" s="69"/>
      <c r="CO1850" s="69"/>
      <c r="CP1850" s="69"/>
      <c r="CQ1850" s="69"/>
      <c r="CR1850" s="69"/>
      <c r="CS1850" s="69"/>
      <c r="CT1850" s="69"/>
      <c r="CU1850" s="69"/>
      <c r="CV1850" s="69"/>
      <c r="CW1850" s="69"/>
      <c r="CX1850" s="69"/>
      <c r="CY1850" s="69"/>
      <c r="CZ1850" s="69"/>
      <c r="DA1850" s="69"/>
      <c r="DB1850" s="69"/>
      <c r="DC1850" s="69"/>
      <c r="DD1850" s="69"/>
      <c r="DE1850" s="69"/>
      <c r="DF1850" s="69"/>
      <c r="DG1850" s="69"/>
      <c r="DH1850" s="69"/>
      <c r="DI1850" s="69"/>
      <c r="DJ1850" s="69"/>
      <c r="DK1850" s="69"/>
      <c r="DL1850" s="69"/>
      <c r="DM1850" s="69"/>
      <c r="DN1850" s="69"/>
      <c r="DO1850" s="69"/>
      <c r="DP1850" s="69"/>
      <c r="DQ1850" s="69"/>
      <c r="DR1850" s="69"/>
      <c r="DS1850" s="69"/>
      <c r="DT1850" s="69"/>
      <c r="DU1850" s="69"/>
      <c r="DV1850" s="69"/>
      <c r="DW1850" s="69"/>
      <c r="DX1850" s="69"/>
      <c r="DY1850" s="69"/>
      <c r="DZ1850" s="69"/>
      <c r="EA1850" s="69"/>
      <c r="EB1850" s="69"/>
      <c r="EC1850" s="69"/>
      <c r="ED1850" s="69"/>
      <c r="EE1850" s="69"/>
      <c r="EF1850" s="69"/>
      <c r="EG1850" s="69"/>
      <c r="EH1850" s="69"/>
      <c r="EI1850" s="69"/>
      <c r="EJ1850" s="69"/>
      <c r="EK1850" s="69"/>
      <c r="EL1850" s="69"/>
      <c r="EM1850" s="69"/>
      <c r="EN1850" s="69"/>
      <c r="EO1850" s="69"/>
      <c r="EP1850" s="69"/>
      <c r="EQ1850" s="69"/>
      <c r="ER1850" s="69"/>
      <c r="ES1850" s="69"/>
      <c r="ET1850" s="69"/>
      <c r="EU1850" s="69"/>
      <c r="EV1850" s="69"/>
      <c r="EW1850" s="69"/>
      <c r="EX1850" s="69"/>
      <c r="EY1850" s="69"/>
      <c r="EZ1850" s="69"/>
      <c r="FA1850" s="69"/>
      <c r="FB1850" s="69"/>
      <c r="FC1850" s="69"/>
      <c r="FD1850" s="69"/>
      <c r="FE1850" s="69"/>
      <c r="FF1850" s="69"/>
      <c r="FG1850" s="69"/>
      <c r="FH1850" s="69"/>
      <c r="FI1850" s="69"/>
      <c r="FJ1850" s="69"/>
      <c r="FK1850" s="69"/>
      <c r="FL1850" s="69"/>
      <c r="FM1850" s="69"/>
      <c r="FN1850" s="69"/>
      <c r="FO1850" s="69"/>
      <c r="FP1850" s="69"/>
      <c r="FQ1850" s="69"/>
      <c r="FR1850" s="69"/>
      <c r="FS1850" s="69"/>
      <c r="FT1850" s="69"/>
      <c r="FU1850" s="69"/>
      <c r="FV1850" s="69"/>
      <c r="FW1850" s="69"/>
      <c r="FX1850" s="69"/>
      <c r="FY1850" s="69"/>
      <c r="FZ1850" s="69"/>
      <c r="GA1850" s="69"/>
      <c r="GB1850" s="69"/>
      <c r="GC1850" s="69"/>
      <c r="GD1850" s="69"/>
      <c r="GE1850" s="69"/>
      <c r="GF1850" s="69"/>
      <c r="GG1850" s="69"/>
      <c r="GH1850" s="69"/>
      <c r="GI1850" s="69"/>
      <c r="GJ1850" s="69"/>
      <c r="GK1850" s="69"/>
      <c r="GL1850" s="69"/>
      <c r="GM1850" s="69"/>
      <c r="GN1850" s="69"/>
      <c r="GO1850" s="69"/>
      <c r="GP1850" s="69"/>
      <c r="GQ1850" s="69"/>
      <c r="GR1850" s="69"/>
      <c r="GS1850" s="69"/>
      <c r="GT1850" s="69"/>
      <c r="GU1850" s="69"/>
      <c r="GV1850" s="69"/>
      <c r="GW1850" s="69"/>
      <c r="GX1850" s="69"/>
      <c r="GY1850" s="69"/>
      <c r="GZ1850" s="69"/>
      <c r="HA1850" s="69"/>
      <c r="HB1850" s="69"/>
      <c r="HC1850" s="69"/>
      <c r="HD1850" s="69"/>
      <c r="HE1850" s="69"/>
      <c r="HF1850" s="69"/>
      <c r="HG1850" s="69"/>
      <c r="HH1850" s="69"/>
      <c r="HI1850" s="69"/>
      <c r="HJ1850" s="69"/>
      <c r="HK1850" s="69"/>
      <c r="HL1850" s="69"/>
      <c r="HM1850" s="69"/>
      <c r="HN1850" s="69"/>
      <c r="HO1850" s="69"/>
      <c r="HP1850" s="69"/>
      <c r="HQ1850" s="69"/>
      <c r="HR1850" s="69"/>
      <c r="HS1850" s="69"/>
      <c r="HT1850" s="69"/>
      <c r="HU1850" s="69"/>
      <c r="HV1850" s="69"/>
      <c r="HW1850" s="69"/>
      <c r="HX1850" s="69"/>
      <c r="HY1850" s="69"/>
      <c r="HZ1850" s="69"/>
      <c r="IA1850" s="69"/>
      <c r="IB1850" s="69"/>
      <c r="IC1850" s="69"/>
      <c r="ID1850" s="69"/>
      <c r="IE1850" s="69"/>
      <c r="IF1850" s="69"/>
      <c r="IG1850" s="69"/>
      <c r="IH1850" s="69"/>
      <c r="II1850" s="69"/>
      <c r="IJ1850" s="69"/>
      <c r="IK1850" s="69"/>
      <c r="IL1850" s="69"/>
      <c r="IM1850" s="69"/>
      <c r="IN1850" s="69"/>
    </row>
    <row r="1851" spans="1:248" s="70" customFormat="1" ht="15" customHeight="1" x14ac:dyDescent="0.2">
      <c r="A1851" s="92" t="s">
        <v>3782</v>
      </c>
      <c r="B1851" s="142">
        <v>42530</v>
      </c>
      <c r="C1851" s="92" t="s">
        <v>3783</v>
      </c>
      <c r="D1851" s="319">
        <v>3000</v>
      </c>
      <c r="E1851" s="69"/>
      <c r="F1851" s="69"/>
      <c r="G1851" s="69"/>
      <c r="H1851" s="69"/>
      <c r="I1851" s="69"/>
      <c r="J1851" s="69"/>
      <c r="N1851" s="69"/>
      <c r="O1851" s="69"/>
      <c r="P1851" s="69"/>
      <c r="Q1851" s="69"/>
      <c r="R1851" s="69"/>
      <c r="S1851" s="69"/>
      <c r="T1851" s="69"/>
      <c r="U1851" s="69"/>
      <c r="V1851" s="69"/>
      <c r="W1851" s="69"/>
      <c r="X1851" s="69"/>
      <c r="Y1851" s="69"/>
      <c r="Z1851" s="69"/>
      <c r="AA1851" s="69"/>
      <c r="AB1851" s="69"/>
      <c r="AC1851" s="69"/>
      <c r="AD1851" s="69"/>
      <c r="AE1851" s="69"/>
      <c r="AF1851" s="69"/>
      <c r="AG1851" s="69"/>
      <c r="AH1851" s="69"/>
      <c r="AI1851" s="69"/>
      <c r="AJ1851" s="69"/>
      <c r="AK1851" s="69"/>
      <c r="AL1851" s="69"/>
      <c r="AM1851" s="69"/>
      <c r="AN1851" s="69"/>
      <c r="AO1851" s="69"/>
      <c r="AP1851" s="69"/>
      <c r="AQ1851" s="69"/>
      <c r="AR1851" s="69"/>
      <c r="AS1851" s="69"/>
      <c r="AT1851" s="69"/>
      <c r="AU1851" s="69"/>
      <c r="AV1851" s="69"/>
      <c r="AW1851" s="69"/>
      <c r="AX1851" s="69"/>
      <c r="AY1851" s="69"/>
      <c r="AZ1851" s="69"/>
      <c r="BA1851" s="69"/>
      <c r="BB1851" s="69"/>
      <c r="BC1851" s="69"/>
      <c r="BD1851" s="69"/>
      <c r="BE1851" s="69"/>
      <c r="BF1851" s="69"/>
      <c r="BG1851" s="69"/>
      <c r="BH1851" s="69"/>
      <c r="BI1851" s="69"/>
      <c r="BJ1851" s="69"/>
      <c r="BK1851" s="69"/>
      <c r="BL1851" s="69"/>
      <c r="BM1851" s="69"/>
      <c r="BN1851" s="69"/>
      <c r="BO1851" s="69"/>
      <c r="BP1851" s="69"/>
      <c r="BQ1851" s="69"/>
      <c r="BR1851" s="69"/>
      <c r="BS1851" s="69"/>
      <c r="BT1851" s="69"/>
      <c r="BU1851" s="69"/>
      <c r="BV1851" s="69"/>
      <c r="BW1851" s="69"/>
      <c r="BX1851" s="69"/>
      <c r="BY1851" s="69"/>
      <c r="BZ1851" s="69"/>
      <c r="CA1851" s="69"/>
      <c r="CB1851" s="69"/>
      <c r="CC1851" s="69"/>
      <c r="CD1851" s="69"/>
      <c r="CE1851" s="69"/>
      <c r="CF1851" s="69"/>
      <c r="CG1851" s="69"/>
      <c r="CH1851" s="69"/>
      <c r="CI1851" s="69"/>
      <c r="CJ1851" s="69"/>
      <c r="CK1851" s="69"/>
      <c r="CL1851" s="69"/>
      <c r="CM1851" s="69"/>
      <c r="CN1851" s="69"/>
      <c r="CO1851" s="69"/>
      <c r="CP1851" s="69"/>
      <c r="CQ1851" s="69"/>
      <c r="CR1851" s="69"/>
      <c r="CS1851" s="69"/>
      <c r="CT1851" s="69"/>
      <c r="CU1851" s="69"/>
      <c r="CV1851" s="69"/>
      <c r="CW1851" s="69"/>
      <c r="CX1851" s="69"/>
      <c r="CY1851" s="69"/>
      <c r="CZ1851" s="69"/>
      <c r="DA1851" s="69"/>
      <c r="DB1851" s="69"/>
      <c r="DC1851" s="69"/>
      <c r="DD1851" s="69"/>
      <c r="DE1851" s="69"/>
      <c r="DF1851" s="69"/>
      <c r="DG1851" s="69"/>
      <c r="DH1851" s="69"/>
      <c r="DI1851" s="69"/>
      <c r="DJ1851" s="69"/>
      <c r="DK1851" s="69"/>
      <c r="DL1851" s="69"/>
      <c r="DM1851" s="69"/>
      <c r="DN1851" s="69"/>
      <c r="DO1851" s="69"/>
      <c r="DP1851" s="69"/>
      <c r="DQ1851" s="69"/>
      <c r="DR1851" s="69"/>
      <c r="DS1851" s="69"/>
      <c r="DT1851" s="69"/>
      <c r="DU1851" s="69"/>
      <c r="DV1851" s="69"/>
      <c r="DW1851" s="69"/>
      <c r="DX1851" s="69"/>
      <c r="DY1851" s="69"/>
      <c r="DZ1851" s="69"/>
      <c r="EA1851" s="69"/>
      <c r="EB1851" s="69"/>
      <c r="EC1851" s="69"/>
      <c r="ED1851" s="69"/>
      <c r="EE1851" s="69"/>
      <c r="EF1851" s="69"/>
      <c r="EG1851" s="69"/>
      <c r="EH1851" s="69"/>
      <c r="EI1851" s="69"/>
      <c r="EJ1851" s="69"/>
      <c r="EK1851" s="69"/>
      <c r="EL1851" s="69"/>
      <c r="EM1851" s="69"/>
      <c r="EN1851" s="69"/>
      <c r="EO1851" s="69"/>
      <c r="EP1851" s="69"/>
      <c r="EQ1851" s="69"/>
      <c r="ER1851" s="69"/>
      <c r="ES1851" s="69"/>
      <c r="ET1851" s="69"/>
      <c r="EU1851" s="69"/>
      <c r="EV1851" s="69"/>
      <c r="EW1851" s="69"/>
      <c r="EX1851" s="69"/>
      <c r="EY1851" s="69"/>
      <c r="EZ1851" s="69"/>
      <c r="FA1851" s="69"/>
      <c r="FB1851" s="69"/>
      <c r="FC1851" s="69"/>
      <c r="FD1851" s="69"/>
      <c r="FE1851" s="69"/>
      <c r="FF1851" s="69"/>
      <c r="FG1851" s="69"/>
      <c r="FH1851" s="69"/>
      <c r="FI1851" s="69"/>
      <c r="FJ1851" s="69"/>
      <c r="FK1851" s="69"/>
      <c r="FL1851" s="69"/>
      <c r="FM1851" s="69"/>
      <c r="FN1851" s="69"/>
      <c r="FO1851" s="69"/>
      <c r="FP1851" s="69"/>
      <c r="FQ1851" s="69"/>
      <c r="FR1851" s="69"/>
      <c r="FS1851" s="69"/>
      <c r="FT1851" s="69"/>
      <c r="FU1851" s="69"/>
      <c r="FV1851" s="69"/>
      <c r="FW1851" s="69"/>
      <c r="FX1851" s="69"/>
      <c r="FY1851" s="69"/>
      <c r="FZ1851" s="69"/>
      <c r="GA1851" s="69"/>
      <c r="GB1851" s="69"/>
      <c r="GC1851" s="69"/>
      <c r="GD1851" s="69"/>
      <c r="GE1851" s="69"/>
      <c r="GF1851" s="69"/>
      <c r="GG1851" s="69"/>
      <c r="GH1851" s="69"/>
      <c r="GI1851" s="69"/>
      <c r="GJ1851" s="69"/>
      <c r="GK1851" s="69"/>
      <c r="GL1851" s="69"/>
      <c r="GM1851" s="69"/>
      <c r="GN1851" s="69"/>
      <c r="GO1851" s="69"/>
      <c r="GP1851" s="69"/>
      <c r="GQ1851" s="69"/>
      <c r="GR1851" s="69"/>
      <c r="GS1851" s="69"/>
      <c r="GT1851" s="69"/>
      <c r="GU1851" s="69"/>
      <c r="GV1851" s="69"/>
      <c r="GW1851" s="69"/>
      <c r="GX1851" s="69"/>
      <c r="GY1851" s="69"/>
      <c r="GZ1851" s="69"/>
      <c r="HA1851" s="69"/>
      <c r="HB1851" s="69"/>
      <c r="HC1851" s="69"/>
      <c r="HD1851" s="69"/>
      <c r="HE1851" s="69"/>
      <c r="HF1851" s="69"/>
      <c r="HG1851" s="69"/>
      <c r="HH1851" s="69"/>
      <c r="HI1851" s="69"/>
      <c r="HJ1851" s="69"/>
      <c r="HK1851" s="69"/>
      <c r="HL1851" s="69"/>
      <c r="HM1851" s="69"/>
      <c r="HN1851" s="69"/>
      <c r="HO1851" s="69"/>
      <c r="HP1851" s="69"/>
      <c r="HQ1851" s="69"/>
      <c r="HR1851" s="69"/>
      <c r="HS1851" s="69"/>
      <c r="HT1851" s="69"/>
      <c r="HU1851" s="69"/>
      <c r="HV1851" s="69"/>
      <c r="HW1851" s="69"/>
      <c r="HX1851" s="69"/>
      <c r="HY1851" s="69"/>
      <c r="HZ1851" s="69"/>
      <c r="IA1851" s="69"/>
      <c r="IB1851" s="69"/>
      <c r="IC1851" s="69"/>
      <c r="ID1851" s="69"/>
      <c r="IE1851" s="69"/>
      <c r="IF1851" s="69"/>
      <c r="IG1851" s="69"/>
      <c r="IH1851" s="69"/>
      <c r="II1851" s="69"/>
      <c r="IJ1851" s="69"/>
      <c r="IK1851" s="69"/>
      <c r="IL1851" s="69"/>
      <c r="IM1851" s="69"/>
      <c r="IN1851" s="69"/>
    </row>
    <row r="1852" spans="1:248" s="70" customFormat="1" ht="15" customHeight="1" x14ac:dyDescent="0.2">
      <c r="A1852" s="92" t="s">
        <v>3784</v>
      </c>
      <c r="B1852" s="142">
        <v>42531</v>
      </c>
      <c r="C1852" s="92" t="s">
        <v>3785</v>
      </c>
      <c r="D1852" s="319">
        <v>3000</v>
      </c>
      <c r="E1852" s="69"/>
      <c r="F1852" s="69"/>
      <c r="G1852" s="69"/>
      <c r="H1852" s="69"/>
      <c r="I1852" s="69"/>
      <c r="J1852" s="69"/>
      <c r="N1852" s="69"/>
      <c r="O1852" s="69"/>
      <c r="P1852" s="69"/>
      <c r="Q1852" s="69"/>
      <c r="R1852" s="69"/>
      <c r="S1852" s="69"/>
      <c r="T1852" s="69"/>
      <c r="U1852" s="69"/>
      <c r="V1852" s="69"/>
      <c r="W1852" s="69"/>
      <c r="X1852" s="69"/>
      <c r="Y1852" s="69"/>
      <c r="Z1852" s="69"/>
      <c r="AA1852" s="69"/>
      <c r="AB1852" s="69"/>
      <c r="AC1852" s="69"/>
      <c r="AD1852" s="69"/>
      <c r="AE1852" s="69"/>
      <c r="AF1852" s="69"/>
      <c r="AG1852" s="69"/>
      <c r="AH1852" s="69"/>
      <c r="AI1852" s="69"/>
      <c r="AJ1852" s="69"/>
      <c r="AK1852" s="69"/>
      <c r="AL1852" s="69"/>
      <c r="AM1852" s="69"/>
      <c r="AN1852" s="69"/>
      <c r="AO1852" s="69"/>
      <c r="AP1852" s="69"/>
      <c r="AQ1852" s="69"/>
      <c r="AR1852" s="69"/>
      <c r="AS1852" s="69"/>
      <c r="AT1852" s="69"/>
      <c r="AU1852" s="69"/>
      <c r="AV1852" s="69"/>
      <c r="AW1852" s="69"/>
      <c r="AX1852" s="69"/>
      <c r="AY1852" s="69"/>
      <c r="AZ1852" s="69"/>
      <c r="BA1852" s="69"/>
      <c r="BB1852" s="69"/>
      <c r="BC1852" s="69"/>
      <c r="BD1852" s="69"/>
      <c r="BE1852" s="69"/>
      <c r="BF1852" s="69"/>
      <c r="BG1852" s="69"/>
      <c r="BH1852" s="69"/>
      <c r="BI1852" s="69"/>
      <c r="BJ1852" s="69"/>
      <c r="BK1852" s="69"/>
      <c r="BL1852" s="69"/>
      <c r="BM1852" s="69"/>
      <c r="BN1852" s="69"/>
      <c r="BO1852" s="69"/>
      <c r="BP1852" s="69"/>
      <c r="BQ1852" s="69"/>
      <c r="BR1852" s="69"/>
      <c r="BS1852" s="69"/>
      <c r="BT1852" s="69"/>
      <c r="BU1852" s="69"/>
      <c r="BV1852" s="69"/>
      <c r="BW1852" s="69"/>
      <c r="BX1852" s="69"/>
      <c r="BY1852" s="69"/>
      <c r="BZ1852" s="69"/>
      <c r="CA1852" s="69"/>
      <c r="CB1852" s="69"/>
      <c r="CC1852" s="69"/>
      <c r="CD1852" s="69"/>
      <c r="CE1852" s="69"/>
      <c r="CF1852" s="69"/>
      <c r="CG1852" s="69"/>
      <c r="CH1852" s="69"/>
      <c r="CI1852" s="69"/>
      <c r="CJ1852" s="69"/>
      <c r="CK1852" s="69"/>
      <c r="CL1852" s="69"/>
      <c r="CM1852" s="69"/>
      <c r="CN1852" s="69"/>
      <c r="CO1852" s="69"/>
      <c r="CP1852" s="69"/>
      <c r="CQ1852" s="69"/>
      <c r="CR1852" s="69"/>
      <c r="CS1852" s="69"/>
      <c r="CT1852" s="69"/>
      <c r="CU1852" s="69"/>
      <c r="CV1852" s="69"/>
      <c r="CW1852" s="69"/>
      <c r="CX1852" s="69"/>
      <c r="CY1852" s="69"/>
      <c r="CZ1852" s="69"/>
      <c r="DA1852" s="69"/>
      <c r="DB1852" s="69"/>
      <c r="DC1852" s="69"/>
      <c r="DD1852" s="69"/>
      <c r="DE1852" s="69"/>
      <c r="DF1852" s="69"/>
      <c r="DG1852" s="69"/>
      <c r="DH1852" s="69"/>
      <c r="DI1852" s="69"/>
      <c r="DJ1852" s="69"/>
      <c r="DK1852" s="69"/>
      <c r="DL1852" s="69"/>
      <c r="DM1852" s="69"/>
      <c r="DN1852" s="69"/>
      <c r="DO1852" s="69"/>
      <c r="DP1852" s="69"/>
      <c r="DQ1852" s="69"/>
      <c r="DR1852" s="69"/>
      <c r="DS1852" s="69"/>
      <c r="DT1852" s="69"/>
      <c r="DU1852" s="69"/>
      <c r="DV1852" s="69"/>
      <c r="DW1852" s="69"/>
      <c r="DX1852" s="69"/>
      <c r="DY1852" s="69"/>
      <c r="DZ1852" s="69"/>
      <c r="EA1852" s="69"/>
      <c r="EB1852" s="69"/>
      <c r="EC1852" s="69"/>
      <c r="ED1852" s="69"/>
      <c r="EE1852" s="69"/>
      <c r="EF1852" s="69"/>
      <c r="EG1852" s="69"/>
      <c r="EH1852" s="69"/>
      <c r="EI1852" s="69"/>
      <c r="EJ1852" s="69"/>
      <c r="EK1852" s="69"/>
      <c r="EL1852" s="69"/>
      <c r="EM1852" s="69"/>
      <c r="EN1852" s="69"/>
      <c r="EO1852" s="69"/>
      <c r="EP1852" s="69"/>
      <c r="EQ1852" s="69"/>
      <c r="ER1852" s="69"/>
      <c r="ES1852" s="69"/>
      <c r="ET1852" s="69"/>
      <c r="EU1852" s="69"/>
      <c r="EV1852" s="69"/>
      <c r="EW1852" s="69"/>
      <c r="EX1852" s="69"/>
      <c r="EY1852" s="69"/>
      <c r="EZ1852" s="69"/>
      <c r="FA1852" s="69"/>
      <c r="FB1852" s="69"/>
      <c r="FC1852" s="69"/>
      <c r="FD1852" s="69"/>
      <c r="FE1852" s="69"/>
      <c r="FF1852" s="69"/>
      <c r="FG1852" s="69"/>
      <c r="FH1852" s="69"/>
      <c r="FI1852" s="69"/>
      <c r="FJ1852" s="69"/>
      <c r="FK1852" s="69"/>
      <c r="FL1852" s="69"/>
      <c r="FM1852" s="69"/>
      <c r="FN1852" s="69"/>
      <c r="FO1852" s="69"/>
      <c r="FP1852" s="69"/>
      <c r="FQ1852" s="69"/>
      <c r="FR1852" s="69"/>
      <c r="FS1852" s="69"/>
      <c r="FT1852" s="69"/>
      <c r="FU1852" s="69"/>
      <c r="FV1852" s="69"/>
      <c r="FW1852" s="69"/>
      <c r="FX1852" s="69"/>
      <c r="FY1852" s="69"/>
      <c r="FZ1852" s="69"/>
      <c r="GA1852" s="69"/>
      <c r="GB1852" s="69"/>
      <c r="GC1852" s="69"/>
      <c r="GD1852" s="69"/>
      <c r="GE1852" s="69"/>
      <c r="GF1852" s="69"/>
      <c r="GG1852" s="69"/>
      <c r="GH1852" s="69"/>
      <c r="GI1852" s="69"/>
      <c r="GJ1852" s="69"/>
      <c r="GK1852" s="69"/>
      <c r="GL1852" s="69"/>
      <c r="GM1852" s="69"/>
      <c r="GN1852" s="69"/>
      <c r="GO1852" s="69"/>
      <c r="GP1852" s="69"/>
      <c r="GQ1852" s="69"/>
      <c r="GR1852" s="69"/>
      <c r="GS1852" s="69"/>
      <c r="GT1852" s="69"/>
      <c r="GU1852" s="69"/>
      <c r="GV1852" s="69"/>
      <c r="GW1852" s="69"/>
      <c r="GX1852" s="69"/>
      <c r="GY1852" s="69"/>
      <c r="GZ1852" s="69"/>
      <c r="HA1852" s="69"/>
      <c r="HB1852" s="69"/>
      <c r="HC1852" s="69"/>
      <c r="HD1852" s="69"/>
      <c r="HE1852" s="69"/>
      <c r="HF1852" s="69"/>
      <c r="HG1852" s="69"/>
      <c r="HH1852" s="69"/>
      <c r="HI1852" s="69"/>
      <c r="HJ1852" s="69"/>
      <c r="HK1852" s="69"/>
      <c r="HL1852" s="69"/>
      <c r="HM1852" s="69"/>
      <c r="HN1852" s="69"/>
      <c r="HO1852" s="69"/>
      <c r="HP1852" s="69"/>
      <c r="HQ1852" s="69"/>
      <c r="HR1852" s="69"/>
      <c r="HS1852" s="69"/>
      <c r="HT1852" s="69"/>
      <c r="HU1852" s="69"/>
      <c r="HV1852" s="69"/>
      <c r="HW1852" s="69"/>
      <c r="HX1852" s="69"/>
      <c r="HY1852" s="69"/>
      <c r="HZ1852" s="69"/>
      <c r="IA1852" s="69"/>
      <c r="IB1852" s="69"/>
      <c r="IC1852" s="69"/>
      <c r="ID1852" s="69"/>
      <c r="IE1852" s="69"/>
      <c r="IF1852" s="69"/>
      <c r="IG1852" s="69"/>
      <c r="IH1852" s="69"/>
      <c r="II1852" s="69"/>
      <c r="IJ1852" s="69"/>
      <c r="IK1852" s="69"/>
      <c r="IL1852" s="69"/>
      <c r="IM1852" s="69"/>
      <c r="IN1852" s="69"/>
    </row>
    <row r="1853" spans="1:248" s="70" customFormat="1" ht="15" customHeight="1" x14ac:dyDescent="0.2">
      <c r="A1853" s="92" t="s">
        <v>3786</v>
      </c>
      <c r="B1853" s="142">
        <v>42532</v>
      </c>
      <c r="C1853" s="92" t="s">
        <v>3787</v>
      </c>
      <c r="D1853" s="319">
        <v>3000</v>
      </c>
      <c r="E1853" s="69"/>
      <c r="F1853" s="69"/>
      <c r="G1853" s="69"/>
      <c r="H1853" s="69"/>
      <c r="I1853" s="69"/>
      <c r="J1853" s="69"/>
      <c r="N1853" s="69"/>
      <c r="O1853" s="69"/>
      <c r="P1853" s="69"/>
      <c r="Q1853" s="69"/>
      <c r="R1853" s="69"/>
      <c r="S1853" s="69"/>
      <c r="T1853" s="69"/>
      <c r="U1853" s="69"/>
      <c r="V1853" s="69"/>
      <c r="W1853" s="69"/>
      <c r="X1853" s="69"/>
      <c r="Y1853" s="69"/>
      <c r="Z1853" s="69"/>
      <c r="AA1853" s="69"/>
      <c r="AB1853" s="69"/>
      <c r="AC1853" s="69"/>
      <c r="AD1853" s="69"/>
      <c r="AE1853" s="69"/>
      <c r="AF1853" s="69"/>
      <c r="AG1853" s="69"/>
      <c r="AH1853" s="69"/>
      <c r="AI1853" s="69"/>
      <c r="AJ1853" s="69"/>
      <c r="AK1853" s="69"/>
      <c r="AL1853" s="69"/>
      <c r="AM1853" s="69"/>
      <c r="AN1853" s="69"/>
      <c r="AO1853" s="69"/>
      <c r="AP1853" s="69"/>
      <c r="AQ1853" s="69"/>
      <c r="AR1853" s="69"/>
      <c r="AS1853" s="69"/>
      <c r="AT1853" s="69"/>
      <c r="AU1853" s="69"/>
      <c r="AV1853" s="69"/>
      <c r="AW1853" s="69"/>
      <c r="AX1853" s="69"/>
      <c r="AY1853" s="69"/>
      <c r="AZ1853" s="69"/>
      <c r="BA1853" s="69"/>
      <c r="BB1853" s="69"/>
      <c r="BC1853" s="69"/>
      <c r="BD1853" s="69"/>
      <c r="BE1853" s="69"/>
      <c r="BF1853" s="69"/>
      <c r="BG1853" s="69"/>
      <c r="BH1853" s="69"/>
      <c r="BI1853" s="69"/>
      <c r="BJ1853" s="69"/>
      <c r="BK1853" s="69"/>
      <c r="BL1853" s="69"/>
      <c r="BM1853" s="69"/>
      <c r="BN1853" s="69"/>
      <c r="BO1853" s="69"/>
      <c r="BP1853" s="69"/>
      <c r="BQ1853" s="69"/>
      <c r="BR1853" s="69"/>
      <c r="BS1853" s="69"/>
      <c r="BT1853" s="69"/>
      <c r="BU1853" s="69"/>
      <c r="BV1853" s="69"/>
      <c r="BW1853" s="69"/>
      <c r="BX1853" s="69"/>
      <c r="BY1853" s="69"/>
      <c r="BZ1853" s="69"/>
      <c r="CA1853" s="69"/>
      <c r="CB1853" s="69"/>
      <c r="CC1853" s="69"/>
      <c r="CD1853" s="69"/>
      <c r="CE1853" s="69"/>
      <c r="CF1853" s="69"/>
      <c r="CG1853" s="69"/>
      <c r="CH1853" s="69"/>
      <c r="CI1853" s="69"/>
      <c r="CJ1853" s="69"/>
      <c r="CK1853" s="69"/>
      <c r="CL1853" s="69"/>
      <c r="CM1853" s="69"/>
      <c r="CN1853" s="69"/>
      <c r="CO1853" s="69"/>
      <c r="CP1853" s="69"/>
      <c r="CQ1853" s="69"/>
      <c r="CR1853" s="69"/>
      <c r="CS1853" s="69"/>
      <c r="CT1853" s="69"/>
      <c r="CU1853" s="69"/>
      <c r="CV1853" s="69"/>
      <c r="CW1853" s="69"/>
      <c r="CX1853" s="69"/>
      <c r="CY1853" s="69"/>
      <c r="CZ1853" s="69"/>
      <c r="DA1853" s="69"/>
      <c r="DB1853" s="69"/>
      <c r="DC1853" s="69"/>
      <c r="DD1853" s="69"/>
      <c r="DE1853" s="69"/>
      <c r="DF1853" s="69"/>
      <c r="DG1853" s="69"/>
      <c r="DH1853" s="69"/>
      <c r="DI1853" s="69"/>
      <c r="DJ1853" s="69"/>
      <c r="DK1853" s="69"/>
      <c r="DL1853" s="69"/>
      <c r="DM1853" s="69"/>
      <c r="DN1853" s="69"/>
      <c r="DO1853" s="69"/>
      <c r="DP1853" s="69"/>
      <c r="DQ1853" s="69"/>
      <c r="DR1853" s="69"/>
      <c r="DS1853" s="69"/>
      <c r="DT1853" s="69"/>
      <c r="DU1853" s="69"/>
      <c r="DV1853" s="69"/>
      <c r="DW1853" s="69"/>
      <c r="DX1853" s="69"/>
      <c r="DY1853" s="69"/>
      <c r="DZ1853" s="69"/>
      <c r="EA1853" s="69"/>
      <c r="EB1853" s="69"/>
      <c r="EC1853" s="69"/>
      <c r="ED1853" s="69"/>
      <c r="EE1853" s="69"/>
      <c r="EF1853" s="69"/>
      <c r="EG1853" s="69"/>
      <c r="EH1853" s="69"/>
      <c r="EI1853" s="69"/>
      <c r="EJ1853" s="69"/>
      <c r="EK1853" s="69"/>
      <c r="EL1853" s="69"/>
      <c r="EM1853" s="69"/>
      <c r="EN1853" s="69"/>
      <c r="EO1853" s="69"/>
      <c r="EP1853" s="69"/>
      <c r="EQ1853" s="69"/>
      <c r="ER1853" s="69"/>
      <c r="ES1853" s="69"/>
      <c r="ET1853" s="69"/>
      <c r="EU1853" s="69"/>
      <c r="EV1853" s="69"/>
      <c r="EW1853" s="69"/>
      <c r="EX1853" s="69"/>
      <c r="EY1853" s="69"/>
      <c r="EZ1853" s="69"/>
      <c r="FA1853" s="69"/>
      <c r="FB1853" s="69"/>
      <c r="FC1853" s="69"/>
      <c r="FD1853" s="69"/>
      <c r="FE1853" s="69"/>
      <c r="FF1853" s="69"/>
      <c r="FG1853" s="69"/>
      <c r="FH1853" s="69"/>
      <c r="FI1853" s="69"/>
      <c r="FJ1853" s="69"/>
      <c r="FK1853" s="69"/>
      <c r="FL1853" s="69"/>
      <c r="FM1853" s="69"/>
      <c r="FN1853" s="69"/>
      <c r="FO1853" s="69"/>
      <c r="FP1853" s="69"/>
      <c r="FQ1853" s="69"/>
      <c r="FR1853" s="69"/>
      <c r="FS1853" s="69"/>
      <c r="FT1853" s="69"/>
      <c r="FU1853" s="69"/>
      <c r="FV1853" s="69"/>
      <c r="FW1853" s="69"/>
      <c r="FX1853" s="69"/>
      <c r="FY1853" s="69"/>
      <c r="FZ1853" s="69"/>
      <c r="GA1853" s="69"/>
      <c r="GB1853" s="69"/>
      <c r="GC1853" s="69"/>
      <c r="GD1853" s="69"/>
      <c r="GE1853" s="69"/>
      <c r="GF1853" s="69"/>
      <c r="GG1853" s="69"/>
      <c r="GH1853" s="69"/>
      <c r="GI1853" s="69"/>
      <c r="GJ1853" s="69"/>
      <c r="GK1853" s="69"/>
      <c r="GL1853" s="69"/>
      <c r="GM1853" s="69"/>
      <c r="GN1853" s="69"/>
      <c r="GO1853" s="69"/>
      <c r="GP1853" s="69"/>
      <c r="GQ1853" s="69"/>
      <c r="GR1853" s="69"/>
      <c r="GS1853" s="69"/>
      <c r="GT1853" s="69"/>
      <c r="GU1853" s="69"/>
      <c r="GV1853" s="69"/>
      <c r="GW1853" s="69"/>
      <c r="GX1853" s="69"/>
      <c r="GY1853" s="69"/>
      <c r="GZ1853" s="69"/>
      <c r="HA1853" s="69"/>
      <c r="HB1853" s="69"/>
      <c r="HC1853" s="69"/>
      <c r="HD1853" s="69"/>
      <c r="HE1853" s="69"/>
      <c r="HF1853" s="69"/>
      <c r="HG1853" s="69"/>
      <c r="HH1853" s="69"/>
      <c r="HI1853" s="69"/>
      <c r="HJ1853" s="69"/>
      <c r="HK1853" s="69"/>
      <c r="HL1853" s="69"/>
      <c r="HM1853" s="69"/>
      <c r="HN1853" s="69"/>
      <c r="HO1853" s="69"/>
      <c r="HP1853" s="69"/>
      <c r="HQ1853" s="69"/>
      <c r="HR1853" s="69"/>
      <c r="HS1853" s="69"/>
      <c r="HT1853" s="69"/>
      <c r="HU1853" s="69"/>
      <c r="HV1853" s="69"/>
      <c r="HW1853" s="69"/>
      <c r="HX1853" s="69"/>
      <c r="HY1853" s="69"/>
      <c r="HZ1853" s="69"/>
      <c r="IA1853" s="69"/>
      <c r="IB1853" s="69"/>
      <c r="IC1853" s="69"/>
      <c r="ID1853" s="69"/>
      <c r="IE1853" s="69"/>
      <c r="IF1853" s="69"/>
      <c r="IG1853" s="69"/>
      <c r="IH1853" s="69"/>
      <c r="II1853" s="69"/>
      <c r="IJ1853" s="69"/>
      <c r="IK1853" s="69"/>
      <c r="IL1853" s="69"/>
      <c r="IM1853" s="69"/>
      <c r="IN1853" s="69"/>
    </row>
    <row r="1854" spans="1:248" ht="31.5" x14ac:dyDescent="0.2">
      <c r="A1854" s="92" t="s">
        <v>3788</v>
      </c>
      <c r="B1854" s="142">
        <v>42533</v>
      </c>
      <c r="C1854" s="92" t="s">
        <v>3789</v>
      </c>
      <c r="D1854" s="319">
        <v>3000</v>
      </c>
      <c r="E1854" s="69"/>
      <c r="F1854" s="69"/>
      <c r="G1854" s="69"/>
      <c r="H1854" s="69"/>
      <c r="I1854" s="69"/>
    </row>
    <row r="1855" spans="1:248" ht="31.5" x14ac:dyDescent="0.2">
      <c r="A1855" s="92" t="s">
        <v>3790</v>
      </c>
      <c r="B1855" s="142">
        <v>42534</v>
      </c>
      <c r="C1855" s="92" t="s">
        <v>3791</v>
      </c>
      <c r="D1855" s="319">
        <v>3000</v>
      </c>
      <c r="E1855" s="69"/>
      <c r="F1855" s="69"/>
      <c r="G1855" s="69"/>
      <c r="H1855" s="69"/>
      <c r="I1855" s="69"/>
    </row>
    <row r="1856" spans="1:248" ht="31.5" x14ac:dyDescent="0.2">
      <c r="A1856" s="92" t="s">
        <v>3792</v>
      </c>
      <c r="B1856" s="142">
        <v>42535</v>
      </c>
      <c r="C1856" s="92" t="s">
        <v>3793</v>
      </c>
      <c r="D1856" s="319">
        <v>3000</v>
      </c>
      <c r="E1856" s="69"/>
      <c r="F1856" s="69"/>
      <c r="G1856" s="69"/>
      <c r="H1856" s="69"/>
      <c r="I1856" s="69"/>
    </row>
    <row r="1857" spans="1:9" ht="31.5" x14ac:dyDescent="0.2">
      <c r="A1857" s="92" t="s">
        <v>3794</v>
      </c>
      <c r="B1857" s="142">
        <v>42536</v>
      </c>
      <c r="C1857" s="92" t="s">
        <v>3795</v>
      </c>
      <c r="D1857" s="319">
        <v>3000</v>
      </c>
      <c r="E1857" s="69"/>
      <c r="F1857" s="69"/>
      <c r="G1857" s="69"/>
      <c r="H1857" s="69"/>
      <c r="I1857" s="69"/>
    </row>
    <row r="1858" spans="1:9" ht="31.5" x14ac:dyDescent="0.2">
      <c r="A1858" s="92" t="s">
        <v>3796</v>
      </c>
      <c r="B1858" s="142">
        <v>42537</v>
      </c>
      <c r="C1858" s="92" t="s">
        <v>3797</v>
      </c>
      <c r="D1858" s="319">
        <v>3000</v>
      </c>
      <c r="E1858" s="69"/>
      <c r="F1858" s="69"/>
      <c r="G1858" s="69"/>
      <c r="H1858" s="69"/>
      <c r="I1858" s="69"/>
    </row>
    <row r="1859" spans="1:9" ht="31.5" x14ac:dyDescent="0.2">
      <c r="A1859" s="92" t="s">
        <v>3798</v>
      </c>
      <c r="B1859" s="142">
        <v>42538</v>
      </c>
      <c r="C1859" s="92" t="s">
        <v>3799</v>
      </c>
      <c r="D1859" s="319">
        <v>3000</v>
      </c>
      <c r="E1859" s="69"/>
      <c r="F1859" s="69"/>
      <c r="G1859" s="69"/>
      <c r="H1859" s="69"/>
      <c r="I1859" s="69"/>
    </row>
    <row r="1860" spans="1:9" ht="31.5" x14ac:dyDescent="0.2">
      <c r="A1860" s="92" t="s">
        <v>3800</v>
      </c>
      <c r="B1860" s="142">
        <v>42539</v>
      </c>
      <c r="C1860" s="92" t="s">
        <v>3801</v>
      </c>
      <c r="D1860" s="319">
        <v>3000</v>
      </c>
      <c r="E1860" s="69"/>
      <c r="F1860" s="69"/>
      <c r="G1860" s="69"/>
      <c r="H1860" s="69"/>
      <c r="I1860" s="69"/>
    </row>
    <row r="1861" spans="1:9" ht="31.5" x14ac:dyDescent="0.2">
      <c r="A1861" s="92" t="s">
        <v>3802</v>
      </c>
      <c r="B1861" s="142">
        <v>42540</v>
      </c>
      <c r="C1861" s="92" t="s">
        <v>3803</v>
      </c>
      <c r="D1861" s="319">
        <v>3000</v>
      </c>
      <c r="E1861" s="69"/>
      <c r="F1861" s="69"/>
      <c r="G1861" s="69"/>
      <c r="H1861" s="69"/>
      <c r="I1861" s="69"/>
    </row>
    <row r="1862" spans="1:9" ht="31.5" x14ac:dyDescent="0.2">
      <c r="A1862" s="92" t="s">
        <v>3804</v>
      </c>
      <c r="B1862" s="142">
        <v>42541</v>
      </c>
      <c r="C1862" s="92" t="s">
        <v>3805</v>
      </c>
      <c r="D1862" s="319">
        <v>3000</v>
      </c>
      <c r="E1862" s="69"/>
      <c r="F1862" s="69"/>
      <c r="G1862" s="69"/>
      <c r="H1862" s="69"/>
      <c r="I1862" s="69"/>
    </row>
    <row r="1863" spans="1:9" ht="31.5" x14ac:dyDescent="0.2">
      <c r="A1863" s="92" t="s">
        <v>3806</v>
      </c>
      <c r="B1863" s="142">
        <v>42542</v>
      </c>
      <c r="C1863" s="92" t="s">
        <v>3807</v>
      </c>
      <c r="D1863" s="319">
        <v>3000</v>
      </c>
      <c r="E1863" s="69"/>
      <c r="F1863" s="69"/>
      <c r="G1863" s="69"/>
      <c r="H1863" s="69"/>
      <c r="I1863" s="69"/>
    </row>
    <row r="1864" spans="1:9" ht="31.5" x14ac:dyDescent="0.2">
      <c r="A1864" s="92" t="s">
        <v>3808</v>
      </c>
      <c r="B1864" s="142">
        <v>42543</v>
      </c>
      <c r="C1864" s="92" t="s">
        <v>3809</v>
      </c>
      <c r="D1864" s="319">
        <v>3000</v>
      </c>
      <c r="E1864" s="69"/>
      <c r="F1864" s="69"/>
      <c r="G1864" s="69"/>
      <c r="H1864" s="69"/>
      <c r="I1864" s="69"/>
    </row>
    <row r="1865" spans="1:9" ht="31.5" x14ac:dyDescent="0.2">
      <c r="A1865" s="92" t="s">
        <v>3810</v>
      </c>
      <c r="B1865" s="142">
        <v>42544</v>
      </c>
      <c r="C1865" s="92" t="s">
        <v>3811</v>
      </c>
      <c r="D1865" s="319">
        <v>3000</v>
      </c>
      <c r="E1865" s="69"/>
      <c r="F1865" s="69"/>
      <c r="G1865" s="69"/>
      <c r="H1865" s="69"/>
      <c r="I1865" s="69"/>
    </row>
    <row r="1866" spans="1:9" ht="31.5" x14ac:dyDescent="0.2">
      <c r="A1866" s="92" t="s">
        <v>3812</v>
      </c>
      <c r="B1866" s="142">
        <v>42545</v>
      </c>
      <c r="C1866" s="92" t="s">
        <v>3813</v>
      </c>
      <c r="D1866" s="319">
        <v>3000</v>
      </c>
      <c r="E1866" s="69"/>
      <c r="F1866" s="69"/>
      <c r="G1866" s="69"/>
      <c r="H1866" s="69"/>
      <c r="I1866" s="69"/>
    </row>
    <row r="1867" spans="1:9" ht="31.5" x14ac:dyDescent="0.2">
      <c r="A1867" s="92" t="s">
        <v>3814</v>
      </c>
      <c r="B1867" s="142">
        <v>42546</v>
      </c>
      <c r="C1867" s="92" t="s">
        <v>3815</v>
      </c>
      <c r="D1867" s="319">
        <v>3000</v>
      </c>
      <c r="E1867" s="69"/>
      <c r="F1867" s="69"/>
      <c r="G1867" s="69"/>
      <c r="H1867" s="69"/>
      <c r="I1867" s="69"/>
    </row>
    <row r="1868" spans="1:9" ht="31.5" x14ac:dyDescent="0.2">
      <c r="A1868" s="92" t="s">
        <v>3816</v>
      </c>
      <c r="B1868" s="142">
        <v>42547</v>
      </c>
      <c r="C1868" s="92" t="s">
        <v>3817</v>
      </c>
      <c r="D1868" s="319">
        <v>3000</v>
      </c>
      <c r="E1868" s="69"/>
      <c r="F1868" s="69"/>
      <c r="G1868" s="69"/>
      <c r="H1868" s="69"/>
      <c r="I1868" s="69"/>
    </row>
    <row r="1869" spans="1:9" ht="31.5" x14ac:dyDescent="0.2">
      <c r="A1869" s="92" t="s">
        <v>3818</v>
      </c>
      <c r="B1869" s="142">
        <v>42548</v>
      </c>
      <c r="C1869" s="92" t="s">
        <v>3819</v>
      </c>
      <c r="D1869" s="319">
        <v>3000</v>
      </c>
      <c r="E1869" s="69"/>
      <c r="F1869" s="69"/>
      <c r="G1869" s="69"/>
      <c r="H1869" s="69"/>
      <c r="I1869" s="69"/>
    </row>
    <row r="1870" spans="1:9" ht="31.5" x14ac:dyDescent="0.2">
      <c r="A1870" s="92" t="s">
        <v>3820</v>
      </c>
      <c r="B1870" s="142">
        <v>42549</v>
      </c>
      <c r="C1870" s="92" t="s">
        <v>3821</v>
      </c>
      <c r="D1870" s="319">
        <v>3000</v>
      </c>
      <c r="E1870" s="69"/>
      <c r="F1870" s="69"/>
      <c r="G1870" s="69"/>
      <c r="H1870" s="69"/>
      <c r="I1870" s="69"/>
    </row>
    <row r="1871" spans="1:9" ht="31.5" x14ac:dyDescent="0.2">
      <c r="A1871" s="92" t="s">
        <v>3822</v>
      </c>
      <c r="B1871" s="142">
        <v>42550</v>
      </c>
      <c r="C1871" s="92" t="s">
        <v>3823</v>
      </c>
      <c r="D1871" s="319">
        <v>3000</v>
      </c>
      <c r="E1871" s="69"/>
      <c r="F1871" s="69"/>
      <c r="G1871" s="69"/>
      <c r="H1871" s="69"/>
      <c r="I1871" s="69"/>
    </row>
    <row r="1872" spans="1:9" ht="31.5" x14ac:dyDescent="0.2">
      <c r="A1872" s="92" t="s">
        <v>3824</v>
      </c>
      <c r="B1872" s="142">
        <v>42551</v>
      </c>
      <c r="C1872" s="92" t="s">
        <v>3825</v>
      </c>
      <c r="D1872" s="319">
        <v>3000</v>
      </c>
      <c r="E1872" s="69"/>
      <c r="F1872" s="69"/>
      <c r="G1872" s="69"/>
      <c r="H1872" s="69"/>
      <c r="I1872" s="69"/>
    </row>
    <row r="1873" spans="1:9" x14ac:dyDescent="0.2">
      <c r="A1873" s="92" t="s">
        <v>3826</v>
      </c>
      <c r="B1873" s="142">
        <v>42552</v>
      </c>
      <c r="C1873" s="92" t="s">
        <v>3827</v>
      </c>
      <c r="D1873" s="320">
        <v>2500</v>
      </c>
      <c r="E1873" s="69"/>
      <c r="F1873" s="69"/>
      <c r="G1873" s="69"/>
      <c r="H1873" s="69"/>
      <c r="I1873" s="69"/>
    </row>
    <row r="1874" spans="1:9" x14ac:dyDescent="0.2">
      <c r="A1874" s="92" t="s">
        <v>3828</v>
      </c>
      <c r="B1874" s="142">
        <v>42553</v>
      </c>
      <c r="C1874" s="92" t="s">
        <v>3829</v>
      </c>
      <c r="D1874" s="320">
        <v>2500</v>
      </c>
      <c r="E1874" s="69"/>
      <c r="F1874" s="69"/>
      <c r="G1874" s="69"/>
      <c r="H1874" s="69"/>
      <c r="I1874" s="69"/>
    </row>
    <row r="1875" spans="1:9" x14ac:dyDescent="0.2">
      <c r="A1875" s="92" t="s">
        <v>3830</v>
      </c>
      <c r="B1875" s="142">
        <v>42554</v>
      </c>
      <c r="C1875" s="92" t="s">
        <v>3831</v>
      </c>
      <c r="D1875" s="320">
        <v>1500</v>
      </c>
      <c r="E1875" s="69"/>
      <c r="F1875" s="69"/>
      <c r="G1875" s="69"/>
      <c r="H1875" s="69"/>
      <c r="I1875" s="69"/>
    </row>
    <row r="1876" spans="1:9" x14ac:dyDescent="0.2">
      <c r="A1876" s="92" t="s">
        <v>3832</v>
      </c>
      <c r="B1876" s="142">
        <v>42555</v>
      </c>
      <c r="C1876" s="92" t="s">
        <v>3833</v>
      </c>
      <c r="D1876" s="320">
        <v>2000</v>
      </c>
      <c r="E1876" s="69"/>
      <c r="F1876" s="69"/>
      <c r="G1876" s="69"/>
      <c r="H1876" s="69"/>
      <c r="I1876" s="69"/>
    </row>
    <row r="1877" spans="1:9" ht="47.25" x14ac:dyDescent="0.2">
      <c r="A1877" s="92"/>
      <c r="B1877" s="142">
        <v>42556</v>
      </c>
      <c r="C1877" s="92" t="s">
        <v>6229</v>
      </c>
      <c r="D1877" s="320">
        <v>1600</v>
      </c>
      <c r="E1877" s="69"/>
      <c r="F1877" s="69"/>
      <c r="G1877" s="69"/>
      <c r="H1877" s="69"/>
      <c r="I1877" s="69"/>
    </row>
    <row r="1878" spans="1:9" ht="31.5" x14ac:dyDescent="0.2">
      <c r="A1878" s="92"/>
      <c r="B1878" s="142">
        <v>42557</v>
      </c>
      <c r="C1878" s="92" t="s">
        <v>6230</v>
      </c>
      <c r="D1878" s="320">
        <v>1600</v>
      </c>
      <c r="E1878" s="69"/>
      <c r="F1878" s="69"/>
      <c r="G1878" s="69"/>
      <c r="H1878" s="69"/>
      <c r="I1878" s="69"/>
    </row>
    <row r="1879" spans="1:9" ht="31.5" x14ac:dyDescent="0.2">
      <c r="A1879" s="92"/>
      <c r="B1879" s="142">
        <v>42558</v>
      </c>
      <c r="C1879" s="92" t="s">
        <v>6231</v>
      </c>
      <c r="D1879" s="320">
        <v>1600</v>
      </c>
      <c r="E1879" s="69"/>
      <c r="F1879" s="69"/>
      <c r="G1879" s="69"/>
      <c r="H1879" s="69"/>
      <c r="I1879" s="69"/>
    </row>
    <row r="1880" spans="1:9" x14ac:dyDescent="0.2">
      <c r="A1880" s="92" t="s">
        <v>6254</v>
      </c>
      <c r="B1880" s="142">
        <v>42561</v>
      </c>
      <c r="C1880" s="92" t="s">
        <v>6255</v>
      </c>
      <c r="D1880" s="320">
        <v>6000</v>
      </c>
      <c r="E1880" s="69"/>
      <c r="F1880" s="69"/>
      <c r="G1880" s="69"/>
      <c r="H1880" s="69"/>
      <c r="I1880" s="69"/>
    </row>
    <row r="1881" spans="1:9" x14ac:dyDescent="0.2">
      <c r="A1881" s="92" t="s">
        <v>6254</v>
      </c>
      <c r="B1881" s="142">
        <v>42562</v>
      </c>
      <c r="C1881" s="92" t="s">
        <v>6256</v>
      </c>
      <c r="D1881" s="320">
        <v>3000</v>
      </c>
      <c r="E1881" s="69"/>
      <c r="F1881" s="69"/>
      <c r="G1881" s="69"/>
      <c r="H1881" s="69"/>
      <c r="I1881" s="69"/>
    </row>
    <row r="1882" spans="1:9" x14ac:dyDescent="0.2">
      <c r="A1882" s="92"/>
      <c r="B1882" s="142">
        <v>42563</v>
      </c>
      <c r="C1882" s="92" t="s">
        <v>6290</v>
      </c>
      <c r="D1882" s="320">
        <v>3000</v>
      </c>
      <c r="E1882" s="69"/>
      <c r="F1882" s="69"/>
      <c r="G1882" s="69"/>
      <c r="H1882" s="69"/>
      <c r="I1882" s="69"/>
    </row>
    <row r="1883" spans="1:9" x14ac:dyDescent="0.2">
      <c r="A1883" s="92"/>
      <c r="B1883" s="142">
        <v>42564</v>
      </c>
      <c r="C1883" s="92" t="s">
        <v>6291</v>
      </c>
      <c r="D1883" s="320">
        <v>4000</v>
      </c>
      <c r="E1883" s="69"/>
      <c r="F1883" s="69"/>
      <c r="G1883" s="69"/>
      <c r="H1883" s="69"/>
      <c r="I1883" s="69"/>
    </row>
    <row r="1884" spans="1:9" x14ac:dyDescent="0.2">
      <c r="A1884" s="92"/>
      <c r="B1884" s="142">
        <v>42565</v>
      </c>
      <c r="C1884" s="92" t="s">
        <v>6292</v>
      </c>
      <c r="D1884" s="320">
        <v>7000</v>
      </c>
      <c r="E1884" s="69"/>
      <c r="F1884" s="69"/>
      <c r="G1884" s="69"/>
      <c r="H1884" s="69"/>
      <c r="I1884" s="69"/>
    </row>
    <row r="1885" spans="1:9" x14ac:dyDescent="0.2">
      <c r="A1885" s="92"/>
      <c r="B1885" s="142">
        <v>42566</v>
      </c>
      <c r="C1885" s="92" t="s">
        <v>6293</v>
      </c>
      <c r="D1885" s="320">
        <v>500</v>
      </c>
      <c r="E1885" s="69"/>
      <c r="F1885" s="69"/>
      <c r="G1885" s="69"/>
      <c r="H1885" s="69"/>
      <c r="I1885" s="69"/>
    </row>
    <row r="1886" spans="1:9" x14ac:dyDescent="0.2">
      <c r="A1886" s="92"/>
      <c r="B1886" s="142">
        <v>42567</v>
      </c>
      <c r="C1886" s="92" t="s">
        <v>6294</v>
      </c>
      <c r="D1886" s="320">
        <v>2500</v>
      </c>
      <c r="E1886" s="69"/>
      <c r="F1886" s="69"/>
      <c r="G1886" s="69"/>
      <c r="H1886" s="69"/>
      <c r="I1886" s="69"/>
    </row>
    <row r="1887" spans="1:9" x14ac:dyDescent="0.2">
      <c r="A1887" s="92"/>
      <c r="B1887" s="142">
        <v>42568</v>
      </c>
      <c r="C1887" s="92" t="s">
        <v>6295</v>
      </c>
      <c r="D1887" s="320">
        <v>5000</v>
      </c>
      <c r="E1887" s="69"/>
      <c r="F1887" s="69"/>
      <c r="G1887" s="69"/>
      <c r="H1887" s="69"/>
      <c r="I1887" s="69"/>
    </row>
    <row r="1888" spans="1:9" x14ac:dyDescent="0.2">
      <c r="A1888" s="92"/>
      <c r="B1888" s="142">
        <v>42569</v>
      </c>
      <c r="C1888" s="92" t="s">
        <v>6296</v>
      </c>
      <c r="D1888" s="320">
        <v>1500</v>
      </c>
      <c r="E1888" s="69"/>
      <c r="F1888" s="69"/>
      <c r="G1888" s="69"/>
      <c r="H1888" s="69"/>
      <c r="I1888" s="69"/>
    </row>
    <row r="1889" spans="1:9" x14ac:dyDescent="0.2">
      <c r="A1889" s="92"/>
      <c r="B1889" s="142">
        <v>42570</v>
      </c>
      <c r="C1889" s="92" t="s">
        <v>6297</v>
      </c>
      <c r="D1889" s="320">
        <v>7500</v>
      </c>
      <c r="E1889" s="69"/>
      <c r="F1889" s="69"/>
      <c r="G1889" s="69"/>
      <c r="H1889" s="69"/>
      <c r="I1889" s="69"/>
    </row>
    <row r="1890" spans="1:9" x14ac:dyDescent="0.2">
      <c r="A1890" s="92"/>
      <c r="B1890" s="142">
        <v>42571</v>
      </c>
      <c r="C1890" s="92" t="s">
        <v>6298</v>
      </c>
      <c r="D1890" s="320">
        <v>15000</v>
      </c>
      <c r="E1890" s="69"/>
      <c r="F1890" s="69"/>
      <c r="G1890" s="69"/>
      <c r="H1890" s="69"/>
      <c r="I1890" s="69"/>
    </row>
    <row r="1891" spans="1:9" x14ac:dyDescent="0.2">
      <c r="A1891" s="92"/>
      <c r="B1891" s="142">
        <v>42572</v>
      </c>
      <c r="C1891" s="92" t="s">
        <v>6299</v>
      </c>
      <c r="D1891" s="320">
        <v>3900</v>
      </c>
      <c r="E1891" s="69"/>
      <c r="F1891" s="69"/>
      <c r="G1891" s="69"/>
      <c r="H1891" s="69"/>
      <c r="I1891" s="69"/>
    </row>
    <row r="1892" spans="1:9" x14ac:dyDescent="0.2">
      <c r="A1892" s="92"/>
      <c r="B1892" s="142">
        <v>42573</v>
      </c>
      <c r="C1892" s="92" t="s">
        <v>6300</v>
      </c>
      <c r="D1892" s="320">
        <v>19500</v>
      </c>
      <c r="E1892" s="69"/>
      <c r="F1892" s="69"/>
      <c r="G1892" s="69"/>
      <c r="H1892" s="69"/>
      <c r="I1892" s="69"/>
    </row>
    <row r="1893" spans="1:9" x14ac:dyDescent="0.2">
      <c r="A1893" s="92"/>
      <c r="B1893" s="142">
        <v>42574</v>
      </c>
      <c r="C1893" s="92" t="s">
        <v>6301</v>
      </c>
      <c r="D1893" s="320">
        <v>39000</v>
      </c>
      <c r="E1893" s="69"/>
      <c r="F1893" s="69"/>
      <c r="G1893" s="69"/>
      <c r="H1893" s="69"/>
      <c r="I1893" s="69"/>
    </row>
    <row r="1894" spans="1:9" x14ac:dyDescent="0.2">
      <c r="A1894" s="92"/>
      <c r="B1894" s="142">
        <v>42575</v>
      </c>
      <c r="C1894" s="92" t="s">
        <v>6302</v>
      </c>
      <c r="D1894" s="320">
        <v>1000</v>
      </c>
      <c r="E1894" s="69"/>
      <c r="F1894" s="69"/>
      <c r="G1894" s="69"/>
      <c r="H1894" s="69"/>
      <c r="I1894" s="69"/>
    </row>
    <row r="1895" spans="1:9" x14ac:dyDescent="0.2">
      <c r="A1895" s="92"/>
      <c r="B1895" s="142">
        <v>42576</v>
      </c>
      <c r="C1895" s="92" t="s">
        <v>6303</v>
      </c>
      <c r="D1895" s="320">
        <v>5000</v>
      </c>
      <c r="E1895" s="69"/>
      <c r="F1895" s="69"/>
      <c r="G1895" s="69"/>
      <c r="H1895" s="69"/>
      <c r="I1895" s="69"/>
    </row>
    <row r="1896" spans="1:9" x14ac:dyDescent="0.2">
      <c r="A1896" s="92"/>
      <c r="B1896" s="142">
        <v>42577</v>
      </c>
      <c r="C1896" s="92" t="s">
        <v>6302</v>
      </c>
      <c r="D1896" s="320">
        <v>10000</v>
      </c>
      <c r="E1896" s="69"/>
      <c r="F1896" s="69"/>
      <c r="G1896" s="69"/>
      <c r="H1896" s="69"/>
      <c r="I1896" s="69"/>
    </row>
    <row r="1897" spans="1:9" x14ac:dyDescent="0.2">
      <c r="A1897" s="92"/>
      <c r="B1897" s="142">
        <v>42578</v>
      </c>
      <c r="C1897" s="92" t="s">
        <v>6304</v>
      </c>
      <c r="D1897" s="320">
        <v>1000</v>
      </c>
      <c r="E1897" s="69"/>
      <c r="F1897" s="69"/>
      <c r="G1897" s="69"/>
      <c r="H1897" s="69"/>
      <c r="I1897" s="69"/>
    </row>
    <row r="1898" spans="1:9" x14ac:dyDescent="0.2">
      <c r="A1898" s="92"/>
      <c r="B1898" s="142">
        <v>42579</v>
      </c>
      <c r="C1898" s="92" t="s">
        <v>6305</v>
      </c>
      <c r="D1898" s="320">
        <v>3000</v>
      </c>
      <c r="E1898" s="69"/>
      <c r="F1898" s="69"/>
      <c r="G1898" s="69"/>
      <c r="H1898" s="69"/>
      <c r="I1898" s="69"/>
    </row>
    <row r="1899" spans="1:9" x14ac:dyDescent="0.2">
      <c r="A1899" s="92"/>
      <c r="B1899" s="142">
        <v>42580</v>
      </c>
      <c r="C1899" s="92" t="s">
        <v>6306</v>
      </c>
      <c r="D1899" s="320">
        <v>15000</v>
      </c>
      <c r="E1899" s="69"/>
      <c r="F1899" s="69"/>
      <c r="G1899" s="69"/>
      <c r="H1899" s="69"/>
      <c r="I1899" s="69"/>
    </row>
    <row r="1900" spans="1:9" x14ac:dyDescent="0.2">
      <c r="A1900" s="92"/>
      <c r="B1900" s="142">
        <v>42581</v>
      </c>
      <c r="C1900" s="92" t="s">
        <v>6307</v>
      </c>
      <c r="D1900" s="320">
        <v>30000</v>
      </c>
      <c r="E1900" s="69"/>
      <c r="F1900" s="69"/>
      <c r="G1900" s="69"/>
      <c r="H1900" s="69"/>
      <c r="I1900" s="69"/>
    </row>
    <row r="1901" spans="1:9" ht="47.25" x14ac:dyDescent="0.2">
      <c r="A1901" s="92" t="s">
        <v>6536</v>
      </c>
      <c r="B1901" s="142">
        <v>42588</v>
      </c>
      <c r="C1901" s="92" t="s">
        <v>6537</v>
      </c>
      <c r="D1901" s="320">
        <v>1500</v>
      </c>
      <c r="E1901" s="69"/>
      <c r="F1901" s="69"/>
      <c r="G1901" s="69"/>
      <c r="H1901" s="69"/>
      <c r="I1901" s="69"/>
    </row>
    <row r="1902" spans="1:9" x14ac:dyDescent="0.2">
      <c r="A1902" s="92" t="s">
        <v>6538</v>
      </c>
      <c r="B1902" s="142">
        <v>42589</v>
      </c>
      <c r="C1902" s="92" t="s">
        <v>6539</v>
      </c>
      <c r="D1902" s="320">
        <v>2800</v>
      </c>
      <c r="E1902" s="69"/>
      <c r="F1902" s="69"/>
      <c r="G1902" s="69"/>
      <c r="H1902" s="69"/>
      <c r="I1902" s="69"/>
    </row>
    <row r="1903" spans="1:9" x14ac:dyDescent="0.2">
      <c r="A1903" s="86"/>
      <c r="B1903" s="85"/>
      <c r="C1903" s="265" t="s">
        <v>3834</v>
      </c>
      <c r="D1903" s="317"/>
      <c r="E1903" s="69"/>
      <c r="F1903" s="69"/>
      <c r="G1903" s="69"/>
      <c r="H1903" s="69"/>
      <c r="I1903" s="69"/>
    </row>
    <row r="1904" spans="1:9" x14ac:dyDescent="0.2">
      <c r="A1904" s="87" t="s">
        <v>3835</v>
      </c>
      <c r="B1904" s="128">
        <v>42580</v>
      </c>
      <c r="C1904" s="130" t="s">
        <v>3836</v>
      </c>
      <c r="D1904" s="329">
        <v>1000</v>
      </c>
      <c r="E1904" s="69"/>
      <c r="F1904" s="69"/>
      <c r="G1904" s="69"/>
      <c r="H1904" s="69"/>
      <c r="I1904" s="69"/>
    </row>
    <row r="1905" spans="1:9" x14ac:dyDescent="0.2">
      <c r="A1905" s="87" t="s">
        <v>3837</v>
      </c>
      <c r="B1905" s="128">
        <v>42581</v>
      </c>
      <c r="C1905" s="130" t="s">
        <v>3838</v>
      </c>
      <c r="D1905" s="329">
        <v>600</v>
      </c>
      <c r="E1905" s="69"/>
      <c r="F1905" s="69"/>
      <c r="G1905" s="69"/>
      <c r="H1905" s="69"/>
      <c r="I1905" s="69"/>
    </row>
    <row r="1906" spans="1:9" x14ac:dyDescent="0.2">
      <c r="A1906" s="87" t="s">
        <v>3839</v>
      </c>
      <c r="B1906" s="128">
        <v>42582</v>
      </c>
      <c r="C1906" s="130" t="s">
        <v>3840</v>
      </c>
      <c r="D1906" s="329">
        <v>500</v>
      </c>
      <c r="E1906" s="69"/>
      <c r="F1906" s="69"/>
      <c r="G1906" s="69"/>
      <c r="H1906" s="69"/>
      <c r="I1906" s="69"/>
    </row>
    <row r="1907" spans="1:9" x14ac:dyDescent="0.2">
      <c r="A1907" s="87" t="s">
        <v>1802</v>
      </c>
      <c r="B1907" s="128">
        <v>42583</v>
      </c>
      <c r="C1907" s="130" t="s">
        <v>3841</v>
      </c>
      <c r="D1907" s="314">
        <v>500</v>
      </c>
      <c r="E1907" s="69"/>
      <c r="F1907" s="69"/>
      <c r="G1907" s="69"/>
      <c r="H1907" s="69"/>
      <c r="I1907" s="69"/>
    </row>
    <row r="1908" spans="1:9" x14ac:dyDescent="0.2">
      <c r="A1908" s="87" t="s">
        <v>3842</v>
      </c>
      <c r="B1908" s="128">
        <v>42584</v>
      </c>
      <c r="C1908" s="130" t="s">
        <v>3843</v>
      </c>
      <c r="D1908" s="329">
        <v>600</v>
      </c>
      <c r="E1908" s="69"/>
      <c r="F1908" s="69"/>
      <c r="G1908" s="69"/>
      <c r="H1908" s="69"/>
      <c r="I1908" s="69"/>
    </row>
    <row r="1909" spans="1:9" x14ac:dyDescent="0.2">
      <c r="A1909" s="87" t="s">
        <v>3844</v>
      </c>
      <c r="B1909" s="128">
        <v>42585</v>
      </c>
      <c r="C1909" s="130" t="s">
        <v>3845</v>
      </c>
      <c r="D1909" s="329">
        <v>130</v>
      </c>
      <c r="E1909" s="69"/>
      <c r="F1909" s="69"/>
      <c r="G1909" s="69"/>
      <c r="H1909" s="69"/>
      <c r="I1909" s="69"/>
    </row>
    <row r="1910" spans="1:9" ht="32.1" customHeight="1" x14ac:dyDescent="0.2">
      <c r="A1910" s="87" t="s">
        <v>3846</v>
      </c>
      <c r="B1910" s="128">
        <v>42586</v>
      </c>
      <c r="C1910" s="130" t="s">
        <v>3847</v>
      </c>
      <c r="D1910" s="329">
        <v>800</v>
      </c>
      <c r="E1910" s="69"/>
      <c r="F1910" s="69"/>
      <c r="G1910" s="69"/>
      <c r="H1910" s="69"/>
      <c r="I1910" s="69"/>
    </row>
    <row r="1911" spans="1:9" ht="32.1" customHeight="1" x14ac:dyDescent="0.2">
      <c r="A1911" s="87" t="s">
        <v>3848</v>
      </c>
      <c r="B1911" s="128">
        <v>42587</v>
      </c>
      <c r="C1911" s="130" t="s">
        <v>2797</v>
      </c>
      <c r="D1911" s="329">
        <v>390</v>
      </c>
      <c r="E1911" s="69"/>
      <c r="F1911" s="69"/>
      <c r="G1911" s="69"/>
      <c r="H1911" s="69"/>
      <c r="I1911" s="69"/>
    </row>
    <row r="1912" spans="1:9" x14ac:dyDescent="0.2">
      <c r="A1912" s="201"/>
      <c r="B1912" s="210"/>
      <c r="C1912" s="211" t="s">
        <v>5244</v>
      </c>
      <c r="D1912" s="345"/>
      <c r="E1912" s="69"/>
      <c r="F1912" s="69"/>
      <c r="G1912" s="69"/>
      <c r="H1912" s="69"/>
      <c r="I1912" s="69"/>
    </row>
    <row r="1913" spans="1:9" x14ac:dyDescent="0.2">
      <c r="A1913" s="203"/>
      <c r="B1913" s="206">
        <v>2724</v>
      </c>
      <c r="C1913" s="205" t="s">
        <v>2781</v>
      </c>
      <c r="D1913" s="326">
        <v>1010</v>
      </c>
      <c r="E1913" s="69"/>
      <c r="F1913" s="69"/>
      <c r="G1913" s="69"/>
      <c r="H1913" s="69"/>
      <c r="I1913" s="69"/>
    </row>
    <row r="1914" spans="1:9" x14ac:dyDescent="0.2">
      <c r="A1914" s="203"/>
      <c r="B1914" s="206">
        <v>2725</v>
      </c>
      <c r="C1914" s="205" t="s">
        <v>2782</v>
      </c>
      <c r="D1914" s="326">
        <v>650</v>
      </c>
      <c r="E1914" s="69"/>
      <c r="F1914" s="69"/>
      <c r="G1914" s="69"/>
      <c r="H1914" s="69"/>
      <c r="I1914" s="69"/>
    </row>
    <row r="1915" spans="1:9" ht="31.5" x14ac:dyDescent="0.2">
      <c r="A1915" s="203"/>
      <c r="B1915" s="206">
        <v>2726</v>
      </c>
      <c r="C1915" s="205" t="s">
        <v>2783</v>
      </c>
      <c r="D1915" s="326">
        <v>1020</v>
      </c>
      <c r="E1915" s="69"/>
      <c r="F1915" s="69"/>
      <c r="G1915" s="69"/>
      <c r="H1915" s="69"/>
      <c r="I1915" s="69"/>
    </row>
    <row r="1916" spans="1:9" x14ac:dyDescent="0.2">
      <c r="A1916" s="203"/>
      <c r="B1916" s="206">
        <v>2727</v>
      </c>
      <c r="C1916" s="205" t="s">
        <v>2784</v>
      </c>
      <c r="D1916" s="326">
        <v>970</v>
      </c>
      <c r="E1916" s="69"/>
      <c r="F1916" s="69"/>
      <c r="G1916" s="69"/>
      <c r="H1916" s="69"/>
      <c r="I1916" s="69"/>
    </row>
    <row r="1917" spans="1:9" x14ac:dyDescent="0.2">
      <c r="A1917" s="203"/>
      <c r="B1917" s="206">
        <v>2728</v>
      </c>
      <c r="C1917" s="205" t="s">
        <v>2785</v>
      </c>
      <c r="D1917" s="326">
        <v>440</v>
      </c>
      <c r="E1917" s="69"/>
      <c r="F1917" s="69"/>
      <c r="G1917" s="69"/>
      <c r="H1917" s="69"/>
      <c r="I1917" s="69"/>
    </row>
    <row r="1918" spans="1:9" x14ac:dyDescent="0.2">
      <c r="A1918" s="203"/>
      <c r="B1918" s="206">
        <v>2729</v>
      </c>
      <c r="C1918" s="205" t="s">
        <v>2990</v>
      </c>
      <c r="D1918" s="326">
        <v>720</v>
      </c>
      <c r="E1918" s="69"/>
      <c r="F1918" s="69"/>
      <c r="G1918" s="69"/>
      <c r="H1918" s="69"/>
      <c r="I1918" s="69"/>
    </row>
    <row r="1919" spans="1:9" x14ac:dyDescent="0.2">
      <c r="A1919" s="203"/>
      <c r="B1919" s="206">
        <v>2730</v>
      </c>
      <c r="C1919" s="205" t="s">
        <v>2786</v>
      </c>
      <c r="D1919" s="326">
        <v>270</v>
      </c>
      <c r="E1919" s="69"/>
      <c r="F1919" s="69"/>
      <c r="G1919" s="69"/>
      <c r="H1919" s="69"/>
      <c r="I1919" s="69"/>
    </row>
    <row r="1920" spans="1:9" x14ac:dyDescent="0.2">
      <c r="A1920" s="203"/>
      <c r="B1920" s="206">
        <v>2731</v>
      </c>
      <c r="C1920" s="205" t="s">
        <v>2787</v>
      </c>
      <c r="D1920" s="326">
        <v>160</v>
      </c>
      <c r="E1920" s="69"/>
      <c r="F1920" s="69"/>
      <c r="G1920" s="69"/>
      <c r="H1920" s="69"/>
      <c r="I1920" s="69"/>
    </row>
    <row r="1921" spans="1:9" x14ac:dyDescent="0.2">
      <c r="A1921" s="203"/>
      <c r="B1921" s="206">
        <v>2732</v>
      </c>
      <c r="C1921" s="205" t="s">
        <v>2788</v>
      </c>
      <c r="D1921" s="326">
        <v>160</v>
      </c>
      <c r="E1921" s="69"/>
      <c r="F1921" s="69"/>
      <c r="G1921" s="69"/>
      <c r="H1921" s="69"/>
      <c r="I1921" s="69"/>
    </row>
    <row r="1922" spans="1:9" x14ac:dyDescent="0.2">
      <c r="A1922" s="203"/>
      <c r="B1922" s="206">
        <v>2733</v>
      </c>
      <c r="C1922" s="205" t="s">
        <v>2789</v>
      </c>
      <c r="D1922" s="326">
        <v>160</v>
      </c>
      <c r="E1922" s="69"/>
      <c r="F1922" s="69"/>
      <c r="G1922" s="69"/>
      <c r="H1922" s="69"/>
      <c r="I1922" s="69"/>
    </row>
    <row r="1923" spans="1:9" x14ac:dyDescent="0.2">
      <c r="A1923" s="203"/>
      <c r="B1923" s="206">
        <v>2734</v>
      </c>
      <c r="C1923" s="205" t="s">
        <v>2991</v>
      </c>
      <c r="D1923" s="326">
        <v>160</v>
      </c>
      <c r="E1923" s="69"/>
      <c r="F1923" s="69"/>
      <c r="G1923" s="69"/>
      <c r="H1923" s="69"/>
      <c r="I1923" s="69"/>
    </row>
    <row r="1924" spans="1:9" x14ac:dyDescent="0.2">
      <c r="A1924" s="203"/>
      <c r="B1924" s="206">
        <v>2735</v>
      </c>
      <c r="C1924" s="205" t="s">
        <v>2992</v>
      </c>
      <c r="D1924" s="326">
        <v>480</v>
      </c>
      <c r="E1924" s="69"/>
      <c r="F1924" s="69"/>
      <c r="G1924" s="69"/>
      <c r="H1924" s="69"/>
      <c r="I1924" s="69"/>
    </row>
    <row r="1925" spans="1:9" x14ac:dyDescent="0.2">
      <c r="A1925" s="203"/>
      <c r="B1925" s="206">
        <v>2736</v>
      </c>
      <c r="C1925" s="205" t="s">
        <v>2993</v>
      </c>
      <c r="D1925" s="326">
        <v>440</v>
      </c>
      <c r="E1925" s="69"/>
      <c r="F1925" s="69"/>
      <c r="G1925" s="69"/>
      <c r="H1925" s="69"/>
      <c r="I1925" s="69"/>
    </row>
    <row r="1926" spans="1:9" x14ac:dyDescent="0.2">
      <c r="A1926" s="203"/>
      <c r="B1926" s="206">
        <v>2737</v>
      </c>
      <c r="C1926" s="205" t="s">
        <v>2790</v>
      </c>
      <c r="D1926" s="326">
        <v>1060</v>
      </c>
      <c r="E1926" s="69"/>
      <c r="F1926" s="69"/>
      <c r="G1926" s="69"/>
      <c r="H1926" s="69"/>
      <c r="I1926" s="69"/>
    </row>
    <row r="1927" spans="1:9" x14ac:dyDescent="0.2">
      <c r="A1927" s="203"/>
      <c r="B1927" s="206">
        <v>2738</v>
      </c>
      <c r="C1927" s="205" t="s">
        <v>2791</v>
      </c>
      <c r="D1927" s="326">
        <v>350</v>
      </c>
      <c r="E1927" s="69"/>
      <c r="F1927" s="69"/>
      <c r="G1927" s="69"/>
      <c r="H1927" s="69"/>
      <c r="I1927" s="69"/>
    </row>
    <row r="1928" spans="1:9" x14ac:dyDescent="0.2">
      <c r="A1928" s="203"/>
      <c r="B1928" s="206">
        <v>2739</v>
      </c>
      <c r="C1928" s="205" t="s">
        <v>2994</v>
      </c>
      <c r="D1928" s="326">
        <v>580</v>
      </c>
      <c r="E1928" s="69"/>
      <c r="F1928" s="69"/>
      <c r="G1928" s="69"/>
      <c r="H1928" s="69"/>
      <c r="I1928" s="69"/>
    </row>
    <row r="1929" spans="1:9" x14ac:dyDescent="0.2">
      <c r="A1929" s="203"/>
      <c r="B1929" s="206">
        <v>2740</v>
      </c>
      <c r="C1929" s="205" t="s">
        <v>2995</v>
      </c>
      <c r="D1929" s="326">
        <v>300</v>
      </c>
      <c r="E1929" s="69"/>
      <c r="F1929" s="69"/>
      <c r="G1929" s="69"/>
      <c r="H1929" s="69"/>
      <c r="I1929" s="69"/>
    </row>
    <row r="1930" spans="1:9" x14ac:dyDescent="0.2">
      <c r="A1930" s="203"/>
      <c r="B1930" s="206">
        <v>2910</v>
      </c>
      <c r="C1930" s="205" t="s">
        <v>2996</v>
      </c>
      <c r="D1930" s="326">
        <v>3210</v>
      </c>
      <c r="E1930" s="69"/>
      <c r="F1930" s="69"/>
      <c r="G1930" s="69"/>
      <c r="H1930" s="69"/>
      <c r="I1930" s="69"/>
    </row>
    <row r="1931" spans="1:9" x14ac:dyDescent="0.25">
      <c r="A1931" s="203"/>
      <c r="B1931" s="206">
        <v>3353</v>
      </c>
      <c r="C1931" s="212" t="s">
        <v>2855</v>
      </c>
      <c r="D1931" s="326">
        <v>2380</v>
      </c>
      <c r="E1931" s="69"/>
      <c r="F1931" s="69"/>
      <c r="G1931" s="69"/>
      <c r="H1931" s="69"/>
      <c r="I1931" s="69"/>
    </row>
    <row r="1932" spans="1:9" x14ac:dyDescent="0.25">
      <c r="A1932" s="203"/>
      <c r="B1932" s="206">
        <v>3354</v>
      </c>
      <c r="C1932" s="212" t="s">
        <v>2856</v>
      </c>
      <c r="D1932" s="326">
        <v>6190</v>
      </c>
      <c r="E1932" s="69"/>
      <c r="F1932" s="69"/>
      <c r="G1932" s="69"/>
      <c r="H1932" s="69"/>
      <c r="I1932" s="69"/>
    </row>
    <row r="1933" spans="1:9" x14ac:dyDescent="0.25">
      <c r="A1933" s="203"/>
      <c r="B1933" s="206">
        <v>3355</v>
      </c>
      <c r="C1933" s="212" t="s">
        <v>1375</v>
      </c>
      <c r="D1933" s="326">
        <v>1350</v>
      </c>
      <c r="E1933" s="69"/>
      <c r="F1933" s="69"/>
      <c r="G1933" s="69"/>
      <c r="H1933" s="69"/>
      <c r="I1933" s="69"/>
    </row>
    <row r="1934" spans="1:9" x14ac:dyDescent="0.25">
      <c r="A1934" s="203"/>
      <c r="B1934" s="206">
        <v>3356</v>
      </c>
      <c r="C1934" s="212" t="s">
        <v>2857</v>
      </c>
      <c r="D1934" s="326">
        <v>440</v>
      </c>
      <c r="E1934" s="69"/>
      <c r="F1934" s="69"/>
      <c r="G1934" s="69"/>
      <c r="H1934" s="69"/>
      <c r="I1934" s="69"/>
    </row>
    <row r="1935" spans="1:9" x14ac:dyDescent="0.25">
      <c r="A1935" s="203"/>
      <c r="B1935" s="206">
        <v>3357</v>
      </c>
      <c r="C1935" s="212" t="s">
        <v>2790</v>
      </c>
      <c r="D1935" s="326">
        <v>1080</v>
      </c>
      <c r="E1935" s="69"/>
      <c r="F1935" s="69"/>
      <c r="G1935" s="69"/>
      <c r="H1935" s="69"/>
      <c r="I1935" s="69"/>
    </row>
    <row r="1936" spans="1:9" ht="32.1" customHeight="1" x14ac:dyDescent="0.25">
      <c r="A1936" s="203"/>
      <c r="B1936" s="206">
        <v>3358</v>
      </c>
      <c r="C1936" s="212" t="s">
        <v>2858</v>
      </c>
      <c r="D1936" s="326">
        <v>440</v>
      </c>
      <c r="E1936" s="69"/>
      <c r="F1936" s="69"/>
      <c r="G1936" s="69"/>
      <c r="H1936" s="69"/>
      <c r="I1936" s="69"/>
    </row>
    <row r="1937" spans="1:9" x14ac:dyDescent="0.25">
      <c r="A1937" s="203"/>
      <c r="B1937" s="206">
        <v>3359</v>
      </c>
      <c r="C1937" s="212" t="s">
        <v>2859</v>
      </c>
      <c r="D1937" s="326">
        <v>3030</v>
      </c>
      <c r="E1937" s="69"/>
      <c r="F1937" s="69"/>
      <c r="G1937" s="69"/>
      <c r="H1937" s="69"/>
      <c r="I1937" s="69"/>
    </row>
    <row r="1938" spans="1:9" x14ac:dyDescent="0.25">
      <c r="A1938" s="203"/>
      <c r="B1938" s="206">
        <v>3360</v>
      </c>
      <c r="C1938" s="212" t="s">
        <v>2860</v>
      </c>
      <c r="D1938" s="326">
        <v>3500</v>
      </c>
      <c r="E1938" s="69"/>
      <c r="F1938" s="69"/>
      <c r="G1938" s="69"/>
      <c r="H1938" s="69"/>
      <c r="I1938" s="69"/>
    </row>
    <row r="1939" spans="1:9" x14ac:dyDescent="0.25">
      <c r="A1939" s="203"/>
      <c r="B1939" s="206">
        <v>3361</v>
      </c>
      <c r="C1939" s="212" t="s">
        <v>2861</v>
      </c>
      <c r="D1939" s="326">
        <v>1640</v>
      </c>
      <c r="E1939" s="69"/>
      <c r="F1939" s="69"/>
      <c r="G1939" s="69"/>
      <c r="H1939" s="69"/>
      <c r="I1939" s="69"/>
    </row>
    <row r="1940" spans="1:9" ht="32.1" customHeight="1" x14ac:dyDescent="0.25">
      <c r="A1940" s="203"/>
      <c r="B1940" s="206">
        <v>3362</v>
      </c>
      <c r="C1940" s="212" t="s">
        <v>2862</v>
      </c>
      <c r="D1940" s="326">
        <v>1640</v>
      </c>
      <c r="E1940" s="69"/>
      <c r="F1940" s="69"/>
      <c r="G1940" s="69"/>
      <c r="H1940" s="69"/>
      <c r="I1940" s="69"/>
    </row>
    <row r="1941" spans="1:9" ht="32.1" customHeight="1" x14ac:dyDescent="0.25">
      <c r="A1941" s="203"/>
      <c r="B1941" s="206">
        <v>3363</v>
      </c>
      <c r="C1941" s="212" t="s">
        <v>2863</v>
      </c>
      <c r="D1941" s="326">
        <v>290</v>
      </c>
      <c r="E1941" s="69"/>
      <c r="F1941" s="69"/>
      <c r="G1941" s="69"/>
      <c r="H1941" s="69"/>
      <c r="I1941" s="69"/>
    </row>
    <row r="1942" spans="1:9" x14ac:dyDescent="0.25">
      <c r="A1942" s="203"/>
      <c r="B1942" s="206">
        <v>3364</v>
      </c>
      <c r="C1942" s="212" t="s">
        <v>2864</v>
      </c>
      <c r="D1942" s="326">
        <v>1350</v>
      </c>
      <c r="E1942" s="69"/>
      <c r="F1942" s="69"/>
      <c r="G1942" s="69"/>
      <c r="H1942" s="69"/>
      <c r="I1942" s="69"/>
    </row>
    <row r="1943" spans="1:9" x14ac:dyDescent="0.25">
      <c r="A1943" s="203"/>
      <c r="B1943" s="206">
        <v>3365</v>
      </c>
      <c r="C1943" s="212" t="s">
        <v>2865</v>
      </c>
      <c r="D1943" s="326">
        <v>2330</v>
      </c>
      <c r="E1943" s="69"/>
      <c r="F1943" s="69"/>
      <c r="G1943" s="69"/>
      <c r="H1943" s="69"/>
      <c r="I1943" s="69"/>
    </row>
    <row r="1944" spans="1:9" x14ac:dyDescent="0.25">
      <c r="A1944" s="203"/>
      <c r="B1944" s="206">
        <v>3366</v>
      </c>
      <c r="C1944" s="212" t="s">
        <v>2866</v>
      </c>
      <c r="D1944" s="326">
        <v>3700</v>
      </c>
      <c r="E1944" s="69"/>
      <c r="F1944" s="69"/>
      <c r="G1944" s="69"/>
      <c r="H1944" s="69"/>
      <c r="I1944" s="69"/>
    </row>
    <row r="1945" spans="1:9" x14ac:dyDescent="0.2">
      <c r="A1945" s="213"/>
      <c r="B1945" s="214"/>
      <c r="C1945" s="215" t="s">
        <v>5245</v>
      </c>
      <c r="D1945" s="346"/>
      <c r="E1945" s="69"/>
      <c r="F1945" s="69"/>
      <c r="G1945" s="69"/>
      <c r="H1945" s="69"/>
      <c r="I1945" s="69"/>
    </row>
    <row r="1946" spans="1:9" x14ac:dyDescent="0.2">
      <c r="A1946" s="203"/>
      <c r="B1946" s="206">
        <v>3774</v>
      </c>
      <c r="C1946" s="205" t="s">
        <v>2872</v>
      </c>
      <c r="D1946" s="326">
        <v>550</v>
      </c>
      <c r="E1946" s="69"/>
      <c r="F1946" s="69"/>
      <c r="G1946" s="69"/>
      <c r="H1946" s="69"/>
      <c r="I1946" s="69"/>
    </row>
    <row r="1947" spans="1:9" x14ac:dyDescent="0.2">
      <c r="A1947" s="203"/>
      <c r="B1947" s="206">
        <v>2812</v>
      </c>
      <c r="C1947" s="205" t="s">
        <v>1206</v>
      </c>
      <c r="D1947" s="326">
        <v>4940</v>
      </c>
      <c r="E1947" s="69"/>
      <c r="F1947" s="69"/>
      <c r="G1947" s="69"/>
      <c r="H1947" s="69"/>
      <c r="I1947" s="69"/>
    </row>
    <row r="1948" spans="1:9" x14ac:dyDescent="0.2">
      <c r="A1948" s="203"/>
      <c r="B1948" s="206">
        <v>3775</v>
      </c>
      <c r="C1948" s="205" t="s">
        <v>2873</v>
      </c>
      <c r="D1948" s="326">
        <v>6000</v>
      </c>
      <c r="E1948" s="69"/>
      <c r="F1948" s="69"/>
      <c r="G1948" s="69"/>
      <c r="H1948" s="69"/>
      <c r="I1948" s="69"/>
    </row>
    <row r="1949" spans="1:9" x14ac:dyDescent="0.2">
      <c r="A1949" s="203"/>
      <c r="B1949" s="206">
        <v>2813</v>
      </c>
      <c r="C1949" s="205" t="s">
        <v>911</v>
      </c>
      <c r="D1949" s="326">
        <v>8800</v>
      </c>
      <c r="E1949" s="69"/>
      <c r="F1949" s="69"/>
      <c r="G1949" s="69"/>
      <c r="H1949" s="69"/>
      <c r="I1949" s="69"/>
    </row>
    <row r="1950" spans="1:9" ht="31.5" x14ac:dyDescent="0.2">
      <c r="A1950" s="203"/>
      <c r="B1950" s="206">
        <v>2814</v>
      </c>
      <c r="C1950" s="205" t="s">
        <v>913</v>
      </c>
      <c r="D1950" s="326">
        <v>5850</v>
      </c>
      <c r="E1950" s="69"/>
      <c r="F1950" s="69"/>
      <c r="G1950" s="69"/>
      <c r="H1950" s="69"/>
      <c r="I1950" s="69"/>
    </row>
    <row r="1951" spans="1:9" x14ac:dyDescent="0.2">
      <c r="A1951" s="203"/>
      <c r="B1951" s="206">
        <v>2815</v>
      </c>
      <c r="C1951" s="205" t="s">
        <v>916</v>
      </c>
      <c r="D1951" s="326">
        <v>5850</v>
      </c>
      <c r="E1951" s="69"/>
      <c r="F1951" s="69"/>
      <c r="G1951" s="69"/>
      <c r="H1951" s="69"/>
      <c r="I1951" s="69"/>
    </row>
    <row r="1952" spans="1:9" x14ac:dyDescent="0.2">
      <c r="A1952" s="203"/>
      <c r="B1952" s="206">
        <v>2816</v>
      </c>
      <c r="C1952" s="205" t="s">
        <v>923</v>
      </c>
      <c r="D1952" s="326">
        <v>12000</v>
      </c>
      <c r="E1952" s="69"/>
      <c r="F1952" s="69"/>
      <c r="G1952" s="69"/>
      <c r="H1952" s="69"/>
      <c r="I1952" s="69"/>
    </row>
    <row r="1953" spans="1:9" x14ac:dyDescent="0.2">
      <c r="A1953" s="203"/>
      <c r="B1953" s="206">
        <v>2817</v>
      </c>
      <c r="C1953" s="205" t="s">
        <v>3003</v>
      </c>
      <c r="D1953" s="326">
        <v>11200</v>
      </c>
      <c r="E1953" s="69"/>
      <c r="F1953" s="69"/>
      <c r="G1953" s="69"/>
      <c r="H1953" s="69"/>
      <c r="I1953" s="69"/>
    </row>
    <row r="1954" spans="1:9" x14ac:dyDescent="0.2">
      <c r="A1954" s="203"/>
      <c r="B1954" s="206">
        <v>2818</v>
      </c>
      <c r="C1954" s="205" t="s">
        <v>928</v>
      </c>
      <c r="D1954" s="326">
        <v>12400</v>
      </c>
      <c r="E1954" s="69"/>
      <c r="F1954" s="69"/>
      <c r="G1954" s="69"/>
      <c r="H1954" s="69"/>
      <c r="I1954" s="69"/>
    </row>
    <row r="1955" spans="1:9" x14ac:dyDescent="0.2">
      <c r="A1955" s="203"/>
      <c r="B1955" s="206">
        <v>2819</v>
      </c>
      <c r="C1955" s="205" t="s">
        <v>930</v>
      </c>
      <c r="D1955" s="326">
        <v>14800</v>
      </c>
      <c r="E1955" s="69"/>
      <c r="F1955" s="69"/>
      <c r="G1955" s="69"/>
      <c r="H1955" s="69"/>
      <c r="I1955" s="69"/>
    </row>
    <row r="1956" spans="1:9" x14ac:dyDescent="0.2">
      <c r="A1956" s="203"/>
      <c r="B1956" s="206">
        <v>3776</v>
      </c>
      <c r="C1956" s="205" t="s">
        <v>2874</v>
      </c>
      <c r="D1956" s="326">
        <v>2500</v>
      </c>
      <c r="E1956" s="69"/>
      <c r="F1956" s="69"/>
      <c r="G1956" s="69"/>
      <c r="H1956" s="69"/>
      <c r="I1956" s="69"/>
    </row>
    <row r="1957" spans="1:9" x14ac:dyDescent="0.2">
      <c r="A1957" s="203"/>
      <c r="B1957" s="206">
        <v>2820</v>
      </c>
      <c r="C1957" s="205" t="s">
        <v>935</v>
      </c>
      <c r="D1957" s="326">
        <v>15600</v>
      </c>
      <c r="E1957" s="69"/>
      <c r="F1957" s="69"/>
      <c r="G1957" s="69"/>
      <c r="H1957" s="69"/>
      <c r="I1957" s="69"/>
    </row>
    <row r="1958" spans="1:9" x14ac:dyDescent="0.2">
      <c r="A1958" s="203"/>
      <c r="B1958" s="206">
        <v>2821</v>
      </c>
      <c r="C1958" s="205" t="s">
        <v>2802</v>
      </c>
      <c r="D1958" s="326">
        <v>18800</v>
      </c>
      <c r="E1958" s="69"/>
      <c r="F1958" s="69"/>
      <c r="G1958" s="69"/>
      <c r="H1958" s="69"/>
      <c r="I1958" s="69"/>
    </row>
    <row r="1959" spans="1:9" x14ac:dyDescent="0.2">
      <c r="A1959" s="203"/>
      <c r="B1959" s="206">
        <v>3777</v>
      </c>
      <c r="C1959" s="205" t="s">
        <v>2875</v>
      </c>
      <c r="D1959" s="326">
        <v>500</v>
      </c>
      <c r="E1959" s="69"/>
      <c r="F1959" s="69"/>
      <c r="G1959" s="69"/>
      <c r="H1959" s="69"/>
      <c r="I1959" s="69"/>
    </row>
    <row r="1960" spans="1:9" ht="31.5" x14ac:dyDescent="0.2">
      <c r="A1960" s="203"/>
      <c r="B1960" s="206">
        <v>2822</v>
      </c>
      <c r="C1960" s="205" t="s">
        <v>2803</v>
      </c>
      <c r="D1960" s="326">
        <v>6800</v>
      </c>
      <c r="E1960" s="69"/>
      <c r="F1960" s="69"/>
      <c r="G1960" s="69"/>
      <c r="H1960" s="69"/>
      <c r="I1960" s="69"/>
    </row>
    <row r="1961" spans="1:9" x14ac:dyDescent="0.2">
      <c r="A1961" s="203"/>
      <c r="B1961" s="206">
        <v>2823</v>
      </c>
      <c r="C1961" s="205" t="s">
        <v>942</v>
      </c>
      <c r="D1961" s="326">
        <v>7800</v>
      </c>
      <c r="E1961" s="69"/>
      <c r="F1961" s="69"/>
      <c r="G1961" s="69"/>
      <c r="H1961" s="69"/>
      <c r="I1961" s="69"/>
    </row>
    <row r="1962" spans="1:9" x14ac:dyDescent="0.2">
      <c r="A1962" s="203"/>
      <c r="B1962" s="206">
        <v>2824</v>
      </c>
      <c r="C1962" s="205" t="s">
        <v>947</v>
      </c>
      <c r="D1962" s="326">
        <v>10000</v>
      </c>
      <c r="E1962" s="69"/>
      <c r="F1962" s="69"/>
      <c r="G1962" s="69"/>
      <c r="H1962" s="69"/>
      <c r="I1962" s="69"/>
    </row>
    <row r="1963" spans="1:9" x14ac:dyDescent="0.2">
      <c r="A1963" s="203"/>
      <c r="B1963" s="206">
        <v>2825</v>
      </c>
      <c r="C1963" s="205" t="s">
        <v>950</v>
      </c>
      <c r="D1963" s="326">
        <v>15000</v>
      </c>
      <c r="E1963" s="69"/>
      <c r="F1963" s="69"/>
      <c r="G1963" s="69"/>
      <c r="H1963" s="69"/>
      <c r="I1963" s="69"/>
    </row>
    <row r="1964" spans="1:9" x14ac:dyDescent="0.2">
      <c r="A1964" s="203"/>
      <c r="B1964" s="206">
        <v>2826</v>
      </c>
      <c r="C1964" s="205" t="s">
        <v>953</v>
      </c>
      <c r="D1964" s="326">
        <v>13000</v>
      </c>
      <c r="E1964" s="69"/>
      <c r="F1964" s="69"/>
      <c r="G1964" s="69"/>
      <c r="H1964" s="69"/>
      <c r="I1964" s="69"/>
    </row>
    <row r="1965" spans="1:9" x14ac:dyDescent="0.25">
      <c r="A1965" s="203"/>
      <c r="B1965" s="206">
        <v>2827</v>
      </c>
      <c r="C1965" s="205" t="s">
        <v>956</v>
      </c>
      <c r="D1965" s="326">
        <v>11600</v>
      </c>
    </row>
    <row r="1966" spans="1:9" x14ac:dyDescent="0.25">
      <c r="A1966" s="203"/>
      <c r="B1966" s="216">
        <v>4263</v>
      </c>
      <c r="C1966" s="217" t="s">
        <v>3004</v>
      </c>
      <c r="D1966" s="347">
        <v>35000</v>
      </c>
    </row>
    <row r="1967" spans="1:9" x14ac:dyDescent="0.25">
      <c r="A1967" s="203"/>
      <c r="B1967" s="206">
        <v>3779</v>
      </c>
      <c r="C1967" s="205" t="s">
        <v>2876</v>
      </c>
      <c r="D1967" s="326">
        <v>1200</v>
      </c>
    </row>
    <row r="1968" spans="1:9" x14ac:dyDescent="0.25">
      <c r="A1968" s="203"/>
      <c r="B1968" s="206">
        <v>2828</v>
      </c>
      <c r="C1968" s="205" t="s">
        <v>978</v>
      </c>
      <c r="D1968" s="326">
        <v>8800</v>
      </c>
    </row>
    <row r="1969" spans="1:4" x14ac:dyDescent="0.25">
      <c r="A1969" s="203"/>
      <c r="B1969" s="206">
        <v>2829</v>
      </c>
      <c r="C1969" s="205" t="s">
        <v>998</v>
      </c>
      <c r="D1969" s="326">
        <v>18400</v>
      </c>
    </row>
    <row r="1970" spans="1:4" x14ac:dyDescent="0.25">
      <c r="A1970" s="203"/>
      <c r="B1970" s="206">
        <v>2830</v>
      </c>
      <c r="C1970" s="205" t="s">
        <v>1002</v>
      </c>
      <c r="D1970" s="326">
        <v>15800</v>
      </c>
    </row>
    <row r="1971" spans="1:4" x14ac:dyDescent="0.25">
      <c r="A1971" s="203"/>
      <c r="B1971" s="206">
        <v>3780</v>
      </c>
      <c r="C1971" s="205" t="s">
        <v>3005</v>
      </c>
      <c r="D1971" s="326">
        <v>450</v>
      </c>
    </row>
    <row r="1972" spans="1:4" x14ac:dyDescent="0.25">
      <c r="A1972" s="203"/>
      <c r="B1972" s="206">
        <v>2831</v>
      </c>
      <c r="C1972" s="205" t="s">
        <v>1016</v>
      </c>
      <c r="D1972" s="326">
        <v>18500</v>
      </c>
    </row>
    <row r="1973" spans="1:4" x14ac:dyDescent="0.25">
      <c r="A1973" s="203"/>
      <c r="B1973" s="206">
        <v>2832</v>
      </c>
      <c r="C1973" s="205" t="s">
        <v>1028</v>
      </c>
      <c r="D1973" s="326">
        <v>17500</v>
      </c>
    </row>
    <row r="1974" spans="1:4" x14ac:dyDescent="0.25">
      <c r="A1974" s="203"/>
      <c r="B1974" s="206">
        <v>2833</v>
      </c>
      <c r="C1974" s="205" t="s">
        <v>3006</v>
      </c>
      <c r="D1974" s="326">
        <v>7800</v>
      </c>
    </row>
    <row r="1975" spans="1:4" x14ac:dyDescent="0.25">
      <c r="A1975" s="203"/>
      <c r="B1975" s="206">
        <v>2834</v>
      </c>
      <c r="C1975" s="205" t="s">
        <v>2804</v>
      </c>
      <c r="D1975" s="326">
        <v>800</v>
      </c>
    </row>
    <row r="1976" spans="1:4" x14ac:dyDescent="0.25">
      <c r="A1976" s="203"/>
      <c r="B1976" s="206">
        <v>2835</v>
      </c>
      <c r="C1976" s="205" t="s">
        <v>1043</v>
      </c>
      <c r="D1976" s="326">
        <v>19800</v>
      </c>
    </row>
    <row r="1977" spans="1:4" x14ac:dyDescent="0.25">
      <c r="A1977" s="203"/>
      <c r="B1977" s="206">
        <v>2836</v>
      </c>
      <c r="C1977" s="205" t="s">
        <v>1048</v>
      </c>
      <c r="D1977" s="326">
        <v>13200</v>
      </c>
    </row>
    <row r="1978" spans="1:4" x14ac:dyDescent="0.25">
      <c r="A1978" s="203"/>
      <c r="B1978" s="206">
        <v>2837</v>
      </c>
      <c r="C1978" s="205" t="s">
        <v>3007</v>
      </c>
      <c r="D1978" s="326">
        <v>1700</v>
      </c>
    </row>
    <row r="1979" spans="1:4" x14ac:dyDescent="0.25">
      <c r="A1979" s="203"/>
      <c r="B1979" s="206">
        <v>2838</v>
      </c>
      <c r="C1979" s="205" t="s">
        <v>1052</v>
      </c>
      <c r="D1979" s="326">
        <v>11050</v>
      </c>
    </row>
    <row r="1980" spans="1:4" x14ac:dyDescent="0.25">
      <c r="A1980" s="203"/>
      <c r="B1980" s="206">
        <v>2839</v>
      </c>
      <c r="C1980" s="205" t="s">
        <v>1058</v>
      </c>
      <c r="D1980" s="326">
        <v>8000</v>
      </c>
    </row>
    <row r="1981" spans="1:4" ht="31.5" x14ac:dyDescent="0.25">
      <c r="A1981" s="203"/>
      <c r="B1981" s="206">
        <v>2840</v>
      </c>
      <c r="C1981" s="205" t="s">
        <v>3008</v>
      </c>
      <c r="D1981" s="326">
        <v>19800</v>
      </c>
    </row>
    <row r="1982" spans="1:4" x14ac:dyDescent="0.25">
      <c r="A1982" s="203"/>
      <c r="B1982" s="206">
        <v>2841</v>
      </c>
      <c r="C1982" s="205" t="s">
        <v>1065</v>
      </c>
      <c r="D1982" s="326">
        <v>17300</v>
      </c>
    </row>
    <row r="1983" spans="1:4" x14ac:dyDescent="0.25">
      <c r="A1983" s="203"/>
      <c r="B1983" s="206">
        <v>2842</v>
      </c>
      <c r="C1983" s="205" t="s">
        <v>1067</v>
      </c>
      <c r="D1983" s="326">
        <v>25400</v>
      </c>
    </row>
    <row r="1984" spans="1:4" x14ac:dyDescent="0.25">
      <c r="A1984" s="203"/>
      <c r="B1984" s="206">
        <v>2843</v>
      </c>
      <c r="C1984" s="205" t="s">
        <v>2805</v>
      </c>
      <c r="D1984" s="326">
        <v>14000</v>
      </c>
    </row>
    <row r="1985" spans="1:4" x14ac:dyDescent="0.25">
      <c r="A1985" s="203"/>
      <c r="B1985" s="206">
        <v>2844</v>
      </c>
      <c r="C1985" s="205" t="s">
        <v>1072</v>
      </c>
      <c r="D1985" s="326">
        <v>9100</v>
      </c>
    </row>
    <row r="1986" spans="1:4" x14ac:dyDescent="0.25">
      <c r="A1986" s="203"/>
      <c r="B1986" s="206">
        <v>2845</v>
      </c>
      <c r="C1986" s="205" t="s">
        <v>1081</v>
      </c>
      <c r="D1986" s="326">
        <v>25200</v>
      </c>
    </row>
    <row r="1987" spans="1:4" x14ac:dyDescent="0.25">
      <c r="A1987" s="203"/>
      <c r="B1987" s="206">
        <v>2846</v>
      </c>
      <c r="C1987" s="205" t="s">
        <v>1083</v>
      </c>
      <c r="D1987" s="326">
        <v>25000</v>
      </c>
    </row>
    <row r="1988" spans="1:4" x14ac:dyDescent="0.25">
      <c r="A1988" s="203"/>
      <c r="B1988" s="206">
        <v>2847</v>
      </c>
      <c r="C1988" s="205" t="s">
        <v>2806</v>
      </c>
      <c r="D1988" s="326">
        <v>1550</v>
      </c>
    </row>
    <row r="1989" spans="1:4" x14ac:dyDescent="0.25">
      <c r="A1989" s="203"/>
      <c r="B1989" s="206">
        <v>3781</v>
      </c>
      <c r="C1989" s="205" t="s">
        <v>2877</v>
      </c>
      <c r="D1989" s="326">
        <v>100</v>
      </c>
    </row>
    <row r="1990" spans="1:4" x14ac:dyDescent="0.25">
      <c r="A1990" s="203"/>
      <c r="B1990" s="206">
        <v>3782</v>
      </c>
      <c r="C1990" s="205" t="s">
        <v>2878</v>
      </c>
      <c r="D1990" s="326">
        <v>350</v>
      </c>
    </row>
    <row r="1991" spans="1:4" x14ac:dyDescent="0.25">
      <c r="A1991" s="203"/>
      <c r="B1991" s="206">
        <v>3783</v>
      </c>
      <c r="C1991" s="205" t="s">
        <v>2879</v>
      </c>
      <c r="D1991" s="326">
        <v>600</v>
      </c>
    </row>
    <row r="1992" spans="1:4" x14ac:dyDescent="0.25">
      <c r="A1992" s="203"/>
      <c r="B1992" s="206">
        <v>3784</v>
      </c>
      <c r="C1992" s="205" t="s">
        <v>2880</v>
      </c>
      <c r="D1992" s="326">
        <v>900</v>
      </c>
    </row>
    <row r="1993" spans="1:4" x14ac:dyDescent="0.25">
      <c r="A1993" s="203"/>
      <c r="B1993" s="206">
        <v>3785</v>
      </c>
      <c r="C1993" s="205" t="s">
        <v>2881</v>
      </c>
      <c r="D1993" s="326">
        <v>330</v>
      </c>
    </row>
    <row r="1994" spans="1:4" x14ac:dyDescent="0.25">
      <c r="A1994" s="203"/>
      <c r="B1994" s="206">
        <v>2849</v>
      </c>
      <c r="C1994" s="205" t="s">
        <v>1092</v>
      </c>
      <c r="D1994" s="326">
        <v>11050</v>
      </c>
    </row>
    <row r="1995" spans="1:4" x14ac:dyDescent="0.25">
      <c r="A1995" s="203"/>
      <c r="B1995" s="206">
        <v>2850</v>
      </c>
      <c r="C1995" s="205" t="s">
        <v>2807</v>
      </c>
      <c r="D1995" s="326">
        <v>12500</v>
      </c>
    </row>
    <row r="1996" spans="1:4" x14ac:dyDescent="0.25">
      <c r="A1996" s="203"/>
      <c r="B1996" s="206">
        <v>2851</v>
      </c>
      <c r="C1996" s="205" t="s">
        <v>2808</v>
      </c>
      <c r="D1996" s="326">
        <v>7300</v>
      </c>
    </row>
    <row r="1997" spans="1:4" x14ac:dyDescent="0.25">
      <c r="A1997" s="203"/>
      <c r="B1997" s="206">
        <v>2852</v>
      </c>
      <c r="C1997" s="205" t="s">
        <v>3009</v>
      </c>
      <c r="D1997" s="326">
        <v>8500</v>
      </c>
    </row>
    <row r="1998" spans="1:4" x14ac:dyDescent="0.25">
      <c r="A1998" s="203"/>
      <c r="B1998" s="206">
        <v>2853</v>
      </c>
      <c r="C1998" s="205" t="s">
        <v>2809</v>
      </c>
      <c r="D1998" s="326">
        <v>8800</v>
      </c>
    </row>
    <row r="1999" spans="1:4" ht="31.5" x14ac:dyDescent="0.25">
      <c r="A1999" s="203"/>
      <c r="B1999" s="206">
        <v>2854</v>
      </c>
      <c r="C1999" s="205" t="s">
        <v>1100</v>
      </c>
      <c r="D1999" s="326">
        <v>14200</v>
      </c>
    </row>
    <row r="2000" spans="1:4" x14ac:dyDescent="0.25">
      <c r="A2000" s="203"/>
      <c r="B2000" s="206">
        <v>2855</v>
      </c>
      <c r="C2000" s="205" t="s">
        <v>1102</v>
      </c>
      <c r="D2000" s="326">
        <v>7500</v>
      </c>
    </row>
    <row r="2001" spans="1:4" x14ac:dyDescent="0.25">
      <c r="A2001" s="203"/>
      <c r="B2001" s="206">
        <v>2856</v>
      </c>
      <c r="C2001" s="205" t="s">
        <v>1104</v>
      </c>
      <c r="D2001" s="326">
        <v>10000</v>
      </c>
    </row>
    <row r="2002" spans="1:4" x14ac:dyDescent="0.25">
      <c r="A2002" s="203"/>
      <c r="B2002" s="206">
        <v>2857</v>
      </c>
      <c r="C2002" s="205" t="s">
        <v>2810</v>
      </c>
      <c r="D2002" s="326">
        <v>7300</v>
      </c>
    </row>
    <row r="2003" spans="1:4" x14ac:dyDescent="0.25">
      <c r="A2003" s="203"/>
      <c r="B2003" s="206">
        <v>2858</v>
      </c>
      <c r="C2003" s="205" t="s">
        <v>1109</v>
      </c>
      <c r="D2003" s="326">
        <v>17550</v>
      </c>
    </row>
    <row r="2004" spans="1:4" x14ac:dyDescent="0.25">
      <c r="A2004" s="203"/>
      <c r="B2004" s="206">
        <v>2859</v>
      </c>
      <c r="C2004" s="205" t="s">
        <v>1111</v>
      </c>
      <c r="D2004" s="326">
        <v>11050</v>
      </c>
    </row>
    <row r="2005" spans="1:4" x14ac:dyDescent="0.25">
      <c r="A2005" s="203"/>
      <c r="B2005" s="206">
        <v>2860</v>
      </c>
      <c r="C2005" s="205" t="s">
        <v>1116</v>
      </c>
      <c r="D2005" s="326">
        <v>8450</v>
      </c>
    </row>
    <row r="2006" spans="1:4" x14ac:dyDescent="0.25">
      <c r="A2006" s="203"/>
      <c r="B2006" s="206">
        <v>2861</v>
      </c>
      <c r="C2006" s="205" t="s">
        <v>1119</v>
      </c>
      <c r="D2006" s="326">
        <v>8450</v>
      </c>
    </row>
    <row r="2007" spans="1:4" x14ac:dyDescent="0.25">
      <c r="A2007" s="203"/>
      <c r="B2007" s="206">
        <v>2862</v>
      </c>
      <c r="C2007" s="205" t="s">
        <v>1122</v>
      </c>
      <c r="D2007" s="326">
        <v>8840</v>
      </c>
    </row>
    <row r="2008" spans="1:4" x14ac:dyDescent="0.25">
      <c r="A2008" s="203"/>
      <c r="B2008" s="206">
        <v>2863</v>
      </c>
      <c r="C2008" s="205" t="s">
        <v>1124</v>
      </c>
      <c r="D2008" s="326">
        <v>18330</v>
      </c>
    </row>
    <row r="2009" spans="1:4" ht="31.5" x14ac:dyDescent="0.25">
      <c r="A2009" s="203"/>
      <c r="B2009" s="206">
        <v>2864</v>
      </c>
      <c r="C2009" s="205" t="s">
        <v>1127</v>
      </c>
      <c r="D2009" s="326">
        <v>19370</v>
      </c>
    </row>
    <row r="2010" spans="1:4" ht="31.5" x14ac:dyDescent="0.25">
      <c r="A2010" s="203"/>
      <c r="B2010" s="206">
        <v>2865</v>
      </c>
      <c r="C2010" s="205" t="s">
        <v>1129</v>
      </c>
      <c r="D2010" s="326">
        <v>25500</v>
      </c>
    </row>
    <row r="2011" spans="1:4" x14ac:dyDescent="0.25">
      <c r="A2011" s="203"/>
      <c r="B2011" s="206">
        <v>2866</v>
      </c>
      <c r="C2011" s="205" t="s">
        <v>1131</v>
      </c>
      <c r="D2011" s="326">
        <v>11700</v>
      </c>
    </row>
    <row r="2012" spans="1:4" x14ac:dyDescent="0.25">
      <c r="A2012" s="203"/>
      <c r="B2012" s="206">
        <v>2867</v>
      </c>
      <c r="C2012" s="205" t="s">
        <v>1133</v>
      </c>
      <c r="D2012" s="326">
        <v>11700</v>
      </c>
    </row>
    <row r="2013" spans="1:4" x14ac:dyDescent="0.25">
      <c r="A2013" s="203"/>
      <c r="B2013" s="206">
        <v>2868</v>
      </c>
      <c r="C2013" s="205" t="s">
        <v>1135</v>
      </c>
      <c r="D2013" s="326">
        <v>17290</v>
      </c>
    </row>
    <row r="2014" spans="1:4" x14ac:dyDescent="0.25">
      <c r="A2014" s="203"/>
      <c r="B2014" s="206">
        <v>2869</v>
      </c>
      <c r="C2014" s="205" t="s">
        <v>1138</v>
      </c>
      <c r="D2014" s="326">
        <v>8000</v>
      </c>
    </row>
    <row r="2015" spans="1:4" x14ac:dyDescent="0.25">
      <c r="A2015" s="203"/>
      <c r="B2015" s="206">
        <v>2870</v>
      </c>
      <c r="C2015" s="205" t="s">
        <v>1141</v>
      </c>
      <c r="D2015" s="326">
        <v>6370</v>
      </c>
    </row>
    <row r="2016" spans="1:4" x14ac:dyDescent="0.25">
      <c r="A2016" s="203"/>
      <c r="B2016" s="206">
        <v>3786</v>
      </c>
      <c r="C2016" s="205" t="s">
        <v>2882</v>
      </c>
      <c r="D2016" s="326">
        <v>10000</v>
      </c>
    </row>
    <row r="2017" spans="1:9" x14ac:dyDescent="0.25">
      <c r="A2017" s="203"/>
      <c r="B2017" s="206">
        <v>2873</v>
      </c>
      <c r="C2017" s="205" t="s">
        <v>2811</v>
      </c>
      <c r="D2017" s="326">
        <v>8000</v>
      </c>
    </row>
    <row r="2018" spans="1:9" x14ac:dyDescent="0.25">
      <c r="A2018" s="203"/>
      <c r="B2018" s="206">
        <v>3787</v>
      </c>
      <c r="C2018" s="205" t="s">
        <v>2883</v>
      </c>
      <c r="D2018" s="326">
        <v>10000</v>
      </c>
    </row>
    <row r="2019" spans="1:9" x14ac:dyDescent="0.25">
      <c r="A2019" s="203"/>
      <c r="B2019" s="206">
        <v>3788</v>
      </c>
      <c r="C2019" s="205" t="s">
        <v>2884</v>
      </c>
      <c r="D2019" s="326">
        <v>2500</v>
      </c>
    </row>
    <row r="2020" spans="1:9" x14ac:dyDescent="0.25">
      <c r="A2020" s="203"/>
      <c r="B2020" s="206">
        <v>3789</v>
      </c>
      <c r="C2020" s="205" t="s">
        <v>2885</v>
      </c>
      <c r="D2020" s="326">
        <v>7000</v>
      </c>
    </row>
    <row r="2021" spans="1:9" x14ac:dyDescent="0.25">
      <c r="A2021" s="203"/>
      <c r="B2021" s="206">
        <v>3790</v>
      </c>
      <c r="C2021" s="205" t="s">
        <v>2886</v>
      </c>
      <c r="D2021" s="326">
        <v>17360</v>
      </c>
    </row>
    <row r="2022" spans="1:9" ht="31.5" x14ac:dyDescent="0.25">
      <c r="A2022" s="203"/>
      <c r="B2022" s="206">
        <v>2874</v>
      </c>
      <c r="C2022" s="205" t="s">
        <v>1154</v>
      </c>
      <c r="D2022" s="326">
        <v>22620</v>
      </c>
    </row>
    <row r="2023" spans="1:9" x14ac:dyDescent="0.25">
      <c r="A2023" s="203"/>
      <c r="B2023" s="206">
        <v>2875</v>
      </c>
      <c r="C2023" s="205" t="s">
        <v>1158</v>
      </c>
      <c r="D2023" s="326">
        <v>23500</v>
      </c>
    </row>
    <row r="2024" spans="1:9" x14ac:dyDescent="0.25">
      <c r="A2024" s="203"/>
      <c r="B2024" s="206">
        <v>2877</v>
      </c>
      <c r="C2024" s="205" t="s">
        <v>1227</v>
      </c>
      <c r="D2024" s="326">
        <v>30550</v>
      </c>
    </row>
    <row r="2025" spans="1:9" x14ac:dyDescent="0.25">
      <c r="A2025" s="203"/>
      <c r="B2025" s="206">
        <v>2876</v>
      </c>
      <c r="C2025" s="205" t="s">
        <v>1176</v>
      </c>
      <c r="D2025" s="326">
        <v>16640</v>
      </c>
    </row>
    <row r="2026" spans="1:9" ht="31.5" x14ac:dyDescent="0.25">
      <c r="A2026" s="203"/>
      <c r="B2026" s="206">
        <v>747</v>
      </c>
      <c r="C2026" s="205" t="s">
        <v>1180</v>
      </c>
      <c r="D2026" s="326">
        <v>9750</v>
      </c>
    </row>
    <row r="2027" spans="1:9" ht="31.5" x14ac:dyDescent="0.25">
      <c r="A2027" s="203"/>
      <c r="B2027" s="206">
        <v>2878</v>
      </c>
      <c r="C2027" s="205" t="s">
        <v>1228</v>
      </c>
      <c r="D2027" s="326">
        <v>14690</v>
      </c>
    </row>
    <row r="2028" spans="1:9" x14ac:dyDescent="0.2">
      <c r="A2028" s="203"/>
      <c r="B2028" s="206">
        <v>2879</v>
      </c>
      <c r="C2028" s="205" t="s">
        <v>1191</v>
      </c>
      <c r="D2028" s="326">
        <v>8450</v>
      </c>
      <c r="E2028" s="69"/>
      <c r="F2028" s="69"/>
      <c r="G2028" s="69"/>
      <c r="H2028" s="69"/>
      <c r="I2028" s="69"/>
    </row>
    <row r="2029" spans="1:9" x14ac:dyDescent="0.2">
      <c r="A2029" s="203"/>
      <c r="B2029" s="206">
        <v>2880</v>
      </c>
      <c r="C2029" s="205" t="s">
        <v>1193</v>
      </c>
      <c r="D2029" s="326">
        <v>12220</v>
      </c>
      <c r="E2029" s="69"/>
      <c r="F2029" s="69"/>
      <c r="G2029" s="69"/>
      <c r="H2029" s="69"/>
      <c r="I2029" s="69"/>
    </row>
    <row r="2030" spans="1:9" ht="31.5" x14ac:dyDescent="0.2">
      <c r="A2030" s="203"/>
      <c r="B2030" s="206">
        <v>2881</v>
      </c>
      <c r="C2030" s="205" t="s">
        <v>1229</v>
      </c>
      <c r="D2030" s="326">
        <v>15600</v>
      </c>
      <c r="E2030" s="69"/>
      <c r="F2030" s="69"/>
      <c r="G2030" s="69"/>
      <c r="H2030" s="69"/>
      <c r="I2030" s="69"/>
    </row>
    <row r="2031" spans="1:9" ht="31.5" x14ac:dyDescent="0.2">
      <c r="A2031" s="203"/>
      <c r="B2031" s="206">
        <v>2882</v>
      </c>
      <c r="C2031" s="205" t="s">
        <v>1196</v>
      </c>
      <c r="D2031" s="326">
        <v>18720</v>
      </c>
      <c r="E2031" s="69"/>
      <c r="F2031" s="69"/>
      <c r="G2031" s="69"/>
      <c r="H2031" s="69"/>
      <c r="I2031" s="69"/>
    </row>
    <row r="2032" spans="1:9" x14ac:dyDescent="0.2">
      <c r="A2032" s="203"/>
      <c r="B2032" s="206">
        <v>2883</v>
      </c>
      <c r="C2032" s="205" t="s">
        <v>1230</v>
      </c>
      <c r="D2032" s="326">
        <v>19760</v>
      </c>
      <c r="E2032" s="69"/>
      <c r="F2032" s="69"/>
      <c r="G2032" s="69"/>
      <c r="H2032" s="69"/>
      <c r="I2032" s="69"/>
    </row>
    <row r="2033" spans="1:9" x14ac:dyDescent="0.2">
      <c r="A2033" s="203"/>
      <c r="B2033" s="206">
        <v>2884</v>
      </c>
      <c r="C2033" s="205" t="s">
        <v>1231</v>
      </c>
      <c r="D2033" s="326">
        <v>10000</v>
      </c>
      <c r="E2033" s="69"/>
      <c r="F2033" s="69"/>
      <c r="G2033" s="69"/>
      <c r="H2033" s="69"/>
      <c r="I2033" s="69"/>
    </row>
    <row r="2034" spans="1:9" x14ac:dyDescent="0.2">
      <c r="A2034" s="203"/>
      <c r="B2034" s="206">
        <v>2885</v>
      </c>
      <c r="C2034" s="205" t="s">
        <v>1200</v>
      </c>
      <c r="D2034" s="326">
        <v>25350</v>
      </c>
      <c r="E2034" s="69"/>
      <c r="F2034" s="69"/>
      <c r="G2034" s="69"/>
      <c r="H2034" s="69"/>
      <c r="I2034" s="69"/>
    </row>
    <row r="2035" spans="1:9" x14ac:dyDescent="0.2">
      <c r="A2035" s="203"/>
      <c r="B2035" s="206">
        <v>2886</v>
      </c>
      <c r="C2035" s="205" t="s">
        <v>1202</v>
      </c>
      <c r="D2035" s="326">
        <v>13900</v>
      </c>
      <c r="E2035" s="69"/>
      <c r="F2035" s="69"/>
      <c r="G2035" s="69"/>
      <c r="H2035" s="69"/>
      <c r="I2035" s="69"/>
    </row>
    <row r="2036" spans="1:9" ht="31.5" x14ac:dyDescent="0.2">
      <c r="A2036" s="203"/>
      <c r="B2036" s="206">
        <v>2887</v>
      </c>
      <c r="C2036" s="205" t="s">
        <v>3011</v>
      </c>
      <c r="D2036" s="326">
        <v>13000</v>
      </c>
      <c r="E2036" s="69"/>
      <c r="F2036" s="69"/>
      <c r="G2036" s="69"/>
      <c r="H2036" s="69"/>
      <c r="I2036" s="69"/>
    </row>
    <row r="2037" spans="1:9" x14ac:dyDescent="0.2">
      <c r="A2037" s="203"/>
      <c r="B2037" s="206">
        <v>3462</v>
      </c>
      <c r="C2037" s="205" t="s">
        <v>3012</v>
      </c>
      <c r="D2037" s="326">
        <v>22800</v>
      </c>
      <c r="E2037" s="69"/>
      <c r="F2037" s="69"/>
      <c r="G2037" s="69"/>
      <c r="H2037" s="69"/>
      <c r="I2037" s="69"/>
    </row>
    <row r="2038" spans="1:9" x14ac:dyDescent="0.25">
      <c r="A2038" s="203"/>
      <c r="B2038" s="204">
        <v>4074</v>
      </c>
      <c r="C2038" s="205" t="s">
        <v>2932</v>
      </c>
      <c r="D2038" s="326">
        <v>6000</v>
      </c>
      <c r="E2038" s="69"/>
      <c r="F2038" s="69"/>
      <c r="G2038" s="69"/>
      <c r="H2038" s="69"/>
      <c r="I2038" s="69"/>
    </row>
    <row r="2039" spans="1:9" x14ac:dyDescent="0.25">
      <c r="A2039" s="203"/>
      <c r="B2039" s="204">
        <v>4075</v>
      </c>
      <c r="C2039" s="205" t="s">
        <v>2933</v>
      </c>
      <c r="D2039" s="326">
        <v>8000</v>
      </c>
    </row>
    <row r="2040" spans="1:9" x14ac:dyDescent="0.25">
      <c r="A2040" s="203"/>
      <c r="B2040" s="204">
        <v>4076</v>
      </c>
      <c r="C2040" s="205" t="s">
        <v>2934</v>
      </c>
      <c r="D2040" s="326">
        <v>12000</v>
      </c>
    </row>
    <row r="2041" spans="1:9" x14ac:dyDescent="0.25">
      <c r="A2041" s="203"/>
      <c r="B2041" s="204">
        <v>4077</v>
      </c>
      <c r="C2041" s="205" t="s">
        <v>2935</v>
      </c>
      <c r="D2041" s="326">
        <v>10000</v>
      </c>
    </row>
    <row r="2042" spans="1:9" x14ac:dyDescent="0.25">
      <c r="A2042" s="203"/>
      <c r="B2042" s="204">
        <v>4078</v>
      </c>
      <c r="C2042" s="205" t="s">
        <v>2936</v>
      </c>
      <c r="D2042" s="326">
        <v>2800</v>
      </c>
    </row>
    <row r="2043" spans="1:9" x14ac:dyDescent="0.25">
      <c r="A2043" s="203"/>
      <c r="B2043" s="204">
        <v>4079</v>
      </c>
      <c r="C2043" s="205" t="s">
        <v>2937</v>
      </c>
      <c r="D2043" s="326">
        <v>2000</v>
      </c>
    </row>
    <row r="2044" spans="1:9" x14ac:dyDescent="0.25">
      <c r="A2044" s="203"/>
      <c r="B2044" s="204">
        <v>4080</v>
      </c>
      <c r="C2044" s="205" t="s">
        <v>3013</v>
      </c>
      <c r="D2044" s="326">
        <v>10000</v>
      </c>
    </row>
    <row r="2045" spans="1:9" x14ac:dyDescent="0.25">
      <c r="A2045" s="203"/>
      <c r="B2045" s="204">
        <v>4081</v>
      </c>
      <c r="C2045" s="205" t="s">
        <v>2938</v>
      </c>
      <c r="D2045" s="326">
        <v>8000</v>
      </c>
    </row>
    <row r="2046" spans="1:9" x14ac:dyDescent="0.25">
      <c r="A2046" s="203"/>
      <c r="B2046" s="204">
        <v>4082</v>
      </c>
      <c r="C2046" s="205" t="s">
        <v>2939</v>
      </c>
      <c r="D2046" s="326">
        <v>12000</v>
      </c>
    </row>
    <row r="2047" spans="1:9" x14ac:dyDescent="0.25">
      <c r="A2047" s="203"/>
      <c r="B2047" s="204">
        <v>4083</v>
      </c>
      <c r="C2047" s="205" t="s">
        <v>2940</v>
      </c>
      <c r="D2047" s="326">
        <v>10000</v>
      </c>
    </row>
    <row r="2048" spans="1:9" x14ac:dyDescent="0.25">
      <c r="A2048" s="203"/>
      <c r="B2048" s="204">
        <v>4084</v>
      </c>
      <c r="C2048" s="205" t="s">
        <v>2941</v>
      </c>
      <c r="D2048" s="326">
        <v>12000</v>
      </c>
    </row>
    <row r="2049" spans="1:4" x14ac:dyDescent="0.25">
      <c r="A2049" s="213"/>
      <c r="B2049" s="218"/>
      <c r="C2049" s="219" t="s">
        <v>5246</v>
      </c>
      <c r="D2049" s="348"/>
    </row>
    <row r="2050" spans="1:4" x14ac:dyDescent="0.25">
      <c r="A2050" s="203"/>
      <c r="B2050" s="220">
        <v>2888</v>
      </c>
      <c r="C2050" s="221" t="s">
        <v>2812</v>
      </c>
      <c r="D2050" s="349">
        <v>2020</v>
      </c>
    </row>
    <row r="2051" spans="1:4" x14ac:dyDescent="0.25">
      <c r="A2051" s="203"/>
      <c r="B2051" s="220">
        <v>2889</v>
      </c>
      <c r="C2051" s="221" t="s">
        <v>2813</v>
      </c>
      <c r="D2051" s="349">
        <v>1400</v>
      </c>
    </row>
    <row r="2052" spans="1:4" x14ac:dyDescent="0.25">
      <c r="A2052" s="203"/>
      <c r="B2052" s="220">
        <v>2890</v>
      </c>
      <c r="C2052" s="221" t="s">
        <v>2814</v>
      </c>
      <c r="D2052" s="349">
        <v>570</v>
      </c>
    </row>
    <row r="2053" spans="1:4" x14ac:dyDescent="0.25">
      <c r="A2053" s="203"/>
      <c r="B2053" s="220">
        <v>2891</v>
      </c>
      <c r="C2053" s="221" t="s">
        <v>2815</v>
      </c>
      <c r="D2053" s="349">
        <v>800</v>
      </c>
    </row>
    <row r="2054" spans="1:4" x14ac:dyDescent="0.25">
      <c r="A2054" s="203"/>
      <c r="B2054" s="220">
        <v>2892</v>
      </c>
      <c r="C2054" s="221" t="s">
        <v>2816</v>
      </c>
      <c r="D2054" s="349">
        <v>660</v>
      </c>
    </row>
    <row r="2055" spans="1:4" x14ac:dyDescent="0.25">
      <c r="A2055" s="203"/>
      <c r="B2055" s="220">
        <v>2893</v>
      </c>
      <c r="C2055" s="221" t="s">
        <v>2616</v>
      </c>
      <c r="D2055" s="349">
        <v>2000</v>
      </c>
    </row>
    <row r="2056" spans="1:4" x14ac:dyDescent="0.25">
      <c r="A2056" s="203"/>
      <c r="B2056" s="220">
        <v>2894</v>
      </c>
      <c r="C2056" s="221" t="s">
        <v>2817</v>
      </c>
      <c r="D2056" s="349">
        <v>660</v>
      </c>
    </row>
    <row r="2057" spans="1:4" x14ac:dyDescent="0.25">
      <c r="A2057" s="203"/>
      <c r="B2057" s="220">
        <v>2895</v>
      </c>
      <c r="C2057" s="221" t="s">
        <v>2818</v>
      </c>
      <c r="D2057" s="349">
        <v>800</v>
      </c>
    </row>
    <row r="2058" spans="1:4" x14ac:dyDescent="0.25">
      <c r="A2058" s="203"/>
      <c r="B2058" s="220">
        <v>2896</v>
      </c>
      <c r="C2058" s="221" t="s">
        <v>2819</v>
      </c>
      <c r="D2058" s="349">
        <v>1100</v>
      </c>
    </row>
    <row r="2059" spans="1:4" x14ac:dyDescent="0.25">
      <c r="A2059" s="203"/>
      <c r="B2059" s="220">
        <v>2897</v>
      </c>
      <c r="C2059" s="221" t="s">
        <v>2820</v>
      </c>
      <c r="D2059" s="349">
        <v>3760</v>
      </c>
    </row>
    <row r="2060" spans="1:4" x14ac:dyDescent="0.25">
      <c r="A2060" s="203"/>
      <c r="B2060" s="220">
        <v>2898</v>
      </c>
      <c r="C2060" s="221" t="s">
        <v>3014</v>
      </c>
      <c r="D2060" s="349">
        <v>1220</v>
      </c>
    </row>
    <row r="2061" spans="1:4" ht="31.5" x14ac:dyDescent="0.25">
      <c r="A2061" s="203"/>
      <c r="B2061" s="220">
        <v>2899</v>
      </c>
      <c r="C2061" s="221" t="s">
        <v>2821</v>
      </c>
      <c r="D2061" s="349">
        <v>2500</v>
      </c>
    </row>
    <row r="2062" spans="1:4" x14ac:dyDescent="0.25">
      <c r="A2062" s="203"/>
      <c r="B2062" s="220">
        <v>2900</v>
      </c>
      <c r="C2062" s="221" t="s">
        <v>1450</v>
      </c>
      <c r="D2062" s="349">
        <v>600</v>
      </c>
    </row>
    <row r="2063" spans="1:4" x14ac:dyDescent="0.25">
      <c r="A2063" s="203"/>
      <c r="B2063" s="220">
        <v>2901</v>
      </c>
      <c r="C2063" s="221" t="s">
        <v>1451</v>
      </c>
      <c r="D2063" s="349">
        <v>4060</v>
      </c>
    </row>
    <row r="2064" spans="1:4" x14ac:dyDescent="0.25">
      <c r="A2064" s="203"/>
      <c r="B2064" s="220">
        <v>3000</v>
      </c>
      <c r="C2064" s="266" t="s">
        <v>3015</v>
      </c>
      <c r="D2064" s="349"/>
    </row>
    <row r="2065" spans="1:4" x14ac:dyDescent="0.25">
      <c r="A2065" s="213"/>
      <c r="B2065" s="223"/>
      <c r="C2065" s="215" t="s">
        <v>5247</v>
      </c>
      <c r="D2065" s="346"/>
    </row>
    <row r="2066" spans="1:4" x14ac:dyDescent="0.25">
      <c r="A2066" s="203"/>
      <c r="B2066" s="206">
        <v>2803</v>
      </c>
      <c r="C2066" s="205" t="s">
        <v>2798</v>
      </c>
      <c r="D2066" s="326">
        <v>4080</v>
      </c>
    </row>
    <row r="2067" spans="1:4" x14ac:dyDescent="0.25">
      <c r="A2067" s="203"/>
      <c r="B2067" s="206">
        <v>2804</v>
      </c>
      <c r="C2067" s="205" t="s">
        <v>2799</v>
      </c>
      <c r="D2067" s="326">
        <v>3310</v>
      </c>
    </row>
    <row r="2068" spans="1:4" x14ac:dyDescent="0.25">
      <c r="A2068" s="203"/>
      <c r="B2068" s="206">
        <v>2805</v>
      </c>
      <c r="C2068" s="205" t="s">
        <v>2800</v>
      </c>
      <c r="D2068" s="326">
        <v>3310</v>
      </c>
    </row>
    <row r="2069" spans="1:4" x14ac:dyDescent="0.25">
      <c r="A2069" s="203"/>
      <c r="B2069" s="206">
        <v>2806</v>
      </c>
      <c r="C2069" s="205" t="s">
        <v>2999</v>
      </c>
      <c r="D2069" s="326">
        <v>1020</v>
      </c>
    </row>
    <row r="2070" spans="1:4" x14ac:dyDescent="0.25">
      <c r="A2070" s="203"/>
      <c r="B2070" s="206">
        <v>2807</v>
      </c>
      <c r="C2070" s="205" t="s">
        <v>3000</v>
      </c>
      <c r="D2070" s="326">
        <v>1120</v>
      </c>
    </row>
    <row r="2071" spans="1:4" x14ac:dyDescent="0.25">
      <c r="A2071" s="203"/>
      <c r="B2071" s="206">
        <v>2808</v>
      </c>
      <c r="C2071" s="205" t="s">
        <v>3001</v>
      </c>
      <c r="D2071" s="326">
        <v>860</v>
      </c>
    </row>
    <row r="2072" spans="1:4" x14ac:dyDescent="0.25">
      <c r="A2072" s="203"/>
      <c r="B2072" s="206">
        <v>2809</v>
      </c>
      <c r="C2072" s="205" t="s">
        <v>3002</v>
      </c>
      <c r="D2072" s="326">
        <v>1020</v>
      </c>
    </row>
    <row r="2073" spans="1:4" x14ac:dyDescent="0.25">
      <c r="A2073" s="203"/>
      <c r="B2073" s="206">
        <v>3453</v>
      </c>
      <c r="C2073" s="205" t="s">
        <v>2868</v>
      </c>
      <c r="D2073" s="326">
        <v>3860</v>
      </c>
    </row>
    <row r="2074" spans="1:4" x14ac:dyDescent="0.25">
      <c r="A2074" s="213"/>
      <c r="B2074" s="214"/>
      <c r="C2074" s="215" t="s">
        <v>5248</v>
      </c>
      <c r="D2074" s="346"/>
    </row>
    <row r="2075" spans="1:4" x14ac:dyDescent="0.25">
      <c r="A2075" s="203"/>
      <c r="B2075" s="206">
        <v>2811</v>
      </c>
      <c r="C2075" s="205" t="s">
        <v>2801</v>
      </c>
      <c r="D2075" s="326">
        <v>585</v>
      </c>
    </row>
    <row r="2076" spans="1:4" x14ac:dyDescent="0.25">
      <c r="A2076" s="203"/>
      <c r="B2076" s="206"/>
      <c r="C2076" s="224" t="s">
        <v>3016</v>
      </c>
      <c r="D2076" s="326"/>
    </row>
    <row r="2077" spans="1:4" x14ac:dyDescent="0.25">
      <c r="A2077" s="203"/>
      <c r="B2077" s="220">
        <v>3791</v>
      </c>
      <c r="C2077" s="221" t="s">
        <v>2887</v>
      </c>
      <c r="D2077" s="349">
        <v>3000</v>
      </c>
    </row>
    <row r="2078" spans="1:4" x14ac:dyDescent="0.25">
      <c r="A2078" s="203"/>
      <c r="B2078" s="220">
        <v>3793</v>
      </c>
      <c r="C2078" s="221" t="s">
        <v>2888</v>
      </c>
      <c r="D2078" s="349">
        <v>3000</v>
      </c>
    </row>
    <row r="2079" spans="1:4" x14ac:dyDescent="0.25">
      <c r="A2079" s="203"/>
      <c r="B2079" s="220">
        <v>3795</v>
      </c>
      <c r="C2079" s="221" t="s">
        <v>2889</v>
      </c>
      <c r="D2079" s="349">
        <v>3000</v>
      </c>
    </row>
    <row r="2080" spans="1:4" x14ac:dyDescent="0.25">
      <c r="A2080" s="203"/>
      <c r="B2080" s="220">
        <v>3796</v>
      </c>
      <c r="C2080" s="221" t="s">
        <v>2890</v>
      </c>
      <c r="D2080" s="349">
        <v>4000</v>
      </c>
    </row>
    <row r="2081" spans="1:9" x14ac:dyDescent="0.25">
      <c r="A2081" s="203"/>
      <c r="B2081" s="220">
        <v>3798</v>
      </c>
      <c r="C2081" s="221" t="s">
        <v>2891</v>
      </c>
      <c r="D2081" s="349">
        <v>4000</v>
      </c>
    </row>
    <row r="2082" spans="1:9" x14ac:dyDescent="0.2">
      <c r="A2082" s="203"/>
      <c r="B2082" s="220">
        <v>3800</v>
      </c>
      <c r="C2082" s="221" t="s">
        <v>2892</v>
      </c>
      <c r="D2082" s="349">
        <v>4000</v>
      </c>
      <c r="E2082" s="69"/>
      <c r="F2082" s="69"/>
      <c r="G2082" s="69"/>
      <c r="H2082" s="69"/>
      <c r="I2082" s="69"/>
    </row>
    <row r="2083" spans="1:9" x14ac:dyDescent="0.2">
      <c r="A2083" s="203"/>
      <c r="B2083" s="220">
        <v>3801</v>
      </c>
      <c r="C2083" s="221" t="s">
        <v>2893</v>
      </c>
      <c r="D2083" s="349">
        <v>4000</v>
      </c>
      <c r="E2083" s="69"/>
      <c r="F2083" s="69"/>
      <c r="G2083" s="69"/>
      <c r="H2083" s="69"/>
      <c r="I2083" s="69"/>
    </row>
    <row r="2084" spans="1:9" x14ac:dyDescent="0.2">
      <c r="A2084" s="203"/>
      <c r="B2084" s="220">
        <v>3803</v>
      </c>
      <c r="C2084" s="221" t="s">
        <v>2894</v>
      </c>
      <c r="D2084" s="349">
        <v>6000</v>
      </c>
      <c r="E2084" s="69"/>
      <c r="F2084" s="69"/>
      <c r="G2084" s="69"/>
      <c r="H2084" s="69"/>
      <c r="I2084" s="69"/>
    </row>
    <row r="2085" spans="1:9" x14ac:dyDescent="0.2">
      <c r="A2085" s="203"/>
      <c r="B2085" s="220">
        <v>3805</v>
      </c>
      <c r="C2085" s="221" t="s">
        <v>2895</v>
      </c>
      <c r="D2085" s="349">
        <v>6000</v>
      </c>
      <c r="E2085" s="69"/>
      <c r="F2085" s="69"/>
      <c r="G2085" s="69"/>
      <c r="H2085" s="69"/>
      <c r="I2085" s="69"/>
    </row>
    <row r="2086" spans="1:9" x14ac:dyDescent="0.2">
      <c r="A2086" s="203"/>
      <c r="B2086" s="220">
        <v>3807</v>
      </c>
      <c r="C2086" s="221" t="s">
        <v>2896</v>
      </c>
      <c r="D2086" s="349">
        <v>6000</v>
      </c>
      <c r="E2086" s="69"/>
      <c r="F2086" s="69"/>
      <c r="G2086" s="69"/>
      <c r="H2086" s="69"/>
      <c r="I2086" s="69"/>
    </row>
    <row r="2087" spans="1:9" x14ac:dyDescent="0.2">
      <c r="A2087" s="203"/>
      <c r="B2087" s="220">
        <v>3808</v>
      </c>
      <c r="C2087" s="221" t="s">
        <v>2897</v>
      </c>
      <c r="D2087" s="349">
        <v>8000</v>
      </c>
      <c r="E2087" s="69"/>
      <c r="F2087" s="69"/>
      <c r="G2087" s="69"/>
      <c r="H2087" s="69"/>
      <c r="I2087" s="69"/>
    </row>
    <row r="2088" spans="1:9" x14ac:dyDescent="0.2">
      <c r="A2088" s="203"/>
      <c r="B2088" s="220">
        <v>3810</v>
      </c>
      <c r="C2088" s="221" t="s">
        <v>2898</v>
      </c>
      <c r="D2088" s="349">
        <v>9000</v>
      </c>
      <c r="E2088" s="69"/>
      <c r="F2088" s="69"/>
      <c r="G2088" s="69"/>
      <c r="H2088" s="69"/>
      <c r="I2088" s="69"/>
    </row>
    <row r="2089" spans="1:9" x14ac:dyDescent="0.2">
      <c r="A2089" s="203"/>
      <c r="B2089" s="220">
        <v>3812</v>
      </c>
      <c r="C2089" s="221" t="s">
        <v>2899</v>
      </c>
      <c r="D2089" s="349">
        <v>9000</v>
      </c>
      <c r="E2089" s="69"/>
      <c r="F2089" s="69"/>
      <c r="G2089" s="69"/>
      <c r="H2089" s="69"/>
      <c r="I2089" s="69"/>
    </row>
    <row r="2090" spans="1:9" x14ac:dyDescent="0.2">
      <c r="A2090" s="203"/>
      <c r="B2090" s="220">
        <v>3814</v>
      </c>
      <c r="C2090" s="221" t="s">
        <v>2900</v>
      </c>
      <c r="D2090" s="349">
        <v>9000</v>
      </c>
      <c r="E2090" s="69"/>
      <c r="F2090" s="69"/>
      <c r="G2090" s="69"/>
      <c r="H2090" s="69"/>
      <c r="I2090" s="69"/>
    </row>
    <row r="2091" spans="1:9" x14ac:dyDescent="0.2">
      <c r="A2091" s="203"/>
      <c r="B2091" s="220">
        <v>3815</v>
      </c>
      <c r="C2091" s="221" t="s">
        <v>2901</v>
      </c>
      <c r="D2091" s="349">
        <v>12000</v>
      </c>
      <c r="E2091" s="69"/>
      <c r="F2091" s="69"/>
      <c r="G2091" s="69"/>
      <c r="H2091" s="69"/>
      <c r="I2091" s="69"/>
    </row>
    <row r="2092" spans="1:9" x14ac:dyDescent="0.2">
      <c r="A2092" s="203"/>
      <c r="B2092" s="220">
        <v>3817</v>
      </c>
      <c r="C2092" s="221" t="s">
        <v>2902</v>
      </c>
      <c r="D2092" s="349">
        <v>12000</v>
      </c>
      <c r="E2092" s="69"/>
      <c r="F2092" s="69"/>
      <c r="G2092" s="69"/>
      <c r="H2092" s="69"/>
      <c r="I2092" s="69"/>
    </row>
    <row r="2093" spans="1:9" x14ac:dyDescent="0.2">
      <c r="A2093" s="203"/>
      <c r="B2093" s="220">
        <v>3819</v>
      </c>
      <c r="C2093" s="221" t="s">
        <v>2903</v>
      </c>
      <c r="D2093" s="349">
        <v>12000</v>
      </c>
      <c r="E2093" s="69"/>
      <c r="F2093" s="69"/>
      <c r="G2093" s="69"/>
      <c r="H2093" s="69"/>
      <c r="I2093" s="69"/>
    </row>
    <row r="2094" spans="1:9" x14ac:dyDescent="0.2">
      <c r="A2094" s="203"/>
      <c r="B2094" s="220">
        <v>3822</v>
      </c>
      <c r="C2094" s="221" t="s">
        <v>2893</v>
      </c>
      <c r="D2094" s="349">
        <v>15000</v>
      </c>
      <c r="E2094" s="69"/>
      <c r="F2094" s="69"/>
      <c r="G2094" s="69"/>
      <c r="H2094" s="69"/>
      <c r="I2094" s="69"/>
    </row>
    <row r="2095" spans="1:9" x14ac:dyDescent="0.2">
      <c r="A2095" s="203"/>
      <c r="B2095" s="220">
        <v>3824</v>
      </c>
      <c r="C2095" s="221" t="s">
        <v>2904</v>
      </c>
      <c r="D2095" s="349">
        <v>15000</v>
      </c>
      <c r="E2095" s="69"/>
      <c r="F2095" s="69"/>
      <c r="G2095" s="69"/>
      <c r="H2095" s="69"/>
      <c r="I2095" s="69"/>
    </row>
    <row r="2096" spans="1:9" x14ac:dyDescent="0.2">
      <c r="A2096" s="203"/>
      <c r="B2096" s="220">
        <v>3826</v>
      </c>
      <c r="C2096" s="221" t="s">
        <v>2905</v>
      </c>
      <c r="D2096" s="349">
        <v>15000</v>
      </c>
      <c r="E2096" s="69"/>
      <c r="F2096" s="69"/>
      <c r="G2096" s="69"/>
      <c r="H2096" s="69"/>
      <c r="I2096" s="69"/>
    </row>
    <row r="2097" spans="1:9" x14ac:dyDescent="0.2">
      <c r="A2097" s="203"/>
      <c r="B2097" s="220">
        <v>3827</v>
      </c>
      <c r="C2097" s="221" t="s">
        <v>2906</v>
      </c>
      <c r="D2097" s="349">
        <v>16000</v>
      </c>
      <c r="E2097" s="69"/>
      <c r="F2097" s="69"/>
      <c r="G2097" s="69"/>
      <c r="H2097" s="69"/>
      <c r="I2097" s="69"/>
    </row>
    <row r="2098" spans="1:9" x14ac:dyDescent="0.2">
      <c r="A2098" s="203"/>
      <c r="B2098" s="220">
        <v>3829</v>
      </c>
      <c r="C2098" s="221" t="s">
        <v>2907</v>
      </c>
      <c r="D2098" s="349">
        <v>500</v>
      </c>
      <c r="E2098" s="69"/>
      <c r="F2098" s="69"/>
      <c r="G2098" s="69"/>
      <c r="H2098" s="69"/>
      <c r="I2098" s="69"/>
    </row>
    <row r="2099" spans="1:9" x14ac:dyDescent="0.2">
      <c r="A2099" s="203"/>
      <c r="B2099" s="220">
        <v>3830</v>
      </c>
      <c r="C2099" s="221" t="s">
        <v>2908</v>
      </c>
      <c r="D2099" s="349">
        <v>2000</v>
      </c>
      <c r="E2099" s="69"/>
      <c r="F2099" s="69"/>
      <c r="G2099" s="69"/>
      <c r="H2099" s="69"/>
      <c r="I2099" s="69"/>
    </row>
    <row r="2100" spans="1:9" x14ac:dyDescent="0.2">
      <c r="A2100" s="203"/>
      <c r="B2100" s="220">
        <v>4129</v>
      </c>
      <c r="C2100" s="221" t="s">
        <v>2944</v>
      </c>
      <c r="D2100" s="349">
        <v>5000</v>
      </c>
      <c r="E2100" s="69"/>
      <c r="F2100" s="69"/>
      <c r="G2100" s="69"/>
      <c r="H2100" s="69"/>
      <c r="I2100" s="69"/>
    </row>
    <row r="2101" spans="1:9" x14ac:dyDescent="0.2">
      <c r="A2101" s="203"/>
      <c r="B2101" s="220">
        <v>4130</v>
      </c>
      <c r="C2101" s="221" t="s">
        <v>2946</v>
      </c>
      <c r="D2101" s="349">
        <v>1000</v>
      </c>
      <c r="E2101" s="69"/>
      <c r="F2101" s="69"/>
      <c r="G2101" s="69"/>
      <c r="H2101" s="69"/>
      <c r="I2101" s="69"/>
    </row>
    <row r="2102" spans="1:9" x14ac:dyDescent="0.2">
      <c r="A2102" s="203"/>
      <c r="B2102" s="220"/>
      <c r="C2102" s="225" t="s">
        <v>3017</v>
      </c>
      <c r="D2102" s="349"/>
      <c r="E2102" s="69"/>
      <c r="F2102" s="69"/>
      <c r="G2102" s="69"/>
      <c r="H2102" s="69"/>
      <c r="I2102" s="69"/>
    </row>
    <row r="2103" spans="1:9" x14ac:dyDescent="0.2">
      <c r="A2103" s="203"/>
      <c r="B2103" s="220">
        <v>3831</v>
      </c>
      <c r="C2103" s="221" t="s">
        <v>2909</v>
      </c>
      <c r="D2103" s="349">
        <v>72900</v>
      </c>
      <c r="E2103" s="69"/>
      <c r="F2103" s="69"/>
      <c r="G2103" s="69"/>
      <c r="H2103" s="69"/>
      <c r="I2103" s="69"/>
    </row>
    <row r="2104" spans="1:9" x14ac:dyDescent="0.2">
      <c r="A2104" s="203"/>
      <c r="B2104" s="220">
        <v>3832</v>
      </c>
      <c r="C2104" s="221" t="s">
        <v>2910</v>
      </c>
      <c r="D2104" s="349">
        <v>22000</v>
      </c>
      <c r="E2104" s="69"/>
      <c r="F2104" s="69"/>
      <c r="G2104" s="69"/>
      <c r="H2104" s="69"/>
      <c r="I2104" s="69"/>
    </row>
    <row r="2105" spans="1:9" x14ac:dyDescent="0.2">
      <c r="A2105" s="203"/>
      <c r="B2105" s="220">
        <v>3833</v>
      </c>
      <c r="C2105" s="221" t="s">
        <v>2911</v>
      </c>
      <c r="D2105" s="349">
        <v>215800</v>
      </c>
      <c r="E2105" s="69"/>
      <c r="F2105" s="69"/>
      <c r="G2105" s="69"/>
      <c r="H2105" s="69"/>
      <c r="I2105" s="69"/>
    </row>
    <row r="2106" spans="1:9" x14ac:dyDescent="0.2">
      <c r="A2106" s="203"/>
      <c r="B2106" s="220">
        <v>3834</v>
      </c>
      <c r="C2106" s="221" t="s">
        <v>2912</v>
      </c>
      <c r="D2106" s="349">
        <v>215800</v>
      </c>
      <c r="E2106" s="69"/>
      <c r="F2106" s="69"/>
      <c r="G2106" s="69"/>
      <c r="H2106" s="69"/>
      <c r="I2106" s="69"/>
    </row>
    <row r="2107" spans="1:9" x14ac:dyDescent="0.2">
      <c r="A2107" s="203"/>
      <c r="B2107" s="220">
        <v>3835</v>
      </c>
      <c r="C2107" s="221" t="s">
        <v>2913</v>
      </c>
      <c r="D2107" s="349">
        <v>60700</v>
      </c>
      <c r="E2107" s="69"/>
      <c r="F2107" s="69"/>
      <c r="G2107" s="69"/>
      <c r="H2107" s="69"/>
      <c r="I2107" s="69"/>
    </row>
    <row r="2108" spans="1:9" x14ac:dyDescent="0.2">
      <c r="A2108" s="203"/>
      <c r="B2108" s="220">
        <v>3836</v>
      </c>
      <c r="C2108" s="221" t="s">
        <v>2914</v>
      </c>
      <c r="D2108" s="349">
        <v>61600</v>
      </c>
      <c r="E2108" s="69"/>
      <c r="F2108" s="69"/>
      <c r="G2108" s="69"/>
      <c r="H2108" s="69"/>
      <c r="I2108" s="69"/>
    </row>
    <row r="2109" spans="1:9" x14ac:dyDescent="0.2">
      <c r="A2109" s="203"/>
      <c r="B2109" s="220">
        <v>3837</v>
      </c>
      <c r="C2109" s="221" t="s">
        <v>2915</v>
      </c>
      <c r="D2109" s="349">
        <v>72900</v>
      </c>
      <c r="E2109" s="69"/>
      <c r="F2109" s="69"/>
      <c r="G2109" s="69"/>
      <c r="H2109" s="69"/>
      <c r="I2109" s="69"/>
    </row>
    <row r="2110" spans="1:9" x14ac:dyDescent="0.2">
      <c r="A2110" s="203"/>
      <c r="B2110" s="220">
        <v>3838</v>
      </c>
      <c r="C2110" s="221" t="s">
        <v>2916</v>
      </c>
      <c r="D2110" s="349">
        <v>60650</v>
      </c>
      <c r="E2110" s="69"/>
      <c r="F2110" s="69"/>
      <c r="G2110" s="69"/>
      <c r="H2110" s="69"/>
      <c r="I2110" s="69"/>
    </row>
    <row r="2111" spans="1:9" x14ac:dyDescent="0.2">
      <c r="A2111" s="203"/>
      <c r="B2111" s="220">
        <v>3839</v>
      </c>
      <c r="C2111" s="221" t="s">
        <v>2917</v>
      </c>
      <c r="D2111" s="349">
        <v>25600</v>
      </c>
      <c r="E2111" s="69"/>
      <c r="F2111" s="69"/>
      <c r="G2111" s="69"/>
      <c r="H2111" s="69"/>
      <c r="I2111" s="69"/>
    </row>
    <row r="2112" spans="1:9" x14ac:dyDescent="0.2">
      <c r="A2112" s="203"/>
      <c r="B2112" s="220">
        <v>3840</v>
      </c>
      <c r="C2112" s="221" t="s">
        <v>2918</v>
      </c>
      <c r="D2112" s="349">
        <v>14000</v>
      </c>
      <c r="E2112" s="69"/>
      <c r="F2112" s="69"/>
      <c r="G2112" s="69"/>
      <c r="H2112" s="69"/>
      <c r="I2112" s="69"/>
    </row>
    <row r="2113" spans="1:4" x14ac:dyDescent="0.25">
      <c r="A2113" s="203"/>
      <c r="B2113" s="220">
        <v>3841</v>
      </c>
      <c r="C2113" s="221" t="s">
        <v>2919</v>
      </c>
      <c r="D2113" s="349">
        <v>48000</v>
      </c>
    </row>
    <row r="2114" spans="1:4" x14ac:dyDescent="0.25">
      <c r="A2114" s="203"/>
      <c r="B2114" s="220">
        <v>3842</v>
      </c>
      <c r="C2114" s="221" t="s">
        <v>2920</v>
      </c>
      <c r="D2114" s="349">
        <v>105336</v>
      </c>
    </row>
    <row r="2115" spans="1:4" x14ac:dyDescent="0.25">
      <c r="A2115" s="203"/>
      <c r="B2115" s="220">
        <v>3843</v>
      </c>
      <c r="C2115" s="221" t="s">
        <v>2921</v>
      </c>
      <c r="D2115" s="349">
        <v>8000</v>
      </c>
    </row>
    <row r="2116" spans="1:4" x14ac:dyDescent="0.25">
      <c r="A2116" s="203"/>
      <c r="B2116" s="220">
        <v>3844</v>
      </c>
      <c r="C2116" s="221" t="s">
        <v>2922</v>
      </c>
      <c r="D2116" s="349">
        <v>6000</v>
      </c>
    </row>
    <row r="2117" spans="1:4" x14ac:dyDescent="0.25">
      <c r="A2117" s="203"/>
      <c r="B2117" s="220">
        <v>3845</v>
      </c>
      <c r="C2117" s="221" t="s">
        <v>2923</v>
      </c>
      <c r="D2117" s="349">
        <v>600</v>
      </c>
    </row>
    <row r="2118" spans="1:4" x14ac:dyDescent="0.25">
      <c r="A2118" s="203"/>
      <c r="B2118" s="220">
        <v>3846</v>
      </c>
      <c r="C2118" s="221" t="s">
        <v>2924</v>
      </c>
      <c r="D2118" s="349">
        <v>200</v>
      </c>
    </row>
    <row r="2119" spans="1:4" x14ac:dyDescent="0.25">
      <c r="A2119" s="213"/>
      <c r="B2119" s="214"/>
      <c r="C2119" s="215" t="s">
        <v>5249</v>
      </c>
      <c r="D2119" s="346"/>
    </row>
    <row r="2120" spans="1:4" x14ac:dyDescent="0.25">
      <c r="A2120" s="203"/>
      <c r="B2120" s="206">
        <v>1965</v>
      </c>
      <c r="C2120" s="205" t="s">
        <v>2729</v>
      </c>
      <c r="D2120" s="326">
        <v>410</v>
      </c>
    </row>
    <row r="2121" spans="1:4" x14ac:dyDescent="0.25">
      <c r="A2121" s="203"/>
      <c r="B2121" s="206"/>
      <c r="C2121" s="226" t="s">
        <v>2986</v>
      </c>
      <c r="D2121" s="326"/>
    </row>
    <row r="2122" spans="1:4" x14ac:dyDescent="0.25">
      <c r="A2122" s="203"/>
      <c r="B2122" s="206">
        <v>1966</v>
      </c>
      <c r="C2122" s="205" t="s">
        <v>2730</v>
      </c>
      <c r="D2122" s="326">
        <v>1450</v>
      </c>
    </row>
    <row r="2123" spans="1:4" x14ac:dyDescent="0.25">
      <c r="A2123" s="203"/>
      <c r="B2123" s="206">
        <v>1967</v>
      </c>
      <c r="C2123" s="205" t="s">
        <v>2731</v>
      </c>
      <c r="D2123" s="326">
        <v>5290</v>
      </c>
    </row>
    <row r="2124" spans="1:4" x14ac:dyDescent="0.25">
      <c r="A2124" s="203"/>
      <c r="B2124" s="206">
        <v>1968</v>
      </c>
      <c r="C2124" s="205" t="s">
        <v>2987</v>
      </c>
      <c r="D2124" s="326">
        <v>1830</v>
      </c>
    </row>
    <row r="2125" spans="1:4" x14ac:dyDescent="0.25">
      <c r="A2125" s="203"/>
      <c r="B2125" s="206">
        <v>1969</v>
      </c>
      <c r="C2125" s="205" t="s">
        <v>2732</v>
      </c>
      <c r="D2125" s="326">
        <v>2290</v>
      </c>
    </row>
    <row r="2126" spans="1:4" x14ac:dyDescent="0.25">
      <c r="A2126" s="203"/>
      <c r="B2126" s="206">
        <v>1970</v>
      </c>
      <c r="C2126" s="205" t="s">
        <v>2733</v>
      </c>
      <c r="D2126" s="326">
        <v>1820</v>
      </c>
    </row>
    <row r="2127" spans="1:4" x14ac:dyDescent="0.25">
      <c r="A2127" s="203"/>
      <c r="B2127" s="206">
        <v>1971</v>
      </c>
      <c r="C2127" s="205" t="s">
        <v>2734</v>
      </c>
      <c r="D2127" s="326">
        <v>1420</v>
      </c>
    </row>
    <row r="2128" spans="1:4" x14ac:dyDescent="0.25">
      <c r="A2128" s="213"/>
      <c r="B2128" s="214"/>
      <c r="C2128" s="215" t="s">
        <v>5250</v>
      </c>
      <c r="D2128" s="346"/>
    </row>
    <row r="2129" spans="1:248" x14ac:dyDescent="0.25">
      <c r="A2129" s="203"/>
      <c r="B2129" s="206">
        <v>1972</v>
      </c>
      <c r="C2129" s="205" t="s">
        <v>2735</v>
      </c>
      <c r="D2129" s="326">
        <v>420</v>
      </c>
    </row>
    <row r="2130" spans="1:248" x14ac:dyDescent="0.25">
      <c r="A2130" s="203"/>
      <c r="B2130" s="206">
        <v>1973</v>
      </c>
      <c r="C2130" s="205" t="s">
        <v>2736</v>
      </c>
      <c r="D2130" s="326">
        <v>780</v>
      </c>
    </row>
    <row r="2131" spans="1:248" x14ac:dyDescent="0.25">
      <c r="A2131" s="203"/>
      <c r="B2131" s="206">
        <v>1974</v>
      </c>
      <c r="C2131" s="205" t="s">
        <v>2737</v>
      </c>
      <c r="D2131" s="326">
        <v>755</v>
      </c>
    </row>
    <row r="2132" spans="1:248" x14ac:dyDescent="0.25">
      <c r="A2132" s="203"/>
      <c r="B2132" s="206">
        <v>1975</v>
      </c>
      <c r="C2132" s="205" t="s">
        <v>2738</v>
      </c>
      <c r="D2132" s="326">
        <v>755</v>
      </c>
    </row>
    <row r="2133" spans="1:248" x14ac:dyDescent="0.25">
      <c r="A2133" s="203"/>
      <c r="B2133" s="206">
        <v>1976</v>
      </c>
      <c r="C2133" s="205" t="s">
        <v>2739</v>
      </c>
      <c r="D2133" s="326">
        <v>755</v>
      </c>
    </row>
    <row r="2134" spans="1:248" s="70" customFormat="1" ht="15" customHeight="1" x14ac:dyDescent="0.2">
      <c r="A2134" s="203"/>
      <c r="B2134" s="206">
        <v>1977</v>
      </c>
      <c r="C2134" s="205" t="s">
        <v>2740</v>
      </c>
      <c r="D2134" s="326">
        <v>1420</v>
      </c>
      <c r="E2134" s="69"/>
      <c r="F2134" s="69"/>
      <c r="G2134" s="69"/>
      <c r="H2134" s="69"/>
      <c r="I2134" s="69"/>
      <c r="J2134" s="69"/>
      <c r="N2134" s="69"/>
      <c r="O2134" s="69"/>
      <c r="P2134" s="69"/>
      <c r="Q2134" s="69"/>
      <c r="R2134" s="69"/>
      <c r="S2134" s="69"/>
      <c r="T2134" s="69"/>
      <c r="U2134" s="69"/>
      <c r="V2134" s="69"/>
      <c r="W2134" s="69"/>
      <c r="X2134" s="69"/>
      <c r="Y2134" s="69"/>
      <c r="Z2134" s="69"/>
      <c r="AA2134" s="69"/>
      <c r="AB2134" s="69"/>
      <c r="AC2134" s="69"/>
      <c r="AD2134" s="69"/>
      <c r="AE2134" s="69"/>
      <c r="AF2134" s="69"/>
      <c r="AG2134" s="69"/>
      <c r="AH2134" s="69"/>
      <c r="AI2134" s="69"/>
      <c r="AJ2134" s="69"/>
      <c r="AK2134" s="69"/>
      <c r="AL2134" s="69"/>
      <c r="AM2134" s="69"/>
      <c r="AN2134" s="69"/>
      <c r="AO2134" s="69"/>
      <c r="AP2134" s="69"/>
      <c r="AQ2134" s="69"/>
      <c r="AR2134" s="69"/>
      <c r="AS2134" s="69"/>
      <c r="AT2134" s="69"/>
      <c r="AU2134" s="69"/>
      <c r="AV2134" s="69"/>
      <c r="AW2134" s="69"/>
      <c r="AX2134" s="69"/>
      <c r="AY2134" s="69"/>
      <c r="AZ2134" s="69"/>
      <c r="BA2134" s="69"/>
      <c r="BB2134" s="69"/>
      <c r="BC2134" s="69"/>
      <c r="BD2134" s="69"/>
      <c r="BE2134" s="69"/>
      <c r="BF2134" s="69"/>
      <c r="BG2134" s="69"/>
      <c r="BH2134" s="69"/>
      <c r="BI2134" s="69"/>
      <c r="BJ2134" s="69"/>
      <c r="BK2134" s="69"/>
      <c r="BL2134" s="69"/>
      <c r="BM2134" s="69"/>
      <c r="BN2134" s="69"/>
      <c r="BO2134" s="69"/>
      <c r="BP2134" s="69"/>
      <c r="BQ2134" s="69"/>
      <c r="BR2134" s="69"/>
      <c r="BS2134" s="69"/>
      <c r="BT2134" s="69"/>
      <c r="BU2134" s="69"/>
      <c r="BV2134" s="69"/>
      <c r="BW2134" s="69"/>
      <c r="BX2134" s="69"/>
      <c r="BY2134" s="69"/>
      <c r="BZ2134" s="69"/>
      <c r="CA2134" s="69"/>
      <c r="CB2134" s="69"/>
      <c r="CC2134" s="69"/>
      <c r="CD2134" s="69"/>
      <c r="CE2134" s="69"/>
      <c r="CF2134" s="69"/>
      <c r="CG2134" s="69"/>
      <c r="CH2134" s="69"/>
      <c r="CI2134" s="69"/>
      <c r="CJ2134" s="69"/>
      <c r="CK2134" s="69"/>
      <c r="CL2134" s="69"/>
      <c r="CM2134" s="69"/>
      <c r="CN2134" s="69"/>
      <c r="CO2134" s="69"/>
      <c r="CP2134" s="69"/>
      <c r="CQ2134" s="69"/>
      <c r="CR2134" s="69"/>
      <c r="CS2134" s="69"/>
      <c r="CT2134" s="69"/>
      <c r="CU2134" s="69"/>
      <c r="CV2134" s="69"/>
      <c r="CW2134" s="69"/>
      <c r="CX2134" s="69"/>
      <c r="CY2134" s="69"/>
      <c r="CZ2134" s="69"/>
      <c r="DA2134" s="69"/>
      <c r="DB2134" s="69"/>
      <c r="DC2134" s="69"/>
      <c r="DD2134" s="69"/>
      <c r="DE2134" s="69"/>
      <c r="DF2134" s="69"/>
      <c r="DG2134" s="69"/>
      <c r="DH2134" s="69"/>
      <c r="DI2134" s="69"/>
      <c r="DJ2134" s="69"/>
      <c r="DK2134" s="69"/>
      <c r="DL2134" s="69"/>
      <c r="DM2134" s="69"/>
      <c r="DN2134" s="69"/>
      <c r="DO2134" s="69"/>
      <c r="DP2134" s="69"/>
      <c r="DQ2134" s="69"/>
      <c r="DR2134" s="69"/>
      <c r="DS2134" s="69"/>
      <c r="DT2134" s="69"/>
      <c r="DU2134" s="69"/>
      <c r="DV2134" s="69"/>
      <c r="DW2134" s="69"/>
      <c r="DX2134" s="69"/>
      <c r="DY2134" s="69"/>
      <c r="DZ2134" s="69"/>
      <c r="EA2134" s="69"/>
      <c r="EB2134" s="69"/>
      <c r="EC2134" s="69"/>
      <c r="ED2134" s="69"/>
      <c r="EE2134" s="69"/>
      <c r="EF2134" s="69"/>
      <c r="EG2134" s="69"/>
      <c r="EH2134" s="69"/>
      <c r="EI2134" s="69"/>
      <c r="EJ2134" s="69"/>
      <c r="EK2134" s="69"/>
      <c r="EL2134" s="69"/>
      <c r="EM2134" s="69"/>
      <c r="EN2134" s="69"/>
      <c r="EO2134" s="69"/>
      <c r="EP2134" s="69"/>
      <c r="EQ2134" s="69"/>
      <c r="ER2134" s="69"/>
      <c r="ES2134" s="69"/>
      <c r="ET2134" s="69"/>
      <c r="EU2134" s="69"/>
      <c r="EV2134" s="69"/>
      <c r="EW2134" s="69"/>
      <c r="EX2134" s="69"/>
      <c r="EY2134" s="69"/>
      <c r="EZ2134" s="69"/>
      <c r="FA2134" s="69"/>
      <c r="FB2134" s="69"/>
      <c r="FC2134" s="69"/>
      <c r="FD2134" s="69"/>
      <c r="FE2134" s="69"/>
      <c r="FF2134" s="69"/>
      <c r="FG2134" s="69"/>
      <c r="FH2134" s="69"/>
      <c r="FI2134" s="69"/>
      <c r="FJ2134" s="69"/>
      <c r="FK2134" s="69"/>
      <c r="FL2134" s="69"/>
      <c r="FM2134" s="69"/>
      <c r="FN2134" s="69"/>
      <c r="FO2134" s="69"/>
      <c r="FP2134" s="69"/>
      <c r="FQ2134" s="69"/>
      <c r="FR2134" s="69"/>
      <c r="FS2134" s="69"/>
      <c r="FT2134" s="69"/>
      <c r="FU2134" s="69"/>
      <c r="FV2134" s="69"/>
      <c r="FW2134" s="69"/>
      <c r="FX2134" s="69"/>
      <c r="FY2134" s="69"/>
      <c r="FZ2134" s="69"/>
      <c r="GA2134" s="69"/>
      <c r="GB2134" s="69"/>
      <c r="GC2134" s="69"/>
      <c r="GD2134" s="69"/>
      <c r="GE2134" s="69"/>
      <c r="GF2134" s="69"/>
      <c r="GG2134" s="69"/>
      <c r="GH2134" s="69"/>
      <c r="GI2134" s="69"/>
      <c r="GJ2134" s="69"/>
      <c r="GK2134" s="69"/>
      <c r="GL2134" s="69"/>
      <c r="GM2134" s="69"/>
      <c r="GN2134" s="69"/>
      <c r="GO2134" s="69"/>
      <c r="GP2134" s="69"/>
      <c r="GQ2134" s="69"/>
      <c r="GR2134" s="69"/>
      <c r="GS2134" s="69"/>
      <c r="GT2134" s="69"/>
      <c r="GU2134" s="69"/>
      <c r="GV2134" s="69"/>
      <c r="GW2134" s="69"/>
      <c r="GX2134" s="69"/>
      <c r="GY2134" s="69"/>
      <c r="GZ2134" s="69"/>
      <c r="HA2134" s="69"/>
      <c r="HB2134" s="69"/>
      <c r="HC2134" s="69"/>
      <c r="HD2134" s="69"/>
      <c r="HE2134" s="69"/>
      <c r="HF2134" s="69"/>
      <c r="HG2134" s="69"/>
      <c r="HH2134" s="69"/>
      <c r="HI2134" s="69"/>
      <c r="HJ2134" s="69"/>
      <c r="HK2134" s="69"/>
      <c r="HL2134" s="69"/>
      <c r="HM2134" s="69"/>
      <c r="HN2134" s="69"/>
      <c r="HO2134" s="69"/>
      <c r="HP2134" s="69"/>
      <c r="HQ2134" s="69"/>
      <c r="HR2134" s="69"/>
      <c r="HS2134" s="69"/>
      <c r="HT2134" s="69"/>
      <c r="HU2134" s="69"/>
      <c r="HV2134" s="69"/>
      <c r="HW2134" s="69"/>
      <c r="HX2134" s="69"/>
      <c r="HY2134" s="69"/>
      <c r="HZ2134" s="69"/>
      <c r="IA2134" s="69"/>
      <c r="IB2134" s="69"/>
      <c r="IC2134" s="69"/>
      <c r="ID2134" s="69"/>
      <c r="IE2134" s="69"/>
      <c r="IF2134" s="69"/>
      <c r="IG2134" s="69"/>
      <c r="IH2134" s="69"/>
      <c r="II2134" s="69"/>
      <c r="IJ2134" s="69"/>
      <c r="IK2134" s="69"/>
      <c r="IL2134" s="69"/>
      <c r="IM2134" s="69"/>
      <c r="IN2134" s="69"/>
    </row>
    <row r="2135" spans="1:248" s="70" customFormat="1" ht="15" customHeight="1" x14ac:dyDescent="0.2">
      <c r="A2135" s="203"/>
      <c r="B2135" s="206">
        <v>1978</v>
      </c>
      <c r="C2135" s="205" t="s">
        <v>2741</v>
      </c>
      <c r="D2135" s="326">
        <v>1420</v>
      </c>
      <c r="E2135" s="69"/>
      <c r="F2135" s="69"/>
      <c r="G2135" s="69"/>
      <c r="H2135" s="69"/>
      <c r="I2135" s="69"/>
      <c r="J2135" s="69"/>
      <c r="N2135" s="69"/>
      <c r="O2135" s="69"/>
      <c r="P2135" s="69"/>
      <c r="Q2135" s="69"/>
      <c r="R2135" s="69"/>
      <c r="S2135" s="69"/>
      <c r="T2135" s="69"/>
      <c r="U2135" s="69"/>
      <c r="V2135" s="69"/>
      <c r="W2135" s="69"/>
      <c r="X2135" s="69"/>
      <c r="Y2135" s="69"/>
      <c r="Z2135" s="69"/>
      <c r="AA2135" s="69"/>
      <c r="AB2135" s="69"/>
      <c r="AC2135" s="69"/>
      <c r="AD2135" s="69"/>
      <c r="AE2135" s="69"/>
      <c r="AF2135" s="69"/>
      <c r="AG2135" s="69"/>
      <c r="AH2135" s="69"/>
      <c r="AI2135" s="69"/>
      <c r="AJ2135" s="69"/>
      <c r="AK2135" s="69"/>
      <c r="AL2135" s="69"/>
      <c r="AM2135" s="69"/>
      <c r="AN2135" s="69"/>
      <c r="AO2135" s="69"/>
      <c r="AP2135" s="69"/>
      <c r="AQ2135" s="69"/>
      <c r="AR2135" s="69"/>
      <c r="AS2135" s="69"/>
      <c r="AT2135" s="69"/>
      <c r="AU2135" s="69"/>
      <c r="AV2135" s="69"/>
      <c r="AW2135" s="69"/>
      <c r="AX2135" s="69"/>
      <c r="AY2135" s="69"/>
      <c r="AZ2135" s="69"/>
      <c r="BA2135" s="69"/>
      <c r="BB2135" s="69"/>
      <c r="BC2135" s="69"/>
      <c r="BD2135" s="69"/>
      <c r="BE2135" s="69"/>
      <c r="BF2135" s="69"/>
      <c r="BG2135" s="69"/>
      <c r="BH2135" s="69"/>
      <c r="BI2135" s="69"/>
      <c r="BJ2135" s="69"/>
      <c r="BK2135" s="69"/>
      <c r="BL2135" s="69"/>
      <c r="BM2135" s="69"/>
      <c r="BN2135" s="69"/>
      <c r="BO2135" s="69"/>
      <c r="BP2135" s="69"/>
      <c r="BQ2135" s="69"/>
      <c r="BR2135" s="69"/>
      <c r="BS2135" s="69"/>
      <c r="BT2135" s="69"/>
      <c r="BU2135" s="69"/>
      <c r="BV2135" s="69"/>
      <c r="BW2135" s="69"/>
      <c r="BX2135" s="69"/>
      <c r="BY2135" s="69"/>
      <c r="BZ2135" s="69"/>
      <c r="CA2135" s="69"/>
      <c r="CB2135" s="69"/>
      <c r="CC2135" s="69"/>
      <c r="CD2135" s="69"/>
      <c r="CE2135" s="69"/>
      <c r="CF2135" s="69"/>
      <c r="CG2135" s="69"/>
      <c r="CH2135" s="69"/>
      <c r="CI2135" s="69"/>
      <c r="CJ2135" s="69"/>
      <c r="CK2135" s="69"/>
      <c r="CL2135" s="69"/>
      <c r="CM2135" s="69"/>
      <c r="CN2135" s="69"/>
      <c r="CO2135" s="69"/>
      <c r="CP2135" s="69"/>
      <c r="CQ2135" s="69"/>
      <c r="CR2135" s="69"/>
      <c r="CS2135" s="69"/>
      <c r="CT2135" s="69"/>
      <c r="CU2135" s="69"/>
      <c r="CV2135" s="69"/>
      <c r="CW2135" s="69"/>
      <c r="CX2135" s="69"/>
      <c r="CY2135" s="69"/>
      <c r="CZ2135" s="69"/>
      <c r="DA2135" s="69"/>
      <c r="DB2135" s="69"/>
      <c r="DC2135" s="69"/>
      <c r="DD2135" s="69"/>
      <c r="DE2135" s="69"/>
      <c r="DF2135" s="69"/>
      <c r="DG2135" s="69"/>
      <c r="DH2135" s="69"/>
      <c r="DI2135" s="69"/>
      <c r="DJ2135" s="69"/>
      <c r="DK2135" s="69"/>
      <c r="DL2135" s="69"/>
      <c r="DM2135" s="69"/>
      <c r="DN2135" s="69"/>
      <c r="DO2135" s="69"/>
      <c r="DP2135" s="69"/>
      <c r="DQ2135" s="69"/>
      <c r="DR2135" s="69"/>
      <c r="DS2135" s="69"/>
      <c r="DT2135" s="69"/>
      <c r="DU2135" s="69"/>
      <c r="DV2135" s="69"/>
      <c r="DW2135" s="69"/>
      <c r="DX2135" s="69"/>
      <c r="DY2135" s="69"/>
      <c r="DZ2135" s="69"/>
      <c r="EA2135" s="69"/>
      <c r="EB2135" s="69"/>
      <c r="EC2135" s="69"/>
      <c r="ED2135" s="69"/>
      <c r="EE2135" s="69"/>
      <c r="EF2135" s="69"/>
      <c r="EG2135" s="69"/>
      <c r="EH2135" s="69"/>
      <c r="EI2135" s="69"/>
      <c r="EJ2135" s="69"/>
      <c r="EK2135" s="69"/>
      <c r="EL2135" s="69"/>
      <c r="EM2135" s="69"/>
      <c r="EN2135" s="69"/>
      <c r="EO2135" s="69"/>
      <c r="EP2135" s="69"/>
      <c r="EQ2135" s="69"/>
      <c r="ER2135" s="69"/>
      <c r="ES2135" s="69"/>
      <c r="ET2135" s="69"/>
      <c r="EU2135" s="69"/>
      <c r="EV2135" s="69"/>
      <c r="EW2135" s="69"/>
      <c r="EX2135" s="69"/>
      <c r="EY2135" s="69"/>
      <c r="EZ2135" s="69"/>
      <c r="FA2135" s="69"/>
      <c r="FB2135" s="69"/>
      <c r="FC2135" s="69"/>
      <c r="FD2135" s="69"/>
      <c r="FE2135" s="69"/>
      <c r="FF2135" s="69"/>
      <c r="FG2135" s="69"/>
      <c r="FH2135" s="69"/>
      <c r="FI2135" s="69"/>
      <c r="FJ2135" s="69"/>
      <c r="FK2135" s="69"/>
      <c r="FL2135" s="69"/>
      <c r="FM2135" s="69"/>
      <c r="FN2135" s="69"/>
      <c r="FO2135" s="69"/>
      <c r="FP2135" s="69"/>
      <c r="FQ2135" s="69"/>
      <c r="FR2135" s="69"/>
      <c r="FS2135" s="69"/>
      <c r="FT2135" s="69"/>
      <c r="FU2135" s="69"/>
      <c r="FV2135" s="69"/>
      <c r="FW2135" s="69"/>
      <c r="FX2135" s="69"/>
      <c r="FY2135" s="69"/>
      <c r="FZ2135" s="69"/>
      <c r="GA2135" s="69"/>
      <c r="GB2135" s="69"/>
      <c r="GC2135" s="69"/>
      <c r="GD2135" s="69"/>
      <c r="GE2135" s="69"/>
      <c r="GF2135" s="69"/>
      <c r="GG2135" s="69"/>
      <c r="GH2135" s="69"/>
      <c r="GI2135" s="69"/>
      <c r="GJ2135" s="69"/>
      <c r="GK2135" s="69"/>
      <c r="GL2135" s="69"/>
      <c r="GM2135" s="69"/>
      <c r="GN2135" s="69"/>
      <c r="GO2135" s="69"/>
      <c r="GP2135" s="69"/>
      <c r="GQ2135" s="69"/>
      <c r="GR2135" s="69"/>
      <c r="GS2135" s="69"/>
      <c r="GT2135" s="69"/>
      <c r="GU2135" s="69"/>
      <c r="GV2135" s="69"/>
      <c r="GW2135" s="69"/>
      <c r="GX2135" s="69"/>
      <c r="GY2135" s="69"/>
      <c r="GZ2135" s="69"/>
      <c r="HA2135" s="69"/>
      <c r="HB2135" s="69"/>
      <c r="HC2135" s="69"/>
      <c r="HD2135" s="69"/>
      <c r="HE2135" s="69"/>
      <c r="HF2135" s="69"/>
      <c r="HG2135" s="69"/>
      <c r="HH2135" s="69"/>
      <c r="HI2135" s="69"/>
      <c r="HJ2135" s="69"/>
      <c r="HK2135" s="69"/>
      <c r="HL2135" s="69"/>
      <c r="HM2135" s="69"/>
      <c r="HN2135" s="69"/>
      <c r="HO2135" s="69"/>
      <c r="HP2135" s="69"/>
      <c r="HQ2135" s="69"/>
      <c r="HR2135" s="69"/>
      <c r="HS2135" s="69"/>
      <c r="HT2135" s="69"/>
      <c r="HU2135" s="69"/>
      <c r="HV2135" s="69"/>
      <c r="HW2135" s="69"/>
      <c r="HX2135" s="69"/>
      <c r="HY2135" s="69"/>
      <c r="HZ2135" s="69"/>
      <c r="IA2135" s="69"/>
      <c r="IB2135" s="69"/>
      <c r="IC2135" s="69"/>
      <c r="ID2135" s="69"/>
      <c r="IE2135" s="69"/>
      <c r="IF2135" s="69"/>
      <c r="IG2135" s="69"/>
      <c r="IH2135" s="69"/>
      <c r="II2135" s="69"/>
      <c r="IJ2135" s="69"/>
      <c r="IK2135" s="69"/>
      <c r="IL2135" s="69"/>
      <c r="IM2135" s="69"/>
      <c r="IN2135" s="69"/>
    </row>
    <row r="2136" spans="1:248" s="70" customFormat="1" ht="32.1" customHeight="1" x14ac:dyDescent="0.2">
      <c r="A2136" s="203"/>
      <c r="B2136" s="206">
        <v>1979</v>
      </c>
      <c r="C2136" s="205" t="s">
        <v>2742</v>
      </c>
      <c r="D2136" s="326">
        <v>1000</v>
      </c>
      <c r="E2136" s="69"/>
      <c r="F2136" s="69"/>
      <c r="G2136" s="69"/>
      <c r="H2136" s="69"/>
      <c r="I2136" s="69"/>
      <c r="J2136" s="69"/>
      <c r="N2136" s="69"/>
      <c r="O2136" s="69"/>
      <c r="P2136" s="69"/>
      <c r="Q2136" s="69"/>
      <c r="R2136" s="69"/>
      <c r="S2136" s="69"/>
      <c r="T2136" s="69"/>
      <c r="U2136" s="69"/>
      <c r="V2136" s="69"/>
      <c r="W2136" s="69"/>
      <c r="X2136" s="69"/>
      <c r="Y2136" s="69"/>
      <c r="Z2136" s="69"/>
      <c r="AA2136" s="69"/>
      <c r="AB2136" s="69"/>
      <c r="AC2136" s="69"/>
      <c r="AD2136" s="69"/>
      <c r="AE2136" s="69"/>
      <c r="AF2136" s="69"/>
      <c r="AG2136" s="69"/>
      <c r="AH2136" s="69"/>
      <c r="AI2136" s="69"/>
      <c r="AJ2136" s="69"/>
      <c r="AK2136" s="69"/>
      <c r="AL2136" s="69"/>
      <c r="AM2136" s="69"/>
      <c r="AN2136" s="69"/>
      <c r="AO2136" s="69"/>
      <c r="AP2136" s="69"/>
      <c r="AQ2136" s="69"/>
      <c r="AR2136" s="69"/>
      <c r="AS2136" s="69"/>
      <c r="AT2136" s="69"/>
      <c r="AU2136" s="69"/>
      <c r="AV2136" s="69"/>
      <c r="AW2136" s="69"/>
      <c r="AX2136" s="69"/>
      <c r="AY2136" s="69"/>
      <c r="AZ2136" s="69"/>
      <c r="BA2136" s="69"/>
      <c r="BB2136" s="69"/>
      <c r="BC2136" s="69"/>
      <c r="BD2136" s="69"/>
      <c r="BE2136" s="69"/>
      <c r="BF2136" s="69"/>
      <c r="BG2136" s="69"/>
      <c r="BH2136" s="69"/>
      <c r="BI2136" s="69"/>
      <c r="BJ2136" s="69"/>
      <c r="BK2136" s="69"/>
      <c r="BL2136" s="69"/>
      <c r="BM2136" s="69"/>
      <c r="BN2136" s="69"/>
      <c r="BO2136" s="69"/>
      <c r="BP2136" s="69"/>
      <c r="BQ2136" s="69"/>
      <c r="BR2136" s="69"/>
      <c r="BS2136" s="69"/>
      <c r="BT2136" s="69"/>
      <c r="BU2136" s="69"/>
      <c r="BV2136" s="69"/>
      <c r="BW2136" s="69"/>
      <c r="BX2136" s="69"/>
      <c r="BY2136" s="69"/>
      <c r="BZ2136" s="69"/>
      <c r="CA2136" s="69"/>
      <c r="CB2136" s="69"/>
      <c r="CC2136" s="69"/>
      <c r="CD2136" s="69"/>
      <c r="CE2136" s="69"/>
      <c r="CF2136" s="69"/>
      <c r="CG2136" s="69"/>
      <c r="CH2136" s="69"/>
      <c r="CI2136" s="69"/>
      <c r="CJ2136" s="69"/>
      <c r="CK2136" s="69"/>
      <c r="CL2136" s="69"/>
      <c r="CM2136" s="69"/>
      <c r="CN2136" s="69"/>
      <c r="CO2136" s="69"/>
      <c r="CP2136" s="69"/>
      <c r="CQ2136" s="69"/>
      <c r="CR2136" s="69"/>
      <c r="CS2136" s="69"/>
      <c r="CT2136" s="69"/>
      <c r="CU2136" s="69"/>
      <c r="CV2136" s="69"/>
      <c r="CW2136" s="69"/>
      <c r="CX2136" s="69"/>
      <c r="CY2136" s="69"/>
      <c r="CZ2136" s="69"/>
      <c r="DA2136" s="69"/>
      <c r="DB2136" s="69"/>
      <c r="DC2136" s="69"/>
      <c r="DD2136" s="69"/>
      <c r="DE2136" s="69"/>
      <c r="DF2136" s="69"/>
      <c r="DG2136" s="69"/>
      <c r="DH2136" s="69"/>
      <c r="DI2136" s="69"/>
      <c r="DJ2136" s="69"/>
      <c r="DK2136" s="69"/>
      <c r="DL2136" s="69"/>
      <c r="DM2136" s="69"/>
      <c r="DN2136" s="69"/>
      <c r="DO2136" s="69"/>
      <c r="DP2136" s="69"/>
      <c r="DQ2136" s="69"/>
      <c r="DR2136" s="69"/>
      <c r="DS2136" s="69"/>
      <c r="DT2136" s="69"/>
      <c r="DU2136" s="69"/>
      <c r="DV2136" s="69"/>
      <c r="DW2136" s="69"/>
      <c r="DX2136" s="69"/>
      <c r="DY2136" s="69"/>
      <c r="DZ2136" s="69"/>
      <c r="EA2136" s="69"/>
      <c r="EB2136" s="69"/>
      <c r="EC2136" s="69"/>
      <c r="ED2136" s="69"/>
      <c r="EE2136" s="69"/>
      <c r="EF2136" s="69"/>
      <c r="EG2136" s="69"/>
      <c r="EH2136" s="69"/>
      <c r="EI2136" s="69"/>
      <c r="EJ2136" s="69"/>
      <c r="EK2136" s="69"/>
      <c r="EL2136" s="69"/>
      <c r="EM2136" s="69"/>
      <c r="EN2136" s="69"/>
      <c r="EO2136" s="69"/>
      <c r="EP2136" s="69"/>
      <c r="EQ2136" s="69"/>
      <c r="ER2136" s="69"/>
      <c r="ES2136" s="69"/>
      <c r="ET2136" s="69"/>
      <c r="EU2136" s="69"/>
      <c r="EV2136" s="69"/>
      <c r="EW2136" s="69"/>
      <c r="EX2136" s="69"/>
      <c r="EY2136" s="69"/>
      <c r="EZ2136" s="69"/>
      <c r="FA2136" s="69"/>
      <c r="FB2136" s="69"/>
      <c r="FC2136" s="69"/>
      <c r="FD2136" s="69"/>
      <c r="FE2136" s="69"/>
      <c r="FF2136" s="69"/>
      <c r="FG2136" s="69"/>
      <c r="FH2136" s="69"/>
      <c r="FI2136" s="69"/>
      <c r="FJ2136" s="69"/>
      <c r="FK2136" s="69"/>
      <c r="FL2136" s="69"/>
      <c r="FM2136" s="69"/>
      <c r="FN2136" s="69"/>
      <c r="FO2136" s="69"/>
      <c r="FP2136" s="69"/>
      <c r="FQ2136" s="69"/>
      <c r="FR2136" s="69"/>
      <c r="FS2136" s="69"/>
      <c r="FT2136" s="69"/>
      <c r="FU2136" s="69"/>
      <c r="FV2136" s="69"/>
      <c r="FW2136" s="69"/>
      <c r="FX2136" s="69"/>
      <c r="FY2136" s="69"/>
      <c r="FZ2136" s="69"/>
      <c r="GA2136" s="69"/>
      <c r="GB2136" s="69"/>
      <c r="GC2136" s="69"/>
      <c r="GD2136" s="69"/>
      <c r="GE2136" s="69"/>
      <c r="GF2136" s="69"/>
      <c r="GG2136" s="69"/>
      <c r="GH2136" s="69"/>
      <c r="GI2136" s="69"/>
      <c r="GJ2136" s="69"/>
      <c r="GK2136" s="69"/>
      <c r="GL2136" s="69"/>
      <c r="GM2136" s="69"/>
      <c r="GN2136" s="69"/>
      <c r="GO2136" s="69"/>
      <c r="GP2136" s="69"/>
      <c r="GQ2136" s="69"/>
      <c r="GR2136" s="69"/>
      <c r="GS2136" s="69"/>
      <c r="GT2136" s="69"/>
      <c r="GU2136" s="69"/>
      <c r="GV2136" s="69"/>
      <c r="GW2136" s="69"/>
      <c r="GX2136" s="69"/>
      <c r="GY2136" s="69"/>
      <c r="GZ2136" s="69"/>
      <c r="HA2136" s="69"/>
      <c r="HB2136" s="69"/>
      <c r="HC2136" s="69"/>
      <c r="HD2136" s="69"/>
      <c r="HE2136" s="69"/>
      <c r="HF2136" s="69"/>
      <c r="HG2136" s="69"/>
      <c r="HH2136" s="69"/>
      <c r="HI2136" s="69"/>
      <c r="HJ2136" s="69"/>
      <c r="HK2136" s="69"/>
      <c r="HL2136" s="69"/>
      <c r="HM2136" s="69"/>
      <c r="HN2136" s="69"/>
      <c r="HO2136" s="69"/>
      <c r="HP2136" s="69"/>
      <c r="HQ2136" s="69"/>
      <c r="HR2136" s="69"/>
      <c r="HS2136" s="69"/>
      <c r="HT2136" s="69"/>
      <c r="HU2136" s="69"/>
      <c r="HV2136" s="69"/>
      <c r="HW2136" s="69"/>
      <c r="HX2136" s="69"/>
      <c r="HY2136" s="69"/>
      <c r="HZ2136" s="69"/>
      <c r="IA2136" s="69"/>
      <c r="IB2136" s="69"/>
      <c r="IC2136" s="69"/>
      <c r="ID2136" s="69"/>
      <c r="IE2136" s="69"/>
      <c r="IF2136" s="69"/>
      <c r="IG2136" s="69"/>
      <c r="IH2136" s="69"/>
      <c r="II2136" s="69"/>
      <c r="IJ2136" s="69"/>
      <c r="IK2136" s="69"/>
      <c r="IL2136" s="69"/>
      <c r="IM2136" s="69"/>
      <c r="IN2136" s="69"/>
    </row>
    <row r="2137" spans="1:248" s="70" customFormat="1" ht="32.1" customHeight="1" x14ac:dyDescent="0.2">
      <c r="A2137" s="203"/>
      <c r="B2137" s="206">
        <v>1980</v>
      </c>
      <c r="C2137" s="205" t="s">
        <v>2743</v>
      </c>
      <c r="D2137" s="326">
        <v>1420</v>
      </c>
      <c r="E2137" s="69"/>
      <c r="F2137" s="69"/>
      <c r="G2137" s="69"/>
      <c r="H2137" s="69"/>
      <c r="I2137" s="69"/>
      <c r="J2137" s="69"/>
      <c r="N2137" s="69"/>
      <c r="O2137" s="69"/>
      <c r="P2137" s="69"/>
      <c r="Q2137" s="69"/>
      <c r="R2137" s="69"/>
      <c r="S2137" s="69"/>
      <c r="T2137" s="69"/>
      <c r="U2137" s="69"/>
      <c r="V2137" s="69"/>
      <c r="W2137" s="69"/>
      <c r="X2137" s="69"/>
      <c r="Y2137" s="69"/>
      <c r="Z2137" s="69"/>
      <c r="AA2137" s="69"/>
      <c r="AB2137" s="69"/>
      <c r="AC2137" s="69"/>
      <c r="AD2137" s="69"/>
      <c r="AE2137" s="69"/>
      <c r="AF2137" s="69"/>
      <c r="AG2137" s="69"/>
      <c r="AH2137" s="69"/>
      <c r="AI2137" s="69"/>
      <c r="AJ2137" s="69"/>
      <c r="AK2137" s="69"/>
      <c r="AL2137" s="69"/>
      <c r="AM2137" s="69"/>
      <c r="AN2137" s="69"/>
      <c r="AO2137" s="69"/>
      <c r="AP2137" s="69"/>
      <c r="AQ2137" s="69"/>
      <c r="AR2137" s="69"/>
      <c r="AS2137" s="69"/>
      <c r="AT2137" s="69"/>
      <c r="AU2137" s="69"/>
      <c r="AV2137" s="69"/>
      <c r="AW2137" s="69"/>
      <c r="AX2137" s="69"/>
      <c r="AY2137" s="69"/>
      <c r="AZ2137" s="69"/>
      <c r="BA2137" s="69"/>
      <c r="BB2137" s="69"/>
      <c r="BC2137" s="69"/>
      <c r="BD2137" s="69"/>
      <c r="BE2137" s="69"/>
      <c r="BF2137" s="69"/>
      <c r="BG2137" s="69"/>
      <c r="BH2137" s="69"/>
      <c r="BI2137" s="69"/>
      <c r="BJ2137" s="69"/>
      <c r="BK2137" s="69"/>
      <c r="BL2137" s="69"/>
      <c r="BM2137" s="69"/>
      <c r="BN2137" s="69"/>
      <c r="BO2137" s="69"/>
      <c r="BP2137" s="69"/>
      <c r="BQ2137" s="69"/>
      <c r="BR2137" s="69"/>
      <c r="BS2137" s="69"/>
      <c r="BT2137" s="69"/>
      <c r="BU2137" s="69"/>
      <c r="BV2137" s="69"/>
      <c r="BW2137" s="69"/>
      <c r="BX2137" s="69"/>
      <c r="BY2137" s="69"/>
      <c r="BZ2137" s="69"/>
      <c r="CA2137" s="69"/>
      <c r="CB2137" s="69"/>
      <c r="CC2137" s="69"/>
      <c r="CD2137" s="69"/>
      <c r="CE2137" s="69"/>
      <c r="CF2137" s="69"/>
      <c r="CG2137" s="69"/>
      <c r="CH2137" s="69"/>
      <c r="CI2137" s="69"/>
      <c r="CJ2137" s="69"/>
      <c r="CK2137" s="69"/>
      <c r="CL2137" s="69"/>
      <c r="CM2137" s="69"/>
      <c r="CN2137" s="69"/>
      <c r="CO2137" s="69"/>
      <c r="CP2137" s="69"/>
      <c r="CQ2137" s="69"/>
      <c r="CR2137" s="69"/>
      <c r="CS2137" s="69"/>
      <c r="CT2137" s="69"/>
      <c r="CU2137" s="69"/>
      <c r="CV2137" s="69"/>
      <c r="CW2137" s="69"/>
      <c r="CX2137" s="69"/>
      <c r="CY2137" s="69"/>
      <c r="CZ2137" s="69"/>
      <c r="DA2137" s="69"/>
      <c r="DB2137" s="69"/>
      <c r="DC2137" s="69"/>
      <c r="DD2137" s="69"/>
      <c r="DE2137" s="69"/>
      <c r="DF2137" s="69"/>
      <c r="DG2137" s="69"/>
      <c r="DH2137" s="69"/>
      <c r="DI2137" s="69"/>
      <c r="DJ2137" s="69"/>
      <c r="DK2137" s="69"/>
      <c r="DL2137" s="69"/>
      <c r="DM2137" s="69"/>
      <c r="DN2137" s="69"/>
      <c r="DO2137" s="69"/>
      <c r="DP2137" s="69"/>
      <c r="DQ2137" s="69"/>
      <c r="DR2137" s="69"/>
      <c r="DS2137" s="69"/>
      <c r="DT2137" s="69"/>
      <c r="DU2137" s="69"/>
      <c r="DV2137" s="69"/>
      <c r="DW2137" s="69"/>
      <c r="DX2137" s="69"/>
      <c r="DY2137" s="69"/>
      <c r="DZ2137" s="69"/>
      <c r="EA2137" s="69"/>
      <c r="EB2137" s="69"/>
      <c r="EC2137" s="69"/>
      <c r="ED2137" s="69"/>
      <c r="EE2137" s="69"/>
      <c r="EF2137" s="69"/>
      <c r="EG2137" s="69"/>
      <c r="EH2137" s="69"/>
      <c r="EI2137" s="69"/>
      <c r="EJ2137" s="69"/>
      <c r="EK2137" s="69"/>
      <c r="EL2137" s="69"/>
      <c r="EM2137" s="69"/>
      <c r="EN2137" s="69"/>
      <c r="EO2137" s="69"/>
      <c r="EP2137" s="69"/>
      <c r="EQ2137" s="69"/>
      <c r="ER2137" s="69"/>
      <c r="ES2137" s="69"/>
      <c r="ET2137" s="69"/>
      <c r="EU2137" s="69"/>
      <c r="EV2137" s="69"/>
      <c r="EW2137" s="69"/>
      <c r="EX2137" s="69"/>
      <c r="EY2137" s="69"/>
      <c r="EZ2137" s="69"/>
      <c r="FA2137" s="69"/>
      <c r="FB2137" s="69"/>
      <c r="FC2137" s="69"/>
      <c r="FD2137" s="69"/>
      <c r="FE2137" s="69"/>
      <c r="FF2137" s="69"/>
      <c r="FG2137" s="69"/>
      <c r="FH2137" s="69"/>
      <c r="FI2137" s="69"/>
      <c r="FJ2137" s="69"/>
      <c r="FK2137" s="69"/>
      <c r="FL2137" s="69"/>
      <c r="FM2137" s="69"/>
      <c r="FN2137" s="69"/>
      <c r="FO2137" s="69"/>
      <c r="FP2137" s="69"/>
      <c r="FQ2137" s="69"/>
      <c r="FR2137" s="69"/>
      <c r="FS2137" s="69"/>
      <c r="FT2137" s="69"/>
      <c r="FU2137" s="69"/>
      <c r="FV2137" s="69"/>
      <c r="FW2137" s="69"/>
      <c r="FX2137" s="69"/>
      <c r="FY2137" s="69"/>
      <c r="FZ2137" s="69"/>
      <c r="GA2137" s="69"/>
      <c r="GB2137" s="69"/>
      <c r="GC2137" s="69"/>
      <c r="GD2137" s="69"/>
      <c r="GE2137" s="69"/>
      <c r="GF2137" s="69"/>
      <c r="GG2137" s="69"/>
      <c r="GH2137" s="69"/>
      <c r="GI2137" s="69"/>
      <c r="GJ2137" s="69"/>
      <c r="GK2137" s="69"/>
      <c r="GL2137" s="69"/>
      <c r="GM2137" s="69"/>
      <c r="GN2137" s="69"/>
      <c r="GO2137" s="69"/>
      <c r="GP2137" s="69"/>
      <c r="GQ2137" s="69"/>
      <c r="GR2137" s="69"/>
      <c r="GS2137" s="69"/>
      <c r="GT2137" s="69"/>
      <c r="GU2137" s="69"/>
      <c r="GV2137" s="69"/>
      <c r="GW2137" s="69"/>
      <c r="GX2137" s="69"/>
      <c r="GY2137" s="69"/>
      <c r="GZ2137" s="69"/>
      <c r="HA2137" s="69"/>
      <c r="HB2137" s="69"/>
      <c r="HC2137" s="69"/>
      <c r="HD2137" s="69"/>
      <c r="HE2137" s="69"/>
      <c r="HF2137" s="69"/>
      <c r="HG2137" s="69"/>
      <c r="HH2137" s="69"/>
      <c r="HI2137" s="69"/>
      <c r="HJ2137" s="69"/>
      <c r="HK2137" s="69"/>
      <c r="HL2137" s="69"/>
      <c r="HM2137" s="69"/>
      <c r="HN2137" s="69"/>
      <c r="HO2137" s="69"/>
      <c r="HP2137" s="69"/>
      <c r="HQ2137" s="69"/>
      <c r="HR2137" s="69"/>
      <c r="HS2137" s="69"/>
      <c r="HT2137" s="69"/>
      <c r="HU2137" s="69"/>
      <c r="HV2137" s="69"/>
      <c r="HW2137" s="69"/>
      <c r="HX2137" s="69"/>
      <c r="HY2137" s="69"/>
      <c r="HZ2137" s="69"/>
      <c r="IA2137" s="69"/>
      <c r="IB2137" s="69"/>
      <c r="IC2137" s="69"/>
      <c r="ID2137" s="69"/>
      <c r="IE2137" s="69"/>
      <c r="IF2137" s="69"/>
      <c r="IG2137" s="69"/>
      <c r="IH2137" s="69"/>
      <c r="II2137" s="69"/>
      <c r="IJ2137" s="69"/>
      <c r="IK2137" s="69"/>
      <c r="IL2137" s="69"/>
      <c r="IM2137" s="69"/>
      <c r="IN2137" s="69"/>
    </row>
    <row r="2138" spans="1:248" s="70" customFormat="1" ht="32.1" customHeight="1" x14ac:dyDescent="0.2">
      <c r="A2138" s="203"/>
      <c r="B2138" s="206">
        <v>1981</v>
      </c>
      <c r="C2138" s="205" t="s">
        <v>2744</v>
      </c>
      <c r="D2138" s="326">
        <v>1050</v>
      </c>
      <c r="E2138" s="69"/>
      <c r="F2138" s="69"/>
      <c r="G2138" s="69"/>
      <c r="H2138" s="69"/>
      <c r="I2138" s="69"/>
      <c r="J2138" s="69"/>
      <c r="N2138" s="69"/>
      <c r="O2138" s="69"/>
      <c r="P2138" s="69"/>
      <c r="Q2138" s="69"/>
      <c r="R2138" s="69"/>
      <c r="S2138" s="69"/>
      <c r="T2138" s="69"/>
      <c r="U2138" s="69"/>
      <c r="V2138" s="69"/>
      <c r="W2138" s="69"/>
      <c r="X2138" s="69"/>
      <c r="Y2138" s="69"/>
      <c r="Z2138" s="69"/>
      <c r="AA2138" s="69"/>
      <c r="AB2138" s="69"/>
      <c r="AC2138" s="69"/>
      <c r="AD2138" s="69"/>
      <c r="AE2138" s="69"/>
      <c r="AF2138" s="69"/>
      <c r="AG2138" s="69"/>
      <c r="AH2138" s="69"/>
      <c r="AI2138" s="69"/>
      <c r="AJ2138" s="69"/>
      <c r="AK2138" s="69"/>
      <c r="AL2138" s="69"/>
      <c r="AM2138" s="69"/>
      <c r="AN2138" s="69"/>
      <c r="AO2138" s="69"/>
      <c r="AP2138" s="69"/>
      <c r="AQ2138" s="69"/>
      <c r="AR2138" s="69"/>
      <c r="AS2138" s="69"/>
      <c r="AT2138" s="69"/>
      <c r="AU2138" s="69"/>
      <c r="AV2138" s="69"/>
      <c r="AW2138" s="69"/>
      <c r="AX2138" s="69"/>
      <c r="AY2138" s="69"/>
      <c r="AZ2138" s="69"/>
      <c r="BA2138" s="69"/>
      <c r="BB2138" s="69"/>
      <c r="BC2138" s="69"/>
      <c r="BD2138" s="69"/>
      <c r="BE2138" s="69"/>
      <c r="BF2138" s="69"/>
      <c r="BG2138" s="69"/>
      <c r="BH2138" s="69"/>
      <c r="BI2138" s="69"/>
      <c r="BJ2138" s="69"/>
      <c r="BK2138" s="69"/>
      <c r="BL2138" s="69"/>
      <c r="BM2138" s="69"/>
      <c r="BN2138" s="69"/>
      <c r="BO2138" s="69"/>
      <c r="BP2138" s="69"/>
      <c r="BQ2138" s="69"/>
      <c r="BR2138" s="69"/>
      <c r="BS2138" s="69"/>
      <c r="BT2138" s="69"/>
      <c r="BU2138" s="69"/>
      <c r="BV2138" s="69"/>
      <c r="BW2138" s="69"/>
      <c r="BX2138" s="69"/>
      <c r="BY2138" s="69"/>
      <c r="BZ2138" s="69"/>
      <c r="CA2138" s="69"/>
      <c r="CB2138" s="69"/>
      <c r="CC2138" s="69"/>
      <c r="CD2138" s="69"/>
      <c r="CE2138" s="69"/>
      <c r="CF2138" s="69"/>
      <c r="CG2138" s="69"/>
      <c r="CH2138" s="69"/>
      <c r="CI2138" s="69"/>
      <c r="CJ2138" s="69"/>
      <c r="CK2138" s="69"/>
      <c r="CL2138" s="69"/>
      <c r="CM2138" s="69"/>
      <c r="CN2138" s="69"/>
      <c r="CO2138" s="69"/>
      <c r="CP2138" s="69"/>
      <c r="CQ2138" s="69"/>
      <c r="CR2138" s="69"/>
      <c r="CS2138" s="69"/>
      <c r="CT2138" s="69"/>
      <c r="CU2138" s="69"/>
      <c r="CV2138" s="69"/>
      <c r="CW2138" s="69"/>
      <c r="CX2138" s="69"/>
      <c r="CY2138" s="69"/>
      <c r="CZ2138" s="69"/>
      <c r="DA2138" s="69"/>
      <c r="DB2138" s="69"/>
      <c r="DC2138" s="69"/>
      <c r="DD2138" s="69"/>
      <c r="DE2138" s="69"/>
      <c r="DF2138" s="69"/>
      <c r="DG2138" s="69"/>
      <c r="DH2138" s="69"/>
      <c r="DI2138" s="69"/>
      <c r="DJ2138" s="69"/>
      <c r="DK2138" s="69"/>
      <c r="DL2138" s="69"/>
      <c r="DM2138" s="69"/>
      <c r="DN2138" s="69"/>
      <c r="DO2138" s="69"/>
      <c r="DP2138" s="69"/>
      <c r="DQ2138" s="69"/>
      <c r="DR2138" s="69"/>
      <c r="DS2138" s="69"/>
      <c r="DT2138" s="69"/>
      <c r="DU2138" s="69"/>
      <c r="DV2138" s="69"/>
      <c r="DW2138" s="69"/>
      <c r="DX2138" s="69"/>
      <c r="DY2138" s="69"/>
      <c r="DZ2138" s="69"/>
      <c r="EA2138" s="69"/>
      <c r="EB2138" s="69"/>
      <c r="EC2138" s="69"/>
      <c r="ED2138" s="69"/>
      <c r="EE2138" s="69"/>
      <c r="EF2138" s="69"/>
      <c r="EG2138" s="69"/>
      <c r="EH2138" s="69"/>
      <c r="EI2138" s="69"/>
      <c r="EJ2138" s="69"/>
      <c r="EK2138" s="69"/>
      <c r="EL2138" s="69"/>
      <c r="EM2138" s="69"/>
      <c r="EN2138" s="69"/>
      <c r="EO2138" s="69"/>
      <c r="EP2138" s="69"/>
      <c r="EQ2138" s="69"/>
      <c r="ER2138" s="69"/>
      <c r="ES2138" s="69"/>
      <c r="ET2138" s="69"/>
      <c r="EU2138" s="69"/>
      <c r="EV2138" s="69"/>
      <c r="EW2138" s="69"/>
      <c r="EX2138" s="69"/>
      <c r="EY2138" s="69"/>
      <c r="EZ2138" s="69"/>
      <c r="FA2138" s="69"/>
      <c r="FB2138" s="69"/>
      <c r="FC2138" s="69"/>
      <c r="FD2138" s="69"/>
      <c r="FE2138" s="69"/>
      <c r="FF2138" s="69"/>
      <c r="FG2138" s="69"/>
      <c r="FH2138" s="69"/>
      <c r="FI2138" s="69"/>
      <c r="FJ2138" s="69"/>
      <c r="FK2138" s="69"/>
      <c r="FL2138" s="69"/>
      <c r="FM2138" s="69"/>
      <c r="FN2138" s="69"/>
      <c r="FO2138" s="69"/>
      <c r="FP2138" s="69"/>
      <c r="FQ2138" s="69"/>
      <c r="FR2138" s="69"/>
      <c r="FS2138" s="69"/>
      <c r="FT2138" s="69"/>
      <c r="FU2138" s="69"/>
      <c r="FV2138" s="69"/>
      <c r="FW2138" s="69"/>
      <c r="FX2138" s="69"/>
      <c r="FY2138" s="69"/>
      <c r="FZ2138" s="69"/>
      <c r="GA2138" s="69"/>
      <c r="GB2138" s="69"/>
      <c r="GC2138" s="69"/>
      <c r="GD2138" s="69"/>
      <c r="GE2138" s="69"/>
      <c r="GF2138" s="69"/>
      <c r="GG2138" s="69"/>
      <c r="GH2138" s="69"/>
      <c r="GI2138" s="69"/>
      <c r="GJ2138" s="69"/>
      <c r="GK2138" s="69"/>
      <c r="GL2138" s="69"/>
      <c r="GM2138" s="69"/>
      <c r="GN2138" s="69"/>
      <c r="GO2138" s="69"/>
      <c r="GP2138" s="69"/>
      <c r="GQ2138" s="69"/>
      <c r="GR2138" s="69"/>
      <c r="GS2138" s="69"/>
      <c r="GT2138" s="69"/>
      <c r="GU2138" s="69"/>
      <c r="GV2138" s="69"/>
      <c r="GW2138" s="69"/>
      <c r="GX2138" s="69"/>
      <c r="GY2138" s="69"/>
      <c r="GZ2138" s="69"/>
      <c r="HA2138" s="69"/>
      <c r="HB2138" s="69"/>
      <c r="HC2138" s="69"/>
      <c r="HD2138" s="69"/>
      <c r="HE2138" s="69"/>
      <c r="HF2138" s="69"/>
      <c r="HG2138" s="69"/>
      <c r="HH2138" s="69"/>
      <c r="HI2138" s="69"/>
      <c r="HJ2138" s="69"/>
      <c r="HK2138" s="69"/>
      <c r="HL2138" s="69"/>
      <c r="HM2138" s="69"/>
      <c r="HN2138" s="69"/>
      <c r="HO2138" s="69"/>
      <c r="HP2138" s="69"/>
      <c r="HQ2138" s="69"/>
      <c r="HR2138" s="69"/>
      <c r="HS2138" s="69"/>
      <c r="HT2138" s="69"/>
      <c r="HU2138" s="69"/>
      <c r="HV2138" s="69"/>
      <c r="HW2138" s="69"/>
      <c r="HX2138" s="69"/>
      <c r="HY2138" s="69"/>
      <c r="HZ2138" s="69"/>
      <c r="IA2138" s="69"/>
      <c r="IB2138" s="69"/>
      <c r="IC2138" s="69"/>
      <c r="ID2138" s="69"/>
      <c r="IE2138" s="69"/>
      <c r="IF2138" s="69"/>
      <c r="IG2138" s="69"/>
      <c r="IH2138" s="69"/>
      <c r="II2138" s="69"/>
      <c r="IJ2138" s="69"/>
      <c r="IK2138" s="69"/>
      <c r="IL2138" s="69"/>
      <c r="IM2138" s="69"/>
      <c r="IN2138" s="69"/>
    </row>
    <row r="2139" spans="1:248" s="70" customFormat="1" ht="32.1" customHeight="1" x14ac:dyDescent="0.2">
      <c r="A2139" s="203"/>
      <c r="B2139" s="206">
        <v>1982</v>
      </c>
      <c r="C2139" s="205" t="s">
        <v>2745</v>
      </c>
      <c r="D2139" s="326">
        <v>1420</v>
      </c>
      <c r="E2139" s="69"/>
      <c r="F2139" s="69"/>
      <c r="G2139" s="69"/>
      <c r="H2139" s="69"/>
      <c r="I2139" s="69"/>
      <c r="J2139" s="69"/>
      <c r="N2139" s="69"/>
      <c r="O2139" s="69"/>
      <c r="P2139" s="69"/>
      <c r="Q2139" s="69"/>
      <c r="R2139" s="69"/>
      <c r="S2139" s="69"/>
      <c r="T2139" s="69"/>
      <c r="U2139" s="69"/>
      <c r="V2139" s="69"/>
      <c r="W2139" s="69"/>
      <c r="X2139" s="69"/>
      <c r="Y2139" s="69"/>
      <c r="Z2139" s="69"/>
      <c r="AA2139" s="69"/>
      <c r="AB2139" s="69"/>
      <c r="AC2139" s="69"/>
      <c r="AD2139" s="69"/>
      <c r="AE2139" s="69"/>
      <c r="AF2139" s="69"/>
      <c r="AG2139" s="69"/>
      <c r="AH2139" s="69"/>
      <c r="AI2139" s="69"/>
      <c r="AJ2139" s="69"/>
      <c r="AK2139" s="69"/>
      <c r="AL2139" s="69"/>
      <c r="AM2139" s="69"/>
      <c r="AN2139" s="69"/>
      <c r="AO2139" s="69"/>
      <c r="AP2139" s="69"/>
      <c r="AQ2139" s="69"/>
      <c r="AR2139" s="69"/>
      <c r="AS2139" s="69"/>
      <c r="AT2139" s="69"/>
      <c r="AU2139" s="69"/>
      <c r="AV2139" s="69"/>
      <c r="AW2139" s="69"/>
      <c r="AX2139" s="69"/>
      <c r="AY2139" s="69"/>
      <c r="AZ2139" s="69"/>
      <c r="BA2139" s="69"/>
      <c r="BB2139" s="69"/>
      <c r="BC2139" s="69"/>
      <c r="BD2139" s="69"/>
      <c r="BE2139" s="69"/>
      <c r="BF2139" s="69"/>
      <c r="BG2139" s="69"/>
      <c r="BH2139" s="69"/>
      <c r="BI2139" s="69"/>
      <c r="BJ2139" s="69"/>
      <c r="BK2139" s="69"/>
      <c r="BL2139" s="69"/>
      <c r="BM2139" s="69"/>
      <c r="BN2139" s="69"/>
      <c r="BO2139" s="69"/>
      <c r="BP2139" s="69"/>
      <c r="BQ2139" s="69"/>
      <c r="BR2139" s="69"/>
      <c r="BS2139" s="69"/>
      <c r="BT2139" s="69"/>
      <c r="BU2139" s="69"/>
      <c r="BV2139" s="69"/>
      <c r="BW2139" s="69"/>
      <c r="BX2139" s="69"/>
      <c r="BY2139" s="69"/>
      <c r="BZ2139" s="69"/>
      <c r="CA2139" s="69"/>
      <c r="CB2139" s="69"/>
      <c r="CC2139" s="69"/>
      <c r="CD2139" s="69"/>
      <c r="CE2139" s="69"/>
      <c r="CF2139" s="69"/>
      <c r="CG2139" s="69"/>
      <c r="CH2139" s="69"/>
      <c r="CI2139" s="69"/>
      <c r="CJ2139" s="69"/>
      <c r="CK2139" s="69"/>
      <c r="CL2139" s="69"/>
      <c r="CM2139" s="69"/>
      <c r="CN2139" s="69"/>
      <c r="CO2139" s="69"/>
      <c r="CP2139" s="69"/>
      <c r="CQ2139" s="69"/>
      <c r="CR2139" s="69"/>
      <c r="CS2139" s="69"/>
      <c r="CT2139" s="69"/>
      <c r="CU2139" s="69"/>
      <c r="CV2139" s="69"/>
      <c r="CW2139" s="69"/>
      <c r="CX2139" s="69"/>
      <c r="CY2139" s="69"/>
      <c r="CZ2139" s="69"/>
      <c r="DA2139" s="69"/>
      <c r="DB2139" s="69"/>
      <c r="DC2139" s="69"/>
      <c r="DD2139" s="69"/>
      <c r="DE2139" s="69"/>
      <c r="DF2139" s="69"/>
      <c r="DG2139" s="69"/>
      <c r="DH2139" s="69"/>
      <c r="DI2139" s="69"/>
      <c r="DJ2139" s="69"/>
      <c r="DK2139" s="69"/>
      <c r="DL2139" s="69"/>
      <c r="DM2139" s="69"/>
      <c r="DN2139" s="69"/>
      <c r="DO2139" s="69"/>
      <c r="DP2139" s="69"/>
      <c r="DQ2139" s="69"/>
      <c r="DR2139" s="69"/>
      <c r="DS2139" s="69"/>
      <c r="DT2139" s="69"/>
      <c r="DU2139" s="69"/>
      <c r="DV2139" s="69"/>
      <c r="DW2139" s="69"/>
      <c r="DX2139" s="69"/>
      <c r="DY2139" s="69"/>
      <c r="DZ2139" s="69"/>
      <c r="EA2139" s="69"/>
      <c r="EB2139" s="69"/>
      <c r="EC2139" s="69"/>
      <c r="ED2139" s="69"/>
      <c r="EE2139" s="69"/>
      <c r="EF2139" s="69"/>
      <c r="EG2139" s="69"/>
      <c r="EH2139" s="69"/>
      <c r="EI2139" s="69"/>
      <c r="EJ2139" s="69"/>
      <c r="EK2139" s="69"/>
      <c r="EL2139" s="69"/>
      <c r="EM2139" s="69"/>
      <c r="EN2139" s="69"/>
      <c r="EO2139" s="69"/>
      <c r="EP2139" s="69"/>
      <c r="EQ2139" s="69"/>
      <c r="ER2139" s="69"/>
      <c r="ES2139" s="69"/>
      <c r="ET2139" s="69"/>
      <c r="EU2139" s="69"/>
      <c r="EV2139" s="69"/>
      <c r="EW2139" s="69"/>
      <c r="EX2139" s="69"/>
      <c r="EY2139" s="69"/>
      <c r="EZ2139" s="69"/>
      <c r="FA2139" s="69"/>
      <c r="FB2139" s="69"/>
      <c r="FC2139" s="69"/>
      <c r="FD2139" s="69"/>
      <c r="FE2139" s="69"/>
      <c r="FF2139" s="69"/>
      <c r="FG2139" s="69"/>
      <c r="FH2139" s="69"/>
      <c r="FI2139" s="69"/>
      <c r="FJ2139" s="69"/>
      <c r="FK2139" s="69"/>
      <c r="FL2139" s="69"/>
      <c r="FM2139" s="69"/>
      <c r="FN2139" s="69"/>
      <c r="FO2139" s="69"/>
      <c r="FP2139" s="69"/>
      <c r="FQ2139" s="69"/>
      <c r="FR2139" s="69"/>
      <c r="FS2139" s="69"/>
      <c r="FT2139" s="69"/>
      <c r="FU2139" s="69"/>
      <c r="FV2139" s="69"/>
      <c r="FW2139" s="69"/>
      <c r="FX2139" s="69"/>
      <c r="FY2139" s="69"/>
      <c r="FZ2139" s="69"/>
      <c r="GA2139" s="69"/>
      <c r="GB2139" s="69"/>
      <c r="GC2139" s="69"/>
      <c r="GD2139" s="69"/>
      <c r="GE2139" s="69"/>
      <c r="GF2139" s="69"/>
      <c r="GG2139" s="69"/>
      <c r="GH2139" s="69"/>
      <c r="GI2139" s="69"/>
      <c r="GJ2139" s="69"/>
      <c r="GK2139" s="69"/>
      <c r="GL2139" s="69"/>
      <c r="GM2139" s="69"/>
      <c r="GN2139" s="69"/>
      <c r="GO2139" s="69"/>
      <c r="GP2139" s="69"/>
      <c r="GQ2139" s="69"/>
      <c r="GR2139" s="69"/>
      <c r="GS2139" s="69"/>
      <c r="GT2139" s="69"/>
      <c r="GU2139" s="69"/>
      <c r="GV2139" s="69"/>
      <c r="GW2139" s="69"/>
      <c r="GX2139" s="69"/>
      <c r="GY2139" s="69"/>
      <c r="GZ2139" s="69"/>
      <c r="HA2139" s="69"/>
      <c r="HB2139" s="69"/>
      <c r="HC2139" s="69"/>
      <c r="HD2139" s="69"/>
      <c r="HE2139" s="69"/>
      <c r="HF2139" s="69"/>
      <c r="HG2139" s="69"/>
      <c r="HH2139" s="69"/>
      <c r="HI2139" s="69"/>
      <c r="HJ2139" s="69"/>
      <c r="HK2139" s="69"/>
      <c r="HL2139" s="69"/>
      <c r="HM2139" s="69"/>
      <c r="HN2139" s="69"/>
      <c r="HO2139" s="69"/>
      <c r="HP2139" s="69"/>
      <c r="HQ2139" s="69"/>
      <c r="HR2139" s="69"/>
      <c r="HS2139" s="69"/>
      <c r="HT2139" s="69"/>
      <c r="HU2139" s="69"/>
      <c r="HV2139" s="69"/>
      <c r="HW2139" s="69"/>
      <c r="HX2139" s="69"/>
      <c r="HY2139" s="69"/>
      <c r="HZ2139" s="69"/>
      <c r="IA2139" s="69"/>
      <c r="IB2139" s="69"/>
      <c r="IC2139" s="69"/>
      <c r="ID2139" s="69"/>
      <c r="IE2139" s="69"/>
      <c r="IF2139" s="69"/>
      <c r="IG2139" s="69"/>
      <c r="IH2139" s="69"/>
      <c r="II2139" s="69"/>
      <c r="IJ2139" s="69"/>
      <c r="IK2139" s="69"/>
      <c r="IL2139" s="69"/>
      <c r="IM2139" s="69"/>
      <c r="IN2139" s="69"/>
    </row>
    <row r="2140" spans="1:248" s="70" customFormat="1" ht="32.1" customHeight="1" x14ac:dyDescent="0.2">
      <c r="A2140" s="203"/>
      <c r="B2140" s="206">
        <v>1983</v>
      </c>
      <c r="C2140" s="205" t="s">
        <v>2746</v>
      </c>
      <c r="D2140" s="326">
        <v>755</v>
      </c>
      <c r="E2140" s="69"/>
      <c r="F2140" s="69"/>
      <c r="G2140" s="69"/>
      <c r="H2140" s="69"/>
      <c r="I2140" s="69"/>
      <c r="J2140" s="69"/>
      <c r="N2140" s="69"/>
      <c r="O2140" s="69"/>
      <c r="P2140" s="69"/>
      <c r="Q2140" s="69"/>
      <c r="R2140" s="69"/>
      <c r="S2140" s="69"/>
      <c r="T2140" s="69"/>
      <c r="U2140" s="69"/>
      <c r="V2140" s="69"/>
      <c r="W2140" s="69"/>
      <c r="X2140" s="69"/>
      <c r="Y2140" s="69"/>
      <c r="Z2140" s="69"/>
      <c r="AA2140" s="69"/>
      <c r="AB2140" s="69"/>
      <c r="AC2140" s="69"/>
      <c r="AD2140" s="69"/>
      <c r="AE2140" s="69"/>
      <c r="AF2140" s="69"/>
      <c r="AG2140" s="69"/>
      <c r="AH2140" s="69"/>
      <c r="AI2140" s="69"/>
      <c r="AJ2140" s="69"/>
      <c r="AK2140" s="69"/>
      <c r="AL2140" s="69"/>
      <c r="AM2140" s="69"/>
      <c r="AN2140" s="69"/>
      <c r="AO2140" s="69"/>
      <c r="AP2140" s="69"/>
      <c r="AQ2140" s="69"/>
      <c r="AR2140" s="69"/>
      <c r="AS2140" s="69"/>
      <c r="AT2140" s="69"/>
      <c r="AU2140" s="69"/>
      <c r="AV2140" s="69"/>
      <c r="AW2140" s="69"/>
      <c r="AX2140" s="69"/>
      <c r="AY2140" s="69"/>
      <c r="AZ2140" s="69"/>
      <c r="BA2140" s="69"/>
      <c r="BB2140" s="69"/>
      <c r="BC2140" s="69"/>
      <c r="BD2140" s="69"/>
      <c r="BE2140" s="69"/>
      <c r="BF2140" s="69"/>
      <c r="BG2140" s="69"/>
      <c r="BH2140" s="69"/>
      <c r="BI2140" s="69"/>
      <c r="BJ2140" s="69"/>
      <c r="BK2140" s="69"/>
      <c r="BL2140" s="69"/>
      <c r="BM2140" s="69"/>
      <c r="BN2140" s="69"/>
      <c r="BO2140" s="69"/>
      <c r="BP2140" s="69"/>
      <c r="BQ2140" s="69"/>
      <c r="BR2140" s="69"/>
      <c r="BS2140" s="69"/>
      <c r="BT2140" s="69"/>
      <c r="BU2140" s="69"/>
      <c r="BV2140" s="69"/>
      <c r="BW2140" s="69"/>
      <c r="BX2140" s="69"/>
      <c r="BY2140" s="69"/>
      <c r="BZ2140" s="69"/>
      <c r="CA2140" s="69"/>
      <c r="CB2140" s="69"/>
      <c r="CC2140" s="69"/>
      <c r="CD2140" s="69"/>
      <c r="CE2140" s="69"/>
      <c r="CF2140" s="69"/>
      <c r="CG2140" s="69"/>
      <c r="CH2140" s="69"/>
      <c r="CI2140" s="69"/>
      <c r="CJ2140" s="69"/>
      <c r="CK2140" s="69"/>
      <c r="CL2140" s="69"/>
      <c r="CM2140" s="69"/>
      <c r="CN2140" s="69"/>
      <c r="CO2140" s="69"/>
      <c r="CP2140" s="69"/>
      <c r="CQ2140" s="69"/>
      <c r="CR2140" s="69"/>
      <c r="CS2140" s="69"/>
      <c r="CT2140" s="69"/>
      <c r="CU2140" s="69"/>
      <c r="CV2140" s="69"/>
      <c r="CW2140" s="69"/>
      <c r="CX2140" s="69"/>
      <c r="CY2140" s="69"/>
      <c r="CZ2140" s="69"/>
      <c r="DA2140" s="69"/>
      <c r="DB2140" s="69"/>
      <c r="DC2140" s="69"/>
      <c r="DD2140" s="69"/>
      <c r="DE2140" s="69"/>
      <c r="DF2140" s="69"/>
      <c r="DG2140" s="69"/>
      <c r="DH2140" s="69"/>
      <c r="DI2140" s="69"/>
      <c r="DJ2140" s="69"/>
      <c r="DK2140" s="69"/>
      <c r="DL2140" s="69"/>
      <c r="DM2140" s="69"/>
      <c r="DN2140" s="69"/>
      <c r="DO2140" s="69"/>
      <c r="DP2140" s="69"/>
      <c r="DQ2140" s="69"/>
      <c r="DR2140" s="69"/>
      <c r="DS2140" s="69"/>
      <c r="DT2140" s="69"/>
      <c r="DU2140" s="69"/>
      <c r="DV2140" s="69"/>
      <c r="DW2140" s="69"/>
      <c r="DX2140" s="69"/>
      <c r="DY2140" s="69"/>
      <c r="DZ2140" s="69"/>
      <c r="EA2140" s="69"/>
      <c r="EB2140" s="69"/>
      <c r="EC2140" s="69"/>
      <c r="ED2140" s="69"/>
      <c r="EE2140" s="69"/>
      <c r="EF2140" s="69"/>
      <c r="EG2140" s="69"/>
      <c r="EH2140" s="69"/>
      <c r="EI2140" s="69"/>
      <c r="EJ2140" s="69"/>
      <c r="EK2140" s="69"/>
      <c r="EL2140" s="69"/>
      <c r="EM2140" s="69"/>
      <c r="EN2140" s="69"/>
      <c r="EO2140" s="69"/>
      <c r="EP2140" s="69"/>
      <c r="EQ2140" s="69"/>
      <c r="ER2140" s="69"/>
      <c r="ES2140" s="69"/>
      <c r="ET2140" s="69"/>
      <c r="EU2140" s="69"/>
      <c r="EV2140" s="69"/>
      <c r="EW2140" s="69"/>
      <c r="EX2140" s="69"/>
      <c r="EY2140" s="69"/>
      <c r="EZ2140" s="69"/>
      <c r="FA2140" s="69"/>
      <c r="FB2140" s="69"/>
      <c r="FC2140" s="69"/>
      <c r="FD2140" s="69"/>
      <c r="FE2140" s="69"/>
      <c r="FF2140" s="69"/>
      <c r="FG2140" s="69"/>
      <c r="FH2140" s="69"/>
      <c r="FI2140" s="69"/>
      <c r="FJ2140" s="69"/>
      <c r="FK2140" s="69"/>
      <c r="FL2140" s="69"/>
      <c r="FM2140" s="69"/>
      <c r="FN2140" s="69"/>
      <c r="FO2140" s="69"/>
      <c r="FP2140" s="69"/>
      <c r="FQ2140" s="69"/>
      <c r="FR2140" s="69"/>
      <c r="FS2140" s="69"/>
      <c r="FT2140" s="69"/>
      <c r="FU2140" s="69"/>
      <c r="FV2140" s="69"/>
      <c r="FW2140" s="69"/>
      <c r="FX2140" s="69"/>
      <c r="FY2140" s="69"/>
      <c r="FZ2140" s="69"/>
      <c r="GA2140" s="69"/>
      <c r="GB2140" s="69"/>
      <c r="GC2140" s="69"/>
      <c r="GD2140" s="69"/>
      <c r="GE2140" s="69"/>
      <c r="GF2140" s="69"/>
      <c r="GG2140" s="69"/>
      <c r="GH2140" s="69"/>
      <c r="GI2140" s="69"/>
      <c r="GJ2140" s="69"/>
      <c r="GK2140" s="69"/>
      <c r="GL2140" s="69"/>
      <c r="GM2140" s="69"/>
      <c r="GN2140" s="69"/>
      <c r="GO2140" s="69"/>
      <c r="GP2140" s="69"/>
      <c r="GQ2140" s="69"/>
      <c r="GR2140" s="69"/>
      <c r="GS2140" s="69"/>
      <c r="GT2140" s="69"/>
      <c r="GU2140" s="69"/>
      <c r="GV2140" s="69"/>
      <c r="GW2140" s="69"/>
      <c r="GX2140" s="69"/>
      <c r="GY2140" s="69"/>
      <c r="GZ2140" s="69"/>
      <c r="HA2140" s="69"/>
      <c r="HB2140" s="69"/>
      <c r="HC2140" s="69"/>
      <c r="HD2140" s="69"/>
      <c r="HE2140" s="69"/>
      <c r="HF2140" s="69"/>
      <c r="HG2140" s="69"/>
      <c r="HH2140" s="69"/>
      <c r="HI2140" s="69"/>
      <c r="HJ2140" s="69"/>
      <c r="HK2140" s="69"/>
      <c r="HL2140" s="69"/>
      <c r="HM2140" s="69"/>
      <c r="HN2140" s="69"/>
      <c r="HO2140" s="69"/>
      <c r="HP2140" s="69"/>
      <c r="HQ2140" s="69"/>
      <c r="HR2140" s="69"/>
      <c r="HS2140" s="69"/>
      <c r="HT2140" s="69"/>
      <c r="HU2140" s="69"/>
      <c r="HV2140" s="69"/>
      <c r="HW2140" s="69"/>
      <c r="HX2140" s="69"/>
      <c r="HY2140" s="69"/>
      <c r="HZ2140" s="69"/>
      <c r="IA2140" s="69"/>
      <c r="IB2140" s="69"/>
      <c r="IC2140" s="69"/>
      <c r="ID2140" s="69"/>
      <c r="IE2140" s="69"/>
      <c r="IF2140" s="69"/>
      <c r="IG2140" s="69"/>
      <c r="IH2140" s="69"/>
      <c r="II2140" s="69"/>
      <c r="IJ2140" s="69"/>
      <c r="IK2140" s="69"/>
      <c r="IL2140" s="69"/>
      <c r="IM2140" s="69"/>
      <c r="IN2140" s="69"/>
    </row>
    <row r="2141" spans="1:248" s="70" customFormat="1" ht="32.1" customHeight="1" x14ac:dyDescent="0.2">
      <c r="A2141" s="203"/>
      <c r="B2141" s="206">
        <v>1984</v>
      </c>
      <c r="C2141" s="205" t="s">
        <v>2747</v>
      </c>
      <c r="D2141" s="326">
        <v>755</v>
      </c>
      <c r="E2141" s="69"/>
      <c r="F2141" s="69"/>
      <c r="G2141" s="69"/>
      <c r="H2141" s="69"/>
      <c r="I2141" s="69"/>
      <c r="J2141" s="69"/>
      <c r="N2141" s="69"/>
      <c r="O2141" s="69"/>
      <c r="P2141" s="69"/>
      <c r="Q2141" s="69"/>
      <c r="R2141" s="69"/>
      <c r="S2141" s="69"/>
      <c r="T2141" s="69"/>
      <c r="U2141" s="69"/>
      <c r="V2141" s="69"/>
      <c r="W2141" s="69"/>
      <c r="X2141" s="69"/>
      <c r="Y2141" s="69"/>
      <c r="Z2141" s="69"/>
      <c r="AA2141" s="69"/>
      <c r="AB2141" s="69"/>
      <c r="AC2141" s="69"/>
      <c r="AD2141" s="69"/>
      <c r="AE2141" s="69"/>
      <c r="AF2141" s="69"/>
      <c r="AG2141" s="69"/>
      <c r="AH2141" s="69"/>
      <c r="AI2141" s="69"/>
      <c r="AJ2141" s="69"/>
      <c r="AK2141" s="69"/>
      <c r="AL2141" s="69"/>
      <c r="AM2141" s="69"/>
      <c r="AN2141" s="69"/>
      <c r="AO2141" s="69"/>
      <c r="AP2141" s="69"/>
      <c r="AQ2141" s="69"/>
      <c r="AR2141" s="69"/>
      <c r="AS2141" s="69"/>
      <c r="AT2141" s="69"/>
      <c r="AU2141" s="69"/>
      <c r="AV2141" s="69"/>
      <c r="AW2141" s="69"/>
      <c r="AX2141" s="69"/>
      <c r="AY2141" s="69"/>
      <c r="AZ2141" s="69"/>
      <c r="BA2141" s="69"/>
      <c r="BB2141" s="69"/>
      <c r="BC2141" s="69"/>
      <c r="BD2141" s="69"/>
      <c r="BE2141" s="69"/>
      <c r="BF2141" s="69"/>
      <c r="BG2141" s="69"/>
      <c r="BH2141" s="69"/>
      <c r="BI2141" s="69"/>
      <c r="BJ2141" s="69"/>
      <c r="BK2141" s="69"/>
      <c r="BL2141" s="69"/>
      <c r="BM2141" s="69"/>
      <c r="BN2141" s="69"/>
      <c r="BO2141" s="69"/>
      <c r="BP2141" s="69"/>
      <c r="BQ2141" s="69"/>
      <c r="BR2141" s="69"/>
      <c r="BS2141" s="69"/>
      <c r="BT2141" s="69"/>
      <c r="BU2141" s="69"/>
      <c r="BV2141" s="69"/>
      <c r="BW2141" s="69"/>
      <c r="BX2141" s="69"/>
      <c r="BY2141" s="69"/>
      <c r="BZ2141" s="69"/>
      <c r="CA2141" s="69"/>
      <c r="CB2141" s="69"/>
      <c r="CC2141" s="69"/>
      <c r="CD2141" s="69"/>
      <c r="CE2141" s="69"/>
      <c r="CF2141" s="69"/>
      <c r="CG2141" s="69"/>
      <c r="CH2141" s="69"/>
      <c r="CI2141" s="69"/>
      <c r="CJ2141" s="69"/>
      <c r="CK2141" s="69"/>
      <c r="CL2141" s="69"/>
      <c r="CM2141" s="69"/>
      <c r="CN2141" s="69"/>
      <c r="CO2141" s="69"/>
      <c r="CP2141" s="69"/>
      <c r="CQ2141" s="69"/>
      <c r="CR2141" s="69"/>
      <c r="CS2141" s="69"/>
      <c r="CT2141" s="69"/>
      <c r="CU2141" s="69"/>
      <c r="CV2141" s="69"/>
      <c r="CW2141" s="69"/>
      <c r="CX2141" s="69"/>
      <c r="CY2141" s="69"/>
      <c r="CZ2141" s="69"/>
      <c r="DA2141" s="69"/>
      <c r="DB2141" s="69"/>
      <c r="DC2141" s="69"/>
      <c r="DD2141" s="69"/>
      <c r="DE2141" s="69"/>
      <c r="DF2141" s="69"/>
      <c r="DG2141" s="69"/>
      <c r="DH2141" s="69"/>
      <c r="DI2141" s="69"/>
      <c r="DJ2141" s="69"/>
      <c r="DK2141" s="69"/>
      <c r="DL2141" s="69"/>
      <c r="DM2141" s="69"/>
      <c r="DN2141" s="69"/>
      <c r="DO2141" s="69"/>
      <c r="DP2141" s="69"/>
      <c r="DQ2141" s="69"/>
      <c r="DR2141" s="69"/>
      <c r="DS2141" s="69"/>
      <c r="DT2141" s="69"/>
      <c r="DU2141" s="69"/>
      <c r="DV2141" s="69"/>
      <c r="DW2141" s="69"/>
      <c r="DX2141" s="69"/>
      <c r="DY2141" s="69"/>
      <c r="DZ2141" s="69"/>
      <c r="EA2141" s="69"/>
      <c r="EB2141" s="69"/>
      <c r="EC2141" s="69"/>
      <c r="ED2141" s="69"/>
      <c r="EE2141" s="69"/>
      <c r="EF2141" s="69"/>
      <c r="EG2141" s="69"/>
      <c r="EH2141" s="69"/>
      <c r="EI2141" s="69"/>
      <c r="EJ2141" s="69"/>
      <c r="EK2141" s="69"/>
      <c r="EL2141" s="69"/>
      <c r="EM2141" s="69"/>
      <c r="EN2141" s="69"/>
      <c r="EO2141" s="69"/>
      <c r="EP2141" s="69"/>
      <c r="EQ2141" s="69"/>
      <c r="ER2141" s="69"/>
      <c r="ES2141" s="69"/>
      <c r="ET2141" s="69"/>
      <c r="EU2141" s="69"/>
      <c r="EV2141" s="69"/>
      <c r="EW2141" s="69"/>
      <c r="EX2141" s="69"/>
      <c r="EY2141" s="69"/>
      <c r="EZ2141" s="69"/>
      <c r="FA2141" s="69"/>
      <c r="FB2141" s="69"/>
      <c r="FC2141" s="69"/>
      <c r="FD2141" s="69"/>
      <c r="FE2141" s="69"/>
      <c r="FF2141" s="69"/>
      <c r="FG2141" s="69"/>
      <c r="FH2141" s="69"/>
      <c r="FI2141" s="69"/>
      <c r="FJ2141" s="69"/>
      <c r="FK2141" s="69"/>
      <c r="FL2141" s="69"/>
      <c r="FM2141" s="69"/>
      <c r="FN2141" s="69"/>
      <c r="FO2141" s="69"/>
      <c r="FP2141" s="69"/>
      <c r="FQ2141" s="69"/>
      <c r="FR2141" s="69"/>
      <c r="FS2141" s="69"/>
      <c r="FT2141" s="69"/>
      <c r="FU2141" s="69"/>
      <c r="FV2141" s="69"/>
      <c r="FW2141" s="69"/>
      <c r="FX2141" s="69"/>
      <c r="FY2141" s="69"/>
      <c r="FZ2141" s="69"/>
      <c r="GA2141" s="69"/>
      <c r="GB2141" s="69"/>
      <c r="GC2141" s="69"/>
      <c r="GD2141" s="69"/>
      <c r="GE2141" s="69"/>
      <c r="GF2141" s="69"/>
      <c r="GG2141" s="69"/>
      <c r="GH2141" s="69"/>
      <c r="GI2141" s="69"/>
      <c r="GJ2141" s="69"/>
      <c r="GK2141" s="69"/>
      <c r="GL2141" s="69"/>
      <c r="GM2141" s="69"/>
      <c r="GN2141" s="69"/>
      <c r="GO2141" s="69"/>
      <c r="GP2141" s="69"/>
      <c r="GQ2141" s="69"/>
      <c r="GR2141" s="69"/>
      <c r="GS2141" s="69"/>
      <c r="GT2141" s="69"/>
      <c r="GU2141" s="69"/>
      <c r="GV2141" s="69"/>
      <c r="GW2141" s="69"/>
      <c r="GX2141" s="69"/>
      <c r="GY2141" s="69"/>
      <c r="GZ2141" s="69"/>
      <c r="HA2141" s="69"/>
      <c r="HB2141" s="69"/>
      <c r="HC2141" s="69"/>
      <c r="HD2141" s="69"/>
      <c r="HE2141" s="69"/>
      <c r="HF2141" s="69"/>
      <c r="HG2141" s="69"/>
      <c r="HH2141" s="69"/>
      <c r="HI2141" s="69"/>
      <c r="HJ2141" s="69"/>
      <c r="HK2141" s="69"/>
      <c r="HL2141" s="69"/>
      <c r="HM2141" s="69"/>
      <c r="HN2141" s="69"/>
      <c r="HO2141" s="69"/>
      <c r="HP2141" s="69"/>
      <c r="HQ2141" s="69"/>
      <c r="HR2141" s="69"/>
      <c r="HS2141" s="69"/>
      <c r="HT2141" s="69"/>
      <c r="HU2141" s="69"/>
      <c r="HV2141" s="69"/>
      <c r="HW2141" s="69"/>
      <c r="HX2141" s="69"/>
      <c r="HY2141" s="69"/>
      <c r="HZ2141" s="69"/>
      <c r="IA2141" s="69"/>
      <c r="IB2141" s="69"/>
      <c r="IC2141" s="69"/>
      <c r="ID2141" s="69"/>
      <c r="IE2141" s="69"/>
      <c r="IF2141" s="69"/>
      <c r="IG2141" s="69"/>
      <c r="IH2141" s="69"/>
      <c r="II2141" s="69"/>
      <c r="IJ2141" s="69"/>
      <c r="IK2141" s="69"/>
      <c r="IL2141" s="69"/>
      <c r="IM2141" s="69"/>
      <c r="IN2141" s="69"/>
    </row>
    <row r="2142" spans="1:248" s="70" customFormat="1" ht="32.1" customHeight="1" x14ac:dyDescent="0.2">
      <c r="A2142" s="203"/>
      <c r="B2142" s="206">
        <v>1985</v>
      </c>
      <c r="C2142" s="205" t="s">
        <v>2748</v>
      </c>
      <c r="D2142" s="326">
        <v>755</v>
      </c>
      <c r="E2142" s="69"/>
      <c r="F2142" s="69"/>
      <c r="G2142" s="69"/>
      <c r="H2142" s="69"/>
      <c r="I2142" s="69"/>
      <c r="J2142" s="69"/>
      <c r="N2142" s="69"/>
      <c r="O2142" s="69"/>
      <c r="P2142" s="69"/>
      <c r="Q2142" s="69"/>
      <c r="R2142" s="69"/>
      <c r="S2142" s="69"/>
      <c r="T2142" s="69"/>
      <c r="U2142" s="69"/>
      <c r="V2142" s="69"/>
      <c r="W2142" s="69"/>
      <c r="X2142" s="69"/>
      <c r="Y2142" s="69"/>
      <c r="Z2142" s="69"/>
      <c r="AA2142" s="69"/>
      <c r="AB2142" s="69"/>
      <c r="AC2142" s="69"/>
      <c r="AD2142" s="69"/>
      <c r="AE2142" s="69"/>
      <c r="AF2142" s="69"/>
      <c r="AG2142" s="69"/>
      <c r="AH2142" s="69"/>
      <c r="AI2142" s="69"/>
      <c r="AJ2142" s="69"/>
      <c r="AK2142" s="69"/>
      <c r="AL2142" s="69"/>
      <c r="AM2142" s="69"/>
      <c r="AN2142" s="69"/>
      <c r="AO2142" s="69"/>
      <c r="AP2142" s="69"/>
      <c r="AQ2142" s="69"/>
      <c r="AR2142" s="69"/>
      <c r="AS2142" s="69"/>
      <c r="AT2142" s="69"/>
      <c r="AU2142" s="69"/>
      <c r="AV2142" s="69"/>
      <c r="AW2142" s="69"/>
      <c r="AX2142" s="69"/>
      <c r="AY2142" s="69"/>
      <c r="AZ2142" s="69"/>
      <c r="BA2142" s="69"/>
      <c r="BB2142" s="69"/>
      <c r="BC2142" s="69"/>
      <c r="BD2142" s="69"/>
      <c r="BE2142" s="69"/>
      <c r="BF2142" s="69"/>
      <c r="BG2142" s="69"/>
      <c r="BH2142" s="69"/>
      <c r="BI2142" s="69"/>
      <c r="BJ2142" s="69"/>
      <c r="BK2142" s="69"/>
      <c r="BL2142" s="69"/>
      <c r="BM2142" s="69"/>
      <c r="BN2142" s="69"/>
      <c r="BO2142" s="69"/>
      <c r="BP2142" s="69"/>
      <c r="BQ2142" s="69"/>
      <c r="BR2142" s="69"/>
      <c r="BS2142" s="69"/>
      <c r="BT2142" s="69"/>
      <c r="BU2142" s="69"/>
      <c r="BV2142" s="69"/>
      <c r="BW2142" s="69"/>
      <c r="BX2142" s="69"/>
      <c r="BY2142" s="69"/>
      <c r="BZ2142" s="69"/>
      <c r="CA2142" s="69"/>
      <c r="CB2142" s="69"/>
      <c r="CC2142" s="69"/>
      <c r="CD2142" s="69"/>
      <c r="CE2142" s="69"/>
      <c r="CF2142" s="69"/>
      <c r="CG2142" s="69"/>
      <c r="CH2142" s="69"/>
      <c r="CI2142" s="69"/>
      <c r="CJ2142" s="69"/>
      <c r="CK2142" s="69"/>
      <c r="CL2142" s="69"/>
      <c r="CM2142" s="69"/>
      <c r="CN2142" s="69"/>
      <c r="CO2142" s="69"/>
      <c r="CP2142" s="69"/>
      <c r="CQ2142" s="69"/>
      <c r="CR2142" s="69"/>
      <c r="CS2142" s="69"/>
      <c r="CT2142" s="69"/>
      <c r="CU2142" s="69"/>
      <c r="CV2142" s="69"/>
      <c r="CW2142" s="69"/>
      <c r="CX2142" s="69"/>
      <c r="CY2142" s="69"/>
      <c r="CZ2142" s="69"/>
      <c r="DA2142" s="69"/>
      <c r="DB2142" s="69"/>
      <c r="DC2142" s="69"/>
      <c r="DD2142" s="69"/>
      <c r="DE2142" s="69"/>
      <c r="DF2142" s="69"/>
      <c r="DG2142" s="69"/>
      <c r="DH2142" s="69"/>
      <c r="DI2142" s="69"/>
      <c r="DJ2142" s="69"/>
      <c r="DK2142" s="69"/>
      <c r="DL2142" s="69"/>
      <c r="DM2142" s="69"/>
      <c r="DN2142" s="69"/>
      <c r="DO2142" s="69"/>
      <c r="DP2142" s="69"/>
      <c r="DQ2142" s="69"/>
      <c r="DR2142" s="69"/>
      <c r="DS2142" s="69"/>
      <c r="DT2142" s="69"/>
      <c r="DU2142" s="69"/>
      <c r="DV2142" s="69"/>
      <c r="DW2142" s="69"/>
      <c r="DX2142" s="69"/>
      <c r="DY2142" s="69"/>
      <c r="DZ2142" s="69"/>
      <c r="EA2142" s="69"/>
      <c r="EB2142" s="69"/>
      <c r="EC2142" s="69"/>
      <c r="ED2142" s="69"/>
      <c r="EE2142" s="69"/>
      <c r="EF2142" s="69"/>
      <c r="EG2142" s="69"/>
      <c r="EH2142" s="69"/>
      <c r="EI2142" s="69"/>
      <c r="EJ2142" s="69"/>
      <c r="EK2142" s="69"/>
      <c r="EL2142" s="69"/>
      <c r="EM2142" s="69"/>
      <c r="EN2142" s="69"/>
      <c r="EO2142" s="69"/>
      <c r="EP2142" s="69"/>
      <c r="EQ2142" s="69"/>
      <c r="ER2142" s="69"/>
      <c r="ES2142" s="69"/>
      <c r="ET2142" s="69"/>
      <c r="EU2142" s="69"/>
      <c r="EV2142" s="69"/>
      <c r="EW2142" s="69"/>
      <c r="EX2142" s="69"/>
      <c r="EY2142" s="69"/>
      <c r="EZ2142" s="69"/>
      <c r="FA2142" s="69"/>
      <c r="FB2142" s="69"/>
      <c r="FC2142" s="69"/>
      <c r="FD2142" s="69"/>
      <c r="FE2142" s="69"/>
      <c r="FF2142" s="69"/>
      <c r="FG2142" s="69"/>
      <c r="FH2142" s="69"/>
      <c r="FI2142" s="69"/>
      <c r="FJ2142" s="69"/>
      <c r="FK2142" s="69"/>
      <c r="FL2142" s="69"/>
      <c r="FM2142" s="69"/>
      <c r="FN2142" s="69"/>
      <c r="FO2142" s="69"/>
      <c r="FP2142" s="69"/>
      <c r="FQ2142" s="69"/>
      <c r="FR2142" s="69"/>
      <c r="FS2142" s="69"/>
      <c r="FT2142" s="69"/>
      <c r="FU2142" s="69"/>
      <c r="FV2142" s="69"/>
      <c r="FW2142" s="69"/>
      <c r="FX2142" s="69"/>
      <c r="FY2142" s="69"/>
      <c r="FZ2142" s="69"/>
      <c r="GA2142" s="69"/>
      <c r="GB2142" s="69"/>
      <c r="GC2142" s="69"/>
      <c r="GD2142" s="69"/>
      <c r="GE2142" s="69"/>
      <c r="GF2142" s="69"/>
      <c r="GG2142" s="69"/>
      <c r="GH2142" s="69"/>
      <c r="GI2142" s="69"/>
      <c r="GJ2142" s="69"/>
      <c r="GK2142" s="69"/>
      <c r="GL2142" s="69"/>
      <c r="GM2142" s="69"/>
      <c r="GN2142" s="69"/>
      <c r="GO2142" s="69"/>
      <c r="GP2142" s="69"/>
      <c r="GQ2142" s="69"/>
      <c r="GR2142" s="69"/>
      <c r="GS2142" s="69"/>
      <c r="GT2142" s="69"/>
      <c r="GU2142" s="69"/>
      <c r="GV2142" s="69"/>
      <c r="GW2142" s="69"/>
      <c r="GX2142" s="69"/>
      <c r="GY2142" s="69"/>
      <c r="GZ2142" s="69"/>
      <c r="HA2142" s="69"/>
      <c r="HB2142" s="69"/>
      <c r="HC2142" s="69"/>
      <c r="HD2142" s="69"/>
      <c r="HE2142" s="69"/>
      <c r="HF2142" s="69"/>
      <c r="HG2142" s="69"/>
      <c r="HH2142" s="69"/>
      <c r="HI2142" s="69"/>
      <c r="HJ2142" s="69"/>
      <c r="HK2142" s="69"/>
      <c r="HL2142" s="69"/>
      <c r="HM2142" s="69"/>
      <c r="HN2142" s="69"/>
      <c r="HO2142" s="69"/>
      <c r="HP2142" s="69"/>
      <c r="HQ2142" s="69"/>
      <c r="HR2142" s="69"/>
      <c r="HS2142" s="69"/>
      <c r="HT2142" s="69"/>
      <c r="HU2142" s="69"/>
      <c r="HV2142" s="69"/>
      <c r="HW2142" s="69"/>
      <c r="HX2142" s="69"/>
      <c r="HY2142" s="69"/>
      <c r="HZ2142" s="69"/>
      <c r="IA2142" s="69"/>
      <c r="IB2142" s="69"/>
      <c r="IC2142" s="69"/>
      <c r="ID2142" s="69"/>
      <c r="IE2142" s="69"/>
      <c r="IF2142" s="69"/>
      <c r="IG2142" s="69"/>
      <c r="IH2142" s="69"/>
      <c r="II2142" s="69"/>
      <c r="IJ2142" s="69"/>
      <c r="IK2142" s="69"/>
      <c r="IL2142" s="69"/>
      <c r="IM2142" s="69"/>
      <c r="IN2142" s="69"/>
    </row>
    <row r="2143" spans="1:248" s="70" customFormat="1" ht="32.1" customHeight="1" x14ac:dyDescent="0.2">
      <c r="A2143" s="203"/>
      <c r="B2143" s="206">
        <v>1986</v>
      </c>
      <c r="C2143" s="205" t="s">
        <v>2749</v>
      </c>
      <c r="D2143" s="326">
        <v>755</v>
      </c>
      <c r="E2143" s="69"/>
      <c r="F2143" s="69"/>
      <c r="G2143" s="69"/>
      <c r="H2143" s="69"/>
      <c r="I2143" s="69"/>
      <c r="J2143" s="69"/>
      <c r="N2143" s="69"/>
      <c r="O2143" s="69"/>
      <c r="P2143" s="69"/>
      <c r="Q2143" s="69"/>
      <c r="R2143" s="69"/>
      <c r="S2143" s="69"/>
      <c r="T2143" s="69"/>
      <c r="U2143" s="69"/>
      <c r="V2143" s="69"/>
      <c r="W2143" s="69"/>
      <c r="X2143" s="69"/>
      <c r="Y2143" s="69"/>
      <c r="Z2143" s="69"/>
      <c r="AA2143" s="69"/>
      <c r="AB2143" s="69"/>
      <c r="AC2143" s="69"/>
      <c r="AD2143" s="69"/>
      <c r="AE2143" s="69"/>
      <c r="AF2143" s="69"/>
      <c r="AG2143" s="69"/>
      <c r="AH2143" s="69"/>
      <c r="AI2143" s="69"/>
      <c r="AJ2143" s="69"/>
      <c r="AK2143" s="69"/>
      <c r="AL2143" s="69"/>
      <c r="AM2143" s="69"/>
      <c r="AN2143" s="69"/>
      <c r="AO2143" s="69"/>
      <c r="AP2143" s="69"/>
      <c r="AQ2143" s="69"/>
      <c r="AR2143" s="69"/>
      <c r="AS2143" s="69"/>
      <c r="AT2143" s="69"/>
      <c r="AU2143" s="69"/>
      <c r="AV2143" s="69"/>
      <c r="AW2143" s="69"/>
      <c r="AX2143" s="69"/>
      <c r="AY2143" s="69"/>
      <c r="AZ2143" s="69"/>
      <c r="BA2143" s="69"/>
      <c r="BB2143" s="69"/>
      <c r="BC2143" s="69"/>
      <c r="BD2143" s="69"/>
      <c r="BE2143" s="69"/>
      <c r="BF2143" s="69"/>
      <c r="BG2143" s="69"/>
      <c r="BH2143" s="69"/>
      <c r="BI2143" s="69"/>
      <c r="BJ2143" s="69"/>
      <c r="BK2143" s="69"/>
      <c r="BL2143" s="69"/>
      <c r="BM2143" s="69"/>
      <c r="BN2143" s="69"/>
      <c r="BO2143" s="69"/>
      <c r="BP2143" s="69"/>
      <c r="BQ2143" s="69"/>
      <c r="BR2143" s="69"/>
      <c r="BS2143" s="69"/>
      <c r="BT2143" s="69"/>
      <c r="BU2143" s="69"/>
      <c r="BV2143" s="69"/>
      <c r="BW2143" s="69"/>
      <c r="BX2143" s="69"/>
      <c r="BY2143" s="69"/>
      <c r="BZ2143" s="69"/>
      <c r="CA2143" s="69"/>
      <c r="CB2143" s="69"/>
      <c r="CC2143" s="69"/>
      <c r="CD2143" s="69"/>
      <c r="CE2143" s="69"/>
      <c r="CF2143" s="69"/>
      <c r="CG2143" s="69"/>
      <c r="CH2143" s="69"/>
      <c r="CI2143" s="69"/>
      <c r="CJ2143" s="69"/>
      <c r="CK2143" s="69"/>
      <c r="CL2143" s="69"/>
      <c r="CM2143" s="69"/>
      <c r="CN2143" s="69"/>
      <c r="CO2143" s="69"/>
      <c r="CP2143" s="69"/>
      <c r="CQ2143" s="69"/>
      <c r="CR2143" s="69"/>
      <c r="CS2143" s="69"/>
      <c r="CT2143" s="69"/>
      <c r="CU2143" s="69"/>
      <c r="CV2143" s="69"/>
      <c r="CW2143" s="69"/>
      <c r="CX2143" s="69"/>
      <c r="CY2143" s="69"/>
      <c r="CZ2143" s="69"/>
      <c r="DA2143" s="69"/>
      <c r="DB2143" s="69"/>
      <c r="DC2143" s="69"/>
      <c r="DD2143" s="69"/>
      <c r="DE2143" s="69"/>
      <c r="DF2143" s="69"/>
      <c r="DG2143" s="69"/>
      <c r="DH2143" s="69"/>
      <c r="DI2143" s="69"/>
      <c r="DJ2143" s="69"/>
      <c r="DK2143" s="69"/>
      <c r="DL2143" s="69"/>
      <c r="DM2143" s="69"/>
      <c r="DN2143" s="69"/>
      <c r="DO2143" s="69"/>
      <c r="DP2143" s="69"/>
      <c r="DQ2143" s="69"/>
      <c r="DR2143" s="69"/>
      <c r="DS2143" s="69"/>
      <c r="DT2143" s="69"/>
      <c r="DU2143" s="69"/>
      <c r="DV2143" s="69"/>
      <c r="DW2143" s="69"/>
      <c r="DX2143" s="69"/>
      <c r="DY2143" s="69"/>
      <c r="DZ2143" s="69"/>
      <c r="EA2143" s="69"/>
      <c r="EB2143" s="69"/>
      <c r="EC2143" s="69"/>
      <c r="ED2143" s="69"/>
      <c r="EE2143" s="69"/>
      <c r="EF2143" s="69"/>
      <c r="EG2143" s="69"/>
      <c r="EH2143" s="69"/>
      <c r="EI2143" s="69"/>
      <c r="EJ2143" s="69"/>
      <c r="EK2143" s="69"/>
      <c r="EL2143" s="69"/>
      <c r="EM2143" s="69"/>
      <c r="EN2143" s="69"/>
      <c r="EO2143" s="69"/>
      <c r="EP2143" s="69"/>
      <c r="EQ2143" s="69"/>
      <c r="ER2143" s="69"/>
      <c r="ES2143" s="69"/>
      <c r="ET2143" s="69"/>
      <c r="EU2143" s="69"/>
      <c r="EV2143" s="69"/>
      <c r="EW2143" s="69"/>
      <c r="EX2143" s="69"/>
      <c r="EY2143" s="69"/>
      <c r="EZ2143" s="69"/>
      <c r="FA2143" s="69"/>
      <c r="FB2143" s="69"/>
      <c r="FC2143" s="69"/>
      <c r="FD2143" s="69"/>
      <c r="FE2143" s="69"/>
      <c r="FF2143" s="69"/>
      <c r="FG2143" s="69"/>
      <c r="FH2143" s="69"/>
      <c r="FI2143" s="69"/>
      <c r="FJ2143" s="69"/>
      <c r="FK2143" s="69"/>
      <c r="FL2143" s="69"/>
      <c r="FM2143" s="69"/>
      <c r="FN2143" s="69"/>
      <c r="FO2143" s="69"/>
      <c r="FP2143" s="69"/>
      <c r="FQ2143" s="69"/>
      <c r="FR2143" s="69"/>
      <c r="FS2143" s="69"/>
      <c r="FT2143" s="69"/>
      <c r="FU2143" s="69"/>
      <c r="FV2143" s="69"/>
      <c r="FW2143" s="69"/>
      <c r="FX2143" s="69"/>
      <c r="FY2143" s="69"/>
      <c r="FZ2143" s="69"/>
      <c r="GA2143" s="69"/>
      <c r="GB2143" s="69"/>
      <c r="GC2143" s="69"/>
      <c r="GD2143" s="69"/>
      <c r="GE2143" s="69"/>
      <c r="GF2143" s="69"/>
      <c r="GG2143" s="69"/>
      <c r="GH2143" s="69"/>
      <c r="GI2143" s="69"/>
      <c r="GJ2143" s="69"/>
      <c r="GK2143" s="69"/>
      <c r="GL2143" s="69"/>
      <c r="GM2143" s="69"/>
      <c r="GN2143" s="69"/>
      <c r="GO2143" s="69"/>
      <c r="GP2143" s="69"/>
      <c r="GQ2143" s="69"/>
      <c r="GR2143" s="69"/>
      <c r="GS2143" s="69"/>
      <c r="GT2143" s="69"/>
      <c r="GU2143" s="69"/>
      <c r="GV2143" s="69"/>
      <c r="GW2143" s="69"/>
      <c r="GX2143" s="69"/>
      <c r="GY2143" s="69"/>
      <c r="GZ2143" s="69"/>
      <c r="HA2143" s="69"/>
      <c r="HB2143" s="69"/>
      <c r="HC2143" s="69"/>
      <c r="HD2143" s="69"/>
      <c r="HE2143" s="69"/>
      <c r="HF2143" s="69"/>
      <c r="HG2143" s="69"/>
      <c r="HH2143" s="69"/>
      <c r="HI2143" s="69"/>
      <c r="HJ2143" s="69"/>
      <c r="HK2143" s="69"/>
      <c r="HL2143" s="69"/>
      <c r="HM2143" s="69"/>
      <c r="HN2143" s="69"/>
      <c r="HO2143" s="69"/>
      <c r="HP2143" s="69"/>
      <c r="HQ2143" s="69"/>
      <c r="HR2143" s="69"/>
      <c r="HS2143" s="69"/>
      <c r="HT2143" s="69"/>
      <c r="HU2143" s="69"/>
      <c r="HV2143" s="69"/>
      <c r="HW2143" s="69"/>
      <c r="HX2143" s="69"/>
      <c r="HY2143" s="69"/>
      <c r="HZ2143" s="69"/>
      <c r="IA2143" s="69"/>
      <c r="IB2143" s="69"/>
      <c r="IC2143" s="69"/>
      <c r="ID2143" s="69"/>
      <c r="IE2143" s="69"/>
      <c r="IF2143" s="69"/>
      <c r="IG2143" s="69"/>
      <c r="IH2143" s="69"/>
      <c r="II2143" s="69"/>
      <c r="IJ2143" s="69"/>
      <c r="IK2143" s="69"/>
      <c r="IL2143" s="69"/>
      <c r="IM2143" s="69"/>
      <c r="IN2143" s="69"/>
    </row>
    <row r="2144" spans="1:248" s="70" customFormat="1" ht="32.1" customHeight="1" x14ac:dyDescent="0.2">
      <c r="A2144" s="203"/>
      <c r="B2144" s="206">
        <v>1987</v>
      </c>
      <c r="C2144" s="205" t="s">
        <v>2750</v>
      </c>
      <c r="D2144" s="326">
        <v>570</v>
      </c>
      <c r="E2144" s="69"/>
      <c r="F2144" s="69"/>
      <c r="G2144" s="69"/>
      <c r="H2144" s="69"/>
      <c r="I2144" s="69"/>
      <c r="J2144" s="69"/>
      <c r="N2144" s="69"/>
      <c r="O2144" s="69"/>
      <c r="P2144" s="69"/>
      <c r="Q2144" s="69"/>
      <c r="R2144" s="69"/>
      <c r="S2144" s="69"/>
      <c r="T2144" s="69"/>
      <c r="U2144" s="69"/>
      <c r="V2144" s="69"/>
      <c r="W2144" s="69"/>
      <c r="X2144" s="69"/>
      <c r="Y2144" s="69"/>
      <c r="Z2144" s="69"/>
      <c r="AA2144" s="69"/>
      <c r="AB2144" s="69"/>
      <c r="AC2144" s="69"/>
      <c r="AD2144" s="69"/>
      <c r="AE2144" s="69"/>
      <c r="AF2144" s="69"/>
      <c r="AG2144" s="69"/>
      <c r="AH2144" s="69"/>
      <c r="AI2144" s="69"/>
      <c r="AJ2144" s="69"/>
      <c r="AK2144" s="69"/>
      <c r="AL2144" s="69"/>
      <c r="AM2144" s="69"/>
      <c r="AN2144" s="69"/>
      <c r="AO2144" s="69"/>
      <c r="AP2144" s="69"/>
      <c r="AQ2144" s="69"/>
      <c r="AR2144" s="69"/>
      <c r="AS2144" s="69"/>
      <c r="AT2144" s="69"/>
      <c r="AU2144" s="69"/>
      <c r="AV2144" s="69"/>
      <c r="AW2144" s="69"/>
      <c r="AX2144" s="69"/>
      <c r="AY2144" s="69"/>
      <c r="AZ2144" s="69"/>
      <c r="BA2144" s="69"/>
      <c r="BB2144" s="69"/>
      <c r="BC2144" s="69"/>
      <c r="BD2144" s="69"/>
      <c r="BE2144" s="69"/>
      <c r="BF2144" s="69"/>
      <c r="BG2144" s="69"/>
      <c r="BH2144" s="69"/>
      <c r="BI2144" s="69"/>
      <c r="BJ2144" s="69"/>
      <c r="BK2144" s="69"/>
      <c r="BL2144" s="69"/>
      <c r="BM2144" s="69"/>
      <c r="BN2144" s="69"/>
      <c r="BO2144" s="69"/>
      <c r="BP2144" s="69"/>
      <c r="BQ2144" s="69"/>
      <c r="BR2144" s="69"/>
      <c r="BS2144" s="69"/>
      <c r="BT2144" s="69"/>
      <c r="BU2144" s="69"/>
      <c r="BV2144" s="69"/>
      <c r="BW2144" s="69"/>
      <c r="BX2144" s="69"/>
      <c r="BY2144" s="69"/>
      <c r="BZ2144" s="69"/>
      <c r="CA2144" s="69"/>
      <c r="CB2144" s="69"/>
      <c r="CC2144" s="69"/>
      <c r="CD2144" s="69"/>
      <c r="CE2144" s="69"/>
      <c r="CF2144" s="69"/>
      <c r="CG2144" s="69"/>
      <c r="CH2144" s="69"/>
      <c r="CI2144" s="69"/>
      <c r="CJ2144" s="69"/>
      <c r="CK2144" s="69"/>
      <c r="CL2144" s="69"/>
      <c r="CM2144" s="69"/>
      <c r="CN2144" s="69"/>
      <c r="CO2144" s="69"/>
      <c r="CP2144" s="69"/>
      <c r="CQ2144" s="69"/>
      <c r="CR2144" s="69"/>
      <c r="CS2144" s="69"/>
      <c r="CT2144" s="69"/>
      <c r="CU2144" s="69"/>
      <c r="CV2144" s="69"/>
      <c r="CW2144" s="69"/>
      <c r="CX2144" s="69"/>
      <c r="CY2144" s="69"/>
      <c r="CZ2144" s="69"/>
      <c r="DA2144" s="69"/>
      <c r="DB2144" s="69"/>
      <c r="DC2144" s="69"/>
      <c r="DD2144" s="69"/>
      <c r="DE2144" s="69"/>
      <c r="DF2144" s="69"/>
      <c r="DG2144" s="69"/>
      <c r="DH2144" s="69"/>
      <c r="DI2144" s="69"/>
      <c r="DJ2144" s="69"/>
      <c r="DK2144" s="69"/>
      <c r="DL2144" s="69"/>
      <c r="DM2144" s="69"/>
      <c r="DN2144" s="69"/>
      <c r="DO2144" s="69"/>
      <c r="DP2144" s="69"/>
      <c r="DQ2144" s="69"/>
      <c r="DR2144" s="69"/>
      <c r="DS2144" s="69"/>
      <c r="DT2144" s="69"/>
      <c r="DU2144" s="69"/>
      <c r="DV2144" s="69"/>
      <c r="DW2144" s="69"/>
      <c r="DX2144" s="69"/>
      <c r="DY2144" s="69"/>
      <c r="DZ2144" s="69"/>
      <c r="EA2144" s="69"/>
      <c r="EB2144" s="69"/>
      <c r="EC2144" s="69"/>
      <c r="ED2144" s="69"/>
      <c r="EE2144" s="69"/>
      <c r="EF2144" s="69"/>
      <c r="EG2144" s="69"/>
      <c r="EH2144" s="69"/>
      <c r="EI2144" s="69"/>
      <c r="EJ2144" s="69"/>
      <c r="EK2144" s="69"/>
      <c r="EL2144" s="69"/>
      <c r="EM2144" s="69"/>
      <c r="EN2144" s="69"/>
      <c r="EO2144" s="69"/>
      <c r="EP2144" s="69"/>
      <c r="EQ2144" s="69"/>
      <c r="ER2144" s="69"/>
      <c r="ES2144" s="69"/>
      <c r="ET2144" s="69"/>
      <c r="EU2144" s="69"/>
      <c r="EV2144" s="69"/>
      <c r="EW2144" s="69"/>
      <c r="EX2144" s="69"/>
      <c r="EY2144" s="69"/>
      <c r="EZ2144" s="69"/>
      <c r="FA2144" s="69"/>
      <c r="FB2144" s="69"/>
      <c r="FC2144" s="69"/>
      <c r="FD2144" s="69"/>
      <c r="FE2144" s="69"/>
      <c r="FF2144" s="69"/>
      <c r="FG2144" s="69"/>
      <c r="FH2144" s="69"/>
      <c r="FI2144" s="69"/>
      <c r="FJ2144" s="69"/>
      <c r="FK2144" s="69"/>
      <c r="FL2144" s="69"/>
      <c r="FM2144" s="69"/>
      <c r="FN2144" s="69"/>
      <c r="FO2144" s="69"/>
      <c r="FP2144" s="69"/>
      <c r="FQ2144" s="69"/>
      <c r="FR2144" s="69"/>
      <c r="FS2144" s="69"/>
      <c r="FT2144" s="69"/>
      <c r="FU2144" s="69"/>
      <c r="FV2144" s="69"/>
      <c r="FW2144" s="69"/>
      <c r="FX2144" s="69"/>
      <c r="FY2144" s="69"/>
      <c r="FZ2144" s="69"/>
      <c r="GA2144" s="69"/>
      <c r="GB2144" s="69"/>
      <c r="GC2144" s="69"/>
      <c r="GD2144" s="69"/>
      <c r="GE2144" s="69"/>
      <c r="GF2144" s="69"/>
      <c r="GG2144" s="69"/>
      <c r="GH2144" s="69"/>
      <c r="GI2144" s="69"/>
      <c r="GJ2144" s="69"/>
      <c r="GK2144" s="69"/>
      <c r="GL2144" s="69"/>
      <c r="GM2144" s="69"/>
      <c r="GN2144" s="69"/>
      <c r="GO2144" s="69"/>
      <c r="GP2144" s="69"/>
      <c r="GQ2144" s="69"/>
      <c r="GR2144" s="69"/>
      <c r="GS2144" s="69"/>
      <c r="GT2144" s="69"/>
      <c r="GU2144" s="69"/>
      <c r="GV2144" s="69"/>
      <c r="GW2144" s="69"/>
      <c r="GX2144" s="69"/>
      <c r="GY2144" s="69"/>
      <c r="GZ2144" s="69"/>
      <c r="HA2144" s="69"/>
      <c r="HB2144" s="69"/>
      <c r="HC2144" s="69"/>
      <c r="HD2144" s="69"/>
      <c r="HE2144" s="69"/>
      <c r="HF2144" s="69"/>
      <c r="HG2144" s="69"/>
      <c r="HH2144" s="69"/>
      <c r="HI2144" s="69"/>
      <c r="HJ2144" s="69"/>
      <c r="HK2144" s="69"/>
      <c r="HL2144" s="69"/>
      <c r="HM2144" s="69"/>
      <c r="HN2144" s="69"/>
      <c r="HO2144" s="69"/>
      <c r="HP2144" s="69"/>
      <c r="HQ2144" s="69"/>
      <c r="HR2144" s="69"/>
      <c r="HS2144" s="69"/>
      <c r="HT2144" s="69"/>
      <c r="HU2144" s="69"/>
      <c r="HV2144" s="69"/>
      <c r="HW2144" s="69"/>
      <c r="HX2144" s="69"/>
      <c r="HY2144" s="69"/>
      <c r="HZ2144" s="69"/>
      <c r="IA2144" s="69"/>
      <c r="IB2144" s="69"/>
      <c r="IC2144" s="69"/>
      <c r="ID2144" s="69"/>
      <c r="IE2144" s="69"/>
      <c r="IF2144" s="69"/>
      <c r="IG2144" s="69"/>
      <c r="IH2144" s="69"/>
      <c r="II2144" s="69"/>
      <c r="IJ2144" s="69"/>
      <c r="IK2144" s="69"/>
      <c r="IL2144" s="69"/>
      <c r="IM2144" s="69"/>
      <c r="IN2144" s="69"/>
    </row>
    <row r="2145" spans="1:248" s="70" customFormat="1" ht="32.1" customHeight="1" x14ac:dyDescent="0.2">
      <c r="A2145" s="203"/>
      <c r="B2145" s="206">
        <v>1988</v>
      </c>
      <c r="C2145" s="205" t="s">
        <v>2751</v>
      </c>
      <c r="D2145" s="326">
        <v>5730</v>
      </c>
      <c r="E2145" s="69"/>
      <c r="F2145" s="69"/>
      <c r="G2145" s="69"/>
      <c r="H2145" s="69"/>
      <c r="I2145" s="69"/>
      <c r="J2145" s="69"/>
      <c r="N2145" s="69"/>
      <c r="O2145" s="69"/>
      <c r="P2145" s="69"/>
      <c r="Q2145" s="69"/>
      <c r="R2145" s="69"/>
      <c r="S2145" s="69"/>
      <c r="T2145" s="69"/>
      <c r="U2145" s="69"/>
      <c r="V2145" s="69"/>
      <c r="W2145" s="69"/>
      <c r="X2145" s="69"/>
      <c r="Y2145" s="69"/>
      <c r="Z2145" s="69"/>
      <c r="AA2145" s="69"/>
      <c r="AB2145" s="69"/>
      <c r="AC2145" s="69"/>
      <c r="AD2145" s="69"/>
      <c r="AE2145" s="69"/>
      <c r="AF2145" s="69"/>
      <c r="AG2145" s="69"/>
      <c r="AH2145" s="69"/>
      <c r="AI2145" s="69"/>
      <c r="AJ2145" s="69"/>
      <c r="AK2145" s="69"/>
      <c r="AL2145" s="69"/>
      <c r="AM2145" s="69"/>
      <c r="AN2145" s="69"/>
      <c r="AO2145" s="69"/>
      <c r="AP2145" s="69"/>
      <c r="AQ2145" s="69"/>
      <c r="AR2145" s="69"/>
      <c r="AS2145" s="69"/>
      <c r="AT2145" s="69"/>
      <c r="AU2145" s="69"/>
      <c r="AV2145" s="69"/>
      <c r="AW2145" s="69"/>
      <c r="AX2145" s="69"/>
      <c r="AY2145" s="69"/>
      <c r="AZ2145" s="69"/>
      <c r="BA2145" s="69"/>
      <c r="BB2145" s="69"/>
      <c r="BC2145" s="69"/>
      <c r="BD2145" s="69"/>
      <c r="BE2145" s="69"/>
      <c r="BF2145" s="69"/>
      <c r="BG2145" s="69"/>
      <c r="BH2145" s="69"/>
      <c r="BI2145" s="69"/>
      <c r="BJ2145" s="69"/>
      <c r="BK2145" s="69"/>
      <c r="BL2145" s="69"/>
      <c r="BM2145" s="69"/>
      <c r="BN2145" s="69"/>
      <c r="BO2145" s="69"/>
      <c r="BP2145" s="69"/>
      <c r="BQ2145" s="69"/>
      <c r="BR2145" s="69"/>
      <c r="BS2145" s="69"/>
      <c r="BT2145" s="69"/>
      <c r="BU2145" s="69"/>
      <c r="BV2145" s="69"/>
      <c r="BW2145" s="69"/>
      <c r="BX2145" s="69"/>
      <c r="BY2145" s="69"/>
      <c r="BZ2145" s="69"/>
      <c r="CA2145" s="69"/>
      <c r="CB2145" s="69"/>
      <c r="CC2145" s="69"/>
      <c r="CD2145" s="69"/>
      <c r="CE2145" s="69"/>
      <c r="CF2145" s="69"/>
      <c r="CG2145" s="69"/>
      <c r="CH2145" s="69"/>
      <c r="CI2145" s="69"/>
      <c r="CJ2145" s="69"/>
      <c r="CK2145" s="69"/>
      <c r="CL2145" s="69"/>
      <c r="CM2145" s="69"/>
      <c r="CN2145" s="69"/>
      <c r="CO2145" s="69"/>
      <c r="CP2145" s="69"/>
      <c r="CQ2145" s="69"/>
      <c r="CR2145" s="69"/>
      <c r="CS2145" s="69"/>
      <c r="CT2145" s="69"/>
      <c r="CU2145" s="69"/>
      <c r="CV2145" s="69"/>
      <c r="CW2145" s="69"/>
      <c r="CX2145" s="69"/>
      <c r="CY2145" s="69"/>
      <c r="CZ2145" s="69"/>
      <c r="DA2145" s="69"/>
      <c r="DB2145" s="69"/>
      <c r="DC2145" s="69"/>
      <c r="DD2145" s="69"/>
      <c r="DE2145" s="69"/>
      <c r="DF2145" s="69"/>
      <c r="DG2145" s="69"/>
      <c r="DH2145" s="69"/>
      <c r="DI2145" s="69"/>
      <c r="DJ2145" s="69"/>
      <c r="DK2145" s="69"/>
      <c r="DL2145" s="69"/>
      <c r="DM2145" s="69"/>
      <c r="DN2145" s="69"/>
      <c r="DO2145" s="69"/>
      <c r="DP2145" s="69"/>
      <c r="DQ2145" s="69"/>
      <c r="DR2145" s="69"/>
      <c r="DS2145" s="69"/>
      <c r="DT2145" s="69"/>
      <c r="DU2145" s="69"/>
      <c r="DV2145" s="69"/>
      <c r="DW2145" s="69"/>
      <c r="DX2145" s="69"/>
      <c r="DY2145" s="69"/>
      <c r="DZ2145" s="69"/>
      <c r="EA2145" s="69"/>
      <c r="EB2145" s="69"/>
      <c r="EC2145" s="69"/>
      <c r="ED2145" s="69"/>
      <c r="EE2145" s="69"/>
      <c r="EF2145" s="69"/>
      <c r="EG2145" s="69"/>
      <c r="EH2145" s="69"/>
      <c r="EI2145" s="69"/>
      <c r="EJ2145" s="69"/>
      <c r="EK2145" s="69"/>
      <c r="EL2145" s="69"/>
      <c r="EM2145" s="69"/>
      <c r="EN2145" s="69"/>
      <c r="EO2145" s="69"/>
      <c r="EP2145" s="69"/>
      <c r="EQ2145" s="69"/>
      <c r="ER2145" s="69"/>
      <c r="ES2145" s="69"/>
      <c r="ET2145" s="69"/>
      <c r="EU2145" s="69"/>
      <c r="EV2145" s="69"/>
      <c r="EW2145" s="69"/>
      <c r="EX2145" s="69"/>
      <c r="EY2145" s="69"/>
      <c r="EZ2145" s="69"/>
      <c r="FA2145" s="69"/>
      <c r="FB2145" s="69"/>
      <c r="FC2145" s="69"/>
      <c r="FD2145" s="69"/>
      <c r="FE2145" s="69"/>
      <c r="FF2145" s="69"/>
      <c r="FG2145" s="69"/>
      <c r="FH2145" s="69"/>
      <c r="FI2145" s="69"/>
      <c r="FJ2145" s="69"/>
      <c r="FK2145" s="69"/>
      <c r="FL2145" s="69"/>
      <c r="FM2145" s="69"/>
      <c r="FN2145" s="69"/>
      <c r="FO2145" s="69"/>
      <c r="FP2145" s="69"/>
      <c r="FQ2145" s="69"/>
      <c r="FR2145" s="69"/>
      <c r="FS2145" s="69"/>
      <c r="FT2145" s="69"/>
      <c r="FU2145" s="69"/>
      <c r="FV2145" s="69"/>
      <c r="FW2145" s="69"/>
      <c r="FX2145" s="69"/>
      <c r="FY2145" s="69"/>
      <c r="FZ2145" s="69"/>
      <c r="GA2145" s="69"/>
      <c r="GB2145" s="69"/>
      <c r="GC2145" s="69"/>
      <c r="GD2145" s="69"/>
      <c r="GE2145" s="69"/>
      <c r="GF2145" s="69"/>
      <c r="GG2145" s="69"/>
      <c r="GH2145" s="69"/>
      <c r="GI2145" s="69"/>
      <c r="GJ2145" s="69"/>
      <c r="GK2145" s="69"/>
      <c r="GL2145" s="69"/>
      <c r="GM2145" s="69"/>
      <c r="GN2145" s="69"/>
      <c r="GO2145" s="69"/>
      <c r="GP2145" s="69"/>
      <c r="GQ2145" s="69"/>
      <c r="GR2145" s="69"/>
      <c r="GS2145" s="69"/>
      <c r="GT2145" s="69"/>
      <c r="GU2145" s="69"/>
      <c r="GV2145" s="69"/>
      <c r="GW2145" s="69"/>
      <c r="GX2145" s="69"/>
      <c r="GY2145" s="69"/>
      <c r="GZ2145" s="69"/>
      <c r="HA2145" s="69"/>
      <c r="HB2145" s="69"/>
      <c r="HC2145" s="69"/>
      <c r="HD2145" s="69"/>
      <c r="HE2145" s="69"/>
      <c r="HF2145" s="69"/>
      <c r="HG2145" s="69"/>
      <c r="HH2145" s="69"/>
      <c r="HI2145" s="69"/>
      <c r="HJ2145" s="69"/>
      <c r="HK2145" s="69"/>
      <c r="HL2145" s="69"/>
      <c r="HM2145" s="69"/>
      <c r="HN2145" s="69"/>
      <c r="HO2145" s="69"/>
      <c r="HP2145" s="69"/>
      <c r="HQ2145" s="69"/>
      <c r="HR2145" s="69"/>
      <c r="HS2145" s="69"/>
      <c r="HT2145" s="69"/>
      <c r="HU2145" s="69"/>
      <c r="HV2145" s="69"/>
      <c r="HW2145" s="69"/>
      <c r="HX2145" s="69"/>
      <c r="HY2145" s="69"/>
      <c r="HZ2145" s="69"/>
      <c r="IA2145" s="69"/>
      <c r="IB2145" s="69"/>
      <c r="IC2145" s="69"/>
      <c r="ID2145" s="69"/>
      <c r="IE2145" s="69"/>
      <c r="IF2145" s="69"/>
      <c r="IG2145" s="69"/>
      <c r="IH2145" s="69"/>
      <c r="II2145" s="69"/>
      <c r="IJ2145" s="69"/>
      <c r="IK2145" s="69"/>
      <c r="IL2145" s="69"/>
      <c r="IM2145" s="69"/>
      <c r="IN2145" s="69"/>
    </row>
    <row r="2146" spans="1:248" s="70" customFormat="1" ht="32.1" customHeight="1" x14ac:dyDescent="0.2">
      <c r="A2146" s="203"/>
      <c r="B2146" s="206">
        <v>1989</v>
      </c>
      <c r="C2146" s="205" t="s">
        <v>2752</v>
      </c>
      <c r="D2146" s="326">
        <v>1350</v>
      </c>
      <c r="E2146" s="69"/>
      <c r="F2146" s="69"/>
      <c r="G2146" s="69"/>
      <c r="H2146" s="69"/>
      <c r="I2146" s="69"/>
      <c r="J2146" s="69"/>
      <c r="N2146" s="69"/>
      <c r="O2146" s="69"/>
      <c r="P2146" s="69"/>
      <c r="Q2146" s="69"/>
      <c r="R2146" s="69"/>
      <c r="S2146" s="69"/>
      <c r="T2146" s="69"/>
      <c r="U2146" s="69"/>
      <c r="V2146" s="69"/>
      <c r="W2146" s="69"/>
      <c r="X2146" s="69"/>
      <c r="Y2146" s="69"/>
      <c r="Z2146" s="69"/>
      <c r="AA2146" s="69"/>
      <c r="AB2146" s="69"/>
      <c r="AC2146" s="69"/>
      <c r="AD2146" s="69"/>
      <c r="AE2146" s="69"/>
      <c r="AF2146" s="69"/>
      <c r="AG2146" s="69"/>
      <c r="AH2146" s="69"/>
      <c r="AI2146" s="69"/>
      <c r="AJ2146" s="69"/>
      <c r="AK2146" s="69"/>
      <c r="AL2146" s="69"/>
      <c r="AM2146" s="69"/>
      <c r="AN2146" s="69"/>
      <c r="AO2146" s="69"/>
      <c r="AP2146" s="69"/>
      <c r="AQ2146" s="69"/>
      <c r="AR2146" s="69"/>
      <c r="AS2146" s="69"/>
      <c r="AT2146" s="69"/>
      <c r="AU2146" s="69"/>
      <c r="AV2146" s="69"/>
      <c r="AW2146" s="69"/>
      <c r="AX2146" s="69"/>
      <c r="AY2146" s="69"/>
      <c r="AZ2146" s="69"/>
      <c r="BA2146" s="69"/>
      <c r="BB2146" s="69"/>
      <c r="BC2146" s="69"/>
      <c r="BD2146" s="69"/>
      <c r="BE2146" s="69"/>
      <c r="BF2146" s="69"/>
      <c r="BG2146" s="69"/>
      <c r="BH2146" s="69"/>
      <c r="BI2146" s="69"/>
      <c r="BJ2146" s="69"/>
      <c r="BK2146" s="69"/>
      <c r="BL2146" s="69"/>
      <c r="BM2146" s="69"/>
      <c r="BN2146" s="69"/>
      <c r="BO2146" s="69"/>
      <c r="BP2146" s="69"/>
      <c r="BQ2146" s="69"/>
      <c r="BR2146" s="69"/>
      <c r="BS2146" s="69"/>
      <c r="BT2146" s="69"/>
      <c r="BU2146" s="69"/>
      <c r="BV2146" s="69"/>
      <c r="BW2146" s="69"/>
      <c r="BX2146" s="69"/>
      <c r="BY2146" s="69"/>
      <c r="BZ2146" s="69"/>
      <c r="CA2146" s="69"/>
      <c r="CB2146" s="69"/>
      <c r="CC2146" s="69"/>
      <c r="CD2146" s="69"/>
      <c r="CE2146" s="69"/>
      <c r="CF2146" s="69"/>
      <c r="CG2146" s="69"/>
      <c r="CH2146" s="69"/>
      <c r="CI2146" s="69"/>
      <c r="CJ2146" s="69"/>
      <c r="CK2146" s="69"/>
      <c r="CL2146" s="69"/>
      <c r="CM2146" s="69"/>
      <c r="CN2146" s="69"/>
      <c r="CO2146" s="69"/>
      <c r="CP2146" s="69"/>
      <c r="CQ2146" s="69"/>
      <c r="CR2146" s="69"/>
      <c r="CS2146" s="69"/>
      <c r="CT2146" s="69"/>
      <c r="CU2146" s="69"/>
      <c r="CV2146" s="69"/>
      <c r="CW2146" s="69"/>
      <c r="CX2146" s="69"/>
      <c r="CY2146" s="69"/>
      <c r="CZ2146" s="69"/>
      <c r="DA2146" s="69"/>
      <c r="DB2146" s="69"/>
      <c r="DC2146" s="69"/>
      <c r="DD2146" s="69"/>
      <c r="DE2146" s="69"/>
      <c r="DF2146" s="69"/>
      <c r="DG2146" s="69"/>
      <c r="DH2146" s="69"/>
      <c r="DI2146" s="69"/>
      <c r="DJ2146" s="69"/>
      <c r="DK2146" s="69"/>
      <c r="DL2146" s="69"/>
      <c r="DM2146" s="69"/>
      <c r="DN2146" s="69"/>
      <c r="DO2146" s="69"/>
      <c r="DP2146" s="69"/>
      <c r="DQ2146" s="69"/>
      <c r="DR2146" s="69"/>
      <c r="DS2146" s="69"/>
      <c r="DT2146" s="69"/>
      <c r="DU2146" s="69"/>
      <c r="DV2146" s="69"/>
      <c r="DW2146" s="69"/>
      <c r="DX2146" s="69"/>
      <c r="DY2146" s="69"/>
      <c r="DZ2146" s="69"/>
      <c r="EA2146" s="69"/>
      <c r="EB2146" s="69"/>
      <c r="EC2146" s="69"/>
      <c r="ED2146" s="69"/>
      <c r="EE2146" s="69"/>
      <c r="EF2146" s="69"/>
      <c r="EG2146" s="69"/>
      <c r="EH2146" s="69"/>
      <c r="EI2146" s="69"/>
      <c r="EJ2146" s="69"/>
      <c r="EK2146" s="69"/>
      <c r="EL2146" s="69"/>
      <c r="EM2146" s="69"/>
      <c r="EN2146" s="69"/>
      <c r="EO2146" s="69"/>
      <c r="EP2146" s="69"/>
      <c r="EQ2146" s="69"/>
      <c r="ER2146" s="69"/>
      <c r="ES2146" s="69"/>
      <c r="ET2146" s="69"/>
      <c r="EU2146" s="69"/>
      <c r="EV2146" s="69"/>
      <c r="EW2146" s="69"/>
      <c r="EX2146" s="69"/>
      <c r="EY2146" s="69"/>
      <c r="EZ2146" s="69"/>
      <c r="FA2146" s="69"/>
      <c r="FB2146" s="69"/>
      <c r="FC2146" s="69"/>
      <c r="FD2146" s="69"/>
      <c r="FE2146" s="69"/>
      <c r="FF2146" s="69"/>
      <c r="FG2146" s="69"/>
      <c r="FH2146" s="69"/>
      <c r="FI2146" s="69"/>
      <c r="FJ2146" s="69"/>
      <c r="FK2146" s="69"/>
      <c r="FL2146" s="69"/>
      <c r="FM2146" s="69"/>
      <c r="FN2146" s="69"/>
      <c r="FO2146" s="69"/>
      <c r="FP2146" s="69"/>
      <c r="FQ2146" s="69"/>
      <c r="FR2146" s="69"/>
      <c r="FS2146" s="69"/>
      <c r="FT2146" s="69"/>
      <c r="FU2146" s="69"/>
      <c r="FV2146" s="69"/>
      <c r="FW2146" s="69"/>
      <c r="FX2146" s="69"/>
      <c r="FY2146" s="69"/>
      <c r="FZ2146" s="69"/>
      <c r="GA2146" s="69"/>
      <c r="GB2146" s="69"/>
      <c r="GC2146" s="69"/>
      <c r="GD2146" s="69"/>
      <c r="GE2146" s="69"/>
      <c r="GF2146" s="69"/>
      <c r="GG2146" s="69"/>
      <c r="GH2146" s="69"/>
      <c r="GI2146" s="69"/>
      <c r="GJ2146" s="69"/>
      <c r="GK2146" s="69"/>
      <c r="GL2146" s="69"/>
      <c r="GM2146" s="69"/>
      <c r="GN2146" s="69"/>
      <c r="GO2146" s="69"/>
      <c r="GP2146" s="69"/>
      <c r="GQ2146" s="69"/>
      <c r="GR2146" s="69"/>
      <c r="GS2146" s="69"/>
      <c r="GT2146" s="69"/>
      <c r="GU2146" s="69"/>
      <c r="GV2146" s="69"/>
      <c r="GW2146" s="69"/>
      <c r="GX2146" s="69"/>
      <c r="GY2146" s="69"/>
      <c r="GZ2146" s="69"/>
      <c r="HA2146" s="69"/>
      <c r="HB2146" s="69"/>
      <c r="HC2146" s="69"/>
      <c r="HD2146" s="69"/>
      <c r="HE2146" s="69"/>
      <c r="HF2146" s="69"/>
      <c r="HG2146" s="69"/>
      <c r="HH2146" s="69"/>
      <c r="HI2146" s="69"/>
      <c r="HJ2146" s="69"/>
      <c r="HK2146" s="69"/>
      <c r="HL2146" s="69"/>
      <c r="HM2146" s="69"/>
      <c r="HN2146" s="69"/>
      <c r="HO2146" s="69"/>
      <c r="HP2146" s="69"/>
      <c r="HQ2146" s="69"/>
      <c r="HR2146" s="69"/>
      <c r="HS2146" s="69"/>
      <c r="HT2146" s="69"/>
      <c r="HU2146" s="69"/>
      <c r="HV2146" s="69"/>
      <c r="HW2146" s="69"/>
      <c r="HX2146" s="69"/>
      <c r="HY2146" s="69"/>
      <c r="HZ2146" s="69"/>
      <c r="IA2146" s="69"/>
      <c r="IB2146" s="69"/>
      <c r="IC2146" s="69"/>
      <c r="ID2146" s="69"/>
      <c r="IE2146" s="69"/>
      <c r="IF2146" s="69"/>
      <c r="IG2146" s="69"/>
      <c r="IH2146" s="69"/>
      <c r="II2146" s="69"/>
      <c r="IJ2146" s="69"/>
      <c r="IK2146" s="69"/>
      <c r="IL2146" s="69"/>
      <c r="IM2146" s="69"/>
      <c r="IN2146" s="69"/>
    </row>
    <row r="2147" spans="1:248" s="70" customFormat="1" ht="13.9" customHeight="1" x14ac:dyDescent="0.2">
      <c r="A2147" s="203"/>
      <c r="B2147" s="206">
        <v>1990</v>
      </c>
      <c r="C2147" s="205" t="s">
        <v>2753</v>
      </c>
      <c r="D2147" s="326">
        <v>800</v>
      </c>
      <c r="E2147" s="69"/>
      <c r="F2147" s="69"/>
      <c r="G2147" s="69"/>
      <c r="H2147" s="69"/>
      <c r="I2147" s="69"/>
      <c r="J2147" s="69"/>
      <c r="N2147" s="69"/>
      <c r="O2147" s="69"/>
      <c r="P2147" s="69"/>
      <c r="Q2147" s="69"/>
      <c r="R2147" s="69"/>
      <c r="S2147" s="69"/>
      <c r="T2147" s="69"/>
      <c r="U2147" s="69"/>
      <c r="V2147" s="69"/>
      <c r="W2147" s="69"/>
      <c r="X2147" s="69"/>
      <c r="Y2147" s="69"/>
      <c r="Z2147" s="69"/>
      <c r="AA2147" s="69"/>
      <c r="AB2147" s="69"/>
      <c r="AC2147" s="69"/>
      <c r="AD2147" s="69"/>
      <c r="AE2147" s="69"/>
      <c r="AF2147" s="69"/>
      <c r="AG2147" s="69"/>
      <c r="AH2147" s="69"/>
      <c r="AI2147" s="69"/>
      <c r="AJ2147" s="69"/>
      <c r="AK2147" s="69"/>
      <c r="AL2147" s="69"/>
      <c r="AM2147" s="69"/>
      <c r="AN2147" s="69"/>
      <c r="AO2147" s="69"/>
      <c r="AP2147" s="69"/>
      <c r="AQ2147" s="69"/>
      <c r="AR2147" s="69"/>
      <c r="AS2147" s="69"/>
      <c r="AT2147" s="69"/>
      <c r="AU2147" s="69"/>
      <c r="AV2147" s="69"/>
      <c r="AW2147" s="69"/>
      <c r="AX2147" s="69"/>
      <c r="AY2147" s="69"/>
      <c r="AZ2147" s="69"/>
      <c r="BA2147" s="69"/>
      <c r="BB2147" s="69"/>
      <c r="BC2147" s="69"/>
      <c r="BD2147" s="69"/>
      <c r="BE2147" s="69"/>
      <c r="BF2147" s="69"/>
      <c r="BG2147" s="69"/>
      <c r="BH2147" s="69"/>
      <c r="BI2147" s="69"/>
      <c r="BJ2147" s="69"/>
      <c r="BK2147" s="69"/>
      <c r="BL2147" s="69"/>
      <c r="BM2147" s="69"/>
      <c r="BN2147" s="69"/>
      <c r="BO2147" s="69"/>
      <c r="BP2147" s="69"/>
      <c r="BQ2147" s="69"/>
      <c r="BR2147" s="69"/>
      <c r="BS2147" s="69"/>
      <c r="BT2147" s="69"/>
      <c r="BU2147" s="69"/>
      <c r="BV2147" s="69"/>
      <c r="BW2147" s="69"/>
      <c r="BX2147" s="69"/>
      <c r="BY2147" s="69"/>
      <c r="BZ2147" s="69"/>
      <c r="CA2147" s="69"/>
      <c r="CB2147" s="69"/>
      <c r="CC2147" s="69"/>
      <c r="CD2147" s="69"/>
      <c r="CE2147" s="69"/>
      <c r="CF2147" s="69"/>
      <c r="CG2147" s="69"/>
      <c r="CH2147" s="69"/>
      <c r="CI2147" s="69"/>
      <c r="CJ2147" s="69"/>
      <c r="CK2147" s="69"/>
      <c r="CL2147" s="69"/>
      <c r="CM2147" s="69"/>
      <c r="CN2147" s="69"/>
      <c r="CO2147" s="69"/>
      <c r="CP2147" s="69"/>
      <c r="CQ2147" s="69"/>
      <c r="CR2147" s="69"/>
      <c r="CS2147" s="69"/>
      <c r="CT2147" s="69"/>
      <c r="CU2147" s="69"/>
      <c r="CV2147" s="69"/>
      <c r="CW2147" s="69"/>
      <c r="CX2147" s="69"/>
      <c r="CY2147" s="69"/>
      <c r="CZ2147" s="69"/>
      <c r="DA2147" s="69"/>
      <c r="DB2147" s="69"/>
      <c r="DC2147" s="69"/>
      <c r="DD2147" s="69"/>
      <c r="DE2147" s="69"/>
      <c r="DF2147" s="69"/>
      <c r="DG2147" s="69"/>
      <c r="DH2147" s="69"/>
      <c r="DI2147" s="69"/>
      <c r="DJ2147" s="69"/>
      <c r="DK2147" s="69"/>
      <c r="DL2147" s="69"/>
      <c r="DM2147" s="69"/>
      <c r="DN2147" s="69"/>
      <c r="DO2147" s="69"/>
      <c r="DP2147" s="69"/>
      <c r="DQ2147" s="69"/>
      <c r="DR2147" s="69"/>
      <c r="DS2147" s="69"/>
      <c r="DT2147" s="69"/>
      <c r="DU2147" s="69"/>
      <c r="DV2147" s="69"/>
      <c r="DW2147" s="69"/>
      <c r="DX2147" s="69"/>
      <c r="DY2147" s="69"/>
      <c r="DZ2147" s="69"/>
      <c r="EA2147" s="69"/>
      <c r="EB2147" s="69"/>
      <c r="EC2147" s="69"/>
      <c r="ED2147" s="69"/>
      <c r="EE2147" s="69"/>
      <c r="EF2147" s="69"/>
      <c r="EG2147" s="69"/>
      <c r="EH2147" s="69"/>
      <c r="EI2147" s="69"/>
      <c r="EJ2147" s="69"/>
      <c r="EK2147" s="69"/>
      <c r="EL2147" s="69"/>
      <c r="EM2147" s="69"/>
      <c r="EN2147" s="69"/>
      <c r="EO2147" s="69"/>
      <c r="EP2147" s="69"/>
      <c r="EQ2147" s="69"/>
      <c r="ER2147" s="69"/>
      <c r="ES2147" s="69"/>
      <c r="ET2147" s="69"/>
      <c r="EU2147" s="69"/>
      <c r="EV2147" s="69"/>
      <c r="EW2147" s="69"/>
      <c r="EX2147" s="69"/>
      <c r="EY2147" s="69"/>
      <c r="EZ2147" s="69"/>
      <c r="FA2147" s="69"/>
      <c r="FB2147" s="69"/>
      <c r="FC2147" s="69"/>
      <c r="FD2147" s="69"/>
      <c r="FE2147" s="69"/>
      <c r="FF2147" s="69"/>
      <c r="FG2147" s="69"/>
      <c r="FH2147" s="69"/>
      <c r="FI2147" s="69"/>
      <c r="FJ2147" s="69"/>
      <c r="FK2147" s="69"/>
      <c r="FL2147" s="69"/>
      <c r="FM2147" s="69"/>
      <c r="FN2147" s="69"/>
      <c r="FO2147" s="69"/>
      <c r="FP2147" s="69"/>
      <c r="FQ2147" s="69"/>
      <c r="FR2147" s="69"/>
      <c r="FS2147" s="69"/>
      <c r="FT2147" s="69"/>
      <c r="FU2147" s="69"/>
      <c r="FV2147" s="69"/>
      <c r="FW2147" s="69"/>
      <c r="FX2147" s="69"/>
      <c r="FY2147" s="69"/>
      <c r="FZ2147" s="69"/>
      <c r="GA2147" s="69"/>
      <c r="GB2147" s="69"/>
      <c r="GC2147" s="69"/>
      <c r="GD2147" s="69"/>
      <c r="GE2147" s="69"/>
      <c r="GF2147" s="69"/>
      <c r="GG2147" s="69"/>
      <c r="GH2147" s="69"/>
      <c r="GI2147" s="69"/>
      <c r="GJ2147" s="69"/>
      <c r="GK2147" s="69"/>
      <c r="GL2147" s="69"/>
      <c r="GM2147" s="69"/>
      <c r="GN2147" s="69"/>
      <c r="GO2147" s="69"/>
      <c r="GP2147" s="69"/>
      <c r="GQ2147" s="69"/>
      <c r="GR2147" s="69"/>
      <c r="GS2147" s="69"/>
      <c r="GT2147" s="69"/>
      <c r="GU2147" s="69"/>
      <c r="GV2147" s="69"/>
      <c r="GW2147" s="69"/>
      <c r="GX2147" s="69"/>
      <c r="GY2147" s="69"/>
      <c r="GZ2147" s="69"/>
      <c r="HA2147" s="69"/>
      <c r="HB2147" s="69"/>
      <c r="HC2147" s="69"/>
      <c r="HD2147" s="69"/>
      <c r="HE2147" s="69"/>
      <c r="HF2147" s="69"/>
      <c r="HG2147" s="69"/>
      <c r="HH2147" s="69"/>
      <c r="HI2147" s="69"/>
      <c r="HJ2147" s="69"/>
      <c r="HK2147" s="69"/>
      <c r="HL2147" s="69"/>
      <c r="HM2147" s="69"/>
      <c r="HN2147" s="69"/>
      <c r="HO2147" s="69"/>
      <c r="HP2147" s="69"/>
      <c r="HQ2147" s="69"/>
      <c r="HR2147" s="69"/>
      <c r="HS2147" s="69"/>
      <c r="HT2147" s="69"/>
      <c r="HU2147" s="69"/>
      <c r="HV2147" s="69"/>
      <c r="HW2147" s="69"/>
      <c r="HX2147" s="69"/>
      <c r="HY2147" s="69"/>
      <c r="HZ2147" s="69"/>
      <c r="IA2147" s="69"/>
      <c r="IB2147" s="69"/>
      <c r="IC2147" s="69"/>
      <c r="ID2147" s="69"/>
      <c r="IE2147" s="69"/>
      <c r="IF2147" s="69"/>
      <c r="IG2147" s="69"/>
      <c r="IH2147" s="69"/>
      <c r="II2147" s="69"/>
      <c r="IJ2147" s="69"/>
      <c r="IK2147" s="69"/>
      <c r="IL2147" s="69"/>
      <c r="IM2147" s="69"/>
      <c r="IN2147" s="69"/>
    </row>
    <row r="2148" spans="1:248" s="70" customFormat="1" ht="15.95" customHeight="1" x14ac:dyDescent="0.2">
      <c r="A2148" s="203"/>
      <c r="B2148" s="206">
        <v>1991</v>
      </c>
      <c r="C2148" s="205" t="s">
        <v>2754</v>
      </c>
      <c r="D2148" s="326">
        <v>1020</v>
      </c>
      <c r="E2148" s="69"/>
      <c r="F2148" s="69"/>
      <c r="G2148" s="69"/>
      <c r="H2148" s="69"/>
      <c r="I2148" s="69"/>
      <c r="J2148" s="69"/>
      <c r="N2148" s="69"/>
      <c r="O2148" s="69"/>
      <c r="P2148" s="69"/>
      <c r="Q2148" s="69"/>
      <c r="R2148" s="69"/>
      <c r="S2148" s="69"/>
      <c r="T2148" s="69"/>
      <c r="U2148" s="69"/>
      <c r="V2148" s="69"/>
      <c r="W2148" s="69"/>
      <c r="X2148" s="69"/>
      <c r="Y2148" s="69"/>
      <c r="Z2148" s="69"/>
      <c r="AA2148" s="69"/>
      <c r="AB2148" s="69"/>
      <c r="AC2148" s="69"/>
      <c r="AD2148" s="69"/>
      <c r="AE2148" s="69"/>
      <c r="AF2148" s="69"/>
      <c r="AG2148" s="69"/>
      <c r="AH2148" s="69"/>
      <c r="AI2148" s="69"/>
      <c r="AJ2148" s="69"/>
      <c r="AK2148" s="69"/>
      <c r="AL2148" s="69"/>
      <c r="AM2148" s="69"/>
      <c r="AN2148" s="69"/>
      <c r="AO2148" s="69"/>
      <c r="AP2148" s="69"/>
      <c r="AQ2148" s="69"/>
      <c r="AR2148" s="69"/>
      <c r="AS2148" s="69"/>
      <c r="AT2148" s="69"/>
      <c r="AU2148" s="69"/>
      <c r="AV2148" s="69"/>
      <c r="AW2148" s="69"/>
      <c r="AX2148" s="69"/>
      <c r="AY2148" s="69"/>
      <c r="AZ2148" s="69"/>
      <c r="BA2148" s="69"/>
      <c r="BB2148" s="69"/>
      <c r="BC2148" s="69"/>
      <c r="BD2148" s="69"/>
      <c r="BE2148" s="69"/>
      <c r="BF2148" s="69"/>
      <c r="BG2148" s="69"/>
      <c r="BH2148" s="69"/>
      <c r="BI2148" s="69"/>
      <c r="BJ2148" s="69"/>
      <c r="BK2148" s="69"/>
      <c r="BL2148" s="69"/>
      <c r="BM2148" s="69"/>
      <c r="BN2148" s="69"/>
      <c r="BO2148" s="69"/>
      <c r="BP2148" s="69"/>
      <c r="BQ2148" s="69"/>
      <c r="BR2148" s="69"/>
      <c r="BS2148" s="69"/>
      <c r="BT2148" s="69"/>
      <c r="BU2148" s="69"/>
      <c r="BV2148" s="69"/>
      <c r="BW2148" s="69"/>
      <c r="BX2148" s="69"/>
      <c r="BY2148" s="69"/>
      <c r="BZ2148" s="69"/>
      <c r="CA2148" s="69"/>
      <c r="CB2148" s="69"/>
      <c r="CC2148" s="69"/>
      <c r="CD2148" s="69"/>
      <c r="CE2148" s="69"/>
      <c r="CF2148" s="69"/>
      <c r="CG2148" s="69"/>
      <c r="CH2148" s="69"/>
      <c r="CI2148" s="69"/>
      <c r="CJ2148" s="69"/>
      <c r="CK2148" s="69"/>
      <c r="CL2148" s="69"/>
      <c r="CM2148" s="69"/>
      <c r="CN2148" s="69"/>
      <c r="CO2148" s="69"/>
      <c r="CP2148" s="69"/>
      <c r="CQ2148" s="69"/>
      <c r="CR2148" s="69"/>
      <c r="CS2148" s="69"/>
      <c r="CT2148" s="69"/>
      <c r="CU2148" s="69"/>
      <c r="CV2148" s="69"/>
      <c r="CW2148" s="69"/>
      <c r="CX2148" s="69"/>
      <c r="CY2148" s="69"/>
      <c r="CZ2148" s="69"/>
      <c r="DA2148" s="69"/>
      <c r="DB2148" s="69"/>
      <c r="DC2148" s="69"/>
      <c r="DD2148" s="69"/>
      <c r="DE2148" s="69"/>
      <c r="DF2148" s="69"/>
      <c r="DG2148" s="69"/>
      <c r="DH2148" s="69"/>
      <c r="DI2148" s="69"/>
      <c r="DJ2148" s="69"/>
      <c r="DK2148" s="69"/>
      <c r="DL2148" s="69"/>
      <c r="DM2148" s="69"/>
      <c r="DN2148" s="69"/>
      <c r="DO2148" s="69"/>
      <c r="DP2148" s="69"/>
      <c r="DQ2148" s="69"/>
      <c r="DR2148" s="69"/>
      <c r="DS2148" s="69"/>
      <c r="DT2148" s="69"/>
      <c r="DU2148" s="69"/>
      <c r="DV2148" s="69"/>
      <c r="DW2148" s="69"/>
      <c r="DX2148" s="69"/>
      <c r="DY2148" s="69"/>
      <c r="DZ2148" s="69"/>
      <c r="EA2148" s="69"/>
      <c r="EB2148" s="69"/>
      <c r="EC2148" s="69"/>
      <c r="ED2148" s="69"/>
      <c r="EE2148" s="69"/>
      <c r="EF2148" s="69"/>
      <c r="EG2148" s="69"/>
      <c r="EH2148" s="69"/>
      <c r="EI2148" s="69"/>
      <c r="EJ2148" s="69"/>
      <c r="EK2148" s="69"/>
      <c r="EL2148" s="69"/>
      <c r="EM2148" s="69"/>
      <c r="EN2148" s="69"/>
      <c r="EO2148" s="69"/>
      <c r="EP2148" s="69"/>
      <c r="EQ2148" s="69"/>
      <c r="ER2148" s="69"/>
      <c r="ES2148" s="69"/>
      <c r="ET2148" s="69"/>
      <c r="EU2148" s="69"/>
      <c r="EV2148" s="69"/>
      <c r="EW2148" s="69"/>
      <c r="EX2148" s="69"/>
      <c r="EY2148" s="69"/>
      <c r="EZ2148" s="69"/>
      <c r="FA2148" s="69"/>
      <c r="FB2148" s="69"/>
      <c r="FC2148" s="69"/>
      <c r="FD2148" s="69"/>
      <c r="FE2148" s="69"/>
      <c r="FF2148" s="69"/>
      <c r="FG2148" s="69"/>
      <c r="FH2148" s="69"/>
      <c r="FI2148" s="69"/>
      <c r="FJ2148" s="69"/>
      <c r="FK2148" s="69"/>
      <c r="FL2148" s="69"/>
      <c r="FM2148" s="69"/>
      <c r="FN2148" s="69"/>
      <c r="FO2148" s="69"/>
      <c r="FP2148" s="69"/>
      <c r="FQ2148" s="69"/>
      <c r="FR2148" s="69"/>
      <c r="FS2148" s="69"/>
      <c r="FT2148" s="69"/>
      <c r="FU2148" s="69"/>
      <c r="FV2148" s="69"/>
      <c r="FW2148" s="69"/>
      <c r="FX2148" s="69"/>
      <c r="FY2148" s="69"/>
      <c r="FZ2148" s="69"/>
      <c r="GA2148" s="69"/>
      <c r="GB2148" s="69"/>
      <c r="GC2148" s="69"/>
      <c r="GD2148" s="69"/>
      <c r="GE2148" s="69"/>
      <c r="GF2148" s="69"/>
      <c r="GG2148" s="69"/>
      <c r="GH2148" s="69"/>
      <c r="GI2148" s="69"/>
      <c r="GJ2148" s="69"/>
      <c r="GK2148" s="69"/>
      <c r="GL2148" s="69"/>
      <c r="GM2148" s="69"/>
      <c r="GN2148" s="69"/>
      <c r="GO2148" s="69"/>
      <c r="GP2148" s="69"/>
      <c r="GQ2148" s="69"/>
      <c r="GR2148" s="69"/>
      <c r="GS2148" s="69"/>
      <c r="GT2148" s="69"/>
      <c r="GU2148" s="69"/>
      <c r="GV2148" s="69"/>
      <c r="GW2148" s="69"/>
      <c r="GX2148" s="69"/>
      <c r="GY2148" s="69"/>
      <c r="GZ2148" s="69"/>
      <c r="HA2148" s="69"/>
      <c r="HB2148" s="69"/>
      <c r="HC2148" s="69"/>
      <c r="HD2148" s="69"/>
      <c r="HE2148" s="69"/>
      <c r="HF2148" s="69"/>
      <c r="HG2148" s="69"/>
      <c r="HH2148" s="69"/>
      <c r="HI2148" s="69"/>
      <c r="HJ2148" s="69"/>
      <c r="HK2148" s="69"/>
      <c r="HL2148" s="69"/>
      <c r="HM2148" s="69"/>
      <c r="HN2148" s="69"/>
      <c r="HO2148" s="69"/>
      <c r="HP2148" s="69"/>
      <c r="HQ2148" s="69"/>
      <c r="HR2148" s="69"/>
      <c r="HS2148" s="69"/>
      <c r="HT2148" s="69"/>
      <c r="HU2148" s="69"/>
      <c r="HV2148" s="69"/>
      <c r="HW2148" s="69"/>
      <c r="HX2148" s="69"/>
      <c r="HY2148" s="69"/>
      <c r="HZ2148" s="69"/>
      <c r="IA2148" s="69"/>
      <c r="IB2148" s="69"/>
      <c r="IC2148" s="69"/>
      <c r="ID2148" s="69"/>
      <c r="IE2148" s="69"/>
      <c r="IF2148" s="69"/>
      <c r="IG2148" s="69"/>
      <c r="IH2148" s="69"/>
      <c r="II2148" s="69"/>
      <c r="IJ2148" s="69"/>
      <c r="IK2148" s="69"/>
      <c r="IL2148" s="69"/>
      <c r="IM2148" s="69"/>
      <c r="IN2148" s="69"/>
    </row>
    <row r="2149" spans="1:248" s="70" customFormat="1" ht="13.35" customHeight="1" x14ac:dyDescent="0.2">
      <c r="A2149" s="203"/>
      <c r="B2149" s="206">
        <v>1992</v>
      </c>
      <c r="C2149" s="205" t="s">
        <v>2755</v>
      </c>
      <c r="D2149" s="326">
        <v>1070</v>
      </c>
      <c r="E2149" s="69"/>
      <c r="F2149" s="69"/>
      <c r="G2149" s="69"/>
      <c r="H2149" s="69"/>
      <c r="I2149" s="69"/>
      <c r="J2149" s="69"/>
      <c r="N2149" s="69"/>
      <c r="O2149" s="69"/>
      <c r="P2149" s="69"/>
      <c r="Q2149" s="69"/>
      <c r="R2149" s="69"/>
      <c r="S2149" s="69"/>
      <c r="T2149" s="69"/>
      <c r="U2149" s="69"/>
      <c r="V2149" s="69"/>
      <c r="W2149" s="69"/>
      <c r="X2149" s="69"/>
      <c r="Y2149" s="69"/>
      <c r="Z2149" s="69"/>
      <c r="AA2149" s="69"/>
      <c r="AB2149" s="69"/>
      <c r="AC2149" s="69"/>
      <c r="AD2149" s="69"/>
      <c r="AE2149" s="69"/>
      <c r="AF2149" s="69"/>
      <c r="AG2149" s="69"/>
      <c r="AH2149" s="69"/>
      <c r="AI2149" s="69"/>
      <c r="AJ2149" s="69"/>
      <c r="AK2149" s="69"/>
      <c r="AL2149" s="69"/>
      <c r="AM2149" s="69"/>
      <c r="AN2149" s="69"/>
      <c r="AO2149" s="69"/>
      <c r="AP2149" s="69"/>
      <c r="AQ2149" s="69"/>
      <c r="AR2149" s="69"/>
      <c r="AS2149" s="69"/>
      <c r="AT2149" s="69"/>
      <c r="AU2149" s="69"/>
      <c r="AV2149" s="69"/>
      <c r="AW2149" s="69"/>
      <c r="AX2149" s="69"/>
      <c r="AY2149" s="69"/>
      <c r="AZ2149" s="69"/>
      <c r="BA2149" s="69"/>
      <c r="BB2149" s="69"/>
      <c r="BC2149" s="69"/>
      <c r="BD2149" s="69"/>
      <c r="BE2149" s="69"/>
      <c r="BF2149" s="69"/>
      <c r="BG2149" s="69"/>
      <c r="BH2149" s="69"/>
      <c r="BI2149" s="69"/>
      <c r="BJ2149" s="69"/>
      <c r="BK2149" s="69"/>
      <c r="BL2149" s="69"/>
      <c r="BM2149" s="69"/>
      <c r="BN2149" s="69"/>
      <c r="BO2149" s="69"/>
      <c r="BP2149" s="69"/>
      <c r="BQ2149" s="69"/>
      <c r="BR2149" s="69"/>
      <c r="BS2149" s="69"/>
      <c r="BT2149" s="69"/>
      <c r="BU2149" s="69"/>
      <c r="BV2149" s="69"/>
      <c r="BW2149" s="69"/>
      <c r="BX2149" s="69"/>
      <c r="BY2149" s="69"/>
      <c r="BZ2149" s="69"/>
      <c r="CA2149" s="69"/>
      <c r="CB2149" s="69"/>
      <c r="CC2149" s="69"/>
      <c r="CD2149" s="69"/>
      <c r="CE2149" s="69"/>
      <c r="CF2149" s="69"/>
      <c r="CG2149" s="69"/>
      <c r="CH2149" s="69"/>
      <c r="CI2149" s="69"/>
      <c r="CJ2149" s="69"/>
      <c r="CK2149" s="69"/>
      <c r="CL2149" s="69"/>
      <c r="CM2149" s="69"/>
      <c r="CN2149" s="69"/>
      <c r="CO2149" s="69"/>
      <c r="CP2149" s="69"/>
      <c r="CQ2149" s="69"/>
      <c r="CR2149" s="69"/>
      <c r="CS2149" s="69"/>
      <c r="CT2149" s="69"/>
      <c r="CU2149" s="69"/>
      <c r="CV2149" s="69"/>
      <c r="CW2149" s="69"/>
      <c r="CX2149" s="69"/>
      <c r="CY2149" s="69"/>
      <c r="CZ2149" s="69"/>
      <c r="DA2149" s="69"/>
      <c r="DB2149" s="69"/>
      <c r="DC2149" s="69"/>
      <c r="DD2149" s="69"/>
      <c r="DE2149" s="69"/>
      <c r="DF2149" s="69"/>
      <c r="DG2149" s="69"/>
      <c r="DH2149" s="69"/>
      <c r="DI2149" s="69"/>
      <c r="DJ2149" s="69"/>
      <c r="DK2149" s="69"/>
      <c r="DL2149" s="69"/>
      <c r="DM2149" s="69"/>
      <c r="DN2149" s="69"/>
      <c r="DO2149" s="69"/>
      <c r="DP2149" s="69"/>
      <c r="DQ2149" s="69"/>
      <c r="DR2149" s="69"/>
      <c r="DS2149" s="69"/>
      <c r="DT2149" s="69"/>
      <c r="DU2149" s="69"/>
      <c r="DV2149" s="69"/>
      <c r="DW2149" s="69"/>
      <c r="DX2149" s="69"/>
      <c r="DY2149" s="69"/>
      <c r="DZ2149" s="69"/>
      <c r="EA2149" s="69"/>
      <c r="EB2149" s="69"/>
      <c r="EC2149" s="69"/>
      <c r="ED2149" s="69"/>
      <c r="EE2149" s="69"/>
      <c r="EF2149" s="69"/>
      <c r="EG2149" s="69"/>
      <c r="EH2149" s="69"/>
      <c r="EI2149" s="69"/>
      <c r="EJ2149" s="69"/>
      <c r="EK2149" s="69"/>
      <c r="EL2149" s="69"/>
      <c r="EM2149" s="69"/>
      <c r="EN2149" s="69"/>
      <c r="EO2149" s="69"/>
      <c r="EP2149" s="69"/>
      <c r="EQ2149" s="69"/>
      <c r="ER2149" s="69"/>
      <c r="ES2149" s="69"/>
      <c r="ET2149" s="69"/>
      <c r="EU2149" s="69"/>
      <c r="EV2149" s="69"/>
      <c r="EW2149" s="69"/>
      <c r="EX2149" s="69"/>
      <c r="EY2149" s="69"/>
      <c r="EZ2149" s="69"/>
      <c r="FA2149" s="69"/>
      <c r="FB2149" s="69"/>
      <c r="FC2149" s="69"/>
      <c r="FD2149" s="69"/>
      <c r="FE2149" s="69"/>
      <c r="FF2149" s="69"/>
      <c r="FG2149" s="69"/>
      <c r="FH2149" s="69"/>
      <c r="FI2149" s="69"/>
      <c r="FJ2149" s="69"/>
      <c r="FK2149" s="69"/>
      <c r="FL2149" s="69"/>
      <c r="FM2149" s="69"/>
      <c r="FN2149" s="69"/>
      <c r="FO2149" s="69"/>
      <c r="FP2149" s="69"/>
      <c r="FQ2149" s="69"/>
      <c r="FR2149" s="69"/>
      <c r="FS2149" s="69"/>
      <c r="FT2149" s="69"/>
      <c r="FU2149" s="69"/>
      <c r="FV2149" s="69"/>
      <c r="FW2149" s="69"/>
      <c r="FX2149" s="69"/>
      <c r="FY2149" s="69"/>
      <c r="FZ2149" s="69"/>
      <c r="GA2149" s="69"/>
      <c r="GB2149" s="69"/>
      <c r="GC2149" s="69"/>
      <c r="GD2149" s="69"/>
      <c r="GE2149" s="69"/>
      <c r="GF2149" s="69"/>
      <c r="GG2149" s="69"/>
      <c r="GH2149" s="69"/>
      <c r="GI2149" s="69"/>
      <c r="GJ2149" s="69"/>
      <c r="GK2149" s="69"/>
      <c r="GL2149" s="69"/>
      <c r="GM2149" s="69"/>
      <c r="GN2149" s="69"/>
      <c r="GO2149" s="69"/>
      <c r="GP2149" s="69"/>
      <c r="GQ2149" s="69"/>
      <c r="GR2149" s="69"/>
      <c r="GS2149" s="69"/>
      <c r="GT2149" s="69"/>
      <c r="GU2149" s="69"/>
      <c r="GV2149" s="69"/>
      <c r="GW2149" s="69"/>
      <c r="GX2149" s="69"/>
      <c r="GY2149" s="69"/>
      <c r="GZ2149" s="69"/>
      <c r="HA2149" s="69"/>
      <c r="HB2149" s="69"/>
      <c r="HC2149" s="69"/>
      <c r="HD2149" s="69"/>
      <c r="HE2149" s="69"/>
      <c r="HF2149" s="69"/>
      <c r="HG2149" s="69"/>
      <c r="HH2149" s="69"/>
      <c r="HI2149" s="69"/>
      <c r="HJ2149" s="69"/>
      <c r="HK2149" s="69"/>
      <c r="HL2149" s="69"/>
      <c r="HM2149" s="69"/>
      <c r="HN2149" s="69"/>
      <c r="HO2149" s="69"/>
      <c r="HP2149" s="69"/>
      <c r="HQ2149" s="69"/>
      <c r="HR2149" s="69"/>
      <c r="HS2149" s="69"/>
      <c r="HT2149" s="69"/>
      <c r="HU2149" s="69"/>
      <c r="HV2149" s="69"/>
      <c r="HW2149" s="69"/>
      <c r="HX2149" s="69"/>
      <c r="HY2149" s="69"/>
      <c r="HZ2149" s="69"/>
      <c r="IA2149" s="69"/>
      <c r="IB2149" s="69"/>
      <c r="IC2149" s="69"/>
      <c r="ID2149" s="69"/>
      <c r="IE2149" s="69"/>
      <c r="IF2149" s="69"/>
      <c r="IG2149" s="69"/>
      <c r="IH2149" s="69"/>
      <c r="II2149" s="69"/>
      <c r="IJ2149" s="69"/>
      <c r="IK2149" s="69"/>
      <c r="IL2149" s="69"/>
      <c r="IM2149" s="69"/>
      <c r="IN2149" s="69"/>
    </row>
    <row r="2150" spans="1:248" s="70" customFormat="1" ht="13.35" customHeight="1" x14ac:dyDescent="0.25">
      <c r="A2150" s="246"/>
      <c r="B2150" s="247"/>
      <c r="C2150" s="267" t="s">
        <v>5251</v>
      </c>
      <c r="D2150" s="350"/>
      <c r="E2150" s="69"/>
      <c r="F2150" s="69"/>
      <c r="G2150" s="69"/>
      <c r="H2150" s="69"/>
      <c r="I2150" s="69"/>
      <c r="J2150" s="69"/>
      <c r="N2150" s="69"/>
      <c r="O2150" s="69"/>
      <c r="P2150" s="69"/>
      <c r="Q2150" s="69"/>
      <c r="R2150" s="69"/>
      <c r="S2150" s="69"/>
      <c r="T2150" s="69"/>
      <c r="U2150" s="69"/>
      <c r="V2150" s="69"/>
      <c r="W2150" s="69"/>
      <c r="X2150" s="69"/>
      <c r="Y2150" s="69"/>
      <c r="Z2150" s="69"/>
      <c r="AA2150" s="69"/>
      <c r="AB2150" s="69"/>
      <c r="AC2150" s="69"/>
      <c r="AD2150" s="69"/>
      <c r="AE2150" s="69"/>
      <c r="AF2150" s="69"/>
      <c r="AG2150" s="69"/>
      <c r="AH2150" s="69"/>
      <c r="AI2150" s="69"/>
      <c r="AJ2150" s="69"/>
      <c r="AK2150" s="69"/>
      <c r="AL2150" s="69"/>
      <c r="AM2150" s="69"/>
      <c r="AN2150" s="69"/>
      <c r="AO2150" s="69"/>
      <c r="AP2150" s="69"/>
      <c r="AQ2150" s="69"/>
      <c r="AR2150" s="69"/>
      <c r="AS2150" s="69"/>
      <c r="AT2150" s="69"/>
      <c r="AU2150" s="69"/>
      <c r="AV2150" s="69"/>
      <c r="AW2150" s="69"/>
      <c r="AX2150" s="69"/>
      <c r="AY2150" s="69"/>
      <c r="AZ2150" s="69"/>
      <c r="BA2150" s="69"/>
      <c r="BB2150" s="69"/>
      <c r="BC2150" s="69"/>
      <c r="BD2150" s="69"/>
      <c r="BE2150" s="69"/>
      <c r="BF2150" s="69"/>
      <c r="BG2150" s="69"/>
      <c r="BH2150" s="69"/>
      <c r="BI2150" s="69"/>
      <c r="BJ2150" s="69"/>
      <c r="BK2150" s="69"/>
      <c r="BL2150" s="69"/>
      <c r="BM2150" s="69"/>
      <c r="BN2150" s="69"/>
      <c r="BO2150" s="69"/>
      <c r="BP2150" s="69"/>
      <c r="BQ2150" s="69"/>
      <c r="BR2150" s="69"/>
      <c r="BS2150" s="69"/>
      <c r="BT2150" s="69"/>
      <c r="BU2150" s="69"/>
      <c r="BV2150" s="69"/>
      <c r="BW2150" s="69"/>
      <c r="BX2150" s="69"/>
      <c r="BY2150" s="69"/>
      <c r="BZ2150" s="69"/>
      <c r="CA2150" s="69"/>
      <c r="CB2150" s="69"/>
      <c r="CC2150" s="69"/>
      <c r="CD2150" s="69"/>
      <c r="CE2150" s="69"/>
      <c r="CF2150" s="69"/>
      <c r="CG2150" s="69"/>
      <c r="CH2150" s="69"/>
      <c r="CI2150" s="69"/>
      <c r="CJ2150" s="69"/>
      <c r="CK2150" s="69"/>
      <c r="CL2150" s="69"/>
      <c r="CM2150" s="69"/>
      <c r="CN2150" s="69"/>
      <c r="CO2150" s="69"/>
      <c r="CP2150" s="69"/>
      <c r="CQ2150" s="69"/>
      <c r="CR2150" s="69"/>
      <c r="CS2150" s="69"/>
      <c r="CT2150" s="69"/>
      <c r="CU2150" s="69"/>
      <c r="CV2150" s="69"/>
      <c r="CW2150" s="69"/>
      <c r="CX2150" s="69"/>
      <c r="CY2150" s="69"/>
      <c r="CZ2150" s="69"/>
      <c r="DA2150" s="69"/>
      <c r="DB2150" s="69"/>
      <c r="DC2150" s="69"/>
      <c r="DD2150" s="69"/>
      <c r="DE2150" s="69"/>
      <c r="DF2150" s="69"/>
      <c r="DG2150" s="69"/>
      <c r="DH2150" s="69"/>
      <c r="DI2150" s="69"/>
      <c r="DJ2150" s="69"/>
      <c r="DK2150" s="69"/>
      <c r="DL2150" s="69"/>
      <c r="DM2150" s="69"/>
      <c r="DN2150" s="69"/>
      <c r="DO2150" s="69"/>
      <c r="DP2150" s="69"/>
      <c r="DQ2150" s="69"/>
      <c r="DR2150" s="69"/>
      <c r="DS2150" s="69"/>
      <c r="DT2150" s="69"/>
      <c r="DU2150" s="69"/>
      <c r="DV2150" s="69"/>
      <c r="DW2150" s="69"/>
      <c r="DX2150" s="69"/>
      <c r="DY2150" s="69"/>
      <c r="DZ2150" s="69"/>
      <c r="EA2150" s="69"/>
      <c r="EB2150" s="69"/>
      <c r="EC2150" s="69"/>
      <c r="ED2150" s="69"/>
      <c r="EE2150" s="69"/>
      <c r="EF2150" s="69"/>
      <c r="EG2150" s="69"/>
      <c r="EH2150" s="69"/>
      <c r="EI2150" s="69"/>
      <c r="EJ2150" s="69"/>
      <c r="EK2150" s="69"/>
      <c r="EL2150" s="69"/>
      <c r="EM2150" s="69"/>
      <c r="EN2150" s="69"/>
      <c r="EO2150" s="69"/>
      <c r="EP2150" s="69"/>
      <c r="EQ2150" s="69"/>
      <c r="ER2150" s="69"/>
      <c r="ES2150" s="69"/>
      <c r="ET2150" s="69"/>
      <c r="EU2150" s="69"/>
      <c r="EV2150" s="69"/>
      <c r="EW2150" s="69"/>
      <c r="EX2150" s="69"/>
      <c r="EY2150" s="69"/>
      <c r="EZ2150" s="69"/>
      <c r="FA2150" s="69"/>
      <c r="FB2150" s="69"/>
      <c r="FC2150" s="69"/>
      <c r="FD2150" s="69"/>
      <c r="FE2150" s="69"/>
      <c r="FF2150" s="69"/>
      <c r="FG2150" s="69"/>
      <c r="FH2150" s="69"/>
      <c r="FI2150" s="69"/>
      <c r="FJ2150" s="69"/>
      <c r="FK2150" s="69"/>
      <c r="FL2150" s="69"/>
      <c r="FM2150" s="69"/>
      <c r="FN2150" s="69"/>
      <c r="FO2150" s="69"/>
      <c r="FP2150" s="69"/>
      <c r="FQ2150" s="69"/>
      <c r="FR2150" s="69"/>
      <c r="FS2150" s="69"/>
      <c r="FT2150" s="69"/>
      <c r="FU2150" s="69"/>
      <c r="FV2150" s="69"/>
      <c r="FW2150" s="69"/>
      <c r="FX2150" s="69"/>
      <c r="FY2150" s="69"/>
      <c r="FZ2150" s="69"/>
      <c r="GA2150" s="69"/>
      <c r="GB2150" s="69"/>
      <c r="GC2150" s="69"/>
      <c r="GD2150" s="69"/>
      <c r="GE2150" s="69"/>
      <c r="GF2150" s="69"/>
      <c r="GG2150" s="69"/>
      <c r="GH2150" s="69"/>
      <c r="GI2150" s="69"/>
      <c r="GJ2150" s="69"/>
      <c r="GK2150" s="69"/>
      <c r="GL2150" s="69"/>
      <c r="GM2150" s="69"/>
      <c r="GN2150" s="69"/>
      <c r="GO2150" s="69"/>
      <c r="GP2150" s="69"/>
      <c r="GQ2150" s="69"/>
      <c r="GR2150" s="69"/>
      <c r="GS2150" s="69"/>
      <c r="GT2150" s="69"/>
      <c r="GU2150" s="69"/>
      <c r="GV2150" s="69"/>
      <c r="GW2150" s="69"/>
      <c r="GX2150" s="69"/>
      <c r="GY2150" s="69"/>
      <c r="GZ2150" s="69"/>
      <c r="HA2150" s="69"/>
      <c r="HB2150" s="69"/>
      <c r="HC2150" s="69"/>
      <c r="HD2150" s="69"/>
      <c r="HE2150" s="69"/>
      <c r="HF2150" s="69"/>
      <c r="HG2150" s="69"/>
      <c r="HH2150" s="69"/>
      <c r="HI2150" s="69"/>
      <c r="HJ2150" s="69"/>
      <c r="HK2150" s="69"/>
      <c r="HL2150" s="69"/>
      <c r="HM2150" s="69"/>
      <c r="HN2150" s="69"/>
      <c r="HO2150" s="69"/>
      <c r="HP2150" s="69"/>
      <c r="HQ2150" s="69"/>
      <c r="HR2150" s="69"/>
      <c r="HS2150" s="69"/>
      <c r="HT2150" s="69"/>
      <c r="HU2150" s="69"/>
      <c r="HV2150" s="69"/>
      <c r="HW2150" s="69"/>
      <c r="HX2150" s="69"/>
      <c r="HY2150" s="69"/>
      <c r="HZ2150" s="69"/>
      <c r="IA2150" s="69"/>
      <c r="IB2150" s="69"/>
      <c r="IC2150" s="69"/>
      <c r="ID2150" s="69"/>
      <c r="IE2150" s="69"/>
      <c r="IF2150" s="69"/>
      <c r="IG2150" s="69"/>
      <c r="IH2150" s="69"/>
      <c r="II2150" s="69"/>
      <c r="IJ2150" s="69"/>
      <c r="IK2150" s="69"/>
      <c r="IL2150" s="69"/>
      <c r="IM2150" s="69"/>
      <c r="IN2150" s="69"/>
    </row>
    <row r="2151" spans="1:248" s="70" customFormat="1" ht="13.35" customHeight="1" x14ac:dyDescent="0.25">
      <c r="A2151" s="203"/>
      <c r="B2151" s="227"/>
      <c r="C2151" s="268" t="s">
        <v>3018</v>
      </c>
      <c r="D2151" s="351"/>
      <c r="E2151" s="69"/>
      <c r="F2151" s="69"/>
      <c r="G2151" s="69"/>
      <c r="H2151" s="69"/>
      <c r="I2151" s="69"/>
      <c r="J2151" s="69"/>
      <c r="N2151" s="69"/>
      <c r="O2151" s="69"/>
      <c r="P2151" s="69"/>
      <c r="Q2151" s="69"/>
      <c r="R2151" s="69"/>
      <c r="S2151" s="69"/>
      <c r="T2151" s="69"/>
      <c r="U2151" s="69"/>
      <c r="V2151" s="69"/>
      <c r="W2151" s="69"/>
      <c r="X2151" s="69"/>
      <c r="Y2151" s="69"/>
      <c r="Z2151" s="69"/>
      <c r="AA2151" s="69"/>
      <c r="AB2151" s="69"/>
      <c r="AC2151" s="69"/>
      <c r="AD2151" s="69"/>
      <c r="AE2151" s="69"/>
      <c r="AF2151" s="69"/>
      <c r="AG2151" s="69"/>
      <c r="AH2151" s="69"/>
      <c r="AI2151" s="69"/>
      <c r="AJ2151" s="69"/>
      <c r="AK2151" s="69"/>
      <c r="AL2151" s="69"/>
      <c r="AM2151" s="69"/>
      <c r="AN2151" s="69"/>
      <c r="AO2151" s="69"/>
      <c r="AP2151" s="69"/>
      <c r="AQ2151" s="69"/>
      <c r="AR2151" s="69"/>
      <c r="AS2151" s="69"/>
      <c r="AT2151" s="69"/>
      <c r="AU2151" s="69"/>
      <c r="AV2151" s="69"/>
      <c r="AW2151" s="69"/>
      <c r="AX2151" s="69"/>
      <c r="AY2151" s="69"/>
      <c r="AZ2151" s="69"/>
      <c r="BA2151" s="69"/>
      <c r="BB2151" s="69"/>
      <c r="BC2151" s="69"/>
      <c r="BD2151" s="69"/>
      <c r="BE2151" s="69"/>
      <c r="BF2151" s="69"/>
      <c r="BG2151" s="69"/>
      <c r="BH2151" s="69"/>
      <c r="BI2151" s="69"/>
      <c r="BJ2151" s="69"/>
      <c r="BK2151" s="69"/>
      <c r="BL2151" s="69"/>
      <c r="BM2151" s="69"/>
      <c r="BN2151" s="69"/>
      <c r="BO2151" s="69"/>
      <c r="BP2151" s="69"/>
      <c r="BQ2151" s="69"/>
      <c r="BR2151" s="69"/>
      <c r="BS2151" s="69"/>
      <c r="BT2151" s="69"/>
      <c r="BU2151" s="69"/>
      <c r="BV2151" s="69"/>
      <c r="BW2151" s="69"/>
      <c r="BX2151" s="69"/>
      <c r="BY2151" s="69"/>
      <c r="BZ2151" s="69"/>
      <c r="CA2151" s="69"/>
      <c r="CB2151" s="69"/>
      <c r="CC2151" s="69"/>
      <c r="CD2151" s="69"/>
      <c r="CE2151" s="69"/>
      <c r="CF2151" s="69"/>
      <c r="CG2151" s="69"/>
      <c r="CH2151" s="69"/>
      <c r="CI2151" s="69"/>
      <c r="CJ2151" s="69"/>
      <c r="CK2151" s="69"/>
      <c r="CL2151" s="69"/>
      <c r="CM2151" s="69"/>
      <c r="CN2151" s="69"/>
      <c r="CO2151" s="69"/>
      <c r="CP2151" s="69"/>
      <c r="CQ2151" s="69"/>
      <c r="CR2151" s="69"/>
      <c r="CS2151" s="69"/>
      <c r="CT2151" s="69"/>
      <c r="CU2151" s="69"/>
      <c r="CV2151" s="69"/>
      <c r="CW2151" s="69"/>
      <c r="CX2151" s="69"/>
      <c r="CY2151" s="69"/>
      <c r="CZ2151" s="69"/>
      <c r="DA2151" s="69"/>
      <c r="DB2151" s="69"/>
      <c r="DC2151" s="69"/>
      <c r="DD2151" s="69"/>
      <c r="DE2151" s="69"/>
      <c r="DF2151" s="69"/>
      <c r="DG2151" s="69"/>
      <c r="DH2151" s="69"/>
      <c r="DI2151" s="69"/>
      <c r="DJ2151" s="69"/>
      <c r="DK2151" s="69"/>
      <c r="DL2151" s="69"/>
      <c r="DM2151" s="69"/>
      <c r="DN2151" s="69"/>
      <c r="DO2151" s="69"/>
      <c r="DP2151" s="69"/>
      <c r="DQ2151" s="69"/>
      <c r="DR2151" s="69"/>
      <c r="DS2151" s="69"/>
      <c r="DT2151" s="69"/>
      <c r="DU2151" s="69"/>
      <c r="DV2151" s="69"/>
      <c r="DW2151" s="69"/>
      <c r="DX2151" s="69"/>
      <c r="DY2151" s="69"/>
      <c r="DZ2151" s="69"/>
      <c r="EA2151" s="69"/>
      <c r="EB2151" s="69"/>
      <c r="EC2151" s="69"/>
      <c r="ED2151" s="69"/>
      <c r="EE2151" s="69"/>
      <c r="EF2151" s="69"/>
      <c r="EG2151" s="69"/>
      <c r="EH2151" s="69"/>
      <c r="EI2151" s="69"/>
      <c r="EJ2151" s="69"/>
      <c r="EK2151" s="69"/>
      <c r="EL2151" s="69"/>
      <c r="EM2151" s="69"/>
      <c r="EN2151" s="69"/>
      <c r="EO2151" s="69"/>
      <c r="EP2151" s="69"/>
      <c r="EQ2151" s="69"/>
      <c r="ER2151" s="69"/>
      <c r="ES2151" s="69"/>
      <c r="ET2151" s="69"/>
      <c r="EU2151" s="69"/>
      <c r="EV2151" s="69"/>
      <c r="EW2151" s="69"/>
      <c r="EX2151" s="69"/>
      <c r="EY2151" s="69"/>
      <c r="EZ2151" s="69"/>
      <c r="FA2151" s="69"/>
      <c r="FB2151" s="69"/>
      <c r="FC2151" s="69"/>
      <c r="FD2151" s="69"/>
      <c r="FE2151" s="69"/>
      <c r="FF2151" s="69"/>
      <c r="FG2151" s="69"/>
      <c r="FH2151" s="69"/>
      <c r="FI2151" s="69"/>
      <c r="FJ2151" s="69"/>
      <c r="FK2151" s="69"/>
      <c r="FL2151" s="69"/>
      <c r="FM2151" s="69"/>
      <c r="FN2151" s="69"/>
      <c r="FO2151" s="69"/>
      <c r="FP2151" s="69"/>
      <c r="FQ2151" s="69"/>
      <c r="FR2151" s="69"/>
      <c r="FS2151" s="69"/>
      <c r="FT2151" s="69"/>
      <c r="FU2151" s="69"/>
      <c r="FV2151" s="69"/>
      <c r="FW2151" s="69"/>
      <c r="FX2151" s="69"/>
      <c r="FY2151" s="69"/>
      <c r="FZ2151" s="69"/>
      <c r="GA2151" s="69"/>
      <c r="GB2151" s="69"/>
      <c r="GC2151" s="69"/>
      <c r="GD2151" s="69"/>
      <c r="GE2151" s="69"/>
      <c r="GF2151" s="69"/>
      <c r="GG2151" s="69"/>
      <c r="GH2151" s="69"/>
      <c r="GI2151" s="69"/>
      <c r="GJ2151" s="69"/>
      <c r="GK2151" s="69"/>
      <c r="GL2151" s="69"/>
      <c r="GM2151" s="69"/>
      <c r="GN2151" s="69"/>
      <c r="GO2151" s="69"/>
      <c r="GP2151" s="69"/>
      <c r="GQ2151" s="69"/>
      <c r="GR2151" s="69"/>
      <c r="GS2151" s="69"/>
      <c r="GT2151" s="69"/>
      <c r="GU2151" s="69"/>
      <c r="GV2151" s="69"/>
      <c r="GW2151" s="69"/>
      <c r="GX2151" s="69"/>
      <c r="GY2151" s="69"/>
      <c r="GZ2151" s="69"/>
      <c r="HA2151" s="69"/>
      <c r="HB2151" s="69"/>
      <c r="HC2151" s="69"/>
      <c r="HD2151" s="69"/>
      <c r="HE2151" s="69"/>
      <c r="HF2151" s="69"/>
      <c r="HG2151" s="69"/>
      <c r="HH2151" s="69"/>
      <c r="HI2151" s="69"/>
      <c r="HJ2151" s="69"/>
      <c r="HK2151" s="69"/>
      <c r="HL2151" s="69"/>
      <c r="HM2151" s="69"/>
      <c r="HN2151" s="69"/>
      <c r="HO2151" s="69"/>
      <c r="HP2151" s="69"/>
      <c r="HQ2151" s="69"/>
      <c r="HR2151" s="69"/>
      <c r="HS2151" s="69"/>
      <c r="HT2151" s="69"/>
      <c r="HU2151" s="69"/>
      <c r="HV2151" s="69"/>
      <c r="HW2151" s="69"/>
      <c r="HX2151" s="69"/>
      <c r="HY2151" s="69"/>
      <c r="HZ2151" s="69"/>
      <c r="IA2151" s="69"/>
      <c r="IB2151" s="69"/>
      <c r="IC2151" s="69"/>
      <c r="ID2151" s="69"/>
      <c r="IE2151" s="69"/>
      <c r="IF2151" s="69"/>
      <c r="IG2151" s="69"/>
      <c r="IH2151" s="69"/>
      <c r="II2151" s="69"/>
      <c r="IJ2151" s="69"/>
      <c r="IK2151" s="69"/>
      <c r="IL2151" s="69"/>
      <c r="IM2151" s="69"/>
      <c r="IN2151" s="69"/>
    </row>
    <row r="2152" spans="1:248" s="70" customFormat="1" ht="13.35" customHeight="1" x14ac:dyDescent="0.25">
      <c r="A2152" s="203"/>
      <c r="B2152" s="220"/>
      <c r="C2152" s="228" t="s">
        <v>3019</v>
      </c>
      <c r="D2152" s="351"/>
      <c r="E2152" s="69"/>
      <c r="F2152" s="69"/>
      <c r="G2152" s="69"/>
      <c r="H2152" s="69"/>
      <c r="I2152" s="69"/>
      <c r="J2152" s="69"/>
      <c r="N2152" s="69"/>
      <c r="O2152" s="69"/>
      <c r="P2152" s="69"/>
      <c r="Q2152" s="69"/>
      <c r="R2152" s="69"/>
      <c r="S2152" s="69"/>
      <c r="T2152" s="69"/>
      <c r="U2152" s="69"/>
      <c r="V2152" s="69"/>
      <c r="W2152" s="69"/>
      <c r="X2152" s="69"/>
      <c r="Y2152" s="69"/>
      <c r="Z2152" s="69"/>
      <c r="AA2152" s="69"/>
      <c r="AB2152" s="69"/>
      <c r="AC2152" s="69"/>
      <c r="AD2152" s="69"/>
      <c r="AE2152" s="69"/>
      <c r="AF2152" s="69"/>
      <c r="AG2152" s="69"/>
      <c r="AH2152" s="69"/>
      <c r="AI2152" s="69"/>
      <c r="AJ2152" s="69"/>
      <c r="AK2152" s="69"/>
      <c r="AL2152" s="69"/>
      <c r="AM2152" s="69"/>
      <c r="AN2152" s="69"/>
      <c r="AO2152" s="69"/>
      <c r="AP2152" s="69"/>
      <c r="AQ2152" s="69"/>
      <c r="AR2152" s="69"/>
      <c r="AS2152" s="69"/>
      <c r="AT2152" s="69"/>
      <c r="AU2152" s="69"/>
      <c r="AV2152" s="69"/>
      <c r="AW2152" s="69"/>
      <c r="AX2152" s="69"/>
      <c r="AY2152" s="69"/>
      <c r="AZ2152" s="69"/>
      <c r="BA2152" s="69"/>
      <c r="BB2152" s="69"/>
      <c r="BC2152" s="69"/>
      <c r="BD2152" s="69"/>
      <c r="BE2152" s="69"/>
      <c r="BF2152" s="69"/>
      <c r="BG2152" s="69"/>
      <c r="BH2152" s="69"/>
      <c r="BI2152" s="69"/>
      <c r="BJ2152" s="69"/>
      <c r="BK2152" s="69"/>
      <c r="BL2152" s="69"/>
      <c r="BM2152" s="69"/>
      <c r="BN2152" s="69"/>
      <c r="BO2152" s="69"/>
      <c r="BP2152" s="69"/>
      <c r="BQ2152" s="69"/>
      <c r="BR2152" s="69"/>
      <c r="BS2152" s="69"/>
      <c r="BT2152" s="69"/>
      <c r="BU2152" s="69"/>
      <c r="BV2152" s="69"/>
      <c r="BW2152" s="69"/>
      <c r="BX2152" s="69"/>
      <c r="BY2152" s="69"/>
      <c r="BZ2152" s="69"/>
      <c r="CA2152" s="69"/>
      <c r="CB2152" s="69"/>
      <c r="CC2152" s="69"/>
      <c r="CD2152" s="69"/>
      <c r="CE2152" s="69"/>
      <c r="CF2152" s="69"/>
      <c r="CG2152" s="69"/>
      <c r="CH2152" s="69"/>
      <c r="CI2152" s="69"/>
      <c r="CJ2152" s="69"/>
      <c r="CK2152" s="69"/>
      <c r="CL2152" s="69"/>
      <c r="CM2152" s="69"/>
      <c r="CN2152" s="69"/>
      <c r="CO2152" s="69"/>
      <c r="CP2152" s="69"/>
      <c r="CQ2152" s="69"/>
      <c r="CR2152" s="69"/>
      <c r="CS2152" s="69"/>
      <c r="CT2152" s="69"/>
      <c r="CU2152" s="69"/>
      <c r="CV2152" s="69"/>
      <c r="CW2152" s="69"/>
      <c r="CX2152" s="69"/>
      <c r="CY2152" s="69"/>
      <c r="CZ2152" s="69"/>
      <c r="DA2152" s="69"/>
      <c r="DB2152" s="69"/>
      <c r="DC2152" s="69"/>
      <c r="DD2152" s="69"/>
      <c r="DE2152" s="69"/>
      <c r="DF2152" s="69"/>
      <c r="DG2152" s="69"/>
      <c r="DH2152" s="69"/>
      <c r="DI2152" s="69"/>
      <c r="DJ2152" s="69"/>
      <c r="DK2152" s="69"/>
      <c r="DL2152" s="69"/>
      <c r="DM2152" s="69"/>
      <c r="DN2152" s="69"/>
      <c r="DO2152" s="69"/>
      <c r="DP2152" s="69"/>
      <c r="DQ2152" s="69"/>
      <c r="DR2152" s="69"/>
      <c r="DS2152" s="69"/>
      <c r="DT2152" s="69"/>
      <c r="DU2152" s="69"/>
      <c r="DV2152" s="69"/>
      <c r="DW2152" s="69"/>
      <c r="DX2152" s="69"/>
      <c r="DY2152" s="69"/>
      <c r="DZ2152" s="69"/>
      <c r="EA2152" s="69"/>
      <c r="EB2152" s="69"/>
      <c r="EC2152" s="69"/>
      <c r="ED2152" s="69"/>
      <c r="EE2152" s="69"/>
      <c r="EF2152" s="69"/>
      <c r="EG2152" s="69"/>
      <c r="EH2152" s="69"/>
      <c r="EI2152" s="69"/>
      <c r="EJ2152" s="69"/>
      <c r="EK2152" s="69"/>
      <c r="EL2152" s="69"/>
      <c r="EM2152" s="69"/>
      <c r="EN2152" s="69"/>
      <c r="EO2152" s="69"/>
      <c r="EP2152" s="69"/>
      <c r="EQ2152" s="69"/>
      <c r="ER2152" s="69"/>
      <c r="ES2152" s="69"/>
      <c r="ET2152" s="69"/>
      <c r="EU2152" s="69"/>
      <c r="EV2152" s="69"/>
      <c r="EW2152" s="69"/>
      <c r="EX2152" s="69"/>
      <c r="EY2152" s="69"/>
      <c r="EZ2152" s="69"/>
      <c r="FA2152" s="69"/>
      <c r="FB2152" s="69"/>
      <c r="FC2152" s="69"/>
      <c r="FD2152" s="69"/>
      <c r="FE2152" s="69"/>
      <c r="FF2152" s="69"/>
      <c r="FG2152" s="69"/>
      <c r="FH2152" s="69"/>
      <c r="FI2152" s="69"/>
      <c r="FJ2152" s="69"/>
      <c r="FK2152" s="69"/>
      <c r="FL2152" s="69"/>
      <c r="FM2152" s="69"/>
      <c r="FN2152" s="69"/>
      <c r="FO2152" s="69"/>
      <c r="FP2152" s="69"/>
      <c r="FQ2152" s="69"/>
      <c r="FR2152" s="69"/>
      <c r="FS2152" s="69"/>
      <c r="FT2152" s="69"/>
      <c r="FU2152" s="69"/>
      <c r="FV2152" s="69"/>
      <c r="FW2152" s="69"/>
      <c r="FX2152" s="69"/>
      <c r="FY2152" s="69"/>
      <c r="FZ2152" s="69"/>
      <c r="GA2152" s="69"/>
      <c r="GB2152" s="69"/>
      <c r="GC2152" s="69"/>
      <c r="GD2152" s="69"/>
      <c r="GE2152" s="69"/>
      <c r="GF2152" s="69"/>
      <c r="GG2152" s="69"/>
      <c r="GH2152" s="69"/>
      <c r="GI2152" s="69"/>
      <c r="GJ2152" s="69"/>
      <c r="GK2152" s="69"/>
      <c r="GL2152" s="69"/>
      <c r="GM2152" s="69"/>
      <c r="GN2152" s="69"/>
      <c r="GO2152" s="69"/>
      <c r="GP2152" s="69"/>
      <c r="GQ2152" s="69"/>
      <c r="GR2152" s="69"/>
      <c r="GS2152" s="69"/>
      <c r="GT2152" s="69"/>
      <c r="GU2152" s="69"/>
      <c r="GV2152" s="69"/>
      <c r="GW2152" s="69"/>
      <c r="GX2152" s="69"/>
      <c r="GY2152" s="69"/>
      <c r="GZ2152" s="69"/>
      <c r="HA2152" s="69"/>
      <c r="HB2152" s="69"/>
      <c r="HC2152" s="69"/>
      <c r="HD2152" s="69"/>
      <c r="HE2152" s="69"/>
      <c r="HF2152" s="69"/>
      <c r="HG2152" s="69"/>
      <c r="HH2152" s="69"/>
      <c r="HI2152" s="69"/>
      <c r="HJ2152" s="69"/>
      <c r="HK2152" s="69"/>
      <c r="HL2152" s="69"/>
      <c r="HM2152" s="69"/>
      <c r="HN2152" s="69"/>
      <c r="HO2152" s="69"/>
      <c r="HP2152" s="69"/>
      <c r="HQ2152" s="69"/>
      <c r="HR2152" s="69"/>
      <c r="HS2152" s="69"/>
      <c r="HT2152" s="69"/>
      <c r="HU2152" s="69"/>
      <c r="HV2152" s="69"/>
      <c r="HW2152" s="69"/>
      <c r="HX2152" s="69"/>
      <c r="HY2152" s="69"/>
      <c r="HZ2152" s="69"/>
      <c r="IA2152" s="69"/>
      <c r="IB2152" s="69"/>
      <c r="IC2152" s="69"/>
      <c r="ID2152" s="69"/>
      <c r="IE2152" s="69"/>
      <c r="IF2152" s="69"/>
      <c r="IG2152" s="69"/>
      <c r="IH2152" s="69"/>
      <c r="II2152" s="69"/>
      <c r="IJ2152" s="69"/>
      <c r="IK2152" s="69"/>
      <c r="IL2152" s="69"/>
      <c r="IM2152" s="69"/>
      <c r="IN2152" s="69"/>
    </row>
    <row r="2153" spans="1:248" s="70" customFormat="1" ht="32.1" customHeight="1" x14ac:dyDescent="0.25">
      <c r="A2153" s="203"/>
      <c r="B2153" s="227"/>
      <c r="C2153" s="268" t="s">
        <v>3020</v>
      </c>
      <c r="D2153" s="351"/>
      <c r="E2153" s="69"/>
      <c r="F2153" s="69"/>
      <c r="G2153" s="69"/>
      <c r="H2153" s="69"/>
      <c r="I2153" s="69"/>
      <c r="J2153" s="69"/>
      <c r="N2153" s="69"/>
      <c r="O2153" s="69"/>
      <c r="P2153" s="69"/>
      <c r="Q2153" s="69"/>
      <c r="R2153" s="69"/>
      <c r="S2153" s="69"/>
      <c r="T2153" s="69"/>
      <c r="U2153" s="69"/>
      <c r="V2153" s="69"/>
      <c r="W2153" s="69"/>
      <c r="X2153" s="69"/>
      <c r="Y2153" s="69"/>
      <c r="Z2153" s="69"/>
      <c r="AA2153" s="69"/>
      <c r="AB2153" s="69"/>
      <c r="AC2153" s="69"/>
      <c r="AD2153" s="69"/>
      <c r="AE2153" s="69"/>
      <c r="AF2153" s="69"/>
      <c r="AG2153" s="69"/>
      <c r="AH2153" s="69"/>
      <c r="AI2153" s="69"/>
      <c r="AJ2153" s="69"/>
      <c r="AK2153" s="69"/>
      <c r="AL2153" s="69"/>
      <c r="AM2153" s="69"/>
      <c r="AN2153" s="69"/>
      <c r="AO2153" s="69"/>
      <c r="AP2153" s="69"/>
      <c r="AQ2153" s="69"/>
      <c r="AR2153" s="69"/>
      <c r="AS2153" s="69"/>
      <c r="AT2153" s="69"/>
      <c r="AU2153" s="69"/>
      <c r="AV2153" s="69"/>
      <c r="AW2153" s="69"/>
      <c r="AX2153" s="69"/>
      <c r="AY2153" s="69"/>
      <c r="AZ2153" s="69"/>
      <c r="BA2153" s="69"/>
      <c r="BB2153" s="69"/>
      <c r="BC2153" s="69"/>
      <c r="BD2153" s="69"/>
      <c r="BE2153" s="69"/>
      <c r="BF2153" s="69"/>
      <c r="BG2153" s="69"/>
      <c r="BH2153" s="69"/>
      <c r="BI2153" s="69"/>
      <c r="BJ2153" s="69"/>
      <c r="BK2153" s="69"/>
      <c r="BL2153" s="69"/>
      <c r="BM2153" s="69"/>
      <c r="BN2153" s="69"/>
      <c r="BO2153" s="69"/>
      <c r="BP2153" s="69"/>
      <c r="BQ2153" s="69"/>
      <c r="BR2153" s="69"/>
      <c r="BS2153" s="69"/>
      <c r="BT2153" s="69"/>
      <c r="BU2153" s="69"/>
      <c r="BV2153" s="69"/>
      <c r="BW2153" s="69"/>
      <c r="BX2153" s="69"/>
      <c r="BY2153" s="69"/>
      <c r="BZ2153" s="69"/>
      <c r="CA2153" s="69"/>
      <c r="CB2153" s="69"/>
      <c r="CC2153" s="69"/>
      <c r="CD2153" s="69"/>
      <c r="CE2153" s="69"/>
      <c r="CF2153" s="69"/>
      <c r="CG2153" s="69"/>
      <c r="CH2153" s="69"/>
      <c r="CI2153" s="69"/>
      <c r="CJ2153" s="69"/>
      <c r="CK2153" s="69"/>
      <c r="CL2153" s="69"/>
      <c r="CM2153" s="69"/>
      <c r="CN2153" s="69"/>
      <c r="CO2153" s="69"/>
      <c r="CP2153" s="69"/>
      <c r="CQ2153" s="69"/>
      <c r="CR2153" s="69"/>
      <c r="CS2153" s="69"/>
      <c r="CT2153" s="69"/>
      <c r="CU2153" s="69"/>
      <c r="CV2153" s="69"/>
      <c r="CW2153" s="69"/>
      <c r="CX2153" s="69"/>
      <c r="CY2153" s="69"/>
      <c r="CZ2153" s="69"/>
      <c r="DA2153" s="69"/>
      <c r="DB2153" s="69"/>
      <c r="DC2153" s="69"/>
      <c r="DD2153" s="69"/>
      <c r="DE2153" s="69"/>
      <c r="DF2153" s="69"/>
      <c r="DG2153" s="69"/>
      <c r="DH2153" s="69"/>
      <c r="DI2153" s="69"/>
      <c r="DJ2153" s="69"/>
      <c r="DK2153" s="69"/>
      <c r="DL2153" s="69"/>
      <c r="DM2153" s="69"/>
      <c r="DN2153" s="69"/>
      <c r="DO2153" s="69"/>
      <c r="DP2153" s="69"/>
      <c r="DQ2153" s="69"/>
      <c r="DR2153" s="69"/>
      <c r="DS2153" s="69"/>
      <c r="DT2153" s="69"/>
      <c r="DU2153" s="69"/>
      <c r="DV2153" s="69"/>
      <c r="DW2153" s="69"/>
      <c r="DX2153" s="69"/>
      <c r="DY2153" s="69"/>
      <c r="DZ2153" s="69"/>
      <c r="EA2153" s="69"/>
      <c r="EB2153" s="69"/>
      <c r="EC2153" s="69"/>
      <c r="ED2153" s="69"/>
      <c r="EE2153" s="69"/>
      <c r="EF2153" s="69"/>
      <c r="EG2153" s="69"/>
      <c r="EH2153" s="69"/>
      <c r="EI2153" s="69"/>
      <c r="EJ2153" s="69"/>
      <c r="EK2153" s="69"/>
      <c r="EL2153" s="69"/>
      <c r="EM2153" s="69"/>
      <c r="EN2153" s="69"/>
      <c r="EO2153" s="69"/>
      <c r="EP2153" s="69"/>
      <c r="EQ2153" s="69"/>
      <c r="ER2153" s="69"/>
      <c r="ES2153" s="69"/>
      <c r="ET2153" s="69"/>
      <c r="EU2153" s="69"/>
      <c r="EV2153" s="69"/>
      <c r="EW2153" s="69"/>
      <c r="EX2153" s="69"/>
      <c r="EY2153" s="69"/>
      <c r="EZ2153" s="69"/>
      <c r="FA2153" s="69"/>
      <c r="FB2153" s="69"/>
      <c r="FC2153" s="69"/>
      <c r="FD2153" s="69"/>
      <c r="FE2153" s="69"/>
      <c r="FF2153" s="69"/>
      <c r="FG2153" s="69"/>
      <c r="FH2153" s="69"/>
      <c r="FI2153" s="69"/>
      <c r="FJ2153" s="69"/>
      <c r="FK2153" s="69"/>
      <c r="FL2153" s="69"/>
      <c r="FM2153" s="69"/>
      <c r="FN2153" s="69"/>
      <c r="FO2153" s="69"/>
      <c r="FP2153" s="69"/>
      <c r="FQ2153" s="69"/>
      <c r="FR2153" s="69"/>
      <c r="FS2153" s="69"/>
      <c r="FT2153" s="69"/>
      <c r="FU2153" s="69"/>
      <c r="FV2153" s="69"/>
      <c r="FW2153" s="69"/>
      <c r="FX2153" s="69"/>
      <c r="FY2153" s="69"/>
      <c r="FZ2153" s="69"/>
      <c r="GA2153" s="69"/>
      <c r="GB2153" s="69"/>
      <c r="GC2153" s="69"/>
      <c r="GD2153" s="69"/>
      <c r="GE2153" s="69"/>
      <c r="GF2153" s="69"/>
      <c r="GG2153" s="69"/>
      <c r="GH2153" s="69"/>
      <c r="GI2153" s="69"/>
      <c r="GJ2153" s="69"/>
      <c r="GK2153" s="69"/>
      <c r="GL2153" s="69"/>
      <c r="GM2153" s="69"/>
      <c r="GN2153" s="69"/>
      <c r="GO2153" s="69"/>
      <c r="GP2153" s="69"/>
      <c r="GQ2153" s="69"/>
      <c r="GR2153" s="69"/>
      <c r="GS2153" s="69"/>
      <c r="GT2153" s="69"/>
      <c r="GU2153" s="69"/>
      <c r="GV2153" s="69"/>
      <c r="GW2153" s="69"/>
      <c r="GX2153" s="69"/>
      <c r="GY2153" s="69"/>
      <c r="GZ2153" s="69"/>
      <c r="HA2153" s="69"/>
      <c r="HB2153" s="69"/>
      <c r="HC2153" s="69"/>
      <c r="HD2153" s="69"/>
      <c r="HE2153" s="69"/>
      <c r="HF2153" s="69"/>
      <c r="HG2153" s="69"/>
      <c r="HH2153" s="69"/>
      <c r="HI2153" s="69"/>
      <c r="HJ2153" s="69"/>
      <c r="HK2153" s="69"/>
      <c r="HL2153" s="69"/>
      <c r="HM2153" s="69"/>
      <c r="HN2153" s="69"/>
      <c r="HO2153" s="69"/>
      <c r="HP2153" s="69"/>
      <c r="HQ2153" s="69"/>
      <c r="HR2153" s="69"/>
      <c r="HS2153" s="69"/>
      <c r="HT2153" s="69"/>
      <c r="HU2153" s="69"/>
      <c r="HV2153" s="69"/>
      <c r="HW2153" s="69"/>
      <c r="HX2153" s="69"/>
      <c r="HY2153" s="69"/>
      <c r="HZ2153" s="69"/>
      <c r="IA2153" s="69"/>
      <c r="IB2153" s="69"/>
      <c r="IC2153" s="69"/>
      <c r="ID2153" s="69"/>
      <c r="IE2153" s="69"/>
      <c r="IF2153" s="69"/>
      <c r="IG2153" s="69"/>
      <c r="IH2153" s="69"/>
      <c r="II2153" s="69"/>
      <c r="IJ2153" s="69"/>
      <c r="IK2153" s="69"/>
      <c r="IL2153" s="69"/>
      <c r="IM2153" s="69"/>
      <c r="IN2153" s="69"/>
    </row>
    <row r="2154" spans="1:248" s="70" customFormat="1" ht="32.1" customHeight="1" x14ac:dyDescent="0.25">
      <c r="A2154" s="203"/>
      <c r="B2154" s="220"/>
      <c r="C2154" s="228" t="s">
        <v>3021</v>
      </c>
      <c r="D2154" s="351"/>
      <c r="E2154" s="69"/>
      <c r="F2154" s="69"/>
      <c r="G2154" s="69"/>
      <c r="H2154" s="69"/>
      <c r="I2154" s="69"/>
      <c r="J2154" s="69"/>
      <c r="N2154" s="69"/>
      <c r="O2154" s="69"/>
      <c r="P2154" s="69"/>
      <c r="Q2154" s="69"/>
      <c r="R2154" s="69"/>
      <c r="S2154" s="69"/>
      <c r="T2154" s="69"/>
      <c r="U2154" s="69"/>
      <c r="V2154" s="69"/>
      <c r="W2154" s="69"/>
      <c r="X2154" s="69"/>
      <c r="Y2154" s="69"/>
      <c r="Z2154" s="69"/>
      <c r="AA2154" s="69"/>
      <c r="AB2154" s="69"/>
      <c r="AC2154" s="69"/>
      <c r="AD2154" s="69"/>
      <c r="AE2154" s="69"/>
      <c r="AF2154" s="69"/>
      <c r="AG2154" s="69"/>
      <c r="AH2154" s="69"/>
      <c r="AI2154" s="69"/>
      <c r="AJ2154" s="69"/>
      <c r="AK2154" s="69"/>
      <c r="AL2154" s="69"/>
      <c r="AM2154" s="69"/>
      <c r="AN2154" s="69"/>
      <c r="AO2154" s="69"/>
      <c r="AP2154" s="69"/>
      <c r="AQ2154" s="69"/>
      <c r="AR2154" s="69"/>
      <c r="AS2154" s="69"/>
      <c r="AT2154" s="69"/>
      <c r="AU2154" s="69"/>
      <c r="AV2154" s="69"/>
      <c r="AW2154" s="69"/>
      <c r="AX2154" s="69"/>
      <c r="AY2154" s="69"/>
      <c r="AZ2154" s="69"/>
      <c r="BA2154" s="69"/>
      <c r="BB2154" s="69"/>
      <c r="BC2154" s="69"/>
      <c r="BD2154" s="69"/>
      <c r="BE2154" s="69"/>
      <c r="BF2154" s="69"/>
      <c r="BG2154" s="69"/>
      <c r="BH2154" s="69"/>
      <c r="BI2154" s="69"/>
      <c r="BJ2154" s="69"/>
      <c r="BK2154" s="69"/>
      <c r="BL2154" s="69"/>
      <c r="BM2154" s="69"/>
      <c r="BN2154" s="69"/>
      <c r="BO2154" s="69"/>
      <c r="BP2154" s="69"/>
      <c r="BQ2154" s="69"/>
      <c r="BR2154" s="69"/>
      <c r="BS2154" s="69"/>
      <c r="BT2154" s="69"/>
      <c r="BU2154" s="69"/>
      <c r="BV2154" s="69"/>
      <c r="BW2154" s="69"/>
      <c r="BX2154" s="69"/>
      <c r="BY2154" s="69"/>
      <c r="BZ2154" s="69"/>
      <c r="CA2154" s="69"/>
      <c r="CB2154" s="69"/>
      <c r="CC2154" s="69"/>
      <c r="CD2154" s="69"/>
      <c r="CE2154" s="69"/>
      <c r="CF2154" s="69"/>
      <c r="CG2154" s="69"/>
      <c r="CH2154" s="69"/>
      <c r="CI2154" s="69"/>
      <c r="CJ2154" s="69"/>
      <c r="CK2154" s="69"/>
      <c r="CL2154" s="69"/>
      <c r="CM2154" s="69"/>
      <c r="CN2154" s="69"/>
      <c r="CO2154" s="69"/>
      <c r="CP2154" s="69"/>
      <c r="CQ2154" s="69"/>
      <c r="CR2154" s="69"/>
      <c r="CS2154" s="69"/>
      <c r="CT2154" s="69"/>
      <c r="CU2154" s="69"/>
      <c r="CV2154" s="69"/>
      <c r="CW2154" s="69"/>
      <c r="CX2154" s="69"/>
      <c r="CY2154" s="69"/>
      <c r="CZ2154" s="69"/>
      <c r="DA2154" s="69"/>
      <c r="DB2154" s="69"/>
      <c r="DC2154" s="69"/>
      <c r="DD2154" s="69"/>
      <c r="DE2154" s="69"/>
      <c r="DF2154" s="69"/>
      <c r="DG2154" s="69"/>
      <c r="DH2154" s="69"/>
      <c r="DI2154" s="69"/>
      <c r="DJ2154" s="69"/>
      <c r="DK2154" s="69"/>
      <c r="DL2154" s="69"/>
      <c r="DM2154" s="69"/>
      <c r="DN2154" s="69"/>
      <c r="DO2154" s="69"/>
      <c r="DP2154" s="69"/>
      <c r="DQ2154" s="69"/>
      <c r="DR2154" s="69"/>
      <c r="DS2154" s="69"/>
      <c r="DT2154" s="69"/>
      <c r="DU2154" s="69"/>
      <c r="DV2154" s="69"/>
      <c r="DW2154" s="69"/>
      <c r="DX2154" s="69"/>
      <c r="DY2154" s="69"/>
      <c r="DZ2154" s="69"/>
      <c r="EA2154" s="69"/>
      <c r="EB2154" s="69"/>
      <c r="EC2154" s="69"/>
      <c r="ED2154" s="69"/>
      <c r="EE2154" s="69"/>
      <c r="EF2154" s="69"/>
      <c r="EG2154" s="69"/>
      <c r="EH2154" s="69"/>
      <c r="EI2154" s="69"/>
      <c r="EJ2154" s="69"/>
      <c r="EK2154" s="69"/>
      <c r="EL2154" s="69"/>
      <c r="EM2154" s="69"/>
      <c r="EN2154" s="69"/>
      <c r="EO2154" s="69"/>
      <c r="EP2154" s="69"/>
      <c r="EQ2154" s="69"/>
      <c r="ER2154" s="69"/>
      <c r="ES2154" s="69"/>
      <c r="ET2154" s="69"/>
      <c r="EU2154" s="69"/>
      <c r="EV2154" s="69"/>
      <c r="EW2154" s="69"/>
      <c r="EX2154" s="69"/>
      <c r="EY2154" s="69"/>
      <c r="EZ2154" s="69"/>
      <c r="FA2154" s="69"/>
      <c r="FB2154" s="69"/>
      <c r="FC2154" s="69"/>
      <c r="FD2154" s="69"/>
      <c r="FE2154" s="69"/>
      <c r="FF2154" s="69"/>
      <c r="FG2154" s="69"/>
      <c r="FH2154" s="69"/>
      <c r="FI2154" s="69"/>
      <c r="FJ2154" s="69"/>
      <c r="FK2154" s="69"/>
      <c r="FL2154" s="69"/>
      <c r="FM2154" s="69"/>
      <c r="FN2154" s="69"/>
      <c r="FO2154" s="69"/>
      <c r="FP2154" s="69"/>
      <c r="FQ2154" s="69"/>
      <c r="FR2154" s="69"/>
      <c r="FS2154" s="69"/>
      <c r="FT2154" s="69"/>
      <c r="FU2154" s="69"/>
      <c r="FV2154" s="69"/>
      <c r="FW2154" s="69"/>
      <c r="FX2154" s="69"/>
      <c r="FY2154" s="69"/>
      <c r="FZ2154" s="69"/>
      <c r="GA2154" s="69"/>
      <c r="GB2154" s="69"/>
      <c r="GC2154" s="69"/>
      <c r="GD2154" s="69"/>
      <c r="GE2154" s="69"/>
      <c r="GF2154" s="69"/>
      <c r="GG2154" s="69"/>
      <c r="GH2154" s="69"/>
      <c r="GI2154" s="69"/>
      <c r="GJ2154" s="69"/>
      <c r="GK2154" s="69"/>
      <c r="GL2154" s="69"/>
      <c r="GM2154" s="69"/>
      <c r="GN2154" s="69"/>
      <c r="GO2154" s="69"/>
      <c r="GP2154" s="69"/>
      <c r="GQ2154" s="69"/>
      <c r="GR2154" s="69"/>
      <c r="GS2154" s="69"/>
      <c r="GT2154" s="69"/>
      <c r="GU2154" s="69"/>
      <c r="GV2154" s="69"/>
      <c r="GW2154" s="69"/>
      <c r="GX2154" s="69"/>
      <c r="GY2154" s="69"/>
      <c r="GZ2154" s="69"/>
      <c r="HA2154" s="69"/>
      <c r="HB2154" s="69"/>
      <c r="HC2154" s="69"/>
      <c r="HD2154" s="69"/>
      <c r="HE2154" s="69"/>
      <c r="HF2154" s="69"/>
      <c r="HG2154" s="69"/>
      <c r="HH2154" s="69"/>
      <c r="HI2154" s="69"/>
      <c r="HJ2154" s="69"/>
      <c r="HK2154" s="69"/>
      <c r="HL2154" s="69"/>
      <c r="HM2154" s="69"/>
      <c r="HN2154" s="69"/>
      <c r="HO2154" s="69"/>
      <c r="HP2154" s="69"/>
      <c r="HQ2154" s="69"/>
      <c r="HR2154" s="69"/>
      <c r="HS2154" s="69"/>
      <c r="HT2154" s="69"/>
      <c r="HU2154" s="69"/>
      <c r="HV2154" s="69"/>
      <c r="HW2154" s="69"/>
      <c r="HX2154" s="69"/>
      <c r="HY2154" s="69"/>
      <c r="HZ2154" s="69"/>
      <c r="IA2154" s="69"/>
      <c r="IB2154" s="69"/>
      <c r="IC2154" s="69"/>
      <c r="ID2154" s="69"/>
      <c r="IE2154" s="69"/>
      <c r="IF2154" s="69"/>
      <c r="IG2154" s="69"/>
      <c r="IH2154" s="69"/>
      <c r="II2154" s="69"/>
      <c r="IJ2154" s="69"/>
      <c r="IK2154" s="69"/>
      <c r="IL2154" s="69"/>
      <c r="IM2154" s="69"/>
      <c r="IN2154" s="69"/>
    </row>
    <row r="2155" spans="1:248" s="70" customFormat="1" ht="32.1" customHeight="1" x14ac:dyDescent="0.25">
      <c r="A2155" s="203"/>
      <c r="B2155" s="220"/>
      <c r="C2155" s="228" t="s">
        <v>3022</v>
      </c>
      <c r="D2155" s="351"/>
      <c r="E2155" s="69"/>
      <c r="F2155" s="69"/>
      <c r="G2155" s="69"/>
      <c r="H2155" s="69"/>
      <c r="I2155" s="69"/>
      <c r="J2155" s="69"/>
      <c r="N2155" s="69"/>
      <c r="O2155" s="69"/>
      <c r="P2155" s="69"/>
      <c r="Q2155" s="69"/>
      <c r="R2155" s="69"/>
      <c r="S2155" s="69"/>
      <c r="T2155" s="69"/>
      <c r="U2155" s="69"/>
      <c r="V2155" s="69"/>
      <c r="W2155" s="69"/>
      <c r="X2155" s="69"/>
      <c r="Y2155" s="69"/>
      <c r="Z2155" s="69"/>
      <c r="AA2155" s="69"/>
      <c r="AB2155" s="69"/>
      <c r="AC2155" s="69"/>
      <c r="AD2155" s="69"/>
      <c r="AE2155" s="69"/>
      <c r="AF2155" s="69"/>
      <c r="AG2155" s="69"/>
      <c r="AH2155" s="69"/>
      <c r="AI2155" s="69"/>
      <c r="AJ2155" s="69"/>
      <c r="AK2155" s="69"/>
      <c r="AL2155" s="69"/>
      <c r="AM2155" s="69"/>
      <c r="AN2155" s="69"/>
      <c r="AO2155" s="69"/>
      <c r="AP2155" s="69"/>
      <c r="AQ2155" s="69"/>
      <c r="AR2155" s="69"/>
      <c r="AS2155" s="69"/>
      <c r="AT2155" s="69"/>
      <c r="AU2155" s="69"/>
      <c r="AV2155" s="69"/>
      <c r="AW2155" s="69"/>
      <c r="AX2155" s="69"/>
      <c r="AY2155" s="69"/>
      <c r="AZ2155" s="69"/>
      <c r="BA2155" s="69"/>
      <c r="BB2155" s="69"/>
      <c r="BC2155" s="69"/>
      <c r="BD2155" s="69"/>
      <c r="BE2155" s="69"/>
      <c r="BF2155" s="69"/>
      <c r="BG2155" s="69"/>
      <c r="BH2155" s="69"/>
      <c r="BI2155" s="69"/>
      <c r="BJ2155" s="69"/>
      <c r="BK2155" s="69"/>
      <c r="BL2155" s="69"/>
      <c r="BM2155" s="69"/>
      <c r="BN2155" s="69"/>
      <c r="BO2155" s="69"/>
      <c r="BP2155" s="69"/>
      <c r="BQ2155" s="69"/>
      <c r="BR2155" s="69"/>
      <c r="BS2155" s="69"/>
      <c r="BT2155" s="69"/>
      <c r="BU2155" s="69"/>
      <c r="BV2155" s="69"/>
      <c r="BW2155" s="69"/>
      <c r="BX2155" s="69"/>
      <c r="BY2155" s="69"/>
      <c r="BZ2155" s="69"/>
      <c r="CA2155" s="69"/>
      <c r="CB2155" s="69"/>
      <c r="CC2155" s="69"/>
      <c r="CD2155" s="69"/>
      <c r="CE2155" s="69"/>
      <c r="CF2155" s="69"/>
      <c r="CG2155" s="69"/>
      <c r="CH2155" s="69"/>
      <c r="CI2155" s="69"/>
      <c r="CJ2155" s="69"/>
      <c r="CK2155" s="69"/>
      <c r="CL2155" s="69"/>
      <c r="CM2155" s="69"/>
      <c r="CN2155" s="69"/>
      <c r="CO2155" s="69"/>
      <c r="CP2155" s="69"/>
      <c r="CQ2155" s="69"/>
      <c r="CR2155" s="69"/>
      <c r="CS2155" s="69"/>
      <c r="CT2155" s="69"/>
      <c r="CU2155" s="69"/>
      <c r="CV2155" s="69"/>
      <c r="CW2155" s="69"/>
      <c r="CX2155" s="69"/>
      <c r="CY2155" s="69"/>
      <c r="CZ2155" s="69"/>
      <c r="DA2155" s="69"/>
      <c r="DB2155" s="69"/>
      <c r="DC2155" s="69"/>
      <c r="DD2155" s="69"/>
      <c r="DE2155" s="69"/>
      <c r="DF2155" s="69"/>
      <c r="DG2155" s="69"/>
      <c r="DH2155" s="69"/>
      <c r="DI2155" s="69"/>
      <c r="DJ2155" s="69"/>
      <c r="DK2155" s="69"/>
      <c r="DL2155" s="69"/>
      <c r="DM2155" s="69"/>
      <c r="DN2155" s="69"/>
      <c r="DO2155" s="69"/>
      <c r="DP2155" s="69"/>
      <c r="DQ2155" s="69"/>
      <c r="DR2155" s="69"/>
      <c r="DS2155" s="69"/>
      <c r="DT2155" s="69"/>
      <c r="DU2155" s="69"/>
      <c r="DV2155" s="69"/>
      <c r="DW2155" s="69"/>
      <c r="DX2155" s="69"/>
      <c r="DY2155" s="69"/>
      <c r="DZ2155" s="69"/>
      <c r="EA2155" s="69"/>
      <c r="EB2155" s="69"/>
      <c r="EC2155" s="69"/>
      <c r="ED2155" s="69"/>
      <c r="EE2155" s="69"/>
      <c r="EF2155" s="69"/>
      <c r="EG2155" s="69"/>
      <c r="EH2155" s="69"/>
      <c r="EI2155" s="69"/>
      <c r="EJ2155" s="69"/>
      <c r="EK2155" s="69"/>
      <c r="EL2155" s="69"/>
      <c r="EM2155" s="69"/>
      <c r="EN2155" s="69"/>
      <c r="EO2155" s="69"/>
      <c r="EP2155" s="69"/>
      <c r="EQ2155" s="69"/>
      <c r="ER2155" s="69"/>
      <c r="ES2155" s="69"/>
      <c r="ET2155" s="69"/>
      <c r="EU2155" s="69"/>
      <c r="EV2155" s="69"/>
      <c r="EW2155" s="69"/>
      <c r="EX2155" s="69"/>
      <c r="EY2155" s="69"/>
      <c r="EZ2155" s="69"/>
      <c r="FA2155" s="69"/>
      <c r="FB2155" s="69"/>
      <c r="FC2155" s="69"/>
      <c r="FD2155" s="69"/>
      <c r="FE2155" s="69"/>
      <c r="FF2155" s="69"/>
      <c r="FG2155" s="69"/>
      <c r="FH2155" s="69"/>
      <c r="FI2155" s="69"/>
      <c r="FJ2155" s="69"/>
      <c r="FK2155" s="69"/>
      <c r="FL2155" s="69"/>
      <c r="FM2155" s="69"/>
      <c r="FN2155" s="69"/>
      <c r="FO2155" s="69"/>
      <c r="FP2155" s="69"/>
      <c r="FQ2155" s="69"/>
      <c r="FR2155" s="69"/>
      <c r="FS2155" s="69"/>
      <c r="FT2155" s="69"/>
      <c r="FU2155" s="69"/>
      <c r="FV2155" s="69"/>
      <c r="FW2155" s="69"/>
      <c r="FX2155" s="69"/>
      <c r="FY2155" s="69"/>
      <c r="FZ2155" s="69"/>
      <c r="GA2155" s="69"/>
      <c r="GB2155" s="69"/>
      <c r="GC2155" s="69"/>
      <c r="GD2155" s="69"/>
      <c r="GE2155" s="69"/>
      <c r="GF2155" s="69"/>
      <c r="GG2155" s="69"/>
      <c r="GH2155" s="69"/>
      <c r="GI2155" s="69"/>
      <c r="GJ2155" s="69"/>
      <c r="GK2155" s="69"/>
      <c r="GL2155" s="69"/>
      <c r="GM2155" s="69"/>
      <c r="GN2155" s="69"/>
      <c r="GO2155" s="69"/>
      <c r="GP2155" s="69"/>
      <c r="GQ2155" s="69"/>
      <c r="GR2155" s="69"/>
      <c r="GS2155" s="69"/>
      <c r="GT2155" s="69"/>
      <c r="GU2155" s="69"/>
      <c r="GV2155" s="69"/>
      <c r="GW2155" s="69"/>
      <c r="GX2155" s="69"/>
      <c r="GY2155" s="69"/>
      <c r="GZ2155" s="69"/>
      <c r="HA2155" s="69"/>
      <c r="HB2155" s="69"/>
      <c r="HC2155" s="69"/>
      <c r="HD2155" s="69"/>
      <c r="HE2155" s="69"/>
      <c r="HF2155" s="69"/>
      <c r="HG2155" s="69"/>
      <c r="HH2155" s="69"/>
      <c r="HI2155" s="69"/>
      <c r="HJ2155" s="69"/>
      <c r="HK2155" s="69"/>
      <c r="HL2155" s="69"/>
      <c r="HM2155" s="69"/>
      <c r="HN2155" s="69"/>
      <c r="HO2155" s="69"/>
      <c r="HP2155" s="69"/>
      <c r="HQ2155" s="69"/>
      <c r="HR2155" s="69"/>
      <c r="HS2155" s="69"/>
      <c r="HT2155" s="69"/>
      <c r="HU2155" s="69"/>
      <c r="HV2155" s="69"/>
      <c r="HW2155" s="69"/>
      <c r="HX2155" s="69"/>
      <c r="HY2155" s="69"/>
      <c r="HZ2155" s="69"/>
      <c r="IA2155" s="69"/>
      <c r="IB2155" s="69"/>
      <c r="IC2155" s="69"/>
      <c r="ID2155" s="69"/>
      <c r="IE2155" s="69"/>
      <c r="IF2155" s="69"/>
      <c r="IG2155" s="69"/>
      <c r="IH2155" s="69"/>
      <c r="II2155" s="69"/>
      <c r="IJ2155" s="69"/>
      <c r="IK2155" s="69"/>
      <c r="IL2155" s="69"/>
      <c r="IM2155" s="69"/>
      <c r="IN2155" s="69"/>
    </row>
    <row r="2156" spans="1:248" s="70" customFormat="1" ht="13.35" customHeight="1" x14ac:dyDescent="0.25">
      <c r="A2156" s="203"/>
      <c r="B2156" s="220"/>
      <c r="C2156" s="228" t="s">
        <v>3023</v>
      </c>
      <c r="D2156" s="351"/>
      <c r="E2156" s="69"/>
      <c r="F2156" s="69"/>
      <c r="G2156" s="69"/>
      <c r="H2156" s="69"/>
      <c r="I2156" s="69"/>
      <c r="J2156" s="69"/>
      <c r="N2156" s="69"/>
      <c r="O2156" s="69"/>
      <c r="P2156" s="69"/>
      <c r="Q2156" s="69"/>
      <c r="R2156" s="69"/>
      <c r="S2156" s="69"/>
      <c r="T2156" s="69"/>
      <c r="U2156" s="69"/>
      <c r="V2156" s="69"/>
      <c r="W2156" s="69"/>
      <c r="X2156" s="69"/>
      <c r="Y2156" s="69"/>
      <c r="Z2156" s="69"/>
      <c r="AA2156" s="69"/>
      <c r="AB2156" s="69"/>
      <c r="AC2156" s="69"/>
      <c r="AD2156" s="69"/>
      <c r="AE2156" s="69"/>
      <c r="AF2156" s="69"/>
      <c r="AG2156" s="69"/>
      <c r="AH2156" s="69"/>
      <c r="AI2156" s="69"/>
      <c r="AJ2156" s="69"/>
      <c r="AK2156" s="69"/>
      <c r="AL2156" s="69"/>
      <c r="AM2156" s="69"/>
      <c r="AN2156" s="69"/>
      <c r="AO2156" s="69"/>
      <c r="AP2156" s="69"/>
      <c r="AQ2156" s="69"/>
      <c r="AR2156" s="69"/>
      <c r="AS2156" s="69"/>
      <c r="AT2156" s="69"/>
      <c r="AU2156" s="69"/>
      <c r="AV2156" s="69"/>
      <c r="AW2156" s="69"/>
      <c r="AX2156" s="69"/>
      <c r="AY2156" s="69"/>
      <c r="AZ2156" s="69"/>
      <c r="BA2156" s="69"/>
      <c r="BB2156" s="69"/>
      <c r="BC2156" s="69"/>
      <c r="BD2156" s="69"/>
      <c r="BE2156" s="69"/>
      <c r="BF2156" s="69"/>
      <c r="BG2156" s="69"/>
      <c r="BH2156" s="69"/>
      <c r="BI2156" s="69"/>
      <c r="BJ2156" s="69"/>
      <c r="BK2156" s="69"/>
      <c r="BL2156" s="69"/>
      <c r="BM2156" s="69"/>
      <c r="BN2156" s="69"/>
      <c r="BO2156" s="69"/>
      <c r="BP2156" s="69"/>
      <c r="BQ2156" s="69"/>
      <c r="BR2156" s="69"/>
      <c r="BS2156" s="69"/>
      <c r="BT2156" s="69"/>
      <c r="BU2156" s="69"/>
      <c r="BV2156" s="69"/>
      <c r="BW2156" s="69"/>
      <c r="BX2156" s="69"/>
      <c r="BY2156" s="69"/>
      <c r="BZ2156" s="69"/>
      <c r="CA2156" s="69"/>
      <c r="CB2156" s="69"/>
      <c r="CC2156" s="69"/>
      <c r="CD2156" s="69"/>
      <c r="CE2156" s="69"/>
      <c r="CF2156" s="69"/>
      <c r="CG2156" s="69"/>
      <c r="CH2156" s="69"/>
      <c r="CI2156" s="69"/>
      <c r="CJ2156" s="69"/>
      <c r="CK2156" s="69"/>
      <c r="CL2156" s="69"/>
      <c r="CM2156" s="69"/>
      <c r="CN2156" s="69"/>
      <c r="CO2156" s="69"/>
      <c r="CP2156" s="69"/>
      <c r="CQ2156" s="69"/>
      <c r="CR2156" s="69"/>
      <c r="CS2156" s="69"/>
      <c r="CT2156" s="69"/>
      <c r="CU2156" s="69"/>
      <c r="CV2156" s="69"/>
      <c r="CW2156" s="69"/>
      <c r="CX2156" s="69"/>
      <c r="CY2156" s="69"/>
      <c r="CZ2156" s="69"/>
      <c r="DA2156" s="69"/>
      <c r="DB2156" s="69"/>
      <c r="DC2156" s="69"/>
      <c r="DD2156" s="69"/>
      <c r="DE2156" s="69"/>
      <c r="DF2156" s="69"/>
      <c r="DG2156" s="69"/>
      <c r="DH2156" s="69"/>
      <c r="DI2156" s="69"/>
      <c r="DJ2156" s="69"/>
      <c r="DK2156" s="69"/>
      <c r="DL2156" s="69"/>
      <c r="DM2156" s="69"/>
      <c r="DN2156" s="69"/>
      <c r="DO2156" s="69"/>
      <c r="DP2156" s="69"/>
      <c r="DQ2156" s="69"/>
      <c r="DR2156" s="69"/>
      <c r="DS2156" s="69"/>
      <c r="DT2156" s="69"/>
      <c r="DU2156" s="69"/>
      <c r="DV2156" s="69"/>
      <c r="DW2156" s="69"/>
      <c r="DX2156" s="69"/>
      <c r="DY2156" s="69"/>
      <c r="DZ2156" s="69"/>
      <c r="EA2156" s="69"/>
      <c r="EB2156" s="69"/>
      <c r="EC2156" s="69"/>
      <c r="ED2156" s="69"/>
      <c r="EE2156" s="69"/>
      <c r="EF2156" s="69"/>
      <c r="EG2156" s="69"/>
      <c r="EH2156" s="69"/>
      <c r="EI2156" s="69"/>
      <c r="EJ2156" s="69"/>
      <c r="EK2156" s="69"/>
      <c r="EL2156" s="69"/>
      <c r="EM2156" s="69"/>
      <c r="EN2156" s="69"/>
      <c r="EO2156" s="69"/>
      <c r="EP2156" s="69"/>
      <c r="EQ2156" s="69"/>
      <c r="ER2156" s="69"/>
      <c r="ES2156" s="69"/>
      <c r="ET2156" s="69"/>
      <c r="EU2156" s="69"/>
      <c r="EV2156" s="69"/>
      <c r="EW2156" s="69"/>
      <c r="EX2156" s="69"/>
      <c r="EY2156" s="69"/>
      <c r="EZ2156" s="69"/>
      <c r="FA2156" s="69"/>
      <c r="FB2156" s="69"/>
      <c r="FC2156" s="69"/>
      <c r="FD2156" s="69"/>
      <c r="FE2156" s="69"/>
      <c r="FF2156" s="69"/>
      <c r="FG2156" s="69"/>
      <c r="FH2156" s="69"/>
      <c r="FI2156" s="69"/>
      <c r="FJ2156" s="69"/>
      <c r="FK2156" s="69"/>
      <c r="FL2156" s="69"/>
      <c r="FM2156" s="69"/>
      <c r="FN2156" s="69"/>
      <c r="FO2156" s="69"/>
      <c r="FP2156" s="69"/>
      <c r="FQ2156" s="69"/>
      <c r="FR2156" s="69"/>
      <c r="FS2156" s="69"/>
      <c r="FT2156" s="69"/>
      <c r="FU2156" s="69"/>
      <c r="FV2156" s="69"/>
      <c r="FW2156" s="69"/>
      <c r="FX2156" s="69"/>
      <c r="FY2156" s="69"/>
      <c r="FZ2156" s="69"/>
      <c r="GA2156" s="69"/>
      <c r="GB2156" s="69"/>
      <c r="GC2156" s="69"/>
      <c r="GD2156" s="69"/>
      <c r="GE2156" s="69"/>
      <c r="GF2156" s="69"/>
      <c r="GG2156" s="69"/>
      <c r="GH2156" s="69"/>
      <c r="GI2156" s="69"/>
      <c r="GJ2156" s="69"/>
      <c r="GK2156" s="69"/>
      <c r="GL2156" s="69"/>
      <c r="GM2156" s="69"/>
      <c r="GN2156" s="69"/>
      <c r="GO2156" s="69"/>
      <c r="GP2156" s="69"/>
      <c r="GQ2156" s="69"/>
      <c r="GR2156" s="69"/>
      <c r="GS2156" s="69"/>
      <c r="GT2156" s="69"/>
      <c r="GU2156" s="69"/>
      <c r="GV2156" s="69"/>
      <c r="GW2156" s="69"/>
      <c r="GX2156" s="69"/>
      <c r="GY2156" s="69"/>
      <c r="GZ2156" s="69"/>
      <c r="HA2156" s="69"/>
      <c r="HB2156" s="69"/>
      <c r="HC2156" s="69"/>
      <c r="HD2156" s="69"/>
      <c r="HE2156" s="69"/>
      <c r="HF2156" s="69"/>
      <c r="HG2156" s="69"/>
      <c r="HH2156" s="69"/>
      <c r="HI2156" s="69"/>
      <c r="HJ2156" s="69"/>
      <c r="HK2156" s="69"/>
      <c r="HL2156" s="69"/>
      <c r="HM2156" s="69"/>
      <c r="HN2156" s="69"/>
      <c r="HO2156" s="69"/>
      <c r="HP2156" s="69"/>
      <c r="HQ2156" s="69"/>
      <c r="HR2156" s="69"/>
      <c r="HS2156" s="69"/>
      <c r="HT2156" s="69"/>
      <c r="HU2156" s="69"/>
      <c r="HV2156" s="69"/>
      <c r="HW2156" s="69"/>
      <c r="HX2156" s="69"/>
      <c r="HY2156" s="69"/>
      <c r="HZ2156" s="69"/>
      <c r="IA2156" s="69"/>
      <c r="IB2156" s="69"/>
      <c r="IC2156" s="69"/>
      <c r="ID2156" s="69"/>
      <c r="IE2156" s="69"/>
      <c r="IF2156" s="69"/>
      <c r="IG2156" s="69"/>
      <c r="IH2156" s="69"/>
      <c r="II2156" s="69"/>
      <c r="IJ2156" s="69"/>
      <c r="IK2156" s="69"/>
      <c r="IL2156" s="69"/>
      <c r="IM2156" s="69"/>
      <c r="IN2156" s="69"/>
    </row>
    <row r="2157" spans="1:248" s="70" customFormat="1" ht="13.35" customHeight="1" x14ac:dyDescent="0.25">
      <c r="A2157" s="203"/>
      <c r="B2157" s="220"/>
      <c r="C2157" s="228" t="s">
        <v>3024</v>
      </c>
      <c r="D2157" s="351"/>
      <c r="E2157" s="69"/>
      <c r="F2157" s="69"/>
      <c r="G2157" s="69"/>
      <c r="H2157" s="69"/>
      <c r="I2157" s="69"/>
      <c r="J2157" s="69"/>
      <c r="N2157" s="69"/>
      <c r="O2157" s="69"/>
      <c r="P2157" s="69"/>
      <c r="Q2157" s="69"/>
      <c r="R2157" s="69"/>
      <c r="S2157" s="69"/>
      <c r="T2157" s="69"/>
      <c r="U2157" s="69"/>
      <c r="V2157" s="69"/>
      <c r="W2157" s="69"/>
      <c r="X2157" s="69"/>
      <c r="Y2157" s="69"/>
      <c r="Z2157" s="69"/>
      <c r="AA2157" s="69"/>
      <c r="AB2157" s="69"/>
      <c r="AC2157" s="69"/>
      <c r="AD2157" s="69"/>
      <c r="AE2157" s="69"/>
      <c r="AF2157" s="69"/>
      <c r="AG2157" s="69"/>
      <c r="AH2157" s="69"/>
      <c r="AI2157" s="69"/>
      <c r="AJ2157" s="69"/>
      <c r="AK2157" s="69"/>
      <c r="AL2157" s="69"/>
      <c r="AM2157" s="69"/>
      <c r="AN2157" s="69"/>
      <c r="AO2157" s="69"/>
      <c r="AP2157" s="69"/>
      <c r="AQ2157" s="69"/>
      <c r="AR2157" s="69"/>
      <c r="AS2157" s="69"/>
      <c r="AT2157" s="69"/>
      <c r="AU2157" s="69"/>
      <c r="AV2157" s="69"/>
      <c r="AW2157" s="69"/>
      <c r="AX2157" s="69"/>
      <c r="AY2157" s="69"/>
      <c r="AZ2157" s="69"/>
      <c r="BA2157" s="69"/>
      <c r="BB2157" s="69"/>
      <c r="BC2157" s="69"/>
      <c r="BD2157" s="69"/>
      <c r="BE2157" s="69"/>
      <c r="BF2157" s="69"/>
      <c r="BG2157" s="69"/>
      <c r="BH2157" s="69"/>
      <c r="BI2157" s="69"/>
      <c r="BJ2157" s="69"/>
      <c r="BK2157" s="69"/>
      <c r="BL2157" s="69"/>
      <c r="BM2157" s="69"/>
      <c r="BN2157" s="69"/>
      <c r="BO2157" s="69"/>
      <c r="BP2157" s="69"/>
      <c r="BQ2157" s="69"/>
      <c r="BR2157" s="69"/>
      <c r="BS2157" s="69"/>
      <c r="BT2157" s="69"/>
      <c r="BU2157" s="69"/>
      <c r="BV2157" s="69"/>
      <c r="BW2157" s="69"/>
      <c r="BX2157" s="69"/>
      <c r="BY2157" s="69"/>
      <c r="BZ2157" s="69"/>
      <c r="CA2157" s="69"/>
      <c r="CB2157" s="69"/>
      <c r="CC2157" s="69"/>
      <c r="CD2157" s="69"/>
      <c r="CE2157" s="69"/>
      <c r="CF2157" s="69"/>
      <c r="CG2157" s="69"/>
      <c r="CH2157" s="69"/>
      <c r="CI2157" s="69"/>
      <c r="CJ2157" s="69"/>
      <c r="CK2157" s="69"/>
      <c r="CL2157" s="69"/>
      <c r="CM2157" s="69"/>
      <c r="CN2157" s="69"/>
      <c r="CO2157" s="69"/>
      <c r="CP2157" s="69"/>
      <c r="CQ2157" s="69"/>
      <c r="CR2157" s="69"/>
      <c r="CS2157" s="69"/>
      <c r="CT2157" s="69"/>
      <c r="CU2157" s="69"/>
      <c r="CV2157" s="69"/>
      <c r="CW2157" s="69"/>
      <c r="CX2157" s="69"/>
      <c r="CY2157" s="69"/>
      <c r="CZ2157" s="69"/>
      <c r="DA2157" s="69"/>
      <c r="DB2157" s="69"/>
      <c r="DC2157" s="69"/>
      <c r="DD2157" s="69"/>
      <c r="DE2157" s="69"/>
      <c r="DF2157" s="69"/>
      <c r="DG2157" s="69"/>
      <c r="DH2157" s="69"/>
      <c r="DI2157" s="69"/>
      <c r="DJ2157" s="69"/>
      <c r="DK2157" s="69"/>
      <c r="DL2157" s="69"/>
      <c r="DM2157" s="69"/>
      <c r="DN2157" s="69"/>
      <c r="DO2157" s="69"/>
      <c r="DP2157" s="69"/>
      <c r="DQ2157" s="69"/>
      <c r="DR2157" s="69"/>
      <c r="DS2157" s="69"/>
      <c r="DT2157" s="69"/>
      <c r="DU2157" s="69"/>
      <c r="DV2157" s="69"/>
      <c r="DW2157" s="69"/>
      <c r="DX2157" s="69"/>
      <c r="DY2157" s="69"/>
      <c r="DZ2157" s="69"/>
      <c r="EA2157" s="69"/>
      <c r="EB2157" s="69"/>
      <c r="EC2157" s="69"/>
      <c r="ED2157" s="69"/>
      <c r="EE2157" s="69"/>
      <c r="EF2157" s="69"/>
      <c r="EG2157" s="69"/>
      <c r="EH2157" s="69"/>
      <c r="EI2157" s="69"/>
      <c r="EJ2157" s="69"/>
      <c r="EK2157" s="69"/>
      <c r="EL2157" s="69"/>
      <c r="EM2157" s="69"/>
      <c r="EN2157" s="69"/>
      <c r="EO2157" s="69"/>
      <c r="EP2157" s="69"/>
      <c r="EQ2157" s="69"/>
      <c r="ER2157" s="69"/>
      <c r="ES2157" s="69"/>
      <c r="ET2157" s="69"/>
      <c r="EU2157" s="69"/>
      <c r="EV2157" s="69"/>
      <c r="EW2157" s="69"/>
      <c r="EX2157" s="69"/>
      <c r="EY2157" s="69"/>
      <c r="EZ2157" s="69"/>
      <c r="FA2157" s="69"/>
      <c r="FB2157" s="69"/>
      <c r="FC2157" s="69"/>
      <c r="FD2157" s="69"/>
      <c r="FE2157" s="69"/>
      <c r="FF2157" s="69"/>
      <c r="FG2157" s="69"/>
      <c r="FH2157" s="69"/>
      <c r="FI2157" s="69"/>
      <c r="FJ2157" s="69"/>
      <c r="FK2157" s="69"/>
      <c r="FL2157" s="69"/>
      <c r="FM2157" s="69"/>
      <c r="FN2157" s="69"/>
      <c r="FO2157" s="69"/>
      <c r="FP2157" s="69"/>
      <c r="FQ2157" s="69"/>
      <c r="FR2157" s="69"/>
      <c r="FS2157" s="69"/>
      <c r="FT2157" s="69"/>
      <c r="FU2157" s="69"/>
      <c r="FV2157" s="69"/>
      <c r="FW2157" s="69"/>
      <c r="FX2157" s="69"/>
      <c r="FY2157" s="69"/>
      <c r="FZ2157" s="69"/>
      <c r="GA2157" s="69"/>
      <c r="GB2157" s="69"/>
      <c r="GC2157" s="69"/>
      <c r="GD2157" s="69"/>
      <c r="GE2157" s="69"/>
      <c r="GF2157" s="69"/>
      <c r="GG2157" s="69"/>
      <c r="GH2157" s="69"/>
      <c r="GI2157" s="69"/>
      <c r="GJ2157" s="69"/>
      <c r="GK2157" s="69"/>
      <c r="GL2157" s="69"/>
      <c r="GM2157" s="69"/>
      <c r="GN2157" s="69"/>
      <c r="GO2157" s="69"/>
      <c r="GP2157" s="69"/>
      <c r="GQ2157" s="69"/>
      <c r="GR2157" s="69"/>
      <c r="GS2157" s="69"/>
      <c r="GT2157" s="69"/>
      <c r="GU2157" s="69"/>
      <c r="GV2157" s="69"/>
      <c r="GW2157" s="69"/>
      <c r="GX2157" s="69"/>
      <c r="GY2157" s="69"/>
      <c r="GZ2157" s="69"/>
      <c r="HA2157" s="69"/>
      <c r="HB2157" s="69"/>
      <c r="HC2157" s="69"/>
      <c r="HD2157" s="69"/>
      <c r="HE2157" s="69"/>
      <c r="HF2157" s="69"/>
      <c r="HG2157" s="69"/>
      <c r="HH2157" s="69"/>
      <c r="HI2157" s="69"/>
      <c r="HJ2157" s="69"/>
      <c r="HK2157" s="69"/>
      <c r="HL2157" s="69"/>
      <c r="HM2157" s="69"/>
      <c r="HN2157" s="69"/>
      <c r="HO2157" s="69"/>
      <c r="HP2157" s="69"/>
      <c r="HQ2157" s="69"/>
      <c r="HR2157" s="69"/>
      <c r="HS2157" s="69"/>
      <c r="HT2157" s="69"/>
      <c r="HU2157" s="69"/>
      <c r="HV2157" s="69"/>
      <c r="HW2157" s="69"/>
      <c r="HX2157" s="69"/>
      <c r="HY2157" s="69"/>
      <c r="HZ2157" s="69"/>
      <c r="IA2157" s="69"/>
      <c r="IB2157" s="69"/>
      <c r="IC2157" s="69"/>
      <c r="ID2157" s="69"/>
      <c r="IE2157" s="69"/>
      <c r="IF2157" s="69"/>
      <c r="IG2157" s="69"/>
      <c r="IH2157" s="69"/>
      <c r="II2157" s="69"/>
      <c r="IJ2157" s="69"/>
      <c r="IK2157" s="69"/>
      <c r="IL2157" s="69"/>
      <c r="IM2157" s="69"/>
      <c r="IN2157" s="69"/>
    </row>
    <row r="2158" spans="1:248" s="70" customFormat="1" ht="13.35" customHeight="1" x14ac:dyDescent="0.25">
      <c r="A2158" s="203"/>
      <c r="B2158" s="220"/>
      <c r="C2158" s="228" t="s">
        <v>3025</v>
      </c>
      <c r="D2158" s="351"/>
      <c r="E2158" s="69"/>
      <c r="F2158" s="69"/>
      <c r="G2158" s="69"/>
      <c r="H2158" s="69"/>
      <c r="I2158" s="69"/>
      <c r="J2158" s="69"/>
      <c r="N2158" s="69"/>
      <c r="O2158" s="69"/>
      <c r="P2158" s="69"/>
      <c r="Q2158" s="69"/>
      <c r="R2158" s="69"/>
      <c r="S2158" s="69"/>
      <c r="T2158" s="69"/>
      <c r="U2158" s="69"/>
      <c r="V2158" s="69"/>
      <c r="W2158" s="69"/>
      <c r="X2158" s="69"/>
      <c r="Y2158" s="69"/>
      <c r="Z2158" s="69"/>
      <c r="AA2158" s="69"/>
      <c r="AB2158" s="69"/>
      <c r="AC2158" s="69"/>
      <c r="AD2158" s="69"/>
      <c r="AE2158" s="69"/>
      <c r="AF2158" s="69"/>
      <c r="AG2158" s="69"/>
      <c r="AH2158" s="69"/>
      <c r="AI2158" s="69"/>
      <c r="AJ2158" s="69"/>
      <c r="AK2158" s="69"/>
      <c r="AL2158" s="69"/>
      <c r="AM2158" s="69"/>
      <c r="AN2158" s="69"/>
      <c r="AO2158" s="69"/>
      <c r="AP2158" s="69"/>
      <c r="AQ2158" s="69"/>
      <c r="AR2158" s="69"/>
      <c r="AS2158" s="69"/>
      <c r="AT2158" s="69"/>
      <c r="AU2158" s="69"/>
      <c r="AV2158" s="69"/>
      <c r="AW2158" s="69"/>
      <c r="AX2158" s="69"/>
      <c r="AY2158" s="69"/>
      <c r="AZ2158" s="69"/>
      <c r="BA2158" s="69"/>
      <c r="BB2158" s="69"/>
      <c r="BC2158" s="69"/>
      <c r="BD2158" s="69"/>
      <c r="BE2158" s="69"/>
      <c r="BF2158" s="69"/>
      <c r="BG2158" s="69"/>
      <c r="BH2158" s="69"/>
      <c r="BI2158" s="69"/>
      <c r="BJ2158" s="69"/>
      <c r="BK2158" s="69"/>
      <c r="BL2158" s="69"/>
      <c r="BM2158" s="69"/>
      <c r="BN2158" s="69"/>
      <c r="BO2158" s="69"/>
      <c r="BP2158" s="69"/>
      <c r="BQ2158" s="69"/>
      <c r="BR2158" s="69"/>
      <c r="BS2158" s="69"/>
      <c r="BT2158" s="69"/>
      <c r="BU2158" s="69"/>
      <c r="BV2158" s="69"/>
      <c r="BW2158" s="69"/>
      <c r="BX2158" s="69"/>
      <c r="BY2158" s="69"/>
      <c r="BZ2158" s="69"/>
      <c r="CA2158" s="69"/>
      <c r="CB2158" s="69"/>
      <c r="CC2158" s="69"/>
      <c r="CD2158" s="69"/>
      <c r="CE2158" s="69"/>
      <c r="CF2158" s="69"/>
      <c r="CG2158" s="69"/>
      <c r="CH2158" s="69"/>
      <c r="CI2158" s="69"/>
      <c r="CJ2158" s="69"/>
      <c r="CK2158" s="69"/>
      <c r="CL2158" s="69"/>
      <c r="CM2158" s="69"/>
      <c r="CN2158" s="69"/>
      <c r="CO2158" s="69"/>
      <c r="CP2158" s="69"/>
      <c r="CQ2158" s="69"/>
      <c r="CR2158" s="69"/>
      <c r="CS2158" s="69"/>
      <c r="CT2158" s="69"/>
      <c r="CU2158" s="69"/>
      <c r="CV2158" s="69"/>
      <c r="CW2158" s="69"/>
      <c r="CX2158" s="69"/>
      <c r="CY2158" s="69"/>
      <c r="CZ2158" s="69"/>
      <c r="DA2158" s="69"/>
      <c r="DB2158" s="69"/>
      <c r="DC2158" s="69"/>
      <c r="DD2158" s="69"/>
      <c r="DE2158" s="69"/>
      <c r="DF2158" s="69"/>
      <c r="DG2158" s="69"/>
      <c r="DH2158" s="69"/>
      <c r="DI2158" s="69"/>
      <c r="DJ2158" s="69"/>
      <c r="DK2158" s="69"/>
      <c r="DL2158" s="69"/>
      <c r="DM2158" s="69"/>
      <c r="DN2158" s="69"/>
      <c r="DO2158" s="69"/>
      <c r="DP2158" s="69"/>
      <c r="DQ2158" s="69"/>
      <c r="DR2158" s="69"/>
      <c r="DS2158" s="69"/>
      <c r="DT2158" s="69"/>
      <c r="DU2158" s="69"/>
      <c r="DV2158" s="69"/>
      <c r="DW2158" s="69"/>
      <c r="DX2158" s="69"/>
      <c r="DY2158" s="69"/>
      <c r="DZ2158" s="69"/>
      <c r="EA2158" s="69"/>
      <c r="EB2158" s="69"/>
      <c r="EC2158" s="69"/>
      <c r="ED2158" s="69"/>
      <c r="EE2158" s="69"/>
      <c r="EF2158" s="69"/>
      <c r="EG2158" s="69"/>
      <c r="EH2158" s="69"/>
      <c r="EI2158" s="69"/>
      <c r="EJ2158" s="69"/>
      <c r="EK2158" s="69"/>
      <c r="EL2158" s="69"/>
      <c r="EM2158" s="69"/>
      <c r="EN2158" s="69"/>
      <c r="EO2158" s="69"/>
      <c r="EP2158" s="69"/>
      <c r="EQ2158" s="69"/>
      <c r="ER2158" s="69"/>
      <c r="ES2158" s="69"/>
      <c r="ET2158" s="69"/>
      <c r="EU2158" s="69"/>
      <c r="EV2158" s="69"/>
      <c r="EW2158" s="69"/>
      <c r="EX2158" s="69"/>
      <c r="EY2158" s="69"/>
      <c r="EZ2158" s="69"/>
      <c r="FA2158" s="69"/>
      <c r="FB2158" s="69"/>
      <c r="FC2158" s="69"/>
      <c r="FD2158" s="69"/>
      <c r="FE2158" s="69"/>
      <c r="FF2158" s="69"/>
      <c r="FG2158" s="69"/>
      <c r="FH2158" s="69"/>
      <c r="FI2158" s="69"/>
      <c r="FJ2158" s="69"/>
      <c r="FK2158" s="69"/>
      <c r="FL2158" s="69"/>
      <c r="FM2158" s="69"/>
      <c r="FN2158" s="69"/>
      <c r="FO2158" s="69"/>
      <c r="FP2158" s="69"/>
      <c r="FQ2158" s="69"/>
      <c r="FR2158" s="69"/>
      <c r="FS2158" s="69"/>
      <c r="FT2158" s="69"/>
      <c r="FU2158" s="69"/>
      <c r="FV2158" s="69"/>
      <c r="FW2158" s="69"/>
      <c r="FX2158" s="69"/>
      <c r="FY2158" s="69"/>
      <c r="FZ2158" s="69"/>
      <c r="GA2158" s="69"/>
      <c r="GB2158" s="69"/>
      <c r="GC2158" s="69"/>
      <c r="GD2158" s="69"/>
      <c r="GE2158" s="69"/>
      <c r="GF2158" s="69"/>
      <c r="GG2158" s="69"/>
      <c r="GH2158" s="69"/>
      <c r="GI2158" s="69"/>
      <c r="GJ2158" s="69"/>
      <c r="GK2158" s="69"/>
      <c r="GL2158" s="69"/>
      <c r="GM2158" s="69"/>
      <c r="GN2158" s="69"/>
      <c r="GO2158" s="69"/>
      <c r="GP2158" s="69"/>
      <c r="GQ2158" s="69"/>
      <c r="GR2158" s="69"/>
      <c r="GS2158" s="69"/>
      <c r="GT2158" s="69"/>
      <c r="GU2158" s="69"/>
      <c r="GV2158" s="69"/>
      <c r="GW2158" s="69"/>
      <c r="GX2158" s="69"/>
      <c r="GY2158" s="69"/>
      <c r="GZ2158" s="69"/>
      <c r="HA2158" s="69"/>
      <c r="HB2158" s="69"/>
      <c r="HC2158" s="69"/>
      <c r="HD2158" s="69"/>
      <c r="HE2158" s="69"/>
      <c r="HF2158" s="69"/>
      <c r="HG2158" s="69"/>
      <c r="HH2158" s="69"/>
      <c r="HI2158" s="69"/>
      <c r="HJ2158" s="69"/>
      <c r="HK2158" s="69"/>
      <c r="HL2158" s="69"/>
      <c r="HM2158" s="69"/>
      <c r="HN2158" s="69"/>
      <c r="HO2158" s="69"/>
      <c r="HP2158" s="69"/>
      <c r="HQ2158" s="69"/>
      <c r="HR2158" s="69"/>
      <c r="HS2158" s="69"/>
      <c r="HT2158" s="69"/>
      <c r="HU2158" s="69"/>
      <c r="HV2158" s="69"/>
      <c r="HW2158" s="69"/>
      <c r="HX2158" s="69"/>
      <c r="HY2158" s="69"/>
      <c r="HZ2158" s="69"/>
      <c r="IA2158" s="69"/>
      <c r="IB2158" s="69"/>
      <c r="IC2158" s="69"/>
      <c r="ID2158" s="69"/>
      <c r="IE2158" s="69"/>
      <c r="IF2158" s="69"/>
      <c r="IG2158" s="69"/>
      <c r="IH2158" s="69"/>
      <c r="II2158" s="69"/>
      <c r="IJ2158" s="69"/>
      <c r="IK2158" s="69"/>
      <c r="IL2158" s="69"/>
      <c r="IM2158" s="69"/>
      <c r="IN2158" s="69"/>
    </row>
    <row r="2159" spans="1:248" s="70" customFormat="1" ht="13.9" customHeight="1" x14ac:dyDescent="0.25">
      <c r="A2159" s="203"/>
      <c r="B2159" s="629" t="s">
        <v>3026</v>
      </c>
      <c r="C2159" s="629"/>
      <c r="D2159" s="630"/>
      <c r="E2159" s="69"/>
      <c r="F2159" s="69"/>
      <c r="G2159" s="69"/>
      <c r="H2159" s="69"/>
      <c r="I2159" s="69"/>
      <c r="J2159" s="69"/>
      <c r="N2159" s="69"/>
      <c r="O2159" s="69"/>
      <c r="P2159" s="69"/>
      <c r="Q2159" s="69"/>
      <c r="R2159" s="69"/>
      <c r="S2159" s="69"/>
      <c r="T2159" s="69"/>
      <c r="U2159" s="69"/>
      <c r="V2159" s="69"/>
      <c r="W2159" s="69"/>
      <c r="X2159" s="69"/>
      <c r="Y2159" s="69"/>
      <c r="Z2159" s="69"/>
      <c r="AA2159" s="69"/>
      <c r="AB2159" s="69"/>
      <c r="AC2159" s="69"/>
      <c r="AD2159" s="69"/>
      <c r="AE2159" s="69"/>
      <c r="AF2159" s="69"/>
      <c r="AG2159" s="69"/>
      <c r="AH2159" s="69"/>
      <c r="AI2159" s="69"/>
      <c r="AJ2159" s="69"/>
      <c r="AK2159" s="69"/>
      <c r="AL2159" s="69"/>
      <c r="AM2159" s="69"/>
      <c r="AN2159" s="69"/>
      <c r="AO2159" s="69"/>
      <c r="AP2159" s="69"/>
      <c r="AQ2159" s="69"/>
      <c r="AR2159" s="69"/>
      <c r="AS2159" s="69"/>
      <c r="AT2159" s="69"/>
      <c r="AU2159" s="69"/>
      <c r="AV2159" s="69"/>
      <c r="AW2159" s="69"/>
      <c r="AX2159" s="69"/>
      <c r="AY2159" s="69"/>
      <c r="AZ2159" s="69"/>
      <c r="BA2159" s="69"/>
      <c r="BB2159" s="69"/>
      <c r="BC2159" s="69"/>
      <c r="BD2159" s="69"/>
      <c r="BE2159" s="69"/>
      <c r="BF2159" s="69"/>
      <c r="BG2159" s="69"/>
      <c r="BH2159" s="69"/>
      <c r="BI2159" s="69"/>
      <c r="BJ2159" s="69"/>
      <c r="BK2159" s="69"/>
      <c r="BL2159" s="69"/>
      <c r="BM2159" s="69"/>
      <c r="BN2159" s="69"/>
      <c r="BO2159" s="69"/>
      <c r="BP2159" s="69"/>
      <c r="BQ2159" s="69"/>
      <c r="BR2159" s="69"/>
      <c r="BS2159" s="69"/>
      <c r="BT2159" s="69"/>
      <c r="BU2159" s="69"/>
      <c r="BV2159" s="69"/>
      <c r="BW2159" s="69"/>
      <c r="BX2159" s="69"/>
      <c r="BY2159" s="69"/>
      <c r="BZ2159" s="69"/>
      <c r="CA2159" s="69"/>
      <c r="CB2159" s="69"/>
      <c r="CC2159" s="69"/>
      <c r="CD2159" s="69"/>
      <c r="CE2159" s="69"/>
      <c r="CF2159" s="69"/>
      <c r="CG2159" s="69"/>
      <c r="CH2159" s="69"/>
      <c r="CI2159" s="69"/>
      <c r="CJ2159" s="69"/>
      <c r="CK2159" s="69"/>
      <c r="CL2159" s="69"/>
      <c r="CM2159" s="69"/>
      <c r="CN2159" s="69"/>
      <c r="CO2159" s="69"/>
      <c r="CP2159" s="69"/>
      <c r="CQ2159" s="69"/>
      <c r="CR2159" s="69"/>
      <c r="CS2159" s="69"/>
      <c r="CT2159" s="69"/>
      <c r="CU2159" s="69"/>
      <c r="CV2159" s="69"/>
      <c r="CW2159" s="69"/>
      <c r="CX2159" s="69"/>
      <c r="CY2159" s="69"/>
      <c r="CZ2159" s="69"/>
      <c r="DA2159" s="69"/>
      <c r="DB2159" s="69"/>
      <c r="DC2159" s="69"/>
      <c r="DD2159" s="69"/>
      <c r="DE2159" s="69"/>
      <c r="DF2159" s="69"/>
      <c r="DG2159" s="69"/>
      <c r="DH2159" s="69"/>
      <c r="DI2159" s="69"/>
      <c r="DJ2159" s="69"/>
      <c r="DK2159" s="69"/>
      <c r="DL2159" s="69"/>
      <c r="DM2159" s="69"/>
      <c r="DN2159" s="69"/>
      <c r="DO2159" s="69"/>
      <c r="DP2159" s="69"/>
      <c r="DQ2159" s="69"/>
      <c r="DR2159" s="69"/>
      <c r="DS2159" s="69"/>
      <c r="DT2159" s="69"/>
      <c r="DU2159" s="69"/>
      <c r="DV2159" s="69"/>
      <c r="DW2159" s="69"/>
      <c r="DX2159" s="69"/>
      <c r="DY2159" s="69"/>
      <c r="DZ2159" s="69"/>
      <c r="EA2159" s="69"/>
      <c r="EB2159" s="69"/>
      <c r="EC2159" s="69"/>
      <c r="ED2159" s="69"/>
      <c r="EE2159" s="69"/>
      <c r="EF2159" s="69"/>
      <c r="EG2159" s="69"/>
      <c r="EH2159" s="69"/>
      <c r="EI2159" s="69"/>
      <c r="EJ2159" s="69"/>
      <c r="EK2159" s="69"/>
      <c r="EL2159" s="69"/>
      <c r="EM2159" s="69"/>
      <c r="EN2159" s="69"/>
      <c r="EO2159" s="69"/>
      <c r="EP2159" s="69"/>
      <c r="EQ2159" s="69"/>
      <c r="ER2159" s="69"/>
      <c r="ES2159" s="69"/>
      <c r="ET2159" s="69"/>
      <c r="EU2159" s="69"/>
      <c r="EV2159" s="69"/>
      <c r="EW2159" s="69"/>
      <c r="EX2159" s="69"/>
      <c r="EY2159" s="69"/>
      <c r="EZ2159" s="69"/>
      <c r="FA2159" s="69"/>
      <c r="FB2159" s="69"/>
      <c r="FC2159" s="69"/>
      <c r="FD2159" s="69"/>
      <c r="FE2159" s="69"/>
      <c r="FF2159" s="69"/>
      <c r="FG2159" s="69"/>
      <c r="FH2159" s="69"/>
      <c r="FI2159" s="69"/>
      <c r="FJ2159" s="69"/>
      <c r="FK2159" s="69"/>
      <c r="FL2159" s="69"/>
      <c r="FM2159" s="69"/>
      <c r="FN2159" s="69"/>
      <c r="FO2159" s="69"/>
      <c r="FP2159" s="69"/>
      <c r="FQ2159" s="69"/>
      <c r="FR2159" s="69"/>
      <c r="FS2159" s="69"/>
      <c r="FT2159" s="69"/>
      <c r="FU2159" s="69"/>
      <c r="FV2159" s="69"/>
      <c r="FW2159" s="69"/>
      <c r="FX2159" s="69"/>
      <c r="FY2159" s="69"/>
      <c r="FZ2159" s="69"/>
      <c r="GA2159" s="69"/>
      <c r="GB2159" s="69"/>
      <c r="GC2159" s="69"/>
      <c r="GD2159" s="69"/>
      <c r="GE2159" s="69"/>
      <c r="GF2159" s="69"/>
      <c r="GG2159" s="69"/>
      <c r="GH2159" s="69"/>
      <c r="GI2159" s="69"/>
      <c r="GJ2159" s="69"/>
      <c r="GK2159" s="69"/>
      <c r="GL2159" s="69"/>
      <c r="GM2159" s="69"/>
      <c r="GN2159" s="69"/>
      <c r="GO2159" s="69"/>
      <c r="GP2159" s="69"/>
      <c r="GQ2159" s="69"/>
      <c r="GR2159" s="69"/>
      <c r="GS2159" s="69"/>
      <c r="GT2159" s="69"/>
      <c r="GU2159" s="69"/>
      <c r="GV2159" s="69"/>
      <c r="GW2159" s="69"/>
      <c r="GX2159" s="69"/>
      <c r="GY2159" s="69"/>
      <c r="GZ2159" s="69"/>
      <c r="HA2159" s="69"/>
      <c r="HB2159" s="69"/>
      <c r="HC2159" s="69"/>
      <c r="HD2159" s="69"/>
      <c r="HE2159" s="69"/>
      <c r="HF2159" s="69"/>
      <c r="HG2159" s="69"/>
      <c r="HH2159" s="69"/>
      <c r="HI2159" s="69"/>
      <c r="HJ2159" s="69"/>
      <c r="HK2159" s="69"/>
      <c r="HL2159" s="69"/>
      <c r="HM2159" s="69"/>
      <c r="HN2159" s="69"/>
      <c r="HO2159" s="69"/>
      <c r="HP2159" s="69"/>
      <c r="HQ2159" s="69"/>
      <c r="HR2159" s="69"/>
      <c r="HS2159" s="69"/>
      <c r="HT2159" s="69"/>
      <c r="HU2159" s="69"/>
      <c r="HV2159" s="69"/>
      <c r="HW2159" s="69"/>
      <c r="HX2159" s="69"/>
      <c r="HY2159" s="69"/>
      <c r="HZ2159" s="69"/>
      <c r="IA2159" s="69"/>
      <c r="IB2159" s="69"/>
      <c r="IC2159" s="69"/>
      <c r="ID2159" s="69"/>
      <c r="IE2159" s="69"/>
      <c r="IF2159" s="69"/>
      <c r="IG2159" s="69"/>
      <c r="IH2159" s="69"/>
      <c r="II2159" s="69"/>
      <c r="IJ2159" s="69"/>
      <c r="IK2159" s="69"/>
      <c r="IL2159" s="69"/>
      <c r="IM2159" s="69"/>
      <c r="IN2159" s="69"/>
    </row>
    <row r="2160" spans="1:248" s="70" customFormat="1" ht="13.35" customHeight="1" x14ac:dyDescent="0.25">
      <c r="A2160" s="203"/>
      <c r="B2160" s="227"/>
      <c r="C2160" s="230" t="s">
        <v>3027</v>
      </c>
      <c r="D2160" s="351"/>
      <c r="E2160" s="69"/>
      <c r="F2160" s="69"/>
      <c r="G2160" s="69"/>
      <c r="H2160" s="69"/>
      <c r="I2160" s="69"/>
      <c r="J2160" s="69"/>
      <c r="N2160" s="69"/>
      <c r="O2160" s="69"/>
      <c r="P2160" s="69"/>
      <c r="Q2160" s="69"/>
      <c r="R2160" s="69"/>
      <c r="S2160" s="69"/>
      <c r="T2160" s="69"/>
      <c r="U2160" s="69"/>
      <c r="V2160" s="69"/>
      <c r="W2160" s="69"/>
      <c r="X2160" s="69"/>
      <c r="Y2160" s="69"/>
      <c r="Z2160" s="69"/>
      <c r="AA2160" s="69"/>
      <c r="AB2160" s="69"/>
      <c r="AC2160" s="69"/>
      <c r="AD2160" s="69"/>
      <c r="AE2160" s="69"/>
      <c r="AF2160" s="69"/>
      <c r="AG2160" s="69"/>
      <c r="AH2160" s="69"/>
      <c r="AI2160" s="69"/>
      <c r="AJ2160" s="69"/>
      <c r="AK2160" s="69"/>
      <c r="AL2160" s="69"/>
      <c r="AM2160" s="69"/>
      <c r="AN2160" s="69"/>
      <c r="AO2160" s="69"/>
      <c r="AP2160" s="69"/>
      <c r="AQ2160" s="69"/>
      <c r="AR2160" s="69"/>
      <c r="AS2160" s="69"/>
      <c r="AT2160" s="69"/>
      <c r="AU2160" s="69"/>
      <c r="AV2160" s="69"/>
      <c r="AW2160" s="69"/>
      <c r="AX2160" s="69"/>
      <c r="AY2160" s="69"/>
      <c r="AZ2160" s="69"/>
      <c r="BA2160" s="69"/>
      <c r="BB2160" s="69"/>
      <c r="BC2160" s="69"/>
      <c r="BD2160" s="69"/>
      <c r="BE2160" s="69"/>
      <c r="BF2160" s="69"/>
      <c r="BG2160" s="69"/>
      <c r="BH2160" s="69"/>
      <c r="BI2160" s="69"/>
      <c r="BJ2160" s="69"/>
      <c r="BK2160" s="69"/>
      <c r="BL2160" s="69"/>
      <c r="BM2160" s="69"/>
      <c r="BN2160" s="69"/>
      <c r="BO2160" s="69"/>
      <c r="BP2160" s="69"/>
      <c r="BQ2160" s="69"/>
      <c r="BR2160" s="69"/>
      <c r="BS2160" s="69"/>
      <c r="BT2160" s="69"/>
      <c r="BU2160" s="69"/>
      <c r="BV2160" s="69"/>
      <c r="BW2160" s="69"/>
      <c r="BX2160" s="69"/>
      <c r="BY2160" s="69"/>
      <c r="BZ2160" s="69"/>
      <c r="CA2160" s="69"/>
      <c r="CB2160" s="69"/>
      <c r="CC2160" s="69"/>
      <c r="CD2160" s="69"/>
      <c r="CE2160" s="69"/>
      <c r="CF2160" s="69"/>
      <c r="CG2160" s="69"/>
      <c r="CH2160" s="69"/>
      <c r="CI2160" s="69"/>
      <c r="CJ2160" s="69"/>
      <c r="CK2160" s="69"/>
      <c r="CL2160" s="69"/>
      <c r="CM2160" s="69"/>
      <c r="CN2160" s="69"/>
      <c r="CO2160" s="69"/>
      <c r="CP2160" s="69"/>
      <c r="CQ2160" s="69"/>
      <c r="CR2160" s="69"/>
      <c r="CS2160" s="69"/>
      <c r="CT2160" s="69"/>
      <c r="CU2160" s="69"/>
      <c r="CV2160" s="69"/>
      <c r="CW2160" s="69"/>
      <c r="CX2160" s="69"/>
      <c r="CY2160" s="69"/>
      <c r="CZ2160" s="69"/>
      <c r="DA2160" s="69"/>
      <c r="DB2160" s="69"/>
      <c r="DC2160" s="69"/>
      <c r="DD2160" s="69"/>
      <c r="DE2160" s="69"/>
      <c r="DF2160" s="69"/>
      <c r="DG2160" s="69"/>
      <c r="DH2160" s="69"/>
      <c r="DI2160" s="69"/>
      <c r="DJ2160" s="69"/>
      <c r="DK2160" s="69"/>
      <c r="DL2160" s="69"/>
      <c r="DM2160" s="69"/>
      <c r="DN2160" s="69"/>
      <c r="DO2160" s="69"/>
      <c r="DP2160" s="69"/>
      <c r="DQ2160" s="69"/>
      <c r="DR2160" s="69"/>
      <c r="DS2160" s="69"/>
      <c r="DT2160" s="69"/>
      <c r="DU2160" s="69"/>
      <c r="DV2160" s="69"/>
      <c r="DW2160" s="69"/>
      <c r="DX2160" s="69"/>
      <c r="DY2160" s="69"/>
      <c r="DZ2160" s="69"/>
      <c r="EA2160" s="69"/>
      <c r="EB2160" s="69"/>
      <c r="EC2160" s="69"/>
      <c r="ED2160" s="69"/>
      <c r="EE2160" s="69"/>
      <c r="EF2160" s="69"/>
      <c r="EG2160" s="69"/>
      <c r="EH2160" s="69"/>
      <c r="EI2160" s="69"/>
      <c r="EJ2160" s="69"/>
      <c r="EK2160" s="69"/>
      <c r="EL2160" s="69"/>
      <c r="EM2160" s="69"/>
      <c r="EN2160" s="69"/>
      <c r="EO2160" s="69"/>
      <c r="EP2160" s="69"/>
      <c r="EQ2160" s="69"/>
      <c r="ER2160" s="69"/>
      <c r="ES2160" s="69"/>
      <c r="ET2160" s="69"/>
      <c r="EU2160" s="69"/>
      <c r="EV2160" s="69"/>
      <c r="EW2160" s="69"/>
      <c r="EX2160" s="69"/>
      <c r="EY2160" s="69"/>
      <c r="EZ2160" s="69"/>
      <c r="FA2160" s="69"/>
      <c r="FB2160" s="69"/>
      <c r="FC2160" s="69"/>
      <c r="FD2160" s="69"/>
      <c r="FE2160" s="69"/>
      <c r="FF2160" s="69"/>
      <c r="FG2160" s="69"/>
      <c r="FH2160" s="69"/>
      <c r="FI2160" s="69"/>
      <c r="FJ2160" s="69"/>
      <c r="FK2160" s="69"/>
      <c r="FL2160" s="69"/>
      <c r="FM2160" s="69"/>
      <c r="FN2160" s="69"/>
      <c r="FO2160" s="69"/>
      <c r="FP2160" s="69"/>
      <c r="FQ2160" s="69"/>
      <c r="FR2160" s="69"/>
      <c r="FS2160" s="69"/>
      <c r="FT2160" s="69"/>
      <c r="FU2160" s="69"/>
      <c r="FV2160" s="69"/>
      <c r="FW2160" s="69"/>
      <c r="FX2160" s="69"/>
      <c r="FY2160" s="69"/>
      <c r="FZ2160" s="69"/>
      <c r="GA2160" s="69"/>
      <c r="GB2160" s="69"/>
      <c r="GC2160" s="69"/>
      <c r="GD2160" s="69"/>
      <c r="GE2160" s="69"/>
      <c r="GF2160" s="69"/>
      <c r="GG2160" s="69"/>
      <c r="GH2160" s="69"/>
      <c r="GI2160" s="69"/>
      <c r="GJ2160" s="69"/>
      <c r="GK2160" s="69"/>
      <c r="GL2160" s="69"/>
      <c r="GM2160" s="69"/>
      <c r="GN2160" s="69"/>
      <c r="GO2160" s="69"/>
      <c r="GP2160" s="69"/>
      <c r="GQ2160" s="69"/>
      <c r="GR2160" s="69"/>
      <c r="GS2160" s="69"/>
      <c r="GT2160" s="69"/>
      <c r="GU2160" s="69"/>
      <c r="GV2160" s="69"/>
      <c r="GW2160" s="69"/>
      <c r="GX2160" s="69"/>
      <c r="GY2160" s="69"/>
      <c r="GZ2160" s="69"/>
      <c r="HA2160" s="69"/>
      <c r="HB2160" s="69"/>
      <c r="HC2160" s="69"/>
      <c r="HD2160" s="69"/>
      <c r="HE2160" s="69"/>
      <c r="HF2160" s="69"/>
      <c r="HG2160" s="69"/>
      <c r="HH2160" s="69"/>
      <c r="HI2160" s="69"/>
      <c r="HJ2160" s="69"/>
      <c r="HK2160" s="69"/>
      <c r="HL2160" s="69"/>
      <c r="HM2160" s="69"/>
      <c r="HN2160" s="69"/>
      <c r="HO2160" s="69"/>
      <c r="HP2160" s="69"/>
      <c r="HQ2160" s="69"/>
      <c r="HR2160" s="69"/>
      <c r="HS2160" s="69"/>
      <c r="HT2160" s="69"/>
      <c r="HU2160" s="69"/>
      <c r="HV2160" s="69"/>
      <c r="HW2160" s="69"/>
      <c r="HX2160" s="69"/>
      <c r="HY2160" s="69"/>
      <c r="HZ2160" s="69"/>
      <c r="IA2160" s="69"/>
      <c r="IB2160" s="69"/>
      <c r="IC2160" s="69"/>
      <c r="ID2160" s="69"/>
      <c r="IE2160" s="69"/>
      <c r="IF2160" s="69"/>
      <c r="IG2160" s="69"/>
      <c r="IH2160" s="69"/>
      <c r="II2160" s="69"/>
      <c r="IJ2160" s="69"/>
      <c r="IK2160" s="69"/>
      <c r="IL2160" s="69"/>
      <c r="IM2160" s="69"/>
      <c r="IN2160" s="69"/>
    </row>
    <row r="2161" spans="1:248" s="70" customFormat="1" ht="13.35" customHeight="1" x14ac:dyDescent="0.25">
      <c r="A2161" s="203"/>
      <c r="B2161" s="227"/>
      <c r="C2161" s="229" t="s">
        <v>3028</v>
      </c>
      <c r="D2161" s="351"/>
      <c r="E2161" s="69"/>
      <c r="F2161" s="69"/>
      <c r="G2161" s="69"/>
      <c r="H2161" s="69"/>
      <c r="I2161" s="69"/>
      <c r="J2161" s="69"/>
      <c r="N2161" s="69"/>
      <c r="O2161" s="69"/>
      <c r="P2161" s="69"/>
      <c r="Q2161" s="69"/>
      <c r="R2161" s="69"/>
      <c r="S2161" s="69"/>
      <c r="T2161" s="69"/>
      <c r="U2161" s="69"/>
      <c r="V2161" s="69"/>
      <c r="W2161" s="69"/>
      <c r="X2161" s="69"/>
      <c r="Y2161" s="69"/>
      <c r="Z2161" s="69"/>
      <c r="AA2161" s="69"/>
      <c r="AB2161" s="69"/>
      <c r="AC2161" s="69"/>
      <c r="AD2161" s="69"/>
      <c r="AE2161" s="69"/>
      <c r="AF2161" s="69"/>
      <c r="AG2161" s="69"/>
      <c r="AH2161" s="69"/>
      <c r="AI2161" s="69"/>
      <c r="AJ2161" s="69"/>
      <c r="AK2161" s="69"/>
      <c r="AL2161" s="69"/>
      <c r="AM2161" s="69"/>
      <c r="AN2161" s="69"/>
      <c r="AO2161" s="69"/>
      <c r="AP2161" s="69"/>
      <c r="AQ2161" s="69"/>
      <c r="AR2161" s="69"/>
      <c r="AS2161" s="69"/>
      <c r="AT2161" s="69"/>
      <c r="AU2161" s="69"/>
      <c r="AV2161" s="69"/>
      <c r="AW2161" s="69"/>
      <c r="AX2161" s="69"/>
      <c r="AY2161" s="69"/>
      <c r="AZ2161" s="69"/>
      <c r="BA2161" s="69"/>
      <c r="BB2161" s="69"/>
      <c r="BC2161" s="69"/>
      <c r="BD2161" s="69"/>
      <c r="BE2161" s="69"/>
      <c r="BF2161" s="69"/>
      <c r="BG2161" s="69"/>
      <c r="BH2161" s="69"/>
      <c r="BI2161" s="69"/>
      <c r="BJ2161" s="69"/>
      <c r="BK2161" s="69"/>
      <c r="BL2161" s="69"/>
      <c r="BM2161" s="69"/>
      <c r="BN2161" s="69"/>
      <c r="BO2161" s="69"/>
      <c r="BP2161" s="69"/>
      <c r="BQ2161" s="69"/>
      <c r="BR2161" s="69"/>
      <c r="BS2161" s="69"/>
      <c r="BT2161" s="69"/>
      <c r="BU2161" s="69"/>
      <c r="BV2161" s="69"/>
      <c r="BW2161" s="69"/>
      <c r="BX2161" s="69"/>
      <c r="BY2161" s="69"/>
      <c r="BZ2161" s="69"/>
      <c r="CA2161" s="69"/>
      <c r="CB2161" s="69"/>
      <c r="CC2161" s="69"/>
      <c r="CD2161" s="69"/>
      <c r="CE2161" s="69"/>
      <c r="CF2161" s="69"/>
      <c r="CG2161" s="69"/>
      <c r="CH2161" s="69"/>
      <c r="CI2161" s="69"/>
      <c r="CJ2161" s="69"/>
      <c r="CK2161" s="69"/>
      <c r="CL2161" s="69"/>
      <c r="CM2161" s="69"/>
      <c r="CN2161" s="69"/>
      <c r="CO2161" s="69"/>
      <c r="CP2161" s="69"/>
      <c r="CQ2161" s="69"/>
      <c r="CR2161" s="69"/>
      <c r="CS2161" s="69"/>
      <c r="CT2161" s="69"/>
      <c r="CU2161" s="69"/>
      <c r="CV2161" s="69"/>
      <c r="CW2161" s="69"/>
      <c r="CX2161" s="69"/>
      <c r="CY2161" s="69"/>
      <c r="CZ2161" s="69"/>
      <c r="DA2161" s="69"/>
      <c r="DB2161" s="69"/>
      <c r="DC2161" s="69"/>
      <c r="DD2161" s="69"/>
      <c r="DE2161" s="69"/>
      <c r="DF2161" s="69"/>
      <c r="DG2161" s="69"/>
      <c r="DH2161" s="69"/>
      <c r="DI2161" s="69"/>
      <c r="DJ2161" s="69"/>
      <c r="DK2161" s="69"/>
      <c r="DL2161" s="69"/>
      <c r="DM2161" s="69"/>
      <c r="DN2161" s="69"/>
      <c r="DO2161" s="69"/>
      <c r="DP2161" s="69"/>
      <c r="DQ2161" s="69"/>
      <c r="DR2161" s="69"/>
      <c r="DS2161" s="69"/>
      <c r="DT2161" s="69"/>
      <c r="DU2161" s="69"/>
      <c r="DV2161" s="69"/>
      <c r="DW2161" s="69"/>
      <c r="DX2161" s="69"/>
      <c r="DY2161" s="69"/>
      <c r="DZ2161" s="69"/>
      <c r="EA2161" s="69"/>
      <c r="EB2161" s="69"/>
      <c r="EC2161" s="69"/>
      <c r="ED2161" s="69"/>
      <c r="EE2161" s="69"/>
      <c r="EF2161" s="69"/>
      <c r="EG2161" s="69"/>
      <c r="EH2161" s="69"/>
      <c r="EI2161" s="69"/>
      <c r="EJ2161" s="69"/>
      <c r="EK2161" s="69"/>
      <c r="EL2161" s="69"/>
      <c r="EM2161" s="69"/>
      <c r="EN2161" s="69"/>
      <c r="EO2161" s="69"/>
      <c r="EP2161" s="69"/>
      <c r="EQ2161" s="69"/>
      <c r="ER2161" s="69"/>
      <c r="ES2161" s="69"/>
      <c r="ET2161" s="69"/>
      <c r="EU2161" s="69"/>
      <c r="EV2161" s="69"/>
      <c r="EW2161" s="69"/>
      <c r="EX2161" s="69"/>
      <c r="EY2161" s="69"/>
      <c r="EZ2161" s="69"/>
      <c r="FA2161" s="69"/>
      <c r="FB2161" s="69"/>
      <c r="FC2161" s="69"/>
      <c r="FD2161" s="69"/>
      <c r="FE2161" s="69"/>
      <c r="FF2161" s="69"/>
      <c r="FG2161" s="69"/>
      <c r="FH2161" s="69"/>
      <c r="FI2161" s="69"/>
      <c r="FJ2161" s="69"/>
      <c r="FK2161" s="69"/>
      <c r="FL2161" s="69"/>
      <c r="FM2161" s="69"/>
      <c r="FN2161" s="69"/>
      <c r="FO2161" s="69"/>
      <c r="FP2161" s="69"/>
      <c r="FQ2161" s="69"/>
      <c r="FR2161" s="69"/>
      <c r="FS2161" s="69"/>
      <c r="FT2161" s="69"/>
      <c r="FU2161" s="69"/>
      <c r="FV2161" s="69"/>
      <c r="FW2161" s="69"/>
      <c r="FX2161" s="69"/>
      <c r="FY2161" s="69"/>
      <c r="FZ2161" s="69"/>
      <c r="GA2161" s="69"/>
      <c r="GB2161" s="69"/>
      <c r="GC2161" s="69"/>
      <c r="GD2161" s="69"/>
      <c r="GE2161" s="69"/>
      <c r="GF2161" s="69"/>
      <c r="GG2161" s="69"/>
      <c r="GH2161" s="69"/>
      <c r="GI2161" s="69"/>
      <c r="GJ2161" s="69"/>
      <c r="GK2161" s="69"/>
      <c r="GL2161" s="69"/>
      <c r="GM2161" s="69"/>
      <c r="GN2161" s="69"/>
      <c r="GO2161" s="69"/>
      <c r="GP2161" s="69"/>
      <c r="GQ2161" s="69"/>
      <c r="GR2161" s="69"/>
      <c r="GS2161" s="69"/>
      <c r="GT2161" s="69"/>
      <c r="GU2161" s="69"/>
      <c r="GV2161" s="69"/>
      <c r="GW2161" s="69"/>
      <c r="GX2161" s="69"/>
      <c r="GY2161" s="69"/>
      <c r="GZ2161" s="69"/>
      <c r="HA2161" s="69"/>
      <c r="HB2161" s="69"/>
      <c r="HC2161" s="69"/>
      <c r="HD2161" s="69"/>
      <c r="HE2161" s="69"/>
      <c r="HF2161" s="69"/>
      <c r="HG2161" s="69"/>
      <c r="HH2161" s="69"/>
      <c r="HI2161" s="69"/>
      <c r="HJ2161" s="69"/>
      <c r="HK2161" s="69"/>
      <c r="HL2161" s="69"/>
      <c r="HM2161" s="69"/>
      <c r="HN2161" s="69"/>
      <c r="HO2161" s="69"/>
      <c r="HP2161" s="69"/>
      <c r="HQ2161" s="69"/>
      <c r="HR2161" s="69"/>
      <c r="HS2161" s="69"/>
      <c r="HT2161" s="69"/>
      <c r="HU2161" s="69"/>
      <c r="HV2161" s="69"/>
      <c r="HW2161" s="69"/>
      <c r="HX2161" s="69"/>
      <c r="HY2161" s="69"/>
      <c r="HZ2161" s="69"/>
      <c r="IA2161" s="69"/>
      <c r="IB2161" s="69"/>
      <c r="IC2161" s="69"/>
      <c r="ID2161" s="69"/>
      <c r="IE2161" s="69"/>
      <c r="IF2161" s="69"/>
      <c r="IG2161" s="69"/>
      <c r="IH2161" s="69"/>
      <c r="II2161" s="69"/>
      <c r="IJ2161" s="69"/>
      <c r="IK2161" s="69"/>
      <c r="IL2161" s="69"/>
      <c r="IM2161" s="69"/>
      <c r="IN2161" s="69"/>
    </row>
    <row r="2162" spans="1:248" s="70" customFormat="1" ht="32.1" customHeight="1" x14ac:dyDescent="0.25">
      <c r="A2162" s="203"/>
      <c r="B2162" s="227"/>
      <c r="C2162" s="229" t="s">
        <v>3029</v>
      </c>
      <c r="D2162" s="351"/>
      <c r="E2162" s="69"/>
      <c r="F2162" s="69"/>
      <c r="G2162" s="69"/>
      <c r="H2162" s="69"/>
      <c r="I2162" s="69"/>
      <c r="J2162" s="69"/>
      <c r="N2162" s="69"/>
      <c r="O2162" s="69"/>
      <c r="P2162" s="69"/>
      <c r="Q2162" s="69"/>
      <c r="R2162" s="69"/>
      <c r="S2162" s="69"/>
      <c r="T2162" s="69"/>
      <c r="U2162" s="69"/>
      <c r="V2162" s="69"/>
      <c r="W2162" s="69"/>
      <c r="X2162" s="69"/>
      <c r="Y2162" s="69"/>
      <c r="Z2162" s="69"/>
      <c r="AA2162" s="69"/>
      <c r="AB2162" s="69"/>
      <c r="AC2162" s="69"/>
      <c r="AD2162" s="69"/>
      <c r="AE2162" s="69"/>
      <c r="AF2162" s="69"/>
      <c r="AG2162" s="69"/>
      <c r="AH2162" s="69"/>
      <c r="AI2162" s="69"/>
      <c r="AJ2162" s="69"/>
      <c r="AK2162" s="69"/>
      <c r="AL2162" s="69"/>
      <c r="AM2162" s="69"/>
      <c r="AN2162" s="69"/>
      <c r="AO2162" s="69"/>
      <c r="AP2162" s="69"/>
      <c r="AQ2162" s="69"/>
      <c r="AR2162" s="69"/>
      <c r="AS2162" s="69"/>
      <c r="AT2162" s="69"/>
      <c r="AU2162" s="69"/>
      <c r="AV2162" s="69"/>
      <c r="AW2162" s="69"/>
      <c r="AX2162" s="69"/>
      <c r="AY2162" s="69"/>
      <c r="AZ2162" s="69"/>
      <c r="BA2162" s="69"/>
      <c r="BB2162" s="69"/>
      <c r="BC2162" s="69"/>
      <c r="BD2162" s="69"/>
      <c r="BE2162" s="69"/>
      <c r="BF2162" s="69"/>
      <c r="BG2162" s="69"/>
      <c r="BH2162" s="69"/>
      <c r="BI2162" s="69"/>
      <c r="BJ2162" s="69"/>
      <c r="BK2162" s="69"/>
      <c r="BL2162" s="69"/>
      <c r="BM2162" s="69"/>
      <c r="BN2162" s="69"/>
      <c r="BO2162" s="69"/>
      <c r="BP2162" s="69"/>
      <c r="BQ2162" s="69"/>
      <c r="BR2162" s="69"/>
      <c r="BS2162" s="69"/>
      <c r="BT2162" s="69"/>
      <c r="BU2162" s="69"/>
      <c r="BV2162" s="69"/>
      <c r="BW2162" s="69"/>
      <c r="BX2162" s="69"/>
      <c r="BY2162" s="69"/>
      <c r="BZ2162" s="69"/>
      <c r="CA2162" s="69"/>
      <c r="CB2162" s="69"/>
      <c r="CC2162" s="69"/>
      <c r="CD2162" s="69"/>
      <c r="CE2162" s="69"/>
      <c r="CF2162" s="69"/>
      <c r="CG2162" s="69"/>
      <c r="CH2162" s="69"/>
      <c r="CI2162" s="69"/>
      <c r="CJ2162" s="69"/>
      <c r="CK2162" s="69"/>
      <c r="CL2162" s="69"/>
      <c r="CM2162" s="69"/>
      <c r="CN2162" s="69"/>
      <c r="CO2162" s="69"/>
      <c r="CP2162" s="69"/>
      <c r="CQ2162" s="69"/>
      <c r="CR2162" s="69"/>
      <c r="CS2162" s="69"/>
      <c r="CT2162" s="69"/>
      <c r="CU2162" s="69"/>
      <c r="CV2162" s="69"/>
      <c r="CW2162" s="69"/>
      <c r="CX2162" s="69"/>
      <c r="CY2162" s="69"/>
      <c r="CZ2162" s="69"/>
      <c r="DA2162" s="69"/>
      <c r="DB2162" s="69"/>
      <c r="DC2162" s="69"/>
      <c r="DD2162" s="69"/>
      <c r="DE2162" s="69"/>
      <c r="DF2162" s="69"/>
      <c r="DG2162" s="69"/>
      <c r="DH2162" s="69"/>
      <c r="DI2162" s="69"/>
      <c r="DJ2162" s="69"/>
      <c r="DK2162" s="69"/>
      <c r="DL2162" s="69"/>
      <c r="DM2162" s="69"/>
      <c r="DN2162" s="69"/>
      <c r="DO2162" s="69"/>
      <c r="DP2162" s="69"/>
      <c r="DQ2162" s="69"/>
      <c r="DR2162" s="69"/>
      <c r="DS2162" s="69"/>
      <c r="DT2162" s="69"/>
      <c r="DU2162" s="69"/>
      <c r="DV2162" s="69"/>
      <c r="DW2162" s="69"/>
      <c r="DX2162" s="69"/>
      <c r="DY2162" s="69"/>
      <c r="DZ2162" s="69"/>
      <c r="EA2162" s="69"/>
      <c r="EB2162" s="69"/>
      <c r="EC2162" s="69"/>
      <c r="ED2162" s="69"/>
      <c r="EE2162" s="69"/>
      <c r="EF2162" s="69"/>
      <c r="EG2162" s="69"/>
      <c r="EH2162" s="69"/>
      <c r="EI2162" s="69"/>
      <c r="EJ2162" s="69"/>
      <c r="EK2162" s="69"/>
      <c r="EL2162" s="69"/>
      <c r="EM2162" s="69"/>
      <c r="EN2162" s="69"/>
      <c r="EO2162" s="69"/>
      <c r="EP2162" s="69"/>
      <c r="EQ2162" s="69"/>
      <c r="ER2162" s="69"/>
      <c r="ES2162" s="69"/>
      <c r="ET2162" s="69"/>
      <c r="EU2162" s="69"/>
      <c r="EV2162" s="69"/>
      <c r="EW2162" s="69"/>
      <c r="EX2162" s="69"/>
      <c r="EY2162" s="69"/>
      <c r="EZ2162" s="69"/>
      <c r="FA2162" s="69"/>
      <c r="FB2162" s="69"/>
      <c r="FC2162" s="69"/>
      <c r="FD2162" s="69"/>
      <c r="FE2162" s="69"/>
      <c r="FF2162" s="69"/>
      <c r="FG2162" s="69"/>
      <c r="FH2162" s="69"/>
      <c r="FI2162" s="69"/>
      <c r="FJ2162" s="69"/>
      <c r="FK2162" s="69"/>
      <c r="FL2162" s="69"/>
      <c r="FM2162" s="69"/>
      <c r="FN2162" s="69"/>
      <c r="FO2162" s="69"/>
      <c r="FP2162" s="69"/>
      <c r="FQ2162" s="69"/>
      <c r="FR2162" s="69"/>
      <c r="FS2162" s="69"/>
      <c r="FT2162" s="69"/>
      <c r="FU2162" s="69"/>
      <c r="FV2162" s="69"/>
      <c r="FW2162" s="69"/>
      <c r="FX2162" s="69"/>
      <c r="FY2162" s="69"/>
      <c r="FZ2162" s="69"/>
      <c r="GA2162" s="69"/>
      <c r="GB2162" s="69"/>
      <c r="GC2162" s="69"/>
      <c r="GD2162" s="69"/>
      <c r="GE2162" s="69"/>
      <c r="GF2162" s="69"/>
      <c r="GG2162" s="69"/>
      <c r="GH2162" s="69"/>
      <c r="GI2162" s="69"/>
      <c r="GJ2162" s="69"/>
      <c r="GK2162" s="69"/>
      <c r="GL2162" s="69"/>
      <c r="GM2162" s="69"/>
      <c r="GN2162" s="69"/>
      <c r="GO2162" s="69"/>
      <c r="GP2162" s="69"/>
      <c r="GQ2162" s="69"/>
      <c r="GR2162" s="69"/>
      <c r="GS2162" s="69"/>
      <c r="GT2162" s="69"/>
      <c r="GU2162" s="69"/>
      <c r="GV2162" s="69"/>
      <c r="GW2162" s="69"/>
      <c r="GX2162" s="69"/>
      <c r="GY2162" s="69"/>
      <c r="GZ2162" s="69"/>
      <c r="HA2162" s="69"/>
      <c r="HB2162" s="69"/>
      <c r="HC2162" s="69"/>
      <c r="HD2162" s="69"/>
      <c r="HE2162" s="69"/>
      <c r="HF2162" s="69"/>
      <c r="HG2162" s="69"/>
      <c r="HH2162" s="69"/>
      <c r="HI2162" s="69"/>
      <c r="HJ2162" s="69"/>
      <c r="HK2162" s="69"/>
      <c r="HL2162" s="69"/>
      <c r="HM2162" s="69"/>
      <c r="HN2162" s="69"/>
      <c r="HO2162" s="69"/>
      <c r="HP2162" s="69"/>
      <c r="HQ2162" s="69"/>
      <c r="HR2162" s="69"/>
      <c r="HS2162" s="69"/>
      <c r="HT2162" s="69"/>
      <c r="HU2162" s="69"/>
      <c r="HV2162" s="69"/>
      <c r="HW2162" s="69"/>
      <c r="HX2162" s="69"/>
      <c r="HY2162" s="69"/>
      <c r="HZ2162" s="69"/>
      <c r="IA2162" s="69"/>
      <c r="IB2162" s="69"/>
      <c r="IC2162" s="69"/>
      <c r="ID2162" s="69"/>
      <c r="IE2162" s="69"/>
      <c r="IF2162" s="69"/>
      <c r="IG2162" s="69"/>
      <c r="IH2162" s="69"/>
      <c r="II2162" s="69"/>
      <c r="IJ2162" s="69"/>
      <c r="IK2162" s="69"/>
      <c r="IL2162" s="69"/>
      <c r="IM2162" s="69"/>
      <c r="IN2162" s="69"/>
    </row>
    <row r="2163" spans="1:248" s="70" customFormat="1" ht="32.1" customHeight="1" x14ac:dyDescent="0.25">
      <c r="A2163" s="203"/>
      <c r="B2163" s="227"/>
      <c r="C2163" s="229" t="s">
        <v>3030</v>
      </c>
      <c r="D2163" s="351"/>
      <c r="E2163" s="69"/>
      <c r="F2163" s="69"/>
      <c r="G2163" s="69"/>
      <c r="H2163" s="69"/>
      <c r="I2163" s="69"/>
      <c r="J2163" s="69"/>
      <c r="N2163" s="69"/>
      <c r="O2163" s="69"/>
      <c r="P2163" s="69"/>
      <c r="Q2163" s="69"/>
      <c r="R2163" s="69"/>
      <c r="S2163" s="69"/>
      <c r="T2163" s="69"/>
      <c r="U2163" s="69"/>
      <c r="V2163" s="69"/>
      <c r="W2163" s="69"/>
      <c r="X2163" s="69"/>
      <c r="Y2163" s="69"/>
      <c r="Z2163" s="69"/>
      <c r="AA2163" s="69"/>
      <c r="AB2163" s="69"/>
      <c r="AC2163" s="69"/>
      <c r="AD2163" s="69"/>
      <c r="AE2163" s="69"/>
      <c r="AF2163" s="69"/>
      <c r="AG2163" s="69"/>
      <c r="AH2163" s="69"/>
      <c r="AI2163" s="69"/>
      <c r="AJ2163" s="69"/>
      <c r="AK2163" s="69"/>
      <c r="AL2163" s="69"/>
      <c r="AM2163" s="69"/>
      <c r="AN2163" s="69"/>
      <c r="AO2163" s="69"/>
      <c r="AP2163" s="69"/>
      <c r="AQ2163" s="69"/>
      <c r="AR2163" s="69"/>
      <c r="AS2163" s="69"/>
      <c r="AT2163" s="69"/>
      <c r="AU2163" s="69"/>
      <c r="AV2163" s="69"/>
      <c r="AW2163" s="69"/>
      <c r="AX2163" s="69"/>
      <c r="AY2163" s="69"/>
      <c r="AZ2163" s="69"/>
      <c r="BA2163" s="69"/>
      <c r="BB2163" s="69"/>
      <c r="BC2163" s="69"/>
      <c r="BD2163" s="69"/>
      <c r="BE2163" s="69"/>
      <c r="BF2163" s="69"/>
      <c r="BG2163" s="69"/>
      <c r="BH2163" s="69"/>
      <c r="BI2163" s="69"/>
      <c r="BJ2163" s="69"/>
      <c r="BK2163" s="69"/>
      <c r="BL2163" s="69"/>
      <c r="BM2163" s="69"/>
      <c r="BN2163" s="69"/>
      <c r="BO2163" s="69"/>
      <c r="BP2163" s="69"/>
      <c r="BQ2163" s="69"/>
      <c r="BR2163" s="69"/>
      <c r="BS2163" s="69"/>
      <c r="BT2163" s="69"/>
      <c r="BU2163" s="69"/>
      <c r="BV2163" s="69"/>
      <c r="BW2163" s="69"/>
      <c r="BX2163" s="69"/>
      <c r="BY2163" s="69"/>
      <c r="BZ2163" s="69"/>
      <c r="CA2163" s="69"/>
      <c r="CB2163" s="69"/>
      <c r="CC2163" s="69"/>
      <c r="CD2163" s="69"/>
      <c r="CE2163" s="69"/>
      <c r="CF2163" s="69"/>
      <c r="CG2163" s="69"/>
      <c r="CH2163" s="69"/>
      <c r="CI2163" s="69"/>
      <c r="CJ2163" s="69"/>
      <c r="CK2163" s="69"/>
      <c r="CL2163" s="69"/>
      <c r="CM2163" s="69"/>
      <c r="CN2163" s="69"/>
      <c r="CO2163" s="69"/>
      <c r="CP2163" s="69"/>
      <c r="CQ2163" s="69"/>
      <c r="CR2163" s="69"/>
      <c r="CS2163" s="69"/>
      <c r="CT2163" s="69"/>
      <c r="CU2163" s="69"/>
      <c r="CV2163" s="69"/>
      <c r="CW2163" s="69"/>
      <c r="CX2163" s="69"/>
      <c r="CY2163" s="69"/>
      <c r="CZ2163" s="69"/>
      <c r="DA2163" s="69"/>
      <c r="DB2163" s="69"/>
      <c r="DC2163" s="69"/>
      <c r="DD2163" s="69"/>
      <c r="DE2163" s="69"/>
      <c r="DF2163" s="69"/>
      <c r="DG2163" s="69"/>
      <c r="DH2163" s="69"/>
      <c r="DI2163" s="69"/>
      <c r="DJ2163" s="69"/>
      <c r="DK2163" s="69"/>
      <c r="DL2163" s="69"/>
      <c r="DM2163" s="69"/>
      <c r="DN2163" s="69"/>
      <c r="DO2163" s="69"/>
      <c r="DP2163" s="69"/>
      <c r="DQ2163" s="69"/>
      <c r="DR2163" s="69"/>
      <c r="DS2163" s="69"/>
      <c r="DT2163" s="69"/>
      <c r="DU2163" s="69"/>
      <c r="DV2163" s="69"/>
      <c r="DW2163" s="69"/>
      <c r="DX2163" s="69"/>
      <c r="DY2163" s="69"/>
      <c r="DZ2163" s="69"/>
      <c r="EA2163" s="69"/>
      <c r="EB2163" s="69"/>
      <c r="EC2163" s="69"/>
      <c r="ED2163" s="69"/>
      <c r="EE2163" s="69"/>
      <c r="EF2163" s="69"/>
      <c r="EG2163" s="69"/>
      <c r="EH2163" s="69"/>
      <c r="EI2163" s="69"/>
      <c r="EJ2163" s="69"/>
      <c r="EK2163" s="69"/>
      <c r="EL2163" s="69"/>
      <c r="EM2163" s="69"/>
      <c r="EN2163" s="69"/>
      <c r="EO2163" s="69"/>
      <c r="EP2163" s="69"/>
      <c r="EQ2163" s="69"/>
      <c r="ER2163" s="69"/>
      <c r="ES2163" s="69"/>
      <c r="ET2163" s="69"/>
      <c r="EU2163" s="69"/>
      <c r="EV2163" s="69"/>
      <c r="EW2163" s="69"/>
      <c r="EX2163" s="69"/>
      <c r="EY2163" s="69"/>
      <c r="EZ2163" s="69"/>
      <c r="FA2163" s="69"/>
      <c r="FB2163" s="69"/>
      <c r="FC2163" s="69"/>
      <c r="FD2163" s="69"/>
      <c r="FE2163" s="69"/>
      <c r="FF2163" s="69"/>
      <c r="FG2163" s="69"/>
      <c r="FH2163" s="69"/>
      <c r="FI2163" s="69"/>
      <c r="FJ2163" s="69"/>
      <c r="FK2163" s="69"/>
      <c r="FL2163" s="69"/>
      <c r="FM2163" s="69"/>
      <c r="FN2163" s="69"/>
      <c r="FO2163" s="69"/>
      <c r="FP2163" s="69"/>
      <c r="FQ2163" s="69"/>
      <c r="FR2163" s="69"/>
      <c r="FS2163" s="69"/>
      <c r="FT2163" s="69"/>
      <c r="FU2163" s="69"/>
      <c r="FV2163" s="69"/>
      <c r="FW2163" s="69"/>
      <c r="FX2163" s="69"/>
      <c r="FY2163" s="69"/>
      <c r="FZ2163" s="69"/>
      <c r="GA2163" s="69"/>
      <c r="GB2163" s="69"/>
      <c r="GC2163" s="69"/>
      <c r="GD2163" s="69"/>
      <c r="GE2163" s="69"/>
      <c r="GF2163" s="69"/>
      <c r="GG2163" s="69"/>
      <c r="GH2163" s="69"/>
      <c r="GI2163" s="69"/>
      <c r="GJ2163" s="69"/>
      <c r="GK2163" s="69"/>
      <c r="GL2163" s="69"/>
      <c r="GM2163" s="69"/>
      <c r="GN2163" s="69"/>
      <c r="GO2163" s="69"/>
      <c r="GP2163" s="69"/>
      <c r="GQ2163" s="69"/>
      <c r="GR2163" s="69"/>
      <c r="GS2163" s="69"/>
      <c r="GT2163" s="69"/>
      <c r="GU2163" s="69"/>
      <c r="GV2163" s="69"/>
      <c r="GW2163" s="69"/>
      <c r="GX2163" s="69"/>
      <c r="GY2163" s="69"/>
      <c r="GZ2163" s="69"/>
      <c r="HA2163" s="69"/>
      <c r="HB2163" s="69"/>
      <c r="HC2163" s="69"/>
      <c r="HD2163" s="69"/>
      <c r="HE2163" s="69"/>
      <c r="HF2163" s="69"/>
      <c r="HG2163" s="69"/>
      <c r="HH2163" s="69"/>
      <c r="HI2163" s="69"/>
      <c r="HJ2163" s="69"/>
      <c r="HK2163" s="69"/>
      <c r="HL2163" s="69"/>
      <c r="HM2163" s="69"/>
      <c r="HN2163" s="69"/>
      <c r="HO2163" s="69"/>
      <c r="HP2163" s="69"/>
      <c r="HQ2163" s="69"/>
      <c r="HR2163" s="69"/>
      <c r="HS2163" s="69"/>
      <c r="HT2163" s="69"/>
      <c r="HU2163" s="69"/>
      <c r="HV2163" s="69"/>
      <c r="HW2163" s="69"/>
      <c r="HX2163" s="69"/>
      <c r="HY2163" s="69"/>
      <c r="HZ2163" s="69"/>
      <c r="IA2163" s="69"/>
      <c r="IB2163" s="69"/>
      <c r="IC2163" s="69"/>
      <c r="ID2163" s="69"/>
      <c r="IE2163" s="69"/>
      <c r="IF2163" s="69"/>
      <c r="IG2163" s="69"/>
      <c r="IH2163" s="69"/>
      <c r="II2163" s="69"/>
      <c r="IJ2163" s="69"/>
      <c r="IK2163" s="69"/>
      <c r="IL2163" s="69"/>
      <c r="IM2163" s="69"/>
      <c r="IN2163" s="69"/>
    </row>
    <row r="2164" spans="1:248" s="70" customFormat="1" ht="32.1" customHeight="1" x14ac:dyDescent="0.25">
      <c r="A2164" s="203"/>
      <c r="B2164" s="227"/>
      <c r="C2164" s="230" t="s">
        <v>3031</v>
      </c>
      <c r="D2164" s="351"/>
      <c r="E2164" s="69"/>
      <c r="F2164" s="69"/>
      <c r="G2164" s="69"/>
      <c r="H2164" s="69"/>
      <c r="I2164" s="69"/>
      <c r="J2164" s="69"/>
      <c r="N2164" s="69"/>
      <c r="O2164" s="69"/>
      <c r="P2164" s="69"/>
      <c r="Q2164" s="69"/>
      <c r="R2164" s="69"/>
      <c r="S2164" s="69"/>
      <c r="T2164" s="69"/>
      <c r="U2164" s="69"/>
      <c r="V2164" s="69"/>
      <c r="W2164" s="69"/>
      <c r="X2164" s="69"/>
      <c r="Y2164" s="69"/>
      <c r="Z2164" s="69"/>
      <c r="AA2164" s="69"/>
      <c r="AB2164" s="69"/>
      <c r="AC2164" s="69"/>
      <c r="AD2164" s="69"/>
      <c r="AE2164" s="69"/>
      <c r="AF2164" s="69"/>
      <c r="AG2164" s="69"/>
      <c r="AH2164" s="69"/>
      <c r="AI2164" s="69"/>
      <c r="AJ2164" s="69"/>
      <c r="AK2164" s="69"/>
      <c r="AL2164" s="69"/>
      <c r="AM2164" s="69"/>
      <c r="AN2164" s="69"/>
      <c r="AO2164" s="69"/>
      <c r="AP2164" s="69"/>
      <c r="AQ2164" s="69"/>
      <c r="AR2164" s="69"/>
      <c r="AS2164" s="69"/>
      <c r="AT2164" s="69"/>
      <c r="AU2164" s="69"/>
      <c r="AV2164" s="69"/>
      <c r="AW2164" s="69"/>
      <c r="AX2164" s="69"/>
      <c r="AY2164" s="69"/>
      <c r="AZ2164" s="69"/>
      <c r="BA2164" s="69"/>
      <c r="BB2164" s="69"/>
      <c r="BC2164" s="69"/>
      <c r="BD2164" s="69"/>
      <c r="BE2164" s="69"/>
      <c r="BF2164" s="69"/>
      <c r="BG2164" s="69"/>
      <c r="BH2164" s="69"/>
      <c r="BI2164" s="69"/>
      <c r="BJ2164" s="69"/>
      <c r="BK2164" s="69"/>
      <c r="BL2164" s="69"/>
      <c r="BM2164" s="69"/>
      <c r="BN2164" s="69"/>
      <c r="BO2164" s="69"/>
      <c r="BP2164" s="69"/>
      <c r="BQ2164" s="69"/>
      <c r="BR2164" s="69"/>
      <c r="BS2164" s="69"/>
      <c r="BT2164" s="69"/>
      <c r="BU2164" s="69"/>
      <c r="BV2164" s="69"/>
      <c r="BW2164" s="69"/>
      <c r="BX2164" s="69"/>
      <c r="BY2164" s="69"/>
      <c r="BZ2164" s="69"/>
      <c r="CA2164" s="69"/>
      <c r="CB2164" s="69"/>
      <c r="CC2164" s="69"/>
      <c r="CD2164" s="69"/>
      <c r="CE2164" s="69"/>
      <c r="CF2164" s="69"/>
      <c r="CG2164" s="69"/>
      <c r="CH2164" s="69"/>
      <c r="CI2164" s="69"/>
      <c r="CJ2164" s="69"/>
      <c r="CK2164" s="69"/>
      <c r="CL2164" s="69"/>
      <c r="CM2164" s="69"/>
      <c r="CN2164" s="69"/>
      <c r="CO2164" s="69"/>
      <c r="CP2164" s="69"/>
      <c r="CQ2164" s="69"/>
      <c r="CR2164" s="69"/>
      <c r="CS2164" s="69"/>
      <c r="CT2164" s="69"/>
      <c r="CU2164" s="69"/>
      <c r="CV2164" s="69"/>
      <c r="CW2164" s="69"/>
      <c r="CX2164" s="69"/>
      <c r="CY2164" s="69"/>
      <c r="CZ2164" s="69"/>
      <c r="DA2164" s="69"/>
      <c r="DB2164" s="69"/>
      <c r="DC2164" s="69"/>
      <c r="DD2164" s="69"/>
      <c r="DE2164" s="69"/>
      <c r="DF2164" s="69"/>
      <c r="DG2164" s="69"/>
      <c r="DH2164" s="69"/>
      <c r="DI2164" s="69"/>
      <c r="DJ2164" s="69"/>
      <c r="DK2164" s="69"/>
      <c r="DL2164" s="69"/>
      <c r="DM2164" s="69"/>
      <c r="DN2164" s="69"/>
      <c r="DO2164" s="69"/>
      <c r="DP2164" s="69"/>
      <c r="DQ2164" s="69"/>
      <c r="DR2164" s="69"/>
      <c r="DS2164" s="69"/>
      <c r="DT2164" s="69"/>
      <c r="DU2164" s="69"/>
      <c r="DV2164" s="69"/>
      <c r="DW2164" s="69"/>
      <c r="DX2164" s="69"/>
      <c r="DY2164" s="69"/>
      <c r="DZ2164" s="69"/>
      <c r="EA2164" s="69"/>
      <c r="EB2164" s="69"/>
      <c r="EC2164" s="69"/>
      <c r="ED2164" s="69"/>
      <c r="EE2164" s="69"/>
      <c r="EF2164" s="69"/>
      <c r="EG2164" s="69"/>
      <c r="EH2164" s="69"/>
      <c r="EI2164" s="69"/>
      <c r="EJ2164" s="69"/>
      <c r="EK2164" s="69"/>
      <c r="EL2164" s="69"/>
      <c r="EM2164" s="69"/>
      <c r="EN2164" s="69"/>
      <c r="EO2164" s="69"/>
      <c r="EP2164" s="69"/>
      <c r="EQ2164" s="69"/>
      <c r="ER2164" s="69"/>
      <c r="ES2164" s="69"/>
      <c r="ET2164" s="69"/>
      <c r="EU2164" s="69"/>
      <c r="EV2164" s="69"/>
      <c r="EW2164" s="69"/>
      <c r="EX2164" s="69"/>
      <c r="EY2164" s="69"/>
      <c r="EZ2164" s="69"/>
      <c r="FA2164" s="69"/>
      <c r="FB2164" s="69"/>
      <c r="FC2164" s="69"/>
      <c r="FD2164" s="69"/>
      <c r="FE2164" s="69"/>
      <c r="FF2164" s="69"/>
      <c r="FG2164" s="69"/>
      <c r="FH2164" s="69"/>
      <c r="FI2164" s="69"/>
      <c r="FJ2164" s="69"/>
      <c r="FK2164" s="69"/>
      <c r="FL2164" s="69"/>
      <c r="FM2164" s="69"/>
      <c r="FN2164" s="69"/>
      <c r="FO2164" s="69"/>
      <c r="FP2164" s="69"/>
      <c r="FQ2164" s="69"/>
      <c r="FR2164" s="69"/>
      <c r="FS2164" s="69"/>
      <c r="FT2164" s="69"/>
      <c r="FU2164" s="69"/>
      <c r="FV2164" s="69"/>
      <c r="FW2164" s="69"/>
      <c r="FX2164" s="69"/>
      <c r="FY2164" s="69"/>
      <c r="FZ2164" s="69"/>
      <c r="GA2164" s="69"/>
      <c r="GB2164" s="69"/>
      <c r="GC2164" s="69"/>
      <c r="GD2164" s="69"/>
      <c r="GE2164" s="69"/>
      <c r="GF2164" s="69"/>
      <c r="GG2164" s="69"/>
      <c r="GH2164" s="69"/>
      <c r="GI2164" s="69"/>
      <c r="GJ2164" s="69"/>
      <c r="GK2164" s="69"/>
      <c r="GL2164" s="69"/>
      <c r="GM2164" s="69"/>
      <c r="GN2164" s="69"/>
      <c r="GO2164" s="69"/>
      <c r="GP2164" s="69"/>
      <c r="GQ2164" s="69"/>
      <c r="GR2164" s="69"/>
      <c r="GS2164" s="69"/>
      <c r="GT2164" s="69"/>
      <c r="GU2164" s="69"/>
      <c r="GV2164" s="69"/>
      <c r="GW2164" s="69"/>
      <c r="GX2164" s="69"/>
      <c r="GY2164" s="69"/>
      <c r="GZ2164" s="69"/>
      <c r="HA2164" s="69"/>
      <c r="HB2164" s="69"/>
      <c r="HC2164" s="69"/>
      <c r="HD2164" s="69"/>
      <c r="HE2164" s="69"/>
      <c r="HF2164" s="69"/>
      <c r="HG2164" s="69"/>
      <c r="HH2164" s="69"/>
      <c r="HI2164" s="69"/>
      <c r="HJ2164" s="69"/>
      <c r="HK2164" s="69"/>
      <c r="HL2164" s="69"/>
      <c r="HM2164" s="69"/>
      <c r="HN2164" s="69"/>
      <c r="HO2164" s="69"/>
      <c r="HP2164" s="69"/>
      <c r="HQ2164" s="69"/>
      <c r="HR2164" s="69"/>
      <c r="HS2164" s="69"/>
      <c r="HT2164" s="69"/>
      <c r="HU2164" s="69"/>
      <c r="HV2164" s="69"/>
      <c r="HW2164" s="69"/>
      <c r="HX2164" s="69"/>
      <c r="HY2164" s="69"/>
      <c r="HZ2164" s="69"/>
      <c r="IA2164" s="69"/>
      <c r="IB2164" s="69"/>
      <c r="IC2164" s="69"/>
      <c r="ID2164" s="69"/>
      <c r="IE2164" s="69"/>
      <c r="IF2164" s="69"/>
      <c r="IG2164" s="69"/>
      <c r="IH2164" s="69"/>
      <c r="II2164" s="69"/>
      <c r="IJ2164" s="69"/>
      <c r="IK2164" s="69"/>
      <c r="IL2164" s="69"/>
      <c r="IM2164" s="69"/>
      <c r="IN2164" s="69"/>
    </row>
    <row r="2165" spans="1:248" s="70" customFormat="1" ht="32.1" customHeight="1" x14ac:dyDescent="0.25">
      <c r="A2165" s="203"/>
      <c r="B2165" s="629" t="s">
        <v>3032</v>
      </c>
      <c r="C2165" s="629"/>
      <c r="D2165" s="630"/>
      <c r="E2165" s="69"/>
      <c r="F2165" s="69"/>
      <c r="G2165" s="69"/>
      <c r="H2165" s="69"/>
      <c r="I2165" s="69"/>
      <c r="J2165" s="69"/>
      <c r="N2165" s="69"/>
      <c r="O2165" s="69"/>
      <c r="P2165" s="69"/>
      <c r="Q2165" s="69"/>
      <c r="R2165" s="69"/>
      <c r="S2165" s="69"/>
      <c r="T2165" s="69"/>
      <c r="U2165" s="69"/>
      <c r="V2165" s="69"/>
      <c r="W2165" s="69"/>
      <c r="X2165" s="69"/>
      <c r="Y2165" s="69"/>
      <c r="Z2165" s="69"/>
      <c r="AA2165" s="69"/>
      <c r="AB2165" s="69"/>
      <c r="AC2165" s="69"/>
      <c r="AD2165" s="69"/>
      <c r="AE2165" s="69"/>
      <c r="AF2165" s="69"/>
      <c r="AG2165" s="69"/>
      <c r="AH2165" s="69"/>
      <c r="AI2165" s="69"/>
      <c r="AJ2165" s="69"/>
      <c r="AK2165" s="69"/>
      <c r="AL2165" s="69"/>
      <c r="AM2165" s="69"/>
      <c r="AN2165" s="69"/>
      <c r="AO2165" s="69"/>
      <c r="AP2165" s="69"/>
      <c r="AQ2165" s="69"/>
      <c r="AR2165" s="69"/>
      <c r="AS2165" s="69"/>
      <c r="AT2165" s="69"/>
      <c r="AU2165" s="69"/>
      <c r="AV2165" s="69"/>
      <c r="AW2165" s="69"/>
      <c r="AX2165" s="69"/>
      <c r="AY2165" s="69"/>
      <c r="AZ2165" s="69"/>
      <c r="BA2165" s="69"/>
      <c r="BB2165" s="69"/>
      <c r="BC2165" s="69"/>
      <c r="BD2165" s="69"/>
      <c r="BE2165" s="69"/>
      <c r="BF2165" s="69"/>
      <c r="BG2165" s="69"/>
      <c r="BH2165" s="69"/>
      <c r="BI2165" s="69"/>
      <c r="BJ2165" s="69"/>
      <c r="BK2165" s="69"/>
      <c r="BL2165" s="69"/>
      <c r="BM2165" s="69"/>
      <c r="BN2165" s="69"/>
      <c r="BO2165" s="69"/>
      <c r="BP2165" s="69"/>
      <c r="BQ2165" s="69"/>
      <c r="BR2165" s="69"/>
      <c r="BS2165" s="69"/>
      <c r="BT2165" s="69"/>
      <c r="BU2165" s="69"/>
      <c r="BV2165" s="69"/>
      <c r="BW2165" s="69"/>
      <c r="BX2165" s="69"/>
      <c r="BY2165" s="69"/>
      <c r="BZ2165" s="69"/>
      <c r="CA2165" s="69"/>
      <c r="CB2165" s="69"/>
      <c r="CC2165" s="69"/>
      <c r="CD2165" s="69"/>
      <c r="CE2165" s="69"/>
      <c r="CF2165" s="69"/>
      <c r="CG2165" s="69"/>
      <c r="CH2165" s="69"/>
      <c r="CI2165" s="69"/>
      <c r="CJ2165" s="69"/>
      <c r="CK2165" s="69"/>
      <c r="CL2165" s="69"/>
      <c r="CM2165" s="69"/>
      <c r="CN2165" s="69"/>
      <c r="CO2165" s="69"/>
      <c r="CP2165" s="69"/>
      <c r="CQ2165" s="69"/>
      <c r="CR2165" s="69"/>
      <c r="CS2165" s="69"/>
      <c r="CT2165" s="69"/>
      <c r="CU2165" s="69"/>
      <c r="CV2165" s="69"/>
      <c r="CW2165" s="69"/>
      <c r="CX2165" s="69"/>
      <c r="CY2165" s="69"/>
      <c r="CZ2165" s="69"/>
      <c r="DA2165" s="69"/>
      <c r="DB2165" s="69"/>
      <c r="DC2165" s="69"/>
      <c r="DD2165" s="69"/>
      <c r="DE2165" s="69"/>
      <c r="DF2165" s="69"/>
      <c r="DG2165" s="69"/>
      <c r="DH2165" s="69"/>
      <c r="DI2165" s="69"/>
      <c r="DJ2165" s="69"/>
      <c r="DK2165" s="69"/>
      <c r="DL2165" s="69"/>
      <c r="DM2165" s="69"/>
      <c r="DN2165" s="69"/>
      <c r="DO2165" s="69"/>
      <c r="DP2165" s="69"/>
      <c r="DQ2165" s="69"/>
      <c r="DR2165" s="69"/>
      <c r="DS2165" s="69"/>
      <c r="DT2165" s="69"/>
      <c r="DU2165" s="69"/>
      <c r="DV2165" s="69"/>
      <c r="DW2165" s="69"/>
      <c r="DX2165" s="69"/>
      <c r="DY2165" s="69"/>
      <c r="DZ2165" s="69"/>
      <c r="EA2165" s="69"/>
      <c r="EB2165" s="69"/>
      <c r="EC2165" s="69"/>
      <c r="ED2165" s="69"/>
      <c r="EE2165" s="69"/>
      <c r="EF2165" s="69"/>
      <c r="EG2165" s="69"/>
      <c r="EH2165" s="69"/>
      <c r="EI2165" s="69"/>
      <c r="EJ2165" s="69"/>
      <c r="EK2165" s="69"/>
      <c r="EL2165" s="69"/>
      <c r="EM2165" s="69"/>
      <c r="EN2165" s="69"/>
      <c r="EO2165" s="69"/>
      <c r="EP2165" s="69"/>
      <c r="EQ2165" s="69"/>
      <c r="ER2165" s="69"/>
      <c r="ES2165" s="69"/>
      <c r="ET2165" s="69"/>
      <c r="EU2165" s="69"/>
      <c r="EV2165" s="69"/>
      <c r="EW2165" s="69"/>
      <c r="EX2165" s="69"/>
      <c r="EY2165" s="69"/>
      <c r="EZ2165" s="69"/>
      <c r="FA2165" s="69"/>
      <c r="FB2165" s="69"/>
      <c r="FC2165" s="69"/>
      <c r="FD2165" s="69"/>
      <c r="FE2165" s="69"/>
      <c r="FF2165" s="69"/>
      <c r="FG2165" s="69"/>
      <c r="FH2165" s="69"/>
      <c r="FI2165" s="69"/>
      <c r="FJ2165" s="69"/>
      <c r="FK2165" s="69"/>
      <c r="FL2165" s="69"/>
      <c r="FM2165" s="69"/>
      <c r="FN2165" s="69"/>
      <c r="FO2165" s="69"/>
      <c r="FP2165" s="69"/>
      <c r="FQ2165" s="69"/>
      <c r="FR2165" s="69"/>
      <c r="FS2165" s="69"/>
      <c r="FT2165" s="69"/>
      <c r="FU2165" s="69"/>
      <c r="FV2165" s="69"/>
      <c r="FW2165" s="69"/>
      <c r="FX2165" s="69"/>
      <c r="FY2165" s="69"/>
      <c r="FZ2165" s="69"/>
      <c r="GA2165" s="69"/>
      <c r="GB2165" s="69"/>
      <c r="GC2165" s="69"/>
      <c r="GD2165" s="69"/>
      <c r="GE2165" s="69"/>
      <c r="GF2165" s="69"/>
      <c r="GG2165" s="69"/>
      <c r="GH2165" s="69"/>
      <c r="GI2165" s="69"/>
      <c r="GJ2165" s="69"/>
      <c r="GK2165" s="69"/>
      <c r="GL2165" s="69"/>
      <c r="GM2165" s="69"/>
      <c r="GN2165" s="69"/>
      <c r="GO2165" s="69"/>
      <c r="GP2165" s="69"/>
      <c r="GQ2165" s="69"/>
      <c r="GR2165" s="69"/>
      <c r="GS2165" s="69"/>
      <c r="GT2165" s="69"/>
      <c r="GU2165" s="69"/>
      <c r="GV2165" s="69"/>
      <c r="GW2165" s="69"/>
      <c r="GX2165" s="69"/>
      <c r="GY2165" s="69"/>
      <c r="GZ2165" s="69"/>
      <c r="HA2165" s="69"/>
      <c r="HB2165" s="69"/>
      <c r="HC2165" s="69"/>
      <c r="HD2165" s="69"/>
      <c r="HE2165" s="69"/>
      <c r="HF2165" s="69"/>
      <c r="HG2165" s="69"/>
      <c r="HH2165" s="69"/>
      <c r="HI2165" s="69"/>
      <c r="HJ2165" s="69"/>
      <c r="HK2165" s="69"/>
      <c r="HL2165" s="69"/>
      <c r="HM2165" s="69"/>
      <c r="HN2165" s="69"/>
      <c r="HO2165" s="69"/>
      <c r="HP2165" s="69"/>
      <c r="HQ2165" s="69"/>
      <c r="HR2165" s="69"/>
      <c r="HS2165" s="69"/>
      <c r="HT2165" s="69"/>
      <c r="HU2165" s="69"/>
      <c r="HV2165" s="69"/>
      <c r="HW2165" s="69"/>
      <c r="HX2165" s="69"/>
      <c r="HY2165" s="69"/>
      <c r="HZ2165" s="69"/>
      <c r="IA2165" s="69"/>
      <c r="IB2165" s="69"/>
      <c r="IC2165" s="69"/>
      <c r="ID2165" s="69"/>
      <c r="IE2165" s="69"/>
      <c r="IF2165" s="69"/>
      <c r="IG2165" s="69"/>
      <c r="IH2165" s="69"/>
      <c r="II2165" s="69"/>
      <c r="IJ2165" s="69"/>
      <c r="IK2165" s="69"/>
      <c r="IL2165" s="69"/>
      <c r="IM2165" s="69"/>
      <c r="IN2165" s="69"/>
    </row>
    <row r="2166" spans="1:248" s="70" customFormat="1" ht="13.35" customHeight="1" x14ac:dyDescent="0.25">
      <c r="A2166" s="203"/>
      <c r="B2166" s="222"/>
      <c r="C2166" s="229" t="s">
        <v>3033</v>
      </c>
      <c r="D2166" s="352"/>
      <c r="E2166" s="69"/>
      <c r="F2166" s="69"/>
      <c r="G2166" s="69"/>
      <c r="H2166" s="69"/>
      <c r="I2166" s="69"/>
      <c r="J2166" s="69"/>
      <c r="N2166" s="69"/>
      <c r="O2166" s="69"/>
      <c r="P2166" s="69"/>
      <c r="Q2166" s="69"/>
      <c r="R2166" s="69"/>
      <c r="S2166" s="69"/>
      <c r="T2166" s="69"/>
      <c r="U2166" s="69"/>
      <c r="V2166" s="69"/>
      <c r="W2166" s="69"/>
      <c r="X2166" s="69"/>
      <c r="Y2166" s="69"/>
      <c r="Z2166" s="69"/>
      <c r="AA2166" s="69"/>
      <c r="AB2166" s="69"/>
      <c r="AC2166" s="69"/>
      <c r="AD2166" s="69"/>
      <c r="AE2166" s="69"/>
      <c r="AF2166" s="69"/>
      <c r="AG2166" s="69"/>
      <c r="AH2166" s="69"/>
      <c r="AI2166" s="69"/>
      <c r="AJ2166" s="69"/>
      <c r="AK2166" s="69"/>
      <c r="AL2166" s="69"/>
      <c r="AM2166" s="69"/>
      <c r="AN2166" s="69"/>
      <c r="AO2166" s="69"/>
      <c r="AP2166" s="69"/>
      <c r="AQ2166" s="69"/>
      <c r="AR2166" s="69"/>
      <c r="AS2166" s="69"/>
      <c r="AT2166" s="69"/>
      <c r="AU2166" s="69"/>
      <c r="AV2166" s="69"/>
      <c r="AW2166" s="69"/>
      <c r="AX2166" s="69"/>
      <c r="AY2166" s="69"/>
      <c r="AZ2166" s="69"/>
      <c r="BA2166" s="69"/>
      <c r="BB2166" s="69"/>
      <c r="BC2166" s="69"/>
      <c r="BD2166" s="69"/>
      <c r="BE2166" s="69"/>
      <c r="BF2166" s="69"/>
      <c r="BG2166" s="69"/>
      <c r="BH2166" s="69"/>
      <c r="BI2166" s="69"/>
      <c r="BJ2166" s="69"/>
      <c r="BK2166" s="69"/>
      <c r="BL2166" s="69"/>
      <c r="BM2166" s="69"/>
      <c r="BN2166" s="69"/>
      <c r="BO2166" s="69"/>
      <c r="BP2166" s="69"/>
      <c r="BQ2166" s="69"/>
      <c r="BR2166" s="69"/>
      <c r="BS2166" s="69"/>
      <c r="BT2166" s="69"/>
      <c r="BU2166" s="69"/>
      <c r="BV2166" s="69"/>
      <c r="BW2166" s="69"/>
      <c r="BX2166" s="69"/>
      <c r="BY2166" s="69"/>
      <c r="BZ2166" s="69"/>
      <c r="CA2166" s="69"/>
      <c r="CB2166" s="69"/>
      <c r="CC2166" s="69"/>
      <c r="CD2166" s="69"/>
      <c r="CE2166" s="69"/>
      <c r="CF2166" s="69"/>
      <c r="CG2166" s="69"/>
      <c r="CH2166" s="69"/>
      <c r="CI2166" s="69"/>
      <c r="CJ2166" s="69"/>
      <c r="CK2166" s="69"/>
      <c r="CL2166" s="69"/>
      <c r="CM2166" s="69"/>
      <c r="CN2166" s="69"/>
      <c r="CO2166" s="69"/>
      <c r="CP2166" s="69"/>
      <c r="CQ2166" s="69"/>
      <c r="CR2166" s="69"/>
      <c r="CS2166" s="69"/>
      <c r="CT2166" s="69"/>
      <c r="CU2166" s="69"/>
      <c r="CV2166" s="69"/>
      <c r="CW2166" s="69"/>
      <c r="CX2166" s="69"/>
      <c r="CY2166" s="69"/>
      <c r="CZ2166" s="69"/>
      <c r="DA2166" s="69"/>
      <c r="DB2166" s="69"/>
      <c r="DC2166" s="69"/>
      <c r="DD2166" s="69"/>
      <c r="DE2166" s="69"/>
      <c r="DF2166" s="69"/>
      <c r="DG2166" s="69"/>
      <c r="DH2166" s="69"/>
      <c r="DI2166" s="69"/>
      <c r="DJ2166" s="69"/>
      <c r="DK2166" s="69"/>
      <c r="DL2166" s="69"/>
      <c r="DM2166" s="69"/>
      <c r="DN2166" s="69"/>
      <c r="DO2166" s="69"/>
      <c r="DP2166" s="69"/>
      <c r="DQ2166" s="69"/>
      <c r="DR2166" s="69"/>
      <c r="DS2166" s="69"/>
      <c r="DT2166" s="69"/>
      <c r="DU2166" s="69"/>
      <c r="DV2166" s="69"/>
      <c r="DW2166" s="69"/>
      <c r="DX2166" s="69"/>
      <c r="DY2166" s="69"/>
      <c r="DZ2166" s="69"/>
      <c r="EA2166" s="69"/>
      <c r="EB2166" s="69"/>
      <c r="EC2166" s="69"/>
      <c r="ED2166" s="69"/>
      <c r="EE2166" s="69"/>
      <c r="EF2166" s="69"/>
      <c r="EG2166" s="69"/>
      <c r="EH2166" s="69"/>
      <c r="EI2166" s="69"/>
      <c r="EJ2166" s="69"/>
      <c r="EK2166" s="69"/>
      <c r="EL2166" s="69"/>
      <c r="EM2166" s="69"/>
      <c r="EN2166" s="69"/>
      <c r="EO2166" s="69"/>
      <c r="EP2166" s="69"/>
      <c r="EQ2166" s="69"/>
      <c r="ER2166" s="69"/>
      <c r="ES2166" s="69"/>
      <c r="ET2166" s="69"/>
      <c r="EU2166" s="69"/>
      <c r="EV2166" s="69"/>
      <c r="EW2166" s="69"/>
      <c r="EX2166" s="69"/>
      <c r="EY2166" s="69"/>
      <c r="EZ2166" s="69"/>
      <c r="FA2166" s="69"/>
      <c r="FB2166" s="69"/>
      <c r="FC2166" s="69"/>
      <c r="FD2166" s="69"/>
      <c r="FE2166" s="69"/>
      <c r="FF2166" s="69"/>
      <c r="FG2166" s="69"/>
      <c r="FH2166" s="69"/>
      <c r="FI2166" s="69"/>
      <c r="FJ2166" s="69"/>
      <c r="FK2166" s="69"/>
      <c r="FL2166" s="69"/>
      <c r="FM2166" s="69"/>
      <c r="FN2166" s="69"/>
      <c r="FO2166" s="69"/>
      <c r="FP2166" s="69"/>
      <c r="FQ2166" s="69"/>
      <c r="FR2166" s="69"/>
      <c r="FS2166" s="69"/>
      <c r="FT2166" s="69"/>
      <c r="FU2166" s="69"/>
      <c r="FV2166" s="69"/>
      <c r="FW2166" s="69"/>
      <c r="FX2166" s="69"/>
      <c r="FY2166" s="69"/>
      <c r="FZ2166" s="69"/>
      <c r="GA2166" s="69"/>
      <c r="GB2166" s="69"/>
      <c r="GC2166" s="69"/>
      <c r="GD2166" s="69"/>
      <c r="GE2166" s="69"/>
      <c r="GF2166" s="69"/>
      <c r="GG2166" s="69"/>
      <c r="GH2166" s="69"/>
      <c r="GI2166" s="69"/>
      <c r="GJ2166" s="69"/>
      <c r="GK2166" s="69"/>
      <c r="GL2166" s="69"/>
      <c r="GM2166" s="69"/>
      <c r="GN2166" s="69"/>
      <c r="GO2166" s="69"/>
      <c r="GP2166" s="69"/>
      <c r="GQ2166" s="69"/>
      <c r="GR2166" s="69"/>
      <c r="GS2166" s="69"/>
      <c r="GT2166" s="69"/>
      <c r="GU2166" s="69"/>
      <c r="GV2166" s="69"/>
      <c r="GW2166" s="69"/>
      <c r="GX2166" s="69"/>
      <c r="GY2166" s="69"/>
      <c r="GZ2166" s="69"/>
      <c r="HA2166" s="69"/>
      <c r="HB2166" s="69"/>
      <c r="HC2166" s="69"/>
      <c r="HD2166" s="69"/>
      <c r="HE2166" s="69"/>
      <c r="HF2166" s="69"/>
      <c r="HG2166" s="69"/>
      <c r="HH2166" s="69"/>
      <c r="HI2166" s="69"/>
      <c r="HJ2166" s="69"/>
      <c r="HK2166" s="69"/>
      <c r="HL2166" s="69"/>
      <c r="HM2166" s="69"/>
      <c r="HN2166" s="69"/>
      <c r="HO2166" s="69"/>
      <c r="HP2166" s="69"/>
      <c r="HQ2166" s="69"/>
      <c r="HR2166" s="69"/>
      <c r="HS2166" s="69"/>
      <c r="HT2166" s="69"/>
      <c r="HU2166" s="69"/>
      <c r="HV2166" s="69"/>
      <c r="HW2166" s="69"/>
      <c r="HX2166" s="69"/>
      <c r="HY2166" s="69"/>
      <c r="HZ2166" s="69"/>
      <c r="IA2166" s="69"/>
      <c r="IB2166" s="69"/>
      <c r="IC2166" s="69"/>
      <c r="ID2166" s="69"/>
      <c r="IE2166" s="69"/>
      <c r="IF2166" s="69"/>
      <c r="IG2166" s="69"/>
      <c r="IH2166" s="69"/>
      <c r="II2166" s="69"/>
      <c r="IJ2166" s="69"/>
      <c r="IK2166" s="69"/>
      <c r="IL2166" s="69"/>
      <c r="IM2166" s="69"/>
      <c r="IN2166" s="69"/>
    </row>
    <row r="2167" spans="1:248" s="70" customFormat="1" ht="13.35" customHeight="1" x14ac:dyDescent="0.25">
      <c r="A2167" s="203"/>
      <c r="B2167" s="222"/>
      <c r="C2167" s="228" t="s">
        <v>3034</v>
      </c>
      <c r="D2167" s="351"/>
      <c r="E2167" s="69"/>
      <c r="F2167" s="69"/>
      <c r="G2167" s="69"/>
      <c r="H2167" s="69"/>
      <c r="I2167" s="69"/>
      <c r="J2167" s="69"/>
      <c r="N2167" s="69"/>
      <c r="O2167" s="69"/>
      <c r="P2167" s="69"/>
      <c r="Q2167" s="69"/>
      <c r="R2167" s="69"/>
      <c r="S2167" s="69"/>
      <c r="T2167" s="69"/>
      <c r="U2167" s="69"/>
      <c r="V2167" s="69"/>
      <c r="W2167" s="69"/>
      <c r="X2167" s="69"/>
      <c r="Y2167" s="69"/>
      <c r="Z2167" s="69"/>
      <c r="AA2167" s="69"/>
      <c r="AB2167" s="69"/>
      <c r="AC2167" s="69"/>
      <c r="AD2167" s="69"/>
      <c r="AE2167" s="69"/>
      <c r="AF2167" s="69"/>
      <c r="AG2167" s="69"/>
      <c r="AH2167" s="69"/>
      <c r="AI2167" s="69"/>
      <c r="AJ2167" s="69"/>
      <c r="AK2167" s="69"/>
      <c r="AL2167" s="69"/>
      <c r="AM2167" s="69"/>
      <c r="AN2167" s="69"/>
      <c r="AO2167" s="69"/>
      <c r="AP2167" s="69"/>
      <c r="AQ2167" s="69"/>
      <c r="AR2167" s="69"/>
      <c r="AS2167" s="69"/>
      <c r="AT2167" s="69"/>
      <c r="AU2167" s="69"/>
      <c r="AV2167" s="69"/>
      <c r="AW2167" s="69"/>
      <c r="AX2167" s="69"/>
      <c r="AY2167" s="69"/>
      <c r="AZ2167" s="69"/>
      <c r="BA2167" s="69"/>
      <c r="BB2167" s="69"/>
      <c r="BC2167" s="69"/>
      <c r="BD2167" s="69"/>
      <c r="BE2167" s="69"/>
      <c r="BF2167" s="69"/>
      <c r="BG2167" s="69"/>
      <c r="BH2167" s="69"/>
      <c r="BI2167" s="69"/>
      <c r="BJ2167" s="69"/>
      <c r="BK2167" s="69"/>
      <c r="BL2167" s="69"/>
      <c r="BM2167" s="69"/>
      <c r="BN2167" s="69"/>
      <c r="BO2167" s="69"/>
      <c r="BP2167" s="69"/>
      <c r="BQ2167" s="69"/>
      <c r="BR2167" s="69"/>
      <c r="BS2167" s="69"/>
      <c r="BT2167" s="69"/>
      <c r="BU2167" s="69"/>
      <c r="BV2167" s="69"/>
      <c r="BW2167" s="69"/>
      <c r="BX2167" s="69"/>
      <c r="BY2167" s="69"/>
      <c r="BZ2167" s="69"/>
      <c r="CA2167" s="69"/>
      <c r="CB2167" s="69"/>
      <c r="CC2167" s="69"/>
      <c r="CD2167" s="69"/>
      <c r="CE2167" s="69"/>
      <c r="CF2167" s="69"/>
      <c r="CG2167" s="69"/>
      <c r="CH2167" s="69"/>
      <c r="CI2167" s="69"/>
      <c r="CJ2167" s="69"/>
      <c r="CK2167" s="69"/>
      <c r="CL2167" s="69"/>
      <c r="CM2167" s="69"/>
      <c r="CN2167" s="69"/>
      <c r="CO2167" s="69"/>
      <c r="CP2167" s="69"/>
      <c r="CQ2167" s="69"/>
      <c r="CR2167" s="69"/>
      <c r="CS2167" s="69"/>
      <c r="CT2167" s="69"/>
      <c r="CU2167" s="69"/>
      <c r="CV2167" s="69"/>
      <c r="CW2167" s="69"/>
      <c r="CX2167" s="69"/>
      <c r="CY2167" s="69"/>
      <c r="CZ2167" s="69"/>
      <c r="DA2167" s="69"/>
      <c r="DB2167" s="69"/>
      <c r="DC2167" s="69"/>
      <c r="DD2167" s="69"/>
      <c r="DE2167" s="69"/>
      <c r="DF2167" s="69"/>
      <c r="DG2167" s="69"/>
      <c r="DH2167" s="69"/>
      <c r="DI2167" s="69"/>
      <c r="DJ2167" s="69"/>
      <c r="DK2167" s="69"/>
      <c r="DL2167" s="69"/>
      <c r="DM2167" s="69"/>
      <c r="DN2167" s="69"/>
      <c r="DO2167" s="69"/>
      <c r="DP2167" s="69"/>
      <c r="DQ2167" s="69"/>
      <c r="DR2167" s="69"/>
      <c r="DS2167" s="69"/>
      <c r="DT2167" s="69"/>
      <c r="DU2167" s="69"/>
      <c r="DV2167" s="69"/>
      <c r="DW2167" s="69"/>
      <c r="DX2167" s="69"/>
      <c r="DY2167" s="69"/>
      <c r="DZ2167" s="69"/>
      <c r="EA2167" s="69"/>
      <c r="EB2167" s="69"/>
      <c r="EC2167" s="69"/>
      <c r="ED2167" s="69"/>
      <c r="EE2167" s="69"/>
      <c r="EF2167" s="69"/>
      <c r="EG2167" s="69"/>
      <c r="EH2167" s="69"/>
      <c r="EI2167" s="69"/>
      <c r="EJ2167" s="69"/>
      <c r="EK2167" s="69"/>
      <c r="EL2167" s="69"/>
      <c r="EM2167" s="69"/>
      <c r="EN2167" s="69"/>
      <c r="EO2167" s="69"/>
      <c r="EP2167" s="69"/>
      <c r="EQ2167" s="69"/>
      <c r="ER2167" s="69"/>
      <c r="ES2167" s="69"/>
      <c r="ET2167" s="69"/>
      <c r="EU2167" s="69"/>
      <c r="EV2167" s="69"/>
      <c r="EW2167" s="69"/>
      <c r="EX2167" s="69"/>
      <c r="EY2167" s="69"/>
      <c r="EZ2167" s="69"/>
      <c r="FA2167" s="69"/>
      <c r="FB2167" s="69"/>
      <c r="FC2167" s="69"/>
      <c r="FD2167" s="69"/>
      <c r="FE2167" s="69"/>
      <c r="FF2167" s="69"/>
      <c r="FG2167" s="69"/>
      <c r="FH2167" s="69"/>
      <c r="FI2167" s="69"/>
      <c r="FJ2167" s="69"/>
      <c r="FK2167" s="69"/>
      <c r="FL2167" s="69"/>
      <c r="FM2167" s="69"/>
      <c r="FN2167" s="69"/>
      <c r="FO2167" s="69"/>
      <c r="FP2167" s="69"/>
      <c r="FQ2167" s="69"/>
      <c r="FR2167" s="69"/>
      <c r="FS2167" s="69"/>
      <c r="FT2167" s="69"/>
      <c r="FU2167" s="69"/>
      <c r="FV2167" s="69"/>
      <c r="FW2167" s="69"/>
      <c r="FX2167" s="69"/>
      <c r="FY2167" s="69"/>
      <c r="FZ2167" s="69"/>
      <c r="GA2167" s="69"/>
      <c r="GB2167" s="69"/>
      <c r="GC2167" s="69"/>
      <c r="GD2167" s="69"/>
      <c r="GE2167" s="69"/>
      <c r="GF2167" s="69"/>
      <c r="GG2167" s="69"/>
      <c r="GH2167" s="69"/>
      <c r="GI2167" s="69"/>
      <c r="GJ2167" s="69"/>
      <c r="GK2167" s="69"/>
      <c r="GL2167" s="69"/>
      <c r="GM2167" s="69"/>
      <c r="GN2167" s="69"/>
      <c r="GO2167" s="69"/>
      <c r="GP2167" s="69"/>
      <c r="GQ2167" s="69"/>
      <c r="GR2167" s="69"/>
      <c r="GS2167" s="69"/>
      <c r="GT2167" s="69"/>
      <c r="GU2167" s="69"/>
      <c r="GV2167" s="69"/>
      <c r="GW2167" s="69"/>
      <c r="GX2167" s="69"/>
      <c r="GY2167" s="69"/>
      <c r="GZ2167" s="69"/>
      <c r="HA2167" s="69"/>
      <c r="HB2167" s="69"/>
      <c r="HC2167" s="69"/>
      <c r="HD2167" s="69"/>
      <c r="HE2167" s="69"/>
      <c r="HF2167" s="69"/>
      <c r="HG2167" s="69"/>
      <c r="HH2167" s="69"/>
      <c r="HI2167" s="69"/>
      <c r="HJ2167" s="69"/>
      <c r="HK2167" s="69"/>
      <c r="HL2167" s="69"/>
      <c r="HM2167" s="69"/>
      <c r="HN2167" s="69"/>
      <c r="HO2167" s="69"/>
      <c r="HP2167" s="69"/>
      <c r="HQ2167" s="69"/>
      <c r="HR2167" s="69"/>
      <c r="HS2167" s="69"/>
      <c r="HT2167" s="69"/>
      <c r="HU2167" s="69"/>
      <c r="HV2167" s="69"/>
      <c r="HW2167" s="69"/>
      <c r="HX2167" s="69"/>
      <c r="HY2167" s="69"/>
      <c r="HZ2167" s="69"/>
      <c r="IA2167" s="69"/>
      <c r="IB2167" s="69"/>
      <c r="IC2167" s="69"/>
      <c r="ID2167" s="69"/>
      <c r="IE2167" s="69"/>
      <c r="IF2167" s="69"/>
      <c r="IG2167" s="69"/>
      <c r="IH2167" s="69"/>
      <c r="II2167" s="69"/>
      <c r="IJ2167" s="69"/>
      <c r="IK2167" s="69"/>
      <c r="IL2167" s="69"/>
      <c r="IM2167" s="69"/>
      <c r="IN2167" s="69"/>
    </row>
    <row r="2168" spans="1:248" s="70" customFormat="1" ht="13.35" customHeight="1" x14ac:dyDescent="0.25">
      <c r="A2168" s="203"/>
      <c r="B2168" s="222"/>
      <c r="C2168" s="228" t="s">
        <v>3035</v>
      </c>
      <c r="D2168" s="351"/>
      <c r="E2168" s="69"/>
      <c r="F2168" s="69"/>
      <c r="G2168" s="69"/>
      <c r="H2168" s="69"/>
      <c r="I2168" s="69"/>
      <c r="J2168" s="69"/>
      <c r="N2168" s="69"/>
      <c r="O2168" s="69"/>
      <c r="P2168" s="69"/>
      <c r="Q2168" s="69"/>
      <c r="R2168" s="69"/>
      <c r="S2168" s="69"/>
      <c r="T2168" s="69"/>
      <c r="U2168" s="69"/>
      <c r="V2168" s="69"/>
      <c r="W2168" s="69"/>
      <c r="X2168" s="69"/>
      <c r="Y2168" s="69"/>
      <c r="Z2168" s="69"/>
      <c r="AA2168" s="69"/>
      <c r="AB2168" s="69"/>
      <c r="AC2168" s="69"/>
      <c r="AD2168" s="69"/>
      <c r="AE2168" s="69"/>
      <c r="AF2168" s="69"/>
      <c r="AG2168" s="69"/>
      <c r="AH2168" s="69"/>
      <c r="AI2168" s="69"/>
      <c r="AJ2168" s="69"/>
      <c r="AK2168" s="69"/>
      <c r="AL2168" s="69"/>
      <c r="AM2168" s="69"/>
      <c r="AN2168" s="69"/>
      <c r="AO2168" s="69"/>
      <c r="AP2168" s="69"/>
      <c r="AQ2168" s="69"/>
      <c r="AR2168" s="69"/>
      <c r="AS2168" s="69"/>
      <c r="AT2168" s="69"/>
      <c r="AU2168" s="69"/>
      <c r="AV2168" s="69"/>
      <c r="AW2168" s="69"/>
      <c r="AX2168" s="69"/>
      <c r="AY2168" s="69"/>
      <c r="AZ2168" s="69"/>
      <c r="BA2168" s="69"/>
      <c r="BB2168" s="69"/>
      <c r="BC2168" s="69"/>
      <c r="BD2168" s="69"/>
      <c r="BE2168" s="69"/>
      <c r="BF2168" s="69"/>
      <c r="BG2168" s="69"/>
      <c r="BH2168" s="69"/>
      <c r="BI2168" s="69"/>
      <c r="BJ2168" s="69"/>
      <c r="BK2168" s="69"/>
      <c r="BL2168" s="69"/>
      <c r="BM2168" s="69"/>
      <c r="BN2168" s="69"/>
      <c r="BO2168" s="69"/>
      <c r="BP2168" s="69"/>
      <c r="BQ2168" s="69"/>
      <c r="BR2168" s="69"/>
      <c r="BS2168" s="69"/>
      <c r="BT2168" s="69"/>
      <c r="BU2168" s="69"/>
      <c r="BV2168" s="69"/>
      <c r="BW2168" s="69"/>
      <c r="BX2168" s="69"/>
      <c r="BY2168" s="69"/>
      <c r="BZ2168" s="69"/>
      <c r="CA2168" s="69"/>
      <c r="CB2168" s="69"/>
      <c r="CC2168" s="69"/>
      <c r="CD2168" s="69"/>
      <c r="CE2168" s="69"/>
      <c r="CF2168" s="69"/>
      <c r="CG2168" s="69"/>
      <c r="CH2168" s="69"/>
      <c r="CI2168" s="69"/>
      <c r="CJ2168" s="69"/>
      <c r="CK2168" s="69"/>
      <c r="CL2168" s="69"/>
      <c r="CM2168" s="69"/>
      <c r="CN2168" s="69"/>
      <c r="CO2168" s="69"/>
      <c r="CP2168" s="69"/>
      <c r="CQ2168" s="69"/>
      <c r="CR2168" s="69"/>
      <c r="CS2168" s="69"/>
      <c r="CT2168" s="69"/>
      <c r="CU2168" s="69"/>
      <c r="CV2168" s="69"/>
      <c r="CW2168" s="69"/>
      <c r="CX2168" s="69"/>
      <c r="CY2168" s="69"/>
      <c r="CZ2168" s="69"/>
      <c r="DA2168" s="69"/>
      <c r="DB2168" s="69"/>
      <c r="DC2168" s="69"/>
      <c r="DD2168" s="69"/>
      <c r="DE2168" s="69"/>
      <c r="DF2168" s="69"/>
      <c r="DG2168" s="69"/>
      <c r="DH2168" s="69"/>
      <c r="DI2168" s="69"/>
      <c r="DJ2168" s="69"/>
      <c r="DK2168" s="69"/>
      <c r="DL2168" s="69"/>
      <c r="DM2168" s="69"/>
      <c r="DN2168" s="69"/>
      <c r="DO2168" s="69"/>
      <c r="DP2168" s="69"/>
      <c r="DQ2168" s="69"/>
      <c r="DR2168" s="69"/>
      <c r="DS2168" s="69"/>
      <c r="DT2168" s="69"/>
      <c r="DU2168" s="69"/>
      <c r="DV2168" s="69"/>
      <c r="DW2168" s="69"/>
      <c r="DX2168" s="69"/>
      <c r="DY2168" s="69"/>
      <c r="DZ2168" s="69"/>
      <c r="EA2168" s="69"/>
      <c r="EB2168" s="69"/>
      <c r="EC2168" s="69"/>
      <c r="ED2168" s="69"/>
      <c r="EE2168" s="69"/>
      <c r="EF2168" s="69"/>
      <c r="EG2168" s="69"/>
      <c r="EH2168" s="69"/>
      <c r="EI2168" s="69"/>
      <c r="EJ2168" s="69"/>
      <c r="EK2168" s="69"/>
      <c r="EL2168" s="69"/>
      <c r="EM2168" s="69"/>
      <c r="EN2168" s="69"/>
      <c r="EO2168" s="69"/>
      <c r="EP2168" s="69"/>
      <c r="EQ2168" s="69"/>
      <c r="ER2168" s="69"/>
      <c r="ES2168" s="69"/>
      <c r="ET2168" s="69"/>
      <c r="EU2168" s="69"/>
      <c r="EV2168" s="69"/>
      <c r="EW2168" s="69"/>
      <c r="EX2168" s="69"/>
      <c r="EY2168" s="69"/>
      <c r="EZ2168" s="69"/>
      <c r="FA2168" s="69"/>
      <c r="FB2168" s="69"/>
      <c r="FC2168" s="69"/>
      <c r="FD2168" s="69"/>
      <c r="FE2168" s="69"/>
      <c r="FF2168" s="69"/>
      <c r="FG2168" s="69"/>
      <c r="FH2168" s="69"/>
      <c r="FI2168" s="69"/>
      <c r="FJ2168" s="69"/>
      <c r="FK2168" s="69"/>
      <c r="FL2168" s="69"/>
      <c r="FM2168" s="69"/>
      <c r="FN2168" s="69"/>
      <c r="FO2168" s="69"/>
      <c r="FP2168" s="69"/>
      <c r="FQ2168" s="69"/>
      <c r="FR2168" s="69"/>
      <c r="FS2168" s="69"/>
      <c r="FT2168" s="69"/>
      <c r="FU2168" s="69"/>
      <c r="FV2168" s="69"/>
      <c r="FW2168" s="69"/>
      <c r="FX2168" s="69"/>
      <c r="FY2168" s="69"/>
      <c r="FZ2168" s="69"/>
      <c r="GA2168" s="69"/>
      <c r="GB2168" s="69"/>
      <c r="GC2168" s="69"/>
      <c r="GD2168" s="69"/>
      <c r="GE2168" s="69"/>
      <c r="GF2168" s="69"/>
      <c r="GG2168" s="69"/>
      <c r="GH2168" s="69"/>
      <c r="GI2168" s="69"/>
      <c r="GJ2168" s="69"/>
      <c r="GK2168" s="69"/>
      <c r="GL2168" s="69"/>
      <c r="GM2168" s="69"/>
      <c r="GN2168" s="69"/>
      <c r="GO2168" s="69"/>
      <c r="GP2168" s="69"/>
      <c r="GQ2168" s="69"/>
      <c r="GR2168" s="69"/>
      <c r="GS2168" s="69"/>
      <c r="GT2168" s="69"/>
      <c r="GU2168" s="69"/>
      <c r="GV2168" s="69"/>
      <c r="GW2168" s="69"/>
      <c r="GX2168" s="69"/>
      <c r="GY2168" s="69"/>
      <c r="GZ2168" s="69"/>
      <c r="HA2168" s="69"/>
      <c r="HB2168" s="69"/>
      <c r="HC2168" s="69"/>
      <c r="HD2168" s="69"/>
      <c r="HE2168" s="69"/>
      <c r="HF2168" s="69"/>
      <c r="HG2168" s="69"/>
      <c r="HH2168" s="69"/>
      <c r="HI2168" s="69"/>
      <c r="HJ2168" s="69"/>
      <c r="HK2168" s="69"/>
      <c r="HL2168" s="69"/>
      <c r="HM2168" s="69"/>
      <c r="HN2168" s="69"/>
      <c r="HO2168" s="69"/>
      <c r="HP2168" s="69"/>
      <c r="HQ2168" s="69"/>
      <c r="HR2168" s="69"/>
      <c r="HS2168" s="69"/>
      <c r="HT2168" s="69"/>
      <c r="HU2168" s="69"/>
      <c r="HV2168" s="69"/>
      <c r="HW2168" s="69"/>
      <c r="HX2168" s="69"/>
      <c r="HY2168" s="69"/>
      <c r="HZ2168" s="69"/>
      <c r="IA2168" s="69"/>
      <c r="IB2168" s="69"/>
      <c r="IC2168" s="69"/>
      <c r="ID2168" s="69"/>
      <c r="IE2168" s="69"/>
      <c r="IF2168" s="69"/>
      <c r="IG2168" s="69"/>
      <c r="IH2168" s="69"/>
      <c r="II2168" s="69"/>
      <c r="IJ2168" s="69"/>
      <c r="IK2168" s="69"/>
      <c r="IL2168" s="69"/>
      <c r="IM2168" s="69"/>
      <c r="IN2168" s="69"/>
    </row>
    <row r="2169" spans="1:248" s="70" customFormat="1" ht="13.35" customHeight="1" x14ac:dyDescent="0.25">
      <c r="A2169" s="203"/>
      <c r="B2169" s="222"/>
      <c r="C2169" s="228" t="s">
        <v>3036</v>
      </c>
      <c r="D2169" s="351"/>
      <c r="E2169" s="69"/>
      <c r="F2169" s="69"/>
      <c r="G2169" s="69"/>
      <c r="H2169" s="69"/>
      <c r="I2169" s="69"/>
      <c r="J2169" s="69"/>
      <c r="N2169" s="69"/>
      <c r="O2169" s="69"/>
      <c r="P2169" s="69"/>
      <c r="Q2169" s="69"/>
      <c r="R2169" s="69"/>
      <c r="S2169" s="69"/>
      <c r="T2169" s="69"/>
      <c r="U2169" s="69"/>
      <c r="V2169" s="69"/>
      <c r="W2169" s="69"/>
      <c r="X2169" s="69"/>
      <c r="Y2169" s="69"/>
      <c r="Z2169" s="69"/>
      <c r="AA2169" s="69"/>
      <c r="AB2169" s="69"/>
      <c r="AC2169" s="69"/>
      <c r="AD2169" s="69"/>
      <c r="AE2169" s="69"/>
      <c r="AF2169" s="69"/>
      <c r="AG2169" s="69"/>
      <c r="AH2169" s="69"/>
      <c r="AI2169" s="69"/>
      <c r="AJ2169" s="69"/>
      <c r="AK2169" s="69"/>
      <c r="AL2169" s="69"/>
      <c r="AM2169" s="69"/>
      <c r="AN2169" s="69"/>
      <c r="AO2169" s="69"/>
      <c r="AP2169" s="69"/>
      <c r="AQ2169" s="69"/>
      <c r="AR2169" s="69"/>
      <c r="AS2169" s="69"/>
      <c r="AT2169" s="69"/>
      <c r="AU2169" s="69"/>
      <c r="AV2169" s="69"/>
      <c r="AW2169" s="69"/>
      <c r="AX2169" s="69"/>
      <c r="AY2169" s="69"/>
      <c r="AZ2169" s="69"/>
      <c r="BA2169" s="69"/>
      <c r="BB2169" s="69"/>
      <c r="BC2169" s="69"/>
      <c r="BD2169" s="69"/>
      <c r="BE2169" s="69"/>
      <c r="BF2169" s="69"/>
      <c r="BG2169" s="69"/>
      <c r="BH2169" s="69"/>
      <c r="BI2169" s="69"/>
      <c r="BJ2169" s="69"/>
      <c r="BK2169" s="69"/>
      <c r="BL2169" s="69"/>
      <c r="BM2169" s="69"/>
      <c r="BN2169" s="69"/>
      <c r="BO2169" s="69"/>
      <c r="BP2169" s="69"/>
      <c r="BQ2169" s="69"/>
      <c r="BR2169" s="69"/>
      <c r="BS2169" s="69"/>
      <c r="BT2169" s="69"/>
      <c r="BU2169" s="69"/>
      <c r="BV2169" s="69"/>
      <c r="BW2169" s="69"/>
      <c r="BX2169" s="69"/>
      <c r="BY2169" s="69"/>
      <c r="BZ2169" s="69"/>
      <c r="CA2169" s="69"/>
      <c r="CB2169" s="69"/>
      <c r="CC2169" s="69"/>
      <c r="CD2169" s="69"/>
      <c r="CE2169" s="69"/>
      <c r="CF2169" s="69"/>
      <c r="CG2169" s="69"/>
      <c r="CH2169" s="69"/>
      <c r="CI2169" s="69"/>
      <c r="CJ2169" s="69"/>
      <c r="CK2169" s="69"/>
      <c r="CL2169" s="69"/>
      <c r="CM2169" s="69"/>
      <c r="CN2169" s="69"/>
      <c r="CO2169" s="69"/>
      <c r="CP2169" s="69"/>
      <c r="CQ2169" s="69"/>
      <c r="CR2169" s="69"/>
      <c r="CS2169" s="69"/>
      <c r="CT2169" s="69"/>
      <c r="CU2169" s="69"/>
      <c r="CV2169" s="69"/>
      <c r="CW2169" s="69"/>
      <c r="CX2169" s="69"/>
      <c r="CY2169" s="69"/>
      <c r="CZ2169" s="69"/>
      <c r="DA2169" s="69"/>
      <c r="DB2169" s="69"/>
      <c r="DC2169" s="69"/>
      <c r="DD2169" s="69"/>
      <c r="DE2169" s="69"/>
      <c r="DF2169" s="69"/>
      <c r="DG2169" s="69"/>
      <c r="DH2169" s="69"/>
      <c r="DI2169" s="69"/>
      <c r="DJ2169" s="69"/>
      <c r="DK2169" s="69"/>
      <c r="DL2169" s="69"/>
      <c r="DM2169" s="69"/>
      <c r="DN2169" s="69"/>
      <c r="DO2169" s="69"/>
      <c r="DP2169" s="69"/>
      <c r="DQ2169" s="69"/>
      <c r="DR2169" s="69"/>
      <c r="DS2169" s="69"/>
      <c r="DT2169" s="69"/>
      <c r="DU2169" s="69"/>
      <c r="DV2169" s="69"/>
      <c r="DW2169" s="69"/>
      <c r="DX2169" s="69"/>
      <c r="DY2169" s="69"/>
      <c r="DZ2169" s="69"/>
      <c r="EA2169" s="69"/>
      <c r="EB2169" s="69"/>
      <c r="EC2169" s="69"/>
      <c r="ED2169" s="69"/>
      <c r="EE2169" s="69"/>
      <c r="EF2169" s="69"/>
      <c r="EG2169" s="69"/>
      <c r="EH2169" s="69"/>
      <c r="EI2169" s="69"/>
      <c r="EJ2169" s="69"/>
      <c r="EK2169" s="69"/>
      <c r="EL2169" s="69"/>
      <c r="EM2169" s="69"/>
      <c r="EN2169" s="69"/>
      <c r="EO2169" s="69"/>
      <c r="EP2169" s="69"/>
      <c r="EQ2169" s="69"/>
      <c r="ER2169" s="69"/>
      <c r="ES2169" s="69"/>
      <c r="ET2169" s="69"/>
      <c r="EU2169" s="69"/>
      <c r="EV2169" s="69"/>
      <c r="EW2169" s="69"/>
      <c r="EX2169" s="69"/>
      <c r="EY2169" s="69"/>
      <c r="EZ2169" s="69"/>
      <c r="FA2169" s="69"/>
      <c r="FB2169" s="69"/>
      <c r="FC2169" s="69"/>
      <c r="FD2169" s="69"/>
      <c r="FE2169" s="69"/>
      <c r="FF2169" s="69"/>
      <c r="FG2169" s="69"/>
      <c r="FH2169" s="69"/>
      <c r="FI2169" s="69"/>
      <c r="FJ2169" s="69"/>
      <c r="FK2169" s="69"/>
      <c r="FL2169" s="69"/>
      <c r="FM2169" s="69"/>
      <c r="FN2169" s="69"/>
      <c r="FO2169" s="69"/>
      <c r="FP2169" s="69"/>
      <c r="FQ2169" s="69"/>
      <c r="FR2169" s="69"/>
      <c r="FS2169" s="69"/>
      <c r="FT2169" s="69"/>
      <c r="FU2169" s="69"/>
      <c r="FV2169" s="69"/>
      <c r="FW2169" s="69"/>
      <c r="FX2169" s="69"/>
      <c r="FY2169" s="69"/>
      <c r="FZ2169" s="69"/>
      <c r="GA2169" s="69"/>
      <c r="GB2169" s="69"/>
      <c r="GC2169" s="69"/>
      <c r="GD2169" s="69"/>
      <c r="GE2169" s="69"/>
      <c r="GF2169" s="69"/>
      <c r="GG2169" s="69"/>
      <c r="GH2169" s="69"/>
      <c r="GI2169" s="69"/>
      <c r="GJ2169" s="69"/>
      <c r="GK2169" s="69"/>
      <c r="GL2169" s="69"/>
      <c r="GM2169" s="69"/>
      <c r="GN2169" s="69"/>
      <c r="GO2169" s="69"/>
      <c r="GP2169" s="69"/>
      <c r="GQ2169" s="69"/>
      <c r="GR2169" s="69"/>
      <c r="GS2169" s="69"/>
      <c r="GT2169" s="69"/>
      <c r="GU2169" s="69"/>
      <c r="GV2169" s="69"/>
      <c r="GW2169" s="69"/>
      <c r="GX2169" s="69"/>
      <c r="GY2169" s="69"/>
      <c r="GZ2169" s="69"/>
      <c r="HA2169" s="69"/>
      <c r="HB2169" s="69"/>
      <c r="HC2169" s="69"/>
      <c r="HD2169" s="69"/>
      <c r="HE2169" s="69"/>
      <c r="HF2169" s="69"/>
      <c r="HG2169" s="69"/>
      <c r="HH2169" s="69"/>
      <c r="HI2169" s="69"/>
      <c r="HJ2169" s="69"/>
      <c r="HK2169" s="69"/>
      <c r="HL2169" s="69"/>
      <c r="HM2169" s="69"/>
      <c r="HN2169" s="69"/>
      <c r="HO2169" s="69"/>
      <c r="HP2169" s="69"/>
      <c r="HQ2169" s="69"/>
      <c r="HR2169" s="69"/>
      <c r="HS2169" s="69"/>
      <c r="HT2169" s="69"/>
      <c r="HU2169" s="69"/>
      <c r="HV2169" s="69"/>
      <c r="HW2169" s="69"/>
      <c r="HX2169" s="69"/>
      <c r="HY2169" s="69"/>
      <c r="HZ2169" s="69"/>
      <c r="IA2169" s="69"/>
      <c r="IB2169" s="69"/>
      <c r="IC2169" s="69"/>
      <c r="ID2169" s="69"/>
      <c r="IE2169" s="69"/>
      <c r="IF2169" s="69"/>
      <c r="IG2169" s="69"/>
      <c r="IH2169" s="69"/>
      <c r="II2169" s="69"/>
      <c r="IJ2169" s="69"/>
      <c r="IK2169" s="69"/>
      <c r="IL2169" s="69"/>
      <c r="IM2169" s="69"/>
      <c r="IN2169" s="69"/>
    </row>
    <row r="2170" spans="1:248" s="70" customFormat="1" ht="32.1" customHeight="1" x14ac:dyDescent="0.25">
      <c r="A2170" s="203"/>
      <c r="B2170" s="222"/>
      <c r="C2170" s="228" t="s">
        <v>3037</v>
      </c>
      <c r="D2170" s="351"/>
      <c r="E2170" s="69"/>
      <c r="F2170" s="69"/>
      <c r="G2170" s="69"/>
      <c r="H2170" s="69"/>
      <c r="I2170" s="69"/>
      <c r="J2170" s="69"/>
      <c r="N2170" s="69"/>
      <c r="O2170" s="69"/>
      <c r="P2170" s="69"/>
      <c r="Q2170" s="69"/>
      <c r="R2170" s="69"/>
      <c r="S2170" s="69"/>
      <c r="T2170" s="69"/>
      <c r="U2170" s="69"/>
      <c r="V2170" s="69"/>
      <c r="W2170" s="69"/>
      <c r="X2170" s="69"/>
      <c r="Y2170" s="69"/>
      <c r="Z2170" s="69"/>
      <c r="AA2170" s="69"/>
      <c r="AB2170" s="69"/>
      <c r="AC2170" s="69"/>
      <c r="AD2170" s="69"/>
      <c r="AE2170" s="69"/>
      <c r="AF2170" s="69"/>
      <c r="AG2170" s="69"/>
      <c r="AH2170" s="69"/>
      <c r="AI2170" s="69"/>
      <c r="AJ2170" s="69"/>
      <c r="AK2170" s="69"/>
      <c r="AL2170" s="69"/>
      <c r="AM2170" s="69"/>
      <c r="AN2170" s="69"/>
      <c r="AO2170" s="69"/>
      <c r="AP2170" s="69"/>
      <c r="AQ2170" s="69"/>
      <c r="AR2170" s="69"/>
      <c r="AS2170" s="69"/>
      <c r="AT2170" s="69"/>
      <c r="AU2170" s="69"/>
      <c r="AV2170" s="69"/>
      <c r="AW2170" s="69"/>
      <c r="AX2170" s="69"/>
      <c r="AY2170" s="69"/>
      <c r="AZ2170" s="69"/>
      <c r="BA2170" s="69"/>
      <c r="BB2170" s="69"/>
      <c r="BC2170" s="69"/>
      <c r="BD2170" s="69"/>
      <c r="BE2170" s="69"/>
      <c r="BF2170" s="69"/>
      <c r="BG2170" s="69"/>
      <c r="BH2170" s="69"/>
      <c r="BI2170" s="69"/>
      <c r="BJ2170" s="69"/>
      <c r="BK2170" s="69"/>
      <c r="BL2170" s="69"/>
      <c r="BM2170" s="69"/>
      <c r="BN2170" s="69"/>
      <c r="BO2170" s="69"/>
      <c r="BP2170" s="69"/>
      <c r="BQ2170" s="69"/>
      <c r="BR2170" s="69"/>
      <c r="BS2170" s="69"/>
      <c r="BT2170" s="69"/>
      <c r="BU2170" s="69"/>
      <c r="BV2170" s="69"/>
      <c r="BW2170" s="69"/>
      <c r="BX2170" s="69"/>
      <c r="BY2170" s="69"/>
      <c r="BZ2170" s="69"/>
      <c r="CA2170" s="69"/>
      <c r="CB2170" s="69"/>
      <c r="CC2170" s="69"/>
      <c r="CD2170" s="69"/>
      <c r="CE2170" s="69"/>
      <c r="CF2170" s="69"/>
      <c r="CG2170" s="69"/>
      <c r="CH2170" s="69"/>
      <c r="CI2170" s="69"/>
      <c r="CJ2170" s="69"/>
      <c r="CK2170" s="69"/>
      <c r="CL2170" s="69"/>
      <c r="CM2170" s="69"/>
      <c r="CN2170" s="69"/>
      <c r="CO2170" s="69"/>
      <c r="CP2170" s="69"/>
      <c r="CQ2170" s="69"/>
      <c r="CR2170" s="69"/>
      <c r="CS2170" s="69"/>
      <c r="CT2170" s="69"/>
      <c r="CU2170" s="69"/>
      <c r="CV2170" s="69"/>
      <c r="CW2170" s="69"/>
      <c r="CX2170" s="69"/>
      <c r="CY2170" s="69"/>
      <c r="CZ2170" s="69"/>
      <c r="DA2170" s="69"/>
      <c r="DB2170" s="69"/>
      <c r="DC2170" s="69"/>
      <c r="DD2170" s="69"/>
      <c r="DE2170" s="69"/>
      <c r="DF2170" s="69"/>
      <c r="DG2170" s="69"/>
      <c r="DH2170" s="69"/>
      <c r="DI2170" s="69"/>
      <c r="DJ2170" s="69"/>
      <c r="DK2170" s="69"/>
      <c r="DL2170" s="69"/>
      <c r="DM2170" s="69"/>
      <c r="DN2170" s="69"/>
      <c r="DO2170" s="69"/>
      <c r="DP2170" s="69"/>
      <c r="DQ2170" s="69"/>
      <c r="DR2170" s="69"/>
      <c r="DS2170" s="69"/>
      <c r="DT2170" s="69"/>
      <c r="DU2170" s="69"/>
      <c r="DV2170" s="69"/>
      <c r="DW2170" s="69"/>
      <c r="DX2170" s="69"/>
      <c r="DY2170" s="69"/>
      <c r="DZ2170" s="69"/>
      <c r="EA2170" s="69"/>
      <c r="EB2170" s="69"/>
      <c r="EC2170" s="69"/>
      <c r="ED2170" s="69"/>
      <c r="EE2170" s="69"/>
      <c r="EF2170" s="69"/>
      <c r="EG2170" s="69"/>
      <c r="EH2170" s="69"/>
      <c r="EI2170" s="69"/>
      <c r="EJ2170" s="69"/>
      <c r="EK2170" s="69"/>
      <c r="EL2170" s="69"/>
      <c r="EM2170" s="69"/>
      <c r="EN2170" s="69"/>
      <c r="EO2170" s="69"/>
      <c r="EP2170" s="69"/>
      <c r="EQ2170" s="69"/>
      <c r="ER2170" s="69"/>
      <c r="ES2170" s="69"/>
      <c r="ET2170" s="69"/>
      <c r="EU2170" s="69"/>
      <c r="EV2170" s="69"/>
      <c r="EW2170" s="69"/>
      <c r="EX2170" s="69"/>
      <c r="EY2170" s="69"/>
      <c r="EZ2170" s="69"/>
      <c r="FA2170" s="69"/>
      <c r="FB2170" s="69"/>
      <c r="FC2170" s="69"/>
      <c r="FD2170" s="69"/>
      <c r="FE2170" s="69"/>
      <c r="FF2170" s="69"/>
      <c r="FG2170" s="69"/>
      <c r="FH2170" s="69"/>
      <c r="FI2170" s="69"/>
      <c r="FJ2170" s="69"/>
      <c r="FK2170" s="69"/>
      <c r="FL2170" s="69"/>
      <c r="FM2170" s="69"/>
      <c r="FN2170" s="69"/>
      <c r="FO2170" s="69"/>
      <c r="FP2170" s="69"/>
      <c r="FQ2170" s="69"/>
      <c r="FR2170" s="69"/>
      <c r="FS2170" s="69"/>
      <c r="FT2170" s="69"/>
      <c r="FU2170" s="69"/>
      <c r="FV2170" s="69"/>
      <c r="FW2170" s="69"/>
      <c r="FX2170" s="69"/>
      <c r="FY2170" s="69"/>
      <c r="FZ2170" s="69"/>
      <c r="GA2170" s="69"/>
      <c r="GB2170" s="69"/>
      <c r="GC2170" s="69"/>
      <c r="GD2170" s="69"/>
      <c r="GE2170" s="69"/>
      <c r="GF2170" s="69"/>
      <c r="GG2170" s="69"/>
      <c r="GH2170" s="69"/>
      <c r="GI2170" s="69"/>
      <c r="GJ2170" s="69"/>
      <c r="GK2170" s="69"/>
      <c r="GL2170" s="69"/>
      <c r="GM2170" s="69"/>
      <c r="GN2170" s="69"/>
      <c r="GO2170" s="69"/>
      <c r="GP2170" s="69"/>
      <c r="GQ2170" s="69"/>
      <c r="GR2170" s="69"/>
      <c r="GS2170" s="69"/>
      <c r="GT2170" s="69"/>
      <c r="GU2170" s="69"/>
      <c r="GV2170" s="69"/>
      <c r="GW2170" s="69"/>
      <c r="GX2170" s="69"/>
      <c r="GY2170" s="69"/>
      <c r="GZ2170" s="69"/>
      <c r="HA2170" s="69"/>
      <c r="HB2170" s="69"/>
      <c r="HC2170" s="69"/>
      <c r="HD2170" s="69"/>
      <c r="HE2170" s="69"/>
      <c r="HF2170" s="69"/>
      <c r="HG2170" s="69"/>
      <c r="HH2170" s="69"/>
      <c r="HI2170" s="69"/>
      <c r="HJ2170" s="69"/>
      <c r="HK2170" s="69"/>
      <c r="HL2170" s="69"/>
      <c r="HM2170" s="69"/>
      <c r="HN2170" s="69"/>
      <c r="HO2170" s="69"/>
      <c r="HP2170" s="69"/>
      <c r="HQ2170" s="69"/>
      <c r="HR2170" s="69"/>
      <c r="HS2170" s="69"/>
      <c r="HT2170" s="69"/>
      <c r="HU2170" s="69"/>
      <c r="HV2170" s="69"/>
      <c r="HW2170" s="69"/>
      <c r="HX2170" s="69"/>
      <c r="HY2170" s="69"/>
      <c r="HZ2170" s="69"/>
      <c r="IA2170" s="69"/>
      <c r="IB2170" s="69"/>
      <c r="IC2170" s="69"/>
      <c r="ID2170" s="69"/>
      <c r="IE2170" s="69"/>
      <c r="IF2170" s="69"/>
      <c r="IG2170" s="69"/>
      <c r="IH2170" s="69"/>
      <c r="II2170" s="69"/>
      <c r="IJ2170" s="69"/>
      <c r="IK2170" s="69"/>
      <c r="IL2170" s="69"/>
      <c r="IM2170" s="69"/>
      <c r="IN2170" s="69"/>
    </row>
    <row r="2171" spans="1:248" s="70" customFormat="1" ht="32.1" customHeight="1" x14ac:dyDescent="0.2">
      <c r="A2171" s="244"/>
      <c r="B2171" s="245"/>
      <c r="C2171" s="244" t="s">
        <v>895</v>
      </c>
      <c r="D2171" s="353"/>
      <c r="E2171" s="69"/>
      <c r="F2171" s="69"/>
      <c r="G2171" s="69"/>
      <c r="H2171" s="69"/>
      <c r="I2171" s="69"/>
      <c r="J2171" s="69"/>
      <c r="N2171" s="69"/>
      <c r="O2171" s="69"/>
      <c r="P2171" s="69"/>
      <c r="Q2171" s="69"/>
      <c r="R2171" s="69"/>
      <c r="S2171" s="69"/>
      <c r="T2171" s="69"/>
      <c r="U2171" s="69"/>
      <c r="V2171" s="69"/>
      <c r="W2171" s="69"/>
      <c r="X2171" s="69"/>
      <c r="Y2171" s="69"/>
      <c r="Z2171" s="69"/>
      <c r="AA2171" s="69"/>
      <c r="AB2171" s="69"/>
      <c r="AC2171" s="69"/>
      <c r="AD2171" s="69"/>
      <c r="AE2171" s="69"/>
      <c r="AF2171" s="69"/>
      <c r="AG2171" s="69"/>
      <c r="AH2171" s="69"/>
      <c r="AI2171" s="69"/>
      <c r="AJ2171" s="69"/>
      <c r="AK2171" s="69"/>
      <c r="AL2171" s="69"/>
      <c r="AM2171" s="69"/>
      <c r="AN2171" s="69"/>
      <c r="AO2171" s="69"/>
      <c r="AP2171" s="69"/>
      <c r="AQ2171" s="69"/>
      <c r="AR2171" s="69"/>
      <c r="AS2171" s="69"/>
      <c r="AT2171" s="69"/>
      <c r="AU2171" s="69"/>
      <c r="AV2171" s="69"/>
      <c r="AW2171" s="69"/>
      <c r="AX2171" s="69"/>
      <c r="AY2171" s="69"/>
      <c r="AZ2171" s="69"/>
      <c r="BA2171" s="69"/>
      <c r="BB2171" s="69"/>
      <c r="BC2171" s="69"/>
      <c r="BD2171" s="69"/>
      <c r="BE2171" s="69"/>
      <c r="BF2171" s="69"/>
      <c r="BG2171" s="69"/>
      <c r="BH2171" s="69"/>
      <c r="BI2171" s="69"/>
      <c r="BJ2171" s="69"/>
      <c r="BK2171" s="69"/>
      <c r="BL2171" s="69"/>
      <c r="BM2171" s="69"/>
      <c r="BN2171" s="69"/>
      <c r="BO2171" s="69"/>
      <c r="BP2171" s="69"/>
      <c r="BQ2171" s="69"/>
      <c r="BR2171" s="69"/>
      <c r="BS2171" s="69"/>
      <c r="BT2171" s="69"/>
      <c r="BU2171" s="69"/>
      <c r="BV2171" s="69"/>
      <c r="BW2171" s="69"/>
      <c r="BX2171" s="69"/>
      <c r="BY2171" s="69"/>
      <c r="BZ2171" s="69"/>
      <c r="CA2171" s="69"/>
      <c r="CB2171" s="69"/>
      <c r="CC2171" s="69"/>
      <c r="CD2171" s="69"/>
      <c r="CE2171" s="69"/>
      <c r="CF2171" s="69"/>
      <c r="CG2171" s="69"/>
      <c r="CH2171" s="69"/>
      <c r="CI2171" s="69"/>
      <c r="CJ2171" s="69"/>
      <c r="CK2171" s="69"/>
      <c r="CL2171" s="69"/>
      <c r="CM2171" s="69"/>
      <c r="CN2171" s="69"/>
      <c r="CO2171" s="69"/>
      <c r="CP2171" s="69"/>
      <c r="CQ2171" s="69"/>
      <c r="CR2171" s="69"/>
      <c r="CS2171" s="69"/>
      <c r="CT2171" s="69"/>
      <c r="CU2171" s="69"/>
      <c r="CV2171" s="69"/>
      <c r="CW2171" s="69"/>
      <c r="CX2171" s="69"/>
      <c r="CY2171" s="69"/>
      <c r="CZ2171" s="69"/>
      <c r="DA2171" s="69"/>
      <c r="DB2171" s="69"/>
      <c r="DC2171" s="69"/>
      <c r="DD2171" s="69"/>
      <c r="DE2171" s="69"/>
      <c r="DF2171" s="69"/>
      <c r="DG2171" s="69"/>
      <c r="DH2171" s="69"/>
      <c r="DI2171" s="69"/>
      <c r="DJ2171" s="69"/>
      <c r="DK2171" s="69"/>
      <c r="DL2171" s="69"/>
      <c r="DM2171" s="69"/>
      <c r="DN2171" s="69"/>
      <c r="DO2171" s="69"/>
      <c r="DP2171" s="69"/>
      <c r="DQ2171" s="69"/>
      <c r="DR2171" s="69"/>
      <c r="DS2171" s="69"/>
      <c r="DT2171" s="69"/>
      <c r="DU2171" s="69"/>
      <c r="DV2171" s="69"/>
      <c r="DW2171" s="69"/>
      <c r="DX2171" s="69"/>
      <c r="DY2171" s="69"/>
      <c r="DZ2171" s="69"/>
      <c r="EA2171" s="69"/>
      <c r="EB2171" s="69"/>
      <c r="EC2171" s="69"/>
      <c r="ED2171" s="69"/>
      <c r="EE2171" s="69"/>
      <c r="EF2171" s="69"/>
      <c r="EG2171" s="69"/>
      <c r="EH2171" s="69"/>
      <c r="EI2171" s="69"/>
      <c r="EJ2171" s="69"/>
      <c r="EK2171" s="69"/>
      <c r="EL2171" s="69"/>
      <c r="EM2171" s="69"/>
      <c r="EN2171" s="69"/>
      <c r="EO2171" s="69"/>
      <c r="EP2171" s="69"/>
      <c r="EQ2171" s="69"/>
      <c r="ER2171" s="69"/>
      <c r="ES2171" s="69"/>
      <c r="ET2171" s="69"/>
      <c r="EU2171" s="69"/>
      <c r="EV2171" s="69"/>
      <c r="EW2171" s="69"/>
      <c r="EX2171" s="69"/>
      <c r="EY2171" s="69"/>
      <c r="EZ2171" s="69"/>
      <c r="FA2171" s="69"/>
      <c r="FB2171" s="69"/>
      <c r="FC2171" s="69"/>
      <c r="FD2171" s="69"/>
      <c r="FE2171" s="69"/>
      <c r="FF2171" s="69"/>
      <c r="FG2171" s="69"/>
      <c r="FH2171" s="69"/>
      <c r="FI2171" s="69"/>
      <c r="FJ2171" s="69"/>
      <c r="FK2171" s="69"/>
      <c r="FL2171" s="69"/>
      <c r="FM2171" s="69"/>
      <c r="FN2171" s="69"/>
      <c r="FO2171" s="69"/>
      <c r="FP2171" s="69"/>
      <c r="FQ2171" s="69"/>
      <c r="FR2171" s="69"/>
      <c r="FS2171" s="69"/>
      <c r="FT2171" s="69"/>
      <c r="FU2171" s="69"/>
      <c r="FV2171" s="69"/>
      <c r="FW2171" s="69"/>
      <c r="FX2171" s="69"/>
      <c r="FY2171" s="69"/>
      <c r="FZ2171" s="69"/>
      <c r="GA2171" s="69"/>
      <c r="GB2171" s="69"/>
      <c r="GC2171" s="69"/>
      <c r="GD2171" s="69"/>
      <c r="GE2171" s="69"/>
      <c r="GF2171" s="69"/>
      <c r="GG2171" s="69"/>
      <c r="GH2171" s="69"/>
      <c r="GI2171" s="69"/>
      <c r="GJ2171" s="69"/>
      <c r="GK2171" s="69"/>
      <c r="GL2171" s="69"/>
      <c r="GM2171" s="69"/>
      <c r="GN2171" s="69"/>
      <c r="GO2171" s="69"/>
      <c r="GP2171" s="69"/>
      <c r="GQ2171" s="69"/>
      <c r="GR2171" s="69"/>
      <c r="GS2171" s="69"/>
      <c r="GT2171" s="69"/>
      <c r="GU2171" s="69"/>
      <c r="GV2171" s="69"/>
      <c r="GW2171" s="69"/>
      <c r="GX2171" s="69"/>
      <c r="GY2171" s="69"/>
      <c r="GZ2171" s="69"/>
      <c r="HA2171" s="69"/>
      <c r="HB2171" s="69"/>
      <c r="HC2171" s="69"/>
      <c r="HD2171" s="69"/>
      <c r="HE2171" s="69"/>
      <c r="HF2171" s="69"/>
      <c r="HG2171" s="69"/>
      <c r="HH2171" s="69"/>
      <c r="HI2171" s="69"/>
      <c r="HJ2171" s="69"/>
      <c r="HK2171" s="69"/>
      <c r="HL2171" s="69"/>
      <c r="HM2171" s="69"/>
      <c r="HN2171" s="69"/>
      <c r="HO2171" s="69"/>
      <c r="HP2171" s="69"/>
      <c r="HQ2171" s="69"/>
      <c r="HR2171" s="69"/>
      <c r="HS2171" s="69"/>
      <c r="HT2171" s="69"/>
      <c r="HU2171" s="69"/>
      <c r="HV2171" s="69"/>
      <c r="HW2171" s="69"/>
      <c r="HX2171" s="69"/>
      <c r="HY2171" s="69"/>
      <c r="HZ2171" s="69"/>
      <c r="IA2171" s="69"/>
      <c r="IB2171" s="69"/>
      <c r="IC2171" s="69"/>
      <c r="ID2171" s="69"/>
      <c r="IE2171" s="69"/>
      <c r="IF2171" s="69"/>
      <c r="IG2171" s="69"/>
      <c r="IH2171" s="69"/>
      <c r="II2171" s="69"/>
      <c r="IJ2171" s="69"/>
      <c r="IK2171" s="69"/>
      <c r="IL2171" s="69"/>
      <c r="IM2171" s="69"/>
      <c r="IN2171" s="69"/>
    </row>
    <row r="2172" spans="1:248" s="70" customFormat="1" ht="32.1" customHeight="1" x14ac:dyDescent="0.2">
      <c r="A2172" s="110"/>
      <c r="B2172" s="97"/>
      <c r="C2172" s="98" t="s">
        <v>3849</v>
      </c>
      <c r="D2172" s="325"/>
      <c r="E2172" s="69"/>
      <c r="F2172" s="69"/>
      <c r="G2172" s="69"/>
      <c r="H2172" s="69"/>
      <c r="I2172" s="69"/>
      <c r="J2172" s="69"/>
      <c r="N2172" s="69"/>
      <c r="O2172" s="69"/>
      <c r="P2172" s="69"/>
      <c r="Q2172" s="69"/>
      <c r="R2172" s="69"/>
      <c r="S2172" s="69"/>
      <c r="T2172" s="69"/>
      <c r="U2172" s="69"/>
      <c r="V2172" s="69"/>
      <c r="W2172" s="69"/>
      <c r="X2172" s="69"/>
      <c r="Y2172" s="69"/>
      <c r="Z2172" s="69"/>
      <c r="AA2172" s="69"/>
      <c r="AB2172" s="69"/>
      <c r="AC2172" s="69"/>
      <c r="AD2172" s="69"/>
      <c r="AE2172" s="69"/>
      <c r="AF2172" s="69"/>
      <c r="AG2172" s="69"/>
      <c r="AH2172" s="69"/>
      <c r="AI2172" s="69"/>
      <c r="AJ2172" s="69"/>
      <c r="AK2172" s="69"/>
      <c r="AL2172" s="69"/>
      <c r="AM2172" s="69"/>
      <c r="AN2172" s="69"/>
      <c r="AO2172" s="69"/>
      <c r="AP2172" s="69"/>
      <c r="AQ2172" s="69"/>
      <c r="AR2172" s="69"/>
      <c r="AS2172" s="69"/>
      <c r="AT2172" s="69"/>
      <c r="AU2172" s="69"/>
      <c r="AV2172" s="69"/>
      <c r="AW2172" s="69"/>
      <c r="AX2172" s="69"/>
      <c r="AY2172" s="69"/>
      <c r="AZ2172" s="69"/>
      <c r="BA2172" s="69"/>
      <c r="BB2172" s="69"/>
      <c r="BC2172" s="69"/>
      <c r="BD2172" s="69"/>
      <c r="BE2172" s="69"/>
      <c r="BF2172" s="69"/>
      <c r="BG2172" s="69"/>
      <c r="BH2172" s="69"/>
      <c r="BI2172" s="69"/>
      <c r="BJ2172" s="69"/>
      <c r="BK2172" s="69"/>
      <c r="BL2172" s="69"/>
      <c r="BM2172" s="69"/>
      <c r="BN2172" s="69"/>
      <c r="BO2172" s="69"/>
      <c r="BP2172" s="69"/>
      <c r="BQ2172" s="69"/>
      <c r="BR2172" s="69"/>
      <c r="BS2172" s="69"/>
      <c r="BT2172" s="69"/>
      <c r="BU2172" s="69"/>
      <c r="BV2172" s="69"/>
      <c r="BW2172" s="69"/>
      <c r="BX2172" s="69"/>
      <c r="BY2172" s="69"/>
      <c r="BZ2172" s="69"/>
      <c r="CA2172" s="69"/>
      <c r="CB2172" s="69"/>
      <c r="CC2172" s="69"/>
      <c r="CD2172" s="69"/>
      <c r="CE2172" s="69"/>
      <c r="CF2172" s="69"/>
      <c r="CG2172" s="69"/>
      <c r="CH2172" s="69"/>
      <c r="CI2172" s="69"/>
      <c r="CJ2172" s="69"/>
      <c r="CK2172" s="69"/>
      <c r="CL2172" s="69"/>
      <c r="CM2172" s="69"/>
      <c r="CN2172" s="69"/>
      <c r="CO2172" s="69"/>
      <c r="CP2172" s="69"/>
      <c r="CQ2172" s="69"/>
      <c r="CR2172" s="69"/>
      <c r="CS2172" s="69"/>
      <c r="CT2172" s="69"/>
      <c r="CU2172" s="69"/>
      <c r="CV2172" s="69"/>
      <c r="CW2172" s="69"/>
      <c r="CX2172" s="69"/>
      <c r="CY2172" s="69"/>
      <c r="CZ2172" s="69"/>
      <c r="DA2172" s="69"/>
      <c r="DB2172" s="69"/>
      <c r="DC2172" s="69"/>
      <c r="DD2172" s="69"/>
      <c r="DE2172" s="69"/>
      <c r="DF2172" s="69"/>
      <c r="DG2172" s="69"/>
      <c r="DH2172" s="69"/>
      <c r="DI2172" s="69"/>
      <c r="DJ2172" s="69"/>
      <c r="DK2172" s="69"/>
      <c r="DL2172" s="69"/>
      <c r="DM2172" s="69"/>
      <c r="DN2172" s="69"/>
      <c r="DO2172" s="69"/>
      <c r="DP2172" s="69"/>
      <c r="DQ2172" s="69"/>
      <c r="DR2172" s="69"/>
      <c r="DS2172" s="69"/>
      <c r="DT2172" s="69"/>
      <c r="DU2172" s="69"/>
      <c r="DV2172" s="69"/>
      <c r="DW2172" s="69"/>
      <c r="DX2172" s="69"/>
      <c r="DY2172" s="69"/>
      <c r="DZ2172" s="69"/>
      <c r="EA2172" s="69"/>
      <c r="EB2172" s="69"/>
      <c r="EC2172" s="69"/>
      <c r="ED2172" s="69"/>
      <c r="EE2172" s="69"/>
      <c r="EF2172" s="69"/>
      <c r="EG2172" s="69"/>
      <c r="EH2172" s="69"/>
      <c r="EI2172" s="69"/>
      <c r="EJ2172" s="69"/>
      <c r="EK2172" s="69"/>
      <c r="EL2172" s="69"/>
      <c r="EM2172" s="69"/>
      <c r="EN2172" s="69"/>
      <c r="EO2172" s="69"/>
      <c r="EP2172" s="69"/>
      <c r="EQ2172" s="69"/>
      <c r="ER2172" s="69"/>
      <c r="ES2172" s="69"/>
      <c r="ET2172" s="69"/>
      <c r="EU2172" s="69"/>
      <c r="EV2172" s="69"/>
      <c r="EW2172" s="69"/>
      <c r="EX2172" s="69"/>
      <c r="EY2172" s="69"/>
      <c r="EZ2172" s="69"/>
      <c r="FA2172" s="69"/>
      <c r="FB2172" s="69"/>
      <c r="FC2172" s="69"/>
      <c r="FD2172" s="69"/>
      <c r="FE2172" s="69"/>
      <c r="FF2172" s="69"/>
      <c r="FG2172" s="69"/>
      <c r="FH2172" s="69"/>
      <c r="FI2172" s="69"/>
      <c r="FJ2172" s="69"/>
      <c r="FK2172" s="69"/>
      <c r="FL2172" s="69"/>
      <c r="FM2172" s="69"/>
      <c r="FN2172" s="69"/>
      <c r="FO2172" s="69"/>
      <c r="FP2172" s="69"/>
      <c r="FQ2172" s="69"/>
      <c r="FR2172" s="69"/>
      <c r="FS2172" s="69"/>
      <c r="FT2172" s="69"/>
      <c r="FU2172" s="69"/>
      <c r="FV2172" s="69"/>
      <c r="FW2172" s="69"/>
      <c r="FX2172" s="69"/>
      <c r="FY2172" s="69"/>
      <c r="FZ2172" s="69"/>
      <c r="GA2172" s="69"/>
      <c r="GB2172" s="69"/>
      <c r="GC2172" s="69"/>
      <c r="GD2172" s="69"/>
      <c r="GE2172" s="69"/>
      <c r="GF2172" s="69"/>
      <c r="GG2172" s="69"/>
      <c r="GH2172" s="69"/>
      <c r="GI2172" s="69"/>
      <c r="GJ2172" s="69"/>
      <c r="GK2172" s="69"/>
      <c r="GL2172" s="69"/>
      <c r="GM2172" s="69"/>
      <c r="GN2172" s="69"/>
      <c r="GO2172" s="69"/>
      <c r="GP2172" s="69"/>
      <c r="GQ2172" s="69"/>
      <c r="GR2172" s="69"/>
      <c r="GS2172" s="69"/>
      <c r="GT2172" s="69"/>
      <c r="GU2172" s="69"/>
      <c r="GV2172" s="69"/>
      <c r="GW2172" s="69"/>
      <c r="GX2172" s="69"/>
      <c r="GY2172" s="69"/>
      <c r="GZ2172" s="69"/>
      <c r="HA2172" s="69"/>
      <c r="HB2172" s="69"/>
      <c r="HC2172" s="69"/>
      <c r="HD2172" s="69"/>
      <c r="HE2172" s="69"/>
      <c r="HF2172" s="69"/>
      <c r="HG2172" s="69"/>
      <c r="HH2172" s="69"/>
      <c r="HI2172" s="69"/>
      <c r="HJ2172" s="69"/>
      <c r="HK2172" s="69"/>
      <c r="HL2172" s="69"/>
      <c r="HM2172" s="69"/>
      <c r="HN2172" s="69"/>
      <c r="HO2172" s="69"/>
      <c r="HP2172" s="69"/>
      <c r="HQ2172" s="69"/>
      <c r="HR2172" s="69"/>
      <c r="HS2172" s="69"/>
      <c r="HT2172" s="69"/>
      <c r="HU2172" s="69"/>
      <c r="HV2172" s="69"/>
      <c r="HW2172" s="69"/>
      <c r="HX2172" s="69"/>
      <c r="HY2172" s="69"/>
      <c r="HZ2172" s="69"/>
      <c r="IA2172" s="69"/>
      <c r="IB2172" s="69"/>
      <c r="IC2172" s="69"/>
      <c r="ID2172" s="69"/>
      <c r="IE2172" s="69"/>
      <c r="IF2172" s="69"/>
      <c r="IG2172" s="69"/>
      <c r="IH2172" s="69"/>
      <c r="II2172" s="69"/>
      <c r="IJ2172" s="69"/>
      <c r="IK2172" s="69"/>
      <c r="IL2172" s="69"/>
      <c r="IM2172" s="69"/>
      <c r="IN2172" s="69"/>
    </row>
    <row r="2173" spans="1:248" s="70" customFormat="1" ht="13.35" customHeight="1" x14ac:dyDescent="0.2">
      <c r="A2173" s="91"/>
      <c r="B2173" s="90"/>
      <c r="C2173" s="269" t="s">
        <v>3850</v>
      </c>
      <c r="D2173" s="327"/>
      <c r="E2173" s="69"/>
      <c r="F2173" s="69"/>
      <c r="G2173" s="69"/>
      <c r="H2173" s="69"/>
      <c r="I2173" s="69"/>
      <c r="J2173" s="69"/>
      <c r="N2173" s="69"/>
      <c r="O2173" s="69"/>
      <c r="P2173" s="69"/>
      <c r="Q2173" s="69"/>
      <c r="R2173" s="69"/>
      <c r="S2173" s="69"/>
      <c r="T2173" s="69"/>
      <c r="U2173" s="69"/>
      <c r="V2173" s="69"/>
      <c r="W2173" s="69"/>
      <c r="X2173" s="69"/>
      <c r="Y2173" s="69"/>
      <c r="Z2173" s="69"/>
      <c r="AA2173" s="69"/>
      <c r="AB2173" s="69"/>
      <c r="AC2173" s="69"/>
      <c r="AD2173" s="69"/>
      <c r="AE2173" s="69"/>
      <c r="AF2173" s="69"/>
      <c r="AG2173" s="69"/>
      <c r="AH2173" s="69"/>
      <c r="AI2173" s="69"/>
      <c r="AJ2173" s="69"/>
      <c r="AK2173" s="69"/>
      <c r="AL2173" s="69"/>
      <c r="AM2173" s="69"/>
      <c r="AN2173" s="69"/>
      <c r="AO2173" s="69"/>
      <c r="AP2173" s="69"/>
      <c r="AQ2173" s="69"/>
      <c r="AR2173" s="69"/>
      <c r="AS2173" s="69"/>
      <c r="AT2173" s="69"/>
      <c r="AU2173" s="69"/>
      <c r="AV2173" s="69"/>
      <c r="AW2173" s="69"/>
      <c r="AX2173" s="69"/>
      <c r="AY2173" s="69"/>
      <c r="AZ2173" s="69"/>
      <c r="BA2173" s="69"/>
      <c r="BB2173" s="69"/>
      <c r="BC2173" s="69"/>
      <c r="BD2173" s="69"/>
      <c r="BE2173" s="69"/>
      <c r="BF2173" s="69"/>
      <c r="BG2173" s="69"/>
      <c r="BH2173" s="69"/>
      <c r="BI2173" s="69"/>
      <c r="BJ2173" s="69"/>
      <c r="BK2173" s="69"/>
      <c r="BL2173" s="69"/>
      <c r="BM2173" s="69"/>
      <c r="BN2173" s="69"/>
      <c r="BO2173" s="69"/>
      <c r="BP2173" s="69"/>
      <c r="BQ2173" s="69"/>
      <c r="BR2173" s="69"/>
      <c r="BS2173" s="69"/>
      <c r="BT2173" s="69"/>
      <c r="BU2173" s="69"/>
      <c r="BV2173" s="69"/>
      <c r="BW2173" s="69"/>
      <c r="BX2173" s="69"/>
      <c r="BY2173" s="69"/>
      <c r="BZ2173" s="69"/>
      <c r="CA2173" s="69"/>
      <c r="CB2173" s="69"/>
      <c r="CC2173" s="69"/>
      <c r="CD2173" s="69"/>
      <c r="CE2173" s="69"/>
      <c r="CF2173" s="69"/>
      <c r="CG2173" s="69"/>
      <c r="CH2173" s="69"/>
      <c r="CI2173" s="69"/>
      <c r="CJ2173" s="69"/>
      <c r="CK2173" s="69"/>
      <c r="CL2173" s="69"/>
      <c r="CM2173" s="69"/>
      <c r="CN2173" s="69"/>
      <c r="CO2173" s="69"/>
      <c r="CP2173" s="69"/>
      <c r="CQ2173" s="69"/>
      <c r="CR2173" s="69"/>
      <c r="CS2173" s="69"/>
      <c r="CT2173" s="69"/>
      <c r="CU2173" s="69"/>
      <c r="CV2173" s="69"/>
      <c r="CW2173" s="69"/>
      <c r="CX2173" s="69"/>
      <c r="CY2173" s="69"/>
      <c r="CZ2173" s="69"/>
      <c r="DA2173" s="69"/>
      <c r="DB2173" s="69"/>
      <c r="DC2173" s="69"/>
      <c r="DD2173" s="69"/>
      <c r="DE2173" s="69"/>
      <c r="DF2173" s="69"/>
      <c r="DG2173" s="69"/>
      <c r="DH2173" s="69"/>
      <c r="DI2173" s="69"/>
      <c r="DJ2173" s="69"/>
      <c r="DK2173" s="69"/>
      <c r="DL2173" s="69"/>
      <c r="DM2173" s="69"/>
      <c r="DN2173" s="69"/>
      <c r="DO2173" s="69"/>
      <c r="DP2173" s="69"/>
      <c r="DQ2173" s="69"/>
      <c r="DR2173" s="69"/>
      <c r="DS2173" s="69"/>
      <c r="DT2173" s="69"/>
      <c r="DU2173" s="69"/>
      <c r="DV2173" s="69"/>
      <c r="DW2173" s="69"/>
      <c r="DX2173" s="69"/>
      <c r="DY2173" s="69"/>
      <c r="DZ2173" s="69"/>
      <c r="EA2173" s="69"/>
      <c r="EB2173" s="69"/>
      <c r="EC2173" s="69"/>
      <c r="ED2173" s="69"/>
      <c r="EE2173" s="69"/>
      <c r="EF2173" s="69"/>
      <c r="EG2173" s="69"/>
      <c r="EH2173" s="69"/>
      <c r="EI2173" s="69"/>
      <c r="EJ2173" s="69"/>
      <c r="EK2173" s="69"/>
      <c r="EL2173" s="69"/>
      <c r="EM2173" s="69"/>
      <c r="EN2173" s="69"/>
      <c r="EO2173" s="69"/>
      <c r="EP2173" s="69"/>
      <c r="EQ2173" s="69"/>
      <c r="ER2173" s="69"/>
      <c r="ES2173" s="69"/>
      <c r="ET2173" s="69"/>
      <c r="EU2173" s="69"/>
      <c r="EV2173" s="69"/>
      <c r="EW2173" s="69"/>
      <c r="EX2173" s="69"/>
      <c r="EY2173" s="69"/>
      <c r="EZ2173" s="69"/>
      <c r="FA2173" s="69"/>
      <c r="FB2173" s="69"/>
      <c r="FC2173" s="69"/>
      <c r="FD2173" s="69"/>
      <c r="FE2173" s="69"/>
      <c r="FF2173" s="69"/>
      <c r="FG2173" s="69"/>
      <c r="FH2173" s="69"/>
      <c r="FI2173" s="69"/>
      <c r="FJ2173" s="69"/>
      <c r="FK2173" s="69"/>
      <c r="FL2173" s="69"/>
      <c r="FM2173" s="69"/>
      <c r="FN2173" s="69"/>
      <c r="FO2173" s="69"/>
      <c r="FP2173" s="69"/>
      <c r="FQ2173" s="69"/>
      <c r="FR2173" s="69"/>
      <c r="FS2173" s="69"/>
      <c r="FT2173" s="69"/>
      <c r="FU2173" s="69"/>
      <c r="FV2173" s="69"/>
      <c r="FW2173" s="69"/>
      <c r="FX2173" s="69"/>
      <c r="FY2173" s="69"/>
      <c r="FZ2173" s="69"/>
      <c r="GA2173" s="69"/>
      <c r="GB2173" s="69"/>
      <c r="GC2173" s="69"/>
      <c r="GD2173" s="69"/>
      <c r="GE2173" s="69"/>
      <c r="GF2173" s="69"/>
      <c r="GG2173" s="69"/>
      <c r="GH2173" s="69"/>
      <c r="GI2173" s="69"/>
      <c r="GJ2173" s="69"/>
      <c r="GK2173" s="69"/>
      <c r="GL2173" s="69"/>
      <c r="GM2173" s="69"/>
      <c r="GN2173" s="69"/>
      <c r="GO2173" s="69"/>
      <c r="GP2173" s="69"/>
      <c r="GQ2173" s="69"/>
      <c r="GR2173" s="69"/>
      <c r="GS2173" s="69"/>
      <c r="GT2173" s="69"/>
      <c r="GU2173" s="69"/>
      <c r="GV2173" s="69"/>
      <c r="GW2173" s="69"/>
      <c r="GX2173" s="69"/>
      <c r="GY2173" s="69"/>
      <c r="GZ2173" s="69"/>
      <c r="HA2173" s="69"/>
      <c r="HB2173" s="69"/>
      <c r="HC2173" s="69"/>
      <c r="HD2173" s="69"/>
      <c r="HE2173" s="69"/>
      <c r="HF2173" s="69"/>
      <c r="HG2173" s="69"/>
      <c r="HH2173" s="69"/>
      <c r="HI2173" s="69"/>
      <c r="HJ2173" s="69"/>
      <c r="HK2173" s="69"/>
      <c r="HL2173" s="69"/>
      <c r="HM2173" s="69"/>
      <c r="HN2173" s="69"/>
      <c r="HO2173" s="69"/>
      <c r="HP2173" s="69"/>
      <c r="HQ2173" s="69"/>
      <c r="HR2173" s="69"/>
      <c r="HS2173" s="69"/>
      <c r="HT2173" s="69"/>
      <c r="HU2173" s="69"/>
      <c r="HV2173" s="69"/>
      <c r="HW2173" s="69"/>
      <c r="HX2173" s="69"/>
      <c r="HY2173" s="69"/>
      <c r="HZ2173" s="69"/>
      <c r="IA2173" s="69"/>
      <c r="IB2173" s="69"/>
      <c r="IC2173" s="69"/>
      <c r="ID2173" s="69"/>
      <c r="IE2173" s="69"/>
      <c r="IF2173" s="69"/>
      <c r="IG2173" s="69"/>
      <c r="IH2173" s="69"/>
      <c r="II2173" s="69"/>
      <c r="IJ2173" s="69"/>
      <c r="IK2173" s="69"/>
      <c r="IL2173" s="69"/>
      <c r="IM2173" s="69"/>
      <c r="IN2173" s="69"/>
    </row>
    <row r="2174" spans="1:248" s="70" customFormat="1" ht="13.35" customHeight="1" x14ac:dyDescent="0.2">
      <c r="A2174" s="127" t="s">
        <v>3851</v>
      </c>
      <c r="B2174" s="128">
        <v>51001</v>
      </c>
      <c r="C2174" s="124" t="s">
        <v>3852</v>
      </c>
      <c r="D2174" s="314">
        <v>5500</v>
      </c>
      <c r="E2174" s="69"/>
      <c r="F2174" s="69"/>
      <c r="G2174" s="69"/>
      <c r="H2174" s="69"/>
      <c r="I2174" s="69"/>
      <c r="J2174" s="69"/>
      <c r="N2174" s="69"/>
      <c r="O2174" s="69"/>
      <c r="P2174" s="69"/>
      <c r="Q2174" s="69"/>
      <c r="R2174" s="69"/>
      <c r="S2174" s="69"/>
      <c r="T2174" s="69"/>
      <c r="U2174" s="69"/>
      <c r="V2174" s="69"/>
      <c r="W2174" s="69"/>
      <c r="X2174" s="69"/>
      <c r="Y2174" s="69"/>
      <c r="Z2174" s="69"/>
      <c r="AA2174" s="69"/>
      <c r="AB2174" s="69"/>
      <c r="AC2174" s="69"/>
      <c r="AD2174" s="69"/>
      <c r="AE2174" s="69"/>
      <c r="AF2174" s="69"/>
      <c r="AG2174" s="69"/>
      <c r="AH2174" s="69"/>
      <c r="AI2174" s="69"/>
      <c r="AJ2174" s="69"/>
      <c r="AK2174" s="69"/>
      <c r="AL2174" s="69"/>
      <c r="AM2174" s="69"/>
      <c r="AN2174" s="69"/>
      <c r="AO2174" s="69"/>
      <c r="AP2174" s="69"/>
      <c r="AQ2174" s="69"/>
      <c r="AR2174" s="69"/>
      <c r="AS2174" s="69"/>
      <c r="AT2174" s="69"/>
      <c r="AU2174" s="69"/>
      <c r="AV2174" s="69"/>
      <c r="AW2174" s="69"/>
      <c r="AX2174" s="69"/>
      <c r="AY2174" s="69"/>
      <c r="AZ2174" s="69"/>
      <c r="BA2174" s="69"/>
      <c r="BB2174" s="69"/>
      <c r="BC2174" s="69"/>
      <c r="BD2174" s="69"/>
      <c r="BE2174" s="69"/>
      <c r="BF2174" s="69"/>
      <c r="BG2174" s="69"/>
      <c r="BH2174" s="69"/>
      <c r="BI2174" s="69"/>
      <c r="BJ2174" s="69"/>
      <c r="BK2174" s="69"/>
      <c r="BL2174" s="69"/>
      <c r="BM2174" s="69"/>
      <c r="BN2174" s="69"/>
      <c r="BO2174" s="69"/>
      <c r="BP2174" s="69"/>
      <c r="BQ2174" s="69"/>
      <c r="BR2174" s="69"/>
      <c r="BS2174" s="69"/>
      <c r="BT2174" s="69"/>
      <c r="BU2174" s="69"/>
      <c r="BV2174" s="69"/>
      <c r="BW2174" s="69"/>
      <c r="BX2174" s="69"/>
      <c r="BY2174" s="69"/>
      <c r="BZ2174" s="69"/>
      <c r="CA2174" s="69"/>
      <c r="CB2174" s="69"/>
      <c r="CC2174" s="69"/>
      <c r="CD2174" s="69"/>
      <c r="CE2174" s="69"/>
      <c r="CF2174" s="69"/>
      <c r="CG2174" s="69"/>
      <c r="CH2174" s="69"/>
      <c r="CI2174" s="69"/>
      <c r="CJ2174" s="69"/>
      <c r="CK2174" s="69"/>
      <c r="CL2174" s="69"/>
      <c r="CM2174" s="69"/>
      <c r="CN2174" s="69"/>
      <c r="CO2174" s="69"/>
      <c r="CP2174" s="69"/>
      <c r="CQ2174" s="69"/>
      <c r="CR2174" s="69"/>
      <c r="CS2174" s="69"/>
      <c r="CT2174" s="69"/>
      <c r="CU2174" s="69"/>
      <c r="CV2174" s="69"/>
      <c r="CW2174" s="69"/>
      <c r="CX2174" s="69"/>
      <c r="CY2174" s="69"/>
      <c r="CZ2174" s="69"/>
      <c r="DA2174" s="69"/>
      <c r="DB2174" s="69"/>
      <c r="DC2174" s="69"/>
      <c r="DD2174" s="69"/>
      <c r="DE2174" s="69"/>
      <c r="DF2174" s="69"/>
      <c r="DG2174" s="69"/>
      <c r="DH2174" s="69"/>
      <c r="DI2174" s="69"/>
      <c r="DJ2174" s="69"/>
      <c r="DK2174" s="69"/>
      <c r="DL2174" s="69"/>
      <c r="DM2174" s="69"/>
      <c r="DN2174" s="69"/>
      <c r="DO2174" s="69"/>
      <c r="DP2174" s="69"/>
      <c r="DQ2174" s="69"/>
      <c r="DR2174" s="69"/>
      <c r="DS2174" s="69"/>
      <c r="DT2174" s="69"/>
      <c r="DU2174" s="69"/>
      <c r="DV2174" s="69"/>
      <c r="DW2174" s="69"/>
      <c r="DX2174" s="69"/>
      <c r="DY2174" s="69"/>
      <c r="DZ2174" s="69"/>
      <c r="EA2174" s="69"/>
      <c r="EB2174" s="69"/>
      <c r="EC2174" s="69"/>
      <c r="ED2174" s="69"/>
      <c r="EE2174" s="69"/>
      <c r="EF2174" s="69"/>
      <c r="EG2174" s="69"/>
      <c r="EH2174" s="69"/>
      <c r="EI2174" s="69"/>
      <c r="EJ2174" s="69"/>
      <c r="EK2174" s="69"/>
      <c r="EL2174" s="69"/>
      <c r="EM2174" s="69"/>
      <c r="EN2174" s="69"/>
      <c r="EO2174" s="69"/>
      <c r="EP2174" s="69"/>
      <c r="EQ2174" s="69"/>
      <c r="ER2174" s="69"/>
      <c r="ES2174" s="69"/>
      <c r="ET2174" s="69"/>
      <c r="EU2174" s="69"/>
      <c r="EV2174" s="69"/>
      <c r="EW2174" s="69"/>
      <c r="EX2174" s="69"/>
      <c r="EY2174" s="69"/>
      <c r="EZ2174" s="69"/>
      <c r="FA2174" s="69"/>
      <c r="FB2174" s="69"/>
      <c r="FC2174" s="69"/>
      <c r="FD2174" s="69"/>
      <c r="FE2174" s="69"/>
      <c r="FF2174" s="69"/>
      <c r="FG2174" s="69"/>
      <c r="FH2174" s="69"/>
      <c r="FI2174" s="69"/>
      <c r="FJ2174" s="69"/>
      <c r="FK2174" s="69"/>
      <c r="FL2174" s="69"/>
      <c r="FM2174" s="69"/>
      <c r="FN2174" s="69"/>
      <c r="FO2174" s="69"/>
      <c r="FP2174" s="69"/>
      <c r="FQ2174" s="69"/>
      <c r="FR2174" s="69"/>
      <c r="FS2174" s="69"/>
      <c r="FT2174" s="69"/>
      <c r="FU2174" s="69"/>
      <c r="FV2174" s="69"/>
      <c r="FW2174" s="69"/>
      <c r="FX2174" s="69"/>
      <c r="FY2174" s="69"/>
      <c r="FZ2174" s="69"/>
      <c r="GA2174" s="69"/>
      <c r="GB2174" s="69"/>
      <c r="GC2174" s="69"/>
      <c r="GD2174" s="69"/>
      <c r="GE2174" s="69"/>
      <c r="GF2174" s="69"/>
      <c r="GG2174" s="69"/>
      <c r="GH2174" s="69"/>
      <c r="GI2174" s="69"/>
      <c r="GJ2174" s="69"/>
      <c r="GK2174" s="69"/>
      <c r="GL2174" s="69"/>
      <c r="GM2174" s="69"/>
      <c r="GN2174" s="69"/>
      <c r="GO2174" s="69"/>
      <c r="GP2174" s="69"/>
      <c r="GQ2174" s="69"/>
      <c r="GR2174" s="69"/>
      <c r="GS2174" s="69"/>
      <c r="GT2174" s="69"/>
      <c r="GU2174" s="69"/>
      <c r="GV2174" s="69"/>
      <c r="GW2174" s="69"/>
      <c r="GX2174" s="69"/>
      <c r="GY2174" s="69"/>
      <c r="GZ2174" s="69"/>
      <c r="HA2174" s="69"/>
      <c r="HB2174" s="69"/>
      <c r="HC2174" s="69"/>
      <c r="HD2174" s="69"/>
      <c r="HE2174" s="69"/>
      <c r="HF2174" s="69"/>
      <c r="HG2174" s="69"/>
      <c r="HH2174" s="69"/>
      <c r="HI2174" s="69"/>
      <c r="HJ2174" s="69"/>
      <c r="HK2174" s="69"/>
      <c r="HL2174" s="69"/>
      <c r="HM2174" s="69"/>
      <c r="HN2174" s="69"/>
      <c r="HO2174" s="69"/>
      <c r="HP2174" s="69"/>
      <c r="HQ2174" s="69"/>
      <c r="HR2174" s="69"/>
      <c r="HS2174" s="69"/>
      <c r="HT2174" s="69"/>
      <c r="HU2174" s="69"/>
      <c r="HV2174" s="69"/>
      <c r="HW2174" s="69"/>
      <c r="HX2174" s="69"/>
      <c r="HY2174" s="69"/>
      <c r="HZ2174" s="69"/>
      <c r="IA2174" s="69"/>
      <c r="IB2174" s="69"/>
      <c r="IC2174" s="69"/>
      <c r="ID2174" s="69"/>
      <c r="IE2174" s="69"/>
      <c r="IF2174" s="69"/>
      <c r="IG2174" s="69"/>
      <c r="IH2174" s="69"/>
      <c r="II2174" s="69"/>
      <c r="IJ2174" s="69"/>
      <c r="IK2174" s="69"/>
      <c r="IL2174" s="69"/>
      <c r="IM2174" s="69"/>
      <c r="IN2174" s="69"/>
    </row>
    <row r="2175" spans="1:248" s="70" customFormat="1" ht="13.35" customHeight="1" x14ac:dyDescent="0.2">
      <c r="A2175" s="127" t="s">
        <v>3853</v>
      </c>
      <c r="B2175" s="128">
        <v>51002</v>
      </c>
      <c r="C2175" s="124" t="s">
        <v>3854</v>
      </c>
      <c r="D2175" s="314">
        <v>3000</v>
      </c>
      <c r="E2175" s="69"/>
      <c r="F2175" s="69"/>
      <c r="G2175" s="69"/>
      <c r="H2175" s="69"/>
      <c r="I2175" s="69"/>
      <c r="J2175" s="69"/>
      <c r="N2175" s="69"/>
      <c r="O2175" s="69"/>
      <c r="P2175" s="69"/>
      <c r="Q2175" s="69"/>
      <c r="R2175" s="69"/>
      <c r="S2175" s="69"/>
      <c r="T2175" s="69"/>
      <c r="U2175" s="69"/>
      <c r="V2175" s="69"/>
      <c r="W2175" s="69"/>
      <c r="X2175" s="69"/>
      <c r="Y2175" s="69"/>
      <c r="Z2175" s="69"/>
      <c r="AA2175" s="69"/>
      <c r="AB2175" s="69"/>
      <c r="AC2175" s="69"/>
      <c r="AD2175" s="69"/>
      <c r="AE2175" s="69"/>
      <c r="AF2175" s="69"/>
      <c r="AG2175" s="69"/>
      <c r="AH2175" s="69"/>
      <c r="AI2175" s="69"/>
      <c r="AJ2175" s="69"/>
      <c r="AK2175" s="69"/>
      <c r="AL2175" s="69"/>
      <c r="AM2175" s="69"/>
      <c r="AN2175" s="69"/>
      <c r="AO2175" s="69"/>
      <c r="AP2175" s="69"/>
      <c r="AQ2175" s="69"/>
      <c r="AR2175" s="69"/>
      <c r="AS2175" s="69"/>
      <c r="AT2175" s="69"/>
      <c r="AU2175" s="69"/>
      <c r="AV2175" s="69"/>
      <c r="AW2175" s="69"/>
      <c r="AX2175" s="69"/>
      <c r="AY2175" s="69"/>
      <c r="AZ2175" s="69"/>
      <c r="BA2175" s="69"/>
      <c r="BB2175" s="69"/>
      <c r="BC2175" s="69"/>
      <c r="BD2175" s="69"/>
      <c r="BE2175" s="69"/>
      <c r="BF2175" s="69"/>
      <c r="BG2175" s="69"/>
      <c r="BH2175" s="69"/>
      <c r="BI2175" s="69"/>
      <c r="BJ2175" s="69"/>
      <c r="BK2175" s="69"/>
      <c r="BL2175" s="69"/>
      <c r="BM2175" s="69"/>
      <c r="BN2175" s="69"/>
      <c r="BO2175" s="69"/>
      <c r="BP2175" s="69"/>
      <c r="BQ2175" s="69"/>
      <c r="BR2175" s="69"/>
      <c r="BS2175" s="69"/>
      <c r="BT2175" s="69"/>
      <c r="BU2175" s="69"/>
      <c r="BV2175" s="69"/>
      <c r="BW2175" s="69"/>
      <c r="BX2175" s="69"/>
      <c r="BY2175" s="69"/>
      <c r="BZ2175" s="69"/>
      <c r="CA2175" s="69"/>
      <c r="CB2175" s="69"/>
      <c r="CC2175" s="69"/>
      <c r="CD2175" s="69"/>
      <c r="CE2175" s="69"/>
      <c r="CF2175" s="69"/>
      <c r="CG2175" s="69"/>
      <c r="CH2175" s="69"/>
      <c r="CI2175" s="69"/>
      <c r="CJ2175" s="69"/>
      <c r="CK2175" s="69"/>
      <c r="CL2175" s="69"/>
      <c r="CM2175" s="69"/>
      <c r="CN2175" s="69"/>
      <c r="CO2175" s="69"/>
      <c r="CP2175" s="69"/>
      <c r="CQ2175" s="69"/>
      <c r="CR2175" s="69"/>
      <c r="CS2175" s="69"/>
      <c r="CT2175" s="69"/>
      <c r="CU2175" s="69"/>
      <c r="CV2175" s="69"/>
      <c r="CW2175" s="69"/>
      <c r="CX2175" s="69"/>
      <c r="CY2175" s="69"/>
      <c r="CZ2175" s="69"/>
      <c r="DA2175" s="69"/>
      <c r="DB2175" s="69"/>
      <c r="DC2175" s="69"/>
      <c r="DD2175" s="69"/>
      <c r="DE2175" s="69"/>
      <c r="DF2175" s="69"/>
      <c r="DG2175" s="69"/>
      <c r="DH2175" s="69"/>
      <c r="DI2175" s="69"/>
      <c r="DJ2175" s="69"/>
      <c r="DK2175" s="69"/>
      <c r="DL2175" s="69"/>
      <c r="DM2175" s="69"/>
      <c r="DN2175" s="69"/>
      <c r="DO2175" s="69"/>
      <c r="DP2175" s="69"/>
      <c r="DQ2175" s="69"/>
      <c r="DR2175" s="69"/>
      <c r="DS2175" s="69"/>
      <c r="DT2175" s="69"/>
      <c r="DU2175" s="69"/>
      <c r="DV2175" s="69"/>
      <c r="DW2175" s="69"/>
      <c r="DX2175" s="69"/>
      <c r="DY2175" s="69"/>
      <c r="DZ2175" s="69"/>
      <c r="EA2175" s="69"/>
      <c r="EB2175" s="69"/>
      <c r="EC2175" s="69"/>
      <c r="ED2175" s="69"/>
      <c r="EE2175" s="69"/>
      <c r="EF2175" s="69"/>
      <c r="EG2175" s="69"/>
      <c r="EH2175" s="69"/>
      <c r="EI2175" s="69"/>
      <c r="EJ2175" s="69"/>
      <c r="EK2175" s="69"/>
      <c r="EL2175" s="69"/>
      <c r="EM2175" s="69"/>
      <c r="EN2175" s="69"/>
      <c r="EO2175" s="69"/>
      <c r="EP2175" s="69"/>
      <c r="EQ2175" s="69"/>
      <c r="ER2175" s="69"/>
      <c r="ES2175" s="69"/>
      <c r="ET2175" s="69"/>
      <c r="EU2175" s="69"/>
      <c r="EV2175" s="69"/>
      <c r="EW2175" s="69"/>
      <c r="EX2175" s="69"/>
      <c r="EY2175" s="69"/>
      <c r="EZ2175" s="69"/>
      <c r="FA2175" s="69"/>
      <c r="FB2175" s="69"/>
      <c r="FC2175" s="69"/>
      <c r="FD2175" s="69"/>
      <c r="FE2175" s="69"/>
      <c r="FF2175" s="69"/>
      <c r="FG2175" s="69"/>
      <c r="FH2175" s="69"/>
      <c r="FI2175" s="69"/>
      <c r="FJ2175" s="69"/>
      <c r="FK2175" s="69"/>
      <c r="FL2175" s="69"/>
      <c r="FM2175" s="69"/>
      <c r="FN2175" s="69"/>
      <c r="FO2175" s="69"/>
      <c r="FP2175" s="69"/>
      <c r="FQ2175" s="69"/>
      <c r="FR2175" s="69"/>
      <c r="FS2175" s="69"/>
      <c r="FT2175" s="69"/>
      <c r="FU2175" s="69"/>
      <c r="FV2175" s="69"/>
      <c r="FW2175" s="69"/>
      <c r="FX2175" s="69"/>
      <c r="FY2175" s="69"/>
      <c r="FZ2175" s="69"/>
      <c r="GA2175" s="69"/>
      <c r="GB2175" s="69"/>
      <c r="GC2175" s="69"/>
      <c r="GD2175" s="69"/>
      <c r="GE2175" s="69"/>
      <c r="GF2175" s="69"/>
      <c r="GG2175" s="69"/>
      <c r="GH2175" s="69"/>
      <c r="GI2175" s="69"/>
      <c r="GJ2175" s="69"/>
      <c r="GK2175" s="69"/>
      <c r="GL2175" s="69"/>
      <c r="GM2175" s="69"/>
      <c r="GN2175" s="69"/>
      <c r="GO2175" s="69"/>
      <c r="GP2175" s="69"/>
      <c r="GQ2175" s="69"/>
      <c r="GR2175" s="69"/>
      <c r="GS2175" s="69"/>
      <c r="GT2175" s="69"/>
      <c r="GU2175" s="69"/>
      <c r="GV2175" s="69"/>
      <c r="GW2175" s="69"/>
      <c r="GX2175" s="69"/>
      <c r="GY2175" s="69"/>
      <c r="GZ2175" s="69"/>
      <c r="HA2175" s="69"/>
      <c r="HB2175" s="69"/>
      <c r="HC2175" s="69"/>
      <c r="HD2175" s="69"/>
      <c r="HE2175" s="69"/>
      <c r="HF2175" s="69"/>
      <c r="HG2175" s="69"/>
      <c r="HH2175" s="69"/>
      <c r="HI2175" s="69"/>
      <c r="HJ2175" s="69"/>
      <c r="HK2175" s="69"/>
      <c r="HL2175" s="69"/>
      <c r="HM2175" s="69"/>
      <c r="HN2175" s="69"/>
      <c r="HO2175" s="69"/>
      <c r="HP2175" s="69"/>
      <c r="HQ2175" s="69"/>
      <c r="HR2175" s="69"/>
      <c r="HS2175" s="69"/>
      <c r="HT2175" s="69"/>
      <c r="HU2175" s="69"/>
      <c r="HV2175" s="69"/>
      <c r="HW2175" s="69"/>
      <c r="HX2175" s="69"/>
      <c r="HY2175" s="69"/>
      <c r="HZ2175" s="69"/>
      <c r="IA2175" s="69"/>
      <c r="IB2175" s="69"/>
      <c r="IC2175" s="69"/>
      <c r="ID2175" s="69"/>
      <c r="IE2175" s="69"/>
      <c r="IF2175" s="69"/>
      <c r="IG2175" s="69"/>
      <c r="IH2175" s="69"/>
      <c r="II2175" s="69"/>
      <c r="IJ2175" s="69"/>
      <c r="IK2175" s="69"/>
      <c r="IL2175" s="69"/>
      <c r="IM2175" s="69"/>
      <c r="IN2175" s="69"/>
    </row>
    <row r="2176" spans="1:248" s="70" customFormat="1" ht="13.35" customHeight="1" x14ac:dyDescent="0.2">
      <c r="A2176" s="127" t="s">
        <v>3853</v>
      </c>
      <c r="B2176" s="128">
        <v>51003</v>
      </c>
      <c r="C2176" s="124" t="s">
        <v>3855</v>
      </c>
      <c r="D2176" s="314">
        <v>5000</v>
      </c>
      <c r="E2176" s="69"/>
      <c r="F2176" s="69"/>
      <c r="G2176" s="69"/>
      <c r="H2176" s="69"/>
      <c r="I2176" s="69"/>
      <c r="J2176" s="69"/>
      <c r="N2176" s="69"/>
      <c r="O2176" s="69"/>
      <c r="P2176" s="69"/>
      <c r="Q2176" s="69"/>
      <c r="R2176" s="69"/>
      <c r="S2176" s="69"/>
      <c r="T2176" s="69"/>
      <c r="U2176" s="69"/>
      <c r="V2176" s="69"/>
      <c r="W2176" s="69"/>
      <c r="X2176" s="69"/>
      <c r="Y2176" s="69"/>
      <c r="Z2176" s="69"/>
      <c r="AA2176" s="69"/>
      <c r="AB2176" s="69"/>
      <c r="AC2176" s="69"/>
      <c r="AD2176" s="69"/>
      <c r="AE2176" s="69"/>
      <c r="AF2176" s="69"/>
      <c r="AG2176" s="69"/>
      <c r="AH2176" s="69"/>
      <c r="AI2176" s="69"/>
      <c r="AJ2176" s="69"/>
      <c r="AK2176" s="69"/>
      <c r="AL2176" s="69"/>
      <c r="AM2176" s="69"/>
      <c r="AN2176" s="69"/>
      <c r="AO2176" s="69"/>
      <c r="AP2176" s="69"/>
      <c r="AQ2176" s="69"/>
      <c r="AR2176" s="69"/>
      <c r="AS2176" s="69"/>
      <c r="AT2176" s="69"/>
      <c r="AU2176" s="69"/>
      <c r="AV2176" s="69"/>
      <c r="AW2176" s="69"/>
      <c r="AX2176" s="69"/>
      <c r="AY2176" s="69"/>
      <c r="AZ2176" s="69"/>
      <c r="BA2176" s="69"/>
      <c r="BB2176" s="69"/>
      <c r="BC2176" s="69"/>
      <c r="BD2176" s="69"/>
      <c r="BE2176" s="69"/>
      <c r="BF2176" s="69"/>
      <c r="BG2176" s="69"/>
      <c r="BH2176" s="69"/>
      <c r="BI2176" s="69"/>
      <c r="BJ2176" s="69"/>
      <c r="BK2176" s="69"/>
      <c r="BL2176" s="69"/>
      <c r="BM2176" s="69"/>
      <c r="BN2176" s="69"/>
      <c r="BO2176" s="69"/>
      <c r="BP2176" s="69"/>
      <c r="BQ2176" s="69"/>
      <c r="BR2176" s="69"/>
      <c r="BS2176" s="69"/>
      <c r="BT2176" s="69"/>
      <c r="BU2176" s="69"/>
      <c r="BV2176" s="69"/>
      <c r="BW2176" s="69"/>
      <c r="BX2176" s="69"/>
      <c r="BY2176" s="69"/>
      <c r="BZ2176" s="69"/>
      <c r="CA2176" s="69"/>
      <c r="CB2176" s="69"/>
      <c r="CC2176" s="69"/>
      <c r="CD2176" s="69"/>
      <c r="CE2176" s="69"/>
      <c r="CF2176" s="69"/>
      <c r="CG2176" s="69"/>
      <c r="CH2176" s="69"/>
      <c r="CI2176" s="69"/>
      <c r="CJ2176" s="69"/>
      <c r="CK2176" s="69"/>
      <c r="CL2176" s="69"/>
      <c r="CM2176" s="69"/>
      <c r="CN2176" s="69"/>
      <c r="CO2176" s="69"/>
      <c r="CP2176" s="69"/>
      <c r="CQ2176" s="69"/>
      <c r="CR2176" s="69"/>
      <c r="CS2176" s="69"/>
      <c r="CT2176" s="69"/>
      <c r="CU2176" s="69"/>
      <c r="CV2176" s="69"/>
      <c r="CW2176" s="69"/>
      <c r="CX2176" s="69"/>
      <c r="CY2176" s="69"/>
      <c r="CZ2176" s="69"/>
      <c r="DA2176" s="69"/>
      <c r="DB2176" s="69"/>
      <c r="DC2176" s="69"/>
      <c r="DD2176" s="69"/>
      <c r="DE2176" s="69"/>
      <c r="DF2176" s="69"/>
      <c r="DG2176" s="69"/>
      <c r="DH2176" s="69"/>
      <c r="DI2176" s="69"/>
      <c r="DJ2176" s="69"/>
      <c r="DK2176" s="69"/>
      <c r="DL2176" s="69"/>
      <c r="DM2176" s="69"/>
      <c r="DN2176" s="69"/>
      <c r="DO2176" s="69"/>
      <c r="DP2176" s="69"/>
      <c r="DQ2176" s="69"/>
      <c r="DR2176" s="69"/>
      <c r="DS2176" s="69"/>
      <c r="DT2176" s="69"/>
      <c r="DU2176" s="69"/>
      <c r="DV2176" s="69"/>
      <c r="DW2176" s="69"/>
      <c r="DX2176" s="69"/>
      <c r="DY2176" s="69"/>
      <c r="DZ2176" s="69"/>
      <c r="EA2176" s="69"/>
      <c r="EB2176" s="69"/>
      <c r="EC2176" s="69"/>
      <c r="ED2176" s="69"/>
      <c r="EE2176" s="69"/>
      <c r="EF2176" s="69"/>
      <c r="EG2176" s="69"/>
      <c r="EH2176" s="69"/>
      <c r="EI2176" s="69"/>
      <c r="EJ2176" s="69"/>
      <c r="EK2176" s="69"/>
      <c r="EL2176" s="69"/>
      <c r="EM2176" s="69"/>
      <c r="EN2176" s="69"/>
      <c r="EO2176" s="69"/>
      <c r="EP2176" s="69"/>
      <c r="EQ2176" s="69"/>
      <c r="ER2176" s="69"/>
      <c r="ES2176" s="69"/>
      <c r="ET2176" s="69"/>
      <c r="EU2176" s="69"/>
      <c r="EV2176" s="69"/>
      <c r="EW2176" s="69"/>
      <c r="EX2176" s="69"/>
      <c r="EY2176" s="69"/>
      <c r="EZ2176" s="69"/>
      <c r="FA2176" s="69"/>
      <c r="FB2176" s="69"/>
      <c r="FC2176" s="69"/>
      <c r="FD2176" s="69"/>
      <c r="FE2176" s="69"/>
      <c r="FF2176" s="69"/>
      <c r="FG2176" s="69"/>
      <c r="FH2176" s="69"/>
      <c r="FI2176" s="69"/>
      <c r="FJ2176" s="69"/>
      <c r="FK2176" s="69"/>
      <c r="FL2176" s="69"/>
      <c r="FM2176" s="69"/>
      <c r="FN2176" s="69"/>
      <c r="FO2176" s="69"/>
      <c r="FP2176" s="69"/>
      <c r="FQ2176" s="69"/>
      <c r="FR2176" s="69"/>
      <c r="FS2176" s="69"/>
      <c r="FT2176" s="69"/>
      <c r="FU2176" s="69"/>
      <c r="FV2176" s="69"/>
      <c r="FW2176" s="69"/>
      <c r="FX2176" s="69"/>
      <c r="FY2176" s="69"/>
      <c r="FZ2176" s="69"/>
      <c r="GA2176" s="69"/>
      <c r="GB2176" s="69"/>
      <c r="GC2176" s="69"/>
      <c r="GD2176" s="69"/>
      <c r="GE2176" s="69"/>
      <c r="GF2176" s="69"/>
      <c r="GG2176" s="69"/>
      <c r="GH2176" s="69"/>
      <c r="GI2176" s="69"/>
      <c r="GJ2176" s="69"/>
      <c r="GK2176" s="69"/>
      <c r="GL2176" s="69"/>
      <c r="GM2176" s="69"/>
      <c r="GN2176" s="69"/>
      <c r="GO2176" s="69"/>
      <c r="GP2176" s="69"/>
      <c r="GQ2176" s="69"/>
      <c r="GR2176" s="69"/>
      <c r="GS2176" s="69"/>
      <c r="GT2176" s="69"/>
      <c r="GU2176" s="69"/>
      <c r="GV2176" s="69"/>
      <c r="GW2176" s="69"/>
      <c r="GX2176" s="69"/>
      <c r="GY2176" s="69"/>
      <c r="GZ2176" s="69"/>
      <c r="HA2176" s="69"/>
      <c r="HB2176" s="69"/>
      <c r="HC2176" s="69"/>
      <c r="HD2176" s="69"/>
      <c r="HE2176" s="69"/>
      <c r="HF2176" s="69"/>
      <c r="HG2176" s="69"/>
      <c r="HH2176" s="69"/>
      <c r="HI2176" s="69"/>
      <c r="HJ2176" s="69"/>
      <c r="HK2176" s="69"/>
      <c r="HL2176" s="69"/>
      <c r="HM2176" s="69"/>
      <c r="HN2176" s="69"/>
      <c r="HO2176" s="69"/>
      <c r="HP2176" s="69"/>
      <c r="HQ2176" s="69"/>
      <c r="HR2176" s="69"/>
      <c r="HS2176" s="69"/>
      <c r="HT2176" s="69"/>
      <c r="HU2176" s="69"/>
      <c r="HV2176" s="69"/>
      <c r="HW2176" s="69"/>
      <c r="HX2176" s="69"/>
      <c r="HY2176" s="69"/>
      <c r="HZ2176" s="69"/>
      <c r="IA2176" s="69"/>
      <c r="IB2176" s="69"/>
      <c r="IC2176" s="69"/>
      <c r="ID2176" s="69"/>
      <c r="IE2176" s="69"/>
      <c r="IF2176" s="69"/>
      <c r="IG2176" s="69"/>
      <c r="IH2176" s="69"/>
      <c r="II2176" s="69"/>
      <c r="IJ2176" s="69"/>
      <c r="IK2176" s="69"/>
      <c r="IL2176" s="69"/>
      <c r="IM2176" s="69"/>
      <c r="IN2176" s="69"/>
    </row>
    <row r="2177" spans="1:248" s="70" customFormat="1" ht="13.35" customHeight="1" x14ac:dyDescent="0.2">
      <c r="A2177" s="127" t="s">
        <v>3853</v>
      </c>
      <c r="B2177" s="128">
        <v>51004</v>
      </c>
      <c r="C2177" s="124" t="s">
        <v>3856</v>
      </c>
      <c r="D2177" s="314">
        <v>7000</v>
      </c>
      <c r="E2177" s="69"/>
      <c r="F2177" s="69"/>
      <c r="G2177" s="69"/>
      <c r="H2177" s="69"/>
      <c r="I2177" s="69"/>
      <c r="J2177" s="69"/>
      <c r="N2177" s="69"/>
      <c r="O2177" s="69"/>
      <c r="P2177" s="69"/>
      <c r="Q2177" s="69"/>
      <c r="R2177" s="69"/>
      <c r="S2177" s="69"/>
      <c r="T2177" s="69"/>
      <c r="U2177" s="69"/>
      <c r="V2177" s="69"/>
      <c r="W2177" s="69"/>
      <c r="X2177" s="69"/>
      <c r="Y2177" s="69"/>
      <c r="Z2177" s="69"/>
      <c r="AA2177" s="69"/>
      <c r="AB2177" s="69"/>
      <c r="AC2177" s="69"/>
      <c r="AD2177" s="69"/>
      <c r="AE2177" s="69"/>
      <c r="AF2177" s="69"/>
      <c r="AG2177" s="69"/>
      <c r="AH2177" s="69"/>
      <c r="AI2177" s="69"/>
      <c r="AJ2177" s="69"/>
      <c r="AK2177" s="69"/>
      <c r="AL2177" s="69"/>
      <c r="AM2177" s="69"/>
      <c r="AN2177" s="69"/>
      <c r="AO2177" s="69"/>
      <c r="AP2177" s="69"/>
      <c r="AQ2177" s="69"/>
      <c r="AR2177" s="69"/>
      <c r="AS2177" s="69"/>
      <c r="AT2177" s="69"/>
      <c r="AU2177" s="69"/>
      <c r="AV2177" s="69"/>
      <c r="AW2177" s="69"/>
      <c r="AX2177" s="69"/>
      <c r="AY2177" s="69"/>
      <c r="AZ2177" s="69"/>
      <c r="BA2177" s="69"/>
      <c r="BB2177" s="69"/>
      <c r="BC2177" s="69"/>
      <c r="BD2177" s="69"/>
      <c r="BE2177" s="69"/>
      <c r="BF2177" s="69"/>
      <c r="BG2177" s="69"/>
      <c r="BH2177" s="69"/>
      <c r="BI2177" s="69"/>
      <c r="BJ2177" s="69"/>
      <c r="BK2177" s="69"/>
      <c r="BL2177" s="69"/>
      <c r="BM2177" s="69"/>
      <c r="BN2177" s="69"/>
      <c r="BO2177" s="69"/>
      <c r="BP2177" s="69"/>
      <c r="BQ2177" s="69"/>
      <c r="BR2177" s="69"/>
      <c r="BS2177" s="69"/>
      <c r="BT2177" s="69"/>
      <c r="BU2177" s="69"/>
      <c r="BV2177" s="69"/>
      <c r="BW2177" s="69"/>
      <c r="BX2177" s="69"/>
      <c r="BY2177" s="69"/>
      <c r="BZ2177" s="69"/>
      <c r="CA2177" s="69"/>
      <c r="CB2177" s="69"/>
      <c r="CC2177" s="69"/>
      <c r="CD2177" s="69"/>
      <c r="CE2177" s="69"/>
      <c r="CF2177" s="69"/>
      <c r="CG2177" s="69"/>
      <c r="CH2177" s="69"/>
      <c r="CI2177" s="69"/>
      <c r="CJ2177" s="69"/>
      <c r="CK2177" s="69"/>
      <c r="CL2177" s="69"/>
      <c r="CM2177" s="69"/>
      <c r="CN2177" s="69"/>
      <c r="CO2177" s="69"/>
      <c r="CP2177" s="69"/>
      <c r="CQ2177" s="69"/>
      <c r="CR2177" s="69"/>
      <c r="CS2177" s="69"/>
      <c r="CT2177" s="69"/>
      <c r="CU2177" s="69"/>
      <c r="CV2177" s="69"/>
      <c r="CW2177" s="69"/>
      <c r="CX2177" s="69"/>
      <c r="CY2177" s="69"/>
      <c r="CZ2177" s="69"/>
      <c r="DA2177" s="69"/>
      <c r="DB2177" s="69"/>
      <c r="DC2177" s="69"/>
      <c r="DD2177" s="69"/>
      <c r="DE2177" s="69"/>
      <c r="DF2177" s="69"/>
      <c r="DG2177" s="69"/>
      <c r="DH2177" s="69"/>
      <c r="DI2177" s="69"/>
      <c r="DJ2177" s="69"/>
      <c r="DK2177" s="69"/>
      <c r="DL2177" s="69"/>
      <c r="DM2177" s="69"/>
      <c r="DN2177" s="69"/>
      <c r="DO2177" s="69"/>
      <c r="DP2177" s="69"/>
      <c r="DQ2177" s="69"/>
      <c r="DR2177" s="69"/>
      <c r="DS2177" s="69"/>
      <c r="DT2177" s="69"/>
      <c r="DU2177" s="69"/>
      <c r="DV2177" s="69"/>
      <c r="DW2177" s="69"/>
      <c r="DX2177" s="69"/>
      <c r="DY2177" s="69"/>
      <c r="DZ2177" s="69"/>
      <c r="EA2177" s="69"/>
      <c r="EB2177" s="69"/>
      <c r="EC2177" s="69"/>
      <c r="ED2177" s="69"/>
      <c r="EE2177" s="69"/>
      <c r="EF2177" s="69"/>
      <c r="EG2177" s="69"/>
      <c r="EH2177" s="69"/>
      <c r="EI2177" s="69"/>
      <c r="EJ2177" s="69"/>
      <c r="EK2177" s="69"/>
      <c r="EL2177" s="69"/>
      <c r="EM2177" s="69"/>
      <c r="EN2177" s="69"/>
      <c r="EO2177" s="69"/>
      <c r="EP2177" s="69"/>
      <c r="EQ2177" s="69"/>
      <c r="ER2177" s="69"/>
      <c r="ES2177" s="69"/>
      <c r="ET2177" s="69"/>
      <c r="EU2177" s="69"/>
      <c r="EV2177" s="69"/>
      <c r="EW2177" s="69"/>
      <c r="EX2177" s="69"/>
      <c r="EY2177" s="69"/>
      <c r="EZ2177" s="69"/>
      <c r="FA2177" s="69"/>
      <c r="FB2177" s="69"/>
      <c r="FC2177" s="69"/>
      <c r="FD2177" s="69"/>
      <c r="FE2177" s="69"/>
      <c r="FF2177" s="69"/>
      <c r="FG2177" s="69"/>
      <c r="FH2177" s="69"/>
      <c r="FI2177" s="69"/>
      <c r="FJ2177" s="69"/>
      <c r="FK2177" s="69"/>
      <c r="FL2177" s="69"/>
      <c r="FM2177" s="69"/>
      <c r="FN2177" s="69"/>
      <c r="FO2177" s="69"/>
      <c r="FP2177" s="69"/>
      <c r="FQ2177" s="69"/>
      <c r="FR2177" s="69"/>
      <c r="FS2177" s="69"/>
      <c r="FT2177" s="69"/>
      <c r="FU2177" s="69"/>
      <c r="FV2177" s="69"/>
      <c r="FW2177" s="69"/>
      <c r="FX2177" s="69"/>
      <c r="FY2177" s="69"/>
      <c r="FZ2177" s="69"/>
      <c r="GA2177" s="69"/>
      <c r="GB2177" s="69"/>
      <c r="GC2177" s="69"/>
      <c r="GD2177" s="69"/>
      <c r="GE2177" s="69"/>
      <c r="GF2177" s="69"/>
      <c r="GG2177" s="69"/>
      <c r="GH2177" s="69"/>
      <c r="GI2177" s="69"/>
      <c r="GJ2177" s="69"/>
      <c r="GK2177" s="69"/>
      <c r="GL2177" s="69"/>
      <c r="GM2177" s="69"/>
      <c r="GN2177" s="69"/>
      <c r="GO2177" s="69"/>
      <c r="GP2177" s="69"/>
      <c r="GQ2177" s="69"/>
      <c r="GR2177" s="69"/>
      <c r="GS2177" s="69"/>
      <c r="GT2177" s="69"/>
      <c r="GU2177" s="69"/>
      <c r="GV2177" s="69"/>
      <c r="GW2177" s="69"/>
      <c r="GX2177" s="69"/>
      <c r="GY2177" s="69"/>
      <c r="GZ2177" s="69"/>
      <c r="HA2177" s="69"/>
      <c r="HB2177" s="69"/>
      <c r="HC2177" s="69"/>
      <c r="HD2177" s="69"/>
      <c r="HE2177" s="69"/>
      <c r="HF2177" s="69"/>
      <c r="HG2177" s="69"/>
      <c r="HH2177" s="69"/>
      <c r="HI2177" s="69"/>
      <c r="HJ2177" s="69"/>
      <c r="HK2177" s="69"/>
      <c r="HL2177" s="69"/>
      <c r="HM2177" s="69"/>
      <c r="HN2177" s="69"/>
      <c r="HO2177" s="69"/>
      <c r="HP2177" s="69"/>
      <c r="HQ2177" s="69"/>
      <c r="HR2177" s="69"/>
      <c r="HS2177" s="69"/>
      <c r="HT2177" s="69"/>
      <c r="HU2177" s="69"/>
      <c r="HV2177" s="69"/>
      <c r="HW2177" s="69"/>
      <c r="HX2177" s="69"/>
      <c r="HY2177" s="69"/>
      <c r="HZ2177" s="69"/>
      <c r="IA2177" s="69"/>
      <c r="IB2177" s="69"/>
      <c r="IC2177" s="69"/>
      <c r="ID2177" s="69"/>
      <c r="IE2177" s="69"/>
      <c r="IF2177" s="69"/>
      <c r="IG2177" s="69"/>
      <c r="IH2177" s="69"/>
      <c r="II2177" s="69"/>
      <c r="IJ2177" s="69"/>
      <c r="IK2177" s="69"/>
      <c r="IL2177" s="69"/>
      <c r="IM2177" s="69"/>
      <c r="IN2177" s="69"/>
    </row>
    <row r="2178" spans="1:248" s="70" customFormat="1" ht="13.35" customHeight="1" x14ac:dyDescent="0.2">
      <c r="A2178" s="127" t="s">
        <v>3853</v>
      </c>
      <c r="B2178" s="128">
        <v>51005</v>
      </c>
      <c r="C2178" s="124" t="s">
        <v>3857</v>
      </c>
      <c r="D2178" s="314">
        <v>10000</v>
      </c>
      <c r="E2178" s="69"/>
      <c r="F2178" s="69"/>
      <c r="G2178" s="69"/>
      <c r="H2178" s="69"/>
      <c r="I2178" s="69"/>
      <c r="J2178" s="69"/>
      <c r="N2178" s="69"/>
      <c r="O2178" s="69"/>
      <c r="P2178" s="69"/>
      <c r="Q2178" s="69"/>
      <c r="R2178" s="69"/>
      <c r="S2178" s="69"/>
      <c r="T2178" s="69"/>
      <c r="U2178" s="69"/>
      <c r="V2178" s="69"/>
      <c r="W2178" s="69"/>
      <c r="X2178" s="69"/>
      <c r="Y2178" s="69"/>
      <c r="Z2178" s="69"/>
      <c r="AA2178" s="69"/>
      <c r="AB2178" s="69"/>
      <c r="AC2178" s="69"/>
      <c r="AD2178" s="69"/>
      <c r="AE2178" s="69"/>
      <c r="AF2178" s="69"/>
      <c r="AG2178" s="69"/>
      <c r="AH2178" s="69"/>
      <c r="AI2178" s="69"/>
      <c r="AJ2178" s="69"/>
      <c r="AK2178" s="69"/>
      <c r="AL2178" s="69"/>
      <c r="AM2178" s="69"/>
      <c r="AN2178" s="69"/>
      <c r="AO2178" s="69"/>
      <c r="AP2178" s="69"/>
      <c r="AQ2178" s="69"/>
      <c r="AR2178" s="69"/>
      <c r="AS2178" s="69"/>
      <c r="AT2178" s="69"/>
      <c r="AU2178" s="69"/>
      <c r="AV2178" s="69"/>
      <c r="AW2178" s="69"/>
      <c r="AX2178" s="69"/>
      <c r="AY2178" s="69"/>
      <c r="AZ2178" s="69"/>
      <c r="BA2178" s="69"/>
      <c r="BB2178" s="69"/>
      <c r="BC2178" s="69"/>
      <c r="BD2178" s="69"/>
      <c r="BE2178" s="69"/>
      <c r="BF2178" s="69"/>
      <c r="BG2178" s="69"/>
      <c r="BH2178" s="69"/>
      <c r="BI2178" s="69"/>
      <c r="BJ2178" s="69"/>
      <c r="BK2178" s="69"/>
      <c r="BL2178" s="69"/>
      <c r="BM2178" s="69"/>
      <c r="BN2178" s="69"/>
      <c r="BO2178" s="69"/>
      <c r="BP2178" s="69"/>
      <c r="BQ2178" s="69"/>
      <c r="BR2178" s="69"/>
      <c r="BS2178" s="69"/>
      <c r="BT2178" s="69"/>
      <c r="BU2178" s="69"/>
      <c r="BV2178" s="69"/>
      <c r="BW2178" s="69"/>
      <c r="BX2178" s="69"/>
      <c r="BY2178" s="69"/>
      <c r="BZ2178" s="69"/>
      <c r="CA2178" s="69"/>
      <c r="CB2178" s="69"/>
      <c r="CC2178" s="69"/>
      <c r="CD2178" s="69"/>
      <c r="CE2178" s="69"/>
      <c r="CF2178" s="69"/>
      <c r="CG2178" s="69"/>
      <c r="CH2178" s="69"/>
      <c r="CI2178" s="69"/>
      <c r="CJ2178" s="69"/>
      <c r="CK2178" s="69"/>
      <c r="CL2178" s="69"/>
      <c r="CM2178" s="69"/>
      <c r="CN2178" s="69"/>
      <c r="CO2178" s="69"/>
      <c r="CP2178" s="69"/>
      <c r="CQ2178" s="69"/>
      <c r="CR2178" s="69"/>
      <c r="CS2178" s="69"/>
      <c r="CT2178" s="69"/>
      <c r="CU2178" s="69"/>
      <c r="CV2178" s="69"/>
      <c r="CW2178" s="69"/>
      <c r="CX2178" s="69"/>
      <c r="CY2178" s="69"/>
      <c r="CZ2178" s="69"/>
      <c r="DA2178" s="69"/>
      <c r="DB2178" s="69"/>
      <c r="DC2178" s="69"/>
      <c r="DD2178" s="69"/>
      <c r="DE2178" s="69"/>
      <c r="DF2178" s="69"/>
      <c r="DG2178" s="69"/>
      <c r="DH2178" s="69"/>
      <c r="DI2178" s="69"/>
      <c r="DJ2178" s="69"/>
      <c r="DK2178" s="69"/>
      <c r="DL2178" s="69"/>
      <c r="DM2178" s="69"/>
      <c r="DN2178" s="69"/>
      <c r="DO2178" s="69"/>
      <c r="DP2178" s="69"/>
      <c r="DQ2178" s="69"/>
      <c r="DR2178" s="69"/>
      <c r="DS2178" s="69"/>
      <c r="DT2178" s="69"/>
      <c r="DU2178" s="69"/>
      <c r="DV2178" s="69"/>
      <c r="DW2178" s="69"/>
      <c r="DX2178" s="69"/>
      <c r="DY2178" s="69"/>
      <c r="DZ2178" s="69"/>
      <c r="EA2178" s="69"/>
      <c r="EB2178" s="69"/>
      <c r="EC2178" s="69"/>
      <c r="ED2178" s="69"/>
      <c r="EE2178" s="69"/>
      <c r="EF2178" s="69"/>
      <c r="EG2178" s="69"/>
      <c r="EH2178" s="69"/>
      <c r="EI2178" s="69"/>
      <c r="EJ2178" s="69"/>
      <c r="EK2178" s="69"/>
      <c r="EL2178" s="69"/>
      <c r="EM2178" s="69"/>
      <c r="EN2178" s="69"/>
      <c r="EO2178" s="69"/>
      <c r="EP2178" s="69"/>
      <c r="EQ2178" s="69"/>
      <c r="ER2178" s="69"/>
      <c r="ES2178" s="69"/>
      <c r="ET2178" s="69"/>
      <c r="EU2178" s="69"/>
      <c r="EV2178" s="69"/>
      <c r="EW2178" s="69"/>
      <c r="EX2178" s="69"/>
      <c r="EY2178" s="69"/>
      <c r="EZ2178" s="69"/>
      <c r="FA2178" s="69"/>
      <c r="FB2178" s="69"/>
      <c r="FC2178" s="69"/>
      <c r="FD2178" s="69"/>
      <c r="FE2178" s="69"/>
      <c r="FF2178" s="69"/>
      <c r="FG2178" s="69"/>
      <c r="FH2178" s="69"/>
      <c r="FI2178" s="69"/>
      <c r="FJ2178" s="69"/>
      <c r="FK2178" s="69"/>
      <c r="FL2178" s="69"/>
      <c r="FM2178" s="69"/>
      <c r="FN2178" s="69"/>
      <c r="FO2178" s="69"/>
      <c r="FP2178" s="69"/>
      <c r="FQ2178" s="69"/>
      <c r="FR2178" s="69"/>
      <c r="FS2178" s="69"/>
      <c r="FT2178" s="69"/>
      <c r="FU2178" s="69"/>
      <c r="FV2178" s="69"/>
      <c r="FW2178" s="69"/>
      <c r="FX2178" s="69"/>
      <c r="FY2178" s="69"/>
      <c r="FZ2178" s="69"/>
      <c r="GA2178" s="69"/>
      <c r="GB2178" s="69"/>
      <c r="GC2178" s="69"/>
      <c r="GD2178" s="69"/>
      <c r="GE2178" s="69"/>
      <c r="GF2178" s="69"/>
      <c r="GG2178" s="69"/>
      <c r="GH2178" s="69"/>
      <c r="GI2178" s="69"/>
      <c r="GJ2178" s="69"/>
      <c r="GK2178" s="69"/>
      <c r="GL2178" s="69"/>
      <c r="GM2178" s="69"/>
      <c r="GN2178" s="69"/>
      <c r="GO2178" s="69"/>
      <c r="GP2178" s="69"/>
      <c r="GQ2178" s="69"/>
      <c r="GR2178" s="69"/>
      <c r="GS2178" s="69"/>
      <c r="GT2178" s="69"/>
      <c r="GU2178" s="69"/>
      <c r="GV2178" s="69"/>
      <c r="GW2178" s="69"/>
      <c r="GX2178" s="69"/>
      <c r="GY2178" s="69"/>
      <c r="GZ2178" s="69"/>
      <c r="HA2178" s="69"/>
      <c r="HB2178" s="69"/>
      <c r="HC2178" s="69"/>
      <c r="HD2178" s="69"/>
      <c r="HE2178" s="69"/>
      <c r="HF2178" s="69"/>
      <c r="HG2178" s="69"/>
      <c r="HH2178" s="69"/>
      <c r="HI2178" s="69"/>
      <c r="HJ2178" s="69"/>
      <c r="HK2178" s="69"/>
      <c r="HL2178" s="69"/>
      <c r="HM2178" s="69"/>
      <c r="HN2178" s="69"/>
      <c r="HO2178" s="69"/>
      <c r="HP2178" s="69"/>
      <c r="HQ2178" s="69"/>
      <c r="HR2178" s="69"/>
      <c r="HS2178" s="69"/>
      <c r="HT2178" s="69"/>
      <c r="HU2178" s="69"/>
      <c r="HV2178" s="69"/>
      <c r="HW2178" s="69"/>
      <c r="HX2178" s="69"/>
      <c r="HY2178" s="69"/>
      <c r="HZ2178" s="69"/>
      <c r="IA2178" s="69"/>
      <c r="IB2178" s="69"/>
      <c r="IC2178" s="69"/>
      <c r="ID2178" s="69"/>
      <c r="IE2178" s="69"/>
      <c r="IF2178" s="69"/>
      <c r="IG2178" s="69"/>
      <c r="IH2178" s="69"/>
      <c r="II2178" s="69"/>
      <c r="IJ2178" s="69"/>
      <c r="IK2178" s="69"/>
      <c r="IL2178" s="69"/>
      <c r="IM2178" s="69"/>
      <c r="IN2178" s="69"/>
    </row>
    <row r="2179" spans="1:248" s="70" customFormat="1" ht="13.35" customHeight="1" x14ac:dyDescent="0.2">
      <c r="A2179" s="127" t="s">
        <v>3858</v>
      </c>
      <c r="B2179" s="128">
        <v>51006</v>
      </c>
      <c r="C2179" s="124" t="s">
        <v>3859</v>
      </c>
      <c r="D2179" s="314">
        <v>2000</v>
      </c>
      <c r="E2179" s="69"/>
      <c r="F2179" s="69"/>
      <c r="G2179" s="69"/>
      <c r="H2179" s="69"/>
      <c r="I2179" s="69"/>
      <c r="J2179" s="69"/>
      <c r="N2179" s="69"/>
      <c r="O2179" s="69"/>
      <c r="P2179" s="69"/>
      <c r="Q2179" s="69"/>
      <c r="R2179" s="69"/>
      <c r="S2179" s="69"/>
      <c r="T2179" s="69"/>
      <c r="U2179" s="69"/>
      <c r="V2179" s="69"/>
      <c r="W2179" s="69"/>
      <c r="X2179" s="69"/>
      <c r="Y2179" s="69"/>
      <c r="Z2179" s="69"/>
      <c r="AA2179" s="69"/>
      <c r="AB2179" s="69"/>
      <c r="AC2179" s="69"/>
      <c r="AD2179" s="69"/>
      <c r="AE2179" s="69"/>
      <c r="AF2179" s="69"/>
      <c r="AG2179" s="69"/>
      <c r="AH2179" s="69"/>
      <c r="AI2179" s="69"/>
      <c r="AJ2179" s="69"/>
      <c r="AK2179" s="69"/>
      <c r="AL2179" s="69"/>
      <c r="AM2179" s="69"/>
      <c r="AN2179" s="69"/>
      <c r="AO2179" s="69"/>
      <c r="AP2179" s="69"/>
      <c r="AQ2179" s="69"/>
      <c r="AR2179" s="69"/>
      <c r="AS2179" s="69"/>
      <c r="AT2179" s="69"/>
      <c r="AU2179" s="69"/>
      <c r="AV2179" s="69"/>
      <c r="AW2179" s="69"/>
      <c r="AX2179" s="69"/>
      <c r="AY2179" s="69"/>
      <c r="AZ2179" s="69"/>
      <c r="BA2179" s="69"/>
      <c r="BB2179" s="69"/>
      <c r="BC2179" s="69"/>
      <c r="BD2179" s="69"/>
      <c r="BE2179" s="69"/>
      <c r="BF2179" s="69"/>
      <c r="BG2179" s="69"/>
      <c r="BH2179" s="69"/>
      <c r="BI2179" s="69"/>
      <c r="BJ2179" s="69"/>
      <c r="BK2179" s="69"/>
      <c r="BL2179" s="69"/>
      <c r="BM2179" s="69"/>
      <c r="BN2179" s="69"/>
      <c r="BO2179" s="69"/>
      <c r="BP2179" s="69"/>
      <c r="BQ2179" s="69"/>
      <c r="BR2179" s="69"/>
      <c r="BS2179" s="69"/>
      <c r="BT2179" s="69"/>
      <c r="BU2179" s="69"/>
      <c r="BV2179" s="69"/>
      <c r="BW2179" s="69"/>
      <c r="BX2179" s="69"/>
      <c r="BY2179" s="69"/>
      <c r="BZ2179" s="69"/>
      <c r="CA2179" s="69"/>
      <c r="CB2179" s="69"/>
      <c r="CC2179" s="69"/>
      <c r="CD2179" s="69"/>
      <c r="CE2179" s="69"/>
      <c r="CF2179" s="69"/>
      <c r="CG2179" s="69"/>
      <c r="CH2179" s="69"/>
      <c r="CI2179" s="69"/>
      <c r="CJ2179" s="69"/>
      <c r="CK2179" s="69"/>
      <c r="CL2179" s="69"/>
      <c r="CM2179" s="69"/>
      <c r="CN2179" s="69"/>
      <c r="CO2179" s="69"/>
      <c r="CP2179" s="69"/>
      <c r="CQ2179" s="69"/>
      <c r="CR2179" s="69"/>
      <c r="CS2179" s="69"/>
      <c r="CT2179" s="69"/>
      <c r="CU2179" s="69"/>
      <c r="CV2179" s="69"/>
      <c r="CW2179" s="69"/>
      <c r="CX2179" s="69"/>
      <c r="CY2179" s="69"/>
      <c r="CZ2179" s="69"/>
      <c r="DA2179" s="69"/>
      <c r="DB2179" s="69"/>
      <c r="DC2179" s="69"/>
      <c r="DD2179" s="69"/>
      <c r="DE2179" s="69"/>
      <c r="DF2179" s="69"/>
      <c r="DG2179" s="69"/>
      <c r="DH2179" s="69"/>
      <c r="DI2179" s="69"/>
      <c r="DJ2179" s="69"/>
      <c r="DK2179" s="69"/>
      <c r="DL2179" s="69"/>
      <c r="DM2179" s="69"/>
      <c r="DN2179" s="69"/>
      <c r="DO2179" s="69"/>
      <c r="DP2179" s="69"/>
      <c r="DQ2179" s="69"/>
      <c r="DR2179" s="69"/>
      <c r="DS2179" s="69"/>
      <c r="DT2179" s="69"/>
      <c r="DU2179" s="69"/>
      <c r="DV2179" s="69"/>
      <c r="DW2179" s="69"/>
      <c r="DX2179" s="69"/>
      <c r="DY2179" s="69"/>
      <c r="DZ2179" s="69"/>
      <c r="EA2179" s="69"/>
      <c r="EB2179" s="69"/>
      <c r="EC2179" s="69"/>
      <c r="ED2179" s="69"/>
      <c r="EE2179" s="69"/>
      <c r="EF2179" s="69"/>
      <c r="EG2179" s="69"/>
      <c r="EH2179" s="69"/>
      <c r="EI2179" s="69"/>
      <c r="EJ2179" s="69"/>
      <c r="EK2179" s="69"/>
      <c r="EL2179" s="69"/>
      <c r="EM2179" s="69"/>
      <c r="EN2179" s="69"/>
      <c r="EO2179" s="69"/>
      <c r="EP2179" s="69"/>
      <c r="EQ2179" s="69"/>
      <c r="ER2179" s="69"/>
      <c r="ES2179" s="69"/>
      <c r="ET2179" s="69"/>
      <c r="EU2179" s="69"/>
      <c r="EV2179" s="69"/>
      <c r="EW2179" s="69"/>
      <c r="EX2179" s="69"/>
      <c r="EY2179" s="69"/>
      <c r="EZ2179" s="69"/>
      <c r="FA2179" s="69"/>
      <c r="FB2179" s="69"/>
      <c r="FC2179" s="69"/>
      <c r="FD2179" s="69"/>
      <c r="FE2179" s="69"/>
      <c r="FF2179" s="69"/>
      <c r="FG2179" s="69"/>
      <c r="FH2179" s="69"/>
      <c r="FI2179" s="69"/>
      <c r="FJ2179" s="69"/>
      <c r="FK2179" s="69"/>
      <c r="FL2179" s="69"/>
      <c r="FM2179" s="69"/>
      <c r="FN2179" s="69"/>
      <c r="FO2179" s="69"/>
      <c r="FP2179" s="69"/>
      <c r="FQ2179" s="69"/>
      <c r="FR2179" s="69"/>
      <c r="FS2179" s="69"/>
      <c r="FT2179" s="69"/>
      <c r="FU2179" s="69"/>
      <c r="FV2179" s="69"/>
      <c r="FW2179" s="69"/>
      <c r="FX2179" s="69"/>
      <c r="FY2179" s="69"/>
      <c r="FZ2179" s="69"/>
      <c r="GA2179" s="69"/>
      <c r="GB2179" s="69"/>
      <c r="GC2179" s="69"/>
      <c r="GD2179" s="69"/>
      <c r="GE2179" s="69"/>
      <c r="GF2179" s="69"/>
      <c r="GG2179" s="69"/>
      <c r="GH2179" s="69"/>
      <c r="GI2179" s="69"/>
      <c r="GJ2179" s="69"/>
      <c r="GK2179" s="69"/>
      <c r="GL2179" s="69"/>
      <c r="GM2179" s="69"/>
      <c r="GN2179" s="69"/>
      <c r="GO2179" s="69"/>
      <c r="GP2179" s="69"/>
      <c r="GQ2179" s="69"/>
      <c r="GR2179" s="69"/>
      <c r="GS2179" s="69"/>
      <c r="GT2179" s="69"/>
      <c r="GU2179" s="69"/>
      <c r="GV2179" s="69"/>
      <c r="GW2179" s="69"/>
      <c r="GX2179" s="69"/>
      <c r="GY2179" s="69"/>
      <c r="GZ2179" s="69"/>
      <c r="HA2179" s="69"/>
      <c r="HB2179" s="69"/>
      <c r="HC2179" s="69"/>
      <c r="HD2179" s="69"/>
      <c r="HE2179" s="69"/>
      <c r="HF2179" s="69"/>
      <c r="HG2179" s="69"/>
      <c r="HH2179" s="69"/>
      <c r="HI2179" s="69"/>
      <c r="HJ2179" s="69"/>
      <c r="HK2179" s="69"/>
      <c r="HL2179" s="69"/>
      <c r="HM2179" s="69"/>
      <c r="HN2179" s="69"/>
      <c r="HO2179" s="69"/>
      <c r="HP2179" s="69"/>
      <c r="HQ2179" s="69"/>
      <c r="HR2179" s="69"/>
      <c r="HS2179" s="69"/>
      <c r="HT2179" s="69"/>
      <c r="HU2179" s="69"/>
      <c r="HV2179" s="69"/>
      <c r="HW2179" s="69"/>
      <c r="HX2179" s="69"/>
      <c r="HY2179" s="69"/>
      <c r="HZ2179" s="69"/>
      <c r="IA2179" s="69"/>
      <c r="IB2179" s="69"/>
      <c r="IC2179" s="69"/>
      <c r="ID2179" s="69"/>
      <c r="IE2179" s="69"/>
      <c r="IF2179" s="69"/>
      <c r="IG2179" s="69"/>
      <c r="IH2179" s="69"/>
      <c r="II2179" s="69"/>
      <c r="IJ2179" s="69"/>
      <c r="IK2179" s="69"/>
      <c r="IL2179" s="69"/>
      <c r="IM2179" s="69"/>
      <c r="IN2179" s="69"/>
    </row>
    <row r="2180" spans="1:248" s="70" customFormat="1" ht="13.35" customHeight="1" x14ac:dyDescent="0.2">
      <c r="A2180" s="127" t="s">
        <v>3858</v>
      </c>
      <c r="B2180" s="128">
        <v>51007</v>
      </c>
      <c r="C2180" s="124" t="s">
        <v>3860</v>
      </c>
      <c r="D2180" s="314">
        <v>7000</v>
      </c>
      <c r="E2180" s="69"/>
      <c r="F2180" s="69"/>
      <c r="G2180" s="69"/>
      <c r="H2180" s="69"/>
      <c r="I2180" s="69"/>
      <c r="J2180" s="69"/>
      <c r="N2180" s="69"/>
      <c r="O2180" s="69"/>
      <c r="P2180" s="69"/>
      <c r="Q2180" s="69"/>
      <c r="R2180" s="69"/>
      <c r="S2180" s="69"/>
      <c r="T2180" s="69"/>
      <c r="U2180" s="69"/>
      <c r="V2180" s="69"/>
      <c r="W2180" s="69"/>
      <c r="X2180" s="69"/>
      <c r="Y2180" s="69"/>
      <c r="Z2180" s="69"/>
      <c r="AA2180" s="69"/>
      <c r="AB2180" s="69"/>
      <c r="AC2180" s="69"/>
      <c r="AD2180" s="69"/>
      <c r="AE2180" s="69"/>
      <c r="AF2180" s="69"/>
      <c r="AG2180" s="69"/>
      <c r="AH2180" s="69"/>
      <c r="AI2180" s="69"/>
      <c r="AJ2180" s="69"/>
      <c r="AK2180" s="69"/>
      <c r="AL2180" s="69"/>
      <c r="AM2180" s="69"/>
      <c r="AN2180" s="69"/>
      <c r="AO2180" s="69"/>
      <c r="AP2180" s="69"/>
      <c r="AQ2180" s="69"/>
      <c r="AR2180" s="69"/>
      <c r="AS2180" s="69"/>
      <c r="AT2180" s="69"/>
      <c r="AU2180" s="69"/>
      <c r="AV2180" s="69"/>
      <c r="AW2180" s="69"/>
      <c r="AX2180" s="69"/>
      <c r="AY2180" s="69"/>
      <c r="AZ2180" s="69"/>
      <c r="BA2180" s="69"/>
      <c r="BB2180" s="69"/>
      <c r="BC2180" s="69"/>
      <c r="BD2180" s="69"/>
      <c r="BE2180" s="69"/>
      <c r="BF2180" s="69"/>
      <c r="BG2180" s="69"/>
      <c r="BH2180" s="69"/>
      <c r="BI2180" s="69"/>
      <c r="BJ2180" s="69"/>
      <c r="BK2180" s="69"/>
      <c r="BL2180" s="69"/>
      <c r="BM2180" s="69"/>
      <c r="BN2180" s="69"/>
      <c r="BO2180" s="69"/>
      <c r="BP2180" s="69"/>
      <c r="BQ2180" s="69"/>
      <c r="BR2180" s="69"/>
      <c r="BS2180" s="69"/>
      <c r="BT2180" s="69"/>
      <c r="BU2180" s="69"/>
      <c r="BV2180" s="69"/>
      <c r="BW2180" s="69"/>
      <c r="BX2180" s="69"/>
      <c r="BY2180" s="69"/>
      <c r="BZ2180" s="69"/>
      <c r="CA2180" s="69"/>
      <c r="CB2180" s="69"/>
      <c r="CC2180" s="69"/>
      <c r="CD2180" s="69"/>
      <c r="CE2180" s="69"/>
      <c r="CF2180" s="69"/>
      <c r="CG2180" s="69"/>
      <c r="CH2180" s="69"/>
      <c r="CI2180" s="69"/>
      <c r="CJ2180" s="69"/>
      <c r="CK2180" s="69"/>
      <c r="CL2180" s="69"/>
      <c r="CM2180" s="69"/>
      <c r="CN2180" s="69"/>
      <c r="CO2180" s="69"/>
      <c r="CP2180" s="69"/>
      <c r="CQ2180" s="69"/>
      <c r="CR2180" s="69"/>
      <c r="CS2180" s="69"/>
      <c r="CT2180" s="69"/>
      <c r="CU2180" s="69"/>
      <c r="CV2180" s="69"/>
      <c r="CW2180" s="69"/>
      <c r="CX2180" s="69"/>
      <c r="CY2180" s="69"/>
      <c r="CZ2180" s="69"/>
      <c r="DA2180" s="69"/>
      <c r="DB2180" s="69"/>
      <c r="DC2180" s="69"/>
      <c r="DD2180" s="69"/>
      <c r="DE2180" s="69"/>
      <c r="DF2180" s="69"/>
      <c r="DG2180" s="69"/>
      <c r="DH2180" s="69"/>
      <c r="DI2180" s="69"/>
      <c r="DJ2180" s="69"/>
      <c r="DK2180" s="69"/>
      <c r="DL2180" s="69"/>
      <c r="DM2180" s="69"/>
      <c r="DN2180" s="69"/>
      <c r="DO2180" s="69"/>
      <c r="DP2180" s="69"/>
      <c r="DQ2180" s="69"/>
      <c r="DR2180" s="69"/>
      <c r="DS2180" s="69"/>
      <c r="DT2180" s="69"/>
      <c r="DU2180" s="69"/>
      <c r="DV2180" s="69"/>
      <c r="DW2180" s="69"/>
      <c r="DX2180" s="69"/>
      <c r="DY2180" s="69"/>
      <c r="DZ2180" s="69"/>
      <c r="EA2180" s="69"/>
      <c r="EB2180" s="69"/>
      <c r="EC2180" s="69"/>
      <c r="ED2180" s="69"/>
      <c r="EE2180" s="69"/>
      <c r="EF2180" s="69"/>
      <c r="EG2180" s="69"/>
      <c r="EH2180" s="69"/>
      <c r="EI2180" s="69"/>
      <c r="EJ2180" s="69"/>
      <c r="EK2180" s="69"/>
      <c r="EL2180" s="69"/>
      <c r="EM2180" s="69"/>
      <c r="EN2180" s="69"/>
      <c r="EO2180" s="69"/>
      <c r="EP2180" s="69"/>
      <c r="EQ2180" s="69"/>
      <c r="ER2180" s="69"/>
      <c r="ES2180" s="69"/>
      <c r="ET2180" s="69"/>
      <c r="EU2180" s="69"/>
      <c r="EV2180" s="69"/>
      <c r="EW2180" s="69"/>
      <c r="EX2180" s="69"/>
      <c r="EY2180" s="69"/>
      <c r="EZ2180" s="69"/>
      <c r="FA2180" s="69"/>
      <c r="FB2180" s="69"/>
      <c r="FC2180" s="69"/>
      <c r="FD2180" s="69"/>
      <c r="FE2180" s="69"/>
      <c r="FF2180" s="69"/>
      <c r="FG2180" s="69"/>
      <c r="FH2180" s="69"/>
      <c r="FI2180" s="69"/>
      <c r="FJ2180" s="69"/>
      <c r="FK2180" s="69"/>
      <c r="FL2180" s="69"/>
      <c r="FM2180" s="69"/>
      <c r="FN2180" s="69"/>
      <c r="FO2180" s="69"/>
      <c r="FP2180" s="69"/>
      <c r="FQ2180" s="69"/>
      <c r="FR2180" s="69"/>
      <c r="FS2180" s="69"/>
      <c r="FT2180" s="69"/>
      <c r="FU2180" s="69"/>
      <c r="FV2180" s="69"/>
      <c r="FW2180" s="69"/>
      <c r="FX2180" s="69"/>
      <c r="FY2180" s="69"/>
      <c r="FZ2180" s="69"/>
      <c r="GA2180" s="69"/>
      <c r="GB2180" s="69"/>
      <c r="GC2180" s="69"/>
      <c r="GD2180" s="69"/>
      <c r="GE2180" s="69"/>
      <c r="GF2180" s="69"/>
      <c r="GG2180" s="69"/>
      <c r="GH2180" s="69"/>
      <c r="GI2180" s="69"/>
      <c r="GJ2180" s="69"/>
      <c r="GK2180" s="69"/>
      <c r="GL2180" s="69"/>
      <c r="GM2180" s="69"/>
      <c r="GN2180" s="69"/>
      <c r="GO2180" s="69"/>
      <c r="GP2180" s="69"/>
      <c r="GQ2180" s="69"/>
      <c r="GR2180" s="69"/>
      <c r="GS2180" s="69"/>
      <c r="GT2180" s="69"/>
      <c r="GU2180" s="69"/>
      <c r="GV2180" s="69"/>
      <c r="GW2180" s="69"/>
      <c r="GX2180" s="69"/>
      <c r="GY2180" s="69"/>
      <c r="GZ2180" s="69"/>
      <c r="HA2180" s="69"/>
      <c r="HB2180" s="69"/>
      <c r="HC2180" s="69"/>
      <c r="HD2180" s="69"/>
      <c r="HE2180" s="69"/>
      <c r="HF2180" s="69"/>
      <c r="HG2180" s="69"/>
      <c r="HH2180" s="69"/>
      <c r="HI2180" s="69"/>
      <c r="HJ2180" s="69"/>
      <c r="HK2180" s="69"/>
      <c r="HL2180" s="69"/>
      <c r="HM2180" s="69"/>
      <c r="HN2180" s="69"/>
      <c r="HO2180" s="69"/>
      <c r="HP2180" s="69"/>
      <c r="HQ2180" s="69"/>
      <c r="HR2180" s="69"/>
      <c r="HS2180" s="69"/>
      <c r="HT2180" s="69"/>
      <c r="HU2180" s="69"/>
      <c r="HV2180" s="69"/>
      <c r="HW2180" s="69"/>
      <c r="HX2180" s="69"/>
      <c r="HY2180" s="69"/>
      <c r="HZ2180" s="69"/>
      <c r="IA2180" s="69"/>
      <c r="IB2180" s="69"/>
      <c r="IC2180" s="69"/>
      <c r="ID2180" s="69"/>
      <c r="IE2180" s="69"/>
      <c r="IF2180" s="69"/>
      <c r="IG2180" s="69"/>
      <c r="IH2180" s="69"/>
      <c r="II2180" s="69"/>
      <c r="IJ2180" s="69"/>
      <c r="IK2180" s="69"/>
      <c r="IL2180" s="69"/>
      <c r="IM2180" s="69"/>
      <c r="IN2180" s="69"/>
    </row>
    <row r="2181" spans="1:248" s="70" customFormat="1" ht="13.35" customHeight="1" x14ac:dyDescent="0.2">
      <c r="A2181" s="127" t="s">
        <v>3861</v>
      </c>
      <c r="B2181" s="128">
        <v>51008</v>
      </c>
      <c r="C2181" s="124" t="s">
        <v>3862</v>
      </c>
      <c r="D2181" s="314">
        <v>3000</v>
      </c>
      <c r="E2181" s="69"/>
      <c r="F2181" s="69"/>
      <c r="G2181" s="69"/>
      <c r="H2181" s="69"/>
      <c r="I2181" s="69"/>
      <c r="J2181" s="69"/>
      <c r="N2181" s="69"/>
      <c r="O2181" s="69"/>
      <c r="P2181" s="69"/>
      <c r="Q2181" s="69"/>
      <c r="R2181" s="69"/>
      <c r="S2181" s="69"/>
      <c r="T2181" s="69"/>
      <c r="U2181" s="69"/>
      <c r="V2181" s="69"/>
      <c r="W2181" s="69"/>
      <c r="X2181" s="69"/>
      <c r="Y2181" s="69"/>
      <c r="Z2181" s="69"/>
      <c r="AA2181" s="69"/>
      <c r="AB2181" s="69"/>
      <c r="AC2181" s="69"/>
      <c r="AD2181" s="69"/>
      <c r="AE2181" s="69"/>
      <c r="AF2181" s="69"/>
      <c r="AG2181" s="69"/>
      <c r="AH2181" s="69"/>
      <c r="AI2181" s="69"/>
      <c r="AJ2181" s="69"/>
      <c r="AK2181" s="69"/>
      <c r="AL2181" s="69"/>
      <c r="AM2181" s="69"/>
      <c r="AN2181" s="69"/>
      <c r="AO2181" s="69"/>
      <c r="AP2181" s="69"/>
      <c r="AQ2181" s="69"/>
      <c r="AR2181" s="69"/>
      <c r="AS2181" s="69"/>
      <c r="AT2181" s="69"/>
      <c r="AU2181" s="69"/>
      <c r="AV2181" s="69"/>
      <c r="AW2181" s="69"/>
      <c r="AX2181" s="69"/>
      <c r="AY2181" s="69"/>
      <c r="AZ2181" s="69"/>
      <c r="BA2181" s="69"/>
      <c r="BB2181" s="69"/>
      <c r="BC2181" s="69"/>
      <c r="BD2181" s="69"/>
      <c r="BE2181" s="69"/>
      <c r="BF2181" s="69"/>
      <c r="BG2181" s="69"/>
      <c r="BH2181" s="69"/>
      <c r="BI2181" s="69"/>
      <c r="BJ2181" s="69"/>
      <c r="BK2181" s="69"/>
      <c r="BL2181" s="69"/>
      <c r="BM2181" s="69"/>
      <c r="BN2181" s="69"/>
      <c r="BO2181" s="69"/>
      <c r="BP2181" s="69"/>
      <c r="BQ2181" s="69"/>
      <c r="BR2181" s="69"/>
      <c r="BS2181" s="69"/>
      <c r="BT2181" s="69"/>
      <c r="BU2181" s="69"/>
      <c r="BV2181" s="69"/>
      <c r="BW2181" s="69"/>
      <c r="BX2181" s="69"/>
      <c r="BY2181" s="69"/>
      <c r="BZ2181" s="69"/>
      <c r="CA2181" s="69"/>
      <c r="CB2181" s="69"/>
      <c r="CC2181" s="69"/>
      <c r="CD2181" s="69"/>
      <c r="CE2181" s="69"/>
      <c r="CF2181" s="69"/>
      <c r="CG2181" s="69"/>
      <c r="CH2181" s="69"/>
      <c r="CI2181" s="69"/>
      <c r="CJ2181" s="69"/>
      <c r="CK2181" s="69"/>
      <c r="CL2181" s="69"/>
      <c r="CM2181" s="69"/>
      <c r="CN2181" s="69"/>
      <c r="CO2181" s="69"/>
      <c r="CP2181" s="69"/>
      <c r="CQ2181" s="69"/>
      <c r="CR2181" s="69"/>
      <c r="CS2181" s="69"/>
      <c r="CT2181" s="69"/>
      <c r="CU2181" s="69"/>
      <c r="CV2181" s="69"/>
      <c r="CW2181" s="69"/>
      <c r="CX2181" s="69"/>
      <c r="CY2181" s="69"/>
      <c r="CZ2181" s="69"/>
      <c r="DA2181" s="69"/>
      <c r="DB2181" s="69"/>
      <c r="DC2181" s="69"/>
      <c r="DD2181" s="69"/>
      <c r="DE2181" s="69"/>
      <c r="DF2181" s="69"/>
      <c r="DG2181" s="69"/>
      <c r="DH2181" s="69"/>
      <c r="DI2181" s="69"/>
      <c r="DJ2181" s="69"/>
      <c r="DK2181" s="69"/>
      <c r="DL2181" s="69"/>
      <c r="DM2181" s="69"/>
      <c r="DN2181" s="69"/>
      <c r="DO2181" s="69"/>
      <c r="DP2181" s="69"/>
      <c r="DQ2181" s="69"/>
      <c r="DR2181" s="69"/>
      <c r="DS2181" s="69"/>
      <c r="DT2181" s="69"/>
      <c r="DU2181" s="69"/>
      <c r="DV2181" s="69"/>
      <c r="DW2181" s="69"/>
      <c r="DX2181" s="69"/>
      <c r="DY2181" s="69"/>
      <c r="DZ2181" s="69"/>
      <c r="EA2181" s="69"/>
      <c r="EB2181" s="69"/>
      <c r="EC2181" s="69"/>
      <c r="ED2181" s="69"/>
      <c r="EE2181" s="69"/>
      <c r="EF2181" s="69"/>
      <c r="EG2181" s="69"/>
      <c r="EH2181" s="69"/>
      <c r="EI2181" s="69"/>
      <c r="EJ2181" s="69"/>
      <c r="EK2181" s="69"/>
      <c r="EL2181" s="69"/>
      <c r="EM2181" s="69"/>
      <c r="EN2181" s="69"/>
      <c r="EO2181" s="69"/>
      <c r="EP2181" s="69"/>
      <c r="EQ2181" s="69"/>
      <c r="ER2181" s="69"/>
      <c r="ES2181" s="69"/>
      <c r="ET2181" s="69"/>
      <c r="EU2181" s="69"/>
      <c r="EV2181" s="69"/>
      <c r="EW2181" s="69"/>
      <c r="EX2181" s="69"/>
      <c r="EY2181" s="69"/>
      <c r="EZ2181" s="69"/>
      <c r="FA2181" s="69"/>
      <c r="FB2181" s="69"/>
      <c r="FC2181" s="69"/>
      <c r="FD2181" s="69"/>
      <c r="FE2181" s="69"/>
      <c r="FF2181" s="69"/>
      <c r="FG2181" s="69"/>
      <c r="FH2181" s="69"/>
      <c r="FI2181" s="69"/>
      <c r="FJ2181" s="69"/>
      <c r="FK2181" s="69"/>
      <c r="FL2181" s="69"/>
      <c r="FM2181" s="69"/>
      <c r="FN2181" s="69"/>
      <c r="FO2181" s="69"/>
      <c r="FP2181" s="69"/>
      <c r="FQ2181" s="69"/>
      <c r="FR2181" s="69"/>
      <c r="FS2181" s="69"/>
      <c r="FT2181" s="69"/>
      <c r="FU2181" s="69"/>
      <c r="FV2181" s="69"/>
      <c r="FW2181" s="69"/>
      <c r="FX2181" s="69"/>
      <c r="FY2181" s="69"/>
      <c r="FZ2181" s="69"/>
      <c r="GA2181" s="69"/>
      <c r="GB2181" s="69"/>
      <c r="GC2181" s="69"/>
      <c r="GD2181" s="69"/>
      <c r="GE2181" s="69"/>
      <c r="GF2181" s="69"/>
      <c r="GG2181" s="69"/>
      <c r="GH2181" s="69"/>
      <c r="GI2181" s="69"/>
      <c r="GJ2181" s="69"/>
      <c r="GK2181" s="69"/>
      <c r="GL2181" s="69"/>
      <c r="GM2181" s="69"/>
      <c r="GN2181" s="69"/>
      <c r="GO2181" s="69"/>
      <c r="GP2181" s="69"/>
      <c r="GQ2181" s="69"/>
      <c r="GR2181" s="69"/>
      <c r="GS2181" s="69"/>
      <c r="GT2181" s="69"/>
      <c r="GU2181" s="69"/>
      <c r="GV2181" s="69"/>
      <c r="GW2181" s="69"/>
      <c r="GX2181" s="69"/>
      <c r="GY2181" s="69"/>
      <c r="GZ2181" s="69"/>
      <c r="HA2181" s="69"/>
      <c r="HB2181" s="69"/>
      <c r="HC2181" s="69"/>
      <c r="HD2181" s="69"/>
      <c r="HE2181" s="69"/>
      <c r="HF2181" s="69"/>
      <c r="HG2181" s="69"/>
      <c r="HH2181" s="69"/>
      <c r="HI2181" s="69"/>
      <c r="HJ2181" s="69"/>
      <c r="HK2181" s="69"/>
      <c r="HL2181" s="69"/>
      <c r="HM2181" s="69"/>
      <c r="HN2181" s="69"/>
      <c r="HO2181" s="69"/>
      <c r="HP2181" s="69"/>
      <c r="HQ2181" s="69"/>
      <c r="HR2181" s="69"/>
      <c r="HS2181" s="69"/>
      <c r="HT2181" s="69"/>
      <c r="HU2181" s="69"/>
      <c r="HV2181" s="69"/>
      <c r="HW2181" s="69"/>
      <c r="HX2181" s="69"/>
      <c r="HY2181" s="69"/>
      <c r="HZ2181" s="69"/>
      <c r="IA2181" s="69"/>
      <c r="IB2181" s="69"/>
      <c r="IC2181" s="69"/>
      <c r="ID2181" s="69"/>
      <c r="IE2181" s="69"/>
      <c r="IF2181" s="69"/>
      <c r="IG2181" s="69"/>
      <c r="IH2181" s="69"/>
      <c r="II2181" s="69"/>
      <c r="IJ2181" s="69"/>
      <c r="IK2181" s="69"/>
      <c r="IL2181" s="69"/>
      <c r="IM2181" s="69"/>
      <c r="IN2181" s="69"/>
    </row>
    <row r="2182" spans="1:248" s="70" customFormat="1" ht="32.1" customHeight="1" x14ac:dyDescent="0.2">
      <c r="A2182" s="127" t="s">
        <v>3861</v>
      </c>
      <c r="B2182" s="128">
        <v>51009</v>
      </c>
      <c r="C2182" s="124" t="s">
        <v>3863</v>
      </c>
      <c r="D2182" s="314">
        <v>5000</v>
      </c>
      <c r="E2182" s="69"/>
      <c r="F2182" s="69"/>
      <c r="G2182" s="69"/>
      <c r="H2182" s="69"/>
      <c r="I2182" s="69"/>
      <c r="J2182" s="69"/>
      <c r="N2182" s="69"/>
      <c r="O2182" s="69"/>
      <c r="P2182" s="69"/>
      <c r="Q2182" s="69"/>
      <c r="R2182" s="69"/>
      <c r="S2182" s="69"/>
      <c r="T2182" s="69"/>
      <c r="U2182" s="69"/>
      <c r="V2182" s="69"/>
      <c r="W2182" s="69"/>
      <c r="X2182" s="69"/>
      <c r="Y2182" s="69"/>
      <c r="Z2182" s="69"/>
      <c r="AA2182" s="69"/>
      <c r="AB2182" s="69"/>
      <c r="AC2182" s="69"/>
      <c r="AD2182" s="69"/>
      <c r="AE2182" s="69"/>
      <c r="AF2182" s="69"/>
      <c r="AG2182" s="69"/>
      <c r="AH2182" s="69"/>
      <c r="AI2182" s="69"/>
      <c r="AJ2182" s="69"/>
      <c r="AK2182" s="69"/>
      <c r="AL2182" s="69"/>
      <c r="AM2182" s="69"/>
      <c r="AN2182" s="69"/>
      <c r="AO2182" s="69"/>
      <c r="AP2182" s="69"/>
      <c r="AQ2182" s="69"/>
      <c r="AR2182" s="69"/>
      <c r="AS2182" s="69"/>
      <c r="AT2182" s="69"/>
      <c r="AU2182" s="69"/>
      <c r="AV2182" s="69"/>
      <c r="AW2182" s="69"/>
      <c r="AX2182" s="69"/>
      <c r="AY2182" s="69"/>
      <c r="AZ2182" s="69"/>
      <c r="BA2182" s="69"/>
      <c r="BB2182" s="69"/>
      <c r="BC2182" s="69"/>
      <c r="BD2182" s="69"/>
      <c r="BE2182" s="69"/>
      <c r="BF2182" s="69"/>
      <c r="BG2182" s="69"/>
      <c r="BH2182" s="69"/>
      <c r="BI2182" s="69"/>
      <c r="BJ2182" s="69"/>
      <c r="BK2182" s="69"/>
      <c r="BL2182" s="69"/>
      <c r="BM2182" s="69"/>
      <c r="BN2182" s="69"/>
      <c r="BO2182" s="69"/>
      <c r="BP2182" s="69"/>
      <c r="BQ2182" s="69"/>
      <c r="BR2182" s="69"/>
      <c r="BS2182" s="69"/>
      <c r="BT2182" s="69"/>
      <c r="BU2182" s="69"/>
      <c r="BV2182" s="69"/>
      <c r="BW2182" s="69"/>
      <c r="BX2182" s="69"/>
      <c r="BY2182" s="69"/>
      <c r="BZ2182" s="69"/>
      <c r="CA2182" s="69"/>
      <c r="CB2182" s="69"/>
      <c r="CC2182" s="69"/>
      <c r="CD2182" s="69"/>
      <c r="CE2182" s="69"/>
      <c r="CF2182" s="69"/>
      <c r="CG2182" s="69"/>
      <c r="CH2182" s="69"/>
      <c r="CI2182" s="69"/>
      <c r="CJ2182" s="69"/>
      <c r="CK2182" s="69"/>
      <c r="CL2182" s="69"/>
      <c r="CM2182" s="69"/>
      <c r="CN2182" s="69"/>
      <c r="CO2182" s="69"/>
      <c r="CP2182" s="69"/>
      <c r="CQ2182" s="69"/>
      <c r="CR2182" s="69"/>
      <c r="CS2182" s="69"/>
      <c r="CT2182" s="69"/>
      <c r="CU2182" s="69"/>
      <c r="CV2182" s="69"/>
      <c r="CW2182" s="69"/>
      <c r="CX2182" s="69"/>
      <c r="CY2182" s="69"/>
      <c r="CZ2182" s="69"/>
      <c r="DA2182" s="69"/>
      <c r="DB2182" s="69"/>
      <c r="DC2182" s="69"/>
      <c r="DD2182" s="69"/>
      <c r="DE2182" s="69"/>
      <c r="DF2182" s="69"/>
      <c r="DG2182" s="69"/>
      <c r="DH2182" s="69"/>
      <c r="DI2182" s="69"/>
      <c r="DJ2182" s="69"/>
      <c r="DK2182" s="69"/>
      <c r="DL2182" s="69"/>
      <c r="DM2182" s="69"/>
      <c r="DN2182" s="69"/>
      <c r="DO2182" s="69"/>
      <c r="DP2182" s="69"/>
      <c r="DQ2182" s="69"/>
      <c r="DR2182" s="69"/>
      <c r="DS2182" s="69"/>
      <c r="DT2182" s="69"/>
      <c r="DU2182" s="69"/>
      <c r="DV2182" s="69"/>
      <c r="DW2182" s="69"/>
      <c r="DX2182" s="69"/>
      <c r="DY2182" s="69"/>
      <c r="DZ2182" s="69"/>
      <c r="EA2182" s="69"/>
      <c r="EB2182" s="69"/>
      <c r="EC2182" s="69"/>
      <c r="ED2182" s="69"/>
      <c r="EE2182" s="69"/>
      <c r="EF2182" s="69"/>
      <c r="EG2182" s="69"/>
      <c r="EH2182" s="69"/>
      <c r="EI2182" s="69"/>
      <c r="EJ2182" s="69"/>
      <c r="EK2182" s="69"/>
      <c r="EL2182" s="69"/>
      <c r="EM2182" s="69"/>
      <c r="EN2182" s="69"/>
      <c r="EO2182" s="69"/>
      <c r="EP2182" s="69"/>
      <c r="EQ2182" s="69"/>
      <c r="ER2182" s="69"/>
      <c r="ES2182" s="69"/>
      <c r="ET2182" s="69"/>
      <c r="EU2182" s="69"/>
      <c r="EV2182" s="69"/>
      <c r="EW2182" s="69"/>
      <c r="EX2182" s="69"/>
      <c r="EY2182" s="69"/>
      <c r="EZ2182" s="69"/>
      <c r="FA2182" s="69"/>
      <c r="FB2182" s="69"/>
      <c r="FC2182" s="69"/>
      <c r="FD2182" s="69"/>
      <c r="FE2182" s="69"/>
      <c r="FF2182" s="69"/>
      <c r="FG2182" s="69"/>
      <c r="FH2182" s="69"/>
      <c r="FI2182" s="69"/>
      <c r="FJ2182" s="69"/>
      <c r="FK2182" s="69"/>
      <c r="FL2182" s="69"/>
      <c r="FM2182" s="69"/>
      <c r="FN2182" s="69"/>
      <c r="FO2182" s="69"/>
      <c r="FP2182" s="69"/>
      <c r="FQ2182" s="69"/>
      <c r="FR2182" s="69"/>
      <c r="FS2182" s="69"/>
      <c r="FT2182" s="69"/>
      <c r="FU2182" s="69"/>
      <c r="FV2182" s="69"/>
      <c r="FW2182" s="69"/>
      <c r="FX2182" s="69"/>
      <c r="FY2182" s="69"/>
      <c r="FZ2182" s="69"/>
      <c r="GA2182" s="69"/>
      <c r="GB2182" s="69"/>
      <c r="GC2182" s="69"/>
      <c r="GD2182" s="69"/>
      <c r="GE2182" s="69"/>
      <c r="GF2182" s="69"/>
      <c r="GG2182" s="69"/>
      <c r="GH2182" s="69"/>
      <c r="GI2182" s="69"/>
      <c r="GJ2182" s="69"/>
      <c r="GK2182" s="69"/>
      <c r="GL2182" s="69"/>
      <c r="GM2182" s="69"/>
      <c r="GN2182" s="69"/>
      <c r="GO2182" s="69"/>
      <c r="GP2182" s="69"/>
      <c r="GQ2182" s="69"/>
      <c r="GR2182" s="69"/>
      <c r="GS2182" s="69"/>
      <c r="GT2182" s="69"/>
      <c r="GU2182" s="69"/>
      <c r="GV2182" s="69"/>
      <c r="GW2182" s="69"/>
      <c r="GX2182" s="69"/>
      <c r="GY2182" s="69"/>
      <c r="GZ2182" s="69"/>
      <c r="HA2182" s="69"/>
      <c r="HB2182" s="69"/>
      <c r="HC2182" s="69"/>
      <c r="HD2182" s="69"/>
      <c r="HE2182" s="69"/>
      <c r="HF2182" s="69"/>
      <c r="HG2182" s="69"/>
      <c r="HH2182" s="69"/>
      <c r="HI2182" s="69"/>
      <c r="HJ2182" s="69"/>
      <c r="HK2182" s="69"/>
      <c r="HL2182" s="69"/>
      <c r="HM2182" s="69"/>
      <c r="HN2182" s="69"/>
      <c r="HO2182" s="69"/>
      <c r="HP2182" s="69"/>
      <c r="HQ2182" s="69"/>
      <c r="HR2182" s="69"/>
      <c r="HS2182" s="69"/>
      <c r="HT2182" s="69"/>
      <c r="HU2182" s="69"/>
      <c r="HV2182" s="69"/>
      <c r="HW2182" s="69"/>
      <c r="HX2182" s="69"/>
      <c r="HY2182" s="69"/>
      <c r="HZ2182" s="69"/>
      <c r="IA2182" s="69"/>
      <c r="IB2182" s="69"/>
      <c r="IC2182" s="69"/>
      <c r="ID2182" s="69"/>
      <c r="IE2182" s="69"/>
      <c r="IF2182" s="69"/>
      <c r="IG2182" s="69"/>
      <c r="IH2182" s="69"/>
      <c r="II2182" s="69"/>
      <c r="IJ2182" s="69"/>
      <c r="IK2182" s="69"/>
      <c r="IL2182" s="69"/>
      <c r="IM2182" s="69"/>
      <c r="IN2182" s="69"/>
    </row>
    <row r="2183" spans="1:248" s="70" customFormat="1" ht="13.35" customHeight="1" x14ac:dyDescent="0.2">
      <c r="A2183" s="127" t="s">
        <v>3861</v>
      </c>
      <c r="B2183" s="128">
        <v>51010</v>
      </c>
      <c r="C2183" s="124" t="s">
        <v>3864</v>
      </c>
      <c r="D2183" s="314">
        <v>5000</v>
      </c>
      <c r="E2183" s="69"/>
      <c r="F2183" s="69"/>
      <c r="G2183" s="69"/>
      <c r="H2183" s="69"/>
      <c r="I2183" s="69"/>
      <c r="J2183" s="69"/>
      <c r="N2183" s="69"/>
      <c r="O2183" s="69"/>
      <c r="P2183" s="69"/>
      <c r="Q2183" s="69"/>
      <c r="R2183" s="69"/>
      <c r="S2183" s="69"/>
      <c r="T2183" s="69"/>
      <c r="U2183" s="69"/>
      <c r="V2183" s="69"/>
      <c r="W2183" s="69"/>
      <c r="X2183" s="69"/>
      <c r="Y2183" s="69"/>
      <c r="Z2183" s="69"/>
      <c r="AA2183" s="69"/>
      <c r="AB2183" s="69"/>
      <c r="AC2183" s="69"/>
      <c r="AD2183" s="69"/>
      <c r="AE2183" s="69"/>
      <c r="AF2183" s="69"/>
      <c r="AG2183" s="69"/>
      <c r="AH2183" s="69"/>
      <c r="AI2183" s="69"/>
      <c r="AJ2183" s="69"/>
      <c r="AK2183" s="69"/>
      <c r="AL2183" s="69"/>
      <c r="AM2183" s="69"/>
      <c r="AN2183" s="69"/>
      <c r="AO2183" s="69"/>
      <c r="AP2183" s="69"/>
      <c r="AQ2183" s="69"/>
      <c r="AR2183" s="69"/>
      <c r="AS2183" s="69"/>
      <c r="AT2183" s="69"/>
      <c r="AU2183" s="69"/>
      <c r="AV2183" s="69"/>
      <c r="AW2183" s="69"/>
      <c r="AX2183" s="69"/>
      <c r="AY2183" s="69"/>
      <c r="AZ2183" s="69"/>
      <c r="BA2183" s="69"/>
      <c r="BB2183" s="69"/>
      <c r="BC2183" s="69"/>
      <c r="BD2183" s="69"/>
      <c r="BE2183" s="69"/>
      <c r="BF2183" s="69"/>
      <c r="BG2183" s="69"/>
      <c r="BH2183" s="69"/>
      <c r="BI2183" s="69"/>
      <c r="BJ2183" s="69"/>
      <c r="BK2183" s="69"/>
      <c r="BL2183" s="69"/>
      <c r="BM2183" s="69"/>
      <c r="BN2183" s="69"/>
      <c r="BO2183" s="69"/>
      <c r="BP2183" s="69"/>
      <c r="BQ2183" s="69"/>
      <c r="BR2183" s="69"/>
      <c r="BS2183" s="69"/>
      <c r="BT2183" s="69"/>
      <c r="BU2183" s="69"/>
      <c r="BV2183" s="69"/>
      <c r="BW2183" s="69"/>
      <c r="BX2183" s="69"/>
      <c r="BY2183" s="69"/>
      <c r="BZ2183" s="69"/>
      <c r="CA2183" s="69"/>
      <c r="CB2183" s="69"/>
      <c r="CC2183" s="69"/>
      <c r="CD2183" s="69"/>
      <c r="CE2183" s="69"/>
      <c r="CF2183" s="69"/>
      <c r="CG2183" s="69"/>
      <c r="CH2183" s="69"/>
      <c r="CI2183" s="69"/>
      <c r="CJ2183" s="69"/>
      <c r="CK2183" s="69"/>
      <c r="CL2183" s="69"/>
      <c r="CM2183" s="69"/>
      <c r="CN2183" s="69"/>
      <c r="CO2183" s="69"/>
      <c r="CP2183" s="69"/>
      <c r="CQ2183" s="69"/>
      <c r="CR2183" s="69"/>
      <c r="CS2183" s="69"/>
      <c r="CT2183" s="69"/>
      <c r="CU2183" s="69"/>
      <c r="CV2183" s="69"/>
      <c r="CW2183" s="69"/>
      <c r="CX2183" s="69"/>
      <c r="CY2183" s="69"/>
      <c r="CZ2183" s="69"/>
      <c r="DA2183" s="69"/>
      <c r="DB2183" s="69"/>
      <c r="DC2183" s="69"/>
      <c r="DD2183" s="69"/>
      <c r="DE2183" s="69"/>
      <c r="DF2183" s="69"/>
      <c r="DG2183" s="69"/>
      <c r="DH2183" s="69"/>
      <c r="DI2183" s="69"/>
      <c r="DJ2183" s="69"/>
      <c r="DK2183" s="69"/>
      <c r="DL2183" s="69"/>
      <c r="DM2183" s="69"/>
      <c r="DN2183" s="69"/>
      <c r="DO2183" s="69"/>
      <c r="DP2183" s="69"/>
      <c r="DQ2183" s="69"/>
      <c r="DR2183" s="69"/>
      <c r="DS2183" s="69"/>
      <c r="DT2183" s="69"/>
      <c r="DU2183" s="69"/>
      <c r="DV2183" s="69"/>
      <c r="DW2183" s="69"/>
      <c r="DX2183" s="69"/>
      <c r="DY2183" s="69"/>
      <c r="DZ2183" s="69"/>
      <c r="EA2183" s="69"/>
      <c r="EB2183" s="69"/>
      <c r="EC2183" s="69"/>
      <c r="ED2183" s="69"/>
      <c r="EE2183" s="69"/>
      <c r="EF2183" s="69"/>
      <c r="EG2183" s="69"/>
      <c r="EH2183" s="69"/>
      <c r="EI2183" s="69"/>
      <c r="EJ2183" s="69"/>
      <c r="EK2183" s="69"/>
      <c r="EL2183" s="69"/>
      <c r="EM2183" s="69"/>
      <c r="EN2183" s="69"/>
      <c r="EO2183" s="69"/>
      <c r="EP2183" s="69"/>
      <c r="EQ2183" s="69"/>
      <c r="ER2183" s="69"/>
      <c r="ES2183" s="69"/>
      <c r="ET2183" s="69"/>
      <c r="EU2183" s="69"/>
      <c r="EV2183" s="69"/>
      <c r="EW2183" s="69"/>
      <c r="EX2183" s="69"/>
      <c r="EY2183" s="69"/>
      <c r="EZ2183" s="69"/>
      <c r="FA2183" s="69"/>
      <c r="FB2183" s="69"/>
      <c r="FC2183" s="69"/>
      <c r="FD2183" s="69"/>
      <c r="FE2183" s="69"/>
      <c r="FF2183" s="69"/>
      <c r="FG2183" s="69"/>
      <c r="FH2183" s="69"/>
      <c r="FI2183" s="69"/>
      <c r="FJ2183" s="69"/>
      <c r="FK2183" s="69"/>
      <c r="FL2183" s="69"/>
      <c r="FM2183" s="69"/>
      <c r="FN2183" s="69"/>
      <c r="FO2183" s="69"/>
      <c r="FP2183" s="69"/>
      <c r="FQ2183" s="69"/>
      <c r="FR2183" s="69"/>
      <c r="FS2183" s="69"/>
      <c r="FT2183" s="69"/>
      <c r="FU2183" s="69"/>
      <c r="FV2183" s="69"/>
      <c r="FW2183" s="69"/>
      <c r="FX2183" s="69"/>
      <c r="FY2183" s="69"/>
      <c r="FZ2183" s="69"/>
      <c r="GA2183" s="69"/>
      <c r="GB2183" s="69"/>
      <c r="GC2183" s="69"/>
      <c r="GD2183" s="69"/>
      <c r="GE2183" s="69"/>
      <c r="GF2183" s="69"/>
      <c r="GG2183" s="69"/>
      <c r="GH2183" s="69"/>
      <c r="GI2183" s="69"/>
      <c r="GJ2183" s="69"/>
      <c r="GK2183" s="69"/>
      <c r="GL2183" s="69"/>
      <c r="GM2183" s="69"/>
      <c r="GN2183" s="69"/>
      <c r="GO2183" s="69"/>
      <c r="GP2183" s="69"/>
      <c r="GQ2183" s="69"/>
      <c r="GR2183" s="69"/>
      <c r="GS2183" s="69"/>
      <c r="GT2183" s="69"/>
      <c r="GU2183" s="69"/>
      <c r="GV2183" s="69"/>
      <c r="GW2183" s="69"/>
      <c r="GX2183" s="69"/>
      <c r="GY2183" s="69"/>
      <c r="GZ2183" s="69"/>
      <c r="HA2183" s="69"/>
      <c r="HB2183" s="69"/>
      <c r="HC2183" s="69"/>
      <c r="HD2183" s="69"/>
      <c r="HE2183" s="69"/>
      <c r="HF2183" s="69"/>
      <c r="HG2183" s="69"/>
      <c r="HH2183" s="69"/>
      <c r="HI2183" s="69"/>
      <c r="HJ2183" s="69"/>
      <c r="HK2183" s="69"/>
      <c r="HL2183" s="69"/>
      <c r="HM2183" s="69"/>
      <c r="HN2183" s="69"/>
      <c r="HO2183" s="69"/>
      <c r="HP2183" s="69"/>
      <c r="HQ2183" s="69"/>
      <c r="HR2183" s="69"/>
      <c r="HS2183" s="69"/>
      <c r="HT2183" s="69"/>
      <c r="HU2183" s="69"/>
      <c r="HV2183" s="69"/>
      <c r="HW2183" s="69"/>
      <c r="HX2183" s="69"/>
      <c r="HY2183" s="69"/>
      <c r="HZ2183" s="69"/>
      <c r="IA2183" s="69"/>
      <c r="IB2183" s="69"/>
      <c r="IC2183" s="69"/>
      <c r="ID2183" s="69"/>
      <c r="IE2183" s="69"/>
      <c r="IF2183" s="69"/>
      <c r="IG2183" s="69"/>
      <c r="IH2183" s="69"/>
      <c r="II2183" s="69"/>
      <c r="IJ2183" s="69"/>
      <c r="IK2183" s="69"/>
      <c r="IL2183" s="69"/>
      <c r="IM2183" s="69"/>
      <c r="IN2183" s="69"/>
    </row>
    <row r="2184" spans="1:248" s="70" customFormat="1" ht="32.1" customHeight="1" x14ac:dyDescent="0.2">
      <c r="A2184" s="127" t="s">
        <v>3861</v>
      </c>
      <c r="B2184" s="128">
        <v>51011</v>
      </c>
      <c r="C2184" s="124" t="s">
        <v>3865</v>
      </c>
      <c r="D2184" s="314">
        <v>2000</v>
      </c>
      <c r="E2184" s="69"/>
      <c r="F2184" s="69"/>
      <c r="G2184" s="69"/>
      <c r="H2184" s="69"/>
      <c r="I2184" s="69"/>
      <c r="J2184" s="69"/>
      <c r="N2184" s="69"/>
      <c r="O2184" s="69"/>
      <c r="P2184" s="69"/>
      <c r="Q2184" s="69"/>
      <c r="R2184" s="69"/>
      <c r="S2184" s="69"/>
      <c r="T2184" s="69"/>
      <c r="U2184" s="69"/>
      <c r="V2184" s="69"/>
      <c r="W2184" s="69"/>
      <c r="X2184" s="69"/>
      <c r="Y2184" s="69"/>
      <c r="Z2184" s="69"/>
      <c r="AA2184" s="69"/>
      <c r="AB2184" s="69"/>
      <c r="AC2184" s="69"/>
      <c r="AD2184" s="69"/>
      <c r="AE2184" s="69"/>
      <c r="AF2184" s="69"/>
      <c r="AG2184" s="69"/>
      <c r="AH2184" s="69"/>
      <c r="AI2184" s="69"/>
      <c r="AJ2184" s="69"/>
      <c r="AK2184" s="69"/>
      <c r="AL2184" s="69"/>
      <c r="AM2184" s="69"/>
      <c r="AN2184" s="69"/>
      <c r="AO2184" s="69"/>
      <c r="AP2184" s="69"/>
      <c r="AQ2184" s="69"/>
      <c r="AR2184" s="69"/>
      <c r="AS2184" s="69"/>
      <c r="AT2184" s="69"/>
      <c r="AU2184" s="69"/>
      <c r="AV2184" s="69"/>
      <c r="AW2184" s="69"/>
      <c r="AX2184" s="69"/>
      <c r="AY2184" s="69"/>
      <c r="AZ2184" s="69"/>
      <c r="BA2184" s="69"/>
      <c r="BB2184" s="69"/>
      <c r="BC2184" s="69"/>
      <c r="BD2184" s="69"/>
      <c r="BE2184" s="69"/>
      <c r="BF2184" s="69"/>
      <c r="BG2184" s="69"/>
      <c r="BH2184" s="69"/>
      <c r="BI2184" s="69"/>
      <c r="BJ2184" s="69"/>
      <c r="BK2184" s="69"/>
      <c r="BL2184" s="69"/>
      <c r="BM2184" s="69"/>
      <c r="BN2184" s="69"/>
      <c r="BO2184" s="69"/>
      <c r="BP2184" s="69"/>
      <c r="BQ2184" s="69"/>
      <c r="BR2184" s="69"/>
      <c r="BS2184" s="69"/>
      <c r="BT2184" s="69"/>
      <c r="BU2184" s="69"/>
      <c r="BV2184" s="69"/>
      <c r="BW2184" s="69"/>
      <c r="BX2184" s="69"/>
      <c r="BY2184" s="69"/>
      <c r="BZ2184" s="69"/>
      <c r="CA2184" s="69"/>
      <c r="CB2184" s="69"/>
      <c r="CC2184" s="69"/>
      <c r="CD2184" s="69"/>
      <c r="CE2184" s="69"/>
      <c r="CF2184" s="69"/>
      <c r="CG2184" s="69"/>
      <c r="CH2184" s="69"/>
      <c r="CI2184" s="69"/>
      <c r="CJ2184" s="69"/>
      <c r="CK2184" s="69"/>
      <c r="CL2184" s="69"/>
      <c r="CM2184" s="69"/>
      <c r="CN2184" s="69"/>
      <c r="CO2184" s="69"/>
      <c r="CP2184" s="69"/>
      <c r="CQ2184" s="69"/>
      <c r="CR2184" s="69"/>
      <c r="CS2184" s="69"/>
      <c r="CT2184" s="69"/>
      <c r="CU2184" s="69"/>
      <c r="CV2184" s="69"/>
      <c r="CW2184" s="69"/>
      <c r="CX2184" s="69"/>
      <c r="CY2184" s="69"/>
      <c r="CZ2184" s="69"/>
      <c r="DA2184" s="69"/>
      <c r="DB2184" s="69"/>
      <c r="DC2184" s="69"/>
      <c r="DD2184" s="69"/>
      <c r="DE2184" s="69"/>
      <c r="DF2184" s="69"/>
      <c r="DG2184" s="69"/>
      <c r="DH2184" s="69"/>
      <c r="DI2184" s="69"/>
      <c r="DJ2184" s="69"/>
      <c r="DK2184" s="69"/>
      <c r="DL2184" s="69"/>
      <c r="DM2184" s="69"/>
      <c r="DN2184" s="69"/>
      <c r="DO2184" s="69"/>
      <c r="DP2184" s="69"/>
      <c r="DQ2184" s="69"/>
      <c r="DR2184" s="69"/>
      <c r="DS2184" s="69"/>
      <c r="DT2184" s="69"/>
      <c r="DU2184" s="69"/>
      <c r="DV2184" s="69"/>
      <c r="DW2184" s="69"/>
      <c r="DX2184" s="69"/>
      <c r="DY2184" s="69"/>
      <c r="DZ2184" s="69"/>
      <c r="EA2184" s="69"/>
      <c r="EB2184" s="69"/>
      <c r="EC2184" s="69"/>
      <c r="ED2184" s="69"/>
      <c r="EE2184" s="69"/>
      <c r="EF2184" s="69"/>
      <c r="EG2184" s="69"/>
      <c r="EH2184" s="69"/>
      <c r="EI2184" s="69"/>
      <c r="EJ2184" s="69"/>
      <c r="EK2184" s="69"/>
      <c r="EL2184" s="69"/>
      <c r="EM2184" s="69"/>
      <c r="EN2184" s="69"/>
      <c r="EO2184" s="69"/>
      <c r="EP2184" s="69"/>
      <c r="EQ2184" s="69"/>
      <c r="ER2184" s="69"/>
      <c r="ES2184" s="69"/>
      <c r="ET2184" s="69"/>
      <c r="EU2184" s="69"/>
      <c r="EV2184" s="69"/>
      <c r="EW2184" s="69"/>
      <c r="EX2184" s="69"/>
      <c r="EY2184" s="69"/>
      <c r="EZ2184" s="69"/>
      <c r="FA2184" s="69"/>
      <c r="FB2184" s="69"/>
      <c r="FC2184" s="69"/>
      <c r="FD2184" s="69"/>
      <c r="FE2184" s="69"/>
      <c r="FF2184" s="69"/>
      <c r="FG2184" s="69"/>
      <c r="FH2184" s="69"/>
      <c r="FI2184" s="69"/>
      <c r="FJ2184" s="69"/>
      <c r="FK2184" s="69"/>
      <c r="FL2184" s="69"/>
      <c r="FM2184" s="69"/>
      <c r="FN2184" s="69"/>
      <c r="FO2184" s="69"/>
      <c r="FP2184" s="69"/>
      <c r="FQ2184" s="69"/>
      <c r="FR2184" s="69"/>
      <c r="FS2184" s="69"/>
      <c r="FT2184" s="69"/>
      <c r="FU2184" s="69"/>
      <c r="FV2184" s="69"/>
      <c r="FW2184" s="69"/>
      <c r="FX2184" s="69"/>
      <c r="FY2184" s="69"/>
      <c r="FZ2184" s="69"/>
      <c r="GA2184" s="69"/>
      <c r="GB2184" s="69"/>
      <c r="GC2184" s="69"/>
      <c r="GD2184" s="69"/>
      <c r="GE2184" s="69"/>
      <c r="GF2184" s="69"/>
      <c r="GG2184" s="69"/>
      <c r="GH2184" s="69"/>
      <c r="GI2184" s="69"/>
      <c r="GJ2184" s="69"/>
      <c r="GK2184" s="69"/>
      <c r="GL2184" s="69"/>
      <c r="GM2184" s="69"/>
      <c r="GN2184" s="69"/>
      <c r="GO2184" s="69"/>
      <c r="GP2184" s="69"/>
      <c r="GQ2184" s="69"/>
      <c r="GR2184" s="69"/>
      <c r="GS2184" s="69"/>
      <c r="GT2184" s="69"/>
      <c r="GU2184" s="69"/>
      <c r="GV2184" s="69"/>
      <c r="GW2184" s="69"/>
      <c r="GX2184" s="69"/>
      <c r="GY2184" s="69"/>
      <c r="GZ2184" s="69"/>
      <c r="HA2184" s="69"/>
      <c r="HB2184" s="69"/>
      <c r="HC2184" s="69"/>
      <c r="HD2184" s="69"/>
      <c r="HE2184" s="69"/>
      <c r="HF2184" s="69"/>
      <c r="HG2184" s="69"/>
      <c r="HH2184" s="69"/>
      <c r="HI2184" s="69"/>
      <c r="HJ2184" s="69"/>
      <c r="HK2184" s="69"/>
      <c r="HL2184" s="69"/>
      <c r="HM2184" s="69"/>
      <c r="HN2184" s="69"/>
      <c r="HO2184" s="69"/>
      <c r="HP2184" s="69"/>
      <c r="HQ2184" s="69"/>
      <c r="HR2184" s="69"/>
      <c r="HS2184" s="69"/>
      <c r="HT2184" s="69"/>
      <c r="HU2184" s="69"/>
      <c r="HV2184" s="69"/>
      <c r="HW2184" s="69"/>
      <c r="HX2184" s="69"/>
      <c r="HY2184" s="69"/>
      <c r="HZ2184" s="69"/>
      <c r="IA2184" s="69"/>
      <c r="IB2184" s="69"/>
      <c r="IC2184" s="69"/>
      <c r="ID2184" s="69"/>
      <c r="IE2184" s="69"/>
      <c r="IF2184" s="69"/>
      <c r="IG2184" s="69"/>
      <c r="IH2184" s="69"/>
      <c r="II2184" s="69"/>
      <c r="IJ2184" s="69"/>
      <c r="IK2184" s="69"/>
      <c r="IL2184" s="69"/>
      <c r="IM2184" s="69"/>
      <c r="IN2184" s="69"/>
    </row>
    <row r="2185" spans="1:248" s="70" customFormat="1" ht="13.35" customHeight="1" x14ac:dyDescent="0.2">
      <c r="A2185" s="127" t="s">
        <v>3866</v>
      </c>
      <c r="B2185" s="128">
        <v>51012</v>
      </c>
      <c r="C2185" s="133" t="s">
        <v>3867</v>
      </c>
      <c r="D2185" s="314">
        <v>15000</v>
      </c>
      <c r="E2185" s="69"/>
      <c r="F2185" s="69"/>
      <c r="G2185" s="69"/>
      <c r="H2185" s="69"/>
      <c r="I2185" s="69"/>
      <c r="J2185" s="69"/>
      <c r="N2185" s="69"/>
      <c r="O2185" s="69"/>
      <c r="P2185" s="69"/>
      <c r="Q2185" s="69"/>
      <c r="R2185" s="69"/>
      <c r="S2185" s="69"/>
      <c r="T2185" s="69"/>
      <c r="U2185" s="69"/>
      <c r="V2185" s="69"/>
      <c r="W2185" s="69"/>
      <c r="X2185" s="69"/>
      <c r="Y2185" s="69"/>
      <c r="Z2185" s="69"/>
      <c r="AA2185" s="69"/>
      <c r="AB2185" s="69"/>
      <c r="AC2185" s="69"/>
      <c r="AD2185" s="69"/>
      <c r="AE2185" s="69"/>
      <c r="AF2185" s="69"/>
      <c r="AG2185" s="69"/>
      <c r="AH2185" s="69"/>
      <c r="AI2185" s="69"/>
      <c r="AJ2185" s="69"/>
      <c r="AK2185" s="69"/>
      <c r="AL2185" s="69"/>
      <c r="AM2185" s="69"/>
      <c r="AN2185" s="69"/>
      <c r="AO2185" s="69"/>
      <c r="AP2185" s="69"/>
      <c r="AQ2185" s="69"/>
      <c r="AR2185" s="69"/>
      <c r="AS2185" s="69"/>
      <c r="AT2185" s="69"/>
      <c r="AU2185" s="69"/>
      <c r="AV2185" s="69"/>
      <c r="AW2185" s="69"/>
      <c r="AX2185" s="69"/>
      <c r="AY2185" s="69"/>
      <c r="AZ2185" s="69"/>
      <c r="BA2185" s="69"/>
      <c r="BB2185" s="69"/>
      <c r="BC2185" s="69"/>
      <c r="BD2185" s="69"/>
      <c r="BE2185" s="69"/>
      <c r="BF2185" s="69"/>
      <c r="BG2185" s="69"/>
      <c r="BH2185" s="69"/>
      <c r="BI2185" s="69"/>
      <c r="BJ2185" s="69"/>
      <c r="BK2185" s="69"/>
      <c r="BL2185" s="69"/>
      <c r="BM2185" s="69"/>
      <c r="BN2185" s="69"/>
      <c r="BO2185" s="69"/>
      <c r="BP2185" s="69"/>
      <c r="BQ2185" s="69"/>
      <c r="BR2185" s="69"/>
      <c r="BS2185" s="69"/>
      <c r="BT2185" s="69"/>
      <c r="BU2185" s="69"/>
      <c r="BV2185" s="69"/>
      <c r="BW2185" s="69"/>
      <c r="BX2185" s="69"/>
      <c r="BY2185" s="69"/>
      <c r="BZ2185" s="69"/>
      <c r="CA2185" s="69"/>
      <c r="CB2185" s="69"/>
      <c r="CC2185" s="69"/>
      <c r="CD2185" s="69"/>
      <c r="CE2185" s="69"/>
      <c r="CF2185" s="69"/>
      <c r="CG2185" s="69"/>
      <c r="CH2185" s="69"/>
      <c r="CI2185" s="69"/>
      <c r="CJ2185" s="69"/>
      <c r="CK2185" s="69"/>
      <c r="CL2185" s="69"/>
      <c r="CM2185" s="69"/>
      <c r="CN2185" s="69"/>
      <c r="CO2185" s="69"/>
      <c r="CP2185" s="69"/>
      <c r="CQ2185" s="69"/>
      <c r="CR2185" s="69"/>
      <c r="CS2185" s="69"/>
      <c r="CT2185" s="69"/>
      <c r="CU2185" s="69"/>
      <c r="CV2185" s="69"/>
      <c r="CW2185" s="69"/>
      <c r="CX2185" s="69"/>
      <c r="CY2185" s="69"/>
      <c r="CZ2185" s="69"/>
      <c r="DA2185" s="69"/>
      <c r="DB2185" s="69"/>
      <c r="DC2185" s="69"/>
      <c r="DD2185" s="69"/>
      <c r="DE2185" s="69"/>
      <c r="DF2185" s="69"/>
      <c r="DG2185" s="69"/>
      <c r="DH2185" s="69"/>
      <c r="DI2185" s="69"/>
      <c r="DJ2185" s="69"/>
      <c r="DK2185" s="69"/>
      <c r="DL2185" s="69"/>
      <c r="DM2185" s="69"/>
      <c r="DN2185" s="69"/>
      <c r="DO2185" s="69"/>
      <c r="DP2185" s="69"/>
      <c r="DQ2185" s="69"/>
      <c r="DR2185" s="69"/>
      <c r="DS2185" s="69"/>
      <c r="DT2185" s="69"/>
      <c r="DU2185" s="69"/>
      <c r="DV2185" s="69"/>
      <c r="DW2185" s="69"/>
      <c r="DX2185" s="69"/>
      <c r="DY2185" s="69"/>
      <c r="DZ2185" s="69"/>
      <c r="EA2185" s="69"/>
      <c r="EB2185" s="69"/>
      <c r="EC2185" s="69"/>
      <c r="ED2185" s="69"/>
      <c r="EE2185" s="69"/>
      <c r="EF2185" s="69"/>
      <c r="EG2185" s="69"/>
      <c r="EH2185" s="69"/>
      <c r="EI2185" s="69"/>
      <c r="EJ2185" s="69"/>
      <c r="EK2185" s="69"/>
      <c r="EL2185" s="69"/>
      <c r="EM2185" s="69"/>
      <c r="EN2185" s="69"/>
      <c r="EO2185" s="69"/>
      <c r="EP2185" s="69"/>
      <c r="EQ2185" s="69"/>
      <c r="ER2185" s="69"/>
      <c r="ES2185" s="69"/>
      <c r="ET2185" s="69"/>
      <c r="EU2185" s="69"/>
      <c r="EV2185" s="69"/>
      <c r="EW2185" s="69"/>
      <c r="EX2185" s="69"/>
      <c r="EY2185" s="69"/>
      <c r="EZ2185" s="69"/>
      <c r="FA2185" s="69"/>
      <c r="FB2185" s="69"/>
      <c r="FC2185" s="69"/>
      <c r="FD2185" s="69"/>
      <c r="FE2185" s="69"/>
      <c r="FF2185" s="69"/>
      <c r="FG2185" s="69"/>
      <c r="FH2185" s="69"/>
      <c r="FI2185" s="69"/>
      <c r="FJ2185" s="69"/>
      <c r="FK2185" s="69"/>
      <c r="FL2185" s="69"/>
      <c r="FM2185" s="69"/>
      <c r="FN2185" s="69"/>
      <c r="FO2185" s="69"/>
      <c r="FP2185" s="69"/>
      <c r="FQ2185" s="69"/>
      <c r="FR2185" s="69"/>
      <c r="FS2185" s="69"/>
      <c r="FT2185" s="69"/>
      <c r="FU2185" s="69"/>
      <c r="FV2185" s="69"/>
      <c r="FW2185" s="69"/>
      <c r="FX2185" s="69"/>
      <c r="FY2185" s="69"/>
      <c r="FZ2185" s="69"/>
      <c r="GA2185" s="69"/>
      <c r="GB2185" s="69"/>
      <c r="GC2185" s="69"/>
      <c r="GD2185" s="69"/>
      <c r="GE2185" s="69"/>
      <c r="GF2185" s="69"/>
      <c r="GG2185" s="69"/>
      <c r="GH2185" s="69"/>
      <c r="GI2185" s="69"/>
      <c r="GJ2185" s="69"/>
      <c r="GK2185" s="69"/>
      <c r="GL2185" s="69"/>
      <c r="GM2185" s="69"/>
      <c r="GN2185" s="69"/>
      <c r="GO2185" s="69"/>
      <c r="GP2185" s="69"/>
      <c r="GQ2185" s="69"/>
      <c r="GR2185" s="69"/>
      <c r="GS2185" s="69"/>
      <c r="GT2185" s="69"/>
      <c r="GU2185" s="69"/>
      <c r="GV2185" s="69"/>
      <c r="GW2185" s="69"/>
      <c r="GX2185" s="69"/>
      <c r="GY2185" s="69"/>
      <c r="GZ2185" s="69"/>
      <c r="HA2185" s="69"/>
      <c r="HB2185" s="69"/>
      <c r="HC2185" s="69"/>
      <c r="HD2185" s="69"/>
      <c r="HE2185" s="69"/>
      <c r="HF2185" s="69"/>
      <c r="HG2185" s="69"/>
      <c r="HH2185" s="69"/>
      <c r="HI2185" s="69"/>
      <c r="HJ2185" s="69"/>
      <c r="HK2185" s="69"/>
      <c r="HL2185" s="69"/>
      <c r="HM2185" s="69"/>
      <c r="HN2185" s="69"/>
      <c r="HO2185" s="69"/>
      <c r="HP2185" s="69"/>
      <c r="HQ2185" s="69"/>
      <c r="HR2185" s="69"/>
      <c r="HS2185" s="69"/>
      <c r="HT2185" s="69"/>
      <c r="HU2185" s="69"/>
      <c r="HV2185" s="69"/>
      <c r="HW2185" s="69"/>
      <c r="HX2185" s="69"/>
      <c r="HY2185" s="69"/>
      <c r="HZ2185" s="69"/>
      <c r="IA2185" s="69"/>
      <c r="IB2185" s="69"/>
      <c r="IC2185" s="69"/>
      <c r="ID2185" s="69"/>
      <c r="IE2185" s="69"/>
      <c r="IF2185" s="69"/>
      <c r="IG2185" s="69"/>
      <c r="IH2185" s="69"/>
      <c r="II2185" s="69"/>
      <c r="IJ2185" s="69"/>
      <c r="IK2185" s="69"/>
      <c r="IL2185" s="69"/>
      <c r="IM2185" s="69"/>
      <c r="IN2185" s="69"/>
    </row>
    <row r="2186" spans="1:248" s="70" customFormat="1" ht="13.35" customHeight="1" x14ac:dyDescent="0.2">
      <c r="A2186" s="87" t="s">
        <v>3868</v>
      </c>
      <c r="B2186" s="128">
        <v>51013</v>
      </c>
      <c r="C2186" s="92" t="s">
        <v>3869</v>
      </c>
      <c r="D2186" s="314">
        <v>12000</v>
      </c>
      <c r="E2186" s="69"/>
      <c r="F2186" s="69"/>
      <c r="G2186" s="69"/>
      <c r="H2186" s="69"/>
      <c r="I2186" s="69"/>
      <c r="J2186" s="69"/>
      <c r="N2186" s="69"/>
      <c r="O2186" s="69"/>
      <c r="P2186" s="69"/>
      <c r="Q2186" s="69"/>
      <c r="R2186" s="69"/>
      <c r="S2186" s="69"/>
      <c r="T2186" s="69"/>
      <c r="U2186" s="69"/>
      <c r="V2186" s="69"/>
      <c r="W2186" s="69"/>
      <c r="X2186" s="69"/>
      <c r="Y2186" s="69"/>
      <c r="Z2186" s="69"/>
      <c r="AA2186" s="69"/>
      <c r="AB2186" s="69"/>
      <c r="AC2186" s="69"/>
      <c r="AD2186" s="69"/>
      <c r="AE2186" s="69"/>
      <c r="AF2186" s="69"/>
      <c r="AG2186" s="69"/>
      <c r="AH2186" s="69"/>
      <c r="AI2186" s="69"/>
      <c r="AJ2186" s="69"/>
      <c r="AK2186" s="69"/>
      <c r="AL2186" s="69"/>
      <c r="AM2186" s="69"/>
      <c r="AN2186" s="69"/>
      <c r="AO2186" s="69"/>
      <c r="AP2186" s="69"/>
      <c r="AQ2186" s="69"/>
      <c r="AR2186" s="69"/>
      <c r="AS2186" s="69"/>
      <c r="AT2186" s="69"/>
      <c r="AU2186" s="69"/>
      <c r="AV2186" s="69"/>
      <c r="AW2186" s="69"/>
      <c r="AX2186" s="69"/>
      <c r="AY2186" s="69"/>
      <c r="AZ2186" s="69"/>
      <c r="BA2186" s="69"/>
      <c r="BB2186" s="69"/>
      <c r="BC2186" s="69"/>
      <c r="BD2186" s="69"/>
      <c r="BE2186" s="69"/>
      <c r="BF2186" s="69"/>
      <c r="BG2186" s="69"/>
      <c r="BH2186" s="69"/>
      <c r="BI2186" s="69"/>
      <c r="BJ2186" s="69"/>
      <c r="BK2186" s="69"/>
      <c r="BL2186" s="69"/>
      <c r="BM2186" s="69"/>
      <c r="BN2186" s="69"/>
      <c r="BO2186" s="69"/>
      <c r="BP2186" s="69"/>
      <c r="BQ2186" s="69"/>
      <c r="BR2186" s="69"/>
      <c r="BS2186" s="69"/>
      <c r="BT2186" s="69"/>
      <c r="BU2186" s="69"/>
      <c r="BV2186" s="69"/>
      <c r="BW2186" s="69"/>
      <c r="BX2186" s="69"/>
      <c r="BY2186" s="69"/>
      <c r="BZ2186" s="69"/>
      <c r="CA2186" s="69"/>
      <c r="CB2186" s="69"/>
      <c r="CC2186" s="69"/>
      <c r="CD2186" s="69"/>
      <c r="CE2186" s="69"/>
      <c r="CF2186" s="69"/>
      <c r="CG2186" s="69"/>
      <c r="CH2186" s="69"/>
      <c r="CI2186" s="69"/>
      <c r="CJ2186" s="69"/>
      <c r="CK2186" s="69"/>
      <c r="CL2186" s="69"/>
      <c r="CM2186" s="69"/>
      <c r="CN2186" s="69"/>
      <c r="CO2186" s="69"/>
      <c r="CP2186" s="69"/>
      <c r="CQ2186" s="69"/>
      <c r="CR2186" s="69"/>
      <c r="CS2186" s="69"/>
      <c r="CT2186" s="69"/>
      <c r="CU2186" s="69"/>
      <c r="CV2186" s="69"/>
      <c r="CW2186" s="69"/>
      <c r="CX2186" s="69"/>
      <c r="CY2186" s="69"/>
      <c r="CZ2186" s="69"/>
      <c r="DA2186" s="69"/>
      <c r="DB2186" s="69"/>
      <c r="DC2186" s="69"/>
      <c r="DD2186" s="69"/>
      <c r="DE2186" s="69"/>
      <c r="DF2186" s="69"/>
      <c r="DG2186" s="69"/>
      <c r="DH2186" s="69"/>
      <c r="DI2186" s="69"/>
      <c r="DJ2186" s="69"/>
      <c r="DK2186" s="69"/>
      <c r="DL2186" s="69"/>
      <c r="DM2186" s="69"/>
      <c r="DN2186" s="69"/>
      <c r="DO2186" s="69"/>
      <c r="DP2186" s="69"/>
      <c r="DQ2186" s="69"/>
      <c r="DR2186" s="69"/>
      <c r="DS2186" s="69"/>
      <c r="DT2186" s="69"/>
      <c r="DU2186" s="69"/>
      <c r="DV2186" s="69"/>
      <c r="DW2186" s="69"/>
      <c r="DX2186" s="69"/>
      <c r="DY2186" s="69"/>
      <c r="DZ2186" s="69"/>
      <c r="EA2186" s="69"/>
      <c r="EB2186" s="69"/>
      <c r="EC2186" s="69"/>
      <c r="ED2186" s="69"/>
      <c r="EE2186" s="69"/>
      <c r="EF2186" s="69"/>
      <c r="EG2186" s="69"/>
      <c r="EH2186" s="69"/>
      <c r="EI2186" s="69"/>
      <c r="EJ2186" s="69"/>
      <c r="EK2186" s="69"/>
      <c r="EL2186" s="69"/>
      <c r="EM2186" s="69"/>
      <c r="EN2186" s="69"/>
      <c r="EO2186" s="69"/>
      <c r="EP2186" s="69"/>
      <c r="EQ2186" s="69"/>
      <c r="ER2186" s="69"/>
      <c r="ES2186" s="69"/>
      <c r="ET2186" s="69"/>
      <c r="EU2186" s="69"/>
      <c r="EV2186" s="69"/>
      <c r="EW2186" s="69"/>
      <c r="EX2186" s="69"/>
      <c r="EY2186" s="69"/>
      <c r="EZ2186" s="69"/>
      <c r="FA2186" s="69"/>
      <c r="FB2186" s="69"/>
      <c r="FC2186" s="69"/>
      <c r="FD2186" s="69"/>
      <c r="FE2186" s="69"/>
      <c r="FF2186" s="69"/>
      <c r="FG2186" s="69"/>
      <c r="FH2186" s="69"/>
      <c r="FI2186" s="69"/>
      <c r="FJ2186" s="69"/>
      <c r="FK2186" s="69"/>
      <c r="FL2186" s="69"/>
      <c r="FM2186" s="69"/>
      <c r="FN2186" s="69"/>
      <c r="FO2186" s="69"/>
      <c r="FP2186" s="69"/>
      <c r="FQ2186" s="69"/>
      <c r="FR2186" s="69"/>
      <c r="FS2186" s="69"/>
      <c r="FT2186" s="69"/>
      <c r="FU2186" s="69"/>
      <c r="FV2186" s="69"/>
      <c r="FW2186" s="69"/>
      <c r="FX2186" s="69"/>
      <c r="FY2186" s="69"/>
      <c r="FZ2186" s="69"/>
      <c r="GA2186" s="69"/>
      <c r="GB2186" s="69"/>
      <c r="GC2186" s="69"/>
      <c r="GD2186" s="69"/>
      <c r="GE2186" s="69"/>
      <c r="GF2186" s="69"/>
      <c r="GG2186" s="69"/>
      <c r="GH2186" s="69"/>
      <c r="GI2186" s="69"/>
      <c r="GJ2186" s="69"/>
      <c r="GK2186" s="69"/>
      <c r="GL2186" s="69"/>
      <c r="GM2186" s="69"/>
      <c r="GN2186" s="69"/>
      <c r="GO2186" s="69"/>
      <c r="GP2186" s="69"/>
      <c r="GQ2186" s="69"/>
      <c r="GR2186" s="69"/>
      <c r="GS2186" s="69"/>
      <c r="GT2186" s="69"/>
      <c r="GU2186" s="69"/>
      <c r="GV2186" s="69"/>
      <c r="GW2186" s="69"/>
      <c r="GX2186" s="69"/>
      <c r="GY2186" s="69"/>
      <c r="GZ2186" s="69"/>
      <c r="HA2186" s="69"/>
      <c r="HB2186" s="69"/>
      <c r="HC2186" s="69"/>
      <c r="HD2186" s="69"/>
      <c r="HE2186" s="69"/>
      <c r="HF2186" s="69"/>
      <c r="HG2186" s="69"/>
      <c r="HH2186" s="69"/>
      <c r="HI2186" s="69"/>
      <c r="HJ2186" s="69"/>
      <c r="HK2186" s="69"/>
      <c r="HL2186" s="69"/>
      <c r="HM2186" s="69"/>
      <c r="HN2186" s="69"/>
      <c r="HO2186" s="69"/>
      <c r="HP2186" s="69"/>
      <c r="HQ2186" s="69"/>
      <c r="HR2186" s="69"/>
      <c r="HS2186" s="69"/>
      <c r="HT2186" s="69"/>
      <c r="HU2186" s="69"/>
      <c r="HV2186" s="69"/>
      <c r="HW2186" s="69"/>
      <c r="HX2186" s="69"/>
      <c r="HY2186" s="69"/>
      <c r="HZ2186" s="69"/>
      <c r="IA2186" s="69"/>
      <c r="IB2186" s="69"/>
      <c r="IC2186" s="69"/>
      <c r="ID2186" s="69"/>
      <c r="IE2186" s="69"/>
      <c r="IF2186" s="69"/>
      <c r="IG2186" s="69"/>
      <c r="IH2186" s="69"/>
      <c r="II2186" s="69"/>
      <c r="IJ2186" s="69"/>
      <c r="IK2186" s="69"/>
      <c r="IL2186" s="69"/>
      <c r="IM2186" s="69"/>
      <c r="IN2186" s="69"/>
    </row>
    <row r="2187" spans="1:248" s="70" customFormat="1" ht="13.35" customHeight="1" x14ac:dyDescent="0.2">
      <c r="A2187" s="87" t="s">
        <v>3870</v>
      </c>
      <c r="B2187" s="128">
        <v>51014</v>
      </c>
      <c r="C2187" s="92" t="s">
        <v>3871</v>
      </c>
      <c r="D2187" s="314">
        <v>12000</v>
      </c>
      <c r="E2187" s="69"/>
      <c r="F2187" s="69"/>
      <c r="G2187" s="69"/>
      <c r="H2187" s="69"/>
      <c r="I2187" s="69"/>
      <c r="J2187" s="69"/>
      <c r="N2187" s="69"/>
      <c r="O2187" s="69"/>
      <c r="P2187" s="69"/>
      <c r="Q2187" s="69"/>
      <c r="R2187" s="69"/>
      <c r="S2187" s="69"/>
      <c r="T2187" s="69"/>
      <c r="U2187" s="69"/>
      <c r="V2187" s="69"/>
      <c r="W2187" s="69"/>
      <c r="X2187" s="69"/>
      <c r="Y2187" s="69"/>
      <c r="Z2187" s="69"/>
      <c r="AA2187" s="69"/>
      <c r="AB2187" s="69"/>
      <c r="AC2187" s="69"/>
      <c r="AD2187" s="69"/>
      <c r="AE2187" s="69"/>
      <c r="AF2187" s="69"/>
      <c r="AG2187" s="69"/>
      <c r="AH2187" s="69"/>
      <c r="AI2187" s="69"/>
      <c r="AJ2187" s="69"/>
      <c r="AK2187" s="69"/>
      <c r="AL2187" s="69"/>
      <c r="AM2187" s="69"/>
      <c r="AN2187" s="69"/>
      <c r="AO2187" s="69"/>
      <c r="AP2187" s="69"/>
      <c r="AQ2187" s="69"/>
      <c r="AR2187" s="69"/>
      <c r="AS2187" s="69"/>
      <c r="AT2187" s="69"/>
      <c r="AU2187" s="69"/>
      <c r="AV2187" s="69"/>
      <c r="AW2187" s="69"/>
      <c r="AX2187" s="69"/>
      <c r="AY2187" s="69"/>
      <c r="AZ2187" s="69"/>
      <c r="BA2187" s="69"/>
      <c r="BB2187" s="69"/>
      <c r="BC2187" s="69"/>
      <c r="BD2187" s="69"/>
      <c r="BE2187" s="69"/>
      <c r="BF2187" s="69"/>
      <c r="BG2187" s="69"/>
      <c r="BH2187" s="69"/>
      <c r="BI2187" s="69"/>
      <c r="BJ2187" s="69"/>
      <c r="BK2187" s="69"/>
      <c r="BL2187" s="69"/>
      <c r="BM2187" s="69"/>
      <c r="BN2187" s="69"/>
      <c r="BO2187" s="69"/>
      <c r="BP2187" s="69"/>
      <c r="BQ2187" s="69"/>
      <c r="BR2187" s="69"/>
      <c r="BS2187" s="69"/>
      <c r="BT2187" s="69"/>
      <c r="BU2187" s="69"/>
      <c r="BV2187" s="69"/>
      <c r="BW2187" s="69"/>
      <c r="BX2187" s="69"/>
      <c r="BY2187" s="69"/>
      <c r="BZ2187" s="69"/>
      <c r="CA2187" s="69"/>
      <c r="CB2187" s="69"/>
      <c r="CC2187" s="69"/>
      <c r="CD2187" s="69"/>
      <c r="CE2187" s="69"/>
      <c r="CF2187" s="69"/>
      <c r="CG2187" s="69"/>
      <c r="CH2187" s="69"/>
      <c r="CI2187" s="69"/>
      <c r="CJ2187" s="69"/>
      <c r="CK2187" s="69"/>
      <c r="CL2187" s="69"/>
      <c r="CM2187" s="69"/>
      <c r="CN2187" s="69"/>
      <c r="CO2187" s="69"/>
      <c r="CP2187" s="69"/>
      <c r="CQ2187" s="69"/>
      <c r="CR2187" s="69"/>
      <c r="CS2187" s="69"/>
      <c r="CT2187" s="69"/>
      <c r="CU2187" s="69"/>
      <c r="CV2187" s="69"/>
      <c r="CW2187" s="69"/>
      <c r="CX2187" s="69"/>
      <c r="CY2187" s="69"/>
      <c r="CZ2187" s="69"/>
      <c r="DA2187" s="69"/>
      <c r="DB2187" s="69"/>
      <c r="DC2187" s="69"/>
      <c r="DD2187" s="69"/>
      <c r="DE2187" s="69"/>
      <c r="DF2187" s="69"/>
      <c r="DG2187" s="69"/>
      <c r="DH2187" s="69"/>
      <c r="DI2187" s="69"/>
      <c r="DJ2187" s="69"/>
      <c r="DK2187" s="69"/>
      <c r="DL2187" s="69"/>
      <c r="DM2187" s="69"/>
      <c r="DN2187" s="69"/>
      <c r="DO2187" s="69"/>
      <c r="DP2187" s="69"/>
      <c r="DQ2187" s="69"/>
      <c r="DR2187" s="69"/>
      <c r="DS2187" s="69"/>
      <c r="DT2187" s="69"/>
      <c r="DU2187" s="69"/>
      <c r="DV2187" s="69"/>
      <c r="DW2187" s="69"/>
      <c r="DX2187" s="69"/>
      <c r="DY2187" s="69"/>
      <c r="DZ2187" s="69"/>
      <c r="EA2187" s="69"/>
      <c r="EB2187" s="69"/>
      <c r="EC2187" s="69"/>
      <c r="ED2187" s="69"/>
      <c r="EE2187" s="69"/>
      <c r="EF2187" s="69"/>
      <c r="EG2187" s="69"/>
      <c r="EH2187" s="69"/>
      <c r="EI2187" s="69"/>
      <c r="EJ2187" s="69"/>
      <c r="EK2187" s="69"/>
      <c r="EL2187" s="69"/>
      <c r="EM2187" s="69"/>
      <c r="EN2187" s="69"/>
      <c r="EO2187" s="69"/>
      <c r="EP2187" s="69"/>
      <c r="EQ2187" s="69"/>
      <c r="ER2187" s="69"/>
      <c r="ES2187" s="69"/>
      <c r="ET2187" s="69"/>
      <c r="EU2187" s="69"/>
      <c r="EV2187" s="69"/>
      <c r="EW2187" s="69"/>
      <c r="EX2187" s="69"/>
      <c r="EY2187" s="69"/>
      <c r="EZ2187" s="69"/>
      <c r="FA2187" s="69"/>
      <c r="FB2187" s="69"/>
      <c r="FC2187" s="69"/>
      <c r="FD2187" s="69"/>
      <c r="FE2187" s="69"/>
      <c r="FF2187" s="69"/>
      <c r="FG2187" s="69"/>
      <c r="FH2187" s="69"/>
      <c r="FI2187" s="69"/>
      <c r="FJ2187" s="69"/>
      <c r="FK2187" s="69"/>
      <c r="FL2187" s="69"/>
      <c r="FM2187" s="69"/>
      <c r="FN2187" s="69"/>
      <c r="FO2187" s="69"/>
      <c r="FP2187" s="69"/>
      <c r="FQ2187" s="69"/>
      <c r="FR2187" s="69"/>
      <c r="FS2187" s="69"/>
      <c r="FT2187" s="69"/>
      <c r="FU2187" s="69"/>
      <c r="FV2187" s="69"/>
      <c r="FW2187" s="69"/>
      <c r="FX2187" s="69"/>
      <c r="FY2187" s="69"/>
      <c r="FZ2187" s="69"/>
      <c r="GA2187" s="69"/>
      <c r="GB2187" s="69"/>
      <c r="GC2187" s="69"/>
      <c r="GD2187" s="69"/>
      <c r="GE2187" s="69"/>
      <c r="GF2187" s="69"/>
      <c r="GG2187" s="69"/>
      <c r="GH2187" s="69"/>
      <c r="GI2187" s="69"/>
      <c r="GJ2187" s="69"/>
      <c r="GK2187" s="69"/>
      <c r="GL2187" s="69"/>
      <c r="GM2187" s="69"/>
      <c r="GN2187" s="69"/>
      <c r="GO2187" s="69"/>
      <c r="GP2187" s="69"/>
      <c r="GQ2187" s="69"/>
      <c r="GR2187" s="69"/>
      <c r="GS2187" s="69"/>
      <c r="GT2187" s="69"/>
      <c r="GU2187" s="69"/>
      <c r="GV2187" s="69"/>
      <c r="GW2187" s="69"/>
      <c r="GX2187" s="69"/>
      <c r="GY2187" s="69"/>
      <c r="GZ2187" s="69"/>
      <c r="HA2187" s="69"/>
      <c r="HB2187" s="69"/>
      <c r="HC2187" s="69"/>
      <c r="HD2187" s="69"/>
      <c r="HE2187" s="69"/>
      <c r="HF2187" s="69"/>
      <c r="HG2187" s="69"/>
      <c r="HH2187" s="69"/>
      <c r="HI2187" s="69"/>
      <c r="HJ2187" s="69"/>
      <c r="HK2187" s="69"/>
      <c r="HL2187" s="69"/>
      <c r="HM2187" s="69"/>
      <c r="HN2187" s="69"/>
      <c r="HO2187" s="69"/>
      <c r="HP2187" s="69"/>
      <c r="HQ2187" s="69"/>
      <c r="HR2187" s="69"/>
      <c r="HS2187" s="69"/>
      <c r="HT2187" s="69"/>
      <c r="HU2187" s="69"/>
      <c r="HV2187" s="69"/>
      <c r="HW2187" s="69"/>
      <c r="HX2187" s="69"/>
      <c r="HY2187" s="69"/>
      <c r="HZ2187" s="69"/>
      <c r="IA2187" s="69"/>
      <c r="IB2187" s="69"/>
      <c r="IC2187" s="69"/>
      <c r="ID2187" s="69"/>
      <c r="IE2187" s="69"/>
      <c r="IF2187" s="69"/>
      <c r="IG2187" s="69"/>
      <c r="IH2187" s="69"/>
      <c r="II2187" s="69"/>
      <c r="IJ2187" s="69"/>
      <c r="IK2187" s="69"/>
      <c r="IL2187" s="69"/>
      <c r="IM2187" s="69"/>
      <c r="IN2187" s="69"/>
    </row>
    <row r="2188" spans="1:248" s="70" customFormat="1" ht="13.35" customHeight="1" x14ac:dyDescent="0.2">
      <c r="A2188" s="87" t="s">
        <v>3872</v>
      </c>
      <c r="B2188" s="128">
        <v>51015</v>
      </c>
      <c r="C2188" s="92" t="s">
        <v>3873</v>
      </c>
      <c r="D2188" s="314">
        <v>25000</v>
      </c>
      <c r="E2188" s="69"/>
      <c r="F2188" s="69"/>
      <c r="G2188" s="69"/>
      <c r="H2188" s="69"/>
      <c r="I2188" s="69"/>
      <c r="J2188" s="69"/>
      <c r="N2188" s="69"/>
      <c r="O2188" s="69"/>
      <c r="P2188" s="69"/>
      <c r="Q2188" s="69"/>
      <c r="R2188" s="69"/>
      <c r="S2188" s="69"/>
      <c r="T2188" s="69"/>
      <c r="U2188" s="69"/>
      <c r="V2188" s="69"/>
      <c r="W2188" s="69"/>
      <c r="X2188" s="69"/>
      <c r="Y2188" s="69"/>
      <c r="Z2188" s="69"/>
      <c r="AA2188" s="69"/>
      <c r="AB2188" s="69"/>
      <c r="AC2188" s="69"/>
      <c r="AD2188" s="69"/>
      <c r="AE2188" s="69"/>
      <c r="AF2188" s="69"/>
      <c r="AG2188" s="69"/>
      <c r="AH2188" s="69"/>
      <c r="AI2188" s="69"/>
      <c r="AJ2188" s="69"/>
      <c r="AK2188" s="69"/>
      <c r="AL2188" s="69"/>
      <c r="AM2188" s="69"/>
      <c r="AN2188" s="69"/>
      <c r="AO2188" s="69"/>
      <c r="AP2188" s="69"/>
      <c r="AQ2188" s="69"/>
      <c r="AR2188" s="69"/>
      <c r="AS2188" s="69"/>
      <c r="AT2188" s="69"/>
      <c r="AU2188" s="69"/>
      <c r="AV2188" s="69"/>
      <c r="AW2188" s="69"/>
      <c r="AX2188" s="69"/>
      <c r="AY2188" s="69"/>
      <c r="AZ2188" s="69"/>
      <c r="BA2188" s="69"/>
      <c r="BB2188" s="69"/>
      <c r="BC2188" s="69"/>
      <c r="BD2188" s="69"/>
      <c r="BE2188" s="69"/>
      <c r="BF2188" s="69"/>
      <c r="BG2188" s="69"/>
      <c r="BH2188" s="69"/>
      <c r="BI2188" s="69"/>
      <c r="BJ2188" s="69"/>
      <c r="BK2188" s="69"/>
      <c r="BL2188" s="69"/>
      <c r="BM2188" s="69"/>
      <c r="BN2188" s="69"/>
      <c r="BO2188" s="69"/>
      <c r="BP2188" s="69"/>
      <c r="BQ2188" s="69"/>
      <c r="BR2188" s="69"/>
      <c r="BS2188" s="69"/>
      <c r="BT2188" s="69"/>
      <c r="BU2188" s="69"/>
      <c r="BV2188" s="69"/>
      <c r="BW2188" s="69"/>
      <c r="BX2188" s="69"/>
      <c r="BY2188" s="69"/>
      <c r="BZ2188" s="69"/>
      <c r="CA2188" s="69"/>
      <c r="CB2188" s="69"/>
      <c r="CC2188" s="69"/>
      <c r="CD2188" s="69"/>
      <c r="CE2188" s="69"/>
      <c r="CF2188" s="69"/>
      <c r="CG2188" s="69"/>
      <c r="CH2188" s="69"/>
      <c r="CI2188" s="69"/>
      <c r="CJ2188" s="69"/>
      <c r="CK2188" s="69"/>
      <c r="CL2188" s="69"/>
      <c r="CM2188" s="69"/>
      <c r="CN2188" s="69"/>
      <c r="CO2188" s="69"/>
      <c r="CP2188" s="69"/>
      <c r="CQ2188" s="69"/>
      <c r="CR2188" s="69"/>
      <c r="CS2188" s="69"/>
      <c r="CT2188" s="69"/>
      <c r="CU2188" s="69"/>
      <c r="CV2188" s="69"/>
      <c r="CW2188" s="69"/>
      <c r="CX2188" s="69"/>
      <c r="CY2188" s="69"/>
      <c r="CZ2188" s="69"/>
      <c r="DA2188" s="69"/>
      <c r="DB2188" s="69"/>
      <c r="DC2188" s="69"/>
      <c r="DD2188" s="69"/>
      <c r="DE2188" s="69"/>
      <c r="DF2188" s="69"/>
      <c r="DG2188" s="69"/>
      <c r="DH2188" s="69"/>
      <c r="DI2188" s="69"/>
      <c r="DJ2188" s="69"/>
      <c r="DK2188" s="69"/>
      <c r="DL2188" s="69"/>
      <c r="DM2188" s="69"/>
      <c r="DN2188" s="69"/>
      <c r="DO2188" s="69"/>
      <c r="DP2188" s="69"/>
      <c r="DQ2188" s="69"/>
      <c r="DR2188" s="69"/>
      <c r="DS2188" s="69"/>
      <c r="DT2188" s="69"/>
      <c r="DU2188" s="69"/>
      <c r="DV2188" s="69"/>
      <c r="DW2188" s="69"/>
      <c r="DX2188" s="69"/>
      <c r="DY2188" s="69"/>
      <c r="DZ2188" s="69"/>
      <c r="EA2188" s="69"/>
      <c r="EB2188" s="69"/>
      <c r="EC2188" s="69"/>
      <c r="ED2188" s="69"/>
      <c r="EE2188" s="69"/>
      <c r="EF2188" s="69"/>
      <c r="EG2188" s="69"/>
      <c r="EH2188" s="69"/>
      <c r="EI2188" s="69"/>
      <c r="EJ2188" s="69"/>
      <c r="EK2188" s="69"/>
      <c r="EL2188" s="69"/>
      <c r="EM2188" s="69"/>
      <c r="EN2188" s="69"/>
      <c r="EO2188" s="69"/>
      <c r="EP2188" s="69"/>
      <c r="EQ2188" s="69"/>
      <c r="ER2188" s="69"/>
      <c r="ES2188" s="69"/>
      <c r="ET2188" s="69"/>
      <c r="EU2188" s="69"/>
      <c r="EV2188" s="69"/>
      <c r="EW2188" s="69"/>
      <c r="EX2188" s="69"/>
      <c r="EY2188" s="69"/>
      <c r="EZ2188" s="69"/>
      <c r="FA2188" s="69"/>
      <c r="FB2188" s="69"/>
      <c r="FC2188" s="69"/>
      <c r="FD2188" s="69"/>
      <c r="FE2188" s="69"/>
      <c r="FF2188" s="69"/>
      <c r="FG2188" s="69"/>
      <c r="FH2188" s="69"/>
      <c r="FI2188" s="69"/>
      <c r="FJ2188" s="69"/>
      <c r="FK2188" s="69"/>
      <c r="FL2188" s="69"/>
      <c r="FM2188" s="69"/>
      <c r="FN2188" s="69"/>
      <c r="FO2188" s="69"/>
      <c r="FP2188" s="69"/>
      <c r="FQ2188" s="69"/>
      <c r="FR2188" s="69"/>
      <c r="FS2188" s="69"/>
      <c r="FT2188" s="69"/>
      <c r="FU2188" s="69"/>
      <c r="FV2188" s="69"/>
      <c r="FW2188" s="69"/>
      <c r="FX2188" s="69"/>
      <c r="FY2188" s="69"/>
      <c r="FZ2188" s="69"/>
      <c r="GA2188" s="69"/>
      <c r="GB2188" s="69"/>
      <c r="GC2188" s="69"/>
      <c r="GD2188" s="69"/>
      <c r="GE2188" s="69"/>
      <c r="GF2188" s="69"/>
      <c r="GG2188" s="69"/>
      <c r="GH2188" s="69"/>
      <c r="GI2188" s="69"/>
      <c r="GJ2188" s="69"/>
      <c r="GK2188" s="69"/>
      <c r="GL2188" s="69"/>
      <c r="GM2188" s="69"/>
      <c r="GN2188" s="69"/>
      <c r="GO2188" s="69"/>
      <c r="GP2188" s="69"/>
      <c r="GQ2188" s="69"/>
      <c r="GR2188" s="69"/>
      <c r="GS2188" s="69"/>
      <c r="GT2188" s="69"/>
      <c r="GU2188" s="69"/>
      <c r="GV2188" s="69"/>
      <c r="GW2188" s="69"/>
      <c r="GX2188" s="69"/>
      <c r="GY2188" s="69"/>
      <c r="GZ2188" s="69"/>
      <c r="HA2188" s="69"/>
      <c r="HB2188" s="69"/>
      <c r="HC2188" s="69"/>
      <c r="HD2188" s="69"/>
      <c r="HE2188" s="69"/>
      <c r="HF2188" s="69"/>
      <c r="HG2188" s="69"/>
      <c r="HH2188" s="69"/>
      <c r="HI2188" s="69"/>
      <c r="HJ2188" s="69"/>
      <c r="HK2188" s="69"/>
      <c r="HL2188" s="69"/>
      <c r="HM2188" s="69"/>
      <c r="HN2188" s="69"/>
      <c r="HO2188" s="69"/>
      <c r="HP2188" s="69"/>
      <c r="HQ2188" s="69"/>
      <c r="HR2188" s="69"/>
      <c r="HS2188" s="69"/>
      <c r="HT2188" s="69"/>
      <c r="HU2188" s="69"/>
      <c r="HV2188" s="69"/>
      <c r="HW2188" s="69"/>
      <c r="HX2188" s="69"/>
      <c r="HY2188" s="69"/>
      <c r="HZ2188" s="69"/>
      <c r="IA2188" s="69"/>
      <c r="IB2188" s="69"/>
      <c r="IC2188" s="69"/>
      <c r="ID2188" s="69"/>
      <c r="IE2188" s="69"/>
      <c r="IF2188" s="69"/>
      <c r="IG2188" s="69"/>
      <c r="IH2188" s="69"/>
      <c r="II2188" s="69"/>
      <c r="IJ2188" s="69"/>
      <c r="IK2188" s="69"/>
      <c r="IL2188" s="69"/>
      <c r="IM2188" s="69"/>
      <c r="IN2188" s="69"/>
    </row>
    <row r="2189" spans="1:248" s="70" customFormat="1" ht="13.35" customHeight="1" x14ac:dyDescent="0.2">
      <c r="A2189" s="87" t="s">
        <v>3874</v>
      </c>
      <c r="B2189" s="128">
        <v>51016</v>
      </c>
      <c r="C2189" s="92" t="s">
        <v>3875</v>
      </c>
      <c r="D2189" s="314">
        <v>25000</v>
      </c>
      <c r="E2189" s="69"/>
      <c r="F2189" s="69"/>
      <c r="G2189" s="69"/>
      <c r="H2189" s="69"/>
      <c r="I2189" s="69"/>
      <c r="J2189" s="69"/>
      <c r="N2189" s="69"/>
      <c r="O2189" s="69"/>
      <c r="P2189" s="69"/>
      <c r="Q2189" s="69"/>
      <c r="R2189" s="69"/>
      <c r="S2189" s="69"/>
      <c r="T2189" s="69"/>
      <c r="U2189" s="69"/>
      <c r="V2189" s="69"/>
      <c r="W2189" s="69"/>
      <c r="X2189" s="69"/>
      <c r="Y2189" s="69"/>
      <c r="Z2189" s="69"/>
      <c r="AA2189" s="69"/>
      <c r="AB2189" s="69"/>
      <c r="AC2189" s="69"/>
      <c r="AD2189" s="69"/>
      <c r="AE2189" s="69"/>
      <c r="AF2189" s="69"/>
      <c r="AG2189" s="69"/>
      <c r="AH2189" s="69"/>
      <c r="AI2189" s="69"/>
      <c r="AJ2189" s="69"/>
      <c r="AK2189" s="69"/>
      <c r="AL2189" s="69"/>
      <c r="AM2189" s="69"/>
      <c r="AN2189" s="69"/>
      <c r="AO2189" s="69"/>
      <c r="AP2189" s="69"/>
      <c r="AQ2189" s="69"/>
      <c r="AR2189" s="69"/>
      <c r="AS2189" s="69"/>
      <c r="AT2189" s="69"/>
      <c r="AU2189" s="69"/>
      <c r="AV2189" s="69"/>
      <c r="AW2189" s="69"/>
      <c r="AX2189" s="69"/>
      <c r="AY2189" s="69"/>
      <c r="AZ2189" s="69"/>
      <c r="BA2189" s="69"/>
      <c r="BB2189" s="69"/>
      <c r="BC2189" s="69"/>
      <c r="BD2189" s="69"/>
      <c r="BE2189" s="69"/>
      <c r="BF2189" s="69"/>
      <c r="BG2189" s="69"/>
      <c r="BH2189" s="69"/>
      <c r="BI2189" s="69"/>
      <c r="BJ2189" s="69"/>
      <c r="BK2189" s="69"/>
      <c r="BL2189" s="69"/>
      <c r="BM2189" s="69"/>
      <c r="BN2189" s="69"/>
      <c r="BO2189" s="69"/>
      <c r="BP2189" s="69"/>
      <c r="BQ2189" s="69"/>
      <c r="BR2189" s="69"/>
      <c r="BS2189" s="69"/>
      <c r="BT2189" s="69"/>
      <c r="BU2189" s="69"/>
      <c r="BV2189" s="69"/>
      <c r="BW2189" s="69"/>
      <c r="BX2189" s="69"/>
      <c r="BY2189" s="69"/>
      <c r="BZ2189" s="69"/>
      <c r="CA2189" s="69"/>
      <c r="CB2189" s="69"/>
      <c r="CC2189" s="69"/>
      <c r="CD2189" s="69"/>
      <c r="CE2189" s="69"/>
      <c r="CF2189" s="69"/>
      <c r="CG2189" s="69"/>
      <c r="CH2189" s="69"/>
      <c r="CI2189" s="69"/>
      <c r="CJ2189" s="69"/>
      <c r="CK2189" s="69"/>
      <c r="CL2189" s="69"/>
      <c r="CM2189" s="69"/>
      <c r="CN2189" s="69"/>
      <c r="CO2189" s="69"/>
      <c r="CP2189" s="69"/>
      <c r="CQ2189" s="69"/>
      <c r="CR2189" s="69"/>
      <c r="CS2189" s="69"/>
      <c r="CT2189" s="69"/>
      <c r="CU2189" s="69"/>
      <c r="CV2189" s="69"/>
      <c r="CW2189" s="69"/>
      <c r="CX2189" s="69"/>
      <c r="CY2189" s="69"/>
      <c r="CZ2189" s="69"/>
      <c r="DA2189" s="69"/>
      <c r="DB2189" s="69"/>
      <c r="DC2189" s="69"/>
      <c r="DD2189" s="69"/>
      <c r="DE2189" s="69"/>
      <c r="DF2189" s="69"/>
      <c r="DG2189" s="69"/>
      <c r="DH2189" s="69"/>
      <c r="DI2189" s="69"/>
      <c r="DJ2189" s="69"/>
      <c r="DK2189" s="69"/>
      <c r="DL2189" s="69"/>
      <c r="DM2189" s="69"/>
      <c r="DN2189" s="69"/>
      <c r="DO2189" s="69"/>
      <c r="DP2189" s="69"/>
      <c r="DQ2189" s="69"/>
      <c r="DR2189" s="69"/>
      <c r="DS2189" s="69"/>
      <c r="DT2189" s="69"/>
      <c r="DU2189" s="69"/>
      <c r="DV2189" s="69"/>
      <c r="DW2189" s="69"/>
      <c r="DX2189" s="69"/>
      <c r="DY2189" s="69"/>
      <c r="DZ2189" s="69"/>
      <c r="EA2189" s="69"/>
      <c r="EB2189" s="69"/>
      <c r="EC2189" s="69"/>
      <c r="ED2189" s="69"/>
      <c r="EE2189" s="69"/>
      <c r="EF2189" s="69"/>
      <c r="EG2189" s="69"/>
      <c r="EH2189" s="69"/>
      <c r="EI2189" s="69"/>
      <c r="EJ2189" s="69"/>
      <c r="EK2189" s="69"/>
      <c r="EL2189" s="69"/>
      <c r="EM2189" s="69"/>
      <c r="EN2189" s="69"/>
      <c r="EO2189" s="69"/>
      <c r="EP2189" s="69"/>
      <c r="EQ2189" s="69"/>
      <c r="ER2189" s="69"/>
      <c r="ES2189" s="69"/>
      <c r="ET2189" s="69"/>
      <c r="EU2189" s="69"/>
      <c r="EV2189" s="69"/>
      <c r="EW2189" s="69"/>
      <c r="EX2189" s="69"/>
      <c r="EY2189" s="69"/>
      <c r="EZ2189" s="69"/>
      <c r="FA2189" s="69"/>
      <c r="FB2189" s="69"/>
      <c r="FC2189" s="69"/>
      <c r="FD2189" s="69"/>
      <c r="FE2189" s="69"/>
      <c r="FF2189" s="69"/>
      <c r="FG2189" s="69"/>
      <c r="FH2189" s="69"/>
      <c r="FI2189" s="69"/>
      <c r="FJ2189" s="69"/>
      <c r="FK2189" s="69"/>
      <c r="FL2189" s="69"/>
      <c r="FM2189" s="69"/>
      <c r="FN2189" s="69"/>
      <c r="FO2189" s="69"/>
      <c r="FP2189" s="69"/>
      <c r="FQ2189" s="69"/>
      <c r="FR2189" s="69"/>
      <c r="FS2189" s="69"/>
      <c r="FT2189" s="69"/>
      <c r="FU2189" s="69"/>
      <c r="FV2189" s="69"/>
      <c r="FW2189" s="69"/>
      <c r="FX2189" s="69"/>
      <c r="FY2189" s="69"/>
      <c r="FZ2189" s="69"/>
      <c r="GA2189" s="69"/>
      <c r="GB2189" s="69"/>
      <c r="GC2189" s="69"/>
      <c r="GD2189" s="69"/>
      <c r="GE2189" s="69"/>
      <c r="GF2189" s="69"/>
      <c r="GG2189" s="69"/>
      <c r="GH2189" s="69"/>
      <c r="GI2189" s="69"/>
      <c r="GJ2189" s="69"/>
      <c r="GK2189" s="69"/>
      <c r="GL2189" s="69"/>
      <c r="GM2189" s="69"/>
      <c r="GN2189" s="69"/>
      <c r="GO2189" s="69"/>
      <c r="GP2189" s="69"/>
      <c r="GQ2189" s="69"/>
      <c r="GR2189" s="69"/>
      <c r="GS2189" s="69"/>
      <c r="GT2189" s="69"/>
      <c r="GU2189" s="69"/>
      <c r="GV2189" s="69"/>
      <c r="GW2189" s="69"/>
      <c r="GX2189" s="69"/>
      <c r="GY2189" s="69"/>
      <c r="GZ2189" s="69"/>
      <c r="HA2189" s="69"/>
      <c r="HB2189" s="69"/>
      <c r="HC2189" s="69"/>
      <c r="HD2189" s="69"/>
      <c r="HE2189" s="69"/>
      <c r="HF2189" s="69"/>
      <c r="HG2189" s="69"/>
      <c r="HH2189" s="69"/>
      <c r="HI2189" s="69"/>
      <c r="HJ2189" s="69"/>
      <c r="HK2189" s="69"/>
      <c r="HL2189" s="69"/>
      <c r="HM2189" s="69"/>
      <c r="HN2189" s="69"/>
      <c r="HO2189" s="69"/>
      <c r="HP2189" s="69"/>
      <c r="HQ2189" s="69"/>
      <c r="HR2189" s="69"/>
      <c r="HS2189" s="69"/>
      <c r="HT2189" s="69"/>
      <c r="HU2189" s="69"/>
      <c r="HV2189" s="69"/>
      <c r="HW2189" s="69"/>
      <c r="HX2189" s="69"/>
      <c r="HY2189" s="69"/>
      <c r="HZ2189" s="69"/>
      <c r="IA2189" s="69"/>
      <c r="IB2189" s="69"/>
      <c r="IC2189" s="69"/>
      <c r="ID2189" s="69"/>
      <c r="IE2189" s="69"/>
      <c r="IF2189" s="69"/>
      <c r="IG2189" s="69"/>
      <c r="IH2189" s="69"/>
      <c r="II2189" s="69"/>
      <c r="IJ2189" s="69"/>
      <c r="IK2189" s="69"/>
      <c r="IL2189" s="69"/>
      <c r="IM2189" s="69"/>
      <c r="IN2189" s="69"/>
    </row>
    <row r="2190" spans="1:248" s="70" customFormat="1" ht="32.1" customHeight="1" x14ac:dyDescent="0.2">
      <c r="A2190" s="127" t="s">
        <v>3876</v>
      </c>
      <c r="B2190" s="128">
        <v>51017</v>
      </c>
      <c r="C2190" s="124" t="s">
        <v>3877</v>
      </c>
      <c r="D2190" s="314">
        <v>7000</v>
      </c>
      <c r="E2190" s="69"/>
      <c r="F2190" s="69"/>
      <c r="G2190" s="69"/>
      <c r="H2190" s="69"/>
      <c r="I2190" s="69"/>
      <c r="J2190" s="69"/>
      <c r="N2190" s="69"/>
      <c r="O2190" s="69"/>
      <c r="P2190" s="69"/>
      <c r="Q2190" s="69"/>
      <c r="R2190" s="69"/>
      <c r="S2190" s="69"/>
      <c r="T2190" s="69"/>
      <c r="U2190" s="69"/>
      <c r="V2190" s="69"/>
      <c r="W2190" s="69"/>
      <c r="X2190" s="69"/>
      <c r="Y2190" s="69"/>
      <c r="Z2190" s="69"/>
      <c r="AA2190" s="69"/>
      <c r="AB2190" s="69"/>
      <c r="AC2190" s="69"/>
      <c r="AD2190" s="69"/>
      <c r="AE2190" s="69"/>
      <c r="AF2190" s="69"/>
      <c r="AG2190" s="69"/>
      <c r="AH2190" s="69"/>
      <c r="AI2190" s="69"/>
      <c r="AJ2190" s="69"/>
      <c r="AK2190" s="69"/>
      <c r="AL2190" s="69"/>
      <c r="AM2190" s="69"/>
      <c r="AN2190" s="69"/>
      <c r="AO2190" s="69"/>
      <c r="AP2190" s="69"/>
      <c r="AQ2190" s="69"/>
      <c r="AR2190" s="69"/>
      <c r="AS2190" s="69"/>
      <c r="AT2190" s="69"/>
      <c r="AU2190" s="69"/>
      <c r="AV2190" s="69"/>
      <c r="AW2190" s="69"/>
      <c r="AX2190" s="69"/>
      <c r="AY2190" s="69"/>
      <c r="AZ2190" s="69"/>
      <c r="BA2190" s="69"/>
      <c r="BB2190" s="69"/>
      <c r="BC2190" s="69"/>
      <c r="BD2190" s="69"/>
      <c r="BE2190" s="69"/>
      <c r="BF2190" s="69"/>
      <c r="BG2190" s="69"/>
      <c r="BH2190" s="69"/>
      <c r="BI2190" s="69"/>
      <c r="BJ2190" s="69"/>
      <c r="BK2190" s="69"/>
      <c r="BL2190" s="69"/>
      <c r="BM2190" s="69"/>
      <c r="BN2190" s="69"/>
      <c r="BO2190" s="69"/>
      <c r="BP2190" s="69"/>
      <c r="BQ2190" s="69"/>
      <c r="BR2190" s="69"/>
      <c r="BS2190" s="69"/>
      <c r="BT2190" s="69"/>
      <c r="BU2190" s="69"/>
      <c r="BV2190" s="69"/>
      <c r="BW2190" s="69"/>
      <c r="BX2190" s="69"/>
      <c r="BY2190" s="69"/>
      <c r="BZ2190" s="69"/>
      <c r="CA2190" s="69"/>
      <c r="CB2190" s="69"/>
      <c r="CC2190" s="69"/>
      <c r="CD2190" s="69"/>
      <c r="CE2190" s="69"/>
      <c r="CF2190" s="69"/>
      <c r="CG2190" s="69"/>
      <c r="CH2190" s="69"/>
      <c r="CI2190" s="69"/>
      <c r="CJ2190" s="69"/>
      <c r="CK2190" s="69"/>
      <c r="CL2190" s="69"/>
      <c r="CM2190" s="69"/>
      <c r="CN2190" s="69"/>
      <c r="CO2190" s="69"/>
      <c r="CP2190" s="69"/>
      <c r="CQ2190" s="69"/>
      <c r="CR2190" s="69"/>
      <c r="CS2190" s="69"/>
      <c r="CT2190" s="69"/>
      <c r="CU2190" s="69"/>
      <c r="CV2190" s="69"/>
      <c r="CW2190" s="69"/>
      <c r="CX2190" s="69"/>
      <c r="CY2190" s="69"/>
      <c r="CZ2190" s="69"/>
      <c r="DA2190" s="69"/>
      <c r="DB2190" s="69"/>
      <c r="DC2190" s="69"/>
      <c r="DD2190" s="69"/>
      <c r="DE2190" s="69"/>
      <c r="DF2190" s="69"/>
      <c r="DG2190" s="69"/>
      <c r="DH2190" s="69"/>
      <c r="DI2190" s="69"/>
      <c r="DJ2190" s="69"/>
      <c r="DK2190" s="69"/>
      <c r="DL2190" s="69"/>
      <c r="DM2190" s="69"/>
      <c r="DN2190" s="69"/>
      <c r="DO2190" s="69"/>
      <c r="DP2190" s="69"/>
      <c r="DQ2190" s="69"/>
      <c r="DR2190" s="69"/>
      <c r="DS2190" s="69"/>
      <c r="DT2190" s="69"/>
      <c r="DU2190" s="69"/>
      <c r="DV2190" s="69"/>
      <c r="DW2190" s="69"/>
      <c r="DX2190" s="69"/>
      <c r="DY2190" s="69"/>
      <c r="DZ2190" s="69"/>
      <c r="EA2190" s="69"/>
      <c r="EB2190" s="69"/>
      <c r="EC2190" s="69"/>
      <c r="ED2190" s="69"/>
      <c r="EE2190" s="69"/>
      <c r="EF2190" s="69"/>
      <c r="EG2190" s="69"/>
      <c r="EH2190" s="69"/>
      <c r="EI2190" s="69"/>
      <c r="EJ2190" s="69"/>
      <c r="EK2190" s="69"/>
      <c r="EL2190" s="69"/>
      <c r="EM2190" s="69"/>
      <c r="EN2190" s="69"/>
      <c r="EO2190" s="69"/>
      <c r="EP2190" s="69"/>
      <c r="EQ2190" s="69"/>
      <c r="ER2190" s="69"/>
      <c r="ES2190" s="69"/>
      <c r="ET2190" s="69"/>
      <c r="EU2190" s="69"/>
      <c r="EV2190" s="69"/>
      <c r="EW2190" s="69"/>
      <c r="EX2190" s="69"/>
      <c r="EY2190" s="69"/>
      <c r="EZ2190" s="69"/>
      <c r="FA2190" s="69"/>
      <c r="FB2190" s="69"/>
      <c r="FC2190" s="69"/>
      <c r="FD2190" s="69"/>
      <c r="FE2190" s="69"/>
      <c r="FF2190" s="69"/>
      <c r="FG2190" s="69"/>
      <c r="FH2190" s="69"/>
      <c r="FI2190" s="69"/>
      <c r="FJ2190" s="69"/>
      <c r="FK2190" s="69"/>
      <c r="FL2190" s="69"/>
      <c r="FM2190" s="69"/>
      <c r="FN2190" s="69"/>
      <c r="FO2190" s="69"/>
      <c r="FP2190" s="69"/>
      <c r="FQ2190" s="69"/>
      <c r="FR2190" s="69"/>
      <c r="FS2190" s="69"/>
      <c r="FT2190" s="69"/>
      <c r="FU2190" s="69"/>
      <c r="FV2190" s="69"/>
      <c r="FW2190" s="69"/>
      <c r="FX2190" s="69"/>
      <c r="FY2190" s="69"/>
      <c r="FZ2190" s="69"/>
      <c r="GA2190" s="69"/>
      <c r="GB2190" s="69"/>
      <c r="GC2190" s="69"/>
      <c r="GD2190" s="69"/>
      <c r="GE2190" s="69"/>
      <c r="GF2190" s="69"/>
      <c r="GG2190" s="69"/>
      <c r="GH2190" s="69"/>
      <c r="GI2190" s="69"/>
      <c r="GJ2190" s="69"/>
      <c r="GK2190" s="69"/>
      <c r="GL2190" s="69"/>
      <c r="GM2190" s="69"/>
      <c r="GN2190" s="69"/>
      <c r="GO2190" s="69"/>
      <c r="GP2190" s="69"/>
      <c r="GQ2190" s="69"/>
      <c r="GR2190" s="69"/>
      <c r="GS2190" s="69"/>
      <c r="GT2190" s="69"/>
      <c r="GU2190" s="69"/>
      <c r="GV2190" s="69"/>
      <c r="GW2190" s="69"/>
      <c r="GX2190" s="69"/>
      <c r="GY2190" s="69"/>
      <c r="GZ2190" s="69"/>
      <c r="HA2190" s="69"/>
      <c r="HB2190" s="69"/>
      <c r="HC2190" s="69"/>
      <c r="HD2190" s="69"/>
      <c r="HE2190" s="69"/>
      <c r="HF2190" s="69"/>
      <c r="HG2190" s="69"/>
      <c r="HH2190" s="69"/>
      <c r="HI2190" s="69"/>
      <c r="HJ2190" s="69"/>
      <c r="HK2190" s="69"/>
      <c r="HL2190" s="69"/>
      <c r="HM2190" s="69"/>
      <c r="HN2190" s="69"/>
      <c r="HO2190" s="69"/>
      <c r="HP2190" s="69"/>
      <c r="HQ2190" s="69"/>
      <c r="HR2190" s="69"/>
      <c r="HS2190" s="69"/>
      <c r="HT2190" s="69"/>
      <c r="HU2190" s="69"/>
      <c r="HV2190" s="69"/>
      <c r="HW2190" s="69"/>
      <c r="HX2190" s="69"/>
      <c r="HY2190" s="69"/>
      <c r="HZ2190" s="69"/>
      <c r="IA2190" s="69"/>
      <c r="IB2190" s="69"/>
      <c r="IC2190" s="69"/>
      <c r="ID2190" s="69"/>
      <c r="IE2190" s="69"/>
      <c r="IF2190" s="69"/>
      <c r="IG2190" s="69"/>
      <c r="IH2190" s="69"/>
      <c r="II2190" s="69"/>
      <c r="IJ2190" s="69"/>
      <c r="IK2190" s="69"/>
      <c r="IL2190" s="69"/>
      <c r="IM2190" s="69"/>
      <c r="IN2190" s="69"/>
    </row>
    <row r="2191" spans="1:248" s="70" customFormat="1" ht="15.95" customHeight="1" x14ac:dyDescent="0.2">
      <c r="A2191" s="127" t="s">
        <v>3878</v>
      </c>
      <c r="B2191" s="128">
        <v>51018</v>
      </c>
      <c r="C2191" s="124" t="s">
        <v>3879</v>
      </c>
      <c r="D2191" s="314">
        <v>7000</v>
      </c>
      <c r="E2191" s="69"/>
      <c r="F2191" s="69"/>
      <c r="G2191" s="69"/>
      <c r="H2191" s="69"/>
      <c r="I2191" s="69"/>
      <c r="J2191" s="69"/>
      <c r="N2191" s="69"/>
      <c r="O2191" s="69"/>
      <c r="P2191" s="69"/>
      <c r="Q2191" s="69"/>
      <c r="R2191" s="69"/>
      <c r="S2191" s="69"/>
      <c r="T2191" s="69"/>
      <c r="U2191" s="69"/>
      <c r="V2191" s="69"/>
      <c r="W2191" s="69"/>
      <c r="X2191" s="69"/>
      <c r="Y2191" s="69"/>
      <c r="Z2191" s="69"/>
      <c r="AA2191" s="69"/>
      <c r="AB2191" s="69"/>
      <c r="AC2191" s="69"/>
      <c r="AD2191" s="69"/>
      <c r="AE2191" s="69"/>
      <c r="AF2191" s="69"/>
      <c r="AG2191" s="69"/>
      <c r="AH2191" s="69"/>
      <c r="AI2191" s="69"/>
      <c r="AJ2191" s="69"/>
      <c r="AK2191" s="69"/>
      <c r="AL2191" s="69"/>
      <c r="AM2191" s="69"/>
      <c r="AN2191" s="69"/>
      <c r="AO2191" s="69"/>
      <c r="AP2191" s="69"/>
      <c r="AQ2191" s="69"/>
      <c r="AR2191" s="69"/>
      <c r="AS2191" s="69"/>
      <c r="AT2191" s="69"/>
      <c r="AU2191" s="69"/>
      <c r="AV2191" s="69"/>
      <c r="AW2191" s="69"/>
      <c r="AX2191" s="69"/>
      <c r="AY2191" s="69"/>
      <c r="AZ2191" s="69"/>
      <c r="BA2191" s="69"/>
      <c r="BB2191" s="69"/>
      <c r="BC2191" s="69"/>
      <c r="BD2191" s="69"/>
      <c r="BE2191" s="69"/>
      <c r="BF2191" s="69"/>
      <c r="BG2191" s="69"/>
      <c r="BH2191" s="69"/>
      <c r="BI2191" s="69"/>
      <c r="BJ2191" s="69"/>
      <c r="BK2191" s="69"/>
      <c r="BL2191" s="69"/>
      <c r="BM2191" s="69"/>
      <c r="BN2191" s="69"/>
      <c r="BO2191" s="69"/>
      <c r="BP2191" s="69"/>
      <c r="BQ2191" s="69"/>
      <c r="BR2191" s="69"/>
      <c r="BS2191" s="69"/>
      <c r="BT2191" s="69"/>
      <c r="BU2191" s="69"/>
      <c r="BV2191" s="69"/>
      <c r="BW2191" s="69"/>
      <c r="BX2191" s="69"/>
      <c r="BY2191" s="69"/>
      <c r="BZ2191" s="69"/>
      <c r="CA2191" s="69"/>
      <c r="CB2191" s="69"/>
      <c r="CC2191" s="69"/>
      <c r="CD2191" s="69"/>
      <c r="CE2191" s="69"/>
      <c r="CF2191" s="69"/>
      <c r="CG2191" s="69"/>
      <c r="CH2191" s="69"/>
      <c r="CI2191" s="69"/>
      <c r="CJ2191" s="69"/>
      <c r="CK2191" s="69"/>
      <c r="CL2191" s="69"/>
      <c r="CM2191" s="69"/>
      <c r="CN2191" s="69"/>
      <c r="CO2191" s="69"/>
      <c r="CP2191" s="69"/>
      <c r="CQ2191" s="69"/>
      <c r="CR2191" s="69"/>
      <c r="CS2191" s="69"/>
      <c r="CT2191" s="69"/>
      <c r="CU2191" s="69"/>
      <c r="CV2191" s="69"/>
      <c r="CW2191" s="69"/>
      <c r="CX2191" s="69"/>
      <c r="CY2191" s="69"/>
      <c r="CZ2191" s="69"/>
      <c r="DA2191" s="69"/>
      <c r="DB2191" s="69"/>
      <c r="DC2191" s="69"/>
      <c r="DD2191" s="69"/>
      <c r="DE2191" s="69"/>
      <c r="DF2191" s="69"/>
      <c r="DG2191" s="69"/>
      <c r="DH2191" s="69"/>
      <c r="DI2191" s="69"/>
      <c r="DJ2191" s="69"/>
      <c r="DK2191" s="69"/>
      <c r="DL2191" s="69"/>
      <c r="DM2191" s="69"/>
      <c r="DN2191" s="69"/>
      <c r="DO2191" s="69"/>
      <c r="DP2191" s="69"/>
      <c r="DQ2191" s="69"/>
      <c r="DR2191" s="69"/>
      <c r="DS2191" s="69"/>
      <c r="DT2191" s="69"/>
      <c r="DU2191" s="69"/>
      <c r="DV2191" s="69"/>
      <c r="DW2191" s="69"/>
      <c r="DX2191" s="69"/>
      <c r="DY2191" s="69"/>
      <c r="DZ2191" s="69"/>
      <c r="EA2191" s="69"/>
      <c r="EB2191" s="69"/>
      <c r="EC2191" s="69"/>
      <c r="ED2191" s="69"/>
      <c r="EE2191" s="69"/>
      <c r="EF2191" s="69"/>
      <c r="EG2191" s="69"/>
      <c r="EH2191" s="69"/>
      <c r="EI2191" s="69"/>
      <c r="EJ2191" s="69"/>
      <c r="EK2191" s="69"/>
      <c r="EL2191" s="69"/>
      <c r="EM2191" s="69"/>
      <c r="EN2191" s="69"/>
      <c r="EO2191" s="69"/>
      <c r="EP2191" s="69"/>
      <c r="EQ2191" s="69"/>
      <c r="ER2191" s="69"/>
      <c r="ES2191" s="69"/>
      <c r="ET2191" s="69"/>
      <c r="EU2191" s="69"/>
      <c r="EV2191" s="69"/>
      <c r="EW2191" s="69"/>
      <c r="EX2191" s="69"/>
      <c r="EY2191" s="69"/>
      <c r="EZ2191" s="69"/>
      <c r="FA2191" s="69"/>
      <c r="FB2191" s="69"/>
      <c r="FC2191" s="69"/>
      <c r="FD2191" s="69"/>
      <c r="FE2191" s="69"/>
      <c r="FF2191" s="69"/>
      <c r="FG2191" s="69"/>
      <c r="FH2191" s="69"/>
      <c r="FI2191" s="69"/>
      <c r="FJ2191" s="69"/>
      <c r="FK2191" s="69"/>
      <c r="FL2191" s="69"/>
      <c r="FM2191" s="69"/>
      <c r="FN2191" s="69"/>
      <c r="FO2191" s="69"/>
      <c r="FP2191" s="69"/>
      <c r="FQ2191" s="69"/>
      <c r="FR2191" s="69"/>
      <c r="FS2191" s="69"/>
      <c r="FT2191" s="69"/>
      <c r="FU2191" s="69"/>
      <c r="FV2191" s="69"/>
      <c r="FW2191" s="69"/>
      <c r="FX2191" s="69"/>
      <c r="FY2191" s="69"/>
      <c r="FZ2191" s="69"/>
      <c r="GA2191" s="69"/>
      <c r="GB2191" s="69"/>
      <c r="GC2191" s="69"/>
      <c r="GD2191" s="69"/>
      <c r="GE2191" s="69"/>
      <c r="GF2191" s="69"/>
      <c r="GG2191" s="69"/>
      <c r="GH2191" s="69"/>
      <c r="GI2191" s="69"/>
      <c r="GJ2191" s="69"/>
      <c r="GK2191" s="69"/>
      <c r="GL2191" s="69"/>
      <c r="GM2191" s="69"/>
      <c r="GN2191" s="69"/>
      <c r="GO2191" s="69"/>
      <c r="GP2191" s="69"/>
      <c r="GQ2191" s="69"/>
      <c r="GR2191" s="69"/>
      <c r="GS2191" s="69"/>
      <c r="GT2191" s="69"/>
      <c r="GU2191" s="69"/>
      <c r="GV2191" s="69"/>
      <c r="GW2191" s="69"/>
      <c r="GX2191" s="69"/>
      <c r="GY2191" s="69"/>
      <c r="GZ2191" s="69"/>
      <c r="HA2191" s="69"/>
      <c r="HB2191" s="69"/>
      <c r="HC2191" s="69"/>
      <c r="HD2191" s="69"/>
      <c r="HE2191" s="69"/>
      <c r="HF2191" s="69"/>
      <c r="HG2191" s="69"/>
      <c r="HH2191" s="69"/>
      <c r="HI2191" s="69"/>
      <c r="HJ2191" s="69"/>
      <c r="HK2191" s="69"/>
      <c r="HL2191" s="69"/>
      <c r="HM2191" s="69"/>
      <c r="HN2191" s="69"/>
      <c r="HO2191" s="69"/>
      <c r="HP2191" s="69"/>
      <c r="HQ2191" s="69"/>
      <c r="HR2191" s="69"/>
      <c r="HS2191" s="69"/>
      <c r="HT2191" s="69"/>
      <c r="HU2191" s="69"/>
      <c r="HV2191" s="69"/>
      <c r="HW2191" s="69"/>
      <c r="HX2191" s="69"/>
      <c r="HY2191" s="69"/>
      <c r="HZ2191" s="69"/>
      <c r="IA2191" s="69"/>
      <c r="IB2191" s="69"/>
      <c r="IC2191" s="69"/>
      <c r="ID2191" s="69"/>
      <c r="IE2191" s="69"/>
      <c r="IF2191" s="69"/>
      <c r="IG2191" s="69"/>
      <c r="IH2191" s="69"/>
      <c r="II2191" s="69"/>
      <c r="IJ2191" s="69"/>
      <c r="IK2191" s="69"/>
      <c r="IL2191" s="69"/>
      <c r="IM2191" s="69"/>
      <c r="IN2191" s="69"/>
    </row>
    <row r="2192" spans="1:248" s="70" customFormat="1" ht="15.95" customHeight="1" x14ac:dyDescent="0.2">
      <c r="A2192" s="127" t="s">
        <v>3880</v>
      </c>
      <c r="B2192" s="128">
        <v>51019</v>
      </c>
      <c r="C2192" s="124" t="s">
        <v>3881</v>
      </c>
      <c r="D2192" s="314">
        <v>7000</v>
      </c>
      <c r="E2192" s="69"/>
      <c r="F2192" s="69"/>
      <c r="G2192" s="69"/>
      <c r="H2192" s="69"/>
      <c r="I2192" s="69"/>
      <c r="J2192" s="69"/>
      <c r="N2192" s="69"/>
      <c r="O2192" s="69"/>
      <c r="P2192" s="69"/>
      <c r="Q2192" s="69"/>
      <c r="R2192" s="69"/>
      <c r="S2192" s="69"/>
      <c r="T2192" s="69"/>
      <c r="U2192" s="69"/>
      <c r="V2192" s="69"/>
      <c r="W2192" s="69"/>
      <c r="X2192" s="69"/>
      <c r="Y2192" s="69"/>
      <c r="Z2192" s="69"/>
      <c r="AA2192" s="69"/>
      <c r="AB2192" s="69"/>
      <c r="AC2192" s="69"/>
      <c r="AD2192" s="69"/>
      <c r="AE2192" s="69"/>
      <c r="AF2192" s="69"/>
      <c r="AG2192" s="69"/>
      <c r="AH2192" s="69"/>
      <c r="AI2192" s="69"/>
      <c r="AJ2192" s="69"/>
      <c r="AK2192" s="69"/>
      <c r="AL2192" s="69"/>
      <c r="AM2192" s="69"/>
      <c r="AN2192" s="69"/>
      <c r="AO2192" s="69"/>
      <c r="AP2192" s="69"/>
      <c r="AQ2192" s="69"/>
      <c r="AR2192" s="69"/>
      <c r="AS2192" s="69"/>
      <c r="AT2192" s="69"/>
      <c r="AU2192" s="69"/>
      <c r="AV2192" s="69"/>
      <c r="AW2192" s="69"/>
      <c r="AX2192" s="69"/>
      <c r="AY2192" s="69"/>
      <c r="AZ2192" s="69"/>
      <c r="BA2192" s="69"/>
      <c r="BB2192" s="69"/>
      <c r="BC2192" s="69"/>
      <c r="BD2192" s="69"/>
      <c r="BE2192" s="69"/>
      <c r="BF2192" s="69"/>
      <c r="BG2192" s="69"/>
      <c r="BH2192" s="69"/>
      <c r="BI2192" s="69"/>
      <c r="BJ2192" s="69"/>
      <c r="BK2192" s="69"/>
      <c r="BL2192" s="69"/>
      <c r="BM2192" s="69"/>
      <c r="BN2192" s="69"/>
      <c r="BO2192" s="69"/>
      <c r="BP2192" s="69"/>
      <c r="BQ2192" s="69"/>
      <c r="BR2192" s="69"/>
      <c r="BS2192" s="69"/>
      <c r="BT2192" s="69"/>
      <c r="BU2192" s="69"/>
      <c r="BV2192" s="69"/>
      <c r="BW2192" s="69"/>
      <c r="BX2192" s="69"/>
      <c r="BY2192" s="69"/>
      <c r="BZ2192" s="69"/>
      <c r="CA2192" s="69"/>
      <c r="CB2192" s="69"/>
      <c r="CC2192" s="69"/>
      <c r="CD2192" s="69"/>
      <c r="CE2192" s="69"/>
      <c r="CF2192" s="69"/>
      <c r="CG2192" s="69"/>
      <c r="CH2192" s="69"/>
      <c r="CI2192" s="69"/>
      <c r="CJ2192" s="69"/>
      <c r="CK2192" s="69"/>
      <c r="CL2192" s="69"/>
      <c r="CM2192" s="69"/>
      <c r="CN2192" s="69"/>
      <c r="CO2192" s="69"/>
      <c r="CP2192" s="69"/>
      <c r="CQ2192" s="69"/>
      <c r="CR2192" s="69"/>
      <c r="CS2192" s="69"/>
      <c r="CT2192" s="69"/>
      <c r="CU2192" s="69"/>
      <c r="CV2192" s="69"/>
      <c r="CW2192" s="69"/>
      <c r="CX2192" s="69"/>
      <c r="CY2192" s="69"/>
      <c r="CZ2192" s="69"/>
      <c r="DA2192" s="69"/>
      <c r="DB2192" s="69"/>
      <c r="DC2192" s="69"/>
      <c r="DD2192" s="69"/>
      <c r="DE2192" s="69"/>
      <c r="DF2192" s="69"/>
      <c r="DG2192" s="69"/>
      <c r="DH2192" s="69"/>
      <c r="DI2192" s="69"/>
      <c r="DJ2192" s="69"/>
      <c r="DK2192" s="69"/>
      <c r="DL2192" s="69"/>
      <c r="DM2192" s="69"/>
      <c r="DN2192" s="69"/>
      <c r="DO2192" s="69"/>
      <c r="DP2192" s="69"/>
      <c r="DQ2192" s="69"/>
      <c r="DR2192" s="69"/>
      <c r="DS2192" s="69"/>
      <c r="DT2192" s="69"/>
      <c r="DU2192" s="69"/>
      <c r="DV2192" s="69"/>
      <c r="DW2192" s="69"/>
      <c r="DX2192" s="69"/>
      <c r="DY2192" s="69"/>
      <c r="DZ2192" s="69"/>
      <c r="EA2192" s="69"/>
      <c r="EB2192" s="69"/>
      <c r="EC2192" s="69"/>
      <c r="ED2192" s="69"/>
      <c r="EE2192" s="69"/>
      <c r="EF2192" s="69"/>
      <c r="EG2192" s="69"/>
      <c r="EH2192" s="69"/>
      <c r="EI2192" s="69"/>
      <c r="EJ2192" s="69"/>
      <c r="EK2192" s="69"/>
      <c r="EL2192" s="69"/>
      <c r="EM2192" s="69"/>
      <c r="EN2192" s="69"/>
      <c r="EO2192" s="69"/>
      <c r="EP2192" s="69"/>
      <c r="EQ2192" s="69"/>
      <c r="ER2192" s="69"/>
      <c r="ES2192" s="69"/>
      <c r="ET2192" s="69"/>
      <c r="EU2192" s="69"/>
      <c r="EV2192" s="69"/>
      <c r="EW2192" s="69"/>
      <c r="EX2192" s="69"/>
      <c r="EY2192" s="69"/>
      <c r="EZ2192" s="69"/>
      <c r="FA2192" s="69"/>
      <c r="FB2192" s="69"/>
      <c r="FC2192" s="69"/>
      <c r="FD2192" s="69"/>
      <c r="FE2192" s="69"/>
      <c r="FF2192" s="69"/>
      <c r="FG2192" s="69"/>
      <c r="FH2192" s="69"/>
      <c r="FI2192" s="69"/>
      <c r="FJ2192" s="69"/>
      <c r="FK2192" s="69"/>
      <c r="FL2192" s="69"/>
      <c r="FM2192" s="69"/>
      <c r="FN2192" s="69"/>
      <c r="FO2192" s="69"/>
      <c r="FP2192" s="69"/>
      <c r="FQ2192" s="69"/>
      <c r="FR2192" s="69"/>
      <c r="FS2192" s="69"/>
      <c r="FT2192" s="69"/>
      <c r="FU2192" s="69"/>
      <c r="FV2192" s="69"/>
      <c r="FW2192" s="69"/>
      <c r="FX2192" s="69"/>
      <c r="FY2192" s="69"/>
      <c r="FZ2192" s="69"/>
      <c r="GA2192" s="69"/>
      <c r="GB2192" s="69"/>
      <c r="GC2192" s="69"/>
      <c r="GD2192" s="69"/>
      <c r="GE2192" s="69"/>
      <c r="GF2192" s="69"/>
      <c r="GG2192" s="69"/>
      <c r="GH2192" s="69"/>
      <c r="GI2192" s="69"/>
      <c r="GJ2192" s="69"/>
      <c r="GK2192" s="69"/>
      <c r="GL2192" s="69"/>
      <c r="GM2192" s="69"/>
      <c r="GN2192" s="69"/>
      <c r="GO2192" s="69"/>
      <c r="GP2192" s="69"/>
      <c r="GQ2192" s="69"/>
      <c r="GR2192" s="69"/>
      <c r="GS2192" s="69"/>
      <c r="GT2192" s="69"/>
      <c r="GU2192" s="69"/>
      <c r="GV2192" s="69"/>
      <c r="GW2192" s="69"/>
      <c r="GX2192" s="69"/>
      <c r="GY2192" s="69"/>
      <c r="GZ2192" s="69"/>
      <c r="HA2192" s="69"/>
      <c r="HB2192" s="69"/>
      <c r="HC2192" s="69"/>
      <c r="HD2192" s="69"/>
      <c r="HE2192" s="69"/>
      <c r="HF2192" s="69"/>
      <c r="HG2192" s="69"/>
      <c r="HH2192" s="69"/>
      <c r="HI2192" s="69"/>
      <c r="HJ2192" s="69"/>
      <c r="HK2192" s="69"/>
      <c r="HL2192" s="69"/>
      <c r="HM2192" s="69"/>
      <c r="HN2192" s="69"/>
      <c r="HO2192" s="69"/>
      <c r="HP2192" s="69"/>
      <c r="HQ2192" s="69"/>
      <c r="HR2192" s="69"/>
      <c r="HS2192" s="69"/>
      <c r="HT2192" s="69"/>
      <c r="HU2192" s="69"/>
      <c r="HV2192" s="69"/>
      <c r="HW2192" s="69"/>
      <c r="HX2192" s="69"/>
      <c r="HY2192" s="69"/>
      <c r="HZ2192" s="69"/>
      <c r="IA2192" s="69"/>
      <c r="IB2192" s="69"/>
      <c r="IC2192" s="69"/>
      <c r="ID2192" s="69"/>
      <c r="IE2192" s="69"/>
      <c r="IF2192" s="69"/>
      <c r="IG2192" s="69"/>
      <c r="IH2192" s="69"/>
      <c r="II2192" s="69"/>
      <c r="IJ2192" s="69"/>
      <c r="IK2192" s="69"/>
      <c r="IL2192" s="69"/>
      <c r="IM2192" s="69"/>
      <c r="IN2192" s="69"/>
    </row>
    <row r="2193" spans="1:248" s="70" customFormat="1" ht="32.1" customHeight="1" x14ac:dyDescent="0.2">
      <c r="A2193" s="127" t="s">
        <v>3882</v>
      </c>
      <c r="B2193" s="128">
        <v>51020</v>
      </c>
      <c r="C2193" s="124" t="s">
        <v>3883</v>
      </c>
      <c r="D2193" s="314">
        <v>16000</v>
      </c>
      <c r="E2193" s="69"/>
      <c r="F2193" s="69"/>
      <c r="G2193" s="69"/>
      <c r="H2193" s="69"/>
      <c r="I2193" s="69"/>
      <c r="J2193" s="69"/>
      <c r="N2193" s="69"/>
      <c r="O2193" s="69"/>
      <c r="P2193" s="69"/>
      <c r="Q2193" s="69"/>
      <c r="R2193" s="69"/>
      <c r="S2193" s="69"/>
      <c r="T2193" s="69"/>
      <c r="U2193" s="69"/>
      <c r="V2193" s="69"/>
      <c r="W2193" s="69"/>
      <c r="X2193" s="69"/>
      <c r="Y2193" s="69"/>
      <c r="Z2193" s="69"/>
      <c r="AA2193" s="69"/>
      <c r="AB2193" s="69"/>
      <c r="AC2193" s="69"/>
      <c r="AD2193" s="69"/>
      <c r="AE2193" s="69"/>
      <c r="AF2193" s="69"/>
      <c r="AG2193" s="69"/>
      <c r="AH2193" s="69"/>
      <c r="AI2193" s="69"/>
      <c r="AJ2193" s="69"/>
      <c r="AK2193" s="69"/>
      <c r="AL2193" s="69"/>
      <c r="AM2193" s="69"/>
      <c r="AN2193" s="69"/>
      <c r="AO2193" s="69"/>
      <c r="AP2193" s="69"/>
      <c r="AQ2193" s="69"/>
      <c r="AR2193" s="69"/>
      <c r="AS2193" s="69"/>
      <c r="AT2193" s="69"/>
      <c r="AU2193" s="69"/>
      <c r="AV2193" s="69"/>
      <c r="AW2193" s="69"/>
      <c r="AX2193" s="69"/>
      <c r="AY2193" s="69"/>
      <c r="AZ2193" s="69"/>
      <c r="BA2193" s="69"/>
      <c r="BB2193" s="69"/>
      <c r="BC2193" s="69"/>
      <c r="BD2193" s="69"/>
      <c r="BE2193" s="69"/>
      <c r="BF2193" s="69"/>
      <c r="BG2193" s="69"/>
      <c r="BH2193" s="69"/>
      <c r="BI2193" s="69"/>
      <c r="BJ2193" s="69"/>
      <c r="BK2193" s="69"/>
      <c r="BL2193" s="69"/>
      <c r="BM2193" s="69"/>
      <c r="BN2193" s="69"/>
      <c r="BO2193" s="69"/>
      <c r="BP2193" s="69"/>
      <c r="BQ2193" s="69"/>
      <c r="BR2193" s="69"/>
      <c r="BS2193" s="69"/>
      <c r="BT2193" s="69"/>
      <c r="BU2193" s="69"/>
      <c r="BV2193" s="69"/>
      <c r="BW2193" s="69"/>
      <c r="BX2193" s="69"/>
      <c r="BY2193" s="69"/>
      <c r="BZ2193" s="69"/>
      <c r="CA2193" s="69"/>
      <c r="CB2193" s="69"/>
      <c r="CC2193" s="69"/>
      <c r="CD2193" s="69"/>
      <c r="CE2193" s="69"/>
      <c r="CF2193" s="69"/>
      <c r="CG2193" s="69"/>
      <c r="CH2193" s="69"/>
      <c r="CI2193" s="69"/>
      <c r="CJ2193" s="69"/>
      <c r="CK2193" s="69"/>
      <c r="CL2193" s="69"/>
      <c r="CM2193" s="69"/>
      <c r="CN2193" s="69"/>
      <c r="CO2193" s="69"/>
      <c r="CP2193" s="69"/>
      <c r="CQ2193" s="69"/>
      <c r="CR2193" s="69"/>
      <c r="CS2193" s="69"/>
      <c r="CT2193" s="69"/>
      <c r="CU2193" s="69"/>
      <c r="CV2193" s="69"/>
      <c r="CW2193" s="69"/>
      <c r="CX2193" s="69"/>
      <c r="CY2193" s="69"/>
      <c r="CZ2193" s="69"/>
      <c r="DA2193" s="69"/>
      <c r="DB2193" s="69"/>
      <c r="DC2193" s="69"/>
      <c r="DD2193" s="69"/>
      <c r="DE2193" s="69"/>
      <c r="DF2193" s="69"/>
      <c r="DG2193" s="69"/>
      <c r="DH2193" s="69"/>
      <c r="DI2193" s="69"/>
      <c r="DJ2193" s="69"/>
      <c r="DK2193" s="69"/>
      <c r="DL2193" s="69"/>
      <c r="DM2193" s="69"/>
      <c r="DN2193" s="69"/>
      <c r="DO2193" s="69"/>
      <c r="DP2193" s="69"/>
      <c r="DQ2193" s="69"/>
      <c r="DR2193" s="69"/>
      <c r="DS2193" s="69"/>
      <c r="DT2193" s="69"/>
      <c r="DU2193" s="69"/>
      <c r="DV2193" s="69"/>
      <c r="DW2193" s="69"/>
      <c r="DX2193" s="69"/>
      <c r="DY2193" s="69"/>
      <c r="DZ2193" s="69"/>
      <c r="EA2193" s="69"/>
      <c r="EB2193" s="69"/>
      <c r="EC2193" s="69"/>
      <c r="ED2193" s="69"/>
      <c r="EE2193" s="69"/>
      <c r="EF2193" s="69"/>
      <c r="EG2193" s="69"/>
      <c r="EH2193" s="69"/>
      <c r="EI2193" s="69"/>
      <c r="EJ2193" s="69"/>
      <c r="EK2193" s="69"/>
      <c r="EL2193" s="69"/>
      <c r="EM2193" s="69"/>
      <c r="EN2193" s="69"/>
      <c r="EO2193" s="69"/>
      <c r="EP2193" s="69"/>
      <c r="EQ2193" s="69"/>
      <c r="ER2193" s="69"/>
      <c r="ES2193" s="69"/>
      <c r="ET2193" s="69"/>
      <c r="EU2193" s="69"/>
      <c r="EV2193" s="69"/>
      <c r="EW2193" s="69"/>
      <c r="EX2193" s="69"/>
      <c r="EY2193" s="69"/>
      <c r="EZ2193" s="69"/>
      <c r="FA2193" s="69"/>
      <c r="FB2193" s="69"/>
      <c r="FC2193" s="69"/>
      <c r="FD2193" s="69"/>
      <c r="FE2193" s="69"/>
      <c r="FF2193" s="69"/>
      <c r="FG2193" s="69"/>
      <c r="FH2193" s="69"/>
      <c r="FI2193" s="69"/>
      <c r="FJ2193" s="69"/>
      <c r="FK2193" s="69"/>
      <c r="FL2193" s="69"/>
      <c r="FM2193" s="69"/>
      <c r="FN2193" s="69"/>
      <c r="FO2193" s="69"/>
      <c r="FP2193" s="69"/>
      <c r="FQ2193" s="69"/>
      <c r="FR2193" s="69"/>
      <c r="FS2193" s="69"/>
      <c r="FT2193" s="69"/>
      <c r="FU2193" s="69"/>
      <c r="FV2193" s="69"/>
      <c r="FW2193" s="69"/>
      <c r="FX2193" s="69"/>
      <c r="FY2193" s="69"/>
      <c r="FZ2193" s="69"/>
      <c r="GA2193" s="69"/>
      <c r="GB2193" s="69"/>
      <c r="GC2193" s="69"/>
      <c r="GD2193" s="69"/>
      <c r="GE2193" s="69"/>
      <c r="GF2193" s="69"/>
      <c r="GG2193" s="69"/>
      <c r="GH2193" s="69"/>
      <c r="GI2193" s="69"/>
      <c r="GJ2193" s="69"/>
      <c r="GK2193" s="69"/>
      <c r="GL2193" s="69"/>
      <c r="GM2193" s="69"/>
      <c r="GN2193" s="69"/>
      <c r="GO2193" s="69"/>
      <c r="GP2193" s="69"/>
      <c r="GQ2193" s="69"/>
      <c r="GR2193" s="69"/>
      <c r="GS2193" s="69"/>
      <c r="GT2193" s="69"/>
      <c r="GU2193" s="69"/>
      <c r="GV2193" s="69"/>
      <c r="GW2193" s="69"/>
      <c r="GX2193" s="69"/>
      <c r="GY2193" s="69"/>
      <c r="GZ2193" s="69"/>
      <c r="HA2193" s="69"/>
      <c r="HB2193" s="69"/>
      <c r="HC2193" s="69"/>
      <c r="HD2193" s="69"/>
      <c r="HE2193" s="69"/>
      <c r="HF2193" s="69"/>
      <c r="HG2193" s="69"/>
      <c r="HH2193" s="69"/>
      <c r="HI2193" s="69"/>
      <c r="HJ2193" s="69"/>
      <c r="HK2193" s="69"/>
      <c r="HL2193" s="69"/>
      <c r="HM2193" s="69"/>
      <c r="HN2193" s="69"/>
      <c r="HO2193" s="69"/>
      <c r="HP2193" s="69"/>
      <c r="HQ2193" s="69"/>
      <c r="HR2193" s="69"/>
      <c r="HS2193" s="69"/>
      <c r="HT2193" s="69"/>
      <c r="HU2193" s="69"/>
      <c r="HV2193" s="69"/>
      <c r="HW2193" s="69"/>
      <c r="HX2193" s="69"/>
      <c r="HY2193" s="69"/>
      <c r="HZ2193" s="69"/>
      <c r="IA2193" s="69"/>
      <c r="IB2193" s="69"/>
      <c r="IC2193" s="69"/>
      <c r="ID2193" s="69"/>
      <c r="IE2193" s="69"/>
      <c r="IF2193" s="69"/>
      <c r="IG2193" s="69"/>
      <c r="IH2193" s="69"/>
      <c r="II2193" s="69"/>
      <c r="IJ2193" s="69"/>
      <c r="IK2193" s="69"/>
      <c r="IL2193" s="69"/>
      <c r="IM2193" s="69"/>
      <c r="IN2193" s="69"/>
    </row>
    <row r="2194" spans="1:248" s="70" customFormat="1" ht="15.95" customHeight="1" x14ac:dyDescent="0.2">
      <c r="A2194" s="127" t="s">
        <v>3884</v>
      </c>
      <c r="B2194" s="128">
        <v>51021</v>
      </c>
      <c r="C2194" s="124" t="s">
        <v>3885</v>
      </c>
      <c r="D2194" s="314">
        <v>7000</v>
      </c>
      <c r="E2194" s="69"/>
      <c r="F2194" s="69"/>
      <c r="G2194" s="69"/>
      <c r="H2194" s="69"/>
      <c r="I2194" s="69"/>
      <c r="J2194" s="69"/>
      <c r="N2194" s="69"/>
      <c r="O2194" s="69"/>
      <c r="P2194" s="69"/>
      <c r="Q2194" s="69"/>
      <c r="R2194" s="69"/>
      <c r="S2194" s="69"/>
      <c r="T2194" s="69"/>
      <c r="U2194" s="69"/>
      <c r="V2194" s="69"/>
      <c r="W2194" s="69"/>
      <c r="X2194" s="69"/>
      <c r="Y2194" s="69"/>
      <c r="Z2194" s="69"/>
      <c r="AA2194" s="69"/>
      <c r="AB2194" s="69"/>
      <c r="AC2194" s="69"/>
      <c r="AD2194" s="69"/>
      <c r="AE2194" s="69"/>
      <c r="AF2194" s="69"/>
      <c r="AG2194" s="69"/>
      <c r="AH2194" s="69"/>
      <c r="AI2194" s="69"/>
      <c r="AJ2194" s="69"/>
      <c r="AK2194" s="69"/>
      <c r="AL2194" s="69"/>
      <c r="AM2194" s="69"/>
      <c r="AN2194" s="69"/>
      <c r="AO2194" s="69"/>
      <c r="AP2194" s="69"/>
      <c r="AQ2194" s="69"/>
      <c r="AR2194" s="69"/>
      <c r="AS2194" s="69"/>
      <c r="AT2194" s="69"/>
      <c r="AU2194" s="69"/>
      <c r="AV2194" s="69"/>
      <c r="AW2194" s="69"/>
      <c r="AX2194" s="69"/>
      <c r="AY2194" s="69"/>
      <c r="AZ2194" s="69"/>
      <c r="BA2194" s="69"/>
      <c r="BB2194" s="69"/>
      <c r="BC2194" s="69"/>
      <c r="BD2194" s="69"/>
      <c r="BE2194" s="69"/>
      <c r="BF2194" s="69"/>
      <c r="BG2194" s="69"/>
      <c r="BH2194" s="69"/>
      <c r="BI2194" s="69"/>
      <c r="BJ2194" s="69"/>
      <c r="BK2194" s="69"/>
      <c r="BL2194" s="69"/>
      <c r="BM2194" s="69"/>
      <c r="BN2194" s="69"/>
      <c r="BO2194" s="69"/>
      <c r="BP2194" s="69"/>
      <c r="BQ2194" s="69"/>
      <c r="BR2194" s="69"/>
      <c r="BS2194" s="69"/>
      <c r="BT2194" s="69"/>
      <c r="BU2194" s="69"/>
      <c r="BV2194" s="69"/>
      <c r="BW2194" s="69"/>
      <c r="BX2194" s="69"/>
      <c r="BY2194" s="69"/>
      <c r="BZ2194" s="69"/>
      <c r="CA2194" s="69"/>
      <c r="CB2194" s="69"/>
      <c r="CC2194" s="69"/>
      <c r="CD2194" s="69"/>
      <c r="CE2194" s="69"/>
      <c r="CF2194" s="69"/>
      <c r="CG2194" s="69"/>
      <c r="CH2194" s="69"/>
      <c r="CI2194" s="69"/>
      <c r="CJ2194" s="69"/>
      <c r="CK2194" s="69"/>
      <c r="CL2194" s="69"/>
      <c r="CM2194" s="69"/>
      <c r="CN2194" s="69"/>
      <c r="CO2194" s="69"/>
      <c r="CP2194" s="69"/>
      <c r="CQ2194" s="69"/>
      <c r="CR2194" s="69"/>
      <c r="CS2194" s="69"/>
      <c r="CT2194" s="69"/>
      <c r="CU2194" s="69"/>
      <c r="CV2194" s="69"/>
      <c r="CW2194" s="69"/>
      <c r="CX2194" s="69"/>
      <c r="CY2194" s="69"/>
      <c r="CZ2194" s="69"/>
      <c r="DA2194" s="69"/>
      <c r="DB2194" s="69"/>
      <c r="DC2194" s="69"/>
      <c r="DD2194" s="69"/>
      <c r="DE2194" s="69"/>
      <c r="DF2194" s="69"/>
      <c r="DG2194" s="69"/>
      <c r="DH2194" s="69"/>
      <c r="DI2194" s="69"/>
      <c r="DJ2194" s="69"/>
      <c r="DK2194" s="69"/>
      <c r="DL2194" s="69"/>
      <c r="DM2194" s="69"/>
      <c r="DN2194" s="69"/>
      <c r="DO2194" s="69"/>
      <c r="DP2194" s="69"/>
      <c r="DQ2194" s="69"/>
      <c r="DR2194" s="69"/>
      <c r="DS2194" s="69"/>
      <c r="DT2194" s="69"/>
      <c r="DU2194" s="69"/>
      <c r="DV2194" s="69"/>
      <c r="DW2194" s="69"/>
      <c r="DX2194" s="69"/>
      <c r="DY2194" s="69"/>
      <c r="DZ2194" s="69"/>
      <c r="EA2194" s="69"/>
      <c r="EB2194" s="69"/>
      <c r="EC2194" s="69"/>
      <c r="ED2194" s="69"/>
      <c r="EE2194" s="69"/>
      <c r="EF2194" s="69"/>
      <c r="EG2194" s="69"/>
      <c r="EH2194" s="69"/>
      <c r="EI2194" s="69"/>
      <c r="EJ2194" s="69"/>
      <c r="EK2194" s="69"/>
      <c r="EL2194" s="69"/>
      <c r="EM2194" s="69"/>
      <c r="EN2194" s="69"/>
      <c r="EO2194" s="69"/>
      <c r="EP2194" s="69"/>
      <c r="EQ2194" s="69"/>
      <c r="ER2194" s="69"/>
      <c r="ES2194" s="69"/>
      <c r="ET2194" s="69"/>
      <c r="EU2194" s="69"/>
      <c r="EV2194" s="69"/>
      <c r="EW2194" s="69"/>
      <c r="EX2194" s="69"/>
      <c r="EY2194" s="69"/>
      <c r="EZ2194" s="69"/>
      <c r="FA2194" s="69"/>
      <c r="FB2194" s="69"/>
      <c r="FC2194" s="69"/>
      <c r="FD2194" s="69"/>
      <c r="FE2194" s="69"/>
      <c r="FF2194" s="69"/>
      <c r="FG2194" s="69"/>
      <c r="FH2194" s="69"/>
      <c r="FI2194" s="69"/>
      <c r="FJ2194" s="69"/>
      <c r="FK2194" s="69"/>
      <c r="FL2194" s="69"/>
      <c r="FM2194" s="69"/>
      <c r="FN2194" s="69"/>
      <c r="FO2194" s="69"/>
      <c r="FP2194" s="69"/>
      <c r="FQ2194" s="69"/>
      <c r="FR2194" s="69"/>
      <c r="FS2194" s="69"/>
      <c r="FT2194" s="69"/>
      <c r="FU2194" s="69"/>
      <c r="FV2194" s="69"/>
      <c r="FW2194" s="69"/>
      <c r="FX2194" s="69"/>
      <c r="FY2194" s="69"/>
      <c r="FZ2194" s="69"/>
      <c r="GA2194" s="69"/>
      <c r="GB2194" s="69"/>
      <c r="GC2194" s="69"/>
      <c r="GD2194" s="69"/>
      <c r="GE2194" s="69"/>
      <c r="GF2194" s="69"/>
      <c r="GG2194" s="69"/>
      <c r="GH2194" s="69"/>
      <c r="GI2194" s="69"/>
      <c r="GJ2194" s="69"/>
      <c r="GK2194" s="69"/>
      <c r="GL2194" s="69"/>
      <c r="GM2194" s="69"/>
      <c r="GN2194" s="69"/>
      <c r="GO2194" s="69"/>
      <c r="GP2194" s="69"/>
      <c r="GQ2194" s="69"/>
      <c r="GR2194" s="69"/>
      <c r="GS2194" s="69"/>
      <c r="GT2194" s="69"/>
      <c r="GU2194" s="69"/>
      <c r="GV2194" s="69"/>
      <c r="GW2194" s="69"/>
      <c r="GX2194" s="69"/>
      <c r="GY2194" s="69"/>
      <c r="GZ2194" s="69"/>
      <c r="HA2194" s="69"/>
      <c r="HB2194" s="69"/>
      <c r="HC2194" s="69"/>
      <c r="HD2194" s="69"/>
      <c r="HE2194" s="69"/>
      <c r="HF2194" s="69"/>
      <c r="HG2194" s="69"/>
      <c r="HH2194" s="69"/>
      <c r="HI2194" s="69"/>
      <c r="HJ2194" s="69"/>
      <c r="HK2194" s="69"/>
      <c r="HL2194" s="69"/>
      <c r="HM2194" s="69"/>
      <c r="HN2194" s="69"/>
      <c r="HO2194" s="69"/>
      <c r="HP2194" s="69"/>
      <c r="HQ2194" s="69"/>
      <c r="HR2194" s="69"/>
      <c r="HS2194" s="69"/>
      <c r="HT2194" s="69"/>
      <c r="HU2194" s="69"/>
      <c r="HV2194" s="69"/>
      <c r="HW2194" s="69"/>
      <c r="HX2194" s="69"/>
      <c r="HY2194" s="69"/>
      <c r="HZ2194" s="69"/>
      <c r="IA2194" s="69"/>
      <c r="IB2194" s="69"/>
      <c r="IC2194" s="69"/>
      <c r="ID2194" s="69"/>
      <c r="IE2194" s="69"/>
      <c r="IF2194" s="69"/>
      <c r="IG2194" s="69"/>
      <c r="IH2194" s="69"/>
      <c r="II2194" s="69"/>
      <c r="IJ2194" s="69"/>
      <c r="IK2194" s="69"/>
      <c r="IL2194" s="69"/>
      <c r="IM2194" s="69"/>
      <c r="IN2194" s="69"/>
    </row>
    <row r="2195" spans="1:248" s="70" customFormat="1" ht="32.1" customHeight="1" x14ac:dyDescent="0.2">
      <c r="A2195" s="86"/>
      <c r="B2195" s="85"/>
      <c r="C2195" s="270" t="s">
        <v>3886</v>
      </c>
      <c r="D2195" s="317"/>
      <c r="E2195" s="69"/>
      <c r="F2195" s="69"/>
      <c r="G2195" s="69"/>
      <c r="H2195" s="69"/>
      <c r="I2195" s="69"/>
      <c r="J2195" s="69"/>
      <c r="N2195" s="69"/>
      <c r="O2195" s="69"/>
      <c r="P2195" s="69"/>
      <c r="Q2195" s="69"/>
      <c r="R2195" s="69"/>
      <c r="S2195" s="69"/>
      <c r="T2195" s="69"/>
      <c r="U2195" s="69"/>
      <c r="V2195" s="69"/>
      <c r="W2195" s="69"/>
      <c r="X2195" s="69"/>
      <c r="Y2195" s="69"/>
      <c r="Z2195" s="69"/>
      <c r="AA2195" s="69"/>
      <c r="AB2195" s="69"/>
      <c r="AC2195" s="69"/>
      <c r="AD2195" s="69"/>
      <c r="AE2195" s="69"/>
      <c r="AF2195" s="69"/>
      <c r="AG2195" s="69"/>
      <c r="AH2195" s="69"/>
      <c r="AI2195" s="69"/>
      <c r="AJ2195" s="69"/>
      <c r="AK2195" s="69"/>
      <c r="AL2195" s="69"/>
      <c r="AM2195" s="69"/>
      <c r="AN2195" s="69"/>
      <c r="AO2195" s="69"/>
      <c r="AP2195" s="69"/>
      <c r="AQ2195" s="69"/>
      <c r="AR2195" s="69"/>
      <c r="AS2195" s="69"/>
      <c r="AT2195" s="69"/>
      <c r="AU2195" s="69"/>
      <c r="AV2195" s="69"/>
      <c r="AW2195" s="69"/>
      <c r="AX2195" s="69"/>
      <c r="AY2195" s="69"/>
      <c r="AZ2195" s="69"/>
      <c r="BA2195" s="69"/>
      <c r="BB2195" s="69"/>
      <c r="BC2195" s="69"/>
      <c r="BD2195" s="69"/>
      <c r="BE2195" s="69"/>
      <c r="BF2195" s="69"/>
      <c r="BG2195" s="69"/>
      <c r="BH2195" s="69"/>
      <c r="BI2195" s="69"/>
      <c r="BJ2195" s="69"/>
      <c r="BK2195" s="69"/>
      <c r="BL2195" s="69"/>
      <c r="BM2195" s="69"/>
      <c r="BN2195" s="69"/>
      <c r="BO2195" s="69"/>
      <c r="BP2195" s="69"/>
      <c r="BQ2195" s="69"/>
      <c r="BR2195" s="69"/>
      <c r="BS2195" s="69"/>
      <c r="BT2195" s="69"/>
      <c r="BU2195" s="69"/>
      <c r="BV2195" s="69"/>
      <c r="BW2195" s="69"/>
      <c r="BX2195" s="69"/>
      <c r="BY2195" s="69"/>
      <c r="BZ2195" s="69"/>
      <c r="CA2195" s="69"/>
      <c r="CB2195" s="69"/>
      <c r="CC2195" s="69"/>
      <c r="CD2195" s="69"/>
      <c r="CE2195" s="69"/>
      <c r="CF2195" s="69"/>
      <c r="CG2195" s="69"/>
      <c r="CH2195" s="69"/>
      <c r="CI2195" s="69"/>
      <c r="CJ2195" s="69"/>
      <c r="CK2195" s="69"/>
      <c r="CL2195" s="69"/>
      <c r="CM2195" s="69"/>
      <c r="CN2195" s="69"/>
      <c r="CO2195" s="69"/>
      <c r="CP2195" s="69"/>
      <c r="CQ2195" s="69"/>
      <c r="CR2195" s="69"/>
      <c r="CS2195" s="69"/>
      <c r="CT2195" s="69"/>
      <c r="CU2195" s="69"/>
      <c r="CV2195" s="69"/>
      <c r="CW2195" s="69"/>
      <c r="CX2195" s="69"/>
      <c r="CY2195" s="69"/>
      <c r="CZ2195" s="69"/>
      <c r="DA2195" s="69"/>
      <c r="DB2195" s="69"/>
      <c r="DC2195" s="69"/>
      <c r="DD2195" s="69"/>
      <c r="DE2195" s="69"/>
      <c r="DF2195" s="69"/>
      <c r="DG2195" s="69"/>
      <c r="DH2195" s="69"/>
      <c r="DI2195" s="69"/>
      <c r="DJ2195" s="69"/>
      <c r="DK2195" s="69"/>
      <c r="DL2195" s="69"/>
      <c r="DM2195" s="69"/>
      <c r="DN2195" s="69"/>
      <c r="DO2195" s="69"/>
      <c r="DP2195" s="69"/>
      <c r="DQ2195" s="69"/>
      <c r="DR2195" s="69"/>
      <c r="DS2195" s="69"/>
      <c r="DT2195" s="69"/>
      <c r="DU2195" s="69"/>
      <c r="DV2195" s="69"/>
      <c r="DW2195" s="69"/>
      <c r="DX2195" s="69"/>
      <c r="DY2195" s="69"/>
      <c r="DZ2195" s="69"/>
      <c r="EA2195" s="69"/>
      <c r="EB2195" s="69"/>
      <c r="EC2195" s="69"/>
      <c r="ED2195" s="69"/>
      <c r="EE2195" s="69"/>
      <c r="EF2195" s="69"/>
      <c r="EG2195" s="69"/>
      <c r="EH2195" s="69"/>
      <c r="EI2195" s="69"/>
      <c r="EJ2195" s="69"/>
      <c r="EK2195" s="69"/>
      <c r="EL2195" s="69"/>
      <c r="EM2195" s="69"/>
      <c r="EN2195" s="69"/>
      <c r="EO2195" s="69"/>
      <c r="EP2195" s="69"/>
      <c r="EQ2195" s="69"/>
      <c r="ER2195" s="69"/>
      <c r="ES2195" s="69"/>
      <c r="ET2195" s="69"/>
      <c r="EU2195" s="69"/>
      <c r="EV2195" s="69"/>
      <c r="EW2195" s="69"/>
      <c r="EX2195" s="69"/>
      <c r="EY2195" s="69"/>
      <c r="EZ2195" s="69"/>
      <c r="FA2195" s="69"/>
      <c r="FB2195" s="69"/>
      <c r="FC2195" s="69"/>
      <c r="FD2195" s="69"/>
      <c r="FE2195" s="69"/>
      <c r="FF2195" s="69"/>
      <c r="FG2195" s="69"/>
      <c r="FH2195" s="69"/>
      <c r="FI2195" s="69"/>
      <c r="FJ2195" s="69"/>
      <c r="FK2195" s="69"/>
      <c r="FL2195" s="69"/>
      <c r="FM2195" s="69"/>
      <c r="FN2195" s="69"/>
      <c r="FO2195" s="69"/>
      <c r="FP2195" s="69"/>
      <c r="FQ2195" s="69"/>
      <c r="FR2195" s="69"/>
      <c r="FS2195" s="69"/>
      <c r="FT2195" s="69"/>
      <c r="FU2195" s="69"/>
      <c r="FV2195" s="69"/>
      <c r="FW2195" s="69"/>
      <c r="FX2195" s="69"/>
      <c r="FY2195" s="69"/>
      <c r="FZ2195" s="69"/>
      <c r="GA2195" s="69"/>
      <c r="GB2195" s="69"/>
      <c r="GC2195" s="69"/>
      <c r="GD2195" s="69"/>
      <c r="GE2195" s="69"/>
      <c r="GF2195" s="69"/>
      <c r="GG2195" s="69"/>
      <c r="GH2195" s="69"/>
      <c r="GI2195" s="69"/>
      <c r="GJ2195" s="69"/>
      <c r="GK2195" s="69"/>
      <c r="GL2195" s="69"/>
      <c r="GM2195" s="69"/>
      <c r="GN2195" s="69"/>
      <c r="GO2195" s="69"/>
      <c r="GP2195" s="69"/>
      <c r="GQ2195" s="69"/>
      <c r="GR2195" s="69"/>
      <c r="GS2195" s="69"/>
      <c r="GT2195" s="69"/>
      <c r="GU2195" s="69"/>
      <c r="GV2195" s="69"/>
      <c r="GW2195" s="69"/>
      <c r="GX2195" s="69"/>
      <c r="GY2195" s="69"/>
      <c r="GZ2195" s="69"/>
      <c r="HA2195" s="69"/>
      <c r="HB2195" s="69"/>
      <c r="HC2195" s="69"/>
      <c r="HD2195" s="69"/>
      <c r="HE2195" s="69"/>
      <c r="HF2195" s="69"/>
      <c r="HG2195" s="69"/>
      <c r="HH2195" s="69"/>
      <c r="HI2195" s="69"/>
      <c r="HJ2195" s="69"/>
      <c r="HK2195" s="69"/>
      <c r="HL2195" s="69"/>
      <c r="HM2195" s="69"/>
      <c r="HN2195" s="69"/>
      <c r="HO2195" s="69"/>
      <c r="HP2195" s="69"/>
      <c r="HQ2195" s="69"/>
      <c r="HR2195" s="69"/>
      <c r="HS2195" s="69"/>
      <c r="HT2195" s="69"/>
      <c r="HU2195" s="69"/>
      <c r="HV2195" s="69"/>
      <c r="HW2195" s="69"/>
      <c r="HX2195" s="69"/>
      <c r="HY2195" s="69"/>
      <c r="HZ2195" s="69"/>
      <c r="IA2195" s="69"/>
      <c r="IB2195" s="69"/>
      <c r="IC2195" s="69"/>
      <c r="ID2195" s="69"/>
      <c r="IE2195" s="69"/>
      <c r="IF2195" s="69"/>
      <c r="IG2195" s="69"/>
      <c r="IH2195" s="69"/>
      <c r="II2195" s="69"/>
      <c r="IJ2195" s="69"/>
      <c r="IK2195" s="69"/>
      <c r="IL2195" s="69"/>
      <c r="IM2195" s="69"/>
      <c r="IN2195" s="69"/>
    </row>
    <row r="2196" spans="1:248" s="70" customFormat="1" ht="15.95" customHeight="1" x14ac:dyDescent="0.2">
      <c r="A2196" s="87" t="s">
        <v>3887</v>
      </c>
      <c r="B2196" s="128">
        <v>51050</v>
      </c>
      <c r="C2196" s="130" t="s">
        <v>3888</v>
      </c>
      <c r="D2196" s="329">
        <v>1900</v>
      </c>
      <c r="E2196" s="69"/>
      <c r="F2196" s="69"/>
      <c r="G2196" s="69"/>
      <c r="H2196" s="69"/>
      <c r="I2196" s="69"/>
      <c r="J2196" s="69"/>
      <c r="N2196" s="69"/>
      <c r="O2196" s="69"/>
      <c r="P2196" s="69"/>
      <c r="Q2196" s="69"/>
      <c r="R2196" s="69"/>
      <c r="S2196" s="69"/>
      <c r="T2196" s="69"/>
      <c r="U2196" s="69"/>
      <c r="V2196" s="69"/>
      <c r="W2196" s="69"/>
      <c r="X2196" s="69"/>
      <c r="Y2196" s="69"/>
      <c r="Z2196" s="69"/>
      <c r="AA2196" s="69"/>
      <c r="AB2196" s="69"/>
      <c r="AC2196" s="69"/>
      <c r="AD2196" s="69"/>
      <c r="AE2196" s="69"/>
      <c r="AF2196" s="69"/>
      <c r="AG2196" s="69"/>
      <c r="AH2196" s="69"/>
      <c r="AI2196" s="69"/>
      <c r="AJ2196" s="69"/>
      <c r="AK2196" s="69"/>
      <c r="AL2196" s="69"/>
      <c r="AM2196" s="69"/>
      <c r="AN2196" s="69"/>
      <c r="AO2196" s="69"/>
      <c r="AP2196" s="69"/>
      <c r="AQ2196" s="69"/>
      <c r="AR2196" s="69"/>
      <c r="AS2196" s="69"/>
      <c r="AT2196" s="69"/>
      <c r="AU2196" s="69"/>
      <c r="AV2196" s="69"/>
      <c r="AW2196" s="69"/>
      <c r="AX2196" s="69"/>
      <c r="AY2196" s="69"/>
      <c r="AZ2196" s="69"/>
      <c r="BA2196" s="69"/>
      <c r="BB2196" s="69"/>
      <c r="BC2196" s="69"/>
      <c r="BD2196" s="69"/>
      <c r="BE2196" s="69"/>
      <c r="BF2196" s="69"/>
      <c r="BG2196" s="69"/>
      <c r="BH2196" s="69"/>
      <c r="BI2196" s="69"/>
      <c r="BJ2196" s="69"/>
      <c r="BK2196" s="69"/>
      <c r="BL2196" s="69"/>
      <c r="BM2196" s="69"/>
      <c r="BN2196" s="69"/>
      <c r="BO2196" s="69"/>
      <c r="BP2196" s="69"/>
      <c r="BQ2196" s="69"/>
      <c r="BR2196" s="69"/>
      <c r="BS2196" s="69"/>
      <c r="BT2196" s="69"/>
      <c r="BU2196" s="69"/>
      <c r="BV2196" s="69"/>
      <c r="BW2196" s="69"/>
      <c r="BX2196" s="69"/>
      <c r="BY2196" s="69"/>
      <c r="BZ2196" s="69"/>
      <c r="CA2196" s="69"/>
      <c r="CB2196" s="69"/>
      <c r="CC2196" s="69"/>
      <c r="CD2196" s="69"/>
      <c r="CE2196" s="69"/>
      <c r="CF2196" s="69"/>
      <c r="CG2196" s="69"/>
      <c r="CH2196" s="69"/>
      <c r="CI2196" s="69"/>
      <c r="CJ2196" s="69"/>
      <c r="CK2196" s="69"/>
      <c r="CL2196" s="69"/>
      <c r="CM2196" s="69"/>
      <c r="CN2196" s="69"/>
      <c r="CO2196" s="69"/>
      <c r="CP2196" s="69"/>
      <c r="CQ2196" s="69"/>
      <c r="CR2196" s="69"/>
      <c r="CS2196" s="69"/>
      <c r="CT2196" s="69"/>
      <c r="CU2196" s="69"/>
      <c r="CV2196" s="69"/>
      <c r="CW2196" s="69"/>
      <c r="CX2196" s="69"/>
      <c r="CY2196" s="69"/>
      <c r="CZ2196" s="69"/>
      <c r="DA2196" s="69"/>
      <c r="DB2196" s="69"/>
      <c r="DC2196" s="69"/>
      <c r="DD2196" s="69"/>
      <c r="DE2196" s="69"/>
      <c r="DF2196" s="69"/>
      <c r="DG2196" s="69"/>
      <c r="DH2196" s="69"/>
      <c r="DI2196" s="69"/>
      <c r="DJ2196" s="69"/>
      <c r="DK2196" s="69"/>
      <c r="DL2196" s="69"/>
      <c r="DM2196" s="69"/>
      <c r="DN2196" s="69"/>
      <c r="DO2196" s="69"/>
      <c r="DP2196" s="69"/>
      <c r="DQ2196" s="69"/>
      <c r="DR2196" s="69"/>
      <c r="DS2196" s="69"/>
      <c r="DT2196" s="69"/>
      <c r="DU2196" s="69"/>
      <c r="DV2196" s="69"/>
      <c r="DW2196" s="69"/>
      <c r="DX2196" s="69"/>
      <c r="DY2196" s="69"/>
      <c r="DZ2196" s="69"/>
      <c r="EA2196" s="69"/>
      <c r="EB2196" s="69"/>
      <c r="EC2196" s="69"/>
      <c r="ED2196" s="69"/>
      <c r="EE2196" s="69"/>
      <c r="EF2196" s="69"/>
      <c r="EG2196" s="69"/>
      <c r="EH2196" s="69"/>
      <c r="EI2196" s="69"/>
      <c r="EJ2196" s="69"/>
      <c r="EK2196" s="69"/>
      <c r="EL2196" s="69"/>
      <c r="EM2196" s="69"/>
      <c r="EN2196" s="69"/>
      <c r="EO2196" s="69"/>
      <c r="EP2196" s="69"/>
      <c r="EQ2196" s="69"/>
      <c r="ER2196" s="69"/>
      <c r="ES2196" s="69"/>
      <c r="ET2196" s="69"/>
      <c r="EU2196" s="69"/>
      <c r="EV2196" s="69"/>
      <c r="EW2196" s="69"/>
      <c r="EX2196" s="69"/>
      <c r="EY2196" s="69"/>
      <c r="EZ2196" s="69"/>
      <c r="FA2196" s="69"/>
      <c r="FB2196" s="69"/>
      <c r="FC2196" s="69"/>
      <c r="FD2196" s="69"/>
      <c r="FE2196" s="69"/>
      <c r="FF2196" s="69"/>
      <c r="FG2196" s="69"/>
      <c r="FH2196" s="69"/>
      <c r="FI2196" s="69"/>
      <c r="FJ2196" s="69"/>
      <c r="FK2196" s="69"/>
      <c r="FL2196" s="69"/>
      <c r="FM2196" s="69"/>
      <c r="FN2196" s="69"/>
      <c r="FO2196" s="69"/>
      <c r="FP2196" s="69"/>
      <c r="FQ2196" s="69"/>
      <c r="FR2196" s="69"/>
      <c r="FS2196" s="69"/>
      <c r="FT2196" s="69"/>
      <c r="FU2196" s="69"/>
      <c r="FV2196" s="69"/>
      <c r="FW2196" s="69"/>
      <c r="FX2196" s="69"/>
      <c r="FY2196" s="69"/>
      <c r="FZ2196" s="69"/>
      <c r="GA2196" s="69"/>
      <c r="GB2196" s="69"/>
      <c r="GC2196" s="69"/>
      <c r="GD2196" s="69"/>
      <c r="GE2196" s="69"/>
      <c r="GF2196" s="69"/>
      <c r="GG2196" s="69"/>
      <c r="GH2196" s="69"/>
      <c r="GI2196" s="69"/>
      <c r="GJ2196" s="69"/>
      <c r="GK2196" s="69"/>
      <c r="GL2196" s="69"/>
      <c r="GM2196" s="69"/>
      <c r="GN2196" s="69"/>
      <c r="GO2196" s="69"/>
      <c r="GP2196" s="69"/>
      <c r="GQ2196" s="69"/>
      <c r="GR2196" s="69"/>
      <c r="GS2196" s="69"/>
      <c r="GT2196" s="69"/>
      <c r="GU2196" s="69"/>
      <c r="GV2196" s="69"/>
      <c r="GW2196" s="69"/>
      <c r="GX2196" s="69"/>
      <c r="GY2196" s="69"/>
      <c r="GZ2196" s="69"/>
      <c r="HA2196" s="69"/>
      <c r="HB2196" s="69"/>
      <c r="HC2196" s="69"/>
      <c r="HD2196" s="69"/>
      <c r="HE2196" s="69"/>
      <c r="HF2196" s="69"/>
      <c r="HG2196" s="69"/>
      <c r="HH2196" s="69"/>
      <c r="HI2196" s="69"/>
      <c r="HJ2196" s="69"/>
      <c r="HK2196" s="69"/>
      <c r="HL2196" s="69"/>
      <c r="HM2196" s="69"/>
      <c r="HN2196" s="69"/>
      <c r="HO2196" s="69"/>
      <c r="HP2196" s="69"/>
      <c r="HQ2196" s="69"/>
      <c r="HR2196" s="69"/>
      <c r="HS2196" s="69"/>
      <c r="HT2196" s="69"/>
      <c r="HU2196" s="69"/>
      <c r="HV2196" s="69"/>
      <c r="HW2196" s="69"/>
      <c r="HX2196" s="69"/>
      <c r="HY2196" s="69"/>
      <c r="HZ2196" s="69"/>
      <c r="IA2196" s="69"/>
      <c r="IB2196" s="69"/>
      <c r="IC2196" s="69"/>
      <c r="ID2196" s="69"/>
      <c r="IE2196" s="69"/>
      <c r="IF2196" s="69"/>
      <c r="IG2196" s="69"/>
      <c r="IH2196" s="69"/>
      <c r="II2196" s="69"/>
      <c r="IJ2196" s="69"/>
      <c r="IK2196" s="69"/>
      <c r="IL2196" s="69"/>
      <c r="IM2196" s="69"/>
      <c r="IN2196" s="69"/>
    </row>
    <row r="2197" spans="1:248" s="70" customFormat="1" ht="32.1" customHeight="1" x14ac:dyDescent="0.2">
      <c r="A2197" s="87" t="s">
        <v>3889</v>
      </c>
      <c r="B2197" s="128">
        <v>51051</v>
      </c>
      <c r="C2197" s="130" t="s">
        <v>3890</v>
      </c>
      <c r="D2197" s="329">
        <v>1430</v>
      </c>
      <c r="E2197" s="69"/>
      <c r="F2197" s="69"/>
      <c r="G2197" s="69"/>
      <c r="H2197" s="69"/>
      <c r="I2197" s="69"/>
      <c r="J2197" s="69"/>
      <c r="N2197" s="69"/>
      <c r="O2197" s="69"/>
      <c r="P2197" s="69"/>
      <c r="Q2197" s="69"/>
      <c r="R2197" s="69"/>
      <c r="S2197" s="69"/>
      <c r="T2197" s="69"/>
      <c r="U2197" s="69"/>
      <c r="V2197" s="69"/>
      <c r="W2197" s="69"/>
      <c r="X2197" s="69"/>
      <c r="Y2197" s="69"/>
      <c r="Z2197" s="69"/>
      <c r="AA2197" s="69"/>
      <c r="AB2197" s="69"/>
      <c r="AC2197" s="69"/>
      <c r="AD2197" s="69"/>
      <c r="AE2197" s="69"/>
      <c r="AF2197" s="69"/>
      <c r="AG2197" s="69"/>
      <c r="AH2197" s="69"/>
      <c r="AI2197" s="69"/>
      <c r="AJ2197" s="69"/>
      <c r="AK2197" s="69"/>
      <c r="AL2197" s="69"/>
      <c r="AM2197" s="69"/>
      <c r="AN2197" s="69"/>
      <c r="AO2197" s="69"/>
      <c r="AP2197" s="69"/>
      <c r="AQ2197" s="69"/>
      <c r="AR2197" s="69"/>
      <c r="AS2197" s="69"/>
      <c r="AT2197" s="69"/>
      <c r="AU2197" s="69"/>
      <c r="AV2197" s="69"/>
      <c r="AW2197" s="69"/>
      <c r="AX2197" s="69"/>
      <c r="AY2197" s="69"/>
      <c r="AZ2197" s="69"/>
      <c r="BA2197" s="69"/>
      <c r="BB2197" s="69"/>
      <c r="BC2197" s="69"/>
      <c r="BD2197" s="69"/>
      <c r="BE2197" s="69"/>
      <c r="BF2197" s="69"/>
      <c r="BG2197" s="69"/>
      <c r="BH2197" s="69"/>
      <c r="BI2197" s="69"/>
      <c r="BJ2197" s="69"/>
      <c r="BK2197" s="69"/>
      <c r="BL2197" s="69"/>
      <c r="BM2197" s="69"/>
      <c r="BN2197" s="69"/>
      <c r="BO2197" s="69"/>
      <c r="BP2197" s="69"/>
      <c r="BQ2197" s="69"/>
      <c r="BR2197" s="69"/>
      <c r="BS2197" s="69"/>
      <c r="BT2197" s="69"/>
      <c r="BU2197" s="69"/>
      <c r="BV2197" s="69"/>
      <c r="BW2197" s="69"/>
      <c r="BX2197" s="69"/>
      <c r="BY2197" s="69"/>
      <c r="BZ2197" s="69"/>
      <c r="CA2197" s="69"/>
      <c r="CB2197" s="69"/>
      <c r="CC2197" s="69"/>
      <c r="CD2197" s="69"/>
      <c r="CE2197" s="69"/>
      <c r="CF2197" s="69"/>
      <c r="CG2197" s="69"/>
      <c r="CH2197" s="69"/>
      <c r="CI2197" s="69"/>
      <c r="CJ2197" s="69"/>
      <c r="CK2197" s="69"/>
      <c r="CL2197" s="69"/>
      <c r="CM2197" s="69"/>
      <c r="CN2197" s="69"/>
      <c r="CO2197" s="69"/>
      <c r="CP2197" s="69"/>
      <c r="CQ2197" s="69"/>
      <c r="CR2197" s="69"/>
      <c r="CS2197" s="69"/>
      <c r="CT2197" s="69"/>
      <c r="CU2197" s="69"/>
      <c r="CV2197" s="69"/>
      <c r="CW2197" s="69"/>
      <c r="CX2197" s="69"/>
      <c r="CY2197" s="69"/>
      <c r="CZ2197" s="69"/>
      <c r="DA2197" s="69"/>
      <c r="DB2197" s="69"/>
      <c r="DC2197" s="69"/>
      <c r="DD2197" s="69"/>
      <c r="DE2197" s="69"/>
      <c r="DF2197" s="69"/>
      <c r="DG2197" s="69"/>
      <c r="DH2197" s="69"/>
      <c r="DI2197" s="69"/>
      <c r="DJ2197" s="69"/>
      <c r="DK2197" s="69"/>
      <c r="DL2197" s="69"/>
      <c r="DM2197" s="69"/>
      <c r="DN2197" s="69"/>
      <c r="DO2197" s="69"/>
      <c r="DP2197" s="69"/>
      <c r="DQ2197" s="69"/>
      <c r="DR2197" s="69"/>
      <c r="DS2197" s="69"/>
      <c r="DT2197" s="69"/>
      <c r="DU2197" s="69"/>
      <c r="DV2197" s="69"/>
      <c r="DW2197" s="69"/>
      <c r="DX2197" s="69"/>
      <c r="DY2197" s="69"/>
      <c r="DZ2197" s="69"/>
      <c r="EA2197" s="69"/>
      <c r="EB2197" s="69"/>
      <c r="EC2197" s="69"/>
      <c r="ED2197" s="69"/>
      <c r="EE2197" s="69"/>
      <c r="EF2197" s="69"/>
      <c r="EG2197" s="69"/>
      <c r="EH2197" s="69"/>
      <c r="EI2197" s="69"/>
      <c r="EJ2197" s="69"/>
      <c r="EK2197" s="69"/>
      <c r="EL2197" s="69"/>
      <c r="EM2197" s="69"/>
      <c r="EN2197" s="69"/>
      <c r="EO2197" s="69"/>
      <c r="EP2197" s="69"/>
      <c r="EQ2197" s="69"/>
      <c r="ER2197" s="69"/>
      <c r="ES2197" s="69"/>
      <c r="ET2197" s="69"/>
      <c r="EU2197" s="69"/>
      <c r="EV2197" s="69"/>
      <c r="EW2197" s="69"/>
      <c r="EX2197" s="69"/>
      <c r="EY2197" s="69"/>
      <c r="EZ2197" s="69"/>
      <c r="FA2197" s="69"/>
      <c r="FB2197" s="69"/>
      <c r="FC2197" s="69"/>
      <c r="FD2197" s="69"/>
      <c r="FE2197" s="69"/>
      <c r="FF2197" s="69"/>
      <c r="FG2197" s="69"/>
      <c r="FH2197" s="69"/>
      <c r="FI2197" s="69"/>
      <c r="FJ2197" s="69"/>
      <c r="FK2197" s="69"/>
      <c r="FL2197" s="69"/>
      <c r="FM2197" s="69"/>
      <c r="FN2197" s="69"/>
      <c r="FO2197" s="69"/>
      <c r="FP2197" s="69"/>
      <c r="FQ2197" s="69"/>
      <c r="FR2197" s="69"/>
      <c r="FS2197" s="69"/>
      <c r="FT2197" s="69"/>
      <c r="FU2197" s="69"/>
      <c r="FV2197" s="69"/>
      <c r="FW2197" s="69"/>
      <c r="FX2197" s="69"/>
      <c r="FY2197" s="69"/>
      <c r="FZ2197" s="69"/>
      <c r="GA2197" s="69"/>
      <c r="GB2197" s="69"/>
      <c r="GC2197" s="69"/>
      <c r="GD2197" s="69"/>
      <c r="GE2197" s="69"/>
      <c r="GF2197" s="69"/>
      <c r="GG2197" s="69"/>
      <c r="GH2197" s="69"/>
      <c r="GI2197" s="69"/>
      <c r="GJ2197" s="69"/>
      <c r="GK2197" s="69"/>
      <c r="GL2197" s="69"/>
      <c r="GM2197" s="69"/>
      <c r="GN2197" s="69"/>
      <c r="GO2197" s="69"/>
      <c r="GP2197" s="69"/>
      <c r="GQ2197" s="69"/>
      <c r="GR2197" s="69"/>
      <c r="GS2197" s="69"/>
      <c r="GT2197" s="69"/>
      <c r="GU2197" s="69"/>
      <c r="GV2197" s="69"/>
      <c r="GW2197" s="69"/>
      <c r="GX2197" s="69"/>
      <c r="GY2197" s="69"/>
      <c r="GZ2197" s="69"/>
      <c r="HA2197" s="69"/>
      <c r="HB2197" s="69"/>
      <c r="HC2197" s="69"/>
      <c r="HD2197" s="69"/>
      <c r="HE2197" s="69"/>
      <c r="HF2197" s="69"/>
      <c r="HG2197" s="69"/>
      <c r="HH2197" s="69"/>
      <c r="HI2197" s="69"/>
      <c r="HJ2197" s="69"/>
      <c r="HK2197" s="69"/>
      <c r="HL2197" s="69"/>
      <c r="HM2197" s="69"/>
      <c r="HN2197" s="69"/>
      <c r="HO2197" s="69"/>
      <c r="HP2197" s="69"/>
      <c r="HQ2197" s="69"/>
      <c r="HR2197" s="69"/>
      <c r="HS2197" s="69"/>
      <c r="HT2197" s="69"/>
      <c r="HU2197" s="69"/>
      <c r="HV2197" s="69"/>
      <c r="HW2197" s="69"/>
      <c r="HX2197" s="69"/>
      <c r="HY2197" s="69"/>
      <c r="HZ2197" s="69"/>
      <c r="IA2197" s="69"/>
      <c r="IB2197" s="69"/>
      <c r="IC2197" s="69"/>
      <c r="ID2197" s="69"/>
      <c r="IE2197" s="69"/>
      <c r="IF2197" s="69"/>
      <c r="IG2197" s="69"/>
      <c r="IH2197" s="69"/>
      <c r="II2197" s="69"/>
      <c r="IJ2197" s="69"/>
      <c r="IK2197" s="69"/>
      <c r="IL2197" s="69"/>
      <c r="IM2197" s="69"/>
      <c r="IN2197" s="69"/>
    </row>
    <row r="2198" spans="1:248" s="70" customFormat="1" ht="15.95" customHeight="1" x14ac:dyDescent="0.2">
      <c r="A2198" s="87" t="s">
        <v>3891</v>
      </c>
      <c r="B2198" s="128">
        <v>51052</v>
      </c>
      <c r="C2198" s="130" t="s">
        <v>3892</v>
      </c>
      <c r="D2198" s="329">
        <v>800</v>
      </c>
      <c r="E2198" s="69"/>
      <c r="F2198" s="69"/>
      <c r="G2198" s="69"/>
      <c r="H2198" s="69"/>
      <c r="I2198" s="69"/>
      <c r="J2198" s="69"/>
      <c r="N2198" s="69"/>
      <c r="O2198" s="69"/>
      <c r="P2198" s="69"/>
      <c r="Q2198" s="69"/>
      <c r="R2198" s="69"/>
      <c r="S2198" s="69"/>
      <c r="T2198" s="69"/>
      <c r="U2198" s="69"/>
      <c r="V2198" s="69"/>
      <c r="W2198" s="69"/>
      <c r="X2198" s="69"/>
      <c r="Y2198" s="69"/>
      <c r="Z2198" s="69"/>
      <c r="AA2198" s="69"/>
      <c r="AB2198" s="69"/>
      <c r="AC2198" s="69"/>
      <c r="AD2198" s="69"/>
      <c r="AE2198" s="69"/>
      <c r="AF2198" s="69"/>
      <c r="AG2198" s="69"/>
      <c r="AH2198" s="69"/>
      <c r="AI2198" s="69"/>
      <c r="AJ2198" s="69"/>
      <c r="AK2198" s="69"/>
      <c r="AL2198" s="69"/>
      <c r="AM2198" s="69"/>
      <c r="AN2198" s="69"/>
      <c r="AO2198" s="69"/>
      <c r="AP2198" s="69"/>
      <c r="AQ2198" s="69"/>
      <c r="AR2198" s="69"/>
      <c r="AS2198" s="69"/>
      <c r="AT2198" s="69"/>
      <c r="AU2198" s="69"/>
      <c r="AV2198" s="69"/>
      <c r="AW2198" s="69"/>
      <c r="AX2198" s="69"/>
      <c r="AY2198" s="69"/>
      <c r="AZ2198" s="69"/>
      <c r="BA2198" s="69"/>
      <c r="BB2198" s="69"/>
      <c r="BC2198" s="69"/>
      <c r="BD2198" s="69"/>
      <c r="BE2198" s="69"/>
      <c r="BF2198" s="69"/>
      <c r="BG2198" s="69"/>
      <c r="BH2198" s="69"/>
      <c r="BI2198" s="69"/>
      <c r="BJ2198" s="69"/>
      <c r="BK2198" s="69"/>
      <c r="BL2198" s="69"/>
      <c r="BM2198" s="69"/>
      <c r="BN2198" s="69"/>
      <c r="BO2198" s="69"/>
      <c r="BP2198" s="69"/>
      <c r="BQ2198" s="69"/>
      <c r="BR2198" s="69"/>
      <c r="BS2198" s="69"/>
      <c r="BT2198" s="69"/>
      <c r="BU2198" s="69"/>
      <c r="BV2198" s="69"/>
      <c r="BW2198" s="69"/>
      <c r="BX2198" s="69"/>
      <c r="BY2198" s="69"/>
      <c r="BZ2198" s="69"/>
      <c r="CA2198" s="69"/>
      <c r="CB2198" s="69"/>
      <c r="CC2198" s="69"/>
      <c r="CD2198" s="69"/>
      <c r="CE2198" s="69"/>
      <c r="CF2198" s="69"/>
      <c r="CG2198" s="69"/>
      <c r="CH2198" s="69"/>
      <c r="CI2198" s="69"/>
      <c r="CJ2198" s="69"/>
      <c r="CK2198" s="69"/>
      <c r="CL2198" s="69"/>
      <c r="CM2198" s="69"/>
      <c r="CN2198" s="69"/>
      <c r="CO2198" s="69"/>
      <c r="CP2198" s="69"/>
      <c r="CQ2198" s="69"/>
      <c r="CR2198" s="69"/>
      <c r="CS2198" s="69"/>
      <c r="CT2198" s="69"/>
      <c r="CU2198" s="69"/>
      <c r="CV2198" s="69"/>
      <c r="CW2198" s="69"/>
      <c r="CX2198" s="69"/>
      <c r="CY2198" s="69"/>
      <c r="CZ2198" s="69"/>
      <c r="DA2198" s="69"/>
      <c r="DB2198" s="69"/>
      <c r="DC2198" s="69"/>
      <c r="DD2198" s="69"/>
      <c r="DE2198" s="69"/>
      <c r="DF2198" s="69"/>
      <c r="DG2198" s="69"/>
      <c r="DH2198" s="69"/>
      <c r="DI2198" s="69"/>
      <c r="DJ2198" s="69"/>
      <c r="DK2198" s="69"/>
      <c r="DL2198" s="69"/>
      <c r="DM2198" s="69"/>
      <c r="DN2198" s="69"/>
      <c r="DO2198" s="69"/>
      <c r="DP2198" s="69"/>
      <c r="DQ2198" s="69"/>
      <c r="DR2198" s="69"/>
      <c r="DS2198" s="69"/>
      <c r="DT2198" s="69"/>
      <c r="DU2198" s="69"/>
      <c r="DV2198" s="69"/>
      <c r="DW2198" s="69"/>
      <c r="DX2198" s="69"/>
      <c r="DY2198" s="69"/>
      <c r="DZ2198" s="69"/>
      <c r="EA2198" s="69"/>
      <c r="EB2198" s="69"/>
      <c r="EC2198" s="69"/>
      <c r="ED2198" s="69"/>
      <c r="EE2198" s="69"/>
      <c r="EF2198" s="69"/>
      <c r="EG2198" s="69"/>
      <c r="EH2198" s="69"/>
      <c r="EI2198" s="69"/>
      <c r="EJ2198" s="69"/>
      <c r="EK2198" s="69"/>
      <c r="EL2198" s="69"/>
      <c r="EM2198" s="69"/>
      <c r="EN2198" s="69"/>
      <c r="EO2198" s="69"/>
      <c r="EP2198" s="69"/>
      <c r="EQ2198" s="69"/>
      <c r="ER2198" s="69"/>
      <c r="ES2198" s="69"/>
      <c r="ET2198" s="69"/>
      <c r="EU2198" s="69"/>
      <c r="EV2198" s="69"/>
      <c r="EW2198" s="69"/>
      <c r="EX2198" s="69"/>
      <c r="EY2198" s="69"/>
      <c r="EZ2198" s="69"/>
      <c r="FA2198" s="69"/>
      <c r="FB2198" s="69"/>
      <c r="FC2198" s="69"/>
      <c r="FD2198" s="69"/>
      <c r="FE2198" s="69"/>
      <c r="FF2198" s="69"/>
      <c r="FG2198" s="69"/>
      <c r="FH2198" s="69"/>
      <c r="FI2198" s="69"/>
      <c r="FJ2198" s="69"/>
      <c r="FK2198" s="69"/>
      <c r="FL2198" s="69"/>
      <c r="FM2198" s="69"/>
      <c r="FN2198" s="69"/>
      <c r="FO2198" s="69"/>
      <c r="FP2198" s="69"/>
      <c r="FQ2198" s="69"/>
      <c r="FR2198" s="69"/>
      <c r="FS2198" s="69"/>
      <c r="FT2198" s="69"/>
      <c r="FU2198" s="69"/>
      <c r="FV2198" s="69"/>
      <c r="FW2198" s="69"/>
      <c r="FX2198" s="69"/>
      <c r="FY2198" s="69"/>
      <c r="FZ2198" s="69"/>
      <c r="GA2198" s="69"/>
      <c r="GB2198" s="69"/>
      <c r="GC2198" s="69"/>
      <c r="GD2198" s="69"/>
      <c r="GE2198" s="69"/>
      <c r="GF2198" s="69"/>
      <c r="GG2198" s="69"/>
      <c r="GH2198" s="69"/>
      <c r="GI2198" s="69"/>
      <c r="GJ2198" s="69"/>
      <c r="GK2198" s="69"/>
      <c r="GL2198" s="69"/>
      <c r="GM2198" s="69"/>
      <c r="GN2198" s="69"/>
      <c r="GO2198" s="69"/>
      <c r="GP2198" s="69"/>
      <c r="GQ2198" s="69"/>
      <c r="GR2198" s="69"/>
      <c r="GS2198" s="69"/>
      <c r="GT2198" s="69"/>
      <c r="GU2198" s="69"/>
      <c r="GV2198" s="69"/>
      <c r="GW2198" s="69"/>
      <c r="GX2198" s="69"/>
      <c r="GY2198" s="69"/>
      <c r="GZ2198" s="69"/>
      <c r="HA2198" s="69"/>
      <c r="HB2198" s="69"/>
      <c r="HC2198" s="69"/>
      <c r="HD2198" s="69"/>
      <c r="HE2198" s="69"/>
      <c r="HF2198" s="69"/>
      <c r="HG2198" s="69"/>
      <c r="HH2198" s="69"/>
      <c r="HI2198" s="69"/>
      <c r="HJ2198" s="69"/>
      <c r="HK2198" s="69"/>
      <c r="HL2198" s="69"/>
      <c r="HM2198" s="69"/>
      <c r="HN2198" s="69"/>
      <c r="HO2198" s="69"/>
      <c r="HP2198" s="69"/>
      <c r="HQ2198" s="69"/>
      <c r="HR2198" s="69"/>
      <c r="HS2198" s="69"/>
      <c r="HT2198" s="69"/>
      <c r="HU2198" s="69"/>
      <c r="HV2198" s="69"/>
      <c r="HW2198" s="69"/>
      <c r="HX2198" s="69"/>
      <c r="HY2198" s="69"/>
      <c r="HZ2198" s="69"/>
      <c r="IA2198" s="69"/>
      <c r="IB2198" s="69"/>
      <c r="IC2198" s="69"/>
      <c r="ID2198" s="69"/>
      <c r="IE2198" s="69"/>
      <c r="IF2198" s="69"/>
      <c r="IG2198" s="69"/>
      <c r="IH2198" s="69"/>
      <c r="II2198" s="69"/>
      <c r="IJ2198" s="69"/>
      <c r="IK2198" s="69"/>
      <c r="IL2198" s="69"/>
      <c r="IM2198" s="69"/>
      <c r="IN2198" s="69"/>
    </row>
    <row r="2199" spans="1:248" s="70" customFormat="1" ht="32.1" customHeight="1" x14ac:dyDescent="0.2">
      <c r="A2199" s="87" t="s">
        <v>3893</v>
      </c>
      <c r="B2199" s="128">
        <v>51053</v>
      </c>
      <c r="C2199" s="130" t="s">
        <v>1839</v>
      </c>
      <c r="D2199" s="329">
        <v>1900</v>
      </c>
      <c r="E2199" s="69"/>
      <c r="F2199" s="69"/>
      <c r="G2199" s="69"/>
      <c r="H2199" s="69"/>
      <c r="I2199" s="69"/>
      <c r="J2199" s="69"/>
      <c r="N2199" s="69"/>
      <c r="O2199" s="69"/>
      <c r="P2199" s="69"/>
      <c r="Q2199" s="69"/>
      <c r="R2199" s="69"/>
      <c r="S2199" s="69"/>
      <c r="T2199" s="69"/>
      <c r="U2199" s="69"/>
      <c r="V2199" s="69"/>
      <c r="W2199" s="69"/>
      <c r="X2199" s="69"/>
      <c r="Y2199" s="69"/>
      <c r="Z2199" s="69"/>
      <c r="AA2199" s="69"/>
      <c r="AB2199" s="69"/>
      <c r="AC2199" s="69"/>
      <c r="AD2199" s="69"/>
      <c r="AE2199" s="69"/>
      <c r="AF2199" s="69"/>
      <c r="AG2199" s="69"/>
      <c r="AH2199" s="69"/>
      <c r="AI2199" s="69"/>
      <c r="AJ2199" s="69"/>
      <c r="AK2199" s="69"/>
      <c r="AL2199" s="69"/>
      <c r="AM2199" s="69"/>
      <c r="AN2199" s="69"/>
      <c r="AO2199" s="69"/>
      <c r="AP2199" s="69"/>
      <c r="AQ2199" s="69"/>
      <c r="AR2199" s="69"/>
      <c r="AS2199" s="69"/>
      <c r="AT2199" s="69"/>
      <c r="AU2199" s="69"/>
      <c r="AV2199" s="69"/>
      <c r="AW2199" s="69"/>
      <c r="AX2199" s="69"/>
      <c r="AY2199" s="69"/>
      <c r="AZ2199" s="69"/>
      <c r="BA2199" s="69"/>
      <c r="BB2199" s="69"/>
      <c r="BC2199" s="69"/>
      <c r="BD2199" s="69"/>
      <c r="BE2199" s="69"/>
      <c r="BF2199" s="69"/>
      <c r="BG2199" s="69"/>
      <c r="BH2199" s="69"/>
      <c r="BI2199" s="69"/>
      <c r="BJ2199" s="69"/>
      <c r="BK2199" s="69"/>
      <c r="BL2199" s="69"/>
      <c r="BM2199" s="69"/>
      <c r="BN2199" s="69"/>
      <c r="BO2199" s="69"/>
      <c r="BP2199" s="69"/>
      <c r="BQ2199" s="69"/>
      <c r="BR2199" s="69"/>
      <c r="BS2199" s="69"/>
      <c r="BT2199" s="69"/>
      <c r="BU2199" s="69"/>
      <c r="BV2199" s="69"/>
      <c r="BW2199" s="69"/>
      <c r="BX2199" s="69"/>
      <c r="BY2199" s="69"/>
      <c r="BZ2199" s="69"/>
      <c r="CA2199" s="69"/>
      <c r="CB2199" s="69"/>
      <c r="CC2199" s="69"/>
      <c r="CD2199" s="69"/>
      <c r="CE2199" s="69"/>
      <c r="CF2199" s="69"/>
      <c r="CG2199" s="69"/>
      <c r="CH2199" s="69"/>
      <c r="CI2199" s="69"/>
      <c r="CJ2199" s="69"/>
      <c r="CK2199" s="69"/>
      <c r="CL2199" s="69"/>
      <c r="CM2199" s="69"/>
      <c r="CN2199" s="69"/>
      <c r="CO2199" s="69"/>
      <c r="CP2199" s="69"/>
      <c r="CQ2199" s="69"/>
      <c r="CR2199" s="69"/>
      <c r="CS2199" s="69"/>
      <c r="CT2199" s="69"/>
      <c r="CU2199" s="69"/>
      <c r="CV2199" s="69"/>
      <c r="CW2199" s="69"/>
      <c r="CX2199" s="69"/>
      <c r="CY2199" s="69"/>
      <c r="CZ2199" s="69"/>
      <c r="DA2199" s="69"/>
      <c r="DB2199" s="69"/>
      <c r="DC2199" s="69"/>
      <c r="DD2199" s="69"/>
      <c r="DE2199" s="69"/>
      <c r="DF2199" s="69"/>
      <c r="DG2199" s="69"/>
      <c r="DH2199" s="69"/>
      <c r="DI2199" s="69"/>
      <c r="DJ2199" s="69"/>
      <c r="DK2199" s="69"/>
      <c r="DL2199" s="69"/>
      <c r="DM2199" s="69"/>
      <c r="DN2199" s="69"/>
      <c r="DO2199" s="69"/>
      <c r="DP2199" s="69"/>
      <c r="DQ2199" s="69"/>
      <c r="DR2199" s="69"/>
      <c r="DS2199" s="69"/>
      <c r="DT2199" s="69"/>
      <c r="DU2199" s="69"/>
      <c r="DV2199" s="69"/>
      <c r="DW2199" s="69"/>
      <c r="DX2199" s="69"/>
      <c r="DY2199" s="69"/>
      <c r="DZ2199" s="69"/>
      <c r="EA2199" s="69"/>
      <c r="EB2199" s="69"/>
      <c r="EC2199" s="69"/>
      <c r="ED2199" s="69"/>
      <c r="EE2199" s="69"/>
      <c r="EF2199" s="69"/>
      <c r="EG2199" s="69"/>
      <c r="EH2199" s="69"/>
      <c r="EI2199" s="69"/>
      <c r="EJ2199" s="69"/>
      <c r="EK2199" s="69"/>
      <c r="EL2199" s="69"/>
      <c r="EM2199" s="69"/>
      <c r="EN2199" s="69"/>
      <c r="EO2199" s="69"/>
      <c r="EP2199" s="69"/>
      <c r="EQ2199" s="69"/>
      <c r="ER2199" s="69"/>
      <c r="ES2199" s="69"/>
      <c r="ET2199" s="69"/>
      <c r="EU2199" s="69"/>
      <c r="EV2199" s="69"/>
      <c r="EW2199" s="69"/>
      <c r="EX2199" s="69"/>
      <c r="EY2199" s="69"/>
      <c r="EZ2199" s="69"/>
      <c r="FA2199" s="69"/>
      <c r="FB2199" s="69"/>
      <c r="FC2199" s="69"/>
      <c r="FD2199" s="69"/>
      <c r="FE2199" s="69"/>
      <c r="FF2199" s="69"/>
      <c r="FG2199" s="69"/>
      <c r="FH2199" s="69"/>
      <c r="FI2199" s="69"/>
      <c r="FJ2199" s="69"/>
      <c r="FK2199" s="69"/>
      <c r="FL2199" s="69"/>
      <c r="FM2199" s="69"/>
      <c r="FN2199" s="69"/>
      <c r="FO2199" s="69"/>
      <c r="FP2199" s="69"/>
      <c r="FQ2199" s="69"/>
      <c r="FR2199" s="69"/>
      <c r="FS2199" s="69"/>
      <c r="FT2199" s="69"/>
      <c r="FU2199" s="69"/>
      <c r="FV2199" s="69"/>
      <c r="FW2199" s="69"/>
      <c r="FX2199" s="69"/>
      <c r="FY2199" s="69"/>
      <c r="FZ2199" s="69"/>
      <c r="GA2199" s="69"/>
      <c r="GB2199" s="69"/>
      <c r="GC2199" s="69"/>
      <c r="GD2199" s="69"/>
      <c r="GE2199" s="69"/>
      <c r="GF2199" s="69"/>
      <c r="GG2199" s="69"/>
      <c r="GH2199" s="69"/>
      <c r="GI2199" s="69"/>
      <c r="GJ2199" s="69"/>
      <c r="GK2199" s="69"/>
      <c r="GL2199" s="69"/>
      <c r="GM2199" s="69"/>
      <c r="GN2199" s="69"/>
      <c r="GO2199" s="69"/>
      <c r="GP2199" s="69"/>
      <c r="GQ2199" s="69"/>
      <c r="GR2199" s="69"/>
      <c r="GS2199" s="69"/>
      <c r="GT2199" s="69"/>
      <c r="GU2199" s="69"/>
      <c r="GV2199" s="69"/>
      <c r="GW2199" s="69"/>
      <c r="GX2199" s="69"/>
      <c r="GY2199" s="69"/>
      <c r="GZ2199" s="69"/>
      <c r="HA2199" s="69"/>
      <c r="HB2199" s="69"/>
      <c r="HC2199" s="69"/>
      <c r="HD2199" s="69"/>
      <c r="HE2199" s="69"/>
      <c r="HF2199" s="69"/>
      <c r="HG2199" s="69"/>
      <c r="HH2199" s="69"/>
      <c r="HI2199" s="69"/>
      <c r="HJ2199" s="69"/>
      <c r="HK2199" s="69"/>
      <c r="HL2199" s="69"/>
      <c r="HM2199" s="69"/>
      <c r="HN2199" s="69"/>
      <c r="HO2199" s="69"/>
      <c r="HP2199" s="69"/>
      <c r="HQ2199" s="69"/>
      <c r="HR2199" s="69"/>
      <c r="HS2199" s="69"/>
      <c r="HT2199" s="69"/>
      <c r="HU2199" s="69"/>
      <c r="HV2199" s="69"/>
      <c r="HW2199" s="69"/>
      <c r="HX2199" s="69"/>
      <c r="HY2199" s="69"/>
      <c r="HZ2199" s="69"/>
      <c r="IA2199" s="69"/>
      <c r="IB2199" s="69"/>
      <c r="IC2199" s="69"/>
      <c r="ID2199" s="69"/>
      <c r="IE2199" s="69"/>
      <c r="IF2199" s="69"/>
      <c r="IG2199" s="69"/>
      <c r="IH2199" s="69"/>
      <c r="II2199" s="69"/>
      <c r="IJ2199" s="69"/>
      <c r="IK2199" s="69"/>
      <c r="IL2199" s="69"/>
      <c r="IM2199" s="69"/>
      <c r="IN2199" s="69"/>
    </row>
    <row r="2200" spans="1:248" s="70" customFormat="1" ht="32.1" customHeight="1" x14ac:dyDescent="0.2">
      <c r="A2200" s="87" t="s">
        <v>3894</v>
      </c>
      <c r="B2200" s="128">
        <v>51054</v>
      </c>
      <c r="C2200" s="143" t="s">
        <v>2943</v>
      </c>
      <c r="D2200" s="329">
        <v>1000</v>
      </c>
      <c r="E2200" s="69"/>
      <c r="F2200" s="69"/>
      <c r="G2200" s="69"/>
      <c r="H2200" s="69"/>
      <c r="I2200" s="69"/>
      <c r="J2200" s="69"/>
      <c r="N2200" s="69"/>
      <c r="O2200" s="69"/>
      <c r="P2200" s="69"/>
      <c r="Q2200" s="69"/>
      <c r="R2200" s="69"/>
      <c r="S2200" s="69"/>
      <c r="T2200" s="69"/>
      <c r="U2200" s="69"/>
      <c r="V2200" s="69"/>
      <c r="W2200" s="69"/>
      <c r="X2200" s="69"/>
      <c r="Y2200" s="69"/>
      <c r="Z2200" s="69"/>
      <c r="AA2200" s="69"/>
      <c r="AB2200" s="69"/>
      <c r="AC2200" s="69"/>
      <c r="AD2200" s="69"/>
      <c r="AE2200" s="69"/>
      <c r="AF2200" s="69"/>
      <c r="AG2200" s="69"/>
      <c r="AH2200" s="69"/>
      <c r="AI2200" s="69"/>
      <c r="AJ2200" s="69"/>
      <c r="AK2200" s="69"/>
      <c r="AL2200" s="69"/>
      <c r="AM2200" s="69"/>
      <c r="AN2200" s="69"/>
      <c r="AO2200" s="69"/>
      <c r="AP2200" s="69"/>
      <c r="AQ2200" s="69"/>
      <c r="AR2200" s="69"/>
      <c r="AS2200" s="69"/>
      <c r="AT2200" s="69"/>
      <c r="AU2200" s="69"/>
      <c r="AV2200" s="69"/>
      <c r="AW2200" s="69"/>
      <c r="AX2200" s="69"/>
      <c r="AY2200" s="69"/>
      <c r="AZ2200" s="69"/>
      <c r="BA2200" s="69"/>
      <c r="BB2200" s="69"/>
      <c r="BC2200" s="69"/>
      <c r="BD2200" s="69"/>
      <c r="BE2200" s="69"/>
      <c r="BF2200" s="69"/>
      <c r="BG2200" s="69"/>
      <c r="BH2200" s="69"/>
      <c r="BI2200" s="69"/>
      <c r="BJ2200" s="69"/>
      <c r="BK2200" s="69"/>
      <c r="BL2200" s="69"/>
      <c r="BM2200" s="69"/>
      <c r="BN2200" s="69"/>
      <c r="BO2200" s="69"/>
      <c r="BP2200" s="69"/>
      <c r="BQ2200" s="69"/>
      <c r="BR2200" s="69"/>
      <c r="BS2200" s="69"/>
      <c r="BT2200" s="69"/>
      <c r="BU2200" s="69"/>
      <c r="BV2200" s="69"/>
      <c r="BW2200" s="69"/>
      <c r="BX2200" s="69"/>
      <c r="BY2200" s="69"/>
      <c r="BZ2200" s="69"/>
      <c r="CA2200" s="69"/>
      <c r="CB2200" s="69"/>
      <c r="CC2200" s="69"/>
      <c r="CD2200" s="69"/>
      <c r="CE2200" s="69"/>
      <c r="CF2200" s="69"/>
      <c r="CG2200" s="69"/>
      <c r="CH2200" s="69"/>
      <c r="CI2200" s="69"/>
      <c r="CJ2200" s="69"/>
      <c r="CK2200" s="69"/>
      <c r="CL2200" s="69"/>
      <c r="CM2200" s="69"/>
      <c r="CN2200" s="69"/>
      <c r="CO2200" s="69"/>
      <c r="CP2200" s="69"/>
      <c r="CQ2200" s="69"/>
      <c r="CR2200" s="69"/>
      <c r="CS2200" s="69"/>
      <c r="CT2200" s="69"/>
      <c r="CU2200" s="69"/>
      <c r="CV2200" s="69"/>
      <c r="CW2200" s="69"/>
      <c r="CX2200" s="69"/>
      <c r="CY2200" s="69"/>
      <c r="CZ2200" s="69"/>
      <c r="DA2200" s="69"/>
      <c r="DB2200" s="69"/>
      <c r="DC2200" s="69"/>
      <c r="DD2200" s="69"/>
      <c r="DE2200" s="69"/>
      <c r="DF2200" s="69"/>
      <c r="DG2200" s="69"/>
      <c r="DH2200" s="69"/>
      <c r="DI2200" s="69"/>
      <c r="DJ2200" s="69"/>
      <c r="DK2200" s="69"/>
      <c r="DL2200" s="69"/>
      <c r="DM2200" s="69"/>
      <c r="DN2200" s="69"/>
      <c r="DO2200" s="69"/>
      <c r="DP2200" s="69"/>
      <c r="DQ2200" s="69"/>
      <c r="DR2200" s="69"/>
      <c r="DS2200" s="69"/>
      <c r="DT2200" s="69"/>
      <c r="DU2200" s="69"/>
      <c r="DV2200" s="69"/>
      <c r="DW2200" s="69"/>
      <c r="DX2200" s="69"/>
      <c r="DY2200" s="69"/>
      <c r="DZ2200" s="69"/>
      <c r="EA2200" s="69"/>
      <c r="EB2200" s="69"/>
      <c r="EC2200" s="69"/>
      <c r="ED2200" s="69"/>
      <c r="EE2200" s="69"/>
      <c r="EF2200" s="69"/>
      <c r="EG2200" s="69"/>
      <c r="EH2200" s="69"/>
      <c r="EI2200" s="69"/>
      <c r="EJ2200" s="69"/>
      <c r="EK2200" s="69"/>
      <c r="EL2200" s="69"/>
      <c r="EM2200" s="69"/>
      <c r="EN2200" s="69"/>
      <c r="EO2200" s="69"/>
      <c r="EP2200" s="69"/>
      <c r="EQ2200" s="69"/>
      <c r="ER2200" s="69"/>
      <c r="ES2200" s="69"/>
      <c r="ET2200" s="69"/>
      <c r="EU2200" s="69"/>
      <c r="EV2200" s="69"/>
      <c r="EW2200" s="69"/>
      <c r="EX2200" s="69"/>
      <c r="EY2200" s="69"/>
      <c r="EZ2200" s="69"/>
      <c r="FA2200" s="69"/>
      <c r="FB2200" s="69"/>
      <c r="FC2200" s="69"/>
      <c r="FD2200" s="69"/>
      <c r="FE2200" s="69"/>
      <c r="FF2200" s="69"/>
      <c r="FG2200" s="69"/>
      <c r="FH2200" s="69"/>
      <c r="FI2200" s="69"/>
      <c r="FJ2200" s="69"/>
      <c r="FK2200" s="69"/>
      <c r="FL2200" s="69"/>
      <c r="FM2200" s="69"/>
      <c r="FN2200" s="69"/>
      <c r="FO2200" s="69"/>
      <c r="FP2200" s="69"/>
      <c r="FQ2200" s="69"/>
      <c r="FR2200" s="69"/>
      <c r="FS2200" s="69"/>
      <c r="FT2200" s="69"/>
      <c r="FU2200" s="69"/>
      <c r="FV2200" s="69"/>
      <c r="FW2200" s="69"/>
      <c r="FX2200" s="69"/>
      <c r="FY2200" s="69"/>
      <c r="FZ2200" s="69"/>
      <c r="GA2200" s="69"/>
      <c r="GB2200" s="69"/>
      <c r="GC2200" s="69"/>
      <c r="GD2200" s="69"/>
      <c r="GE2200" s="69"/>
      <c r="GF2200" s="69"/>
      <c r="GG2200" s="69"/>
      <c r="GH2200" s="69"/>
      <c r="GI2200" s="69"/>
      <c r="GJ2200" s="69"/>
      <c r="GK2200" s="69"/>
      <c r="GL2200" s="69"/>
      <c r="GM2200" s="69"/>
      <c r="GN2200" s="69"/>
      <c r="GO2200" s="69"/>
      <c r="GP2200" s="69"/>
      <c r="GQ2200" s="69"/>
      <c r="GR2200" s="69"/>
      <c r="GS2200" s="69"/>
      <c r="GT2200" s="69"/>
      <c r="GU2200" s="69"/>
      <c r="GV2200" s="69"/>
      <c r="GW2200" s="69"/>
      <c r="GX2200" s="69"/>
      <c r="GY2200" s="69"/>
      <c r="GZ2200" s="69"/>
      <c r="HA2200" s="69"/>
      <c r="HB2200" s="69"/>
      <c r="HC2200" s="69"/>
      <c r="HD2200" s="69"/>
      <c r="HE2200" s="69"/>
      <c r="HF2200" s="69"/>
      <c r="HG2200" s="69"/>
      <c r="HH2200" s="69"/>
      <c r="HI2200" s="69"/>
      <c r="HJ2200" s="69"/>
      <c r="HK2200" s="69"/>
      <c r="HL2200" s="69"/>
      <c r="HM2200" s="69"/>
      <c r="HN2200" s="69"/>
      <c r="HO2200" s="69"/>
      <c r="HP2200" s="69"/>
      <c r="HQ2200" s="69"/>
      <c r="HR2200" s="69"/>
      <c r="HS2200" s="69"/>
      <c r="HT2200" s="69"/>
      <c r="HU2200" s="69"/>
      <c r="HV2200" s="69"/>
      <c r="HW2200" s="69"/>
      <c r="HX2200" s="69"/>
      <c r="HY2200" s="69"/>
      <c r="HZ2200" s="69"/>
      <c r="IA2200" s="69"/>
      <c r="IB2200" s="69"/>
      <c r="IC2200" s="69"/>
      <c r="ID2200" s="69"/>
      <c r="IE2200" s="69"/>
      <c r="IF2200" s="69"/>
      <c r="IG2200" s="69"/>
      <c r="IH2200" s="69"/>
      <c r="II2200" s="69"/>
      <c r="IJ2200" s="69"/>
      <c r="IK2200" s="69"/>
      <c r="IL2200" s="69"/>
      <c r="IM2200" s="69"/>
      <c r="IN2200" s="69"/>
    </row>
    <row r="2201" spans="1:248" s="70" customFormat="1" ht="15.95" customHeight="1" x14ac:dyDescent="0.2">
      <c r="A2201" s="87" t="s">
        <v>3895</v>
      </c>
      <c r="B2201" s="128">
        <v>51055</v>
      </c>
      <c r="C2201" s="130" t="s">
        <v>3896</v>
      </c>
      <c r="D2201" s="329">
        <v>8000</v>
      </c>
      <c r="E2201" s="69"/>
      <c r="F2201" s="69"/>
      <c r="G2201" s="69"/>
      <c r="H2201" s="69"/>
      <c r="I2201" s="69"/>
      <c r="J2201" s="69"/>
      <c r="N2201" s="69"/>
      <c r="O2201" s="69"/>
      <c r="P2201" s="69"/>
      <c r="Q2201" s="69"/>
      <c r="R2201" s="69"/>
      <c r="S2201" s="69"/>
      <c r="T2201" s="69"/>
      <c r="U2201" s="69"/>
      <c r="V2201" s="69"/>
      <c r="W2201" s="69"/>
      <c r="X2201" s="69"/>
      <c r="Y2201" s="69"/>
      <c r="Z2201" s="69"/>
      <c r="AA2201" s="69"/>
      <c r="AB2201" s="69"/>
      <c r="AC2201" s="69"/>
      <c r="AD2201" s="69"/>
      <c r="AE2201" s="69"/>
      <c r="AF2201" s="69"/>
      <c r="AG2201" s="69"/>
      <c r="AH2201" s="69"/>
      <c r="AI2201" s="69"/>
      <c r="AJ2201" s="69"/>
      <c r="AK2201" s="69"/>
      <c r="AL2201" s="69"/>
      <c r="AM2201" s="69"/>
      <c r="AN2201" s="69"/>
      <c r="AO2201" s="69"/>
      <c r="AP2201" s="69"/>
      <c r="AQ2201" s="69"/>
      <c r="AR2201" s="69"/>
      <c r="AS2201" s="69"/>
      <c r="AT2201" s="69"/>
      <c r="AU2201" s="69"/>
      <c r="AV2201" s="69"/>
      <c r="AW2201" s="69"/>
      <c r="AX2201" s="69"/>
      <c r="AY2201" s="69"/>
      <c r="AZ2201" s="69"/>
      <c r="BA2201" s="69"/>
      <c r="BB2201" s="69"/>
      <c r="BC2201" s="69"/>
      <c r="BD2201" s="69"/>
      <c r="BE2201" s="69"/>
      <c r="BF2201" s="69"/>
      <c r="BG2201" s="69"/>
      <c r="BH2201" s="69"/>
      <c r="BI2201" s="69"/>
      <c r="BJ2201" s="69"/>
      <c r="BK2201" s="69"/>
      <c r="BL2201" s="69"/>
      <c r="BM2201" s="69"/>
      <c r="BN2201" s="69"/>
      <c r="BO2201" s="69"/>
      <c r="BP2201" s="69"/>
      <c r="BQ2201" s="69"/>
      <c r="BR2201" s="69"/>
      <c r="BS2201" s="69"/>
      <c r="BT2201" s="69"/>
      <c r="BU2201" s="69"/>
      <c r="BV2201" s="69"/>
      <c r="BW2201" s="69"/>
      <c r="BX2201" s="69"/>
      <c r="BY2201" s="69"/>
      <c r="BZ2201" s="69"/>
      <c r="CA2201" s="69"/>
      <c r="CB2201" s="69"/>
      <c r="CC2201" s="69"/>
      <c r="CD2201" s="69"/>
      <c r="CE2201" s="69"/>
      <c r="CF2201" s="69"/>
      <c r="CG2201" s="69"/>
      <c r="CH2201" s="69"/>
      <c r="CI2201" s="69"/>
      <c r="CJ2201" s="69"/>
      <c r="CK2201" s="69"/>
      <c r="CL2201" s="69"/>
      <c r="CM2201" s="69"/>
      <c r="CN2201" s="69"/>
      <c r="CO2201" s="69"/>
      <c r="CP2201" s="69"/>
      <c r="CQ2201" s="69"/>
      <c r="CR2201" s="69"/>
      <c r="CS2201" s="69"/>
      <c r="CT2201" s="69"/>
      <c r="CU2201" s="69"/>
      <c r="CV2201" s="69"/>
      <c r="CW2201" s="69"/>
      <c r="CX2201" s="69"/>
      <c r="CY2201" s="69"/>
      <c r="CZ2201" s="69"/>
      <c r="DA2201" s="69"/>
      <c r="DB2201" s="69"/>
      <c r="DC2201" s="69"/>
      <c r="DD2201" s="69"/>
      <c r="DE2201" s="69"/>
      <c r="DF2201" s="69"/>
      <c r="DG2201" s="69"/>
      <c r="DH2201" s="69"/>
      <c r="DI2201" s="69"/>
      <c r="DJ2201" s="69"/>
      <c r="DK2201" s="69"/>
      <c r="DL2201" s="69"/>
      <c r="DM2201" s="69"/>
      <c r="DN2201" s="69"/>
      <c r="DO2201" s="69"/>
      <c r="DP2201" s="69"/>
      <c r="DQ2201" s="69"/>
      <c r="DR2201" s="69"/>
      <c r="DS2201" s="69"/>
      <c r="DT2201" s="69"/>
      <c r="DU2201" s="69"/>
      <c r="DV2201" s="69"/>
      <c r="DW2201" s="69"/>
      <c r="DX2201" s="69"/>
      <c r="DY2201" s="69"/>
      <c r="DZ2201" s="69"/>
      <c r="EA2201" s="69"/>
      <c r="EB2201" s="69"/>
      <c r="EC2201" s="69"/>
      <c r="ED2201" s="69"/>
      <c r="EE2201" s="69"/>
      <c r="EF2201" s="69"/>
      <c r="EG2201" s="69"/>
      <c r="EH2201" s="69"/>
      <c r="EI2201" s="69"/>
      <c r="EJ2201" s="69"/>
      <c r="EK2201" s="69"/>
      <c r="EL2201" s="69"/>
      <c r="EM2201" s="69"/>
      <c r="EN2201" s="69"/>
      <c r="EO2201" s="69"/>
      <c r="EP2201" s="69"/>
      <c r="EQ2201" s="69"/>
      <c r="ER2201" s="69"/>
      <c r="ES2201" s="69"/>
      <c r="ET2201" s="69"/>
      <c r="EU2201" s="69"/>
      <c r="EV2201" s="69"/>
      <c r="EW2201" s="69"/>
      <c r="EX2201" s="69"/>
      <c r="EY2201" s="69"/>
      <c r="EZ2201" s="69"/>
      <c r="FA2201" s="69"/>
      <c r="FB2201" s="69"/>
      <c r="FC2201" s="69"/>
      <c r="FD2201" s="69"/>
      <c r="FE2201" s="69"/>
      <c r="FF2201" s="69"/>
      <c r="FG2201" s="69"/>
      <c r="FH2201" s="69"/>
      <c r="FI2201" s="69"/>
      <c r="FJ2201" s="69"/>
      <c r="FK2201" s="69"/>
      <c r="FL2201" s="69"/>
      <c r="FM2201" s="69"/>
      <c r="FN2201" s="69"/>
      <c r="FO2201" s="69"/>
      <c r="FP2201" s="69"/>
      <c r="FQ2201" s="69"/>
      <c r="FR2201" s="69"/>
      <c r="FS2201" s="69"/>
      <c r="FT2201" s="69"/>
      <c r="FU2201" s="69"/>
      <c r="FV2201" s="69"/>
      <c r="FW2201" s="69"/>
      <c r="FX2201" s="69"/>
      <c r="FY2201" s="69"/>
      <c r="FZ2201" s="69"/>
      <c r="GA2201" s="69"/>
      <c r="GB2201" s="69"/>
      <c r="GC2201" s="69"/>
      <c r="GD2201" s="69"/>
      <c r="GE2201" s="69"/>
      <c r="GF2201" s="69"/>
      <c r="GG2201" s="69"/>
      <c r="GH2201" s="69"/>
      <c r="GI2201" s="69"/>
      <c r="GJ2201" s="69"/>
      <c r="GK2201" s="69"/>
      <c r="GL2201" s="69"/>
      <c r="GM2201" s="69"/>
      <c r="GN2201" s="69"/>
      <c r="GO2201" s="69"/>
      <c r="GP2201" s="69"/>
      <c r="GQ2201" s="69"/>
      <c r="GR2201" s="69"/>
      <c r="GS2201" s="69"/>
      <c r="GT2201" s="69"/>
      <c r="GU2201" s="69"/>
      <c r="GV2201" s="69"/>
      <c r="GW2201" s="69"/>
      <c r="GX2201" s="69"/>
      <c r="GY2201" s="69"/>
      <c r="GZ2201" s="69"/>
      <c r="HA2201" s="69"/>
      <c r="HB2201" s="69"/>
      <c r="HC2201" s="69"/>
      <c r="HD2201" s="69"/>
      <c r="HE2201" s="69"/>
      <c r="HF2201" s="69"/>
      <c r="HG2201" s="69"/>
      <c r="HH2201" s="69"/>
      <c r="HI2201" s="69"/>
      <c r="HJ2201" s="69"/>
      <c r="HK2201" s="69"/>
      <c r="HL2201" s="69"/>
      <c r="HM2201" s="69"/>
      <c r="HN2201" s="69"/>
      <c r="HO2201" s="69"/>
      <c r="HP2201" s="69"/>
      <c r="HQ2201" s="69"/>
      <c r="HR2201" s="69"/>
      <c r="HS2201" s="69"/>
      <c r="HT2201" s="69"/>
      <c r="HU2201" s="69"/>
      <c r="HV2201" s="69"/>
      <c r="HW2201" s="69"/>
      <c r="HX2201" s="69"/>
      <c r="HY2201" s="69"/>
      <c r="HZ2201" s="69"/>
      <c r="IA2201" s="69"/>
      <c r="IB2201" s="69"/>
      <c r="IC2201" s="69"/>
      <c r="ID2201" s="69"/>
      <c r="IE2201" s="69"/>
      <c r="IF2201" s="69"/>
      <c r="IG2201" s="69"/>
      <c r="IH2201" s="69"/>
      <c r="II2201" s="69"/>
      <c r="IJ2201" s="69"/>
      <c r="IK2201" s="69"/>
      <c r="IL2201" s="69"/>
      <c r="IM2201" s="69"/>
      <c r="IN2201" s="69"/>
    </row>
    <row r="2202" spans="1:248" s="70" customFormat="1" ht="47.1" customHeight="1" x14ac:dyDescent="0.2">
      <c r="A2202" s="87" t="s">
        <v>1842</v>
      </c>
      <c r="B2202" s="128">
        <v>51056</v>
      </c>
      <c r="C2202" s="130" t="s">
        <v>3897</v>
      </c>
      <c r="D2202" s="329">
        <v>1000</v>
      </c>
      <c r="E2202" s="69"/>
      <c r="F2202" s="69"/>
      <c r="G2202" s="69"/>
      <c r="H2202" s="69"/>
      <c r="I2202" s="69"/>
      <c r="J2202" s="69"/>
      <c r="N2202" s="69"/>
      <c r="O2202" s="69"/>
      <c r="P2202" s="69"/>
      <c r="Q2202" s="69"/>
      <c r="R2202" s="69"/>
      <c r="S2202" s="69"/>
      <c r="T2202" s="69"/>
      <c r="U2202" s="69"/>
      <c r="V2202" s="69"/>
      <c r="W2202" s="69"/>
      <c r="X2202" s="69"/>
      <c r="Y2202" s="69"/>
      <c r="Z2202" s="69"/>
      <c r="AA2202" s="69"/>
      <c r="AB2202" s="69"/>
      <c r="AC2202" s="69"/>
      <c r="AD2202" s="69"/>
      <c r="AE2202" s="69"/>
      <c r="AF2202" s="69"/>
      <c r="AG2202" s="69"/>
      <c r="AH2202" s="69"/>
      <c r="AI2202" s="69"/>
      <c r="AJ2202" s="69"/>
      <c r="AK2202" s="69"/>
      <c r="AL2202" s="69"/>
      <c r="AM2202" s="69"/>
      <c r="AN2202" s="69"/>
      <c r="AO2202" s="69"/>
      <c r="AP2202" s="69"/>
      <c r="AQ2202" s="69"/>
      <c r="AR2202" s="69"/>
      <c r="AS2202" s="69"/>
      <c r="AT2202" s="69"/>
      <c r="AU2202" s="69"/>
      <c r="AV2202" s="69"/>
      <c r="AW2202" s="69"/>
      <c r="AX2202" s="69"/>
      <c r="AY2202" s="69"/>
      <c r="AZ2202" s="69"/>
      <c r="BA2202" s="69"/>
      <c r="BB2202" s="69"/>
      <c r="BC2202" s="69"/>
      <c r="BD2202" s="69"/>
      <c r="BE2202" s="69"/>
      <c r="BF2202" s="69"/>
      <c r="BG2202" s="69"/>
      <c r="BH2202" s="69"/>
      <c r="BI2202" s="69"/>
      <c r="BJ2202" s="69"/>
      <c r="BK2202" s="69"/>
      <c r="BL2202" s="69"/>
      <c r="BM2202" s="69"/>
      <c r="BN2202" s="69"/>
      <c r="BO2202" s="69"/>
      <c r="BP2202" s="69"/>
      <c r="BQ2202" s="69"/>
      <c r="BR2202" s="69"/>
      <c r="BS2202" s="69"/>
      <c r="BT2202" s="69"/>
      <c r="BU2202" s="69"/>
      <c r="BV2202" s="69"/>
      <c r="BW2202" s="69"/>
      <c r="BX2202" s="69"/>
      <c r="BY2202" s="69"/>
      <c r="BZ2202" s="69"/>
      <c r="CA2202" s="69"/>
      <c r="CB2202" s="69"/>
      <c r="CC2202" s="69"/>
      <c r="CD2202" s="69"/>
      <c r="CE2202" s="69"/>
      <c r="CF2202" s="69"/>
      <c r="CG2202" s="69"/>
      <c r="CH2202" s="69"/>
      <c r="CI2202" s="69"/>
      <c r="CJ2202" s="69"/>
      <c r="CK2202" s="69"/>
      <c r="CL2202" s="69"/>
      <c r="CM2202" s="69"/>
      <c r="CN2202" s="69"/>
      <c r="CO2202" s="69"/>
      <c r="CP2202" s="69"/>
      <c r="CQ2202" s="69"/>
      <c r="CR2202" s="69"/>
      <c r="CS2202" s="69"/>
      <c r="CT2202" s="69"/>
      <c r="CU2202" s="69"/>
      <c r="CV2202" s="69"/>
      <c r="CW2202" s="69"/>
      <c r="CX2202" s="69"/>
      <c r="CY2202" s="69"/>
      <c r="CZ2202" s="69"/>
      <c r="DA2202" s="69"/>
      <c r="DB2202" s="69"/>
      <c r="DC2202" s="69"/>
      <c r="DD2202" s="69"/>
      <c r="DE2202" s="69"/>
      <c r="DF2202" s="69"/>
      <c r="DG2202" s="69"/>
      <c r="DH2202" s="69"/>
      <c r="DI2202" s="69"/>
      <c r="DJ2202" s="69"/>
      <c r="DK2202" s="69"/>
      <c r="DL2202" s="69"/>
      <c r="DM2202" s="69"/>
      <c r="DN2202" s="69"/>
      <c r="DO2202" s="69"/>
      <c r="DP2202" s="69"/>
      <c r="DQ2202" s="69"/>
      <c r="DR2202" s="69"/>
      <c r="DS2202" s="69"/>
      <c r="DT2202" s="69"/>
      <c r="DU2202" s="69"/>
      <c r="DV2202" s="69"/>
      <c r="DW2202" s="69"/>
      <c r="DX2202" s="69"/>
      <c r="DY2202" s="69"/>
      <c r="DZ2202" s="69"/>
      <c r="EA2202" s="69"/>
      <c r="EB2202" s="69"/>
      <c r="EC2202" s="69"/>
      <c r="ED2202" s="69"/>
      <c r="EE2202" s="69"/>
      <c r="EF2202" s="69"/>
      <c r="EG2202" s="69"/>
      <c r="EH2202" s="69"/>
      <c r="EI2202" s="69"/>
      <c r="EJ2202" s="69"/>
      <c r="EK2202" s="69"/>
      <c r="EL2202" s="69"/>
      <c r="EM2202" s="69"/>
      <c r="EN2202" s="69"/>
      <c r="EO2202" s="69"/>
      <c r="EP2202" s="69"/>
      <c r="EQ2202" s="69"/>
      <c r="ER2202" s="69"/>
      <c r="ES2202" s="69"/>
      <c r="ET2202" s="69"/>
      <c r="EU2202" s="69"/>
      <c r="EV2202" s="69"/>
      <c r="EW2202" s="69"/>
      <c r="EX2202" s="69"/>
      <c r="EY2202" s="69"/>
      <c r="EZ2202" s="69"/>
      <c r="FA2202" s="69"/>
      <c r="FB2202" s="69"/>
      <c r="FC2202" s="69"/>
      <c r="FD2202" s="69"/>
      <c r="FE2202" s="69"/>
      <c r="FF2202" s="69"/>
      <c r="FG2202" s="69"/>
      <c r="FH2202" s="69"/>
      <c r="FI2202" s="69"/>
      <c r="FJ2202" s="69"/>
      <c r="FK2202" s="69"/>
      <c r="FL2202" s="69"/>
      <c r="FM2202" s="69"/>
      <c r="FN2202" s="69"/>
      <c r="FO2202" s="69"/>
      <c r="FP2202" s="69"/>
      <c r="FQ2202" s="69"/>
      <c r="FR2202" s="69"/>
      <c r="FS2202" s="69"/>
      <c r="FT2202" s="69"/>
      <c r="FU2202" s="69"/>
      <c r="FV2202" s="69"/>
      <c r="FW2202" s="69"/>
      <c r="FX2202" s="69"/>
      <c r="FY2202" s="69"/>
      <c r="FZ2202" s="69"/>
      <c r="GA2202" s="69"/>
      <c r="GB2202" s="69"/>
      <c r="GC2202" s="69"/>
      <c r="GD2202" s="69"/>
      <c r="GE2202" s="69"/>
      <c r="GF2202" s="69"/>
      <c r="GG2202" s="69"/>
      <c r="GH2202" s="69"/>
      <c r="GI2202" s="69"/>
      <c r="GJ2202" s="69"/>
      <c r="GK2202" s="69"/>
      <c r="GL2202" s="69"/>
      <c r="GM2202" s="69"/>
      <c r="GN2202" s="69"/>
      <c r="GO2202" s="69"/>
      <c r="GP2202" s="69"/>
      <c r="GQ2202" s="69"/>
      <c r="GR2202" s="69"/>
      <c r="GS2202" s="69"/>
      <c r="GT2202" s="69"/>
      <c r="GU2202" s="69"/>
      <c r="GV2202" s="69"/>
      <c r="GW2202" s="69"/>
      <c r="GX2202" s="69"/>
      <c r="GY2202" s="69"/>
      <c r="GZ2202" s="69"/>
      <c r="HA2202" s="69"/>
      <c r="HB2202" s="69"/>
      <c r="HC2202" s="69"/>
      <c r="HD2202" s="69"/>
      <c r="HE2202" s="69"/>
      <c r="HF2202" s="69"/>
      <c r="HG2202" s="69"/>
      <c r="HH2202" s="69"/>
      <c r="HI2202" s="69"/>
      <c r="HJ2202" s="69"/>
      <c r="HK2202" s="69"/>
      <c r="HL2202" s="69"/>
      <c r="HM2202" s="69"/>
      <c r="HN2202" s="69"/>
      <c r="HO2202" s="69"/>
      <c r="HP2202" s="69"/>
      <c r="HQ2202" s="69"/>
      <c r="HR2202" s="69"/>
      <c r="HS2202" s="69"/>
      <c r="HT2202" s="69"/>
      <c r="HU2202" s="69"/>
      <c r="HV2202" s="69"/>
      <c r="HW2202" s="69"/>
      <c r="HX2202" s="69"/>
      <c r="HY2202" s="69"/>
      <c r="HZ2202" s="69"/>
      <c r="IA2202" s="69"/>
      <c r="IB2202" s="69"/>
      <c r="IC2202" s="69"/>
      <c r="ID2202" s="69"/>
      <c r="IE2202" s="69"/>
      <c r="IF2202" s="69"/>
      <c r="IG2202" s="69"/>
      <c r="IH2202" s="69"/>
      <c r="II2202" s="69"/>
      <c r="IJ2202" s="69"/>
      <c r="IK2202" s="69"/>
      <c r="IL2202" s="69"/>
      <c r="IM2202" s="69"/>
      <c r="IN2202" s="69"/>
    </row>
    <row r="2203" spans="1:248" s="70" customFormat="1" ht="32.1" customHeight="1" x14ac:dyDescent="0.2">
      <c r="A2203" s="87" t="s">
        <v>1842</v>
      </c>
      <c r="B2203" s="128">
        <v>51057</v>
      </c>
      <c r="C2203" s="130" t="s">
        <v>3898</v>
      </c>
      <c r="D2203" s="329">
        <v>3000</v>
      </c>
      <c r="E2203" s="69"/>
      <c r="F2203" s="69"/>
      <c r="G2203" s="69"/>
      <c r="H2203" s="69"/>
      <c r="I2203" s="69"/>
      <c r="J2203" s="69"/>
      <c r="N2203" s="69"/>
      <c r="O2203" s="69"/>
      <c r="P2203" s="69"/>
      <c r="Q2203" s="69"/>
      <c r="R2203" s="69"/>
      <c r="S2203" s="69"/>
      <c r="T2203" s="69"/>
      <c r="U2203" s="69"/>
      <c r="V2203" s="69"/>
      <c r="W2203" s="69"/>
      <c r="X2203" s="69"/>
      <c r="Y2203" s="69"/>
      <c r="Z2203" s="69"/>
      <c r="AA2203" s="69"/>
      <c r="AB2203" s="69"/>
      <c r="AC2203" s="69"/>
      <c r="AD2203" s="69"/>
      <c r="AE2203" s="69"/>
      <c r="AF2203" s="69"/>
      <c r="AG2203" s="69"/>
      <c r="AH2203" s="69"/>
      <c r="AI2203" s="69"/>
      <c r="AJ2203" s="69"/>
      <c r="AK2203" s="69"/>
      <c r="AL2203" s="69"/>
      <c r="AM2203" s="69"/>
      <c r="AN2203" s="69"/>
      <c r="AO2203" s="69"/>
      <c r="AP2203" s="69"/>
      <c r="AQ2203" s="69"/>
      <c r="AR2203" s="69"/>
      <c r="AS2203" s="69"/>
      <c r="AT2203" s="69"/>
      <c r="AU2203" s="69"/>
      <c r="AV2203" s="69"/>
      <c r="AW2203" s="69"/>
      <c r="AX2203" s="69"/>
      <c r="AY2203" s="69"/>
      <c r="AZ2203" s="69"/>
      <c r="BA2203" s="69"/>
      <c r="BB2203" s="69"/>
      <c r="BC2203" s="69"/>
      <c r="BD2203" s="69"/>
      <c r="BE2203" s="69"/>
      <c r="BF2203" s="69"/>
      <c r="BG2203" s="69"/>
      <c r="BH2203" s="69"/>
      <c r="BI2203" s="69"/>
      <c r="BJ2203" s="69"/>
      <c r="BK2203" s="69"/>
      <c r="BL2203" s="69"/>
      <c r="BM2203" s="69"/>
      <c r="BN2203" s="69"/>
      <c r="BO2203" s="69"/>
      <c r="BP2203" s="69"/>
      <c r="BQ2203" s="69"/>
      <c r="BR2203" s="69"/>
      <c r="BS2203" s="69"/>
      <c r="BT2203" s="69"/>
      <c r="BU2203" s="69"/>
      <c r="BV2203" s="69"/>
      <c r="BW2203" s="69"/>
      <c r="BX2203" s="69"/>
      <c r="BY2203" s="69"/>
      <c r="BZ2203" s="69"/>
      <c r="CA2203" s="69"/>
      <c r="CB2203" s="69"/>
      <c r="CC2203" s="69"/>
      <c r="CD2203" s="69"/>
      <c r="CE2203" s="69"/>
      <c r="CF2203" s="69"/>
      <c r="CG2203" s="69"/>
      <c r="CH2203" s="69"/>
      <c r="CI2203" s="69"/>
      <c r="CJ2203" s="69"/>
      <c r="CK2203" s="69"/>
      <c r="CL2203" s="69"/>
      <c r="CM2203" s="69"/>
      <c r="CN2203" s="69"/>
      <c r="CO2203" s="69"/>
      <c r="CP2203" s="69"/>
      <c r="CQ2203" s="69"/>
      <c r="CR2203" s="69"/>
      <c r="CS2203" s="69"/>
      <c r="CT2203" s="69"/>
      <c r="CU2203" s="69"/>
      <c r="CV2203" s="69"/>
      <c r="CW2203" s="69"/>
      <c r="CX2203" s="69"/>
      <c r="CY2203" s="69"/>
      <c r="CZ2203" s="69"/>
      <c r="DA2203" s="69"/>
      <c r="DB2203" s="69"/>
      <c r="DC2203" s="69"/>
      <c r="DD2203" s="69"/>
      <c r="DE2203" s="69"/>
      <c r="DF2203" s="69"/>
      <c r="DG2203" s="69"/>
      <c r="DH2203" s="69"/>
      <c r="DI2203" s="69"/>
      <c r="DJ2203" s="69"/>
      <c r="DK2203" s="69"/>
      <c r="DL2203" s="69"/>
      <c r="DM2203" s="69"/>
      <c r="DN2203" s="69"/>
      <c r="DO2203" s="69"/>
      <c r="DP2203" s="69"/>
      <c r="DQ2203" s="69"/>
      <c r="DR2203" s="69"/>
      <c r="DS2203" s="69"/>
      <c r="DT2203" s="69"/>
      <c r="DU2203" s="69"/>
      <c r="DV2203" s="69"/>
      <c r="DW2203" s="69"/>
      <c r="DX2203" s="69"/>
      <c r="DY2203" s="69"/>
      <c r="DZ2203" s="69"/>
      <c r="EA2203" s="69"/>
      <c r="EB2203" s="69"/>
      <c r="EC2203" s="69"/>
      <c r="ED2203" s="69"/>
      <c r="EE2203" s="69"/>
      <c r="EF2203" s="69"/>
      <c r="EG2203" s="69"/>
      <c r="EH2203" s="69"/>
      <c r="EI2203" s="69"/>
      <c r="EJ2203" s="69"/>
      <c r="EK2203" s="69"/>
      <c r="EL2203" s="69"/>
      <c r="EM2203" s="69"/>
      <c r="EN2203" s="69"/>
      <c r="EO2203" s="69"/>
      <c r="EP2203" s="69"/>
      <c r="EQ2203" s="69"/>
      <c r="ER2203" s="69"/>
      <c r="ES2203" s="69"/>
      <c r="ET2203" s="69"/>
      <c r="EU2203" s="69"/>
      <c r="EV2203" s="69"/>
      <c r="EW2203" s="69"/>
      <c r="EX2203" s="69"/>
      <c r="EY2203" s="69"/>
      <c r="EZ2203" s="69"/>
      <c r="FA2203" s="69"/>
      <c r="FB2203" s="69"/>
      <c r="FC2203" s="69"/>
      <c r="FD2203" s="69"/>
      <c r="FE2203" s="69"/>
      <c r="FF2203" s="69"/>
      <c r="FG2203" s="69"/>
      <c r="FH2203" s="69"/>
      <c r="FI2203" s="69"/>
      <c r="FJ2203" s="69"/>
      <c r="FK2203" s="69"/>
      <c r="FL2203" s="69"/>
      <c r="FM2203" s="69"/>
      <c r="FN2203" s="69"/>
      <c r="FO2203" s="69"/>
      <c r="FP2203" s="69"/>
      <c r="FQ2203" s="69"/>
      <c r="FR2203" s="69"/>
      <c r="FS2203" s="69"/>
      <c r="FT2203" s="69"/>
      <c r="FU2203" s="69"/>
      <c r="FV2203" s="69"/>
      <c r="FW2203" s="69"/>
      <c r="FX2203" s="69"/>
      <c r="FY2203" s="69"/>
      <c r="FZ2203" s="69"/>
      <c r="GA2203" s="69"/>
      <c r="GB2203" s="69"/>
      <c r="GC2203" s="69"/>
      <c r="GD2203" s="69"/>
      <c r="GE2203" s="69"/>
      <c r="GF2203" s="69"/>
      <c r="GG2203" s="69"/>
      <c r="GH2203" s="69"/>
      <c r="GI2203" s="69"/>
      <c r="GJ2203" s="69"/>
      <c r="GK2203" s="69"/>
      <c r="GL2203" s="69"/>
      <c r="GM2203" s="69"/>
      <c r="GN2203" s="69"/>
      <c r="GO2203" s="69"/>
      <c r="GP2203" s="69"/>
      <c r="GQ2203" s="69"/>
      <c r="GR2203" s="69"/>
      <c r="GS2203" s="69"/>
      <c r="GT2203" s="69"/>
      <c r="GU2203" s="69"/>
      <c r="GV2203" s="69"/>
      <c r="GW2203" s="69"/>
      <c r="GX2203" s="69"/>
      <c r="GY2203" s="69"/>
      <c r="GZ2203" s="69"/>
      <c r="HA2203" s="69"/>
      <c r="HB2203" s="69"/>
      <c r="HC2203" s="69"/>
      <c r="HD2203" s="69"/>
      <c r="HE2203" s="69"/>
      <c r="HF2203" s="69"/>
      <c r="HG2203" s="69"/>
      <c r="HH2203" s="69"/>
      <c r="HI2203" s="69"/>
      <c r="HJ2203" s="69"/>
      <c r="HK2203" s="69"/>
      <c r="HL2203" s="69"/>
      <c r="HM2203" s="69"/>
      <c r="HN2203" s="69"/>
      <c r="HO2203" s="69"/>
      <c r="HP2203" s="69"/>
      <c r="HQ2203" s="69"/>
      <c r="HR2203" s="69"/>
      <c r="HS2203" s="69"/>
      <c r="HT2203" s="69"/>
      <c r="HU2203" s="69"/>
      <c r="HV2203" s="69"/>
      <c r="HW2203" s="69"/>
      <c r="HX2203" s="69"/>
      <c r="HY2203" s="69"/>
      <c r="HZ2203" s="69"/>
      <c r="IA2203" s="69"/>
      <c r="IB2203" s="69"/>
      <c r="IC2203" s="69"/>
      <c r="ID2203" s="69"/>
      <c r="IE2203" s="69"/>
      <c r="IF2203" s="69"/>
      <c r="IG2203" s="69"/>
      <c r="IH2203" s="69"/>
      <c r="II2203" s="69"/>
      <c r="IJ2203" s="69"/>
      <c r="IK2203" s="69"/>
      <c r="IL2203" s="69"/>
      <c r="IM2203" s="69"/>
      <c r="IN2203" s="69"/>
    </row>
    <row r="2204" spans="1:248" s="70" customFormat="1" ht="32.1" customHeight="1" x14ac:dyDescent="0.2">
      <c r="A2204" s="87" t="s">
        <v>1842</v>
      </c>
      <c r="B2204" s="128">
        <v>51058</v>
      </c>
      <c r="C2204" s="130" t="s">
        <v>3899</v>
      </c>
      <c r="D2204" s="329">
        <v>5000</v>
      </c>
      <c r="E2204" s="69"/>
      <c r="F2204" s="69"/>
      <c r="G2204" s="69"/>
      <c r="H2204" s="69"/>
      <c r="I2204" s="69"/>
      <c r="J2204" s="69"/>
      <c r="N2204" s="69"/>
      <c r="O2204" s="69"/>
      <c r="P2204" s="69"/>
      <c r="Q2204" s="69"/>
      <c r="R2204" s="69"/>
      <c r="S2204" s="69"/>
      <c r="T2204" s="69"/>
      <c r="U2204" s="69"/>
      <c r="V2204" s="69"/>
      <c r="W2204" s="69"/>
      <c r="X2204" s="69"/>
      <c r="Y2204" s="69"/>
      <c r="Z2204" s="69"/>
      <c r="AA2204" s="69"/>
      <c r="AB2204" s="69"/>
      <c r="AC2204" s="69"/>
      <c r="AD2204" s="69"/>
      <c r="AE2204" s="69"/>
      <c r="AF2204" s="69"/>
      <c r="AG2204" s="69"/>
      <c r="AH2204" s="69"/>
      <c r="AI2204" s="69"/>
      <c r="AJ2204" s="69"/>
      <c r="AK2204" s="69"/>
      <c r="AL2204" s="69"/>
      <c r="AM2204" s="69"/>
      <c r="AN2204" s="69"/>
      <c r="AO2204" s="69"/>
      <c r="AP2204" s="69"/>
      <c r="AQ2204" s="69"/>
      <c r="AR2204" s="69"/>
      <c r="AS2204" s="69"/>
      <c r="AT2204" s="69"/>
      <c r="AU2204" s="69"/>
      <c r="AV2204" s="69"/>
      <c r="AW2204" s="69"/>
      <c r="AX2204" s="69"/>
      <c r="AY2204" s="69"/>
      <c r="AZ2204" s="69"/>
      <c r="BA2204" s="69"/>
      <c r="BB2204" s="69"/>
      <c r="BC2204" s="69"/>
      <c r="BD2204" s="69"/>
      <c r="BE2204" s="69"/>
      <c r="BF2204" s="69"/>
      <c r="BG2204" s="69"/>
      <c r="BH2204" s="69"/>
      <c r="BI2204" s="69"/>
      <c r="BJ2204" s="69"/>
      <c r="BK2204" s="69"/>
      <c r="BL2204" s="69"/>
      <c r="BM2204" s="69"/>
      <c r="BN2204" s="69"/>
      <c r="BO2204" s="69"/>
      <c r="BP2204" s="69"/>
      <c r="BQ2204" s="69"/>
      <c r="BR2204" s="69"/>
      <c r="BS2204" s="69"/>
      <c r="BT2204" s="69"/>
      <c r="BU2204" s="69"/>
      <c r="BV2204" s="69"/>
      <c r="BW2204" s="69"/>
      <c r="BX2204" s="69"/>
      <c r="BY2204" s="69"/>
      <c r="BZ2204" s="69"/>
      <c r="CA2204" s="69"/>
      <c r="CB2204" s="69"/>
      <c r="CC2204" s="69"/>
      <c r="CD2204" s="69"/>
      <c r="CE2204" s="69"/>
      <c r="CF2204" s="69"/>
      <c r="CG2204" s="69"/>
      <c r="CH2204" s="69"/>
      <c r="CI2204" s="69"/>
      <c r="CJ2204" s="69"/>
      <c r="CK2204" s="69"/>
      <c r="CL2204" s="69"/>
      <c r="CM2204" s="69"/>
      <c r="CN2204" s="69"/>
      <c r="CO2204" s="69"/>
      <c r="CP2204" s="69"/>
      <c r="CQ2204" s="69"/>
      <c r="CR2204" s="69"/>
      <c r="CS2204" s="69"/>
      <c r="CT2204" s="69"/>
      <c r="CU2204" s="69"/>
      <c r="CV2204" s="69"/>
      <c r="CW2204" s="69"/>
      <c r="CX2204" s="69"/>
      <c r="CY2204" s="69"/>
      <c r="CZ2204" s="69"/>
      <c r="DA2204" s="69"/>
      <c r="DB2204" s="69"/>
      <c r="DC2204" s="69"/>
      <c r="DD2204" s="69"/>
      <c r="DE2204" s="69"/>
      <c r="DF2204" s="69"/>
      <c r="DG2204" s="69"/>
      <c r="DH2204" s="69"/>
      <c r="DI2204" s="69"/>
      <c r="DJ2204" s="69"/>
      <c r="DK2204" s="69"/>
      <c r="DL2204" s="69"/>
      <c r="DM2204" s="69"/>
      <c r="DN2204" s="69"/>
      <c r="DO2204" s="69"/>
      <c r="DP2204" s="69"/>
      <c r="DQ2204" s="69"/>
      <c r="DR2204" s="69"/>
      <c r="DS2204" s="69"/>
      <c r="DT2204" s="69"/>
      <c r="DU2204" s="69"/>
      <c r="DV2204" s="69"/>
      <c r="DW2204" s="69"/>
      <c r="DX2204" s="69"/>
      <c r="DY2204" s="69"/>
      <c r="DZ2204" s="69"/>
      <c r="EA2204" s="69"/>
      <c r="EB2204" s="69"/>
      <c r="EC2204" s="69"/>
      <c r="ED2204" s="69"/>
      <c r="EE2204" s="69"/>
      <c r="EF2204" s="69"/>
      <c r="EG2204" s="69"/>
      <c r="EH2204" s="69"/>
      <c r="EI2204" s="69"/>
      <c r="EJ2204" s="69"/>
      <c r="EK2204" s="69"/>
      <c r="EL2204" s="69"/>
      <c r="EM2204" s="69"/>
      <c r="EN2204" s="69"/>
      <c r="EO2204" s="69"/>
      <c r="EP2204" s="69"/>
      <c r="EQ2204" s="69"/>
      <c r="ER2204" s="69"/>
      <c r="ES2204" s="69"/>
      <c r="ET2204" s="69"/>
      <c r="EU2204" s="69"/>
      <c r="EV2204" s="69"/>
      <c r="EW2204" s="69"/>
      <c r="EX2204" s="69"/>
      <c r="EY2204" s="69"/>
      <c r="EZ2204" s="69"/>
      <c r="FA2204" s="69"/>
      <c r="FB2204" s="69"/>
      <c r="FC2204" s="69"/>
      <c r="FD2204" s="69"/>
      <c r="FE2204" s="69"/>
      <c r="FF2204" s="69"/>
      <c r="FG2204" s="69"/>
      <c r="FH2204" s="69"/>
      <c r="FI2204" s="69"/>
      <c r="FJ2204" s="69"/>
      <c r="FK2204" s="69"/>
      <c r="FL2204" s="69"/>
      <c r="FM2204" s="69"/>
      <c r="FN2204" s="69"/>
      <c r="FO2204" s="69"/>
      <c r="FP2204" s="69"/>
      <c r="FQ2204" s="69"/>
      <c r="FR2204" s="69"/>
      <c r="FS2204" s="69"/>
      <c r="FT2204" s="69"/>
      <c r="FU2204" s="69"/>
      <c r="FV2204" s="69"/>
      <c r="FW2204" s="69"/>
      <c r="FX2204" s="69"/>
      <c r="FY2204" s="69"/>
      <c r="FZ2204" s="69"/>
      <c r="GA2204" s="69"/>
      <c r="GB2204" s="69"/>
      <c r="GC2204" s="69"/>
      <c r="GD2204" s="69"/>
      <c r="GE2204" s="69"/>
      <c r="GF2204" s="69"/>
      <c r="GG2204" s="69"/>
      <c r="GH2204" s="69"/>
      <c r="GI2204" s="69"/>
      <c r="GJ2204" s="69"/>
      <c r="GK2204" s="69"/>
      <c r="GL2204" s="69"/>
      <c r="GM2204" s="69"/>
      <c r="GN2204" s="69"/>
      <c r="GO2204" s="69"/>
      <c r="GP2204" s="69"/>
      <c r="GQ2204" s="69"/>
      <c r="GR2204" s="69"/>
      <c r="GS2204" s="69"/>
      <c r="GT2204" s="69"/>
      <c r="GU2204" s="69"/>
      <c r="GV2204" s="69"/>
      <c r="GW2204" s="69"/>
      <c r="GX2204" s="69"/>
      <c r="GY2204" s="69"/>
      <c r="GZ2204" s="69"/>
      <c r="HA2204" s="69"/>
      <c r="HB2204" s="69"/>
      <c r="HC2204" s="69"/>
      <c r="HD2204" s="69"/>
      <c r="HE2204" s="69"/>
      <c r="HF2204" s="69"/>
      <c r="HG2204" s="69"/>
      <c r="HH2204" s="69"/>
      <c r="HI2204" s="69"/>
      <c r="HJ2204" s="69"/>
      <c r="HK2204" s="69"/>
      <c r="HL2204" s="69"/>
      <c r="HM2204" s="69"/>
      <c r="HN2204" s="69"/>
      <c r="HO2204" s="69"/>
      <c r="HP2204" s="69"/>
      <c r="HQ2204" s="69"/>
      <c r="HR2204" s="69"/>
      <c r="HS2204" s="69"/>
      <c r="HT2204" s="69"/>
      <c r="HU2204" s="69"/>
      <c r="HV2204" s="69"/>
      <c r="HW2204" s="69"/>
      <c r="HX2204" s="69"/>
      <c r="HY2204" s="69"/>
      <c r="HZ2204" s="69"/>
      <c r="IA2204" s="69"/>
      <c r="IB2204" s="69"/>
      <c r="IC2204" s="69"/>
      <c r="ID2204" s="69"/>
      <c r="IE2204" s="69"/>
      <c r="IF2204" s="69"/>
      <c r="IG2204" s="69"/>
      <c r="IH2204" s="69"/>
      <c r="II2204" s="69"/>
      <c r="IJ2204" s="69"/>
      <c r="IK2204" s="69"/>
      <c r="IL2204" s="69"/>
      <c r="IM2204" s="69"/>
      <c r="IN2204" s="69"/>
    </row>
    <row r="2205" spans="1:248" s="70" customFormat="1" ht="47.1" customHeight="1" x14ac:dyDescent="0.2">
      <c r="A2205" s="87" t="s">
        <v>1911</v>
      </c>
      <c r="B2205" s="128">
        <v>51059</v>
      </c>
      <c r="C2205" s="130" t="s">
        <v>1912</v>
      </c>
      <c r="D2205" s="329">
        <v>6000</v>
      </c>
      <c r="E2205" s="69"/>
      <c r="F2205" s="69"/>
      <c r="G2205" s="69"/>
      <c r="H2205" s="69"/>
      <c r="I2205" s="69"/>
      <c r="J2205" s="69"/>
      <c r="N2205" s="69"/>
      <c r="O2205" s="69"/>
      <c r="P2205" s="69"/>
      <c r="Q2205" s="69"/>
      <c r="R2205" s="69"/>
      <c r="S2205" s="69"/>
      <c r="T2205" s="69"/>
      <c r="U2205" s="69"/>
      <c r="V2205" s="69"/>
      <c r="W2205" s="69"/>
      <c r="X2205" s="69"/>
      <c r="Y2205" s="69"/>
      <c r="Z2205" s="69"/>
      <c r="AA2205" s="69"/>
      <c r="AB2205" s="69"/>
      <c r="AC2205" s="69"/>
      <c r="AD2205" s="69"/>
      <c r="AE2205" s="69"/>
      <c r="AF2205" s="69"/>
      <c r="AG2205" s="69"/>
      <c r="AH2205" s="69"/>
      <c r="AI2205" s="69"/>
      <c r="AJ2205" s="69"/>
      <c r="AK2205" s="69"/>
      <c r="AL2205" s="69"/>
      <c r="AM2205" s="69"/>
      <c r="AN2205" s="69"/>
      <c r="AO2205" s="69"/>
      <c r="AP2205" s="69"/>
      <c r="AQ2205" s="69"/>
      <c r="AR2205" s="69"/>
      <c r="AS2205" s="69"/>
      <c r="AT2205" s="69"/>
      <c r="AU2205" s="69"/>
      <c r="AV2205" s="69"/>
      <c r="AW2205" s="69"/>
      <c r="AX2205" s="69"/>
      <c r="AY2205" s="69"/>
      <c r="AZ2205" s="69"/>
      <c r="BA2205" s="69"/>
      <c r="BB2205" s="69"/>
      <c r="BC2205" s="69"/>
      <c r="BD2205" s="69"/>
      <c r="BE2205" s="69"/>
      <c r="BF2205" s="69"/>
      <c r="BG2205" s="69"/>
      <c r="BH2205" s="69"/>
      <c r="BI2205" s="69"/>
      <c r="BJ2205" s="69"/>
      <c r="BK2205" s="69"/>
      <c r="BL2205" s="69"/>
      <c r="BM2205" s="69"/>
      <c r="BN2205" s="69"/>
      <c r="BO2205" s="69"/>
      <c r="BP2205" s="69"/>
      <c r="BQ2205" s="69"/>
      <c r="BR2205" s="69"/>
      <c r="BS2205" s="69"/>
      <c r="BT2205" s="69"/>
      <c r="BU2205" s="69"/>
      <c r="BV2205" s="69"/>
      <c r="BW2205" s="69"/>
      <c r="BX2205" s="69"/>
      <c r="BY2205" s="69"/>
      <c r="BZ2205" s="69"/>
      <c r="CA2205" s="69"/>
      <c r="CB2205" s="69"/>
      <c r="CC2205" s="69"/>
      <c r="CD2205" s="69"/>
      <c r="CE2205" s="69"/>
      <c r="CF2205" s="69"/>
      <c r="CG2205" s="69"/>
      <c r="CH2205" s="69"/>
      <c r="CI2205" s="69"/>
      <c r="CJ2205" s="69"/>
      <c r="CK2205" s="69"/>
      <c r="CL2205" s="69"/>
      <c r="CM2205" s="69"/>
      <c r="CN2205" s="69"/>
      <c r="CO2205" s="69"/>
      <c r="CP2205" s="69"/>
      <c r="CQ2205" s="69"/>
      <c r="CR2205" s="69"/>
      <c r="CS2205" s="69"/>
      <c r="CT2205" s="69"/>
      <c r="CU2205" s="69"/>
      <c r="CV2205" s="69"/>
      <c r="CW2205" s="69"/>
      <c r="CX2205" s="69"/>
      <c r="CY2205" s="69"/>
      <c r="CZ2205" s="69"/>
      <c r="DA2205" s="69"/>
      <c r="DB2205" s="69"/>
      <c r="DC2205" s="69"/>
      <c r="DD2205" s="69"/>
      <c r="DE2205" s="69"/>
      <c r="DF2205" s="69"/>
      <c r="DG2205" s="69"/>
      <c r="DH2205" s="69"/>
      <c r="DI2205" s="69"/>
      <c r="DJ2205" s="69"/>
      <c r="DK2205" s="69"/>
      <c r="DL2205" s="69"/>
      <c r="DM2205" s="69"/>
      <c r="DN2205" s="69"/>
      <c r="DO2205" s="69"/>
      <c r="DP2205" s="69"/>
      <c r="DQ2205" s="69"/>
      <c r="DR2205" s="69"/>
      <c r="DS2205" s="69"/>
      <c r="DT2205" s="69"/>
      <c r="DU2205" s="69"/>
      <c r="DV2205" s="69"/>
      <c r="DW2205" s="69"/>
      <c r="DX2205" s="69"/>
      <c r="DY2205" s="69"/>
      <c r="DZ2205" s="69"/>
      <c r="EA2205" s="69"/>
      <c r="EB2205" s="69"/>
      <c r="EC2205" s="69"/>
      <c r="ED2205" s="69"/>
      <c r="EE2205" s="69"/>
      <c r="EF2205" s="69"/>
      <c r="EG2205" s="69"/>
      <c r="EH2205" s="69"/>
      <c r="EI2205" s="69"/>
      <c r="EJ2205" s="69"/>
      <c r="EK2205" s="69"/>
      <c r="EL2205" s="69"/>
      <c r="EM2205" s="69"/>
      <c r="EN2205" s="69"/>
      <c r="EO2205" s="69"/>
      <c r="EP2205" s="69"/>
      <c r="EQ2205" s="69"/>
      <c r="ER2205" s="69"/>
      <c r="ES2205" s="69"/>
      <c r="ET2205" s="69"/>
      <c r="EU2205" s="69"/>
      <c r="EV2205" s="69"/>
      <c r="EW2205" s="69"/>
      <c r="EX2205" s="69"/>
      <c r="EY2205" s="69"/>
      <c r="EZ2205" s="69"/>
      <c r="FA2205" s="69"/>
      <c r="FB2205" s="69"/>
      <c r="FC2205" s="69"/>
      <c r="FD2205" s="69"/>
      <c r="FE2205" s="69"/>
      <c r="FF2205" s="69"/>
      <c r="FG2205" s="69"/>
      <c r="FH2205" s="69"/>
      <c r="FI2205" s="69"/>
      <c r="FJ2205" s="69"/>
      <c r="FK2205" s="69"/>
      <c r="FL2205" s="69"/>
      <c r="FM2205" s="69"/>
      <c r="FN2205" s="69"/>
      <c r="FO2205" s="69"/>
      <c r="FP2205" s="69"/>
      <c r="FQ2205" s="69"/>
      <c r="FR2205" s="69"/>
      <c r="FS2205" s="69"/>
      <c r="FT2205" s="69"/>
      <c r="FU2205" s="69"/>
      <c r="FV2205" s="69"/>
      <c r="FW2205" s="69"/>
      <c r="FX2205" s="69"/>
      <c r="FY2205" s="69"/>
      <c r="FZ2205" s="69"/>
      <c r="GA2205" s="69"/>
      <c r="GB2205" s="69"/>
      <c r="GC2205" s="69"/>
      <c r="GD2205" s="69"/>
      <c r="GE2205" s="69"/>
      <c r="GF2205" s="69"/>
      <c r="GG2205" s="69"/>
      <c r="GH2205" s="69"/>
      <c r="GI2205" s="69"/>
      <c r="GJ2205" s="69"/>
      <c r="GK2205" s="69"/>
      <c r="GL2205" s="69"/>
      <c r="GM2205" s="69"/>
      <c r="GN2205" s="69"/>
      <c r="GO2205" s="69"/>
      <c r="GP2205" s="69"/>
      <c r="GQ2205" s="69"/>
      <c r="GR2205" s="69"/>
      <c r="GS2205" s="69"/>
      <c r="GT2205" s="69"/>
      <c r="GU2205" s="69"/>
      <c r="GV2205" s="69"/>
      <c r="GW2205" s="69"/>
      <c r="GX2205" s="69"/>
      <c r="GY2205" s="69"/>
      <c r="GZ2205" s="69"/>
      <c r="HA2205" s="69"/>
      <c r="HB2205" s="69"/>
      <c r="HC2205" s="69"/>
      <c r="HD2205" s="69"/>
      <c r="HE2205" s="69"/>
      <c r="HF2205" s="69"/>
      <c r="HG2205" s="69"/>
      <c r="HH2205" s="69"/>
      <c r="HI2205" s="69"/>
      <c r="HJ2205" s="69"/>
      <c r="HK2205" s="69"/>
      <c r="HL2205" s="69"/>
      <c r="HM2205" s="69"/>
      <c r="HN2205" s="69"/>
      <c r="HO2205" s="69"/>
      <c r="HP2205" s="69"/>
      <c r="HQ2205" s="69"/>
      <c r="HR2205" s="69"/>
      <c r="HS2205" s="69"/>
      <c r="HT2205" s="69"/>
      <c r="HU2205" s="69"/>
      <c r="HV2205" s="69"/>
      <c r="HW2205" s="69"/>
      <c r="HX2205" s="69"/>
      <c r="HY2205" s="69"/>
      <c r="HZ2205" s="69"/>
      <c r="IA2205" s="69"/>
      <c r="IB2205" s="69"/>
      <c r="IC2205" s="69"/>
      <c r="ID2205" s="69"/>
      <c r="IE2205" s="69"/>
      <c r="IF2205" s="69"/>
      <c r="IG2205" s="69"/>
      <c r="IH2205" s="69"/>
      <c r="II2205" s="69"/>
      <c r="IJ2205" s="69"/>
      <c r="IK2205" s="69"/>
      <c r="IL2205" s="69"/>
      <c r="IM2205" s="69"/>
      <c r="IN2205" s="69"/>
    </row>
    <row r="2206" spans="1:248" s="70" customFormat="1" ht="32.1" customHeight="1" x14ac:dyDescent="0.2">
      <c r="A2206" s="87" t="s">
        <v>1853</v>
      </c>
      <c r="B2206" s="128">
        <v>51060</v>
      </c>
      <c r="C2206" s="130" t="s">
        <v>3900</v>
      </c>
      <c r="D2206" s="329">
        <v>6000</v>
      </c>
      <c r="E2206" s="69"/>
      <c r="F2206" s="69"/>
      <c r="G2206" s="69"/>
      <c r="H2206" s="69"/>
      <c r="I2206" s="69"/>
      <c r="J2206" s="69"/>
      <c r="N2206" s="69"/>
      <c r="O2206" s="69"/>
      <c r="P2206" s="69"/>
      <c r="Q2206" s="69"/>
      <c r="R2206" s="69"/>
      <c r="S2206" s="69"/>
      <c r="T2206" s="69"/>
      <c r="U2206" s="69"/>
      <c r="V2206" s="69"/>
      <c r="W2206" s="69"/>
      <c r="X2206" s="69"/>
      <c r="Y2206" s="69"/>
      <c r="Z2206" s="69"/>
      <c r="AA2206" s="69"/>
      <c r="AB2206" s="69"/>
      <c r="AC2206" s="69"/>
      <c r="AD2206" s="69"/>
      <c r="AE2206" s="69"/>
      <c r="AF2206" s="69"/>
      <c r="AG2206" s="69"/>
      <c r="AH2206" s="69"/>
      <c r="AI2206" s="69"/>
      <c r="AJ2206" s="69"/>
      <c r="AK2206" s="69"/>
      <c r="AL2206" s="69"/>
      <c r="AM2206" s="69"/>
      <c r="AN2206" s="69"/>
      <c r="AO2206" s="69"/>
      <c r="AP2206" s="69"/>
      <c r="AQ2206" s="69"/>
      <c r="AR2206" s="69"/>
      <c r="AS2206" s="69"/>
      <c r="AT2206" s="69"/>
      <c r="AU2206" s="69"/>
      <c r="AV2206" s="69"/>
      <c r="AW2206" s="69"/>
      <c r="AX2206" s="69"/>
      <c r="AY2206" s="69"/>
      <c r="AZ2206" s="69"/>
      <c r="BA2206" s="69"/>
      <c r="BB2206" s="69"/>
      <c r="BC2206" s="69"/>
      <c r="BD2206" s="69"/>
      <c r="BE2206" s="69"/>
      <c r="BF2206" s="69"/>
      <c r="BG2206" s="69"/>
      <c r="BH2206" s="69"/>
      <c r="BI2206" s="69"/>
      <c r="BJ2206" s="69"/>
      <c r="BK2206" s="69"/>
      <c r="BL2206" s="69"/>
      <c r="BM2206" s="69"/>
      <c r="BN2206" s="69"/>
      <c r="BO2206" s="69"/>
      <c r="BP2206" s="69"/>
      <c r="BQ2206" s="69"/>
      <c r="BR2206" s="69"/>
      <c r="BS2206" s="69"/>
      <c r="BT2206" s="69"/>
      <c r="BU2206" s="69"/>
      <c r="BV2206" s="69"/>
      <c r="BW2206" s="69"/>
      <c r="BX2206" s="69"/>
      <c r="BY2206" s="69"/>
      <c r="BZ2206" s="69"/>
      <c r="CA2206" s="69"/>
      <c r="CB2206" s="69"/>
      <c r="CC2206" s="69"/>
      <c r="CD2206" s="69"/>
      <c r="CE2206" s="69"/>
      <c r="CF2206" s="69"/>
      <c r="CG2206" s="69"/>
      <c r="CH2206" s="69"/>
      <c r="CI2206" s="69"/>
      <c r="CJ2206" s="69"/>
      <c r="CK2206" s="69"/>
      <c r="CL2206" s="69"/>
      <c r="CM2206" s="69"/>
      <c r="CN2206" s="69"/>
      <c r="CO2206" s="69"/>
      <c r="CP2206" s="69"/>
      <c r="CQ2206" s="69"/>
      <c r="CR2206" s="69"/>
      <c r="CS2206" s="69"/>
      <c r="CT2206" s="69"/>
      <c r="CU2206" s="69"/>
      <c r="CV2206" s="69"/>
      <c r="CW2206" s="69"/>
      <c r="CX2206" s="69"/>
      <c r="CY2206" s="69"/>
      <c r="CZ2206" s="69"/>
      <c r="DA2206" s="69"/>
      <c r="DB2206" s="69"/>
      <c r="DC2206" s="69"/>
      <c r="DD2206" s="69"/>
      <c r="DE2206" s="69"/>
      <c r="DF2206" s="69"/>
      <c r="DG2206" s="69"/>
      <c r="DH2206" s="69"/>
      <c r="DI2206" s="69"/>
      <c r="DJ2206" s="69"/>
      <c r="DK2206" s="69"/>
      <c r="DL2206" s="69"/>
      <c r="DM2206" s="69"/>
      <c r="DN2206" s="69"/>
      <c r="DO2206" s="69"/>
      <c r="DP2206" s="69"/>
      <c r="DQ2206" s="69"/>
      <c r="DR2206" s="69"/>
      <c r="DS2206" s="69"/>
      <c r="DT2206" s="69"/>
      <c r="DU2206" s="69"/>
      <c r="DV2206" s="69"/>
      <c r="DW2206" s="69"/>
      <c r="DX2206" s="69"/>
      <c r="DY2206" s="69"/>
      <c r="DZ2206" s="69"/>
      <c r="EA2206" s="69"/>
      <c r="EB2206" s="69"/>
      <c r="EC2206" s="69"/>
      <c r="ED2206" s="69"/>
      <c r="EE2206" s="69"/>
      <c r="EF2206" s="69"/>
      <c r="EG2206" s="69"/>
      <c r="EH2206" s="69"/>
      <c r="EI2206" s="69"/>
      <c r="EJ2206" s="69"/>
      <c r="EK2206" s="69"/>
      <c r="EL2206" s="69"/>
      <c r="EM2206" s="69"/>
      <c r="EN2206" s="69"/>
      <c r="EO2206" s="69"/>
      <c r="EP2206" s="69"/>
      <c r="EQ2206" s="69"/>
      <c r="ER2206" s="69"/>
      <c r="ES2206" s="69"/>
      <c r="ET2206" s="69"/>
      <c r="EU2206" s="69"/>
      <c r="EV2206" s="69"/>
      <c r="EW2206" s="69"/>
      <c r="EX2206" s="69"/>
      <c r="EY2206" s="69"/>
      <c r="EZ2206" s="69"/>
      <c r="FA2206" s="69"/>
      <c r="FB2206" s="69"/>
      <c r="FC2206" s="69"/>
      <c r="FD2206" s="69"/>
      <c r="FE2206" s="69"/>
      <c r="FF2206" s="69"/>
      <c r="FG2206" s="69"/>
      <c r="FH2206" s="69"/>
      <c r="FI2206" s="69"/>
      <c r="FJ2206" s="69"/>
      <c r="FK2206" s="69"/>
      <c r="FL2206" s="69"/>
      <c r="FM2206" s="69"/>
      <c r="FN2206" s="69"/>
      <c r="FO2206" s="69"/>
      <c r="FP2206" s="69"/>
      <c r="FQ2206" s="69"/>
      <c r="FR2206" s="69"/>
      <c r="FS2206" s="69"/>
      <c r="FT2206" s="69"/>
      <c r="FU2206" s="69"/>
      <c r="FV2206" s="69"/>
      <c r="FW2206" s="69"/>
      <c r="FX2206" s="69"/>
      <c r="FY2206" s="69"/>
      <c r="FZ2206" s="69"/>
      <c r="GA2206" s="69"/>
      <c r="GB2206" s="69"/>
      <c r="GC2206" s="69"/>
      <c r="GD2206" s="69"/>
      <c r="GE2206" s="69"/>
      <c r="GF2206" s="69"/>
      <c r="GG2206" s="69"/>
      <c r="GH2206" s="69"/>
      <c r="GI2206" s="69"/>
      <c r="GJ2206" s="69"/>
      <c r="GK2206" s="69"/>
      <c r="GL2206" s="69"/>
      <c r="GM2206" s="69"/>
      <c r="GN2206" s="69"/>
      <c r="GO2206" s="69"/>
      <c r="GP2206" s="69"/>
      <c r="GQ2206" s="69"/>
      <c r="GR2206" s="69"/>
      <c r="GS2206" s="69"/>
      <c r="GT2206" s="69"/>
      <c r="GU2206" s="69"/>
      <c r="GV2206" s="69"/>
      <c r="GW2206" s="69"/>
      <c r="GX2206" s="69"/>
      <c r="GY2206" s="69"/>
      <c r="GZ2206" s="69"/>
      <c r="HA2206" s="69"/>
      <c r="HB2206" s="69"/>
      <c r="HC2206" s="69"/>
      <c r="HD2206" s="69"/>
      <c r="HE2206" s="69"/>
      <c r="HF2206" s="69"/>
      <c r="HG2206" s="69"/>
      <c r="HH2206" s="69"/>
      <c r="HI2206" s="69"/>
      <c r="HJ2206" s="69"/>
      <c r="HK2206" s="69"/>
      <c r="HL2206" s="69"/>
      <c r="HM2206" s="69"/>
      <c r="HN2206" s="69"/>
      <c r="HO2206" s="69"/>
      <c r="HP2206" s="69"/>
      <c r="HQ2206" s="69"/>
      <c r="HR2206" s="69"/>
      <c r="HS2206" s="69"/>
      <c r="HT2206" s="69"/>
      <c r="HU2206" s="69"/>
      <c r="HV2206" s="69"/>
      <c r="HW2206" s="69"/>
      <c r="HX2206" s="69"/>
      <c r="HY2206" s="69"/>
      <c r="HZ2206" s="69"/>
      <c r="IA2206" s="69"/>
      <c r="IB2206" s="69"/>
      <c r="IC2206" s="69"/>
      <c r="ID2206" s="69"/>
      <c r="IE2206" s="69"/>
      <c r="IF2206" s="69"/>
      <c r="IG2206" s="69"/>
      <c r="IH2206" s="69"/>
      <c r="II2206" s="69"/>
      <c r="IJ2206" s="69"/>
      <c r="IK2206" s="69"/>
      <c r="IL2206" s="69"/>
      <c r="IM2206" s="69"/>
      <c r="IN2206" s="69"/>
    </row>
    <row r="2207" spans="1:248" s="70" customFormat="1" ht="32.1" customHeight="1" x14ac:dyDescent="0.2">
      <c r="A2207" s="87" t="s">
        <v>1853</v>
      </c>
      <c r="B2207" s="128">
        <v>51061</v>
      </c>
      <c r="C2207" s="130" t="s">
        <v>3901</v>
      </c>
      <c r="D2207" s="329">
        <v>9000</v>
      </c>
      <c r="E2207" s="69"/>
      <c r="F2207" s="69"/>
      <c r="G2207" s="69"/>
      <c r="H2207" s="69"/>
      <c r="I2207" s="69"/>
      <c r="J2207" s="69"/>
      <c r="N2207" s="69"/>
      <c r="O2207" s="69"/>
      <c r="P2207" s="69"/>
      <c r="Q2207" s="69"/>
      <c r="R2207" s="69"/>
      <c r="S2207" s="69"/>
      <c r="T2207" s="69"/>
      <c r="U2207" s="69"/>
      <c r="V2207" s="69"/>
      <c r="W2207" s="69"/>
      <c r="X2207" s="69"/>
      <c r="Y2207" s="69"/>
      <c r="Z2207" s="69"/>
      <c r="AA2207" s="69"/>
      <c r="AB2207" s="69"/>
      <c r="AC2207" s="69"/>
      <c r="AD2207" s="69"/>
      <c r="AE2207" s="69"/>
      <c r="AF2207" s="69"/>
      <c r="AG2207" s="69"/>
      <c r="AH2207" s="69"/>
      <c r="AI2207" s="69"/>
      <c r="AJ2207" s="69"/>
      <c r="AK2207" s="69"/>
      <c r="AL2207" s="69"/>
      <c r="AM2207" s="69"/>
      <c r="AN2207" s="69"/>
      <c r="AO2207" s="69"/>
      <c r="AP2207" s="69"/>
      <c r="AQ2207" s="69"/>
      <c r="AR2207" s="69"/>
      <c r="AS2207" s="69"/>
      <c r="AT2207" s="69"/>
      <c r="AU2207" s="69"/>
      <c r="AV2207" s="69"/>
      <c r="AW2207" s="69"/>
      <c r="AX2207" s="69"/>
      <c r="AY2207" s="69"/>
      <c r="AZ2207" s="69"/>
      <c r="BA2207" s="69"/>
      <c r="BB2207" s="69"/>
      <c r="BC2207" s="69"/>
      <c r="BD2207" s="69"/>
      <c r="BE2207" s="69"/>
      <c r="BF2207" s="69"/>
      <c r="BG2207" s="69"/>
      <c r="BH2207" s="69"/>
      <c r="BI2207" s="69"/>
      <c r="BJ2207" s="69"/>
      <c r="BK2207" s="69"/>
      <c r="BL2207" s="69"/>
      <c r="BM2207" s="69"/>
      <c r="BN2207" s="69"/>
      <c r="BO2207" s="69"/>
      <c r="BP2207" s="69"/>
      <c r="BQ2207" s="69"/>
      <c r="BR2207" s="69"/>
      <c r="BS2207" s="69"/>
      <c r="BT2207" s="69"/>
      <c r="BU2207" s="69"/>
      <c r="BV2207" s="69"/>
      <c r="BW2207" s="69"/>
      <c r="BX2207" s="69"/>
      <c r="BY2207" s="69"/>
      <c r="BZ2207" s="69"/>
      <c r="CA2207" s="69"/>
      <c r="CB2207" s="69"/>
      <c r="CC2207" s="69"/>
      <c r="CD2207" s="69"/>
      <c r="CE2207" s="69"/>
      <c r="CF2207" s="69"/>
      <c r="CG2207" s="69"/>
      <c r="CH2207" s="69"/>
      <c r="CI2207" s="69"/>
      <c r="CJ2207" s="69"/>
      <c r="CK2207" s="69"/>
      <c r="CL2207" s="69"/>
      <c r="CM2207" s="69"/>
      <c r="CN2207" s="69"/>
      <c r="CO2207" s="69"/>
      <c r="CP2207" s="69"/>
      <c r="CQ2207" s="69"/>
      <c r="CR2207" s="69"/>
      <c r="CS2207" s="69"/>
      <c r="CT2207" s="69"/>
      <c r="CU2207" s="69"/>
      <c r="CV2207" s="69"/>
      <c r="CW2207" s="69"/>
      <c r="CX2207" s="69"/>
      <c r="CY2207" s="69"/>
      <c r="CZ2207" s="69"/>
      <c r="DA2207" s="69"/>
      <c r="DB2207" s="69"/>
      <c r="DC2207" s="69"/>
      <c r="DD2207" s="69"/>
      <c r="DE2207" s="69"/>
      <c r="DF2207" s="69"/>
      <c r="DG2207" s="69"/>
      <c r="DH2207" s="69"/>
      <c r="DI2207" s="69"/>
      <c r="DJ2207" s="69"/>
      <c r="DK2207" s="69"/>
      <c r="DL2207" s="69"/>
      <c r="DM2207" s="69"/>
      <c r="DN2207" s="69"/>
      <c r="DO2207" s="69"/>
      <c r="DP2207" s="69"/>
      <c r="DQ2207" s="69"/>
      <c r="DR2207" s="69"/>
      <c r="DS2207" s="69"/>
      <c r="DT2207" s="69"/>
      <c r="DU2207" s="69"/>
      <c r="DV2207" s="69"/>
      <c r="DW2207" s="69"/>
      <c r="DX2207" s="69"/>
      <c r="DY2207" s="69"/>
      <c r="DZ2207" s="69"/>
      <c r="EA2207" s="69"/>
      <c r="EB2207" s="69"/>
      <c r="EC2207" s="69"/>
      <c r="ED2207" s="69"/>
      <c r="EE2207" s="69"/>
      <c r="EF2207" s="69"/>
      <c r="EG2207" s="69"/>
      <c r="EH2207" s="69"/>
      <c r="EI2207" s="69"/>
      <c r="EJ2207" s="69"/>
      <c r="EK2207" s="69"/>
      <c r="EL2207" s="69"/>
      <c r="EM2207" s="69"/>
      <c r="EN2207" s="69"/>
      <c r="EO2207" s="69"/>
      <c r="EP2207" s="69"/>
      <c r="EQ2207" s="69"/>
      <c r="ER2207" s="69"/>
      <c r="ES2207" s="69"/>
      <c r="ET2207" s="69"/>
      <c r="EU2207" s="69"/>
      <c r="EV2207" s="69"/>
      <c r="EW2207" s="69"/>
      <c r="EX2207" s="69"/>
      <c r="EY2207" s="69"/>
      <c r="EZ2207" s="69"/>
      <c r="FA2207" s="69"/>
      <c r="FB2207" s="69"/>
      <c r="FC2207" s="69"/>
      <c r="FD2207" s="69"/>
      <c r="FE2207" s="69"/>
      <c r="FF2207" s="69"/>
      <c r="FG2207" s="69"/>
      <c r="FH2207" s="69"/>
      <c r="FI2207" s="69"/>
      <c r="FJ2207" s="69"/>
      <c r="FK2207" s="69"/>
      <c r="FL2207" s="69"/>
      <c r="FM2207" s="69"/>
      <c r="FN2207" s="69"/>
      <c r="FO2207" s="69"/>
      <c r="FP2207" s="69"/>
      <c r="FQ2207" s="69"/>
      <c r="FR2207" s="69"/>
      <c r="FS2207" s="69"/>
      <c r="FT2207" s="69"/>
      <c r="FU2207" s="69"/>
      <c r="FV2207" s="69"/>
      <c r="FW2207" s="69"/>
      <c r="FX2207" s="69"/>
      <c r="FY2207" s="69"/>
      <c r="FZ2207" s="69"/>
      <c r="GA2207" s="69"/>
      <c r="GB2207" s="69"/>
      <c r="GC2207" s="69"/>
      <c r="GD2207" s="69"/>
      <c r="GE2207" s="69"/>
      <c r="GF2207" s="69"/>
      <c r="GG2207" s="69"/>
      <c r="GH2207" s="69"/>
      <c r="GI2207" s="69"/>
      <c r="GJ2207" s="69"/>
      <c r="GK2207" s="69"/>
      <c r="GL2207" s="69"/>
      <c r="GM2207" s="69"/>
      <c r="GN2207" s="69"/>
      <c r="GO2207" s="69"/>
      <c r="GP2207" s="69"/>
      <c r="GQ2207" s="69"/>
      <c r="GR2207" s="69"/>
      <c r="GS2207" s="69"/>
      <c r="GT2207" s="69"/>
      <c r="GU2207" s="69"/>
      <c r="GV2207" s="69"/>
      <c r="GW2207" s="69"/>
      <c r="GX2207" s="69"/>
      <c r="GY2207" s="69"/>
      <c r="GZ2207" s="69"/>
      <c r="HA2207" s="69"/>
      <c r="HB2207" s="69"/>
      <c r="HC2207" s="69"/>
      <c r="HD2207" s="69"/>
      <c r="HE2207" s="69"/>
      <c r="HF2207" s="69"/>
      <c r="HG2207" s="69"/>
      <c r="HH2207" s="69"/>
      <c r="HI2207" s="69"/>
      <c r="HJ2207" s="69"/>
      <c r="HK2207" s="69"/>
      <c r="HL2207" s="69"/>
      <c r="HM2207" s="69"/>
      <c r="HN2207" s="69"/>
      <c r="HO2207" s="69"/>
      <c r="HP2207" s="69"/>
      <c r="HQ2207" s="69"/>
      <c r="HR2207" s="69"/>
      <c r="HS2207" s="69"/>
      <c r="HT2207" s="69"/>
      <c r="HU2207" s="69"/>
      <c r="HV2207" s="69"/>
      <c r="HW2207" s="69"/>
      <c r="HX2207" s="69"/>
      <c r="HY2207" s="69"/>
      <c r="HZ2207" s="69"/>
      <c r="IA2207" s="69"/>
      <c r="IB2207" s="69"/>
      <c r="IC2207" s="69"/>
      <c r="ID2207" s="69"/>
      <c r="IE2207" s="69"/>
      <c r="IF2207" s="69"/>
      <c r="IG2207" s="69"/>
      <c r="IH2207" s="69"/>
      <c r="II2207" s="69"/>
      <c r="IJ2207" s="69"/>
      <c r="IK2207" s="69"/>
      <c r="IL2207" s="69"/>
      <c r="IM2207" s="69"/>
      <c r="IN2207" s="69"/>
    </row>
    <row r="2208" spans="1:248" s="70" customFormat="1" ht="32.1" customHeight="1" x14ac:dyDescent="0.2">
      <c r="A2208" s="127"/>
      <c r="B2208" s="128"/>
      <c r="C2208" s="144" t="s">
        <v>2998</v>
      </c>
      <c r="D2208" s="314"/>
      <c r="E2208" s="69"/>
      <c r="F2208" s="69"/>
      <c r="G2208" s="69"/>
      <c r="H2208" s="69"/>
      <c r="I2208" s="69"/>
      <c r="J2208" s="69"/>
      <c r="N2208" s="69"/>
      <c r="O2208" s="69"/>
      <c r="P2208" s="69"/>
      <c r="Q2208" s="69"/>
      <c r="R2208" s="69"/>
      <c r="S2208" s="69"/>
      <c r="T2208" s="69"/>
      <c r="U2208" s="69"/>
      <c r="V2208" s="69"/>
      <c r="W2208" s="69"/>
      <c r="X2208" s="69"/>
      <c r="Y2208" s="69"/>
      <c r="Z2208" s="69"/>
      <c r="AA2208" s="69"/>
      <c r="AB2208" s="69"/>
      <c r="AC2208" s="69"/>
      <c r="AD2208" s="69"/>
      <c r="AE2208" s="69"/>
      <c r="AF2208" s="69"/>
      <c r="AG2208" s="69"/>
      <c r="AH2208" s="69"/>
      <c r="AI2208" s="69"/>
      <c r="AJ2208" s="69"/>
      <c r="AK2208" s="69"/>
      <c r="AL2208" s="69"/>
      <c r="AM2208" s="69"/>
      <c r="AN2208" s="69"/>
      <c r="AO2208" s="69"/>
      <c r="AP2208" s="69"/>
      <c r="AQ2208" s="69"/>
      <c r="AR2208" s="69"/>
      <c r="AS2208" s="69"/>
      <c r="AT2208" s="69"/>
      <c r="AU2208" s="69"/>
      <c r="AV2208" s="69"/>
      <c r="AW2208" s="69"/>
      <c r="AX2208" s="69"/>
      <c r="AY2208" s="69"/>
      <c r="AZ2208" s="69"/>
      <c r="BA2208" s="69"/>
      <c r="BB2208" s="69"/>
      <c r="BC2208" s="69"/>
      <c r="BD2208" s="69"/>
      <c r="BE2208" s="69"/>
      <c r="BF2208" s="69"/>
      <c r="BG2208" s="69"/>
      <c r="BH2208" s="69"/>
      <c r="BI2208" s="69"/>
      <c r="BJ2208" s="69"/>
      <c r="BK2208" s="69"/>
      <c r="BL2208" s="69"/>
      <c r="BM2208" s="69"/>
      <c r="BN2208" s="69"/>
      <c r="BO2208" s="69"/>
      <c r="BP2208" s="69"/>
      <c r="BQ2208" s="69"/>
      <c r="BR2208" s="69"/>
      <c r="BS2208" s="69"/>
      <c r="BT2208" s="69"/>
      <c r="BU2208" s="69"/>
      <c r="BV2208" s="69"/>
      <c r="BW2208" s="69"/>
      <c r="BX2208" s="69"/>
      <c r="BY2208" s="69"/>
      <c r="BZ2208" s="69"/>
      <c r="CA2208" s="69"/>
      <c r="CB2208" s="69"/>
      <c r="CC2208" s="69"/>
      <c r="CD2208" s="69"/>
      <c r="CE2208" s="69"/>
      <c r="CF2208" s="69"/>
      <c r="CG2208" s="69"/>
      <c r="CH2208" s="69"/>
      <c r="CI2208" s="69"/>
      <c r="CJ2208" s="69"/>
      <c r="CK2208" s="69"/>
      <c r="CL2208" s="69"/>
      <c r="CM2208" s="69"/>
      <c r="CN2208" s="69"/>
      <c r="CO2208" s="69"/>
      <c r="CP2208" s="69"/>
      <c r="CQ2208" s="69"/>
      <c r="CR2208" s="69"/>
      <c r="CS2208" s="69"/>
      <c r="CT2208" s="69"/>
      <c r="CU2208" s="69"/>
      <c r="CV2208" s="69"/>
      <c r="CW2208" s="69"/>
      <c r="CX2208" s="69"/>
      <c r="CY2208" s="69"/>
      <c r="CZ2208" s="69"/>
      <c r="DA2208" s="69"/>
      <c r="DB2208" s="69"/>
      <c r="DC2208" s="69"/>
      <c r="DD2208" s="69"/>
      <c r="DE2208" s="69"/>
      <c r="DF2208" s="69"/>
      <c r="DG2208" s="69"/>
      <c r="DH2208" s="69"/>
      <c r="DI2208" s="69"/>
      <c r="DJ2208" s="69"/>
      <c r="DK2208" s="69"/>
      <c r="DL2208" s="69"/>
      <c r="DM2208" s="69"/>
      <c r="DN2208" s="69"/>
      <c r="DO2208" s="69"/>
      <c r="DP2208" s="69"/>
      <c r="DQ2208" s="69"/>
      <c r="DR2208" s="69"/>
      <c r="DS2208" s="69"/>
      <c r="DT2208" s="69"/>
      <c r="DU2208" s="69"/>
      <c r="DV2208" s="69"/>
      <c r="DW2208" s="69"/>
      <c r="DX2208" s="69"/>
      <c r="DY2208" s="69"/>
      <c r="DZ2208" s="69"/>
      <c r="EA2208" s="69"/>
      <c r="EB2208" s="69"/>
      <c r="EC2208" s="69"/>
      <c r="ED2208" s="69"/>
      <c r="EE2208" s="69"/>
      <c r="EF2208" s="69"/>
      <c r="EG2208" s="69"/>
      <c r="EH2208" s="69"/>
      <c r="EI2208" s="69"/>
      <c r="EJ2208" s="69"/>
      <c r="EK2208" s="69"/>
      <c r="EL2208" s="69"/>
      <c r="EM2208" s="69"/>
      <c r="EN2208" s="69"/>
      <c r="EO2208" s="69"/>
      <c r="EP2208" s="69"/>
      <c r="EQ2208" s="69"/>
      <c r="ER2208" s="69"/>
      <c r="ES2208" s="69"/>
      <c r="ET2208" s="69"/>
      <c r="EU2208" s="69"/>
      <c r="EV2208" s="69"/>
      <c r="EW2208" s="69"/>
      <c r="EX2208" s="69"/>
      <c r="EY2208" s="69"/>
      <c r="EZ2208" s="69"/>
      <c r="FA2208" s="69"/>
      <c r="FB2208" s="69"/>
      <c r="FC2208" s="69"/>
      <c r="FD2208" s="69"/>
      <c r="FE2208" s="69"/>
      <c r="FF2208" s="69"/>
      <c r="FG2208" s="69"/>
      <c r="FH2208" s="69"/>
      <c r="FI2208" s="69"/>
      <c r="FJ2208" s="69"/>
      <c r="FK2208" s="69"/>
      <c r="FL2208" s="69"/>
      <c r="FM2208" s="69"/>
      <c r="FN2208" s="69"/>
      <c r="FO2208" s="69"/>
      <c r="FP2208" s="69"/>
      <c r="FQ2208" s="69"/>
      <c r="FR2208" s="69"/>
      <c r="FS2208" s="69"/>
      <c r="FT2208" s="69"/>
      <c r="FU2208" s="69"/>
      <c r="FV2208" s="69"/>
      <c r="FW2208" s="69"/>
      <c r="FX2208" s="69"/>
      <c r="FY2208" s="69"/>
      <c r="FZ2208" s="69"/>
      <c r="GA2208" s="69"/>
      <c r="GB2208" s="69"/>
      <c r="GC2208" s="69"/>
      <c r="GD2208" s="69"/>
      <c r="GE2208" s="69"/>
      <c r="GF2208" s="69"/>
      <c r="GG2208" s="69"/>
      <c r="GH2208" s="69"/>
      <c r="GI2208" s="69"/>
      <c r="GJ2208" s="69"/>
      <c r="GK2208" s="69"/>
      <c r="GL2208" s="69"/>
      <c r="GM2208" s="69"/>
      <c r="GN2208" s="69"/>
      <c r="GO2208" s="69"/>
      <c r="GP2208" s="69"/>
      <c r="GQ2208" s="69"/>
      <c r="GR2208" s="69"/>
      <c r="GS2208" s="69"/>
      <c r="GT2208" s="69"/>
      <c r="GU2208" s="69"/>
      <c r="GV2208" s="69"/>
      <c r="GW2208" s="69"/>
      <c r="GX2208" s="69"/>
      <c r="GY2208" s="69"/>
      <c r="GZ2208" s="69"/>
      <c r="HA2208" s="69"/>
      <c r="HB2208" s="69"/>
      <c r="HC2208" s="69"/>
      <c r="HD2208" s="69"/>
      <c r="HE2208" s="69"/>
      <c r="HF2208" s="69"/>
      <c r="HG2208" s="69"/>
      <c r="HH2208" s="69"/>
      <c r="HI2208" s="69"/>
      <c r="HJ2208" s="69"/>
      <c r="HK2208" s="69"/>
      <c r="HL2208" s="69"/>
      <c r="HM2208" s="69"/>
      <c r="HN2208" s="69"/>
      <c r="HO2208" s="69"/>
      <c r="HP2208" s="69"/>
      <c r="HQ2208" s="69"/>
      <c r="HR2208" s="69"/>
      <c r="HS2208" s="69"/>
      <c r="HT2208" s="69"/>
      <c r="HU2208" s="69"/>
      <c r="HV2208" s="69"/>
      <c r="HW2208" s="69"/>
      <c r="HX2208" s="69"/>
      <c r="HY2208" s="69"/>
      <c r="HZ2208" s="69"/>
      <c r="IA2208" s="69"/>
      <c r="IB2208" s="69"/>
      <c r="IC2208" s="69"/>
      <c r="ID2208" s="69"/>
      <c r="IE2208" s="69"/>
      <c r="IF2208" s="69"/>
      <c r="IG2208" s="69"/>
      <c r="IH2208" s="69"/>
      <c r="II2208" s="69"/>
      <c r="IJ2208" s="69"/>
      <c r="IK2208" s="69"/>
      <c r="IL2208" s="69"/>
      <c r="IM2208" s="69"/>
      <c r="IN2208" s="69"/>
    </row>
    <row r="2209" spans="1:248" s="70" customFormat="1" ht="13.35" customHeight="1" x14ac:dyDescent="0.2">
      <c r="A2209" s="87" t="s">
        <v>1927</v>
      </c>
      <c r="B2209" s="128">
        <v>51080</v>
      </c>
      <c r="C2209" s="130" t="s">
        <v>3902</v>
      </c>
      <c r="D2209" s="329">
        <v>5350</v>
      </c>
      <c r="E2209" s="69"/>
      <c r="F2209" s="69"/>
      <c r="G2209" s="69"/>
      <c r="H2209" s="69"/>
      <c r="I2209" s="69"/>
      <c r="J2209" s="69"/>
      <c r="N2209" s="69"/>
      <c r="O2209" s="69"/>
      <c r="P2209" s="69"/>
      <c r="Q2209" s="69"/>
      <c r="R2209" s="69"/>
      <c r="S2209" s="69"/>
      <c r="T2209" s="69"/>
      <c r="U2209" s="69"/>
      <c r="V2209" s="69"/>
      <c r="W2209" s="69"/>
      <c r="X2209" s="69"/>
      <c r="Y2209" s="69"/>
      <c r="Z2209" s="69"/>
      <c r="AA2209" s="69"/>
      <c r="AB2209" s="69"/>
      <c r="AC2209" s="69"/>
      <c r="AD2209" s="69"/>
      <c r="AE2209" s="69"/>
      <c r="AF2209" s="69"/>
      <c r="AG2209" s="69"/>
      <c r="AH2209" s="69"/>
      <c r="AI2209" s="69"/>
      <c r="AJ2209" s="69"/>
      <c r="AK2209" s="69"/>
      <c r="AL2209" s="69"/>
      <c r="AM2209" s="69"/>
      <c r="AN2209" s="69"/>
      <c r="AO2209" s="69"/>
      <c r="AP2209" s="69"/>
      <c r="AQ2209" s="69"/>
      <c r="AR2209" s="69"/>
      <c r="AS2209" s="69"/>
      <c r="AT2209" s="69"/>
      <c r="AU2209" s="69"/>
      <c r="AV2209" s="69"/>
      <c r="AW2209" s="69"/>
      <c r="AX2209" s="69"/>
      <c r="AY2209" s="69"/>
      <c r="AZ2209" s="69"/>
      <c r="BA2209" s="69"/>
      <c r="BB2209" s="69"/>
      <c r="BC2209" s="69"/>
      <c r="BD2209" s="69"/>
      <c r="BE2209" s="69"/>
      <c r="BF2209" s="69"/>
      <c r="BG2209" s="69"/>
      <c r="BH2209" s="69"/>
      <c r="BI2209" s="69"/>
      <c r="BJ2209" s="69"/>
      <c r="BK2209" s="69"/>
      <c r="BL2209" s="69"/>
      <c r="BM2209" s="69"/>
      <c r="BN2209" s="69"/>
      <c r="BO2209" s="69"/>
      <c r="BP2209" s="69"/>
      <c r="BQ2209" s="69"/>
      <c r="BR2209" s="69"/>
      <c r="BS2209" s="69"/>
      <c r="BT2209" s="69"/>
      <c r="BU2209" s="69"/>
      <c r="BV2209" s="69"/>
      <c r="BW2209" s="69"/>
      <c r="BX2209" s="69"/>
      <c r="BY2209" s="69"/>
      <c r="BZ2209" s="69"/>
      <c r="CA2209" s="69"/>
      <c r="CB2209" s="69"/>
      <c r="CC2209" s="69"/>
      <c r="CD2209" s="69"/>
      <c r="CE2209" s="69"/>
      <c r="CF2209" s="69"/>
      <c r="CG2209" s="69"/>
      <c r="CH2209" s="69"/>
      <c r="CI2209" s="69"/>
      <c r="CJ2209" s="69"/>
      <c r="CK2209" s="69"/>
      <c r="CL2209" s="69"/>
      <c r="CM2209" s="69"/>
      <c r="CN2209" s="69"/>
      <c r="CO2209" s="69"/>
      <c r="CP2209" s="69"/>
      <c r="CQ2209" s="69"/>
      <c r="CR2209" s="69"/>
      <c r="CS2209" s="69"/>
      <c r="CT2209" s="69"/>
      <c r="CU2209" s="69"/>
      <c r="CV2209" s="69"/>
      <c r="CW2209" s="69"/>
      <c r="CX2209" s="69"/>
      <c r="CY2209" s="69"/>
      <c r="CZ2209" s="69"/>
      <c r="DA2209" s="69"/>
      <c r="DB2209" s="69"/>
      <c r="DC2209" s="69"/>
      <c r="DD2209" s="69"/>
      <c r="DE2209" s="69"/>
      <c r="DF2209" s="69"/>
      <c r="DG2209" s="69"/>
      <c r="DH2209" s="69"/>
      <c r="DI2209" s="69"/>
      <c r="DJ2209" s="69"/>
      <c r="DK2209" s="69"/>
      <c r="DL2209" s="69"/>
      <c r="DM2209" s="69"/>
      <c r="DN2209" s="69"/>
      <c r="DO2209" s="69"/>
      <c r="DP2209" s="69"/>
      <c r="DQ2209" s="69"/>
      <c r="DR2209" s="69"/>
      <c r="DS2209" s="69"/>
      <c r="DT2209" s="69"/>
      <c r="DU2209" s="69"/>
      <c r="DV2209" s="69"/>
      <c r="DW2209" s="69"/>
      <c r="DX2209" s="69"/>
      <c r="DY2209" s="69"/>
      <c r="DZ2209" s="69"/>
      <c r="EA2209" s="69"/>
      <c r="EB2209" s="69"/>
      <c r="EC2209" s="69"/>
      <c r="ED2209" s="69"/>
      <c r="EE2209" s="69"/>
      <c r="EF2209" s="69"/>
      <c r="EG2209" s="69"/>
      <c r="EH2209" s="69"/>
      <c r="EI2209" s="69"/>
      <c r="EJ2209" s="69"/>
      <c r="EK2209" s="69"/>
      <c r="EL2209" s="69"/>
      <c r="EM2209" s="69"/>
      <c r="EN2209" s="69"/>
      <c r="EO2209" s="69"/>
      <c r="EP2209" s="69"/>
      <c r="EQ2209" s="69"/>
      <c r="ER2209" s="69"/>
      <c r="ES2209" s="69"/>
      <c r="ET2209" s="69"/>
      <c r="EU2209" s="69"/>
      <c r="EV2209" s="69"/>
      <c r="EW2209" s="69"/>
      <c r="EX2209" s="69"/>
      <c r="EY2209" s="69"/>
      <c r="EZ2209" s="69"/>
      <c r="FA2209" s="69"/>
      <c r="FB2209" s="69"/>
      <c r="FC2209" s="69"/>
      <c r="FD2209" s="69"/>
      <c r="FE2209" s="69"/>
      <c r="FF2209" s="69"/>
      <c r="FG2209" s="69"/>
      <c r="FH2209" s="69"/>
      <c r="FI2209" s="69"/>
      <c r="FJ2209" s="69"/>
      <c r="FK2209" s="69"/>
      <c r="FL2209" s="69"/>
      <c r="FM2209" s="69"/>
      <c r="FN2209" s="69"/>
      <c r="FO2209" s="69"/>
      <c r="FP2209" s="69"/>
      <c r="FQ2209" s="69"/>
      <c r="FR2209" s="69"/>
      <c r="FS2209" s="69"/>
      <c r="FT2209" s="69"/>
      <c r="FU2209" s="69"/>
      <c r="FV2209" s="69"/>
      <c r="FW2209" s="69"/>
      <c r="FX2209" s="69"/>
      <c r="FY2209" s="69"/>
      <c r="FZ2209" s="69"/>
      <c r="GA2209" s="69"/>
      <c r="GB2209" s="69"/>
      <c r="GC2209" s="69"/>
      <c r="GD2209" s="69"/>
      <c r="GE2209" s="69"/>
      <c r="GF2209" s="69"/>
      <c r="GG2209" s="69"/>
      <c r="GH2209" s="69"/>
      <c r="GI2209" s="69"/>
      <c r="GJ2209" s="69"/>
      <c r="GK2209" s="69"/>
      <c r="GL2209" s="69"/>
      <c r="GM2209" s="69"/>
      <c r="GN2209" s="69"/>
      <c r="GO2209" s="69"/>
      <c r="GP2209" s="69"/>
      <c r="GQ2209" s="69"/>
      <c r="GR2209" s="69"/>
      <c r="GS2209" s="69"/>
      <c r="GT2209" s="69"/>
      <c r="GU2209" s="69"/>
      <c r="GV2209" s="69"/>
      <c r="GW2209" s="69"/>
      <c r="GX2209" s="69"/>
      <c r="GY2209" s="69"/>
      <c r="GZ2209" s="69"/>
      <c r="HA2209" s="69"/>
      <c r="HB2209" s="69"/>
      <c r="HC2209" s="69"/>
      <c r="HD2209" s="69"/>
      <c r="HE2209" s="69"/>
      <c r="HF2209" s="69"/>
      <c r="HG2209" s="69"/>
      <c r="HH2209" s="69"/>
      <c r="HI2209" s="69"/>
      <c r="HJ2209" s="69"/>
      <c r="HK2209" s="69"/>
      <c r="HL2209" s="69"/>
      <c r="HM2209" s="69"/>
      <c r="HN2209" s="69"/>
      <c r="HO2209" s="69"/>
      <c r="HP2209" s="69"/>
      <c r="HQ2209" s="69"/>
      <c r="HR2209" s="69"/>
      <c r="HS2209" s="69"/>
      <c r="HT2209" s="69"/>
      <c r="HU2209" s="69"/>
      <c r="HV2209" s="69"/>
      <c r="HW2209" s="69"/>
      <c r="HX2209" s="69"/>
      <c r="HY2209" s="69"/>
      <c r="HZ2209" s="69"/>
      <c r="IA2209" s="69"/>
      <c r="IB2209" s="69"/>
      <c r="IC2209" s="69"/>
      <c r="ID2209" s="69"/>
      <c r="IE2209" s="69"/>
      <c r="IF2209" s="69"/>
      <c r="IG2209" s="69"/>
      <c r="IH2209" s="69"/>
      <c r="II2209" s="69"/>
      <c r="IJ2209" s="69"/>
      <c r="IK2209" s="69"/>
      <c r="IL2209" s="69"/>
      <c r="IM2209" s="69"/>
      <c r="IN2209" s="69"/>
    </row>
    <row r="2210" spans="1:248" s="70" customFormat="1" ht="32.1" customHeight="1" x14ac:dyDescent="0.2">
      <c r="A2210" s="87" t="s">
        <v>1927</v>
      </c>
      <c r="B2210" s="128">
        <v>51081</v>
      </c>
      <c r="C2210" s="130" t="s">
        <v>3903</v>
      </c>
      <c r="D2210" s="329">
        <v>8000</v>
      </c>
      <c r="E2210" s="69"/>
      <c r="F2210" s="69"/>
      <c r="G2210" s="69"/>
      <c r="H2210" s="69"/>
      <c r="I2210" s="69"/>
      <c r="J2210" s="69"/>
      <c r="N2210" s="69"/>
      <c r="O2210" s="69"/>
      <c r="P2210" s="69"/>
      <c r="Q2210" s="69"/>
      <c r="R2210" s="69"/>
      <c r="S2210" s="69"/>
      <c r="T2210" s="69"/>
      <c r="U2210" s="69"/>
      <c r="V2210" s="69"/>
      <c r="W2210" s="69"/>
      <c r="X2210" s="69"/>
      <c r="Y2210" s="69"/>
      <c r="Z2210" s="69"/>
      <c r="AA2210" s="69"/>
      <c r="AB2210" s="69"/>
      <c r="AC2210" s="69"/>
      <c r="AD2210" s="69"/>
      <c r="AE2210" s="69"/>
      <c r="AF2210" s="69"/>
      <c r="AG2210" s="69"/>
      <c r="AH2210" s="69"/>
      <c r="AI2210" s="69"/>
      <c r="AJ2210" s="69"/>
      <c r="AK2210" s="69"/>
      <c r="AL2210" s="69"/>
      <c r="AM2210" s="69"/>
      <c r="AN2210" s="69"/>
      <c r="AO2210" s="69"/>
      <c r="AP2210" s="69"/>
      <c r="AQ2210" s="69"/>
      <c r="AR2210" s="69"/>
      <c r="AS2210" s="69"/>
      <c r="AT2210" s="69"/>
      <c r="AU2210" s="69"/>
      <c r="AV2210" s="69"/>
      <c r="AW2210" s="69"/>
      <c r="AX2210" s="69"/>
      <c r="AY2210" s="69"/>
      <c r="AZ2210" s="69"/>
      <c r="BA2210" s="69"/>
      <c r="BB2210" s="69"/>
      <c r="BC2210" s="69"/>
      <c r="BD2210" s="69"/>
      <c r="BE2210" s="69"/>
      <c r="BF2210" s="69"/>
      <c r="BG2210" s="69"/>
      <c r="BH2210" s="69"/>
      <c r="BI2210" s="69"/>
      <c r="BJ2210" s="69"/>
      <c r="BK2210" s="69"/>
      <c r="BL2210" s="69"/>
      <c r="BM2210" s="69"/>
      <c r="BN2210" s="69"/>
      <c r="BO2210" s="69"/>
      <c r="BP2210" s="69"/>
      <c r="BQ2210" s="69"/>
      <c r="BR2210" s="69"/>
      <c r="BS2210" s="69"/>
      <c r="BT2210" s="69"/>
      <c r="BU2210" s="69"/>
      <c r="BV2210" s="69"/>
      <c r="BW2210" s="69"/>
      <c r="BX2210" s="69"/>
      <c r="BY2210" s="69"/>
      <c r="BZ2210" s="69"/>
      <c r="CA2210" s="69"/>
      <c r="CB2210" s="69"/>
      <c r="CC2210" s="69"/>
      <c r="CD2210" s="69"/>
      <c r="CE2210" s="69"/>
      <c r="CF2210" s="69"/>
      <c r="CG2210" s="69"/>
      <c r="CH2210" s="69"/>
      <c r="CI2210" s="69"/>
      <c r="CJ2210" s="69"/>
      <c r="CK2210" s="69"/>
      <c r="CL2210" s="69"/>
      <c r="CM2210" s="69"/>
      <c r="CN2210" s="69"/>
      <c r="CO2210" s="69"/>
      <c r="CP2210" s="69"/>
      <c r="CQ2210" s="69"/>
      <c r="CR2210" s="69"/>
      <c r="CS2210" s="69"/>
      <c r="CT2210" s="69"/>
      <c r="CU2210" s="69"/>
      <c r="CV2210" s="69"/>
      <c r="CW2210" s="69"/>
      <c r="CX2210" s="69"/>
      <c r="CY2210" s="69"/>
      <c r="CZ2210" s="69"/>
      <c r="DA2210" s="69"/>
      <c r="DB2210" s="69"/>
      <c r="DC2210" s="69"/>
      <c r="DD2210" s="69"/>
      <c r="DE2210" s="69"/>
      <c r="DF2210" s="69"/>
      <c r="DG2210" s="69"/>
      <c r="DH2210" s="69"/>
      <c r="DI2210" s="69"/>
      <c r="DJ2210" s="69"/>
      <c r="DK2210" s="69"/>
      <c r="DL2210" s="69"/>
      <c r="DM2210" s="69"/>
      <c r="DN2210" s="69"/>
      <c r="DO2210" s="69"/>
      <c r="DP2210" s="69"/>
      <c r="DQ2210" s="69"/>
      <c r="DR2210" s="69"/>
      <c r="DS2210" s="69"/>
      <c r="DT2210" s="69"/>
      <c r="DU2210" s="69"/>
      <c r="DV2210" s="69"/>
      <c r="DW2210" s="69"/>
      <c r="DX2210" s="69"/>
      <c r="DY2210" s="69"/>
      <c r="DZ2210" s="69"/>
      <c r="EA2210" s="69"/>
      <c r="EB2210" s="69"/>
      <c r="EC2210" s="69"/>
      <c r="ED2210" s="69"/>
      <c r="EE2210" s="69"/>
      <c r="EF2210" s="69"/>
      <c r="EG2210" s="69"/>
      <c r="EH2210" s="69"/>
      <c r="EI2210" s="69"/>
      <c r="EJ2210" s="69"/>
      <c r="EK2210" s="69"/>
      <c r="EL2210" s="69"/>
      <c r="EM2210" s="69"/>
      <c r="EN2210" s="69"/>
      <c r="EO2210" s="69"/>
      <c r="EP2210" s="69"/>
      <c r="EQ2210" s="69"/>
      <c r="ER2210" s="69"/>
      <c r="ES2210" s="69"/>
      <c r="ET2210" s="69"/>
      <c r="EU2210" s="69"/>
      <c r="EV2210" s="69"/>
      <c r="EW2210" s="69"/>
      <c r="EX2210" s="69"/>
      <c r="EY2210" s="69"/>
      <c r="EZ2210" s="69"/>
      <c r="FA2210" s="69"/>
      <c r="FB2210" s="69"/>
      <c r="FC2210" s="69"/>
      <c r="FD2210" s="69"/>
      <c r="FE2210" s="69"/>
      <c r="FF2210" s="69"/>
      <c r="FG2210" s="69"/>
      <c r="FH2210" s="69"/>
      <c r="FI2210" s="69"/>
      <c r="FJ2210" s="69"/>
      <c r="FK2210" s="69"/>
      <c r="FL2210" s="69"/>
      <c r="FM2210" s="69"/>
      <c r="FN2210" s="69"/>
      <c r="FO2210" s="69"/>
      <c r="FP2210" s="69"/>
      <c r="FQ2210" s="69"/>
      <c r="FR2210" s="69"/>
      <c r="FS2210" s="69"/>
      <c r="FT2210" s="69"/>
      <c r="FU2210" s="69"/>
      <c r="FV2210" s="69"/>
      <c r="FW2210" s="69"/>
      <c r="FX2210" s="69"/>
      <c r="FY2210" s="69"/>
      <c r="FZ2210" s="69"/>
      <c r="GA2210" s="69"/>
      <c r="GB2210" s="69"/>
      <c r="GC2210" s="69"/>
      <c r="GD2210" s="69"/>
      <c r="GE2210" s="69"/>
      <c r="GF2210" s="69"/>
      <c r="GG2210" s="69"/>
      <c r="GH2210" s="69"/>
      <c r="GI2210" s="69"/>
      <c r="GJ2210" s="69"/>
      <c r="GK2210" s="69"/>
      <c r="GL2210" s="69"/>
      <c r="GM2210" s="69"/>
      <c r="GN2210" s="69"/>
      <c r="GO2210" s="69"/>
      <c r="GP2210" s="69"/>
      <c r="GQ2210" s="69"/>
      <c r="GR2210" s="69"/>
      <c r="GS2210" s="69"/>
      <c r="GT2210" s="69"/>
      <c r="GU2210" s="69"/>
      <c r="GV2210" s="69"/>
      <c r="GW2210" s="69"/>
      <c r="GX2210" s="69"/>
      <c r="GY2210" s="69"/>
      <c r="GZ2210" s="69"/>
      <c r="HA2210" s="69"/>
      <c r="HB2210" s="69"/>
      <c r="HC2210" s="69"/>
      <c r="HD2210" s="69"/>
      <c r="HE2210" s="69"/>
      <c r="HF2210" s="69"/>
      <c r="HG2210" s="69"/>
      <c r="HH2210" s="69"/>
      <c r="HI2210" s="69"/>
      <c r="HJ2210" s="69"/>
      <c r="HK2210" s="69"/>
      <c r="HL2210" s="69"/>
      <c r="HM2210" s="69"/>
      <c r="HN2210" s="69"/>
      <c r="HO2210" s="69"/>
      <c r="HP2210" s="69"/>
      <c r="HQ2210" s="69"/>
      <c r="HR2210" s="69"/>
      <c r="HS2210" s="69"/>
      <c r="HT2210" s="69"/>
      <c r="HU2210" s="69"/>
      <c r="HV2210" s="69"/>
      <c r="HW2210" s="69"/>
      <c r="HX2210" s="69"/>
      <c r="HY2210" s="69"/>
      <c r="HZ2210" s="69"/>
      <c r="IA2210" s="69"/>
      <c r="IB2210" s="69"/>
      <c r="IC2210" s="69"/>
      <c r="ID2210" s="69"/>
      <c r="IE2210" s="69"/>
      <c r="IF2210" s="69"/>
      <c r="IG2210" s="69"/>
      <c r="IH2210" s="69"/>
      <c r="II2210" s="69"/>
      <c r="IJ2210" s="69"/>
      <c r="IK2210" s="69"/>
      <c r="IL2210" s="69"/>
      <c r="IM2210" s="69"/>
      <c r="IN2210" s="69"/>
    </row>
    <row r="2211" spans="1:248" s="70" customFormat="1" ht="15.95" customHeight="1" x14ac:dyDescent="0.2">
      <c r="A2211" s="87" t="s">
        <v>1927</v>
      </c>
      <c r="B2211" s="128">
        <v>51082</v>
      </c>
      <c r="C2211" s="130" t="s">
        <v>3904</v>
      </c>
      <c r="D2211" s="329">
        <v>5000</v>
      </c>
      <c r="E2211" s="69"/>
      <c r="F2211" s="69"/>
      <c r="G2211" s="69"/>
      <c r="H2211" s="69"/>
      <c r="I2211" s="69"/>
      <c r="J2211" s="69"/>
      <c r="N2211" s="69"/>
      <c r="O2211" s="69"/>
      <c r="P2211" s="69"/>
      <c r="Q2211" s="69"/>
      <c r="R2211" s="69"/>
      <c r="S2211" s="69"/>
      <c r="T2211" s="69"/>
      <c r="U2211" s="69"/>
      <c r="V2211" s="69"/>
      <c r="W2211" s="69"/>
      <c r="X2211" s="69"/>
      <c r="Y2211" s="69"/>
      <c r="Z2211" s="69"/>
      <c r="AA2211" s="69"/>
      <c r="AB2211" s="69"/>
      <c r="AC2211" s="69"/>
      <c r="AD2211" s="69"/>
      <c r="AE2211" s="69"/>
      <c r="AF2211" s="69"/>
      <c r="AG2211" s="69"/>
      <c r="AH2211" s="69"/>
      <c r="AI2211" s="69"/>
      <c r="AJ2211" s="69"/>
      <c r="AK2211" s="69"/>
      <c r="AL2211" s="69"/>
      <c r="AM2211" s="69"/>
      <c r="AN2211" s="69"/>
      <c r="AO2211" s="69"/>
      <c r="AP2211" s="69"/>
      <c r="AQ2211" s="69"/>
      <c r="AR2211" s="69"/>
      <c r="AS2211" s="69"/>
      <c r="AT2211" s="69"/>
      <c r="AU2211" s="69"/>
      <c r="AV2211" s="69"/>
      <c r="AW2211" s="69"/>
      <c r="AX2211" s="69"/>
      <c r="AY2211" s="69"/>
      <c r="AZ2211" s="69"/>
      <c r="BA2211" s="69"/>
      <c r="BB2211" s="69"/>
      <c r="BC2211" s="69"/>
      <c r="BD2211" s="69"/>
      <c r="BE2211" s="69"/>
      <c r="BF2211" s="69"/>
      <c r="BG2211" s="69"/>
      <c r="BH2211" s="69"/>
      <c r="BI2211" s="69"/>
      <c r="BJ2211" s="69"/>
      <c r="BK2211" s="69"/>
      <c r="BL2211" s="69"/>
      <c r="BM2211" s="69"/>
      <c r="BN2211" s="69"/>
      <c r="BO2211" s="69"/>
      <c r="BP2211" s="69"/>
      <c r="BQ2211" s="69"/>
      <c r="BR2211" s="69"/>
      <c r="BS2211" s="69"/>
      <c r="BT2211" s="69"/>
      <c r="BU2211" s="69"/>
      <c r="BV2211" s="69"/>
      <c r="BW2211" s="69"/>
      <c r="BX2211" s="69"/>
      <c r="BY2211" s="69"/>
      <c r="BZ2211" s="69"/>
      <c r="CA2211" s="69"/>
      <c r="CB2211" s="69"/>
      <c r="CC2211" s="69"/>
      <c r="CD2211" s="69"/>
      <c r="CE2211" s="69"/>
      <c r="CF2211" s="69"/>
      <c r="CG2211" s="69"/>
      <c r="CH2211" s="69"/>
      <c r="CI2211" s="69"/>
      <c r="CJ2211" s="69"/>
      <c r="CK2211" s="69"/>
      <c r="CL2211" s="69"/>
      <c r="CM2211" s="69"/>
      <c r="CN2211" s="69"/>
      <c r="CO2211" s="69"/>
      <c r="CP2211" s="69"/>
      <c r="CQ2211" s="69"/>
      <c r="CR2211" s="69"/>
      <c r="CS2211" s="69"/>
      <c r="CT2211" s="69"/>
      <c r="CU2211" s="69"/>
      <c r="CV2211" s="69"/>
      <c r="CW2211" s="69"/>
      <c r="CX2211" s="69"/>
      <c r="CY2211" s="69"/>
      <c r="CZ2211" s="69"/>
      <c r="DA2211" s="69"/>
      <c r="DB2211" s="69"/>
      <c r="DC2211" s="69"/>
      <c r="DD2211" s="69"/>
      <c r="DE2211" s="69"/>
      <c r="DF2211" s="69"/>
      <c r="DG2211" s="69"/>
      <c r="DH2211" s="69"/>
      <c r="DI2211" s="69"/>
      <c r="DJ2211" s="69"/>
      <c r="DK2211" s="69"/>
      <c r="DL2211" s="69"/>
      <c r="DM2211" s="69"/>
      <c r="DN2211" s="69"/>
      <c r="DO2211" s="69"/>
      <c r="DP2211" s="69"/>
      <c r="DQ2211" s="69"/>
      <c r="DR2211" s="69"/>
      <c r="DS2211" s="69"/>
      <c r="DT2211" s="69"/>
      <c r="DU2211" s="69"/>
      <c r="DV2211" s="69"/>
      <c r="DW2211" s="69"/>
      <c r="DX2211" s="69"/>
      <c r="DY2211" s="69"/>
      <c r="DZ2211" s="69"/>
      <c r="EA2211" s="69"/>
      <c r="EB2211" s="69"/>
      <c r="EC2211" s="69"/>
      <c r="ED2211" s="69"/>
      <c r="EE2211" s="69"/>
      <c r="EF2211" s="69"/>
      <c r="EG2211" s="69"/>
      <c r="EH2211" s="69"/>
      <c r="EI2211" s="69"/>
      <c r="EJ2211" s="69"/>
      <c r="EK2211" s="69"/>
      <c r="EL2211" s="69"/>
      <c r="EM2211" s="69"/>
      <c r="EN2211" s="69"/>
      <c r="EO2211" s="69"/>
      <c r="EP2211" s="69"/>
      <c r="EQ2211" s="69"/>
      <c r="ER2211" s="69"/>
      <c r="ES2211" s="69"/>
      <c r="ET2211" s="69"/>
      <c r="EU2211" s="69"/>
      <c r="EV2211" s="69"/>
      <c r="EW2211" s="69"/>
      <c r="EX2211" s="69"/>
      <c r="EY2211" s="69"/>
      <c r="EZ2211" s="69"/>
      <c r="FA2211" s="69"/>
      <c r="FB2211" s="69"/>
      <c r="FC2211" s="69"/>
      <c r="FD2211" s="69"/>
      <c r="FE2211" s="69"/>
      <c r="FF2211" s="69"/>
      <c r="FG2211" s="69"/>
      <c r="FH2211" s="69"/>
      <c r="FI2211" s="69"/>
      <c r="FJ2211" s="69"/>
      <c r="FK2211" s="69"/>
      <c r="FL2211" s="69"/>
      <c r="FM2211" s="69"/>
      <c r="FN2211" s="69"/>
      <c r="FO2211" s="69"/>
      <c r="FP2211" s="69"/>
      <c r="FQ2211" s="69"/>
      <c r="FR2211" s="69"/>
      <c r="FS2211" s="69"/>
      <c r="FT2211" s="69"/>
      <c r="FU2211" s="69"/>
      <c r="FV2211" s="69"/>
      <c r="FW2211" s="69"/>
      <c r="FX2211" s="69"/>
      <c r="FY2211" s="69"/>
      <c r="FZ2211" s="69"/>
      <c r="GA2211" s="69"/>
      <c r="GB2211" s="69"/>
      <c r="GC2211" s="69"/>
      <c r="GD2211" s="69"/>
      <c r="GE2211" s="69"/>
      <c r="GF2211" s="69"/>
      <c r="GG2211" s="69"/>
      <c r="GH2211" s="69"/>
      <c r="GI2211" s="69"/>
      <c r="GJ2211" s="69"/>
      <c r="GK2211" s="69"/>
      <c r="GL2211" s="69"/>
      <c r="GM2211" s="69"/>
      <c r="GN2211" s="69"/>
      <c r="GO2211" s="69"/>
      <c r="GP2211" s="69"/>
      <c r="GQ2211" s="69"/>
      <c r="GR2211" s="69"/>
      <c r="GS2211" s="69"/>
      <c r="GT2211" s="69"/>
      <c r="GU2211" s="69"/>
      <c r="GV2211" s="69"/>
      <c r="GW2211" s="69"/>
      <c r="GX2211" s="69"/>
      <c r="GY2211" s="69"/>
      <c r="GZ2211" s="69"/>
      <c r="HA2211" s="69"/>
      <c r="HB2211" s="69"/>
      <c r="HC2211" s="69"/>
      <c r="HD2211" s="69"/>
      <c r="HE2211" s="69"/>
      <c r="HF2211" s="69"/>
      <c r="HG2211" s="69"/>
      <c r="HH2211" s="69"/>
      <c r="HI2211" s="69"/>
      <c r="HJ2211" s="69"/>
      <c r="HK2211" s="69"/>
      <c r="HL2211" s="69"/>
      <c r="HM2211" s="69"/>
      <c r="HN2211" s="69"/>
      <c r="HO2211" s="69"/>
      <c r="HP2211" s="69"/>
      <c r="HQ2211" s="69"/>
      <c r="HR2211" s="69"/>
      <c r="HS2211" s="69"/>
      <c r="HT2211" s="69"/>
      <c r="HU2211" s="69"/>
      <c r="HV2211" s="69"/>
      <c r="HW2211" s="69"/>
      <c r="HX2211" s="69"/>
      <c r="HY2211" s="69"/>
      <c r="HZ2211" s="69"/>
      <c r="IA2211" s="69"/>
      <c r="IB2211" s="69"/>
      <c r="IC2211" s="69"/>
      <c r="ID2211" s="69"/>
      <c r="IE2211" s="69"/>
      <c r="IF2211" s="69"/>
      <c r="IG2211" s="69"/>
      <c r="IH2211" s="69"/>
      <c r="II2211" s="69"/>
      <c r="IJ2211" s="69"/>
      <c r="IK2211" s="69"/>
      <c r="IL2211" s="69"/>
      <c r="IM2211" s="69"/>
      <c r="IN2211" s="69"/>
    </row>
    <row r="2212" spans="1:248" s="70" customFormat="1" ht="32.1" customHeight="1" x14ac:dyDescent="0.2">
      <c r="A2212" s="87" t="s">
        <v>1925</v>
      </c>
      <c r="B2212" s="128">
        <v>51083</v>
      </c>
      <c r="C2212" s="92" t="s">
        <v>1926</v>
      </c>
      <c r="D2212" s="329">
        <v>6500</v>
      </c>
      <c r="E2212" s="69"/>
      <c r="F2212" s="69"/>
      <c r="G2212" s="69"/>
      <c r="H2212" s="69"/>
      <c r="I2212" s="69"/>
      <c r="J2212" s="69"/>
      <c r="N2212" s="69"/>
      <c r="O2212" s="69"/>
      <c r="P2212" s="69"/>
      <c r="Q2212" s="69"/>
      <c r="R2212" s="69"/>
      <c r="S2212" s="69"/>
      <c r="T2212" s="69"/>
      <c r="U2212" s="69"/>
      <c r="V2212" s="69"/>
      <c r="W2212" s="69"/>
      <c r="X2212" s="69"/>
      <c r="Y2212" s="69"/>
      <c r="Z2212" s="69"/>
      <c r="AA2212" s="69"/>
      <c r="AB2212" s="69"/>
      <c r="AC2212" s="69"/>
      <c r="AD2212" s="69"/>
      <c r="AE2212" s="69"/>
      <c r="AF2212" s="69"/>
      <c r="AG2212" s="69"/>
      <c r="AH2212" s="69"/>
      <c r="AI2212" s="69"/>
      <c r="AJ2212" s="69"/>
      <c r="AK2212" s="69"/>
      <c r="AL2212" s="69"/>
      <c r="AM2212" s="69"/>
      <c r="AN2212" s="69"/>
      <c r="AO2212" s="69"/>
      <c r="AP2212" s="69"/>
      <c r="AQ2212" s="69"/>
      <c r="AR2212" s="69"/>
      <c r="AS2212" s="69"/>
      <c r="AT2212" s="69"/>
      <c r="AU2212" s="69"/>
      <c r="AV2212" s="69"/>
      <c r="AW2212" s="69"/>
      <c r="AX2212" s="69"/>
      <c r="AY2212" s="69"/>
      <c r="AZ2212" s="69"/>
      <c r="BA2212" s="69"/>
      <c r="BB2212" s="69"/>
      <c r="BC2212" s="69"/>
      <c r="BD2212" s="69"/>
      <c r="BE2212" s="69"/>
      <c r="BF2212" s="69"/>
      <c r="BG2212" s="69"/>
      <c r="BH2212" s="69"/>
      <c r="BI2212" s="69"/>
      <c r="BJ2212" s="69"/>
      <c r="BK2212" s="69"/>
      <c r="BL2212" s="69"/>
      <c r="BM2212" s="69"/>
      <c r="BN2212" s="69"/>
      <c r="BO2212" s="69"/>
      <c r="BP2212" s="69"/>
      <c r="BQ2212" s="69"/>
      <c r="BR2212" s="69"/>
      <c r="BS2212" s="69"/>
      <c r="BT2212" s="69"/>
      <c r="BU2212" s="69"/>
      <c r="BV2212" s="69"/>
      <c r="BW2212" s="69"/>
      <c r="BX2212" s="69"/>
      <c r="BY2212" s="69"/>
      <c r="BZ2212" s="69"/>
      <c r="CA2212" s="69"/>
      <c r="CB2212" s="69"/>
      <c r="CC2212" s="69"/>
      <c r="CD2212" s="69"/>
      <c r="CE2212" s="69"/>
      <c r="CF2212" s="69"/>
      <c r="CG2212" s="69"/>
      <c r="CH2212" s="69"/>
      <c r="CI2212" s="69"/>
      <c r="CJ2212" s="69"/>
      <c r="CK2212" s="69"/>
      <c r="CL2212" s="69"/>
      <c r="CM2212" s="69"/>
      <c r="CN2212" s="69"/>
      <c r="CO2212" s="69"/>
      <c r="CP2212" s="69"/>
      <c r="CQ2212" s="69"/>
      <c r="CR2212" s="69"/>
      <c r="CS2212" s="69"/>
      <c r="CT2212" s="69"/>
      <c r="CU2212" s="69"/>
      <c r="CV2212" s="69"/>
      <c r="CW2212" s="69"/>
      <c r="CX2212" s="69"/>
      <c r="CY2212" s="69"/>
      <c r="CZ2212" s="69"/>
      <c r="DA2212" s="69"/>
      <c r="DB2212" s="69"/>
      <c r="DC2212" s="69"/>
      <c r="DD2212" s="69"/>
      <c r="DE2212" s="69"/>
      <c r="DF2212" s="69"/>
      <c r="DG2212" s="69"/>
      <c r="DH2212" s="69"/>
      <c r="DI2212" s="69"/>
      <c r="DJ2212" s="69"/>
      <c r="DK2212" s="69"/>
      <c r="DL2212" s="69"/>
      <c r="DM2212" s="69"/>
      <c r="DN2212" s="69"/>
      <c r="DO2212" s="69"/>
      <c r="DP2212" s="69"/>
      <c r="DQ2212" s="69"/>
      <c r="DR2212" s="69"/>
      <c r="DS2212" s="69"/>
      <c r="DT2212" s="69"/>
      <c r="DU2212" s="69"/>
      <c r="DV2212" s="69"/>
      <c r="DW2212" s="69"/>
      <c r="DX2212" s="69"/>
      <c r="DY2212" s="69"/>
      <c r="DZ2212" s="69"/>
      <c r="EA2212" s="69"/>
      <c r="EB2212" s="69"/>
      <c r="EC2212" s="69"/>
      <c r="ED2212" s="69"/>
      <c r="EE2212" s="69"/>
      <c r="EF2212" s="69"/>
      <c r="EG2212" s="69"/>
      <c r="EH2212" s="69"/>
      <c r="EI2212" s="69"/>
      <c r="EJ2212" s="69"/>
      <c r="EK2212" s="69"/>
      <c r="EL2212" s="69"/>
      <c r="EM2212" s="69"/>
      <c r="EN2212" s="69"/>
      <c r="EO2212" s="69"/>
      <c r="EP2212" s="69"/>
      <c r="EQ2212" s="69"/>
      <c r="ER2212" s="69"/>
      <c r="ES2212" s="69"/>
      <c r="ET2212" s="69"/>
      <c r="EU2212" s="69"/>
      <c r="EV2212" s="69"/>
      <c r="EW2212" s="69"/>
      <c r="EX2212" s="69"/>
      <c r="EY2212" s="69"/>
      <c r="EZ2212" s="69"/>
      <c r="FA2212" s="69"/>
      <c r="FB2212" s="69"/>
      <c r="FC2212" s="69"/>
      <c r="FD2212" s="69"/>
      <c r="FE2212" s="69"/>
      <c r="FF2212" s="69"/>
      <c r="FG2212" s="69"/>
      <c r="FH2212" s="69"/>
      <c r="FI2212" s="69"/>
      <c r="FJ2212" s="69"/>
      <c r="FK2212" s="69"/>
      <c r="FL2212" s="69"/>
      <c r="FM2212" s="69"/>
      <c r="FN2212" s="69"/>
      <c r="FO2212" s="69"/>
      <c r="FP2212" s="69"/>
      <c r="FQ2212" s="69"/>
      <c r="FR2212" s="69"/>
      <c r="FS2212" s="69"/>
      <c r="FT2212" s="69"/>
      <c r="FU2212" s="69"/>
      <c r="FV2212" s="69"/>
      <c r="FW2212" s="69"/>
      <c r="FX2212" s="69"/>
      <c r="FY2212" s="69"/>
      <c r="FZ2212" s="69"/>
      <c r="GA2212" s="69"/>
      <c r="GB2212" s="69"/>
      <c r="GC2212" s="69"/>
      <c r="GD2212" s="69"/>
      <c r="GE2212" s="69"/>
      <c r="GF2212" s="69"/>
      <c r="GG2212" s="69"/>
      <c r="GH2212" s="69"/>
      <c r="GI2212" s="69"/>
      <c r="GJ2212" s="69"/>
      <c r="GK2212" s="69"/>
      <c r="GL2212" s="69"/>
      <c r="GM2212" s="69"/>
      <c r="GN2212" s="69"/>
      <c r="GO2212" s="69"/>
      <c r="GP2212" s="69"/>
      <c r="GQ2212" s="69"/>
      <c r="GR2212" s="69"/>
      <c r="GS2212" s="69"/>
      <c r="GT2212" s="69"/>
      <c r="GU2212" s="69"/>
      <c r="GV2212" s="69"/>
      <c r="GW2212" s="69"/>
      <c r="GX2212" s="69"/>
      <c r="GY2212" s="69"/>
      <c r="GZ2212" s="69"/>
      <c r="HA2212" s="69"/>
      <c r="HB2212" s="69"/>
      <c r="HC2212" s="69"/>
      <c r="HD2212" s="69"/>
      <c r="HE2212" s="69"/>
      <c r="HF2212" s="69"/>
      <c r="HG2212" s="69"/>
      <c r="HH2212" s="69"/>
      <c r="HI2212" s="69"/>
      <c r="HJ2212" s="69"/>
      <c r="HK2212" s="69"/>
      <c r="HL2212" s="69"/>
      <c r="HM2212" s="69"/>
      <c r="HN2212" s="69"/>
      <c r="HO2212" s="69"/>
      <c r="HP2212" s="69"/>
      <c r="HQ2212" s="69"/>
      <c r="HR2212" s="69"/>
      <c r="HS2212" s="69"/>
      <c r="HT2212" s="69"/>
      <c r="HU2212" s="69"/>
      <c r="HV2212" s="69"/>
      <c r="HW2212" s="69"/>
      <c r="HX2212" s="69"/>
      <c r="HY2212" s="69"/>
      <c r="HZ2212" s="69"/>
      <c r="IA2212" s="69"/>
      <c r="IB2212" s="69"/>
      <c r="IC2212" s="69"/>
      <c r="ID2212" s="69"/>
      <c r="IE2212" s="69"/>
      <c r="IF2212" s="69"/>
      <c r="IG2212" s="69"/>
      <c r="IH2212" s="69"/>
      <c r="II2212" s="69"/>
      <c r="IJ2212" s="69"/>
      <c r="IK2212" s="69"/>
      <c r="IL2212" s="69"/>
      <c r="IM2212" s="69"/>
      <c r="IN2212" s="69"/>
    </row>
    <row r="2213" spans="1:248" s="70" customFormat="1" ht="47.1" customHeight="1" x14ac:dyDescent="0.2">
      <c r="A2213" s="87" t="s">
        <v>1932</v>
      </c>
      <c r="B2213" s="128">
        <v>51084</v>
      </c>
      <c r="C2213" s="92" t="s">
        <v>1933</v>
      </c>
      <c r="D2213" s="329">
        <v>6000</v>
      </c>
      <c r="E2213" s="69"/>
      <c r="F2213" s="69"/>
      <c r="G2213" s="69"/>
      <c r="H2213" s="69"/>
      <c r="I2213" s="69"/>
      <c r="J2213" s="69"/>
      <c r="N2213" s="69"/>
      <c r="O2213" s="69"/>
      <c r="P2213" s="69"/>
      <c r="Q2213" s="69"/>
      <c r="R2213" s="69"/>
      <c r="S2213" s="69"/>
      <c r="T2213" s="69"/>
      <c r="U2213" s="69"/>
      <c r="V2213" s="69"/>
      <c r="W2213" s="69"/>
      <c r="X2213" s="69"/>
      <c r="Y2213" s="69"/>
      <c r="Z2213" s="69"/>
      <c r="AA2213" s="69"/>
      <c r="AB2213" s="69"/>
      <c r="AC2213" s="69"/>
      <c r="AD2213" s="69"/>
      <c r="AE2213" s="69"/>
      <c r="AF2213" s="69"/>
      <c r="AG2213" s="69"/>
      <c r="AH2213" s="69"/>
      <c r="AI2213" s="69"/>
      <c r="AJ2213" s="69"/>
      <c r="AK2213" s="69"/>
      <c r="AL2213" s="69"/>
      <c r="AM2213" s="69"/>
      <c r="AN2213" s="69"/>
      <c r="AO2213" s="69"/>
      <c r="AP2213" s="69"/>
      <c r="AQ2213" s="69"/>
      <c r="AR2213" s="69"/>
      <c r="AS2213" s="69"/>
      <c r="AT2213" s="69"/>
      <c r="AU2213" s="69"/>
      <c r="AV2213" s="69"/>
      <c r="AW2213" s="69"/>
      <c r="AX2213" s="69"/>
      <c r="AY2213" s="69"/>
      <c r="AZ2213" s="69"/>
      <c r="BA2213" s="69"/>
      <c r="BB2213" s="69"/>
      <c r="BC2213" s="69"/>
      <c r="BD2213" s="69"/>
      <c r="BE2213" s="69"/>
      <c r="BF2213" s="69"/>
      <c r="BG2213" s="69"/>
      <c r="BH2213" s="69"/>
      <c r="BI2213" s="69"/>
      <c r="BJ2213" s="69"/>
      <c r="BK2213" s="69"/>
      <c r="BL2213" s="69"/>
      <c r="BM2213" s="69"/>
      <c r="BN2213" s="69"/>
      <c r="BO2213" s="69"/>
      <c r="BP2213" s="69"/>
      <c r="BQ2213" s="69"/>
      <c r="BR2213" s="69"/>
      <c r="BS2213" s="69"/>
      <c r="BT2213" s="69"/>
      <c r="BU2213" s="69"/>
      <c r="BV2213" s="69"/>
      <c r="BW2213" s="69"/>
      <c r="BX2213" s="69"/>
      <c r="BY2213" s="69"/>
      <c r="BZ2213" s="69"/>
      <c r="CA2213" s="69"/>
      <c r="CB2213" s="69"/>
      <c r="CC2213" s="69"/>
      <c r="CD2213" s="69"/>
      <c r="CE2213" s="69"/>
      <c r="CF2213" s="69"/>
      <c r="CG2213" s="69"/>
      <c r="CH2213" s="69"/>
      <c r="CI2213" s="69"/>
      <c r="CJ2213" s="69"/>
      <c r="CK2213" s="69"/>
      <c r="CL2213" s="69"/>
      <c r="CM2213" s="69"/>
      <c r="CN2213" s="69"/>
      <c r="CO2213" s="69"/>
      <c r="CP2213" s="69"/>
      <c r="CQ2213" s="69"/>
      <c r="CR2213" s="69"/>
      <c r="CS2213" s="69"/>
      <c r="CT2213" s="69"/>
      <c r="CU2213" s="69"/>
      <c r="CV2213" s="69"/>
      <c r="CW2213" s="69"/>
      <c r="CX2213" s="69"/>
      <c r="CY2213" s="69"/>
      <c r="CZ2213" s="69"/>
      <c r="DA2213" s="69"/>
      <c r="DB2213" s="69"/>
      <c r="DC2213" s="69"/>
      <c r="DD2213" s="69"/>
      <c r="DE2213" s="69"/>
      <c r="DF2213" s="69"/>
      <c r="DG2213" s="69"/>
      <c r="DH2213" s="69"/>
      <c r="DI2213" s="69"/>
      <c r="DJ2213" s="69"/>
      <c r="DK2213" s="69"/>
      <c r="DL2213" s="69"/>
      <c r="DM2213" s="69"/>
      <c r="DN2213" s="69"/>
      <c r="DO2213" s="69"/>
      <c r="DP2213" s="69"/>
      <c r="DQ2213" s="69"/>
      <c r="DR2213" s="69"/>
      <c r="DS2213" s="69"/>
      <c r="DT2213" s="69"/>
      <c r="DU2213" s="69"/>
      <c r="DV2213" s="69"/>
      <c r="DW2213" s="69"/>
      <c r="DX2213" s="69"/>
      <c r="DY2213" s="69"/>
      <c r="DZ2213" s="69"/>
      <c r="EA2213" s="69"/>
      <c r="EB2213" s="69"/>
      <c r="EC2213" s="69"/>
      <c r="ED2213" s="69"/>
      <c r="EE2213" s="69"/>
      <c r="EF2213" s="69"/>
      <c r="EG2213" s="69"/>
      <c r="EH2213" s="69"/>
      <c r="EI2213" s="69"/>
      <c r="EJ2213" s="69"/>
      <c r="EK2213" s="69"/>
      <c r="EL2213" s="69"/>
      <c r="EM2213" s="69"/>
      <c r="EN2213" s="69"/>
      <c r="EO2213" s="69"/>
      <c r="EP2213" s="69"/>
      <c r="EQ2213" s="69"/>
      <c r="ER2213" s="69"/>
      <c r="ES2213" s="69"/>
      <c r="ET2213" s="69"/>
      <c r="EU2213" s="69"/>
      <c r="EV2213" s="69"/>
      <c r="EW2213" s="69"/>
      <c r="EX2213" s="69"/>
      <c r="EY2213" s="69"/>
      <c r="EZ2213" s="69"/>
      <c r="FA2213" s="69"/>
      <c r="FB2213" s="69"/>
      <c r="FC2213" s="69"/>
      <c r="FD2213" s="69"/>
      <c r="FE2213" s="69"/>
      <c r="FF2213" s="69"/>
      <c r="FG2213" s="69"/>
      <c r="FH2213" s="69"/>
      <c r="FI2213" s="69"/>
      <c r="FJ2213" s="69"/>
      <c r="FK2213" s="69"/>
      <c r="FL2213" s="69"/>
      <c r="FM2213" s="69"/>
      <c r="FN2213" s="69"/>
      <c r="FO2213" s="69"/>
      <c r="FP2213" s="69"/>
      <c r="FQ2213" s="69"/>
      <c r="FR2213" s="69"/>
      <c r="FS2213" s="69"/>
      <c r="FT2213" s="69"/>
      <c r="FU2213" s="69"/>
      <c r="FV2213" s="69"/>
      <c r="FW2213" s="69"/>
      <c r="FX2213" s="69"/>
      <c r="FY2213" s="69"/>
      <c r="FZ2213" s="69"/>
      <c r="GA2213" s="69"/>
      <c r="GB2213" s="69"/>
      <c r="GC2213" s="69"/>
      <c r="GD2213" s="69"/>
      <c r="GE2213" s="69"/>
      <c r="GF2213" s="69"/>
      <c r="GG2213" s="69"/>
      <c r="GH2213" s="69"/>
      <c r="GI2213" s="69"/>
      <c r="GJ2213" s="69"/>
      <c r="GK2213" s="69"/>
      <c r="GL2213" s="69"/>
      <c r="GM2213" s="69"/>
      <c r="GN2213" s="69"/>
      <c r="GO2213" s="69"/>
      <c r="GP2213" s="69"/>
      <c r="GQ2213" s="69"/>
      <c r="GR2213" s="69"/>
      <c r="GS2213" s="69"/>
      <c r="GT2213" s="69"/>
      <c r="GU2213" s="69"/>
      <c r="GV2213" s="69"/>
      <c r="GW2213" s="69"/>
      <c r="GX2213" s="69"/>
      <c r="GY2213" s="69"/>
      <c r="GZ2213" s="69"/>
      <c r="HA2213" s="69"/>
      <c r="HB2213" s="69"/>
      <c r="HC2213" s="69"/>
      <c r="HD2213" s="69"/>
      <c r="HE2213" s="69"/>
      <c r="HF2213" s="69"/>
      <c r="HG2213" s="69"/>
      <c r="HH2213" s="69"/>
      <c r="HI2213" s="69"/>
      <c r="HJ2213" s="69"/>
      <c r="HK2213" s="69"/>
      <c r="HL2213" s="69"/>
      <c r="HM2213" s="69"/>
      <c r="HN2213" s="69"/>
      <c r="HO2213" s="69"/>
      <c r="HP2213" s="69"/>
      <c r="HQ2213" s="69"/>
      <c r="HR2213" s="69"/>
      <c r="HS2213" s="69"/>
      <c r="HT2213" s="69"/>
      <c r="HU2213" s="69"/>
      <c r="HV2213" s="69"/>
      <c r="HW2213" s="69"/>
      <c r="HX2213" s="69"/>
      <c r="HY2213" s="69"/>
      <c r="HZ2213" s="69"/>
      <c r="IA2213" s="69"/>
      <c r="IB2213" s="69"/>
      <c r="IC2213" s="69"/>
      <c r="ID2213" s="69"/>
      <c r="IE2213" s="69"/>
      <c r="IF2213" s="69"/>
      <c r="IG2213" s="69"/>
      <c r="IH2213" s="69"/>
      <c r="II2213" s="69"/>
      <c r="IJ2213" s="69"/>
      <c r="IK2213" s="69"/>
      <c r="IL2213" s="69"/>
      <c r="IM2213" s="69"/>
      <c r="IN2213" s="69"/>
    </row>
    <row r="2214" spans="1:248" s="70" customFormat="1" ht="32.1" customHeight="1" x14ac:dyDescent="0.2">
      <c r="A2214" s="87" t="s">
        <v>1936</v>
      </c>
      <c r="B2214" s="128">
        <v>51085</v>
      </c>
      <c r="C2214" s="92" t="s">
        <v>3905</v>
      </c>
      <c r="D2214" s="329">
        <v>6000</v>
      </c>
      <c r="E2214" s="69"/>
      <c r="F2214" s="69"/>
      <c r="G2214" s="69"/>
      <c r="H2214" s="69"/>
      <c r="I2214" s="69"/>
      <c r="J2214" s="69"/>
      <c r="N2214" s="69"/>
      <c r="O2214" s="69"/>
      <c r="P2214" s="69"/>
      <c r="Q2214" s="69"/>
      <c r="R2214" s="69"/>
      <c r="S2214" s="69"/>
      <c r="T2214" s="69"/>
      <c r="U2214" s="69"/>
      <c r="V2214" s="69"/>
      <c r="W2214" s="69"/>
      <c r="X2214" s="69"/>
      <c r="Y2214" s="69"/>
      <c r="Z2214" s="69"/>
      <c r="AA2214" s="69"/>
      <c r="AB2214" s="69"/>
      <c r="AC2214" s="69"/>
      <c r="AD2214" s="69"/>
      <c r="AE2214" s="69"/>
      <c r="AF2214" s="69"/>
      <c r="AG2214" s="69"/>
      <c r="AH2214" s="69"/>
      <c r="AI2214" s="69"/>
      <c r="AJ2214" s="69"/>
      <c r="AK2214" s="69"/>
      <c r="AL2214" s="69"/>
      <c r="AM2214" s="69"/>
      <c r="AN2214" s="69"/>
      <c r="AO2214" s="69"/>
      <c r="AP2214" s="69"/>
      <c r="AQ2214" s="69"/>
      <c r="AR2214" s="69"/>
      <c r="AS2214" s="69"/>
      <c r="AT2214" s="69"/>
      <c r="AU2214" s="69"/>
      <c r="AV2214" s="69"/>
      <c r="AW2214" s="69"/>
      <c r="AX2214" s="69"/>
      <c r="AY2214" s="69"/>
      <c r="AZ2214" s="69"/>
      <c r="BA2214" s="69"/>
      <c r="BB2214" s="69"/>
      <c r="BC2214" s="69"/>
      <c r="BD2214" s="69"/>
      <c r="BE2214" s="69"/>
      <c r="BF2214" s="69"/>
      <c r="BG2214" s="69"/>
      <c r="BH2214" s="69"/>
      <c r="BI2214" s="69"/>
      <c r="BJ2214" s="69"/>
      <c r="BK2214" s="69"/>
      <c r="BL2214" s="69"/>
      <c r="BM2214" s="69"/>
      <c r="BN2214" s="69"/>
      <c r="BO2214" s="69"/>
      <c r="BP2214" s="69"/>
      <c r="BQ2214" s="69"/>
      <c r="BR2214" s="69"/>
      <c r="BS2214" s="69"/>
      <c r="BT2214" s="69"/>
      <c r="BU2214" s="69"/>
      <c r="BV2214" s="69"/>
      <c r="BW2214" s="69"/>
      <c r="BX2214" s="69"/>
      <c r="BY2214" s="69"/>
      <c r="BZ2214" s="69"/>
      <c r="CA2214" s="69"/>
      <c r="CB2214" s="69"/>
      <c r="CC2214" s="69"/>
      <c r="CD2214" s="69"/>
      <c r="CE2214" s="69"/>
      <c r="CF2214" s="69"/>
      <c r="CG2214" s="69"/>
      <c r="CH2214" s="69"/>
      <c r="CI2214" s="69"/>
      <c r="CJ2214" s="69"/>
      <c r="CK2214" s="69"/>
      <c r="CL2214" s="69"/>
      <c r="CM2214" s="69"/>
      <c r="CN2214" s="69"/>
      <c r="CO2214" s="69"/>
      <c r="CP2214" s="69"/>
      <c r="CQ2214" s="69"/>
      <c r="CR2214" s="69"/>
      <c r="CS2214" s="69"/>
      <c r="CT2214" s="69"/>
      <c r="CU2214" s="69"/>
      <c r="CV2214" s="69"/>
      <c r="CW2214" s="69"/>
      <c r="CX2214" s="69"/>
      <c r="CY2214" s="69"/>
      <c r="CZ2214" s="69"/>
      <c r="DA2214" s="69"/>
      <c r="DB2214" s="69"/>
      <c r="DC2214" s="69"/>
      <c r="DD2214" s="69"/>
      <c r="DE2214" s="69"/>
      <c r="DF2214" s="69"/>
      <c r="DG2214" s="69"/>
      <c r="DH2214" s="69"/>
      <c r="DI2214" s="69"/>
      <c r="DJ2214" s="69"/>
      <c r="DK2214" s="69"/>
      <c r="DL2214" s="69"/>
      <c r="DM2214" s="69"/>
      <c r="DN2214" s="69"/>
      <c r="DO2214" s="69"/>
      <c r="DP2214" s="69"/>
      <c r="DQ2214" s="69"/>
      <c r="DR2214" s="69"/>
      <c r="DS2214" s="69"/>
      <c r="DT2214" s="69"/>
      <c r="DU2214" s="69"/>
      <c r="DV2214" s="69"/>
      <c r="DW2214" s="69"/>
      <c r="DX2214" s="69"/>
      <c r="DY2214" s="69"/>
      <c r="DZ2214" s="69"/>
      <c r="EA2214" s="69"/>
      <c r="EB2214" s="69"/>
      <c r="EC2214" s="69"/>
      <c r="ED2214" s="69"/>
      <c r="EE2214" s="69"/>
      <c r="EF2214" s="69"/>
      <c r="EG2214" s="69"/>
      <c r="EH2214" s="69"/>
      <c r="EI2214" s="69"/>
      <c r="EJ2214" s="69"/>
      <c r="EK2214" s="69"/>
      <c r="EL2214" s="69"/>
      <c r="EM2214" s="69"/>
      <c r="EN2214" s="69"/>
      <c r="EO2214" s="69"/>
      <c r="EP2214" s="69"/>
      <c r="EQ2214" s="69"/>
      <c r="ER2214" s="69"/>
      <c r="ES2214" s="69"/>
      <c r="ET2214" s="69"/>
      <c r="EU2214" s="69"/>
      <c r="EV2214" s="69"/>
      <c r="EW2214" s="69"/>
      <c r="EX2214" s="69"/>
      <c r="EY2214" s="69"/>
      <c r="EZ2214" s="69"/>
      <c r="FA2214" s="69"/>
      <c r="FB2214" s="69"/>
      <c r="FC2214" s="69"/>
      <c r="FD2214" s="69"/>
      <c r="FE2214" s="69"/>
      <c r="FF2214" s="69"/>
      <c r="FG2214" s="69"/>
      <c r="FH2214" s="69"/>
      <c r="FI2214" s="69"/>
      <c r="FJ2214" s="69"/>
      <c r="FK2214" s="69"/>
      <c r="FL2214" s="69"/>
      <c r="FM2214" s="69"/>
      <c r="FN2214" s="69"/>
      <c r="FO2214" s="69"/>
      <c r="FP2214" s="69"/>
      <c r="FQ2214" s="69"/>
      <c r="FR2214" s="69"/>
      <c r="FS2214" s="69"/>
      <c r="FT2214" s="69"/>
      <c r="FU2214" s="69"/>
      <c r="FV2214" s="69"/>
      <c r="FW2214" s="69"/>
      <c r="FX2214" s="69"/>
      <c r="FY2214" s="69"/>
      <c r="FZ2214" s="69"/>
      <c r="GA2214" s="69"/>
      <c r="GB2214" s="69"/>
      <c r="GC2214" s="69"/>
      <c r="GD2214" s="69"/>
      <c r="GE2214" s="69"/>
      <c r="GF2214" s="69"/>
      <c r="GG2214" s="69"/>
      <c r="GH2214" s="69"/>
      <c r="GI2214" s="69"/>
      <c r="GJ2214" s="69"/>
      <c r="GK2214" s="69"/>
      <c r="GL2214" s="69"/>
      <c r="GM2214" s="69"/>
      <c r="GN2214" s="69"/>
      <c r="GO2214" s="69"/>
      <c r="GP2214" s="69"/>
      <c r="GQ2214" s="69"/>
      <c r="GR2214" s="69"/>
      <c r="GS2214" s="69"/>
      <c r="GT2214" s="69"/>
      <c r="GU2214" s="69"/>
      <c r="GV2214" s="69"/>
      <c r="GW2214" s="69"/>
      <c r="GX2214" s="69"/>
      <c r="GY2214" s="69"/>
      <c r="GZ2214" s="69"/>
      <c r="HA2214" s="69"/>
      <c r="HB2214" s="69"/>
      <c r="HC2214" s="69"/>
      <c r="HD2214" s="69"/>
      <c r="HE2214" s="69"/>
      <c r="HF2214" s="69"/>
      <c r="HG2214" s="69"/>
      <c r="HH2214" s="69"/>
      <c r="HI2214" s="69"/>
      <c r="HJ2214" s="69"/>
      <c r="HK2214" s="69"/>
      <c r="HL2214" s="69"/>
      <c r="HM2214" s="69"/>
      <c r="HN2214" s="69"/>
      <c r="HO2214" s="69"/>
      <c r="HP2214" s="69"/>
      <c r="HQ2214" s="69"/>
      <c r="HR2214" s="69"/>
      <c r="HS2214" s="69"/>
      <c r="HT2214" s="69"/>
      <c r="HU2214" s="69"/>
      <c r="HV2214" s="69"/>
      <c r="HW2214" s="69"/>
      <c r="HX2214" s="69"/>
      <c r="HY2214" s="69"/>
      <c r="HZ2214" s="69"/>
      <c r="IA2214" s="69"/>
      <c r="IB2214" s="69"/>
      <c r="IC2214" s="69"/>
      <c r="ID2214" s="69"/>
      <c r="IE2214" s="69"/>
      <c r="IF2214" s="69"/>
      <c r="IG2214" s="69"/>
      <c r="IH2214" s="69"/>
      <c r="II2214" s="69"/>
      <c r="IJ2214" s="69"/>
      <c r="IK2214" s="69"/>
      <c r="IL2214" s="69"/>
      <c r="IM2214" s="69"/>
      <c r="IN2214" s="69"/>
    </row>
    <row r="2215" spans="1:248" s="70" customFormat="1" ht="32.1" customHeight="1" x14ac:dyDescent="0.2">
      <c r="A2215" s="87" t="s">
        <v>1934</v>
      </c>
      <c r="B2215" s="128">
        <v>51086</v>
      </c>
      <c r="C2215" s="92" t="s">
        <v>1436</v>
      </c>
      <c r="D2215" s="329">
        <v>6000</v>
      </c>
      <c r="E2215" s="69"/>
      <c r="F2215" s="69"/>
      <c r="G2215" s="69"/>
      <c r="H2215" s="69"/>
      <c r="I2215" s="69"/>
      <c r="J2215" s="69"/>
      <c r="N2215" s="69"/>
      <c r="O2215" s="69"/>
      <c r="P2215" s="69"/>
      <c r="Q2215" s="69"/>
      <c r="R2215" s="69"/>
      <c r="S2215" s="69"/>
      <c r="T2215" s="69"/>
      <c r="U2215" s="69"/>
      <c r="V2215" s="69"/>
      <c r="W2215" s="69"/>
      <c r="X2215" s="69"/>
      <c r="Y2215" s="69"/>
      <c r="Z2215" s="69"/>
      <c r="AA2215" s="69"/>
      <c r="AB2215" s="69"/>
      <c r="AC2215" s="69"/>
      <c r="AD2215" s="69"/>
      <c r="AE2215" s="69"/>
      <c r="AF2215" s="69"/>
      <c r="AG2215" s="69"/>
      <c r="AH2215" s="69"/>
      <c r="AI2215" s="69"/>
      <c r="AJ2215" s="69"/>
      <c r="AK2215" s="69"/>
      <c r="AL2215" s="69"/>
      <c r="AM2215" s="69"/>
      <c r="AN2215" s="69"/>
      <c r="AO2215" s="69"/>
      <c r="AP2215" s="69"/>
      <c r="AQ2215" s="69"/>
      <c r="AR2215" s="69"/>
      <c r="AS2215" s="69"/>
      <c r="AT2215" s="69"/>
      <c r="AU2215" s="69"/>
      <c r="AV2215" s="69"/>
      <c r="AW2215" s="69"/>
      <c r="AX2215" s="69"/>
      <c r="AY2215" s="69"/>
      <c r="AZ2215" s="69"/>
      <c r="BA2215" s="69"/>
      <c r="BB2215" s="69"/>
      <c r="BC2215" s="69"/>
      <c r="BD2215" s="69"/>
      <c r="BE2215" s="69"/>
      <c r="BF2215" s="69"/>
      <c r="BG2215" s="69"/>
      <c r="BH2215" s="69"/>
      <c r="BI2215" s="69"/>
      <c r="BJ2215" s="69"/>
      <c r="BK2215" s="69"/>
      <c r="BL2215" s="69"/>
      <c r="BM2215" s="69"/>
      <c r="BN2215" s="69"/>
      <c r="BO2215" s="69"/>
      <c r="BP2215" s="69"/>
      <c r="BQ2215" s="69"/>
      <c r="BR2215" s="69"/>
      <c r="BS2215" s="69"/>
      <c r="BT2215" s="69"/>
      <c r="BU2215" s="69"/>
      <c r="BV2215" s="69"/>
      <c r="BW2215" s="69"/>
      <c r="BX2215" s="69"/>
      <c r="BY2215" s="69"/>
      <c r="BZ2215" s="69"/>
      <c r="CA2215" s="69"/>
      <c r="CB2215" s="69"/>
      <c r="CC2215" s="69"/>
      <c r="CD2215" s="69"/>
      <c r="CE2215" s="69"/>
      <c r="CF2215" s="69"/>
      <c r="CG2215" s="69"/>
      <c r="CH2215" s="69"/>
      <c r="CI2215" s="69"/>
      <c r="CJ2215" s="69"/>
      <c r="CK2215" s="69"/>
      <c r="CL2215" s="69"/>
      <c r="CM2215" s="69"/>
      <c r="CN2215" s="69"/>
      <c r="CO2215" s="69"/>
      <c r="CP2215" s="69"/>
      <c r="CQ2215" s="69"/>
      <c r="CR2215" s="69"/>
      <c r="CS2215" s="69"/>
      <c r="CT2215" s="69"/>
      <c r="CU2215" s="69"/>
      <c r="CV2215" s="69"/>
      <c r="CW2215" s="69"/>
      <c r="CX2215" s="69"/>
      <c r="CY2215" s="69"/>
      <c r="CZ2215" s="69"/>
      <c r="DA2215" s="69"/>
      <c r="DB2215" s="69"/>
      <c r="DC2215" s="69"/>
      <c r="DD2215" s="69"/>
      <c r="DE2215" s="69"/>
      <c r="DF2215" s="69"/>
      <c r="DG2215" s="69"/>
      <c r="DH2215" s="69"/>
      <c r="DI2215" s="69"/>
      <c r="DJ2215" s="69"/>
      <c r="DK2215" s="69"/>
      <c r="DL2215" s="69"/>
      <c r="DM2215" s="69"/>
      <c r="DN2215" s="69"/>
      <c r="DO2215" s="69"/>
      <c r="DP2215" s="69"/>
      <c r="DQ2215" s="69"/>
      <c r="DR2215" s="69"/>
      <c r="DS2215" s="69"/>
      <c r="DT2215" s="69"/>
      <c r="DU2215" s="69"/>
      <c r="DV2215" s="69"/>
      <c r="DW2215" s="69"/>
      <c r="DX2215" s="69"/>
      <c r="DY2215" s="69"/>
      <c r="DZ2215" s="69"/>
      <c r="EA2215" s="69"/>
      <c r="EB2215" s="69"/>
      <c r="EC2215" s="69"/>
      <c r="ED2215" s="69"/>
      <c r="EE2215" s="69"/>
      <c r="EF2215" s="69"/>
      <c r="EG2215" s="69"/>
      <c r="EH2215" s="69"/>
      <c r="EI2215" s="69"/>
      <c r="EJ2215" s="69"/>
      <c r="EK2215" s="69"/>
      <c r="EL2215" s="69"/>
      <c r="EM2215" s="69"/>
      <c r="EN2215" s="69"/>
      <c r="EO2215" s="69"/>
      <c r="EP2215" s="69"/>
      <c r="EQ2215" s="69"/>
      <c r="ER2215" s="69"/>
      <c r="ES2215" s="69"/>
      <c r="ET2215" s="69"/>
      <c r="EU2215" s="69"/>
      <c r="EV2215" s="69"/>
      <c r="EW2215" s="69"/>
      <c r="EX2215" s="69"/>
      <c r="EY2215" s="69"/>
      <c r="EZ2215" s="69"/>
      <c r="FA2215" s="69"/>
      <c r="FB2215" s="69"/>
      <c r="FC2215" s="69"/>
      <c r="FD2215" s="69"/>
      <c r="FE2215" s="69"/>
      <c r="FF2215" s="69"/>
      <c r="FG2215" s="69"/>
      <c r="FH2215" s="69"/>
      <c r="FI2215" s="69"/>
      <c r="FJ2215" s="69"/>
      <c r="FK2215" s="69"/>
      <c r="FL2215" s="69"/>
      <c r="FM2215" s="69"/>
      <c r="FN2215" s="69"/>
      <c r="FO2215" s="69"/>
      <c r="FP2215" s="69"/>
      <c r="FQ2215" s="69"/>
      <c r="FR2215" s="69"/>
      <c r="FS2215" s="69"/>
      <c r="FT2215" s="69"/>
      <c r="FU2215" s="69"/>
      <c r="FV2215" s="69"/>
      <c r="FW2215" s="69"/>
      <c r="FX2215" s="69"/>
      <c r="FY2215" s="69"/>
      <c r="FZ2215" s="69"/>
      <c r="GA2215" s="69"/>
      <c r="GB2215" s="69"/>
      <c r="GC2215" s="69"/>
      <c r="GD2215" s="69"/>
      <c r="GE2215" s="69"/>
      <c r="GF2215" s="69"/>
      <c r="GG2215" s="69"/>
      <c r="GH2215" s="69"/>
      <c r="GI2215" s="69"/>
      <c r="GJ2215" s="69"/>
      <c r="GK2215" s="69"/>
      <c r="GL2215" s="69"/>
      <c r="GM2215" s="69"/>
      <c r="GN2215" s="69"/>
      <c r="GO2215" s="69"/>
      <c r="GP2215" s="69"/>
      <c r="GQ2215" s="69"/>
      <c r="GR2215" s="69"/>
      <c r="GS2215" s="69"/>
      <c r="GT2215" s="69"/>
      <c r="GU2215" s="69"/>
      <c r="GV2215" s="69"/>
      <c r="GW2215" s="69"/>
      <c r="GX2215" s="69"/>
      <c r="GY2215" s="69"/>
      <c r="GZ2215" s="69"/>
      <c r="HA2215" s="69"/>
      <c r="HB2215" s="69"/>
      <c r="HC2215" s="69"/>
      <c r="HD2215" s="69"/>
      <c r="HE2215" s="69"/>
      <c r="HF2215" s="69"/>
      <c r="HG2215" s="69"/>
      <c r="HH2215" s="69"/>
      <c r="HI2215" s="69"/>
      <c r="HJ2215" s="69"/>
      <c r="HK2215" s="69"/>
      <c r="HL2215" s="69"/>
      <c r="HM2215" s="69"/>
      <c r="HN2215" s="69"/>
      <c r="HO2215" s="69"/>
      <c r="HP2215" s="69"/>
      <c r="HQ2215" s="69"/>
      <c r="HR2215" s="69"/>
      <c r="HS2215" s="69"/>
      <c r="HT2215" s="69"/>
      <c r="HU2215" s="69"/>
      <c r="HV2215" s="69"/>
      <c r="HW2215" s="69"/>
      <c r="HX2215" s="69"/>
      <c r="HY2215" s="69"/>
      <c r="HZ2215" s="69"/>
      <c r="IA2215" s="69"/>
      <c r="IB2215" s="69"/>
      <c r="IC2215" s="69"/>
      <c r="ID2215" s="69"/>
      <c r="IE2215" s="69"/>
      <c r="IF2215" s="69"/>
      <c r="IG2215" s="69"/>
      <c r="IH2215" s="69"/>
      <c r="II2215" s="69"/>
      <c r="IJ2215" s="69"/>
      <c r="IK2215" s="69"/>
      <c r="IL2215" s="69"/>
      <c r="IM2215" s="69"/>
      <c r="IN2215" s="69"/>
    </row>
    <row r="2216" spans="1:248" s="70" customFormat="1" ht="32.1" customHeight="1" x14ac:dyDescent="0.2">
      <c r="A2216" s="87" t="s">
        <v>3906</v>
      </c>
      <c r="B2216" s="128">
        <v>51087</v>
      </c>
      <c r="C2216" s="92" t="s">
        <v>3907</v>
      </c>
      <c r="D2216" s="329">
        <v>6000</v>
      </c>
      <c r="E2216" s="69"/>
      <c r="F2216" s="69"/>
      <c r="G2216" s="69"/>
      <c r="H2216" s="69"/>
      <c r="I2216" s="69"/>
      <c r="J2216" s="69"/>
      <c r="N2216" s="69"/>
      <c r="O2216" s="69"/>
      <c r="P2216" s="69"/>
      <c r="Q2216" s="69"/>
      <c r="R2216" s="69"/>
      <c r="S2216" s="69"/>
      <c r="T2216" s="69"/>
      <c r="U2216" s="69"/>
      <c r="V2216" s="69"/>
      <c r="W2216" s="69"/>
      <c r="X2216" s="69"/>
      <c r="Y2216" s="69"/>
      <c r="Z2216" s="69"/>
      <c r="AA2216" s="69"/>
      <c r="AB2216" s="69"/>
      <c r="AC2216" s="69"/>
      <c r="AD2216" s="69"/>
      <c r="AE2216" s="69"/>
      <c r="AF2216" s="69"/>
      <c r="AG2216" s="69"/>
      <c r="AH2216" s="69"/>
      <c r="AI2216" s="69"/>
      <c r="AJ2216" s="69"/>
      <c r="AK2216" s="69"/>
      <c r="AL2216" s="69"/>
      <c r="AM2216" s="69"/>
      <c r="AN2216" s="69"/>
      <c r="AO2216" s="69"/>
      <c r="AP2216" s="69"/>
      <c r="AQ2216" s="69"/>
      <c r="AR2216" s="69"/>
      <c r="AS2216" s="69"/>
      <c r="AT2216" s="69"/>
      <c r="AU2216" s="69"/>
      <c r="AV2216" s="69"/>
      <c r="AW2216" s="69"/>
      <c r="AX2216" s="69"/>
      <c r="AY2216" s="69"/>
      <c r="AZ2216" s="69"/>
      <c r="BA2216" s="69"/>
      <c r="BB2216" s="69"/>
      <c r="BC2216" s="69"/>
      <c r="BD2216" s="69"/>
      <c r="BE2216" s="69"/>
      <c r="BF2216" s="69"/>
      <c r="BG2216" s="69"/>
      <c r="BH2216" s="69"/>
      <c r="BI2216" s="69"/>
      <c r="BJ2216" s="69"/>
      <c r="BK2216" s="69"/>
      <c r="BL2216" s="69"/>
      <c r="BM2216" s="69"/>
      <c r="BN2216" s="69"/>
      <c r="BO2216" s="69"/>
      <c r="BP2216" s="69"/>
      <c r="BQ2216" s="69"/>
      <c r="BR2216" s="69"/>
      <c r="BS2216" s="69"/>
      <c r="BT2216" s="69"/>
      <c r="BU2216" s="69"/>
      <c r="BV2216" s="69"/>
      <c r="BW2216" s="69"/>
      <c r="BX2216" s="69"/>
      <c r="BY2216" s="69"/>
      <c r="BZ2216" s="69"/>
      <c r="CA2216" s="69"/>
      <c r="CB2216" s="69"/>
      <c r="CC2216" s="69"/>
      <c r="CD2216" s="69"/>
      <c r="CE2216" s="69"/>
      <c r="CF2216" s="69"/>
      <c r="CG2216" s="69"/>
      <c r="CH2216" s="69"/>
      <c r="CI2216" s="69"/>
      <c r="CJ2216" s="69"/>
      <c r="CK2216" s="69"/>
      <c r="CL2216" s="69"/>
      <c r="CM2216" s="69"/>
      <c r="CN2216" s="69"/>
      <c r="CO2216" s="69"/>
      <c r="CP2216" s="69"/>
      <c r="CQ2216" s="69"/>
      <c r="CR2216" s="69"/>
      <c r="CS2216" s="69"/>
      <c r="CT2216" s="69"/>
      <c r="CU2216" s="69"/>
      <c r="CV2216" s="69"/>
      <c r="CW2216" s="69"/>
      <c r="CX2216" s="69"/>
      <c r="CY2216" s="69"/>
      <c r="CZ2216" s="69"/>
      <c r="DA2216" s="69"/>
      <c r="DB2216" s="69"/>
      <c r="DC2216" s="69"/>
      <c r="DD2216" s="69"/>
      <c r="DE2216" s="69"/>
      <c r="DF2216" s="69"/>
      <c r="DG2216" s="69"/>
      <c r="DH2216" s="69"/>
      <c r="DI2216" s="69"/>
      <c r="DJ2216" s="69"/>
      <c r="DK2216" s="69"/>
      <c r="DL2216" s="69"/>
      <c r="DM2216" s="69"/>
      <c r="DN2216" s="69"/>
      <c r="DO2216" s="69"/>
      <c r="DP2216" s="69"/>
      <c r="DQ2216" s="69"/>
      <c r="DR2216" s="69"/>
      <c r="DS2216" s="69"/>
      <c r="DT2216" s="69"/>
      <c r="DU2216" s="69"/>
      <c r="DV2216" s="69"/>
      <c r="DW2216" s="69"/>
      <c r="DX2216" s="69"/>
      <c r="DY2216" s="69"/>
      <c r="DZ2216" s="69"/>
      <c r="EA2216" s="69"/>
      <c r="EB2216" s="69"/>
      <c r="EC2216" s="69"/>
      <c r="ED2216" s="69"/>
      <c r="EE2216" s="69"/>
      <c r="EF2216" s="69"/>
      <c r="EG2216" s="69"/>
      <c r="EH2216" s="69"/>
      <c r="EI2216" s="69"/>
      <c r="EJ2216" s="69"/>
      <c r="EK2216" s="69"/>
      <c r="EL2216" s="69"/>
      <c r="EM2216" s="69"/>
      <c r="EN2216" s="69"/>
      <c r="EO2216" s="69"/>
      <c r="EP2216" s="69"/>
      <c r="EQ2216" s="69"/>
      <c r="ER2216" s="69"/>
      <c r="ES2216" s="69"/>
      <c r="ET2216" s="69"/>
      <c r="EU2216" s="69"/>
      <c r="EV2216" s="69"/>
      <c r="EW2216" s="69"/>
      <c r="EX2216" s="69"/>
      <c r="EY2216" s="69"/>
      <c r="EZ2216" s="69"/>
      <c r="FA2216" s="69"/>
      <c r="FB2216" s="69"/>
      <c r="FC2216" s="69"/>
      <c r="FD2216" s="69"/>
      <c r="FE2216" s="69"/>
      <c r="FF2216" s="69"/>
      <c r="FG2216" s="69"/>
      <c r="FH2216" s="69"/>
      <c r="FI2216" s="69"/>
      <c r="FJ2216" s="69"/>
      <c r="FK2216" s="69"/>
      <c r="FL2216" s="69"/>
      <c r="FM2216" s="69"/>
      <c r="FN2216" s="69"/>
      <c r="FO2216" s="69"/>
      <c r="FP2216" s="69"/>
      <c r="FQ2216" s="69"/>
      <c r="FR2216" s="69"/>
      <c r="FS2216" s="69"/>
      <c r="FT2216" s="69"/>
      <c r="FU2216" s="69"/>
      <c r="FV2216" s="69"/>
      <c r="FW2216" s="69"/>
      <c r="FX2216" s="69"/>
      <c r="FY2216" s="69"/>
      <c r="FZ2216" s="69"/>
      <c r="GA2216" s="69"/>
      <c r="GB2216" s="69"/>
      <c r="GC2216" s="69"/>
      <c r="GD2216" s="69"/>
      <c r="GE2216" s="69"/>
      <c r="GF2216" s="69"/>
      <c r="GG2216" s="69"/>
      <c r="GH2216" s="69"/>
      <c r="GI2216" s="69"/>
      <c r="GJ2216" s="69"/>
      <c r="GK2216" s="69"/>
      <c r="GL2216" s="69"/>
      <c r="GM2216" s="69"/>
      <c r="GN2216" s="69"/>
      <c r="GO2216" s="69"/>
      <c r="GP2216" s="69"/>
      <c r="GQ2216" s="69"/>
      <c r="GR2216" s="69"/>
      <c r="GS2216" s="69"/>
      <c r="GT2216" s="69"/>
      <c r="GU2216" s="69"/>
      <c r="GV2216" s="69"/>
      <c r="GW2216" s="69"/>
      <c r="GX2216" s="69"/>
      <c r="GY2216" s="69"/>
      <c r="GZ2216" s="69"/>
      <c r="HA2216" s="69"/>
      <c r="HB2216" s="69"/>
      <c r="HC2216" s="69"/>
      <c r="HD2216" s="69"/>
      <c r="HE2216" s="69"/>
      <c r="HF2216" s="69"/>
      <c r="HG2216" s="69"/>
      <c r="HH2216" s="69"/>
      <c r="HI2216" s="69"/>
      <c r="HJ2216" s="69"/>
      <c r="HK2216" s="69"/>
      <c r="HL2216" s="69"/>
      <c r="HM2216" s="69"/>
      <c r="HN2216" s="69"/>
      <c r="HO2216" s="69"/>
      <c r="HP2216" s="69"/>
      <c r="HQ2216" s="69"/>
      <c r="HR2216" s="69"/>
      <c r="HS2216" s="69"/>
      <c r="HT2216" s="69"/>
      <c r="HU2216" s="69"/>
      <c r="HV2216" s="69"/>
      <c r="HW2216" s="69"/>
      <c r="HX2216" s="69"/>
      <c r="HY2216" s="69"/>
      <c r="HZ2216" s="69"/>
      <c r="IA2216" s="69"/>
      <c r="IB2216" s="69"/>
      <c r="IC2216" s="69"/>
      <c r="ID2216" s="69"/>
      <c r="IE2216" s="69"/>
      <c r="IF2216" s="69"/>
      <c r="IG2216" s="69"/>
      <c r="IH2216" s="69"/>
      <c r="II2216" s="69"/>
      <c r="IJ2216" s="69"/>
      <c r="IK2216" s="69"/>
      <c r="IL2216" s="69"/>
      <c r="IM2216" s="69"/>
      <c r="IN2216" s="69"/>
    </row>
    <row r="2217" spans="1:248" s="70" customFormat="1" ht="32.1" customHeight="1" x14ac:dyDescent="0.2">
      <c r="A2217" s="87" t="s">
        <v>1934</v>
      </c>
      <c r="B2217" s="128">
        <v>51088</v>
      </c>
      <c r="C2217" s="92" t="s">
        <v>3908</v>
      </c>
      <c r="D2217" s="329">
        <v>6000</v>
      </c>
      <c r="E2217" s="69"/>
      <c r="F2217" s="69"/>
      <c r="G2217" s="69"/>
      <c r="H2217" s="69"/>
      <c r="I2217" s="69"/>
      <c r="J2217" s="69"/>
      <c r="N2217" s="69"/>
      <c r="O2217" s="69"/>
      <c r="P2217" s="69"/>
      <c r="Q2217" s="69"/>
      <c r="R2217" s="69"/>
      <c r="S2217" s="69"/>
      <c r="T2217" s="69"/>
      <c r="U2217" s="69"/>
      <c r="V2217" s="69"/>
      <c r="W2217" s="69"/>
      <c r="X2217" s="69"/>
      <c r="Y2217" s="69"/>
      <c r="Z2217" s="69"/>
      <c r="AA2217" s="69"/>
      <c r="AB2217" s="69"/>
      <c r="AC2217" s="69"/>
      <c r="AD2217" s="69"/>
      <c r="AE2217" s="69"/>
      <c r="AF2217" s="69"/>
      <c r="AG2217" s="69"/>
      <c r="AH2217" s="69"/>
      <c r="AI2217" s="69"/>
      <c r="AJ2217" s="69"/>
      <c r="AK2217" s="69"/>
      <c r="AL2217" s="69"/>
      <c r="AM2217" s="69"/>
      <c r="AN2217" s="69"/>
      <c r="AO2217" s="69"/>
      <c r="AP2217" s="69"/>
      <c r="AQ2217" s="69"/>
      <c r="AR2217" s="69"/>
      <c r="AS2217" s="69"/>
      <c r="AT2217" s="69"/>
      <c r="AU2217" s="69"/>
      <c r="AV2217" s="69"/>
      <c r="AW2217" s="69"/>
      <c r="AX2217" s="69"/>
      <c r="AY2217" s="69"/>
      <c r="AZ2217" s="69"/>
      <c r="BA2217" s="69"/>
      <c r="BB2217" s="69"/>
      <c r="BC2217" s="69"/>
      <c r="BD2217" s="69"/>
      <c r="BE2217" s="69"/>
      <c r="BF2217" s="69"/>
      <c r="BG2217" s="69"/>
      <c r="BH2217" s="69"/>
      <c r="BI2217" s="69"/>
      <c r="BJ2217" s="69"/>
      <c r="BK2217" s="69"/>
      <c r="BL2217" s="69"/>
      <c r="BM2217" s="69"/>
      <c r="BN2217" s="69"/>
      <c r="BO2217" s="69"/>
      <c r="BP2217" s="69"/>
      <c r="BQ2217" s="69"/>
      <c r="BR2217" s="69"/>
      <c r="BS2217" s="69"/>
      <c r="BT2217" s="69"/>
      <c r="BU2217" s="69"/>
      <c r="BV2217" s="69"/>
      <c r="BW2217" s="69"/>
      <c r="BX2217" s="69"/>
      <c r="BY2217" s="69"/>
      <c r="BZ2217" s="69"/>
      <c r="CA2217" s="69"/>
      <c r="CB2217" s="69"/>
      <c r="CC2217" s="69"/>
      <c r="CD2217" s="69"/>
      <c r="CE2217" s="69"/>
      <c r="CF2217" s="69"/>
      <c r="CG2217" s="69"/>
      <c r="CH2217" s="69"/>
      <c r="CI2217" s="69"/>
      <c r="CJ2217" s="69"/>
      <c r="CK2217" s="69"/>
      <c r="CL2217" s="69"/>
      <c r="CM2217" s="69"/>
      <c r="CN2217" s="69"/>
      <c r="CO2217" s="69"/>
      <c r="CP2217" s="69"/>
      <c r="CQ2217" s="69"/>
      <c r="CR2217" s="69"/>
      <c r="CS2217" s="69"/>
      <c r="CT2217" s="69"/>
      <c r="CU2217" s="69"/>
      <c r="CV2217" s="69"/>
      <c r="CW2217" s="69"/>
      <c r="CX2217" s="69"/>
      <c r="CY2217" s="69"/>
      <c r="CZ2217" s="69"/>
      <c r="DA2217" s="69"/>
      <c r="DB2217" s="69"/>
      <c r="DC2217" s="69"/>
      <c r="DD2217" s="69"/>
      <c r="DE2217" s="69"/>
      <c r="DF2217" s="69"/>
      <c r="DG2217" s="69"/>
      <c r="DH2217" s="69"/>
      <c r="DI2217" s="69"/>
      <c r="DJ2217" s="69"/>
      <c r="DK2217" s="69"/>
      <c r="DL2217" s="69"/>
      <c r="DM2217" s="69"/>
      <c r="DN2217" s="69"/>
      <c r="DO2217" s="69"/>
      <c r="DP2217" s="69"/>
      <c r="DQ2217" s="69"/>
      <c r="DR2217" s="69"/>
      <c r="DS2217" s="69"/>
      <c r="DT2217" s="69"/>
      <c r="DU2217" s="69"/>
      <c r="DV2217" s="69"/>
      <c r="DW2217" s="69"/>
      <c r="DX2217" s="69"/>
      <c r="DY2217" s="69"/>
      <c r="DZ2217" s="69"/>
      <c r="EA2217" s="69"/>
      <c r="EB2217" s="69"/>
      <c r="EC2217" s="69"/>
      <c r="ED2217" s="69"/>
      <c r="EE2217" s="69"/>
      <c r="EF2217" s="69"/>
      <c r="EG2217" s="69"/>
      <c r="EH2217" s="69"/>
      <c r="EI2217" s="69"/>
      <c r="EJ2217" s="69"/>
      <c r="EK2217" s="69"/>
      <c r="EL2217" s="69"/>
      <c r="EM2217" s="69"/>
      <c r="EN2217" s="69"/>
      <c r="EO2217" s="69"/>
      <c r="EP2217" s="69"/>
      <c r="EQ2217" s="69"/>
      <c r="ER2217" s="69"/>
      <c r="ES2217" s="69"/>
      <c r="ET2217" s="69"/>
      <c r="EU2217" s="69"/>
      <c r="EV2217" s="69"/>
      <c r="EW2217" s="69"/>
      <c r="EX2217" s="69"/>
      <c r="EY2217" s="69"/>
      <c r="EZ2217" s="69"/>
      <c r="FA2217" s="69"/>
      <c r="FB2217" s="69"/>
      <c r="FC2217" s="69"/>
      <c r="FD2217" s="69"/>
      <c r="FE2217" s="69"/>
      <c r="FF2217" s="69"/>
      <c r="FG2217" s="69"/>
      <c r="FH2217" s="69"/>
      <c r="FI2217" s="69"/>
      <c r="FJ2217" s="69"/>
      <c r="FK2217" s="69"/>
      <c r="FL2217" s="69"/>
      <c r="FM2217" s="69"/>
      <c r="FN2217" s="69"/>
      <c r="FO2217" s="69"/>
      <c r="FP2217" s="69"/>
      <c r="FQ2217" s="69"/>
      <c r="FR2217" s="69"/>
      <c r="FS2217" s="69"/>
      <c r="FT2217" s="69"/>
      <c r="FU2217" s="69"/>
      <c r="FV2217" s="69"/>
      <c r="FW2217" s="69"/>
      <c r="FX2217" s="69"/>
      <c r="FY2217" s="69"/>
      <c r="FZ2217" s="69"/>
      <c r="GA2217" s="69"/>
      <c r="GB2217" s="69"/>
      <c r="GC2217" s="69"/>
      <c r="GD2217" s="69"/>
      <c r="GE2217" s="69"/>
      <c r="GF2217" s="69"/>
      <c r="GG2217" s="69"/>
      <c r="GH2217" s="69"/>
      <c r="GI2217" s="69"/>
      <c r="GJ2217" s="69"/>
      <c r="GK2217" s="69"/>
      <c r="GL2217" s="69"/>
      <c r="GM2217" s="69"/>
      <c r="GN2217" s="69"/>
      <c r="GO2217" s="69"/>
      <c r="GP2217" s="69"/>
      <c r="GQ2217" s="69"/>
      <c r="GR2217" s="69"/>
      <c r="GS2217" s="69"/>
      <c r="GT2217" s="69"/>
      <c r="GU2217" s="69"/>
      <c r="GV2217" s="69"/>
      <c r="GW2217" s="69"/>
      <c r="GX2217" s="69"/>
      <c r="GY2217" s="69"/>
      <c r="GZ2217" s="69"/>
      <c r="HA2217" s="69"/>
      <c r="HB2217" s="69"/>
      <c r="HC2217" s="69"/>
      <c r="HD2217" s="69"/>
      <c r="HE2217" s="69"/>
      <c r="HF2217" s="69"/>
      <c r="HG2217" s="69"/>
      <c r="HH2217" s="69"/>
      <c r="HI2217" s="69"/>
      <c r="HJ2217" s="69"/>
      <c r="HK2217" s="69"/>
      <c r="HL2217" s="69"/>
      <c r="HM2217" s="69"/>
      <c r="HN2217" s="69"/>
      <c r="HO2217" s="69"/>
      <c r="HP2217" s="69"/>
      <c r="HQ2217" s="69"/>
      <c r="HR2217" s="69"/>
      <c r="HS2217" s="69"/>
      <c r="HT2217" s="69"/>
      <c r="HU2217" s="69"/>
      <c r="HV2217" s="69"/>
      <c r="HW2217" s="69"/>
      <c r="HX2217" s="69"/>
      <c r="HY2217" s="69"/>
      <c r="HZ2217" s="69"/>
      <c r="IA2217" s="69"/>
      <c r="IB2217" s="69"/>
      <c r="IC2217" s="69"/>
      <c r="ID2217" s="69"/>
      <c r="IE2217" s="69"/>
      <c r="IF2217" s="69"/>
      <c r="IG2217" s="69"/>
      <c r="IH2217" s="69"/>
      <c r="II2217" s="69"/>
      <c r="IJ2217" s="69"/>
      <c r="IK2217" s="69"/>
      <c r="IL2217" s="69"/>
      <c r="IM2217" s="69"/>
      <c r="IN2217" s="69"/>
    </row>
    <row r="2218" spans="1:248" s="70" customFormat="1" ht="15.95" customHeight="1" x14ac:dyDescent="0.2">
      <c r="A2218" s="87" t="s">
        <v>1935</v>
      </c>
      <c r="B2218" s="128">
        <v>51089</v>
      </c>
      <c r="C2218" s="92" t="s">
        <v>1437</v>
      </c>
      <c r="D2218" s="329">
        <v>5000</v>
      </c>
      <c r="E2218" s="69"/>
      <c r="F2218" s="69"/>
      <c r="G2218" s="69"/>
      <c r="H2218" s="69"/>
      <c r="I2218" s="69"/>
      <c r="J2218" s="69"/>
      <c r="N2218" s="69"/>
      <c r="O2218" s="69"/>
      <c r="P2218" s="69"/>
      <c r="Q2218" s="69"/>
      <c r="R2218" s="69"/>
      <c r="S2218" s="69"/>
      <c r="T2218" s="69"/>
      <c r="U2218" s="69"/>
      <c r="V2218" s="69"/>
      <c r="W2218" s="69"/>
      <c r="X2218" s="69"/>
      <c r="Y2218" s="69"/>
      <c r="Z2218" s="69"/>
      <c r="AA2218" s="69"/>
      <c r="AB2218" s="69"/>
      <c r="AC2218" s="69"/>
      <c r="AD2218" s="69"/>
      <c r="AE2218" s="69"/>
      <c r="AF2218" s="69"/>
      <c r="AG2218" s="69"/>
      <c r="AH2218" s="69"/>
      <c r="AI2218" s="69"/>
      <c r="AJ2218" s="69"/>
      <c r="AK2218" s="69"/>
      <c r="AL2218" s="69"/>
      <c r="AM2218" s="69"/>
      <c r="AN2218" s="69"/>
      <c r="AO2218" s="69"/>
      <c r="AP2218" s="69"/>
      <c r="AQ2218" s="69"/>
      <c r="AR2218" s="69"/>
      <c r="AS2218" s="69"/>
      <c r="AT2218" s="69"/>
      <c r="AU2218" s="69"/>
      <c r="AV2218" s="69"/>
      <c r="AW2218" s="69"/>
      <c r="AX2218" s="69"/>
      <c r="AY2218" s="69"/>
      <c r="AZ2218" s="69"/>
      <c r="BA2218" s="69"/>
      <c r="BB2218" s="69"/>
      <c r="BC2218" s="69"/>
      <c r="BD2218" s="69"/>
      <c r="BE2218" s="69"/>
      <c r="BF2218" s="69"/>
      <c r="BG2218" s="69"/>
      <c r="BH2218" s="69"/>
      <c r="BI2218" s="69"/>
      <c r="BJ2218" s="69"/>
      <c r="BK2218" s="69"/>
      <c r="BL2218" s="69"/>
      <c r="BM2218" s="69"/>
      <c r="BN2218" s="69"/>
      <c r="BO2218" s="69"/>
      <c r="BP2218" s="69"/>
      <c r="BQ2218" s="69"/>
      <c r="BR2218" s="69"/>
      <c r="BS2218" s="69"/>
      <c r="BT2218" s="69"/>
      <c r="BU2218" s="69"/>
      <c r="BV2218" s="69"/>
      <c r="BW2218" s="69"/>
      <c r="BX2218" s="69"/>
      <c r="BY2218" s="69"/>
      <c r="BZ2218" s="69"/>
      <c r="CA2218" s="69"/>
      <c r="CB2218" s="69"/>
      <c r="CC2218" s="69"/>
      <c r="CD2218" s="69"/>
      <c r="CE2218" s="69"/>
      <c r="CF2218" s="69"/>
      <c r="CG2218" s="69"/>
      <c r="CH2218" s="69"/>
      <c r="CI2218" s="69"/>
      <c r="CJ2218" s="69"/>
      <c r="CK2218" s="69"/>
      <c r="CL2218" s="69"/>
      <c r="CM2218" s="69"/>
      <c r="CN2218" s="69"/>
      <c r="CO2218" s="69"/>
      <c r="CP2218" s="69"/>
      <c r="CQ2218" s="69"/>
      <c r="CR2218" s="69"/>
      <c r="CS2218" s="69"/>
      <c r="CT2218" s="69"/>
      <c r="CU2218" s="69"/>
      <c r="CV2218" s="69"/>
      <c r="CW2218" s="69"/>
      <c r="CX2218" s="69"/>
      <c r="CY2218" s="69"/>
      <c r="CZ2218" s="69"/>
      <c r="DA2218" s="69"/>
      <c r="DB2218" s="69"/>
      <c r="DC2218" s="69"/>
      <c r="DD2218" s="69"/>
      <c r="DE2218" s="69"/>
      <c r="DF2218" s="69"/>
      <c r="DG2218" s="69"/>
      <c r="DH2218" s="69"/>
      <c r="DI2218" s="69"/>
      <c r="DJ2218" s="69"/>
      <c r="DK2218" s="69"/>
      <c r="DL2218" s="69"/>
      <c r="DM2218" s="69"/>
      <c r="DN2218" s="69"/>
      <c r="DO2218" s="69"/>
      <c r="DP2218" s="69"/>
      <c r="DQ2218" s="69"/>
      <c r="DR2218" s="69"/>
      <c r="DS2218" s="69"/>
      <c r="DT2218" s="69"/>
      <c r="DU2218" s="69"/>
      <c r="DV2218" s="69"/>
      <c r="DW2218" s="69"/>
      <c r="DX2218" s="69"/>
      <c r="DY2218" s="69"/>
      <c r="DZ2218" s="69"/>
      <c r="EA2218" s="69"/>
      <c r="EB2218" s="69"/>
      <c r="EC2218" s="69"/>
      <c r="ED2218" s="69"/>
      <c r="EE2218" s="69"/>
      <c r="EF2218" s="69"/>
      <c r="EG2218" s="69"/>
      <c r="EH2218" s="69"/>
      <c r="EI2218" s="69"/>
      <c r="EJ2218" s="69"/>
      <c r="EK2218" s="69"/>
      <c r="EL2218" s="69"/>
      <c r="EM2218" s="69"/>
      <c r="EN2218" s="69"/>
      <c r="EO2218" s="69"/>
      <c r="EP2218" s="69"/>
      <c r="EQ2218" s="69"/>
      <c r="ER2218" s="69"/>
      <c r="ES2218" s="69"/>
      <c r="ET2218" s="69"/>
      <c r="EU2218" s="69"/>
      <c r="EV2218" s="69"/>
      <c r="EW2218" s="69"/>
      <c r="EX2218" s="69"/>
      <c r="EY2218" s="69"/>
      <c r="EZ2218" s="69"/>
      <c r="FA2218" s="69"/>
      <c r="FB2218" s="69"/>
      <c r="FC2218" s="69"/>
      <c r="FD2218" s="69"/>
      <c r="FE2218" s="69"/>
      <c r="FF2218" s="69"/>
      <c r="FG2218" s="69"/>
      <c r="FH2218" s="69"/>
      <c r="FI2218" s="69"/>
      <c r="FJ2218" s="69"/>
      <c r="FK2218" s="69"/>
      <c r="FL2218" s="69"/>
      <c r="FM2218" s="69"/>
      <c r="FN2218" s="69"/>
      <c r="FO2218" s="69"/>
      <c r="FP2218" s="69"/>
      <c r="FQ2218" s="69"/>
      <c r="FR2218" s="69"/>
      <c r="FS2218" s="69"/>
      <c r="FT2218" s="69"/>
      <c r="FU2218" s="69"/>
      <c r="FV2218" s="69"/>
      <c r="FW2218" s="69"/>
      <c r="FX2218" s="69"/>
      <c r="FY2218" s="69"/>
      <c r="FZ2218" s="69"/>
      <c r="GA2218" s="69"/>
      <c r="GB2218" s="69"/>
      <c r="GC2218" s="69"/>
      <c r="GD2218" s="69"/>
      <c r="GE2218" s="69"/>
      <c r="GF2218" s="69"/>
      <c r="GG2218" s="69"/>
      <c r="GH2218" s="69"/>
      <c r="GI2218" s="69"/>
      <c r="GJ2218" s="69"/>
      <c r="GK2218" s="69"/>
      <c r="GL2218" s="69"/>
      <c r="GM2218" s="69"/>
      <c r="GN2218" s="69"/>
      <c r="GO2218" s="69"/>
      <c r="GP2218" s="69"/>
      <c r="GQ2218" s="69"/>
      <c r="GR2218" s="69"/>
      <c r="GS2218" s="69"/>
      <c r="GT2218" s="69"/>
      <c r="GU2218" s="69"/>
      <c r="GV2218" s="69"/>
      <c r="GW2218" s="69"/>
      <c r="GX2218" s="69"/>
      <c r="GY2218" s="69"/>
      <c r="GZ2218" s="69"/>
      <c r="HA2218" s="69"/>
      <c r="HB2218" s="69"/>
      <c r="HC2218" s="69"/>
      <c r="HD2218" s="69"/>
      <c r="HE2218" s="69"/>
      <c r="HF2218" s="69"/>
      <c r="HG2218" s="69"/>
      <c r="HH2218" s="69"/>
      <c r="HI2218" s="69"/>
      <c r="HJ2218" s="69"/>
      <c r="HK2218" s="69"/>
      <c r="HL2218" s="69"/>
      <c r="HM2218" s="69"/>
      <c r="HN2218" s="69"/>
      <c r="HO2218" s="69"/>
      <c r="HP2218" s="69"/>
      <c r="HQ2218" s="69"/>
      <c r="HR2218" s="69"/>
      <c r="HS2218" s="69"/>
      <c r="HT2218" s="69"/>
      <c r="HU2218" s="69"/>
      <c r="HV2218" s="69"/>
      <c r="HW2218" s="69"/>
      <c r="HX2218" s="69"/>
      <c r="HY2218" s="69"/>
      <c r="HZ2218" s="69"/>
      <c r="IA2218" s="69"/>
      <c r="IB2218" s="69"/>
      <c r="IC2218" s="69"/>
      <c r="ID2218" s="69"/>
      <c r="IE2218" s="69"/>
      <c r="IF2218" s="69"/>
      <c r="IG2218" s="69"/>
      <c r="IH2218" s="69"/>
      <c r="II2218" s="69"/>
      <c r="IJ2218" s="69"/>
      <c r="IK2218" s="69"/>
      <c r="IL2218" s="69"/>
      <c r="IM2218" s="69"/>
      <c r="IN2218" s="69"/>
    </row>
    <row r="2219" spans="1:248" s="70" customFormat="1" ht="15.95" customHeight="1" x14ac:dyDescent="0.2">
      <c r="A2219" s="87" t="s">
        <v>1932</v>
      </c>
      <c r="B2219" s="128">
        <v>51090</v>
      </c>
      <c r="C2219" s="92" t="s">
        <v>3909</v>
      </c>
      <c r="D2219" s="329">
        <v>5000</v>
      </c>
      <c r="E2219" s="69"/>
      <c r="F2219" s="69"/>
      <c r="G2219" s="69"/>
      <c r="H2219" s="69"/>
      <c r="I2219" s="69"/>
      <c r="J2219" s="69"/>
      <c r="N2219" s="69"/>
      <c r="O2219" s="69"/>
      <c r="P2219" s="69"/>
      <c r="Q2219" s="69"/>
      <c r="R2219" s="69"/>
      <c r="S2219" s="69"/>
      <c r="T2219" s="69"/>
      <c r="U2219" s="69"/>
      <c r="V2219" s="69"/>
      <c r="W2219" s="69"/>
      <c r="X2219" s="69"/>
      <c r="Y2219" s="69"/>
      <c r="Z2219" s="69"/>
      <c r="AA2219" s="69"/>
      <c r="AB2219" s="69"/>
      <c r="AC2219" s="69"/>
      <c r="AD2219" s="69"/>
      <c r="AE2219" s="69"/>
      <c r="AF2219" s="69"/>
      <c r="AG2219" s="69"/>
      <c r="AH2219" s="69"/>
      <c r="AI2219" s="69"/>
      <c r="AJ2219" s="69"/>
      <c r="AK2219" s="69"/>
      <c r="AL2219" s="69"/>
      <c r="AM2219" s="69"/>
      <c r="AN2219" s="69"/>
      <c r="AO2219" s="69"/>
      <c r="AP2219" s="69"/>
      <c r="AQ2219" s="69"/>
      <c r="AR2219" s="69"/>
      <c r="AS2219" s="69"/>
      <c r="AT2219" s="69"/>
      <c r="AU2219" s="69"/>
      <c r="AV2219" s="69"/>
      <c r="AW2219" s="69"/>
      <c r="AX2219" s="69"/>
      <c r="AY2219" s="69"/>
      <c r="AZ2219" s="69"/>
      <c r="BA2219" s="69"/>
      <c r="BB2219" s="69"/>
      <c r="BC2219" s="69"/>
      <c r="BD2219" s="69"/>
      <c r="BE2219" s="69"/>
      <c r="BF2219" s="69"/>
      <c r="BG2219" s="69"/>
      <c r="BH2219" s="69"/>
      <c r="BI2219" s="69"/>
      <c r="BJ2219" s="69"/>
      <c r="BK2219" s="69"/>
      <c r="BL2219" s="69"/>
      <c r="BM2219" s="69"/>
      <c r="BN2219" s="69"/>
      <c r="BO2219" s="69"/>
      <c r="BP2219" s="69"/>
      <c r="BQ2219" s="69"/>
      <c r="BR2219" s="69"/>
      <c r="BS2219" s="69"/>
      <c r="BT2219" s="69"/>
      <c r="BU2219" s="69"/>
      <c r="BV2219" s="69"/>
      <c r="BW2219" s="69"/>
      <c r="BX2219" s="69"/>
      <c r="BY2219" s="69"/>
      <c r="BZ2219" s="69"/>
      <c r="CA2219" s="69"/>
      <c r="CB2219" s="69"/>
      <c r="CC2219" s="69"/>
      <c r="CD2219" s="69"/>
      <c r="CE2219" s="69"/>
      <c r="CF2219" s="69"/>
      <c r="CG2219" s="69"/>
      <c r="CH2219" s="69"/>
      <c r="CI2219" s="69"/>
      <c r="CJ2219" s="69"/>
      <c r="CK2219" s="69"/>
      <c r="CL2219" s="69"/>
      <c r="CM2219" s="69"/>
      <c r="CN2219" s="69"/>
      <c r="CO2219" s="69"/>
      <c r="CP2219" s="69"/>
      <c r="CQ2219" s="69"/>
      <c r="CR2219" s="69"/>
      <c r="CS2219" s="69"/>
      <c r="CT2219" s="69"/>
      <c r="CU2219" s="69"/>
      <c r="CV2219" s="69"/>
      <c r="CW2219" s="69"/>
      <c r="CX2219" s="69"/>
      <c r="CY2219" s="69"/>
      <c r="CZ2219" s="69"/>
      <c r="DA2219" s="69"/>
      <c r="DB2219" s="69"/>
      <c r="DC2219" s="69"/>
      <c r="DD2219" s="69"/>
      <c r="DE2219" s="69"/>
      <c r="DF2219" s="69"/>
      <c r="DG2219" s="69"/>
      <c r="DH2219" s="69"/>
      <c r="DI2219" s="69"/>
      <c r="DJ2219" s="69"/>
      <c r="DK2219" s="69"/>
      <c r="DL2219" s="69"/>
      <c r="DM2219" s="69"/>
      <c r="DN2219" s="69"/>
      <c r="DO2219" s="69"/>
      <c r="DP2219" s="69"/>
      <c r="DQ2219" s="69"/>
      <c r="DR2219" s="69"/>
      <c r="DS2219" s="69"/>
      <c r="DT2219" s="69"/>
      <c r="DU2219" s="69"/>
      <c r="DV2219" s="69"/>
      <c r="DW2219" s="69"/>
      <c r="DX2219" s="69"/>
      <c r="DY2219" s="69"/>
      <c r="DZ2219" s="69"/>
      <c r="EA2219" s="69"/>
      <c r="EB2219" s="69"/>
      <c r="EC2219" s="69"/>
      <c r="ED2219" s="69"/>
      <c r="EE2219" s="69"/>
      <c r="EF2219" s="69"/>
      <c r="EG2219" s="69"/>
      <c r="EH2219" s="69"/>
      <c r="EI2219" s="69"/>
      <c r="EJ2219" s="69"/>
      <c r="EK2219" s="69"/>
      <c r="EL2219" s="69"/>
      <c r="EM2219" s="69"/>
      <c r="EN2219" s="69"/>
      <c r="EO2219" s="69"/>
      <c r="EP2219" s="69"/>
      <c r="EQ2219" s="69"/>
      <c r="ER2219" s="69"/>
      <c r="ES2219" s="69"/>
      <c r="ET2219" s="69"/>
      <c r="EU2219" s="69"/>
      <c r="EV2219" s="69"/>
      <c r="EW2219" s="69"/>
      <c r="EX2219" s="69"/>
      <c r="EY2219" s="69"/>
      <c r="EZ2219" s="69"/>
      <c r="FA2219" s="69"/>
      <c r="FB2219" s="69"/>
      <c r="FC2219" s="69"/>
      <c r="FD2219" s="69"/>
      <c r="FE2219" s="69"/>
      <c r="FF2219" s="69"/>
      <c r="FG2219" s="69"/>
      <c r="FH2219" s="69"/>
      <c r="FI2219" s="69"/>
      <c r="FJ2219" s="69"/>
      <c r="FK2219" s="69"/>
      <c r="FL2219" s="69"/>
      <c r="FM2219" s="69"/>
      <c r="FN2219" s="69"/>
      <c r="FO2219" s="69"/>
      <c r="FP2219" s="69"/>
      <c r="FQ2219" s="69"/>
      <c r="FR2219" s="69"/>
      <c r="FS2219" s="69"/>
      <c r="FT2219" s="69"/>
      <c r="FU2219" s="69"/>
      <c r="FV2219" s="69"/>
      <c r="FW2219" s="69"/>
      <c r="FX2219" s="69"/>
      <c r="FY2219" s="69"/>
      <c r="FZ2219" s="69"/>
      <c r="GA2219" s="69"/>
      <c r="GB2219" s="69"/>
      <c r="GC2219" s="69"/>
      <c r="GD2219" s="69"/>
      <c r="GE2219" s="69"/>
      <c r="GF2219" s="69"/>
      <c r="GG2219" s="69"/>
      <c r="GH2219" s="69"/>
      <c r="GI2219" s="69"/>
      <c r="GJ2219" s="69"/>
      <c r="GK2219" s="69"/>
      <c r="GL2219" s="69"/>
      <c r="GM2219" s="69"/>
      <c r="GN2219" s="69"/>
      <c r="GO2219" s="69"/>
      <c r="GP2219" s="69"/>
      <c r="GQ2219" s="69"/>
      <c r="GR2219" s="69"/>
      <c r="GS2219" s="69"/>
      <c r="GT2219" s="69"/>
      <c r="GU2219" s="69"/>
      <c r="GV2219" s="69"/>
      <c r="GW2219" s="69"/>
      <c r="GX2219" s="69"/>
      <c r="GY2219" s="69"/>
      <c r="GZ2219" s="69"/>
      <c r="HA2219" s="69"/>
      <c r="HB2219" s="69"/>
      <c r="HC2219" s="69"/>
      <c r="HD2219" s="69"/>
      <c r="HE2219" s="69"/>
      <c r="HF2219" s="69"/>
      <c r="HG2219" s="69"/>
      <c r="HH2219" s="69"/>
      <c r="HI2219" s="69"/>
      <c r="HJ2219" s="69"/>
      <c r="HK2219" s="69"/>
      <c r="HL2219" s="69"/>
      <c r="HM2219" s="69"/>
      <c r="HN2219" s="69"/>
      <c r="HO2219" s="69"/>
      <c r="HP2219" s="69"/>
      <c r="HQ2219" s="69"/>
      <c r="HR2219" s="69"/>
      <c r="HS2219" s="69"/>
      <c r="HT2219" s="69"/>
      <c r="HU2219" s="69"/>
      <c r="HV2219" s="69"/>
      <c r="HW2219" s="69"/>
      <c r="HX2219" s="69"/>
      <c r="HY2219" s="69"/>
      <c r="HZ2219" s="69"/>
      <c r="IA2219" s="69"/>
      <c r="IB2219" s="69"/>
      <c r="IC2219" s="69"/>
      <c r="ID2219" s="69"/>
      <c r="IE2219" s="69"/>
      <c r="IF2219" s="69"/>
      <c r="IG2219" s="69"/>
      <c r="IH2219" s="69"/>
      <c r="II2219" s="69"/>
      <c r="IJ2219" s="69"/>
      <c r="IK2219" s="69"/>
      <c r="IL2219" s="69"/>
      <c r="IM2219" s="69"/>
      <c r="IN2219" s="69"/>
    </row>
    <row r="2220" spans="1:248" s="70" customFormat="1" ht="32.1" customHeight="1" x14ac:dyDescent="0.2">
      <c r="A2220" s="87" t="s">
        <v>1944</v>
      </c>
      <c r="B2220" s="128">
        <v>51091</v>
      </c>
      <c r="C2220" s="92" t="s">
        <v>3910</v>
      </c>
      <c r="D2220" s="329">
        <v>5000</v>
      </c>
      <c r="E2220" s="69"/>
      <c r="F2220" s="69"/>
      <c r="G2220" s="69"/>
      <c r="H2220" s="69"/>
      <c r="I2220" s="69"/>
      <c r="J2220" s="69"/>
      <c r="N2220" s="69"/>
      <c r="O2220" s="69"/>
      <c r="P2220" s="69"/>
      <c r="Q2220" s="69"/>
      <c r="R2220" s="69"/>
      <c r="S2220" s="69"/>
      <c r="T2220" s="69"/>
      <c r="U2220" s="69"/>
      <c r="V2220" s="69"/>
      <c r="W2220" s="69"/>
      <c r="X2220" s="69"/>
      <c r="Y2220" s="69"/>
      <c r="Z2220" s="69"/>
      <c r="AA2220" s="69"/>
      <c r="AB2220" s="69"/>
      <c r="AC2220" s="69"/>
      <c r="AD2220" s="69"/>
      <c r="AE2220" s="69"/>
      <c r="AF2220" s="69"/>
      <c r="AG2220" s="69"/>
      <c r="AH2220" s="69"/>
      <c r="AI2220" s="69"/>
      <c r="AJ2220" s="69"/>
      <c r="AK2220" s="69"/>
      <c r="AL2220" s="69"/>
      <c r="AM2220" s="69"/>
      <c r="AN2220" s="69"/>
      <c r="AO2220" s="69"/>
      <c r="AP2220" s="69"/>
      <c r="AQ2220" s="69"/>
      <c r="AR2220" s="69"/>
      <c r="AS2220" s="69"/>
      <c r="AT2220" s="69"/>
      <c r="AU2220" s="69"/>
      <c r="AV2220" s="69"/>
      <c r="AW2220" s="69"/>
      <c r="AX2220" s="69"/>
      <c r="AY2220" s="69"/>
      <c r="AZ2220" s="69"/>
      <c r="BA2220" s="69"/>
      <c r="BB2220" s="69"/>
      <c r="BC2220" s="69"/>
      <c r="BD2220" s="69"/>
      <c r="BE2220" s="69"/>
      <c r="BF2220" s="69"/>
      <c r="BG2220" s="69"/>
      <c r="BH2220" s="69"/>
      <c r="BI2220" s="69"/>
      <c r="BJ2220" s="69"/>
      <c r="BK2220" s="69"/>
      <c r="BL2220" s="69"/>
      <c r="BM2220" s="69"/>
      <c r="BN2220" s="69"/>
      <c r="BO2220" s="69"/>
      <c r="BP2220" s="69"/>
      <c r="BQ2220" s="69"/>
      <c r="BR2220" s="69"/>
      <c r="BS2220" s="69"/>
      <c r="BT2220" s="69"/>
      <c r="BU2220" s="69"/>
      <c r="BV2220" s="69"/>
      <c r="BW2220" s="69"/>
      <c r="BX2220" s="69"/>
      <c r="BY2220" s="69"/>
      <c r="BZ2220" s="69"/>
      <c r="CA2220" s="69"/>
      <c r="CB2220" s="69"/>
      <c r="CC2220" s="69"/>
      <c r="CD2220" s="69"/>
      <c r="CE2220" s="69"/>
      <c r="CF2220" s="69"/>
      <c r="CG2220" s="69"/>
      <c r="CH2220" s="69"/>
      <c r="CI2220" s="69"/>
      <c r="CJ2220" s="69"/>
      <c r="CK2220" s="69"/>
      <c r="CL2220" s="69"/>
      <c r="CM2220" s="69"/>
      <c r="CN2220" s="69"/>
      <c r="CO2220" s="69"/>
      <c r="CP2220" s="69"/>
      <c r="CQ2220" s="69"/>
      <c r="CR2220" s="69"/>
      <c r="CS2220" s="69"/>
      <c r="CT2220" s="69"/>
      <c r="CU2220" s="69"/>
      <c r="CV2220" s="69"/>
      <c r="CW2220" s="69"/>
      <c r="CX2220" s="69"/>
      <c r="CY2220" s="69"/>
      <c r="CZ2220" s="69"/>
      <c r="DA2220" s="69"/>
      <c r="DB2220" s="69"/>
      <c r="DC2220" s="69"/>
      <c r="DD2220" s="69"/>
      <c r="DE2220" s="69"/>
      <c r="DF2220" s="69"/>
      <c r="DG2220" s="69"/>
      <c r="DH2220" s="69"/>
      <c r="DI2220" s="69"/>
      <c r="DJ2220" s="69"/>
      <c r="DK2220" s="69"/>
      <c r="DL2220" s="69"/>
      <c r="DM2220" s="69"/>
      <c r="DN2220" s="69"/>
      <c r="DO2220" s="69"/>
      <c r="DP2220" s="69"/>
      <c r="DQ2220" s="69"/>
      <c r="DR2220" s="69"/>
      <c r="DS2220" s="69"/>
      <c r="DT2220" s="69"/>
      <c r="DU2220" s="69"/>
      <c r="DV2220" s="69"/>
      <c r="DW2220" s="69"/>
      <c r="DX2220" s="69"/>
      <c r="DY2220" s="69"/>
      <c r="DZ2220" s="69"/>
      <c r="EA2220" s="69"/>
      <c r="EB2220" s="69"/>
      <c r="EC2220" s="69"/>
      <c r="ED2220" s="69"/>
      <c r="EE2220" s="69"/>
      <c r="EF2220" s="69"/>
      <c r="EG2220" s="69"/>
      <c r="EH2220" s="69"/>
      <c r="EI2220" s="69"/>
      <c r="EJ2220" s="69"/>
      <c r="EK2220" s="69"/>
      <c r="EL2220" s="69"/>
      <c r="EM2220" s="69"/>
      <c r="EN2220" s="69"/>
      <c r="EO2220" s="69"/>
      <c r="EP2220" s="69"/>
      <c r="EQ2220" s="69"/>
      <c r="ER2220" s="69"/>
      <c r="ES2220" s="69"/>
      <c r="ET2220" s="69"/>
      <c r="EU2220" s="69"/>
      <c r="EV2220" s="69"/>
      <c r="EW2220" s="69"/>
      <c r="EX2220" s="69"/>
      <c r="EY2220" s="69"/>
      <c r="EZ2220" s="69"/>
      <c r="FA2220" s="69"/>
      <c r="FB2220" s="69"/>
      <c r="FC2220" s="69"/>
      <c r="FD2220" s="69"/>
      <c r="FE2220" s="69"/>
      <c r="FF2220" s="69"/>
      <c r="FG2220" s="69"/>
      <c r="FH2220" s="69"/>
      <c r="FI2220" s="69"/>
      <c r="FJ2220" s="69"/>
      <c r="FK2220" s="69"/>
      <c r="FL2220" s="69"/>
      <c r="FM2220" s="69"/>
      <c r="FN2220" s="69"/>
      <c r="FO2220" s="69"/>
      <c r="FP2220" s="69"/>
      <c r="FQ2220" s="69"/>
      <c r="FR2220" s="69"/>
      <c r="FS2220" s="69"/>
      <c r="FT2220" s="69"/>
      <c r="FU2220" s="69"/>
      <c r="FV2220" s="69"/>
      <c r="FW2220" s="69"/>
      <c r="FX2220" s="69"/>
      <c r="FY2220" s="69"/>
      <c r="FZ2220" s="69"/>
      <c r="GA2220" s="69"/>
      <c r="GB2220" s="69"/>
      <c r="GC2220" s="69"/>
      <c r="GD2220" s="69"/>
      <c r="GE2220" s="69"/>
      <c r="GF2220" s="69"/>
      <c r="GG2220" s="69"/>
      <c r="GH2220" s="69"/>
      <c r="GI2220" s="69"/>
      <c r="GJ2220" s="69"/>
      <c r="GK2220" s="69"/>
      <c r="GL2220" s="69"/>
      <c r="GM2220" s="69"/>
      <c r="GN2220" s="69"/>
      <c r="GO2220" s="69"/>
      <c r="GP2220" s="69"/>
      <c r="GQ2220" s="69"/>
      <c r="GR2220" s="69"/>
      <c r="GS2220" s="69"/>
      <c r="GT2220" s="69"/>
      <c r="GU2220" s="69"/>
      <c r="GV2220" s="69"/>
      <c r="GW2220" s="69"/>
      <c r="GX2220" s="69"/>
      <c r="GY2220" s="69"/>
      <c r="GZ2220" s="69"/>
      <c r="HA2220" s="69"/>
      <c r="HB2220" s="69"/>
      <c r="HC2220" s="69"/>
      <c r="HD2220" s="69"/>
      <c r="HE2220" s="69"/>
      <c r="HF2220" s="69"/>
      <c r="HG2220" s="69"/>
      <c r="HH2220" s="69"/>
      <c r="HI2220" s="69"/>
      <c r="HJ2220" s="69"/>
      <c r="HK2220" s="69"/>
      <c r="HL2220" s="69"/>
      <c r="HM2220" s="69"/>
      <c r="HN2220" s="69"/>
      <c r="HO2220" s="69"/>
      <c r="HP2220" s="69"/>
      <c r="HQ2220" s="69"/>
      <c r="HR2220" s="69"/>
      <c r="HS2220" s="69"/>
      <c r="HT2220" s="69"/>
      <c r="HU2220" s="69"/>
      <c r="HV2220" s="69"/>
      <c r="HW2220" s="69"/>
      <c r="HX2220" s="69"/>
      <c r="HY2220" s="69"/>
      <c r="HZ2220" s="69"/>
      <c r="IA2220" s="69"/>
      <c r="IB2220" s="69"/>
      <c r="IC2220" s="69"/>
      <c r="ID2220" s="69"/>
      <c r="IE2220" s="69"/>
      <c r="IF2220" s="69"/>
      <c r="IG2220" s="69"/>
      <c r="IH2220" s="69"/>
      <c r="II2220" s="69"/>
      <c r="IJ2220" s="69"/>
      <c r="IK2220" s="69"/>
      <c r="IL2220" s="69"/>
      <c r="IM2220" s="69"/>
      <c r="IN2220" s="69"/>
    </row>
    <row r="2221" spans="1:248" s="70" customFormat="1" ht="32.1" customHeight="1" x14ac:dyDescent="0.2">
      <c r="A2221" s="87" t="s">
        <v>1927</v>
      </c>
      <c r="B2221" s="128">
        <v>51092</v>
      </c>
      <c r="C2221" s="130" t="s">
        <v>1928</v>
      </c>
      <c r="D2221" s="329">
        <v>7350</v>
      </c>
      <c r="E2221" s="69"/>
      <c r="F2221" s="69"/>
      <c r="G2221" s="69"/>
      <c r="H2221" s="69"/>
      <c r="I2221" s="69"/>
      <c r="J2221" s="69"/>
      <c r="N2221" s="69"/>
      <c r="O2221" s="69"/>
      <c r="P2221" s="69"/>
      <c r="Q2221" s="69"/>
      <c r="R2221" s="69"/>
      <c r="S2221" s="69"/>
      <c r="T2221" s="69"/>
      <c r="U2221" s="69"/>
      <c r="V2221" s="69"/>
      <c r="W2221" s="69"/>
      <c r="X2221" s="69"/>
      <c r="Y2221" s="69"/>
      <c r="Z2221" s="69"/>
      <c r="AA2221" s="69"/>
      <c r="AB2221" s="69"/>
      <c r="AC2221" s="69"/>
      <c r="AD2221" s="69"/>
      <c r="AE2221" s="69"/>
      <c r="AF2221" s="69"/>
      <c r="AG2221" s="69"/>
      <c r="AH2221" s="69"/>
      <c r="AI2221" s="69"/>
      <c r="AJ2221" s="69"/>
      <c r="AK2221" s="69"/>
      <c r="AL2221" s="69"/>
      <c r="AM2221" s="69"/>
      <c r="AN2221" s="69"/>
      <c r="AO2221" s="69"/>
      <c r="AP2221" s="69"/>
      <c r="AQ2221" s="69"/>
      <c r="AR2221" s="69"/>
      <c r="AS2221" s="69"/>
      <c r="AT2221" s="69"/>
      <c r="AU2221" s="69"/>
      <c r="AV2221" s="69"/>
      <c r="AW2221" s="69"/>
      <c r="AX2221" s="69"/>
      <c r="AY2221" s="69"/>
      <c r="AZ2221" s="69"/>
      <c r="BA2221" s="69"/>
      <c r="BB2221" s="69"/>
      <c r="BC2221" s="69"/>
      <c r="BD2221" s="69"/>
      <c r="BE2221" s="69"/>
      <c r="BF2221" s="69"/>
      <c r="BG2221" s="69"/>
      <c r="BH2221" s="69"/>
      <c r="BI2221" s="69"/>
      <c r="BJ2221" s="69"/>
      <c r="BK2221" s="69"/>
      <c r="BL2221" s="69"/>
      <c r="BM2221" s="69"/>
      <c r="BN2221" s="69"/>
      <c r="BO2221" s="69"/>
      <c r="BP2221" s="69"/>
      <c r="BQ2221" s="69"/>
      <c r="BR2221" s="69"/>
      <c r="BS2221" s="69"/>
      <c r="BT2221" s="69"/>
      <c r="BU2221" s="69"/>
      <c r="BV2221" s="69"/>
      <c r="BW2221" s="69"/>
      <c r="BX2221" s="69"/>
      <c r="BY2221" s="69"/>
      <c r="BZ2221" s="69"/>
      <c r="CA2221" s="69"/>
      <c r="CB2221" s="69"/>
      <c r="CC2221" s="69"/>
      <c r="CD2221" s="69"/>
      <c r="CE2221" s="69"/>
      <c r="CF2221" s="69"/>
      <c r="CG2221" s="69"/>
      <c r="CH2221" s="69"/>
      <c r="CI2221" s="69"/>
      <c r="CJ2221" s="69"/>
      <c r="CK2221" s="69"/>
      <c r="CL2221" s="69"/>
      <c r="CM2221" s="69"/>
      <c r="CN2221" s="69"/>
      <c r="CO2221" s="69"/>
      <c r="CP2221" s="69"/>
      <c r="CQ2221" s="69"/>
      <c r="CR2221" s="69"/>
      <c r="CS2221" s="69"/>
      <c r="CT2221" s="69"/>
      <c r="CU2221" s="69"/>
      <c r="CV2221" s="69"/>
      <c r="CW2221" s="69"/>
      <c r="CX2221" s="69"/>
      <c r="CY2221" s="69"/>
      <c r="CZ2221" s="69"/>
      <c r="DA2221" s="69"/>
      <c r="DB2221" s="69"/>
      <c r="DC2221" s="69"/>
      <c r="DD2221" s="69"/>
      <c r="DE2221" s="69"/>
      <c r="DF2221" s="69"/>
      <c r="DG2221" s="69"/>
      <c r="DH2221" s="69"/>
      <c r="DI2221" s="69"/>
      <c r="DJ2221" s="69"/>
      <c r="DK2221" s="69"/>
      <c r="DL2221" s="69"/>
      <c r="DM2221" s="69"/>
      <c r="DN2221" s="69"/>
      <c r="DO2221" s="69"/>
      <c r="DP2221" s="69"/>
      <c r="DQ2221" s="69"/>
      <c r="DR2221" s="69"/>
      <c r="DS2221" s="69"/>
      <c r="DT2221" s="69"/>
      <c r="DU2221" s="69"/>
      <c r="DV2221" s="69"/>
      <c r="DW2221" s="69"/>
      <c r="DX2221" s="69"/>
      <c r="DY2221" s="69"/>
      <c r="DZ2221" s="69"/>
      <c r="EA2221" s="69"/>
      <c r="EB2221" s="69"/>
      <c r="EC2221" s="69"/>
      <c r="ED2221" s="69"/>
      <c r="EE2221" s="69"/>
      <c r="EF2221" s="69"/>
      <c r="EG2221" s="69"/>
      <c r="EH2221" s="69"/>
      <c r="EI2221" s="69"/>
      <c r="EJ2221" s="69"/>
      <c r="EK2221" s="69"/>
      <c r="EL2221" s="69"/>
      <c r="EM2221" s="69"/>
      <c r="EN2221" s="69"/>
      <c r="EO2221" s="69"/>
      <c r="EP2221" s="69"/>
      <c r="EQ2221" s="69"/>
      <c r="ER2221" s="69"/>
      <c r="ES2221" s="69"/>
      <c r="ET2221" s="69"/>
      <c r="EU2221" s="69"/>
      <c r="EV2221" s="69"/>
      <c r="EW2221" s="69"/>
      <c r="EX2221" s="69"/>
      <c r="EY2221" s="69"/>
      <c r="EZ2221" s="69"/>
      <c r="FA2221" s="69"/>
      <c r="FB2221" s="69"/>
      <c r="FC2221" s="69"/>
      <c r="FD2221" s="69"/>
      <c r="FE2221" s="69"/>
      <c r="FF2221" s="69"/>
      <c r="FG2221" s="69"/>
      <c r="FH2221" s="69"/>
      <c r="FI2221" s="69"/>
      <c r="FJ2221" s="69"/>
      <c r="FK2221" s="69"/>
      <c r="FL2221" s="69"/>
      <c r="FM2221" s="69"/>
      <c r="FN2221" s="69"/>
      <c r="FO2221" s="69"/>
      <c r="FP2221" s="69"/>
      <c r="FQ2221" s="69"/>
      <c r="FR2221" s="69"/>
      <c r="FS2221" s="69"/>
      <c r="FT2221" s="69"/>
      <c r="FU2221" s="69"/>
      <c r="FV2221" s="69"/>
      <c r="FW2221" s="69"/>
      <c r="FX2221" s="69"/>
      <c r="FY2221" s="69"/>
      <c r="FZ2221" s="69"/>
      <c r="GA2221" s="69"/>
      <c r="GB2221" s="69"/>
      <c r="GC2221" s="69"/>
      <c r="GD2221" s="69"/>
      <c r="GE2221" s="69"/>
      <c r="GF2221" s="69"/>
      <c r="GG2221" s="69"/>
      <c r="GH2221" s="69"/>
      <c r="GI2221" s="69"/>
      <c r="GJ2221" s="69"/>
      <c r="GK2221" s="69"/>
      <c r="GL2221" s="69"/>
      <c r="GM2221" s="69"/>
      <c r="GN2221" s="69"/>
      <c r="GO2221" s="69"/>
      <c r="GP2221" s="69"/>
      <c r="GQ2221" s="69"/>
      <c r="GR2221" s="69"/>
      <c r="GS2221" s="69"/>
      <c r="GT2221" s="69"/>
      <c r="GU2221" s="69"/>
      <c r="GV2221" s="69"/>
      <c r="GW2221" s="69"/>
      <c r="GX2221" s="69"/>
      <c r="GY2221" s="69"/>
      <c r="GZ2221" s="69"/>
      <c r="HA2221" s="69"/>
      <c r="HB2221" s="69"/>
      <c r="HC2221" s="69"/>
      <c r="HD2221" s="69"/>
      <c r="HE2221" s="69"/>
      <c r="HF2221" s="69"/>
      <c r="HG2221" s="69"/>
      <c r="HH2221" s="69"/>
      <c r="HI2221" s="69"/>
      <c r="HJ2221" s="69"/>
      <c r="HK2221" s="69"/>
      <c r="HL2221" s="69"/>
      <c r="HM2221" s="69"/>
      <c r="HN2221" s="69"/>
      <c r="HO2221" s="69"/>
      <c r="HP2221" s="69"/>
      <c r="HQ2221" s="69"/>
      <c r="HR2221" s="69"/>
      <c r="HS2221" s="69"/>
      <c r="HT2221" s="69"/>
      <c r="HU2221" s="69"/>
      <c r="HV2221" s="69"/>
      <c r="HW2221" s="69"/>
      <c r="HX2221" s="69"/>
      <c r="HY2221" s="69"/>
      <c r="HZ2221" s="69"/>
      <c r="IA2221" s="69"/>
      <c r="IB2221" s="69"/>
      <c r="IC2221" s="69"/>
      <c r="ID2221" s="69"/>
      <c r="IE2221" s="69"/>
      <c r="IF2221" s="69"/>
      <c r="IG2221" s="69"/>
      <c r="IH2221" s="69"/>
      <c r="II2221" s="69"/>
      <c r="IJ2221" s="69"/>
      <c r="IK2221" s="69"/>
      <c r="IL2221" s="69"/>
      <c r="IM2221" s="69"/>
      <c r="IN2221" s="69"/>
    </row>
    <row r="2222" spans="1:248" s="70" customFormat="1" ht="77.099999999999994" customHeight="1" x14ac:dyDescent="0.2">
      <c r="A2222" s="87" t="s">
        <v>3911</v>
      </c>
      <c r="B2222" s="128">
        <v>51093</v>
      </c>
      <c r="C2222" s="92" t="s">
        <v>3912</v>
      </c>
      <c r="D2222" s="329">
        <v>9000</v>
      </c>
      <c r="E2222" s="69"/>
      <c r="F2222" s="69"/>
      <c r="G2222" s="69"/>
      <c r="H2222" s="69"/>
      <c r="I2222" s="69"/>
      <c r="J2222" s="69"/>
      <c r="N2222" s="69"/>
      <c r="O2222" s="69"/>
      <c r="P2222" s="69"/>
      <c r="Q2222" s="69"/>
      <c r="R2222" s="69"/>
      <c r="S2222" s="69"/>
      <c r="T2222" s="69"/>
      <c r="U2222" s="69"/>
      <c r="V2222" s="69"/>
      <c r="W2222" s="69"/>
      <c r="X2222" s="69"/>
      <c r="Y2222" s="69"/>
      <c r="Z2222" s="69"/>
      <c r="AA2222" s="69"/>
      <c r="AB2222" s="69"/>
      <c r="AC2222" s="69"/>
      <c r="AD2222" s="69"/>
      <c r="AE2222" s="69"/>
      <c r="AF2222" s="69"/>
      <c r="AG2222" s="69"/>
      <c r="AH2222" s="69"/>
      <c r="AI2222" s="69"/>
      <c r="AJ2222" s="69"/>
      <c r="AK2222" s="69"/>
      <c r="AL2222" s="69"/>
      <c r="AM2222" s="69"/>
      <c r="AN2222" s="69"/>
      <c r="AO2222" s="69"/>
      <c r="AP2222" s="69"/>
      <c r="AQ2222" s="69"/>
      <c r="AR2222" s="69"/>
      <c r="AS2222" s="69"/>
      <c r="AT2222" s="69"/>
      <c r="AU2222" s="69"/>
      <c r="AV2222" s="69"/>
      <c r="AW2222" s="69"/>
      <c r="AX2222" s="69"/>
      <c r="AY2222" s="69"/>
      <c r="AZ2222" s="69"/>
      <c r="BA2222" s="69"/>
      <c r="BB2222" s="69"/>
      <c r="BC2222" s="69"/>
      <c r="BD2222" s="69"/>
      <c r="BE2222" s="69"/>
      <c r="BF2222" s="69"/>
      <c r="BG2222" s="69"/>
      <c r="BH2222" s="69"/>
      <c r="BI2222" s="69"/>
      <c r="BJ2222" s="69"/>
      <c r="BK2222" s="69"/>
      <c r="BL2222" s="69"/>
      <c r="BM2222" s="69"/>
      <c r="BN2222" s="69"/>
      <c r="BO2222" s="69"/>
      <c r="BP2222" s="69"/>
      <c r="BQ2222" s="69"/>
      <c r="BR2222" s="69"/>
      <c r="BS2222" s="69"/>
      <c r="BT2222" s="69"/>
      <c r="BU2222" s="69"/>
      <c r="BV2222" s="69"/>
      <c r="BW2222" s="69"/>
      <c r="BX2222" s="69"/>
      <c r="BY2222" s="69"/>
      <c r="BZ2222" s="69"/>
      <c r="CA2222" s="69"/>
      <c r="CB2222" s="69"/>
      <c r="CC2222" s="69"/>
      <c r="CD2222" s="69"/>
      <c r="CE2222" s="69"/>
      <c r="CF2222" s="69"/>
      <c r="CG2222" s="69"/>
      <c r="CH2222" s="69"/>
      <c r="CI2222" s="69"/>
      <c r="CJ2222" s="69"/>
      <c r="CK2222" s="69"/>
      <c r="CL2222" s="69"/>
      <c r="CM2222" s="69"/>
      <c r="CN2222" s="69"/>
      <c r="CO2222" s="69"/>
      <c r="CP2222" s="69"/>
      <c r="CQ2222" s="69"/>
      <c r="CR2222" s="69"/>
      <c r="CS2222" s="69"/>
      <c r="CT2222" s="69"/>
      <c r="CU2222" s="69"/>
      <c r="CV2222" s="69"/>
      <c r="CW2222" s="69"/>
      <c r="CX2222" s="69"/>
      <c r="CY2222" s="69"/>
      <c r="CZ2222" s="69"/>
      <c r="DA2222" s="69"/>
      <c r="DB2222" s="69"/>
      <c r="DC2222" s="69"/>
      <c r="DD2222" s="69"/>
      <c r="DE2222" s="69"/>
      <c r="DF2222" s="69"/>
      <c r="DG2222" s="69"/>
      <c r="DH2222" s="69"/>
      <c r="DI2222" s="69"/>
      <c r="DJ2222" s="69"/>
      <c r="DK2222" s="69"/>
      <c r="DL2222" s="69"/>
      <c r="DM2222" s="69"/>
      <c r="DN2222" s="69"/>
      <c r="DO2222" s="69"/>
      <c r="DP2222" s="69"/>
      <c r="DQ2222" s="69"/>
      <c r="DR2222" s="69"/>
      <c r="DS2222" s="69"/>
      <c r="DT2222" s="69"/>
      <c r="DU2222" s="69"/>
      <c r="DV2222" s="69"/>
      <c r="DW2222" s="69"/>
      <c r="DX2222" s="69"/>
      <c r="DY2222" s="69"/>
      <c r="DZ2222" s="69"/>
      <c r="EA2222" s="69"/>
      <c r="EB2222" s="69"/>
      <c r="EC2222" s="69"/>
      <c r="ED2222" s="69"/>
      <c r="EE2222" s="69"/>
      <c r="EF2222" s="69"/>
      <c r="EG2222" s="69"/>
      <c r="EH2222" s="69"/>
      <c r="EI2222" s="69"/>
      <c r="EJ2222" s="69"/>
      <c r="EK2222" s="69"/>
      <c r="EL2222" s="69"/>
      <c r="EM2222" s="69"/>
      <c r="EN2222" s="69"/>
      <c r="EO2222" s="69"/>
      <c r="EP2222" s="69"/>
      <c r="EQ2222" s="69"/>
      <c r="ER2222" s="69"/>
      <c r="ES2222" s="69"/>
      <c r="ET2222" s="69"/>
      <c r="EU2222" s="69"/>
      <c r="EV2222" s="69"/>
      <c r="EW2222" s="69"/>
      <c r="EX2222" s="69"/>
      <c r="EY2222" s="69"/>
      <c r="EZ2222" s="69"/>
      <c r="FA2222" s="69"/>
      <c r="FB2222" s="69"/>
      <c r="FC2222" s="69"/>
      <c r="FD2222" s="69"/>
      <c r="FE2222" s="69"/>
      <c r="FF2222" s="69"/>
      <c r="FG2222" s="69"/>
      <c r="FH2222" s="69"/>
      <c r="FI2222" s="69"/>
      <c r="FJ2222" s="69"/>
      <c r="FK2222" s="69"/>
      <c r="FL2222" s="69"/>
      <c r="FM2222" s="69"/>
      <c r="FN2222" s="69"/>
      <c r="FO2222" s="69"/>
      <c r="FP2222" s="69"/>
      <c r="FQ2222" s="69"/>
      <c r="FR2222" s="69"/>
      <c r="FS2222" s="69"/>
      <c r="FT2222" s="69"/>
      <c r="FU2222" s="69"/>
      <c r="FV2222" s="69"/>
      <c r="FW2222" s="69"/>
      <c r="FX2222" s="69"/>
      <c r="FY2222" s="69"/>
      <c r="FZ2222" s="69"/>
      <c r="GA2222" s="69"/>
      <c r="GB2222" s="69"/>
      <c r="GC2222" s="69"/>
      <c r="GD2222" s="69"/>
      <c r="GE2222" s="69"/>
      <c r="GF2222" s="69"/>
      <c r="GG2222" s="69"/>
      <c r="GH2222" s="69"/>
      <c r="GI2222" s="69"/>
      <c r="GJ2222" s="69"/>
      <c r="GK2222" s="69"/>
      <c r="GL2222" s="69"/>
      <c r="GM2222" s="69"/>
      <c r="GN2222" s="69"/>
      <c r="GO2222" s="69"/>
      <c r="GP2222" s="69"/>
      <c r="GQ2222" s="69"/>
      <c r="GR2222" s="69"/>
      <c r="GS2222" s="69"/>
      <c r="GT2222" s="69"/>
      <c r="GU2222" s="69"/>
      <c r="GV2222" s="69"/>
      <c r="GW2222" s="69"/>
      <c r="GX2222" s="69"/>
      <c r="GY2222" s="69"/>
      <c r="GZ2222" s="69"/>
      <c r="HA2222" s="69"/>
      <c r="HB2222" s="69"/>
      <c r="HC2222" s="69"/>
      <c r="HD2222" s="69"/>
      <c r="HE2222" s="69"/>
      <c r="HF2222" s="69"/>
      <c r="HG2222" s="69"/>
      <c r="HH2222" s="69"/>
      <c r="HI2222" s="69"/>
      <c r="HJ2222" s="69"/>
      <c r="HK2222" s="69"/>
      <c r="HL2222" s="69"/>
      <c r="HM2222" s="69"/>
      <c r="HN2222" s="69"/>
      <c r="HO2222" s="69"/>
      <c r="HP2222" s="69"/>
      <c r="HQ2222" s="69"/>
      <c r="HR2222" s="69"/>
      <c r="HS2222" s="69"/>
      <c r="HT2222" s="69"/>
      <c r="HU2222" s="69"/>
      <c r="HV2222" s="69"/>
      <c r="HW2222" s="69"/>
      <c r="HX2222" s="69"/>
      <c r="HY2222" s="69"/>
      <c r="HZ2222" s="69"/>
      <c r="IA2222" s="69"/>
      <c r="IB2222" s="69"/>
      <c r="IC2222" s="69"/>
      <c r="ID2222" s="69"/>
      <c r="IE2222" s="69"/>
      <c r="IF2222" s="69"/>
      <c r="IG2222" s="69"/>
      <c r="IH2222" s="69"/>
      <c r="II2222" s="69"/>
      <c r="IJ2222" s="69"/>
      <c r="IK2222" s="69"/>
      <c r="IL2222" s="69"/>
      <c r="IM2222" s="69"/>
      <c r="IN2222" s="69"/>
    </row>
    <row r="2223" spans="1:248" s="70" customFormat="1" ht="77.099999999999994" customHeight="1" x14ac:dyDescent="0.2">
      <c r="A2223" s="87" t="s">
        <v>1941</v>
      </c>
      <c r="B2223" s="128">
        <v>51094</v>
      </c>
      <c r="C2223" s="92" t="s">
        <v>3913</v>
      </c>
      <c r="D2223" s="329">
        <v>8000</v>
      </c>
      <c r="E2223" s="69"/>
      <c r="F2223" s="69"/>
      <c r="G2223" s="69"/>
      <c r="H2223" s="69"/>
      <c r="I2223" s="69"/>
      <c r="J2223" s="69"/>
      <c r="N2223" s="69"/>
      <c r="O2223" s="69"/>
      <c r="P2223" s="69"/>
      <c r="Q2223" s="69"/>
      <c r="R2223" s="69"/>
      <c r="S2223" s="69"/>
      <c r="T2223" s="69"/>
      <c r="U2223" s="69"/>
      <c r="V2223" s="69"/>
      <c r="W2223" s="69"/>
      <c r="X2223" s="69"/>
      <c r="Y2223" s="69"/>
      <c r="Z2223" s="69"/>
      <c r="AA2223" s="69"/>
      <c r="AB2223" s="69"/>
      <c r="AC2223" s="69"/>
      <c r="AD2223" s="69"/>
      <c r="AE2223" s="69"/>
      <c r="AF2223" s="69"/>
      <c r="AG2223" s="69"/>
      <c r="AH2223" s="69"/>
      <c r="AI2223" s="69"/>
      <c r="AJ2223" s="69"/>
      <c r="AK2223" s="69"/>
      <c r="AL2223" s="69"/>
      <c r="AM2223" s="69"/>
      <c r="AN2223" s="69"/>
      <c r="AO2223" s="69"/>
      <c r="AP2223" s="69"/>
      <c r="AQ2223" s="69"/>
      <c r="AR2223" s="69"/>
      <c r="AS2223" s="69"/>
      <c r="AT2223" s="69"/>
      <c r="AU2223" s="69"/>
      <c r="AV2223" s="69"/>
      <c r="AW2223" s="69"/>
      <c r="AX2223" s="69"/>
      <c r="AY2223" s="69"/>
      <c r="AZ2223" s="69"/>
      <c r="BA2223" s="69"/>
      <c r="BB2223" s="69"/>
      <c r="BC2223" s="69"/>
      <c r="BD2223" s="69"/>
      <c r="BE2223" s="69"/>
      <c r="BF2223" s="69"/>
      <c r="BG2223" s="69"/>
      <c r="BH2223" s="69"/>
      <c r="BI2223" s="69"/>
      <c r="BJ2223" s="69"/>
      <c r="BK2223" s="69"/>
      <c r="BL2223" s="69"/>
      <c r="BM2223" s="69"/>
      <c r="BN2223" s="69"/>
      <c r="BO2223" s="69"/>
      <c r="BP2223" s="69"/>
      <c r="BQ2223" s="69"/>
      <c r="BR2223" s="69"/>
      <c r="BS2223" s="69"/>
      <c r="BT2223" s="69"/>
      <c r="BU2223" s="69"/>
      <c r="BV2223" s="69"/>
      <c r="BW2223" s="69"/>
      <c r="BX2223" s="69"/>
      <c r="BY2223" s="69"/>
      <c r="BZ2223" s="69"/>
      <c r="CA2223" s="69"/>
      <c r="CB2223" s="69"/>
      <c r="CC2223" s="69"/>
      <c r="CD2223" s="69"/>
      <c r="CE2223" s="69"/>
      <c r="CF2223" s="69"/>
      <c r="CG2223" s="69"/>
      <c r="CH2223" s="69"/>
      <c r="CI2223" s="69"/>
      <c r="CJ2223" s="69"/>
      <c r="CK2223" s="69"/>
      <c r="CL2223" s="69"/>
      <c r="CM2223" s="69"/>
      <c r="CN2223" s="69"/>
      <c r="CO2223" s="69"/>
      <c r="CP2223" s="69"/>
      <c r="CQ2223" s="69"/>
      <c r="CR2223" s="69"/>
      <c r="CS2223" s="69"/>
      <c r="CT2223" s="69"/>
      <c r="CU2223" s="69"/>
      <c r="CV2223" s="69"/>
      <c r="CW2223" s="69"/>
      <c r="CX2223" s="69"/>
      <c r="CY2223" s="69"/>
      <c r="CZ2223" s="69"/>
      <c r="DA2223" s="69"/>
      <c r="DB2223" s="69"/>
      <c r="DC2223" s="69"/>
      <c r="DD2223" s="69"/>
      <c r="DE2223" s="69"/>
      <c r="DF2223" s="69"/>
      <c r="DG2223" s="69"/>
      <c r="DH2223" s="69"/>
      <c r="DI2223" s="69"/>
      <c r="DJ2223" s="69"/>
      <c r="DK2223" s="69"/>
      <c r="DL2223" s="69"/>
      <c r="DM2223" s="69"/>
      <c r="DN2223" s="69"/>
      <c r="DO2223" s="69"/>
      <c r="DP2223" s="69"/>
      <c r="DQ2223" s="69"/>
      <c r="DR2223" s="69"/>
      <c r="DS2223" s="69"/>
      <c r="DT2223" s="69"/>
      <c r="DU2223" s="69"/>
      <c r="DV2223" s="69"/>
      <c r="DW2223" s="69"/>
      <c r="DX2223" s="69"/>
      <c r="DY2223" s="69"/>
      <c r="DZ2223" s="69"/>
      <c r="EA2223" s="69"/>
      <c r="EB2223" s="69"/>
      <c r="EC2223" s="69"/>
      <c r="ED2223" s="69"/>
      <c r="EE2223" s="69"/>
      <c r="EF2223" s="69"/>
      <c r="EG2223" s="69"/>
      <c r="EH2223" s="69"/>
      <c r="EI2223" s="69"/>
      <c r="EJ2223" s="69"/>
      <c r="EK2223" s="69"/>
      <c r="EL2223" s="69"/>
      <c r="EM2223" s="69"/>
      <c r="EN2223" s="69"/>
      <c r="EO2223" s="69"/>
      <c r="EP2223" s="69"/>
      <c r="EQ2223" s="69"/>
      <c r="ER2223" s="69"/>
      <c r="ES2223" s="69"/>
      <c r="ET2223" s="69"/>
      <c r="EU2223" s="69"/>
      <c r="EV2223" s="69"/>
      <c r="EW2223" s="69"/>
      <c r="EX2223" s="69"/>
      <c r="EY2223" s="69"/>
      <c r="EZ2223" s="69"/>
      <c r="FA2223" s="69"/>
      <c r="FB2223" s="69"/>
      <c r="FC2223" s="69"/>
      <c r="FD2223" s="69"/>
      <c r="FE2223" s="69"/>
      <c r="FF2223" s="69"/>
      <c r="FG2223" s="69"/>
      <c r="FH2223" s="69"/>
      <c r="FI2223" s="69"/>
      <c r="FJ2223" s="69"/>
      <c r="FK2223" s="69"/>
      <c r="FL2223" s="69"/>
      <c r="FM2223" s="69"/>
      <c r="FN2223" s="69"/>
      <c r="FO2223" s="69"/>
      <c r="FP2223" s="69"/>
      <c r="FQ2223" s="69"/>
      <c r="FR2223" s="69"/>
      <c r="FS2223" s="69"/>
      <c r="FT2223" s="69"/>
      <c r="FU2223" s="69"/>
      <c r="FV2223" s="69"/>
      <c r="FW2223" s="69"/>
      <c r="FX2223" s="69"/>
      <c r="FY2223" s="69"/>
      <c r="FZ2223" s="69"/>
      <c r="GA2223" s="69"/>
      <c r="GB2223" s="69"/>
      <c r="GC2223" s="69"/>
      <c r="GD2223" s="69"/>
      <c r="GE2223" s="69"/>
      <c r="GF2223" s="69"/>
      <c r="GG2223" s="69"/>
      <c r="GH2223" s="69"/>
      <c r="GI2223" s="69"/>
      <c r="GJ2223" s="69"/>
      <c r="GK2223" s="69"/>
      <c r="GL2223" s="69"/>
      <c r="GM2223" s="69"/>
      <c r="GN2223" s="69"/>
      <c r="GO2223" s="69"/>
      <c r="GP2223" s="69"/>
      <c r="GQ2223" s="69"/>
      <c r="GR2223" s="69"/>
      <c r="GS2223" s="69"/>
      <c r="GT2223" s="69"/>
      <c r="GU2223" s="69"/>
      <c r="GV2223" s="69"/>
      <c r="GW2223" s="69"/>
      <c r="GX2223" s="69"/>
      <c r="GY2223" s="69"/>
      <c r="GZ2223" s="69"/>
      <c r="HA2223" s="69"/>
      <c r="HB2223" s="69"/>
      <c r="HC2223" s="69"/>
      <c r="HD2223" s="69"/>
      <c r="HE2223" s="69"/>
      <c r="HF2223" s="69"/>
      <c r="HG2223" s="69"/>
      <c r="HH2223" s="69"/>
      <c r="HI2223" s="69"/>
      <c r="HJ2223" s="69"/>
      <c r="HK2223" s="69"/>
      <c r="HL2223" s="69"/>
      <c r="HM2223" s="69"/>
      <c r="HN2223" s="69"/>
      <c r="HO2223" s="69"/>
      <c r="HP2223" s="69"/>
      <c r="HQ2223" s="69"/>
      <c r="HR2223" s="69"/>
      <c r="HS2223" s="69"/>
      <c r="HT2223" s="69"/>
      <c r="HU2223" s="69"/>
      <c r="HV2223" s="69"/>
      <c r="HW2223" s="69"/>
      <c r="HX2223" s="69"/>
      <c r="HY2223" s="69"/>
      <c r="HZ2223" s="69"/>
      <c r="IA2223" s="69"/>
      <c r="IB2223" s="69"/>
      <c r="IC2223" s="69"/>
      <c r="ID2223" s="69"/>
      <c r="IE2223" s="69"/>
      <c r="IF2223" s="69"/>
      <c r="IG2223" s="69"/>
      <c r="IH2223" s="69"/>
      <c r="II2223" s="69"/>
      <c r="IJ2223" s="69"/>
      <c r="IK2223" s="69"/>
      <c r="IL2223" s="69"/>
      <c r="IM2223" s="69"/>
      <c r="IN2223" s="69"/>
    </row>
    <row r="2224" spans="1:248" s="70" customFormat="1" ht="77.099999999999994" customHeight="1" x14ac:dyDescent="0.2">
      <c r="A2224" s="87" t="s">
        <v>1946</v>
      </c>
      <c r="B2224" s="128">
        <v>51095</v>
      </c>
      <c r="C2224" s="92" t="s">
        <v>1947</v>
      </c>
      <c r="D2224" s="329">
        <v>8000</v>
      </c>
      <c r="E2224" s="69"/>
      <c r="F2224" s="69"/>
      <c r="G2224" s="69"/>
      <c r="H2224" s="69"/>
      <c r="I2224" s="69"/>
      <c r="J2224" s="69"/>
      <c r="N2224" s="69"/>
      <c r="O2224" s="69"/>
      <c r="P2224" s="69"/>
      <c r="Q2224" s="69"/>
      <c r="R2224" s="69"/>
      <c r="S2224" s="69"/>
      <c r="T2224" s="69"/>
      <c r="U2224" s="69"/>
      <c r="V2224" s="69"/>
      <c r="W2224" s="69"/>
      <c r="X2224" s="69"/>
      <c r="Y2224" s="69"/>
      <c r="Z2224" s="69"/>
      <c r="AA2224" s="69"/>
      <c r="AB2224" s="69"/>
      <c r="AC2224" s="69"/>
      <c r="AD2224" s="69"/>
      <c r="AE2224" s="69"/>
      <c r="AF2224" s="69"/>
      <c r="AG2224" s="69"/>
      <c r="AH2224" s="69"/>
      <c r="AI2224" s="69"/>
      <c r="AJ2224" s="69"/>
      <c r="AK2224" s="69"/>
      <c r="AL2224" s="69"/>
      <c r="AM2224" s="69"/>
      <c r="AN2224" s="69"/>
      <c r="AO2224" s="69"/>
      <c r="AP2224" s="69"/>
      <c r="AQ2224" s="69"/>
      <c r="AR2224" s="69"/>
      <c r="AS2224" s="69"/>
      <c r="AT2224" s="69"/>
      <c r="AU2224" s="69"/>
      <c r="AV2224" s="69"/>
      <c r="AW2224" s="69"/>
      <c r="AX2224" s="69"/>
      <c r="AY2224" s="69"/>
      <c r="AZ2224" s="69"/>
      <c r="BA2224" s="69"/>
      <c r="BB2224" s="69"/>
      <c r="BC2224" s="69"/>
      <c r="BD2224" s="69"/>
      <c r="BE2224" s="69"/>
      <c r="BF2224" s="69"/>
      <c r="BG2224" s="69"/>
      <c r="BH2224" s="69"/>
      <c r="BI2224" s="69"/>
      <c r="BJ2224" s="69"/>
      <c r="BK2224" s="69"/>
      <c r="BL2224" s="69"/>
      <c r="BM2224" s="69"/>
      <c r="BN2224" s="69"/>
      <c r="BO2224" s="69"/>
      <c r="BP2224" s="69"/>
      <c r="BQ2224" s="69"/>
      <c r="BR2224" s="69"/>
      <c r="BS2224" s="69"/>
      <c r="BT2224" s="69"/>
      <c r="BU2224" s="69"/>
      <c r="BV2224" s="69"/>
      <c r="BW2224" s="69"/>
      <c r="BX2224" s="69"/>
      <c r="BY2224" s="69"/>
      <c r="BZ2224" s="69"/>
      <c r="CA2224" s="69"/>
      <c r="CB2224" s="69"/>
      <c r="CC2224" s="69"/>
      <c r="CD2224" s="69"/>
      <c r="CE2224" s="69"/>
      <c r="CF2224" s="69"/>
      <c r="CG2224" s="69"/>
      <c r="CH2224" s="69"/>
      <c r="CI2224" s="69"/>
      <c r="CJ2224" s="69"/>
      <c r="CK2224" s="69"/>
      <c r="CL2224" s="69"/>
      <c r="CM2224" s="69"/>
      <c r="CN2224" s="69"/>
      <c r="CO2224" s="69"/>
      <c r="CP2224" s="69"/>
      <c r="CQ2224" s="69"/>
      <c r="CR2224" s="69"/>
      <c r="CS2224" s="69"/>
      <c r="CT2224" s="69"/>
      <c r="CU2224" s="69"/>
      <c r="CV2224" s="69"/>
      <c r="CW2224" s="69"/>
      <c r="CX2224" s="69"/>
      <c r="CY2224" s="69"/>
      <c r="CZ2224" s="69"/>
      <c r="DA2224" s="69"/>
      <c r="DB2224" s="69"/>
      <c r="DC2224" s="69"/>
      <c r="DD2224" s="69"/>
      <c r="DE2224" s="69"/>
      <c r="DF2224" s="69"/>
      <c r="DG2224" s="69"/>
      <c r="DH2224" s="69"/>
      <c r="DI2224" s="69"/>
      <c r="DJ2224" s="69"/>
      <c r="DK2224" s="69"/>
      <c r="DL2224" s="69"/>
      <c r="DM2224" s="69"/>
      <c r="DN2224" s="69"/>
      <c r="DO2224" s="69"/>
      <c r="DP2224" s="69"/>
      <c r="DQ2224" s="69"/>
      <c r="DR2224" s="69"/>
      <c r="DS2224" s="69"/>
      <c r="DT2224" s="69"/>
      <c r="DU2224" s="69"/>
      <c r="DV2224" s="69"/>
      <c r="DW2224" s="69"/>
      <c r="DX2224" s="69"/>
      <c r="DY2224" s="69"/>
      <c r="DZ2224" s="69"/>
      <c r="EA2224" s="69"/>
      <c r="EB2224" s="69"/>
      <c r="EC2224" s="69"/>
      <c r="ED2224" s="69"/>
      <c r="EE2224" s="69"/>
      <c r="EF2224" s="69"/>
      <c r="EG2224" s="69"/>
      <c r="EH2224" s="69"/>
      <c r="EI2224" s="69"/>
      <c r="EJ2224" s="69"/>
      <c r="EK2224" s="69"/>
      <c r="EL2224" s="69"/>
      <c r="EM2224" s="69"/>
      <c r="EN2224" s="69"/>
      <c r="EO2224" s="69"/>
      <c r="EP2224" s="69"/>
      <c r="EQ2224" s="69"/>
      <c r="ER2224" s="69"/>
      <c r="ES2224" s="69"/>
      <c r="ET2224" s="69"/>
      <c r="EU2224" s="69"/>
      <c r="EV2224" s="69"/>
      <c r="EW2224" s="69"/>
      <c r="EX2224" s="69"/>
      <c r="EY2224" s="69"/>
      <c r="EZ2224" s="69"/>
      <c r="FA2224" s="69"/>
      <c r="FB2224" s="69"/>
      <c r="FC2224" s="69"/>
      <c r="FD2224" s="69"/>
      <c r="FE2224" s="69"/>
      <c r="FF2224" s="69"/>
      <c r="FG2224" s="69"/>
      <c r="FH2224" s="69"/>
      <c r="FI2224" s="69"/>
      <c r="FJ2224" s="69"/>
      <c r="FK2224" s="69"/>
      <c r="FL2224" s="69"/>
      <c r="FM2224" s="69"/>
      <c r="FN2224" s="69"/>
      <c r="FO2224" s="69"/>
      <c r="FP2224" s="69"/>
      <c r="FQ2224" s="69"/>
      <c r="FR2224" s="69"/>
      <c r="FS2224" s="69"/>
      <c r="FT2224" s="69"/>
      <c r="FU2224" s="69"/>
      <c r="FV2224" s="69"/>
      <c r="FW2224" s="69"/>
      <c r="FX2224" s="69"/>
      <c r="FY2224" s="69"/>
      <c r="FZ2224" s="69"/>
      <c r="GA2224" s="69"/>
      <c r="GB2224" s="69"/>
      <c r="GC2224" s="69"/>
      <c r="GD2224" s="69"/>
      <c r="GE2224" s="69"/>
      <c r="GF2224" s="69"/>
      <c r="GG2224" s="69"/>
      <c r="GH2224" s="69"/>
      <c r="GI2224" s="69"/>
      <c r="GJ2224" s="69"/>
      <c r="GK2224" s="69"/>
      <c r="GL2224" s="69"/>
      <c r="GM2224" s="69"/>
      <c r="GN2224" s="69"/>
      <c r="GO2224" s="69"/>
      <c r="GP2224" s="69"/>
      <c r="GQ2224" s="69"/>
      <c r="GR2224" s="69"/>
      <c r="GS2224" s="69"/>
      <c r="GT2224" s="69"/>
      <c r="GU2224" s="69"/>
      <c r="GV2224" s="69"/>
      <c r="GW2224" s="69"/>
      <c r="GX2224" s="69"/>
      <c r="GY2224" s="69"/>
      <c r="GZ2224" s="69"/>
      <c r="HA2224" s="69"/>
      <c r="HB2224" s="69"/>
      <c r="HC2224" s="69"/>
      <c r="HD2224" s="69"/>
      <c r="HE2224" s="69"/>
      <c r="HF2224" s="69"/>
      <c r="HG2224" s="69"/>
      <c r="HH2224" s="69"/>
      <c r="HI2224" s="69"/>
      <c r="HJ2224" s="69"/>
      <c r="HK2224" s="69"/>
      <c r="HL2224" s="69"/>
      <c r="HM2224" s="69"/>
      <c r="HN2224" s="69"/>
      <c r="HO2224" s="69"/>
      <c r="HP2224" s="69"/>
      <c r="HQ2224" s="69"/>
      <c r="HR2224" s="69"/>
      <c r="HS2224" s="69"/>
      <c r="HT2224" s="69"/>
      <c r="HU2224" s="69"/>
      <c r="HV2224" s="69"/>
      <c r="HW2224" s="69"/>
      <c r="HX2224" s="69"/>
      <c r="HY2224" s="69"/>
      <c r="HZ2224" s="69"/>
      <c r="IA2224" s="69"/>
      <c r="IB2224" s="69"/>
      <c r="IC2224" s="69"/>
      <c r="ID2224" s="69"/>
      <c r="IE2224" s="69"/>
      <c r="IF2224" s="69"/>
      <c r="IG2224" s="69"/>
      <c r="IH2224" s="69"/>
      <c r="II2224" s="69"/>
      <c r="IJ2224" s="69"/>
      <c r="IK2224" s="69"/>
      <c r="IL2224" s="69"/>
      <c r="IM2224" s="69"/>
      <c r="IN2224" s="69"/>
    </row>
    <row r="2225" spans="1:248" s="70" customFormat="1" ht="63.95" customHeight="1" x14ac:dyDescent="0.2">
      <c r="A2225" s="87" t="s">
        <v>1946</v>
      </c>
      <c r="B2225" s="128">
        <v>51096</v>
      </c>
      <c r="C2225" s="92" t="s">
        <v>3914</v>
      </c>
      <c r="D2225" s="329">
        <v>28000</v>
      </c>
      <c r="E2225" s="69"/>
      <c r="F2225" s="69"/>
      <c r="G2225" s="69"/>
      <c r="H2225" s="69"/>
      <c r="I2225" s="69"/>
      <c r="J2225" s="69"/>
      <c r="N2225" s="69"/>
      <c r="O2225" s="69"/>
      <c r="P2225" s="69"/>
      <c r="Q2225" s="69"/>
      <c r="R2225" s="69"/>
      <c r="S2225" s="69"/>
      <c r="T2225" s="69"/>
      <c r="U2225" s="69"/>
      <c r="V2225" s="69"/>
      <c r="W2225" s="69"/>
      <c r="X2225" s="69"/>
      <c r="Y2225" s="69"/>
      <c r="Z2225" s="69"/>
      <c r="AA2225" s="69"/>
      <c r="AB2225" s="69"/>
      <c r="AC2225" s="69"/>
      <c r="AD2225" s="69"/>
      <c r="AE2225" s="69"/>
      <c r="AF2225" s="69"/>
      <c r="AG2225" s="69"/>
      <c r="AH2225" s="69"/>
      <c r="AI2225" s="69"/>
      <c r="AJ2225" s="69"/>
      <c r="AK2225" s="69"/>
      <c r="AL2225" s="69"/>
      <c r="AM2225" s="69"/>
      <c r="AN2225" s="69"/>
      <c r="AO2225" s="69"/>
      <c r="AP2225" s="69"/>
      <c r="AQ2225" s="69"/>
      <c r="AR2225" s="69"/>
      <c r="AS2225" s="69"/>
      <c r="AT2225" s="69"/>
      <c r="AU2225" s="69"/>
      <c r="AV2225" s="69"/>
      <c r="AW2225" s="69"/>
      <c r="AX2225" s="69"/>
      <c r="AY2225" s="69"/>
      <c r="AZ2225" s="69"/>
      <c r="BA2225" s="69"/>
      <c r="BB2225" s="69"/>
      <c r="BC2225" s="69"/>
      <c r="BD2225" s="69"/>
      <c r="BE2225" s="69"/>
      <c r="BF2225" s="69"/>
      <c r="BG2225" s="69"/>
      <c r="BH2225" s="69"/>
      <c r="BI2225" s="69"/>
      <c r="BJ2225" s="69"/>
      <c r="BK2225" s="69"/>
      <c r="BL2225" s="69"/>
      <c r="BM2225" s="69"/>
      <c r="BN2225" s="69"/>
      <c r="BO2225" s="69"/>
      <c r="BP2225" s="69"/>
      <c r="BQ2225" s="69"/>
      <c r="BR2225" s="69"/>
      <c r="BS2225" s="69"/>
      <c r="BT2225" s="69"/>
      <c r="BU2225" s="69"/>
      <c r="BV2225" s="69"/>
      <c r="BW2225" s="69"/>
      <c r="BX2225" s="69"/>
      <c r="BY2225" s="69"/>
      <c r="BZ2225" s="69"/>
      <c r="CA2225" s="69"/>
      <c r="CB2225" s="69"/>
      <c r="CC2225" s="69"/>
      <c r="CD2225" s="69"/>
      <c r="CE2225" s="69"/>
      <c r="CF2225" s="69"/>
      <c r="CG2225" s="69"/>
      <c r="CH2225" s="69"/>
      <c r="CI2225" s="69"/>
      <c r="CJ2225" s="69"/>
      <c r="CK2225" s="69"/>
      <c r="CL2225" s="69"/>
      <c r="CM2225" s="69"/>
      <c r="CN2225" s="69"/>
      <c r="CO2225" s="69"/>
      <c r="CP2225" s="69"/>
      <c r="CQ2225" s="69"/>
      <c r="CR2225" s="69"/>
      <c r="CS2225" s="69"/>
      <c r="CT2225" s="69"/>
      <c r="CU2225" s="69"/>
      <c r="CV2225" s="69"/>
      <c r="CW2225" s="69"/>
      <c r="CX2225" s="69"/>
      <c r="CY2225" s="69"/>
      <c r="CZ2225" s="69"/>
      <c r="DA2225" s="69"/>
      <c r="DB2225" s="69"/>
      <c r="DC2225" s="69"/>
      <c r="DD2225" s="69"/>
      <c r="DE2225" s="69"/>
      <c r="DF2225" s="69"/>
      <c r="DG2225" s="69"/>
      <c r="DH2225" s="69"/>
      <c r="DI2225" s="69"/>
      <c r="DJ2225" s="69"/>
      <c r="DK2225" s="69"/>
      <c r="DL2225" s="69"/>
      <c r="DM2225" s="69"/>
      <c r="DN2225" s="69"/>
      <c r="DO2225" s="69"/>
      <c r="DP2225" s="69"/>
      <c r="DQ2225" s="69"/>
      <c r="DR2225" s="69"/>
      <c r="DS2225" s="69"/>
      <c r="DT2225" s="69"/>
      <c r="DU2225" s="69"/>
      <c r="DV2225" s="69"/>
      <c r="DW2225" s="69"/>
      <c r="DX2225" s="69"/>
      <c r="DY2225" s="69"/>
      <c r="DZ2225" s="69"/>
      <c r="EA2225" s="69"/>
      <c r="EB2225" s="69"/>
      <c r="EC2225" s="69"/>
      <c r="ED2225" s="69"/>
      <c r="EE2225" s="69"/>
      <c r="EF2225" s="69"/>
      <c r="EG2225" s="69"/>
      <c r="EH2225" s="69"/>
      <c r="EI2225" s="69"/>
      <c r="EJ2225" s="69"/>
      <c r="EK2225" s="69"/>
      <c r="EL2225" s="69"/>
      <c r="EM2225" s="69"/>
      <c r="EN2225" s="69"/>
      <c r="EO2225" s="69"/>
      <c r="EP2225" s="69"/>
      <c r="EQ2225" s="69"/>
      <c r="ER2225" s="69"/>
      <c r="ES2225" s="69"/>
      <c r="ET2225" s="69"/>
      <c r="EU2225" s="69"/>
      <c r="EV2225" s="69"/>
      <c r="EW2225" s="69"/>
      <c r="EX2225" s="69"/>
      <c r="EY2225" s="69"/>
      <c r="EZ2225" s="69"/>
      <c r="FA2225" s="69"/>
      <c r="FB2225" s="69"/>
      <c r="FC2225" s="69"/>
      <c r="FD2225" s="69"/>
      <c r="FE2225" s="69"/>
      <c r="FF2225" s="69"/>
      <c r="FG2225" s="69"/>
      <c r="FH2225" s="69"/>
      <c r="FI2225" s="69"/>
      <c r="FJ2225" s="69"/>
      <c r="FK2225" s="69"/>
      <c r="FL2225" s="69"/>
      <c r="FM2225" s="69"/>
      <c r="FN2225" s="69"/>
      <c r="FO2225" s="69"/>
      <c r="FP2225" s="69"/>
      <c r="FQ2225" s="69"/>
      <c r="FR2225" s="69"/>
      <c r="FS2225" s="69"/>
      <c r="FT2225" s="69"/>
      <c r="FU2225" s="69"/>
      <c r="FV2225" s="69"/>
      <c r="FW2225" s="69"/>
      <c r="FX2225" s="69"/>
      <c r="FY2225" s="69"/>
      <c r="FZ2225" s="69"/>
      <c r="GA2225" s="69"/>
      <c r="GB2225" s="69"/>
      <c r="GC2225" s="69"/>
      <c r="GD2225" s="69"/>
      <c r="GE2225" s="69"/>
      <c r="GF2225" s="69"/>
      <c r="GG2225" s="69"/>
      <c r="GH2225" s="69"/>
      <c r="GI2225" s="69"/>
      <c r="GJ2225" s="69"/>
      <c r="GK2225" s="69"/>
      <c r="GL2225" s="69"/>
      <c r="GM2225" s="69"/>
      <c r="GN2225" s="69"/>
      <c r="GO2225" s="69"/>
      <c r="GP2225" s="69"/>
      <c r="GQ2225" s="69"/>
      <c r="GR2225" s="69"/>
      <c r="GS2225" s="69"/>
      <c r="GT2225" s="69"/>
      <c r="GU2225" s="69"/>
      <c r="GV2225" s="69"/>
      <c r="GW2225" s="69"/>
      <c r="GX2225" s="69"/>
      <c r="GY2225" s="69"/>
      <c r="GZ2225" s="69"/>
      <c r="HA2225" s="69"/>
      <c r="HB2225" s="69"/>
      <c r="HC2225" s="69"/>
      <c r="HD2225" s="69"/>
      <c r="HE2225" s="69"/>
      <c r="HF2225" s="69"/>
      <c r="HG2225" s="69"/>
      <c r="HH2225" s="69"/>
      <c r="HI2225" s="69"/>
      <c r="HJ2225" s="69"/>
      <c r="HK2225" s="69"/>
      <c r="HL2225" s="69"/>
      <c r="HM2225" s="69"/>
      <c r="HN2225" s="69"/>
      <c r="HO2225" s="69"/>
      <c r="HP2225" s="69"/>
      <c r="HQ2225" s="69"/>
      <c r="HR2225" s="69"/>
      <c r="HS2225" s="69"/>
      <c r="HT2225" s="69"/>
      <c r="HU2225" s="69"/>
      <c r="HV2225" s="69"/>
      <c r="HW2225" s="69"/>
      <c r="HX2225" s="69"/>
      <c r="HY2225" s="69"/>
      <c r="HZ2225" s="69"/>
      <c r="IA2225" s="69"/>
      <c r="IB2225" s="69"/>
      <c r="IC2225" s="69"/>
      <c r="ID2225" s="69"/>
      <c r="IE2225" s="69"/>
      <c r="IF2225" s="69"/>
      <c r="IG2225" s="69"/>
      <c r="IH2225" s="69"/>
      <c r="II2225" s="69"/>
      <c r="IJ2225" s="69"/>
      <c r="IK2225" s="69"/>
      <c r="IL2225" s="69"/>
      <c r="IM2225" s="69"/>
      <c r="IN2225" s="69"/>
    </row>
    <row r="2226" spans="1:248" s="70" customFormat="1" ht="15.95" customHeight="1" x14ac:dyDescent="0.2">
      <c r="A2226" s="87" t="s">
        <v>3911</v>
      </c>
      <c r="B2226" s="128">
        <v>51097</v>
      </c>
      <c r="C2226" s="92" t="s">
        <v>3915</v>
      </c>
      <c r="D2226" s="329">
        <v>8000</v>
      </c>
      <c r="E2226" s="69"/>
      <c r="F2226" s="69"/>
      <c r="G2226" s="69"/>
      <c r="H2226" s="69"/>
      <c r="I2226" s="69"/>
      <c r="J2226" s="69"/>
      <c r="N2226" s="69"/>
      <c r="O2226" s="69"/>
      <c r="P2226" s="69"/>
      <c r="Q2226" s="69"/>
      <c r="R2226" s="69"/>
      <c r="S2226" s="69"/>
      <c r="T2226" s="69"/>
      <c r="U2226" s="69"/>
      <c r="V2226" s="69"/>
      <c r="W2226" s="69"/>
      <c r="X2226" s="69"/>
      <c r="Y2226" s="69"/>
      <c r="Z2226" s="69"/>
      <c r="AA2226" s="69"/>
      <c r="AB2226" s="69"/>
      <c r="AC2226" s="69"/>
      <c r="AD2226" s="69"/>
      <c r="AE2226" s="69"/>
      <c r="AF2226" s="69"/>
      <c r="AG2226" s="69"/>
      <c r="AH2226" s="69"/>
      <c r="AI2226" s="69"/>
      <c r="AJ2226" s="69"/>
      <c r="AK2226" s="69"/>
      <c r="AL2226" s="69"/>
      <c r="AM2226" s="69"/>
      <c r="AN2226" s="69"/>
      <c r="AO2226" s="69"/>
      <c r="AP2226" s="69"/>
      <c r="AQ2226" s="69"/>
      <c r="AR2226" s="69"/>
      <c r="AS2226" s="69"/>
      <c r="AT2226" s="69"/>
      <c r="AU2226" s="69"/>
      <c r="AV2226" s="69"/>
      <c r="AW2226" s="69"/>
      <c r="AX2226" s="69"/>
      <c r="AY2226" s="69"/>
      <c r="AZ2226" s="69"/>
      <c r="BA2226" s="69"/>
      <c r="BB2226" s="69"/>
      <c r="BC2226" s="69"/>
      <c r="BD2226" s="69"/>
      <c r="BE2226" s="69"/>
      <c r="BF2226" s="69"/>
      <c r="BG2226" s="69"/>
      <c r="BH2226" s="69"/>
      <c r="BI2226" s="69"/>
      <c r="BJ2226" s="69"/>
      <c r="BK2226" s="69"/>
      <c r="BL2226" s="69"/>
      <c r="BM2226" s="69"/>
      <c r="BN2226" s="69"/>
      <c r="BO2226" s="69"/>
      <c r="BP2226" s="69"/>
      <c r="BQ2226" s="69"/>
      <c r="BR2226" s="69"/>
      <c r="BS2226" s="69"/>
      <c r="BT2226" s="69"/>
      <c r="BU2226" s="69"/>
      <c r="BV2226" s="69"/>
      <c r="BW2226" s="69"/>
      <c r="BX2226" s="69"/>
      <c r="BY2226" s="69"/>
      <c r="BZ2226" s="69"/>
      <c r="CA2226" s="69"/>
      <c r="CB2226" s="69"/>
      <c r="CC2226" s="69"/>
      <c r="CD2226" s="69"/>
      <c r="CE2226" s="69"/>
      <c r="CF2226" s="69"/>
      <c r="CG2226" s="69"/>
      <c r="CH2226" s="69"/>
      <c r="CI2226" s="69"/>
      <c r="CJ2226" s="69"/>
      <c r="CK2226" s="69"/>
      <c r="CL2226" s="69"/>
      <c r="CM2226" s="69"/>
      <c r="CN2226" s="69"/>
      <c r="CO2226" s="69"/>
      <c r="CP2226" s="69"/>
      <c r="CQ2226" s="69"/>
      <c r="CR2226" s="69"/>
      <c r="CS2226" s="69"/>
      <c r="CT2226" s="69"/>
      <c r="CU2226" s="69"/>
      <c r="CV2226" s="69"/>
      <c r="CW2226" s="69"/>
      <c r="CX2226" s="69"/>
      <c r="CY2226" s="69"/>
      <c r="CZ2226" s="69"/>
      <c r="DA2226" s="69"/>
      <c r="DB2226" s="69"/>
      <c r="DC2226" s="69"/>
      <c r="DD2226" s="69"/>
      <c r="DE2226" s="69"/>
      <c r="DF2226" s="69"/>
      <c r="DG2226" s="69"/>
      <c r="DH2226" s="69"/>
      <c r="DI2226" s="69"/>
      <c r="DJ2226" s="69"/>
      <c r="DK2226" s="69"/>
      <c r="DL2226" s="69"/>
      <c r="DM2226" s="69"/>
      <c r="DN2226" s="69"/>
      <c r="DO2226" s="69"/>
      <c r="DP2226" s="69"/>
      <c r="DQ2226" s="69"/>
      <c r="DR2226" s="69"/>
      <c r="DS2226" s="69"/>
      <c r="DT2226" s="69"/>
      <c r="DU2226" s="69"/>
      <c r="DV2226" s="69"/>
      <c r="DW2226" s="69"/>
      <c r="DX2226" s="69"/>
      <c r="DY2226" s="69"/>
      <c r="DZ2226" s="69"/>
      <c r="EA2226" s="69"/>
      <c r="EB2226" s="69"/>
      <c r="EC2226" s="69"/>
      <c r="ED2226" s="69"/>
      <c r="EE2226" s="69"/>
      <c r="EF2226" s="69"/>
      <c r="EG2226" s="69"/>
      <c r="EH2226" s="69"/>
      <c r="EI2226" s="69"/>
      <c r="EJ2226" s="69"/>
      <c r="EK2226" s="69"/>
      <c r="EL2226" s="69"/>
      <c r="EM2226" s="69"/>
      <c r="EN2226" s="69"/>
      <c r="EO2226" s="69"/>
      <c r="EP2226" s="69"/>
      <c r="EQ2226" s="69"/>
      <c r="ER2226" s="69"/>
      <c r="ES2226" s="69"/>
      <c r="ET2226" s="69"/>
      <c r="EU2226" s="69"/>
      <c r="EV2226" s="69"/>
      <c r="EW2226" s="69"/>
      <c r="EX2226" s="69"/>
      <c r="EY2226" s="69"/>
      <c r="EZ2226" s="69"/>
      <c r="FA2226" s="69"/>
      <c r="FB2226" s="69"/>
      <c r="FC2226" s="69"/>
      <c r="FD2226" s="69"/>
      <c r="FE2226" s="69"/>
      <c r="FF2226" s="69"/>
      <c r="FG2226" s="69"/>
      <c r="FH2226" s="69"/>
      <c r="FI2226" s="69"/>
      <c r="FJ2226" s="69"/>
      <c r="FK2226" s="69"/>
      <c r="FL2226" s="69"/>
      <c r="FM2226" s="69"/>
      <c r="FN2226" s="69"/>
      <c r="FO2226" s="69"/>
      <c r="FP2226" s="69"/>
      <c r="FQ2226" s="69"/>
      <c r="FR2226" s="69"/>
      <c r="FS2226" s="69"/>
      <c r="FT2226" s="69"/>
      <c r="FU2226" s="69"/>
      <c r="FV2226" s="69"/>
      <c r="FW2226" s="69"/>
      <c r="FX2226" s="69"/>
      <c r="FY2226" s="69"/>
      <c r="FZ2226" s="69"/>
      <c r="GA2226" s="69"/>
      <c r="GB2226" s="69"/>
      <c r="GC2226" s="69"/>
      <c r="GD2226" s="69"/>
      <c r="GE2226" s="69"/>
      <c r="GF2226" s="69"/>
      <c r="GG2226" s="69"/>
      <c r="GH2226" s="69"/>
      <c r="GI2226" s="69"/>
      <c r="GJ2226" s="69"/>
      <c r="GK2226" s="69"/>
      <c r="GL2226" s="69"/>
      <c r="GM2226" s="69"/>
      <c r="GN2226" s="69"/>
      <c r="GO2226" s="69"/>
      <c r="GP2226" s="69"/>
      <c r="GQ2226" s="69"/>
      <c r="GR2226" s="69"/>
      <c r="GS2226" s="69"/>
      <c r="GT2226" s="69"/>
      <c r="GU2226" s="69"/>
      <c r="GV2226" s="69"/>
      <c r="GW2226" s="69"/>
      <c r="GX2226" s="69"/>
      <c r="GY2226" s="69"/>
      <c r="GZ2226" s="69"/>
      <c r="HA2226" s="69"/>
      <c r="HB2226" s="69"/>
      <c r="HC2226" s="69"/>
      <c r="HD2226" s="69"/>
      <c r="HE2226" s="69"/>
      <c r="HF2226" s="69"/>
      <c r="HG2226" s="69"/>
      <c r="HH2226" s="69"/>
      <c r="HI2226" s="69"/>
      <c r="HJ2226" s="69"/>
      <c r="HK2226" s="69"/>
      <c r="HL2226" s="69"/>
      <c r="HM2226" s="69"/>
      <c r="HN2226" s="69"/>
      <c r="HO2226" s="69"/>
      <c r="HP2226" s="69"/>
      <c r="HQ2226" s="69"/>
      <c r="HR2226" s="69"/>
      <c r="HS2226" s="69"/>
      <c r="HT2226" s="69"/>
      <c r="HU2226" s="69"/>
      <c r="HV2226" s="69"/>
      <c r="HW2226" s="69"/>
      <c r="HX2226" s="69"/>
      <c r="HY2226" s="69"/>
      <c r="HZ2226" s="69"/>
      <c r="IA2226" s="69"/>
      <c r="IB2226" s="69"/>
      <c r="IC2226" s="69"/>
      <c r="ID2226" s="69"/>
      <c r="IE2226" s="69"/>
      <c r="IF2226" s="69"/>
      <c r="IG2226" s="69"/>
      <c r="IH2226" s="69"/>
      <c r="II2226" s="69"/>
      <c r="IJ2226" s="69"/>
      <c r="IK2226" s="69"/>
      <c r="IL2226" s="69"/>
      <c r="IM2226" s="69"/>
      <c r="IN2226" s="69"/>
    </row>
    <row r="2227" spans="1:248" s="70" customFormat="1" ht="15.95" customHeight="1" x14ac:dyDescent="0.2">
      <c r="A2227" s="87" t="s">
        <v>3911</v>
      </c>
      <c r="B2227" s="128">
        <v>51098</v>
      </c>
      <c r="C2227" s="92" t="s">
        <v>3916</v>
      </c>
      <c r="D2227" s="329">
        <v>12000</v>
      </c>
      <c r="E2227" s="69"/>
      <c r="F2227" s="69"/>
      <c r="G2227" s="69"/>
      <c r="H2227" s="69"/>
      <c r="I2227" s="69"/>
      <c r="J2227" s="69"/>
      <c r="N2227" s="69"/>
      <c r="O2227" s="69"/>
      <c r="P2227" s="69"/>
      <c r="Q2227" s="69"/>
      <c r="R2227" s="69"/>
      <c r="S2227" s="69"/>
      <c r="T2227" s="69"/>
      <c r="U2227" s="69"/>
      <c r="V2227" s="69"/>
      <c r="W2227" s="69"/>
      <c r="X2227" s="69"/>
      <c r="Y2227" s="69"/>
      <c r="Z2227" s="69"/>
      <c r="AA2227" s="69"/>
      <c r="AB2227" s="69"/>
      <c r="AC2227" s="69"/>
      <c r="AD2227" s="69"/>
      <c r="AE2227" s="69"/>
      <c r="AF2227" s="69"/>
      <c r="AG2227" s="69"/>
      <c r="AH2227" s="69"/>
      <c r="AI2227" s="69"/>
      <c r="AJ2227" s="69"/>
      <c r="AK2227" s="69"/>
      <c r="AL2227" s="69"/>
      <c r="AM2227" s="69"/>
      <c r="AN2227" s="69"/>
      <c r="AO2227" s="69"/>
      <c r="AP2227" s="69"/>
      <c r="AQ2227" s="69"/>
      <c r="AR2227" s="69"/>
      <c r="AS2227" s="69"/>
      <c r="AT2227" s="69"/>
      <c r="AU2227" s="69"/>
      <c r="AV2227" s="69"/>
      <c r="AW2227" s="69"/>
      <c r="AX2227" s="69"/>
      <c r="AY2227" s="69"/>
      <c r="AZ2227" s="69"/>
      <c r="BA2227" s="69"/>
      <c r="BB2227" s="69"/>
      <c r="BC2227" s="69"/>
      <c r="BD2227" s="69"/>
      <c r="BE2227" s="69"/>
      <c r="BF2227" s="69"/>
      <c r="BG2227" s="69"/>
      <c r="BH2227" s="69"/>
      <c r="BI2227" s="69"/>
      <c r="BJ2227" s="69"/>
      <c r="BK2227" s="69"/>
      <c r="BL2227" s="69"/>
      <c r="BM2227" s="69"/>
      <c r="BN2227" s="69"/>
      <c r="BO2227" s="69"/>
      <c r="BP2227" s="69"/>
      <c r="BQ2227" s="69"/>
      <c r="BR2227" s="69"/>
      <c r="BS2227" s="69"/>
      <c r="BT2227" s="69"/>
      <c r="BU2227" s="69"/>
      <c r="BV2227" s="69"/>
      <c r="BW2227" s="69"/>
      <c r="BX2227" s="69"/>
      <c r="BY2227" s="69"/>
      <c r="BZ2227" s="69"/>
      <c r="CA2227" s="69"/>
      <c r="CB2227" s="69"/>
      <c r="CC2227" s="69"/>
      <c r="CD2227" s="69"/>
      <c r="CE2227" s="69"/>
      <c r="CF2227" s="69"/>
      <c r="CG2227" s="69"/>
      <c r="CH2227" s="69"/>
      <c r="CI2227" s="69"/>
      <c r="CJ2227" s="69"/>
      <c r="CK2227" s="69"/>
      <c r="CL2227" s="69"/>
      <c r="CM2227" s="69"/>
      <c r="CN2227" s="69"/>
      <c r="CO2227" s="69"/>
      <c r="CP2227" s="69"/>
      <c r="CQ2227" s="69"/>
      <c r="CR2227" s="69"/>
      <c r="CS2227" s="69"/>
      <c r="CT2227" s="69"/>
      <c r="CU2227" s="69"/>
      <c r="CV2227" s="69"/>
      <c r="CW2227" s="69"/>
      <c r="CX2227" s="69"/>
      <c r="CY2227" s="69"/>
      <c r="CZ2227" s="69"/>
      <c r="DA2227" s="69"/>
      <c r="DB2227" s="69"/>
      <c r="DC2227" s="69"/>
      <c r="DD2227" s="69"/>
      <c r="DE2227" s="69"/>
      <c r="DF2227" s="69"/>
      <c r="DG2227" s="69"/>
      <c r="DH2227" s="69"/>
      <c r="DI2227" s="69"/>
      <c r="DJ2227" s="69"/>
      <c r="DK2227" s="69"/>
      <c r="DL2227" s="69"/>
      <c r="DM2227" s="69"/>
      <c r="DN2227" s="69"/>
      <c r="DO2227" s="69"/>
      <c r="DP2227" s="69"/>
      <c r="DQ2227" s="69"/>
      <c r="DR2227" s="69"/>
      <c r="DS2227" s="69"/>
      <c r="DT2227" s="69"/>
      <c r="DU2227" s="69"/>
      <c r="DV2227" s="69"/>
      <c r="DW2227" s="69"/>
      <c r="DX2227" s="69"/>
      <c r="DY2227" s="69"/>
      <c r="DZ2227" s="69"/>
      <c r="EA2227" s="69"/>
      <c r="EB2227" s="69"/>
      <c r="EC2227" s="69"/>
      <c r="ED2227" s="69"/>
      <c r="EE2227" s="69"/>
      <c r="EF2227" s="69"/>
      <c r="EG2227" s="69"/>
      <c r="EH2227" s="69"/>
      <c r="EI2227" s="69"/>
      <c r="EJ2227" s="69"/>
      <c r="EK2227" s="69"/>
      <c r="EL2227" s="69"/>
      <c r="EM2227" s="69"/>
      <c r="EN2227" s="69"/>
      <c r="EO2227" s="69"/>
      <c r="EP2227" s="69"/>
      <c r="EQ2227" s="69"/>
      <c r="ER2227" s="69"/>
      <c r="ES2227" s="69"/>
      <c r="ET2227" s="69"/>
      <c r="EU2227" s="69"/>
      <c r="EV2227" s="69"/>
      <c r="EW2227" s="69"/>
      <c r="EX2227" s="69"/>
      <c r="EY2227" s="69"/>
      <c r="EZ2227" s="69"/>
      <c r="FA2227" s="69"/>
      <c r="FB2227" s="69"/>
      <c r="FC2227" s="69"/>
      <c r="FD2227" s="69"/>
      <c r="FE2227" s="69"/>
      <c r="FF2227" s="69"/>
      <c r="FG2227" s="69"/>
      <c r="FH2227" s="69"/>
      <c r="FI2227" s="69"/>
      <c r="FJ2227" s="69"/>
      <c r="FK2227" s="69"/>
      <c r="FL2227" s="69"/>
      <c r="FM2227" s="69"/>
      <c r="FN2227" s="69"/>
      <c r="FO2227" s="69"/>
      <c r="FP2227" s="69"/>
      <c r="FQ2227" s="69"/>
      <c r="FR2227" s="69"/>
      <c r="FS2227" s="69"/>
      <c r="FT2227" s="69"/>
      <c r="FU2227" s="69"/>
      <c r="FV2227" s="69"/>
      <c r="FW2227" s="69"/>
      <c r="FX2227" s="69"/>
      <c r="FY2227" s="69"/>
      <c r="FZ2227" s="69"/>
      <c r="GA2227" s="69"/>
      <c r="GB2227" s="69"/>
      <c r="GC2227" s="69"/>
      <c r="GD2227" s="69"/>
      <c r="GE2227" s="69"/>
      <c r="GF2227" s="69"/>
      <c r="GG2227" s="69"/>
      <c r="GH2227" s="69"/>
      <c r="GI2227" s="69"/>
      <c r="GJ2227" s="69"/>
      <c r="GK2227" s="69"/>
      <c r="GL2227" s="69"/>
      <c r="GM2227" s="69"/>
      <c r="GN2227" s="69"/>
      <c r="GO2227" s="69"/>
      <c r="GP2227" s="69"/>
      <c r="GQ2227" s="69"/>
      <c r="GR2227" s="69"/>
      <c r="GS2227" s="69"/>
      <c r="GT2227" s="69"/>
      <c r="GU2227" s="69"/>
      <c r="GV2227" s="69"/>
      <c r="GW2227" s="69"/>
      <c r="GX2227" s="69"/>
      <c r="GY2227" s="69"/>
      <c r="GZ2227" s="69"/>
      <c r="HA2227" s="69"/>
      <c r="HB2227" s="69"/>
      <c r="HC2227" s="69"/>
      <c r="HD2227" s="69"/>
      <c r="HE2227" s="69"/>
      <c r="HF2227" s="69"/>
      <c r="HG2227" s="69"/>
      <c r="HH2227" s="69"/>
      <c r="HI2227" s="69"/>
      <c r="HJ2227" s="69"/>
      <c r="HK2227" s="69"/>
      <c r="HL2227" s="69"/>
      <c r="HM2227" s="69"/>
      <c r="HN2227" s="69"/>
      <c r="HO2227" s="69"/>
      <c r="HP2227" s="69"/>
      <c r="HQ2227" s="69"/>
      <c r="HR2227" s="69"/>
      <c r="HS2227" s="69"/>
      <c r="HT2227" s="69"/>
      <c r="HU2227" s="69"/>
      <c r="HV2227" s="69"/>
      <c r="HW2227" s="69"/>
      <c r="HX2227" s="69"/>
      <c r="HY2227" s="69"/>
      <c r="HZ2227" s="69"/>
      <c r="IA2227" s="69"/>
      <c r="IB2227" s="69"/>
      <c r="IC2227" s="69"/>
      <c r="ID2227" s="69"/>
      <c r="IE2227" s="69"/>
      <c r="IF2227" s="69"/>
      <c r="IG2227" s="69"/>
      <c r="IH2227" s="69"/>
      <c r="II2227" s="69"/>
      <c r="IJ2227" s="69"/>
      <c r="IK2227" s="69"/>
      <c r="IL2227" s="69"/>
      <c r="IM2227" s="69"/>
      <c r="IN2227" s="69"/>
    </row>
    <row r="2228" spans="1:248" s="70" customFormat="1" ht="47.1" customHeight="1" x14ac:dyDescent="0.2">
      <c r="A2228" s="87" t="s">
        <v>3911</v>
      </c>
      <c r="B2228" s="128">
        <v>51099</v>
      </c>
      <c r="C2228" s="92" t="s">
        <v>3917</v>
      </c>
      <c r="D2228" s="329">
        <v>14000</v>
      </c>
      <c r="E2228" s="69"/>
      <c r="F2228" s="69"/>
      <c r="G2228" s="69"/>
      <c r="H2228" s="69"/>
      <c r="I2228" s="69"/>
      <c r="J2228" s="69"/>
      <c r="N2228" s="69"/>
      <c r="O2228" s="69"/>
      <c r="P2228" s="69"/>
      <c r="Q2228" s="69"/>
      <c r="R2228" s="69"/>
      <c r="S2228" s="69"/>
      <c r="T2228" s="69"/>
      <c r="U2228" s="69"/>
      <c r="V2228" s="69"/>
      <c r="W2228" s="69"/>
      <c r="X2228" s="69"/>
      <c r="Y2228" s="69"/>
      <c r="Z2228" s="69"/>
      <c r="AA2228" s="69"/>
      <c r="AB2228" s="69"/>
      <c r="AC2228" s="69"/>
      <c r="AD2228" s="69"/>
      <c r="AE2228" s="69"/>
      <c r="AF2228" s="69"/>
      <c r="AG2228" s="69"/>
      <c r="AH2228" s="69"/>
      <c r="AI2228" s="69"/>
      <c r="AJ2228" s="69"/>
      <c r="AK2228" s="69"/>
      <c r="AL2228" s="69"/>
      <c r="AM2228" s="69"/>
      <c r="AN2228" s="69"/>
      <c r="AO2228" s="69"/>
      <c r="AP2228" s="69"/>
      <c r="AQ2228" s="69"/>
      <c r="AR2228" s="69"/>
      <c r="AS2228" s="69"/>
      <c r="AT2228" s="69"/>
      <c r="AU2228" s="69"/>
      <c r="AV2228" s="69"/>
      <c r="AW2228" s="69"/>
      <c r="AX2228" s="69"/>
      <c r="AY2228" s="69"/>
      <c r="AZ2228" s="69"/>
      <c r="BA2228" s="69"/>
      <c r="BB2228" s="69"/>
      <c r="BC2228" s="69"/>
      <c r="BD2228" s="69"/>
      <c r="BE2228" s="69"/>
      <c r="BF2228" s="69"/>
      <c r="BG2228" s="69"/>
      <c r="BH2228" s="69"/>
      <c r="BI2228" s="69"/>
      <c r="BJ2228" s="69"/>
      <c r="BK2228" s="69"/>
      <c r="BL2228" s="69"/>
      <c r="BM2228" s="69"/>
      <c r="BN2228" s="69"/>
      <c r="BO2228" s="69"/>
      <c r="BP2228" s="69"/>
      <c r="BQ2228" s="69"/>
      <c r="BR2228" s="69"/>
      <c r="BS2228" s="69"/>
      <c r="BT2228" s="69"/>
      <c r="BU2228" s="69"/>
      <c r="BV2228" s="69"/>
      <c r="BW2228" s="69"/>
      <c r="BX2228" s="69"/>
      <c r="BY2228" s="69"/>
      <c r="BZ2228" s="69"/>
      <c r="CA2228" s="69"/>
      <c r="CB2228" s="69"/>
      <c r="CC2228" s="69"/>
      <c r="CD2228" s="69"/>
      <c r="CE2228" s="69"/>
      <c r="CF2228" s="69"/>
      <c r="CG2228" s="69"/>
      <c r="CH2228" s="69"/>
      <c r="CI2228" s="69"/>
      <c r="CJ2228" s="69"/>
      <c r="CK2228" s="69"/>
      <c r="CL2228" s="69"/>
      <c r="CM2228" s="69"/>
      <c r="CN2228" s="69"/>
      <c r="CO2228" s="69"/>
      <c r="CP2228" s="69"/>
      <c r="CQ2228" s="69"/>
      <c r="CR2228" s="69"/>
      <c r="CS2228" s="69"/>
      <c r="CT2228" s="69"/>
      <c r="CU2228" s="69"/>
      <c r="CV2228" s="69"/>
      <c r="CW2228" s="69"/>
      <c r="CX2228" s="69"/>
      <c r="CY2228" s="69"/>
      <c r="CZ2228" s="69"/>
      <c r="DA2228" s="69"/>
      <c r="DB2228" s="69"/>
      <c r="DC2228" s="69"/>
      <c r="DD2228" s="69"/>
      <c r="DE2228" s="69"/>
      <c r="DF2228" s="69"/>
      <c r="DG2228" s="69"/>
      <c r="DH2228" s="69"/>
      <c r="DI2228" s="69"/>
      <c r="DJ2228" s="69"/>
      <c r="DK2228" s="69"/>
      <c r="DL2228" s="69"/>
      <c r="DM2228" s="69"/>
      <c r="DN2228" s="69"/>
      <c r="DO2228" s="69"/>
      <c r="DP2228" s="69"/>
      <c r="DQ2228" s="69"/>
      <c r="DR2228" s="69"/>
      <c r="DS2228" s="69"/>
      <c r="DT2228" s="69"/>
      <c r="DU2228" s="69"/>
      <c r="DV2228" s="69"/>
      <c r="DW2228" s="69"/>
      <c r="DX2228" s="69"/>
      <c r="DY2228" s="69"/>
      <c r="DZ2228" s="69"/>
      <c r="EA2228" s="69"/>
      <c r="EB2228" s="69"/>
      <c r="EC2228" s="69"/>
      <c r="ED2228" s="69"/>
      <c r="EE2228" s="69"/>
      <c r="EF2228" s="69"/>
      <c r="EG2228" s="69"/>
      <c r="EH2228" s="69"/>
      <c r="EI2228" s="69"/>
      <c r="EJ2228" s="69"/>
      <c r="EK2228" s="69"/>
      <c r="EL2228" s="69"/>
      <c r="EM2228" s="69"/>
      <c r="EN2228" s="69"/>
      <c r="EO2228" s="69"/>
      <c r="EP2228" s="69"/>
      <c r="EQ2228" s="69"/>
      <c r="ER2228" s="69"/>
      <c r="ES2228" s="69"/>
      <c r="ET2228" s="69"/>
      <c r="EU2228" s="69"/>
      <c r="EV2228" s="69"/>
      <c r="EW2228" s="69"/>
      <c r="EX2228" s="69"/>
      <c r="EY2228" s="69"/>
      <c r="EZ2228" s="69"/>
      <c r="FA2228" s="69"/>
      <c r="FB2228" s="69"/>
      <c r="FC2228" s="69"/>
      <c r="FD2228" s="69"/>
      <c r="FE2228" s="69"/>
      <c r="FF2228" s="69"/>
      <c r="FG2228" s="69"/>
      <c r="FH2228" s="69"/>
      <c r="FI2228" s="69"/>
      <c r="FJ2228" s="69"/>
      <c r="FK2228" s="69"/>
      <c r="FL2228" s="69"/>
      <c r="FM2228" s="69"/>
      <c r="FN2228" s="69"/>
      <c r="FO2228" s="69"/>
      <c r="FP2228" s="69"/>
      <c r="FQ2228" s="69"/>
      <c r="FR2228" s="69"/>
      <c r="FS2228" s="69"/>
      <c r="FT2228" s="69"/>
      <c r="FU2228" s="69"/>
      <c r="FV2228" s="69"/>
      <c r="FW2228" s="69"/>
      <c r="FX2228" s="69"/>
      <c r="FY2228" s="69"/>
      <c r="FZ2228" s="69"/>
      <c r="GA2228" s="69"/>
      <c r="GB2228" s="69"/>
      <c r="GC2228" s="69"/>
      <c r="GD2228" s="69"/>
      <c r="GE2228" s="69"/>
      <c r="GF2228" s="69"/>
      <c r="GG2228" s="69"/>
      <c r="GH2228" s="69"/>
      <c r="GI2228" s="69"/>
      <c r="GJ2228" s="69"/>
      <c r="GK2228" s="69"/>
      <c r="GL2228" s="69"/>
      <c r="GM2228" s="69"/>
      <c r="GN2228" s="69"/>
      <c r="GO2228" s="69"/>
      <c r="GP2228" s="69"/>
      <c r="GQ2228" s="69"/>
      <c r="GR2228" s="69"/>
      <c r="GS2228" s="69"/>
      <c r="GT2228" s="69"/>
      <c r="GU2228" s="69"/>
      <c r="GV2228" s="69"/>
      <c r="GW2228" s="69"/>
      <c r="GX2228" s="69"/>
      <c r="GY2228" s="69"/>
      <c r="GZ2228" s="69"/>
      <c r="HA2228" s="69"/>
      <c r="HB2228" s="69"/>
      <c r="HC2228" s="69"/>
      <c r="HD2228" s="69"/>
      <c r="HE2228" s="69"/>
      <c r="HF2228" s="69"/>
      <c r="HG2228" s="69"/>
      <c r="HH2228" s="69"/>
      <c r="HI2228" s="69"/>
      <c r="HJ2228" s="69"/>
      <c r="HK2228" s="69"/>
      <c r="HL2228" s="69"/>
      <c r="HM2228" s="69"/>
      <c r="HN2228" s="69"/>
      <c r="HO2228" s="69"/>
      <c r="HP2228" s="69"/>
      <c r="HQ2228" s="69"/>
      <c r="HR2228" s="69"/>
      <c r="HS2228" s="69"/>
      <c r="HT2228" s="69"/>
      <c r="HU2228" s="69"/>
      <c r="HV2228" s="69"/>
      <c r="HW2228" s="69"/>
      <c r="HX2228" s="69"/>
      <c r="HY2228" s="69"/>
      <c r="HZ2228" s="69"/>
      <c r="IA2228" s="69"/>
      <c r="IB2228" s="69"/>
      <c r="IC2228" s="69"/>
      <c r="ID2228" s="69"/>
      <c r="IE2228" s="69"/>
      <c r="IF2228" s="69"/>
      <c r="IG2228" s="69"/>
      <c r="IH2228" s="69"/>
      <c r="II2228" s="69"/>
      <c r="IJ2228" s="69"/>
      <c r="IK2228" s="69"/>
      <c r="IL2228" s="69"/>
      <c r="IM2228" s="69"/>
      <c r="IN2228" s="69"/>
    </row>
    <row r="2229" spans="1:248" s="70" customFormat="1" ht="47.1" customHeight="1" x14ac:dyDescent="0.2">
      <c r="A2229" s="39"/>
      <c r="B2229" s="22"/>
      <c r="C2229" s="39" t="s">
        <v>896</v>
      </c>
      <c r="D2229" s="354"/>
      <c r="E2229" s="69"/>
      <c r="F2229" s="69"/>
      <c r="G2229" s="69"/>
      <c r="H2229" s="69"/>
      <c r="I2229" s="69"/>
      <c r="J2229" s="69"/>
      <c r="N2229" s="69"/>
      <c r="O2229" s="69"/>
      <c r="P2229" s="69"/>
      <c r="Q2229" s="69"/>
      <c r="R2229" s="69"/>
      <c r="S2229" s="69"/>
      <c r="T2229" s="69"/>
      <c r="U2229" s="69"/>
      <c r="V2229" s="69"/>
      <c r="W2229" s="69"/>
      <c r="X2229" s="69"/>
      <c r="Y2229" s="69"/>
      <c r="Z2229" s="69"/>
      <c r="AA2229" s="69"/>
      <c r="AB2229" s="69"/>
      <c r="AC2229" s="69"/>
      <c r="AD2229" s="69"/>
      <c r="AE2229" s="69"/>
      <c r="AF2229" s="69"/>
      <c r="AG2229" s="69"/>
      <c r="AH2229" s="69"/>
      <c r="AI2229" s="69"/>
      <c r="AJ2229" s="69"/>
      <c r="AK2229" s="69"/>
      <c r="AL2229" s="69"/>
      <c r="AM2229" s="69"/>
      <c r="AN2229" s="69"/>
      <c r="AO2229" s="69"/>
      <c r="AP2229" s="69"/>
      <c r="AQ2229" s="69"/>
      <c r="AR2229" s="69"/>
      <c r="AS2229" s="69"/>
      <c r="AT2229" s="69"/>
      <c r="AU2229" s="69"/>
      <c r="AV2229" s="69"/>
      <c r="AW2229" s="69"/>
      <c r="AX2229" s="69"/>
      <c r="AY2229" s="69"/>
      <c r="AZ2229" s="69"/>
      <c r="BA2229" s="69"/>
      <c r="BB2229" s="69"/>
      <c r="BC2229" s="69"/>
      <c r="BD2229" s="69"/>
      <c r="BE2229" s="69"/>
      <c r="BF2229" s="69"/>
      <c r="BG2229" s="69"/>
      <c r="BH2229" s="69"/>
      <c r="BI2229" s="69"/>
      <c r="BJ2229" s="69"/>
      <c r="BK2229" s="69"/>
      <c r="BL2229" s="69"/>
      <c r="BM2229" s="69"/>
      <c r="BN2229" s="69"/>
      <c r="BO2229" s="69"/>
      <c r="BP2229" s="69"/>
      <c r="BQ2229" s="69"/>
      <c r="BR2229" s="69"/>
      <c r="BS2229" s="69"/>
      <c r="BT2229" s="69"/>
      <c r="BU2229" s="69"/>
      <c r="BV2229" s="69"/>
      <c r="BW2229" s="69"/>
      <c r="BX2229" s="69"/>
      <c r="BY2229" s="69"/>
      <c r="BZ2229" s="69"/>
      <c r="CA2229" s="69"/>
      <c r="CB2229" s="69"/>
      <c r="CC2229" s="69"/>
      <c r="CD2229" s="69"/>
      <c r="CE2229" s="69"/>
      <c r="CF2229" s="69"/>
      <c r="CG2229" s="69"/>
      <c r="CH2229" s="69"/>
      <c r="CI2229" s="69"/>
      <c r="CJ2229" s="69"/>
      <c r="CK2229" s="69"/>
      <c r="CL2229" s="69"/>
      <c r="CM2229" s="69"/>
      <c r="CN2229" s="69"/>
      <c r="CO2229" s="69"/>
      <c r="CP2229" s="69"/>
      <c r="CQ2229" s="69"/>
      <c r="CR2229" s="69"/>
      <c r="CS2229" s="69"/>
      <c r="CT2229" s="69"/>
      <c r="CU2229" s="69"/>
      <c r="CV2229" s="69"/>
      <c r="CW2229" s="69"/>
      <c r="CX2229" s="69"/>
      <c r="CY2229" s="69"/>
      <c r="CZ2229" s="69"/>
      <c r="DA2229" s="69"/>
      <c r="DB2229" s="69"/>
      <c r="DC2229" s="69"/>
      <c r="DD2229" s="69"/>
      <c r="DE2229" s="69"/>
      <c r="DF2229" s="69"/>
      <c r="DG2229" s="69"/>
      <c r="DH2229" s="69"/>
      <c r="DI2229" s="69"/>
      <c r="DJ2229" s="69"/>
      <c r="DK2229" s="69"/>
      <c r="DL2229" s="69"/>
      <c r="DM2229" s="69"/>
      <c r="DN2229" s="69"/>
      <c r="DO2229" s="69"/>
      <c r="DP2229" s="69"/>
      <c r="DQ2229" s="69"/>
      <c r="DR2229" s="69"/>
      <c r="DS2229" s="69"/>
      <c r="DT2229" s="69"/>
      <c r="DU2229" s="69"/>
      <c r="DV2229" s="69"/>
      <c r="DW2229" s="69"/>
      <c r="DX2229" s="69"/>
      <c r="DY2229" s="69"/>
      <c r="DZ2229" s="69"/>
      <c r="EA2229" s="69"/>
      <c r="EB2229" s="69"/>
      <c r="EC2229" s="69"/>
      <c r="ED2229" s="69"/>
      <c r="EE2229" s="69"/>
      <c r="EF2229" s="69"/>
      <c r="EG2229" s="69"/>
      <c r="EH2229" s="69"/>
      <c r="EI2229" s="69"/>
      <c r="EJ2229" s="69"/>
      <c r="EK2229" s="69"/>
      <c r="EL2229" s="69"/>
      <c r="EM2229" s="69"/>
      <c r="EN2229" s="69"/>
      <c r="EO2229" s="69"/>
      <c r="EP2229" s="69"/>
      <c r="EQ2229" s="69"/>
      <c r="ER2229" s="69"/>
      <c r="ES2229" s="69"/>
      <c r="ET2229" s="69"/>
      <c r="EU2229" s="69"/>
      <c r="EV2229" s="69"/>
      <c r="EW2229" s="69"/>
      <c r="EX2229" s="69"/>
      <c r="EY2229" s="69"/>
      <c r="EZ2229" s="69"/>
      <c r="FA2229" s="69"/>
      <c r="FB2229" s="69"/>
      <c r="FC2229" s="69"/>
      <c r="FD2229" s="69"/>
      <c r="FE2229" s="69"/>
      <c r="FF2229" s="69"/>
      <c r="FG2229" s="69"/>
      <c r="FH2229" s="69"/>
      <c r="FI2229" s="69"/>
      <c r="FJ2229" s="69"/>
      <c r="FK2229" s="69"/>
      <c r="FL2229" s="69"/>
      <c r="FM2229" s="69"/>
      <c r="FN2229" s="69"/>
      <c r="FO2229" s="69"/>
      <c r="FP2229" s="69"/>
      <c r="FQ2229" s="69"/>
      <c r="FR2229" s="69"/>
      <c r="FS2229" s="69"/>
      <c r="FT2229" s="69"/>
      <c r="FU2229" s="69"/>
      <c r="FV2229" s="69"/>
      <c r="FW2229" s="69"/>
      <c r="FX2229" s="69"/>
      <c r="FY2229" s="69"/>
      <c r="FZ2229" s="69"/>
      <c r="GA2229" s="69"/>
      <c r="GB2229" s="69"/>
      <c r="GC2229" s="69"/>
      <c r="GD2229" s="69"/>
      <c r="GE2229" s="69"/>
      <c r="GF2229" s="69"/>
      <c r="GG2229" s="69"/>
      <c r="GH2229" s="69"/>
      <c r="GI2229" s="69"/>
      <c r="GJ2229" s="69"/>
      <c r="GK2229" s="69"/>
      <c r="GL2229" s="69"/>
      <c r="GM2229" s="69"/>
      <c r="GN2229" s="69"/>
      <c r="GO2229" s="69"/>
      <c r="GP2229" s="69"/>
      <c r="GQ2229" s="69"/>
      <c r="GR2229" s="69"/>
      <c r="GS2229" s="69"/>
      <c r="GT2229" s="69"/>
      <c r="GU2229" s="69"/>
      <c r="GV2229" s="69"/>
      <c r="GW2229" s="69"/>
      <c r="GX2229" s="69"/>
      <c r="GY2229" s="69"/>
      <c r="GZ2229" s="69"/>
      <c r="HA2229" s="69"/>
      <c r="HB2229" s="69"/>
      <c r="HC2229" s="69"/>
      <c r="HD2229" s="69"/>
      <c r="HE2229" s="69"/>
      <c r="HF2229" s="69"/>
      <c r="HG2229" s="69"/>
      <c r="HH2229" s="69"/>
      <c r="HI2229" s="69"/>
      <c r="HJ2229" s="69"/>
      <c r="HK2229" s="69"/>
      <c r="HL2229" s="69"/>
      <c r="HM2229" s="69"/>
      <c r="HN2229" s="69"/>
      <c r="HO2229" s="69"/>
      <c r="HP2229" s="69"/>
      <c r="HQ2229" s="69"/>
      <c r="HR2229" s="69"/>
      <c r="HS2229" s="69"/>
      <c r="HT2229" s="69"/>
      <c r="HU2229" s="69"/>
      <c r="HV2229" s="69"/>
      <c r="HW2229" s="69"/>
      <c r="HX2229" s="69"/>
      <c r="HY2229" s="69"/>
      <c r="HZ2229" s="69"/>
      <c r="IA2229" s="69"/>
      <c r="IB2229" s="69"/>
      <c r="IC2229" s="69"/>
      <c r="ID2229" s="69"/>
      <c r="IE2229" s="69"/>
      <c r="IF2229" s="69"/>
      <c r="IG2229" s="69"/>
      <c r="IH2229" s="69"/>
      <c r="II2229" s="69"/>
      <c r="IJ2229" s="69"/>
      <c r="IK2229" s="69"/>
      <c r="IL2229" s="69"/>
      <c r="IM2229" s="69"/>
      <c r="IN2229" s="69"/>
    </row>
    <row r="2230" spans="1:248" s="70" customFormat="1" ht="32.1" customHeight="1" x14ac:dyDescent="0.2">
      <c r="A2230" s="39"/>
      <c r="B2230" s="22"/>
      <c r="C2230" s="39" t="s">
        <v>897</v>
      </c>
      <c r="D2230" s="354"/>
      <c r="E2230" s="69"/>
      <c r="F2230" s="69"/>
      <c r="G2230" s="69"/>
      <c r="H2230" s="69"/>
      <c r="I2230" s="69"/>
      <c r="J2230" s="69"/>
      <c r="N2230" s="69"/>
      <c r="O2230" s="69"/>
      <c r="P2230" s="69"/>
      <c r="Q2230" s="69"/>
      <c r="R2230" s="69"/>
      <c r="S2230" s="69"/>
      <c r="T2230" s="69"/>
      <c r="U2230" s="69"/>
      <c r="V2230" s="69"/>
      <c r="W2230" s="69"/>
      <c r="X2230" s="69"/>
      <c r="Y2230" s="69"/>
      <c r="Z2230" s="69"/>
      <c r="AA2230" s="69"/>
      <c r="AB2230" s="69"/>
      <c r="AC2230" s="69"/>
      <c r="AD2230" s="69"/>
      <c r="AE2230" s="69"/>
      <c r="AF2230" s="69"/>
      <c r="AG2230" s="69"/>
      <c r="AH2230" s="69"/>
      <c r="AI2230" s="69"/>
      <c r="AJ2230" s="69"/>
      <c r="AK2230" s="69"/>
      <c r="AL2230" s="69"/>
      <c r="AM2230" s="69"/>
      <c r="AN2230" s="69"/>
      <c r="AO2230" s="69"/>
      <c r="AP2230" s="69"/>
      <c r="AQ2230" s="69"/>
      <c r="AR2230" s="69"/>
      <c r="AS2230" s="69"/>
      <c r="AT2230" s="69"/>
      <c r="AU2230" s="69"/>
      <c r="AV2230" s="69"/>
      <c r="AW2230" s="69"/>
      <c r="AX2230" s="69"/>
      <c r="AY2230" s="69"/>
      <c r="AZ2230" s="69"/>
      <c r="BA2230" s="69"/>
      <c r="BB2230" s="69"/>
      <c r="BC2230" s="69"/>
      <c r="BD2230" s="69"/>
      <c r="BE2230" s="69"/>
      <c r="BF2230" s="69"/>
      <c r="BG2230" s="69"/>
      <c r="BH2230" s="69"/>
      <c r="BI2230" s="69"/>
      <c r="BJ2230" s="69"/>
      <c r="BK2230" s="69"/>
      <c r="BL2230" s="69"/>
      <c r="BM2230" s="69"/>
      <c r="BN2230" s="69"/>
      <c r="BO2230" s="69"/>
      <c r="BP2230" s="69"/>
      <c r="BQ2230" s="69"/>
      <c r="BR2230" s="69"/>
      <c r="BS2230" s="69"/>
      <c r="BT2230" s="69"/>
      <c r="BU2230" s="69"/>
      <c r="BV2230" s="69"/>
      <c r="BW2230" s="69"/>
      <c r="BX2230" s="69"/>
      <c r="BY2230" s="69"/>
      <c r="BZ2230" s="69"/>
      <c r="CA2230" s="69"/>
      <c r="CB2230" s="69"/>
      <c r="CC2230" s="69"/>
      <c r="CD2230" s="69"/>
      <c r="CE2230" s="69"/>
      <c r="CF2230" s="69"/>
      <c r="CG2230" s="69"/>
      <c r="CH2230" s="69"/>
      <c r="CI2230" s="69"/>
      <c r="CJ2230" s="69"/>
      <c r="CK2230" s="69"/>
      <c r="CL2230" s="69"/>
      <c r="CM2230" s="69"/>
      <c r="CN2230" s="69"/>
      <c r="CO2230" s="69"/>
      <c r="CP2230" s="69"/>
      <c r="CQ2230" s="69"/>
      <c r="CR2230" s="69"/>
      <c r="CS2230" s="69"/>
      <c r="CT2230" s="69"/>
      <c r="CU2230" s="69"/>
      <c r="CV2230" s="69"/>
      <c r="CW2230" s="69"/>
      <c r="CX2230" s="69"/>
      <c r="CY2230" s="69"/>
      <c r="CZ2230" s="69"/>
      <c r="DA2230" s="69"/>
      <c r="DB2230" s="69"/>
      <c r="DC2230" s="69"/>
      <c r="DD2230" s="69"/>
      <c r="DE2230" s="69"/>
      <c r="DF2230" s="69"/>
      <c r="DG2230" s="69"/>
      <c r="DH2230" s="69"/>
      <c r="DI2230" s="69"/>
      <c r="DJ2230" s="69"/>
      <c r="DK2230" s="69"/>
      <c r="DL2230" s="69"/>
      <c r="DM2230" s="69"/>
      <c r="DN2230" s="69"/>
      <c r="DO2230" s="69"/>
      <c r="DP2230" s="69"/>
      <c r="DQ2230" s="69"/>
      <c r="DR2230" s="69"/>
      <c r="DS2230" s="69"/>
      <c r="DT2230" s="69"/>
      <c r="DU2230" s="69"/>
      <c r="DV2230" s="69"/>
      <c r="DW2230" s="69"/>
      <c r="DX2230" s="69"/>
      <c r="DY2230" s="69"/>
      <c r="DZ2230" s="69"/>
      <c r="EA2230" s="69"/>
      <c r="EB2230" s="69"/>
      <c r="EC2230" s="69"/>
      <c r="ED2230" s="69"/>
      <c r="EE2230" s="69"/>
      <c r="EF2230" s="69"/>
      <c r="EG2230" s="69"/>
      <c r="EH2230" s="69"/>
      <c r="EI2230" s="69"/>
      <c r="EJ2230" s="69"/>
      <c r="EK2230" s="69"/>
      <c r="EL2230" s="69"/>
      <c r="EM2230" s="69"/>
      <c r="EN2230" s="69"/>
      <c r="EO2230" s="69"/>
      <c r="EP2230" s="69"/>
      <c r="EQ2230" s="69"/>
      <c r="ER2230" s="69"/>
      <c r="ES2230" s="69"/>
      <c r="ET2230" s="69"/>
      <c r="EU2230" s="69"/>
      <c r="EV2230" s="69"/>
      <c r="EW2230" s="69"/>
      <c r="EX2230" s="69"/>
      <c r="EY2230" s="69"/>
      <c r="EZ2230" s="69"/>
      <c r="FA2230" s="69"/>
      <c r="FB2230" s="69"/>
      <c r="FC2230" s="69"/>
      <c r="FD2230" s="69"/>
      <c r="FE2230" s="69"/>
      <c r="FF2230" s="69"/>
      <c r="FG2230" s="69"/>
      <c r="FH2230" s="69"/>
      <c r="FI2230" s="69"/>
      <c r="FJ2230" s="69"/>
      <c r="FK2230" s="69"/>
      <c r="FL2230" s="69"/>
      <c r="FM2230" s="69"/>
      <c r="FN2230" s="69"/>
      <c r="FO2230" s="69"/>
      <c r="FP2230" s="69"/>
      <c r="FQ2230" s="69"/>
      <c r="FR2230" s="69"/>
      <c r="FS2230" s="69"/>
      <c r="FT2230" s="69"/>
      <c r="FU2230" s="69"/>
      <c r="FV2230" s="69"/>
      <c r="FW2230" s="69"/>
      <c r="FX2230" s="69"/>
      <c r="FY2230" s="69"/>
      <c r="FZ2230" s="69"/>
      <c r="GA2230" s="69"/>
      <c r="GB2230" s="69"/>
      <c r="GC2230" s="69"/>
      <c r="GD2230" s="69"/>
      <c r="GE2230" s="69"/>
      <c r="GF2230" s="69"/>
      <c r="GG2230" s="69"/>
      <c r="GH2230" s="69"/>
      <c r="GI2230" s="69"/>
      <c r="GJ2230" s="69"/>
      <c r="GK2230" s="69"/>
      <c r="GL2230" s="69"/>
      <c r="GM2230" s="69"/>
      <c r="GN2230" s="69"/>
      <c r="GO2230" s="69"/>
      <c r="GP2230" s="69"/>
      <c r="GQ2230" s="69"/>
      <c r="GR2230" s="69"/>
      <c r="GS2230" s="69"/>
      <c r="GT2230" s="69"/>
      <c r="GU2230" s="69"/>
      <c r="GV2230" s="69"/>
      <c r="GW2230" s="69"/>
      <c r="GX2230" s="69"/>
      <c r="GY2230" s="69"/>
      <c r="GZ2230" s="69"/>
      <c r="HA2230" s="69"/>
      <c r="HB2230" s="69"/>
      <c r="HC2230" s="69"/>
      <c r="HD2230" s="69"/>
      <c r="HE2230" s="69"/>
      <c r="HF2230" s="69"/>
      <c r="HG2230" s="69"/>
      <c r="HH2230" s="69"/>
      <c r="HI2230" s="69"/>
      <c r="HJ2230" s="69"/>
      <c r="HK2230" s="69"/>
      <c r="HL2230" s="69"/>
      <c r="HM2230" s="69"/>
      <c r="HN2230" s="69"/>
      <c r="HO2230" s="69"/>
      <c r="HP2230" s="69"/>
      <c r="HQ2230" s="69"/>
      <c r="HR2230" s="69"/>
      <c r="HS2230" s="69"/>
      <c r="HT2230" s="69"/>
      <c r="HU2230" s="69"/>
      <c r="HV2230" s="69"/>
      <c r="HW2230" s="69"/>
      <c r="HX2230" s="69"/>
      <c r="HY2230" s="69"/>
      <c r="HZ2230" s="69"/>
      <c r="IA2230" s="69"/>
      <c r="IB2230" s="69"/>
      <c r="IC2230" s="69"/>
      <c r="ID2230" s="69"/>
      <c r="IE2230" s="69"/>
      <c r="IF2230" s="69"/>
      <c r="IG2230" s="69"/>
      <c r="IH2230" s="69"/>
      <c r="II2230" s="69"/>
      <c r="IJ2230" s="69"/>
      <c r="IK2230" s="69"/>
      <c r="IL2230" s="69"/>
      <c r="IM2230" s="69"/>
      <c r="IN2230" s="69"/>
    </row>
    <row r="2231" spans="1:248" s="70" customFormat="1" ht="32.1" customHeight="1" x14ac:dyDescent="0.2">
      <c r="A2231" s="13" t="s">
        <v>898</v>
      </c>
      <c r="B2231" s="19">
        <v>52001</v>
      </c>
      <c r="C2231" s="16" t="s">
        <v>899</v>
      </c>
      <c r="D2231" s="355">
        <v>75000</v>
      </c>
      <c r="E2231" s="69"/>
      <c r="F2231" s="69"/>
      <c r="G2231" s="69"/>
      <c r="H2231" s="69"/>
      <c r="I2231" s="69"/>
      <c r="J2231" s="69"/>
      <c r="N2231" s="69"/>
      <c r="O2231" s="69"/>
      <c r="P2231" s="69"/>
      <c r="Q2231" s="69"/>
      <c r="R2231" s="69"/>
      <c r="S2231" s="69"/>
      <c r="T2231" s="69"/>
      <c r="U2231" s="69"/>
      <c r="V2231" s="69"/>
      <c r="W2231" s="69"/>
      <c r="X2231" s="69"/>
      <c r="Y2231" s="69"/>
      <c r="Z2231" s="69"/>
      <c r="AA2231" s="69"/>
      <c r="AB2231" s="69"/>
      <c r="AC2231" s="69"/>
      <c r="AD2231" s="69"/>
      <c r="AE2231" s="69"/>
      <c r="AF2231" s="69"/>
      <c r="AG2231" s="69"/>
      <c r="AH2231" s="69"/>
      <c r="AI2231" s="69"/>
      <c r="AJ2231" s="69"/>
      <c r="AK2231" s="69"/>
      <c r="AL2231" s="69"/>
      <c r="AM2231" s="69"/>
      <c r="AN2231" s="69"/>
      <c r="AO2231" s="69"/>
      <c r="AP2231" s="69"/>
      <c r="AQ2231" s="69"/>
      <c r="AR2231" s="69"/>
      <c r="AS2231" s="69"/>
      <c r="AT2231" s="69"/>
      <c r="AU2231" s="69"/>
      <c r="AV2231" s="69"/>
      <c r="AW2231" s="69"/>
      <c r="AX2231" s="69"/>
      <c r="AY2231" s="69"/>
      <c r="AZ2231" s="69"/>
      <c r="BA2231" s="69"/>
      <c r="BB2231" s="69"/>
      <c r="BC2231" s="69"/>
      <c r="BD2231" s="69"/>
      <c r="BE2231" s="69"/>
      <c r="BF2231" s="69"/>
      <c r="BG2231" s="69"/>
      <c r="BH2231" s="69"/>
      <c r="BI2231" s="69"/>
      <c r="BJ2231" s="69"/>
      <c r="BK2231" s="69"/>
      <c r="BL2231" s="69"/>
      <c r="BM2231" s="69"/>
      <c r="BN2231" s="69"/>
      <c r="BO2231" s="69"/>
      <c r="BP2231" s="69"/>
      <c r="BQ2231" s="69"/>
      <c r="BR2231" s="69"/>
      <c r="BS2231" s="69"/>
      <c r="BT2231" s="69"/>
      <c r="BU2231" s="69"/>
      <c r="BV2231" s="69"/>
      <c r="BW2231" s="69"/>
      <c r="BX2231" s="69"/>
      <c r="BY2231" s="69"/>
      <c r="BZ2231" s="69"/>
      <c r="CA2231" s="69"/>
      <c r="CB2231" s="69"/>
      <c r="CC2231" s="69"/>
      <c r="CD2231" s="69"/>
      <c r="CE2231" s="69"/>
      <c r="CF2231" s="69"/>
      <c r="CG2231" s="69"/>
      <c r="CH2231" s="69"/>
      <c r="CI2231" s="69"/>
      <c r="CJ2231" s="69"/>
      <c r="CK2231" s="69"/>
      <c r="CL2231" s="69"/>
      <c r="CM2231" s="69"/>
      <c r="CN2231" s="69"/>
      <c r="CO2231" s="69"/>
      <c r="CP2231" s="69"/>
      <c r="CQ2231" s="69"/>
      <c r="CR2231" s="69"/>
      <c r="CS2231" s="69"/>
      <c r="CT2231" s="69"/>
      <c r="CU2231" s="69"/>
      <c r="CV2231" s="69"/>
      <c r="CW2231" s="69"/>
      <c r="CX2231" s="69"/>
      <c r="CY2231" s="69"/>
      <c r="CZ2231" s="69"/>
      <c r="DA2231" s="69"/>
      <c r="DB2231" s="69"/>
      <c r="DC2231" s="69"/>
      <c r="DD2231" s="69"/>
      <c r="DE2231" s="69"/>
      <c r="DF2231" s="69"/>
      <c r="DG2231" s="69"/>
      <c r="DH2231" s="69"/>
      <c r="DI2231" s="69"/>
      <c r="DJ2231" s="69"/>
      <c r="DK2231" s="69"/>
      <c r="DL2231" s="69"/>
      <c r="DM2231" s="69"/>
      <c r="DN2231" s="69"/>
      <c r="DO2231" s="69"/>
      <c r="DP2231" s="69"/>
      <c r="DQ2231" s="69"/>
      <c r="DR2231" s="69"/>
      <c r="DS2231" s="69"/>
      <c r="DT2231" s="69"/>
      <c r="DU2231" s="69"/>
      <c r="DV2231" s="69"/>
      <c r="DW2231" s="69"/>
      <c r="DX2231" s="69"/>
      <c r="DY2231" s="69"/>
      <c r="DZ2231" s="69"/>
      <c r="EA2231" s="69"/>
      <c r="EB2231" s="69"/>
      <c r="EC2231" s="69"/>
      <c r="ED2231" s="69"/>
      <c r="EE2231" s="69"/>
      <c r="EF2231" s="69"/>
      <c r="EG2231" s="69"/>
      <c r="EH2231" s="69"/>
      <c r="EI2231" s="69"/>
      <c r="EJ2231" s="69"/>
      <c r="EK2231" s="69"/>
      <c r="EL2231" s="69"/>
      <c r="EM2231" s="69"/>
      <c r="EN2231" s="69"/>
      <c r="EO2231" s="69"/>
      <c r="EP2231" s="69"/>
      <c r="EQ2231" s="69"/>
      <c r="ER2231" s="69"/>
      <c r="ES2231" s="69"/>
      <c r="ET2231" s="69"/>
      <c r="EU2231" s="69"/>
      <c r="EV2231" s="69"/>
      <c r="EW2231" s="69"/>
      <c r="EX2231" s="69"/>
      <c r="EY2231" s="69"/>
      <c r="EZ2231" s="69"/>
      <c r="FA2231" s="69"/>
      <c r="FB2231" s="69"/>
      <c r="FC2231" s="69"/>
      <c r="FD2231" s="69"/>
      <c r="FE2231" s="69"/>
      <c r="FF2231" s="69"/>
      <c r="FG2231" s="69"/>
      <c r="FH2231" s="69"/>
      <c r="FI2231" s="69"/>
      <c r="FJ2231" s="69"/>
      <c r="FK2231" s="69"/>
      <c r="FL2231" s="69"/>
      <c r="FM2231" s="69"/>
      <c r="FN2231" s="69"/>
      <c r="FO2231" s="69"/>
      <c r="FP2231" s="69"/>
      <c r="FQ2231" s="69"/>
      <c r="FR2231" s="69"/>
      <c r="FS2231" s="69"/>
      <c r="FT2231" s="69"/>
      <c r="FU2231" s="69"/>
      <c r="FV2231" s="69"/>
      <c r="FW2231" s="69"/>
      <c r="FX2231" s="69"/>
      <c r="FY2231" s="69"/>
      <c r="FZ2231" s="69"/>
      <c r="GA2231" s="69"/>
      <c r="GB2231" s="69"/>
      <c r="GC2231" s="69"/>
      <c r="GD2231" s="69"/>
      <c r="GE2231" s="69"/>
      <c r="GF2231" s="69"/>
      <c r="GG2231" s="69"/>
      <c r="GH2231" s="69"/>
      <c r="GI2231" s="69"/>
      <c r="GJ2231" s="69"/>
      <c r="GK2231" s="69"/>
      <c r="GL2231" s="69"/>
      <c r="GM2231" s="69"/>
      <c r="GN2231" s="69"/>
      <c r="GO2231" s="69"/>
      <c r="GP2231" s="69"/>
      <c r="GQ2231" s="69"/>
      <c r="GR2231" s="69"/>
      <c r="GS2231" s="69"/>
      <c r="GT2231" s="69"/>
      <c r="GU2231" s="69"/>
      <c r="GV2231" s="69"/>
      <c r="GW2231" s="69"/>
      <c r="GX2231" s="69"/>
      <c r="GY2231" s="69"/>
      <c r="GZ2231" s="69"/>
      <c r="HA2231" s="69"/>
      <c r="HB2231" s="69"/>
      <c r="HC2231" s="69"/>
      <c r="HD2231" s="69"/>
      <c r="HE2231" s="69"/>
      <c r="HF2231" s="69"/>
      <c r="HG2231" s="69"/>
      <c r="HH2231" s="69"/>
      <c r="HI2231" s="69"/>
      <c r="HJ2231" s="69"/>
      <c r="HK2231" s="69"/>
      <c r="HL2231" s="69"/>
      <c r="HM2231" s="69"/>
      <c r="HN2231" s="69"/>
      <c r="HO2231" s="69"/>
      <c r="HP2231" s="69"/>
      <c r="HQ2231" s="69"/>
      <c r="HR2231" s="69"/>
      <c r="HS2231" s="69"/>
      <c r="HT2231" s="69"/>
      <c r="HU2231" s="69"/>
      <c r="HV2231" s="69"/>
      <c r="HW2231" s="69"/>
      <c r="HX2231" s="69"/>
      <c r="HY2231" s="69"/>
      <c r="HZ2231" s="69"/>
      <c r="IA2231" s="69"/>
      <c r="IB2231" s="69"/>
      <c r="IC2231" s="69"/>
      <c r="ID2231" s="69"/>
      <c r="IE2231" s="69"/>
      <c r="IF2231" s="69"/>
      <c r="IG2231" s="69"/>
      <c r="IH2231" s="69"/>
      <c r="II2231" s="69"/>
      <c r="IJ2231" s="69"/>
      <c r="IK2231" s="69"/>
      <c r="IL2231" s="69"/>
      <c r="IM2231" s="69"/>
      <c r="IN2231" s="69"/>
    </row>
    <row r="2232" spans="1:248" s="70" customFormat="1" ht="32.1" customHeight="1" x14ac:dyDescent="0.2">
      <c r="A2232" s="13" t="s">
        <v>898</v>
      </c>
      <c r="B2232" s="19">
        <v>52002</v>
      </c>
      <c r="C2232" s="16" t="s">
        <v>900</v>
      </c>
      <c r="D2232" s="355">
        <v>71200</v>
      </c>
      <c r="E2232" s="69"/>
      <c r="F2232" s="69"/>
      <c r="G2232" s="69"/>
      <c r="H2232" s="69"/>
      <c r="I2232" s="69"/>
      <c r="J2232" s="69"/>
      <c r="N2232" s="69"/>
      <c r="O2232" s="69"/>
      <c r="P2232" s="69"/>
      <c r="Q2232" s="69"/>
      <c r="R2232" s="69"/>
      <c r="S2232" s="69"/>
      <c r="T2232" s="69"/>
      <c r="U2232" s="69"/>
      <c r="V2232" s="69"/>
      <c r="W2232" s="69"/>
      <c r="X2232" s="69"/>
      <c r="Y2232" s="69"/>
      <c r="Z2232" s="69"/>
      <c r="AA2232" s="69"/>
      <c r="AB2232" s="69"/>
      <c r="AC2232" s="69"/>
      <c r="AD2232" s="69"/>
      <c r="AE2232" s="69"/>
      <c r="AF2232" s="69"/>
      <c r="AG2232" s="69"/>
      <c r="AH2232" s="69"/>
      <c r="AI2232" s="69"/>
      <c r="AJ2232" s="69"/>
      <c r="AK2232" s="69"/>
      <c r="AL2232" s="69"/>
      <c r="AM2232" s="69"/>
      <c r="AN2232" s="69"/>
      <c r="AO2232" s="69"/>
      <c r="AP2232" s="69"/>
      <c r="AQ2232" s="69"/>
      <c r="AR2232" s="69"/>
      <c r="AS2232" s="69"/>
      <c r="AT2232" s="69"/>
      <c r="AU2232" s="69"/>
      <c r="AV2232" s="69"/>
      <c r="AW2232" s="69"/>
      <c r="AX2232" s="69"/>
      <c r="AY2232" s="69"/>
      <c r="AZ2232" s="69"/>
      <c r="BA2232" s="69"/>
      <c r="BB2232" s="69"/>
      <c r="BC2232" s="69"/>
      <c r="BD2232" s="69"/>
      <c r="BE2232" s="69"/>
      <c r="BF2232" s="69"/>
      <c r="BG2232" s="69"/>
      <c r="BH2232" s="69"/>
      <c r="BI2232" s="69"/>
      <c r="BJ2232" s="69"/>
      <c r="BK2232" s="69"/>
      <c r="BL2232" s="69"/>
      <c r="BM2232" s="69"/>
      <c r="BN2232" s="69"/>
      <c r="BO2232" s="69"/>
      <c r="BP2232" s="69"/>
      <c r="BQ2232" s="69"/>
      <c r="BR2232" s="69"/>
      <c r="BS2232" s="69"/>
      <c r="BT2232" s="69"/>
      <c r="BU2232" s="69"/>
      <c r="BV2232" s="69"/>
      <c r="BW2232" s="69"/>
      <c r="BX2232" s="69"/>
      <c r="BY2232" s="69"/>
      <c r="BZ2232" s="69"/>
      <c r="CA2232" s="69"/>
      <c r="CB2232" s="69"/>
      <c r="CC2232" s="69"/>
      <c r="CD2232" s="69"/>
      <c r="CE2232" s="69"/>
      <c r="CF2232" s="69"/>
      <c r="CG2232" s="69"/>
      <c r="CH2232" s="69"/>
      <c r="CI2232" s="69"/>
      <c r="CJ2232" s="69"/>
      <c r="CK2232" s="69"/>
      <c r="CL2232" s="69"/>
      <c r="CM2232" s="69"/>
      <c r="CN2232" s="69"/>
      <c r="CO2232" s="69"/>
      <c r="CP2232" s="69"/>
      <c r="CQ2232" s="69"/>
      <c r="CR2232" s="69"/>
      <c r="CS2232" s="69"/>
      <c r="CT2232" s="69"/>
      <c r="CU2232" s="69"/>
      <c r="CV2232" s="69"/>
      <c r="CW2232" s="69"/>
      <c r="CX2232" s="69"/>
      <c r="CY2232" s="69"/>
      <c r="CZ2232" s="69"/>
      <c r="DA2232" s="69"/>
      <c r="DB2232" s="69"/>
      <c r="DC2232" s="69"/>
      <c r="DD2232" s="69"/>
      <c r="DE2232" s="69"/>
      <c r="DF2232" s="69"/>
      <c r="DG2232" s="69"/>
      <c r="DH2232" s="69"/>
      <c r="DI2232" s="69"/>
      <c r="DJ2232" s="69"/>
      <c r="DK2232" s="69"/>
      <c r="DL2232" s="69"/>
      <c r="DM2232" s="69"/>
      <c r="DN2232" s="69"/>
      <c r="DO2232" s="69"/>
      <c r="DP2232" s="69"/>
      <c r="DQ2232" s="69"/>
      <c r="DR2232" s="69"/>
      <c r="DS2232" s="69"/>
      <c r="DT2232" s="69"/>
      <c r="DU2232" s="69"/>
      <c r="DV2232" s="69"/>
      <c r="DW2232" s="69"/>
      <c r="DX2232" s="69"/>
      <c r="DY2232" s="69"/>
      <c r="DZ2232" s="69"/>
      <c r="EA2232" s="69"/>
      <c r="EB2232" s="69"/>
      <c r="EC2232" s="69"/>
      <c r="ED2232" s="69"/>
      <c r="EE2232" s="69"/>
      <c r="EF2232" s="69"/>
      <c r="EG2232" s="69"/>
      <c r="EH2232" s="69"/>
      <c r="EI2232" s="69"/>
      <c r="EJ2232" s="69"/>
      <c r="EK2232" s="69"/>
      <c r="EL2232" s="69"/>
      <c r="EM2232" s="69"/>
      <c r="EN2232" s="69"/>
      <c r="EO2232" s="69"/>
      <c r="EP2232" s="69"/>
      <c r="EQ2232" s="69"/>
      <c r="ER2232" s="69"/>
      <c r="ES2232" s="69"/>
      <c r="ET2232" s="69"/>
      <c r="EU2232" s="69"/>
      <c r="EV2232" s="69"/>
      <c r="EW2232" s="69"/>
      <c r="EX2232" s="69"/>
      <c r="EY2232" s="69"/>
      <c r="EZ2232" s="69"/>
      <c r="FA2232" s="69"/>
      <c r="FB2232" s="69"/>
      <c r="FC2232" s="69"/>
      <c r="FD2232" s="69"/>
      <c r="FE2232" s="69"/>
      <c r="FF2232" s="69"/>
      <c r="FG2232" s="69"/>
      <c r="FH2232" s="69"/>
      <c r="FI2232" s="69"/>
      <c r="FJ2232" s="69"/>
      <c r="FK2232" s="69"/>
      <c r="FL2232" s="69"/>
      <c r="FM2232" s="69"/>
      <c r="FN2232" s="69"/>
      <c r="FO2232" s="69"/>
      <c r="FP2232" s="69"/>
      <c r="FQ2232" s="69"/>
      <c r="FR2232" s="69"/>
      <c r="FS2232" s="69"/>
      <c r="FT2232" s="69"/>
      <c r="FU2232" s="69"/>
      <c r="FV2232" s="69"/>
      <c r="FW2232" s="69"/>
      <c r="FX2232" s="69"/>
      <c r="FY2232" s="69"/>
      <c r="FZ2232" s="69"/>
      <c r="GA2232" s="69"/>
      <c r="GB2232" s="69"/>
      <c r="GC2232" s="69"/>
      <c r="GD2232" s="69"/>
      <c r="GE2232" s="69"/>
      <c r="GF2232" s="69"/>
      <c r="GG2232" s="69"/>
      <c r="GH2232" s="69"/>
      <c r="GI2232" s="69"/>
      <c r="GJ2232" s="69"/>
      <c r="GK2232" s="69"/>
      <c r="GL2232" s="69"/>
      <c r="GM2232" s="69"/>
      <c r="GN2232" s="69"/>
      <c r="GO2232" s="69"/>
      <c r="GP2232" s="69"/>
      <c r="GQ2232" s="69"/>
      <c r="GR2232" s="69"/>
      <c r="GS2232" s="69"/>
      <c r="GT2232" s="69"/>
      <c r="GU2232" s="69"/>
      <c r="GV2232" s="69"/>
      <c r="GW2232" s="69"/>
      <c r="GX2232" s="69"/>
      <c r="GY2232" s="69"/>
      <c r="GZ2232" s="69"/>
      <c r="HA2232" s="69"/>
      <c r="HB2232" s="69"/>
      <c r="HC2232" s="69"/>
      <c r="HD2232" s="69"/>
      <c r="HE2232" s="69"/>
      <c r="HF2232" s="69"/>
      <c r="HG2232" s="69"/>
      <c r="HH2232" s="69"/>
      <c r="HI2232" s="69"/>
      <c r="HJ2232" s="69"/>
      <c r="HK2232" s="69"/>
      <c r="HL2232" s="69"/>
      <c r="HM2232" s="69"/>
      <c r="HN2232" s="69"/>
      <c r="HO2232" s="69"/>
      <c r="HP2232" s="69"/>
      <c r="HQ2232" s="69"/>
      <c r="HR2232" s="69"/>
      <c r="HS2232" s="69"/>
      <c r="HT2232" s="69"/>
      <c r="HU2232" s="69"/>
      <c r="HV2232" s="69"/>
      <c r="HW2232" s="69"/>
      <c r="HX2232" s="69"/>
      <c r="HY2232" s="69"/>
      <c r="HZ2232" s="69"/>
      <c r="IA2232" s="69"/>
      <c r="IB2232" s="69"/>
      <c r="IC2232" s="69"/>
      <c r="ID2232" s="69"/>
      <c r="IE2232" s="69"/>
      <c r="IF2232" s="69"/>
      <c r="IG2232" s="69"/>
      <c r="IH2232" s="69"/>
      <c r="II2232" s="69"/>
      <c r="IJ2232" s="69"/>
      <c r="IK2232" s="69"/>
      <c r="IL2232" s="69"/>
      <c r="IM2232" s="69"/>
      <c r="IN2232" s="69"/>
    </row>
    <row r="2233" spans="1:248" s="70" customFormat="1" ht="32.1" customHeight="1" x14ac:dyDescent="0.2">
      <c r="A2233" s="13" t="s">
        <v>901</v>
      </c>
      <c r="B2233" s="19">
        <v>52003</v>
      </c>
      <c r="C2233" s="16" t="s">
        <v>902</v>
      </c>
      <c r="D2233" s="355">
        <v>71000</v>
      </c>
      <c r="E2233" s="69"/>
      <c r="F2233" s="69"/>
      <c r="G2233" s="69"/>
      <c r="H2233" s="69"/>
      <c r="I2233" s="69"/>
      <c r="J2233" s="69"/>
      <c r="N2233" s="69"/>
      <c r="O2233" s="69"/>
      <c r="P2233" s="69"/>
      <c r="Q2233" s="69"/>
      <c r="R2233" s="69"/>
      <c r="S2233" s="69"/>
      <c r="T2233" s="69"/>
      <c r="U2233" s="69"/>
      <c r="V2233" s="69"/>
      <c r="W2233" s="69"/>
      <c r="X2233" s="69"/>
      <c r="Y2233" s="69"/>
      <c r="Z2233" s="69"/>
      <c r="AA2233" s="69"/>
      <c r="AB2233" s="69"/>
      <c r="AC2233" s="69"/>
      <c r="AD2233" s="69"/>
      <c r="AE2233" s="69"/>
      <c r="AF2233" s="69"/>
      <c r="AG2233" s="69"/>
      <c r="AH2233" s="69"/>
      <c r="AI2233" s="69"/>
      <c r="AJ2233" s="69"/>
      <c r="AK2233" s="69"/>
      <c r="AL2233" s="69"/>
      <c r="AM2233" s="69"/>
      <c r="AN2233" s="69"/>
      <c r="AO2233" s="69"/>
      <c r="AP2233" s="69"/>
      <c r="AQ2233" s="69"/>
      <c r="AR2233" s="69"/>
      <c r="AS2233" s="69"/>
      <c r="AT2233" s="69"/>
      <c r="AU2233" s="69"/>
      <c r="AV2233" s="69"/>
      <c r="AW2233" s="69"/>
      <c r="AX2233" s="69"/>
      <c r="AY2233" s="69"/>
      <c r="AZ2233" s="69"/>
      <c r="BA2233" s="69"/>
      <c r="BB2233" s="69"/>
      <c r="BC2233" s="69"/>
      <c r="BD2233" s="69"/>
      <c r="BE2233" s="69"/>
      <c r="BF2233" s="69"/>
      <c r="BG2233" s="69"/>
      <c r="BH2233" s="69"/>
      <c r="BI2233" s="69"/>
      <c r="BJ2233" s="69"/>
      <c r="BK2233" s="69"/>
      <c r="BL2233" s="69"/>
      <c r="BM2233" s="69"/>
      <c r="BN2233" s="69"/>
      <c r="BO2233" s="69"/>
      <c r="BP2233" s="69"/>
      <c r="BQ2233" s="69"/>
      <c r="BR2233" s="69"/>
      <c r="BS2233" s="69"/>
      <c r="BT2233" s="69"/>
      <c r="BU2233" s="69"/>
      <c r="BV2233" s="69"/>
      <c r="BW2233" s="69"/>
      <c r="BX2233" s="69"/>
      <c r="BY2233" s="69"/>
      <c r="BZ2233" s="69"/>
      <c r="CA2233" s="69"/>
      <c r="CB2233" s="69"/>
      <c r="CC2233" s="69"/>
      <c r="CD2233" s="69"/>
      <c r="CE2233" s="69"/>
      <c r="CF2233" s="69"/>
      <c r="CG2233" s="69"/>
      <c r="CH2233" s="69"/>
      <c r="CI2233" s="69"/>
      <c r="CJ2233" s="69"/>
      <c r="CK2233" s="69"/>
      <c r="CL2233" s="69"/>
      <c r="CM2233" s="69"/>
      <c r="CN2233" s="69"/>
      <c r="CO2233" s="69"/>
      <c r="CP2233" s="69"/>
      <c r="CQ2233" s="69"/>
      <c r="CR2233" s="69"/>
      <c r="CS2233" s="69"/>
      <c r="CT2233" s="69"/>
      <c r="CU2233" s="69"/>
      <c r="CV2233" s="69"/>
      <c r="CW2233" s="69"/>
      <c r="CX2233" s="69"/>
      <c r="CY2233" s="69"/>
      <c r="CZ2233" s="69"/>
      <c r="DA2233" s="69"/>
      <c r="DB2233" s="69"/>
      <c r="DC2233" s="69"/>
      <c r="DD2233" s="69"/>
      <c r="DE2233" s="69"/>
      <c r="DF2233" s="69"/>
      <c r="DG2233" s="69"/>
      <c r="DH2233" s="69"/>
      <c r="DI2233" s="69"/>
      <c r="DJ2233" s="69"/>
      <c r="DK2233" s="69"/>
      <c r="DL2233" s="69"/>
      <c r="DM2233" s="69"/>
      <c r="DN2233" s="69"/>
      <c r="DO2233" s="69"/>
      <c r="DP2233" s="69"/>
      <c r="DQ2233" s="69"/>
      <c r="DR2233" s="69"/>
      <c r="DS2233" s="69"/>
      <c r="DT2233" s="69"/>
      <c r="DU2233" s="69"/>
      <c r="DV2233" s="69"/>
      <c r="DW2233" s="69"/>
      <c r="DX2233" s="69"/>
      <c r="DY2233" s="69"/>
      <c r="DZ2233" s="69"/>
      <c r="EA2233" s="69"/>
      <c r="EB2233" s="69"/>
      <c r="EC2233" s="69"/>
      <c r="ED2233" s="69"/>
      <c r="EE2233" s="69"/>
      <c r="EF2233" s="69"/>
      <c r="EG2233" s="69"/>
      <c r="EH2233" s="69"/>
      <c r="EI2233" s="69"/>
      <c r="EJ2233" s="69"/>
      <c r="EK2233" s="69"/>
      <c r="EL2233" s="69"/>
      <c r="EM2233" s="69"/>
      <c r="EN2233" s="69"/>
      <c r="EO2233" s="69"/>
      <c r="EP2233" s="69"/>
      <c r="EQ2233" s="69"/>
      <c r="ER2233" s="69"/>
      <c r="ES2233" s="69"/>
      <c r="ET2233" s="69"/>
      <c r="EU2233" s="69"/>
      <c r="EV2233" s="69"/>
      <c r="EW2233" s="69"/>
      <c r="EX2233" s="69"/>
      <c r="EY2233" s="69"/>
      <c r="EZ2233" s="69"/>
      <c r="FA2233" s="69"/>
      <c r="FB2233" s="69"/>
      <c r="FC2233" s="69"/>
      <c r="FD2233" s="69"/>
      <c r="FE2233" s="69"/>
      <c r="FF2233" s="69"/>
      <c r="FG2233" s="69"/>
      <c r="FH2233" s="69"/>
      <c r="FI2233" s="69"/>
      <c r="FJ2233" s="69"/>
      <c r="FK2233" s="69"/>
      <c r="FL2233" s="69"/>
      <c r="FM2233" s="69"/>
      <c r="FN2233" s="69"/>
      <c r="FO2233" s="69"/>
      <c r="FP2233" s="69"/>
      <c r="FQ2233" s="69"/>
      <c r="FR2233" s="69"/>
      <c r="FS2233" s="69"/>
      <c r="FT2233" s="69"/>
      <c r="FU2233" s="69"/>
      <c r="FV2233" s="69"/>
      <c r="FW2233" s="69"/>
      <c r="FX2233" s="69"/>
      <c r="FY2233" s="69"/>
      <c r="FZ2233" s="69"/>
      <c r="GA2233" s="69"/>
      <c r="GB2233" s="69"/>
      <c r="GC2233" s="69"/>
      <c r="GD2233" s="69"/>
      <c r="GE2233" s="69"/>
      <c r="GF2233" s="69"/>
      <c r="GG2233" s="69"/>
      <c r="GH2233" s="69"/>
      <c r="GI2233" s="69"/>
      <c r="GJ2233" s="69"/>
      <c r="GK2233" s="69"/>
      <c r="GL2233" s="69"/>
      <c r="GM2233" s="69"/>
      <c r="GN2233" s="69"/>
      <c r="GO2233" s="69"/>
      <c r="GP2233" s="69"/>
      <c r="GQ2233" s="69"/>
      <c r="GR2233" s="69"/>
      <c r="GS2233" s="69"/>
      <c r="GT2233" s="69"/>
      <c r="GU2233" s="69"/>
      <c r="GV2233" s="69"/>
      <c r="GW2233" s="69"/>
      <c r="GX2233" s="69"/>
      <c r="GY2233" s="69"/>
      <c r="GZ2233" s="69"/>
      <c r="HA2233" s="69"/>
      <c r="HB2233" s="69"/>
      <c r="HC2233" s="69"/>
      <c r="HD2233" s="69"/>
      <c r="HE2233" s="69"/>
      <c r="HF2233" s="69"/>
      <c r="HG2233" s="69"/>
      <c r="HH2233" s="69"/>
      <c r="HI2233" s="69"/>
      <c r="HJ2233" s="69"/>
      <c r="HK2233" s="69"/>
      <c r="HL2233" s="69"/>
      <c r="HM2233" s="69"/>
      <c r="HN2233" s="69"/>
      <c r="HO2233" s="69"/>
      <c r="HP2233" s="69"/>
      <c r="HQ2233" s="69"/>
      <c r="HR2233" s="69"/>
      <c r="HS2233" s="69"/>
      <c r="HT2233" s="69"/>
      <c r="HU2233" s="69"/>
      <c r="HV2233" s="69"/>
      <c r="HW2233" s="69"/>
      <c r="HX2233" s="69"/>
      <c r="HY2233" s="69"/>
      <c r="HZ2233" s="69"/>
      <c r="IA2233" s="69"/>
      <c r="IB2233" s="69"/>
      <c r="IC2233" s="69"/>
      <c r="ID2233" s="69"/>
      <c r="IE2233" s="69"/>
      <c r="IF2233" s="69"/>
      <c r="IG2233" s="69"/>
      <c r="IH2233" s="69"/>
      <c r="II2233" s="69"/>
      <c r="IJ2233" s="69"/>
      <c r="IK2233" s="69"/>
      <c r="IL2233" s="69"/>
      <c r="IM2233" s="69"/>
      <c r="IN2233" s="69"/>
    </row>
    <row r="2234" spans="1:248" s="70" customFormat="1" ht="15.95" customHeight="1" x14ac:dyDescent="0.2">
      <c r="A2234" s="13" t="s">
        <v>903</v>
      </c>
      <c r="B2234" s="19">
        <v>52004</v>
      </c>
      <c r="C2234" s="16" t="s">
        <v>904</v>
      </c>
      <c r="D2234" s="355">
        <v>73500</v>
      </c>
      <c r="E2234" s="69"/>
      <c r="F2234" s="69"/>
      <c r="G2234" s="69"/>
      <c r="H2234" s="69"/>
      <c r="I2234" s="69"/>
      <c r="J2234" s="69"/>
      <c r="N2234" s="69"/>
      <c r="O2234" s="69"/>
      <c r="P2234" s="69"/>
      <c r="Q2234" s="69"/>
      <c r="R2234" s="69"/>
      <c r="S2234" s="69"/>
      <c r="T2234" s="69"/>
      <c r="U2234" s="69"/>
      <c r="V2234" s="69"/>
      <c r="W2234" s="69"/>
      <c r="X2234" s="69"/>
      <c r="Y2234" s="69"/>
      <c r="Z2234" s="69"/>
      <c r="AA2234" s="69"/>
      <c r="AB2234" s="69"/>
      <c r="AC2234" s="69"/>
      <c r="AD2234" s="69"/>
      <c r="AE2234" s="69"/>
      <c r="AF2234" s="69"/>
      <c r="AG2234" s="69"/>
      <c r="AH2234" s="69"/>
      <c r="AI2234" s="69"/>
      <c r="AJ2234" s="69"/>
      <c r="AK2234" s="69"/>
      <c r="AL2234" s="69"/>
      <c r="AM2234" s="69"/>
      <c r="AN2234" s="69"/>
      <c r="AO2234" s="69"/>
      <c r="AP2234" s="69"/>
      <c r="AQ2234" s="69"/>
      <c r="AR2234" s="69"/>
      <c r="AS2234" s="69"/>
      <c r="AT2234" s="69"/>
      <c r="AU2234" s="69"/>
      <c r="AV2234" s="69"/>
      <c r="AW2234" s="69"/>
      <c r="AX2234" s="69"/>
      <c r="AY2234" s="69"/>
      <c r="AZ2234" s="69"/>
      <c r="BA2234" s="69"/>
      <c r="BB2234" s="69"/>
      <c r="BC2234" s="69"/>
      <c r="BD2234" s="69"/>
      <c r="BE2234" s="69"/>
      <c r="BF2234" s="69"/>
      <c r="BG2234" s="69"/>
      <c r="BH2234" s="69"/>
      <c r="BI2234" s="69"/>
      <c r="BJ2234" s="69"/>
      <c r="BK2234" s="69"/>
      <c r="BL2234" s="69"/>
      <c r="BM2234" s="69"/>
      <c r="BN2234" s="69"/>
      <c r="BO2234" s="69"/>
      <c r="BP2234" s="69"/>
      <c r="BQ2234" s="69"/>
      <c r="BR2234" s="69"/>
      <c r="BS2234" s="69"/>
      <c r="BT2234" s="69"/>
      <c r="BU2234" s="69"/>
      <c r="BV2234" s="69"/>
      <c r="BW2234" s="69"/>
      <c r="BX2234" s="69"/>
      <c r="BY2234" s="69"/>
      <c r="BZ2234" s="69"/>
      <c r="CA2234" s="69"/>
      <c r="CB2234" s="69"/>
      <c r="CC2234" s="69"/>
      <c r="CD2234" s="69"/>
      <c r="CE2234" s="69"/>
      <c r="CF2234" s="69"/>
      <c r="CG2234" s="69"/>
      <c r="CH2234" s="69"/>
      <c r="CI2234" s="69"/>
      <c r="CJ2234" s="69"/>
      <c r="CK2234" s="69"/>
      <c r="CL2234" s="69"/>
      <c r="CM2234" s="69"/>
      <c r="CN2234" s="69"/>
      <c r="CO2234" s="69"/>
      <c r="CP2234" s="69"/>
      <c r="CQ2234" s="69"/>
      <c r="CR2234" s="69"/>
      <c r="CS2234" s="69"/>
      <c r="CT2234" s="69"/>
      <c r="CU2234" s="69"/>
      <c r="CV2234" s="69"/>
      <c r="CW2234" s="69"/>
      <c r="CX2234" s="69"/>
      <c r="CY2234" s="69"/>
      <c r="CZ2234" s="69"/>
      <c r="DA2234" s="69"/>
      <c r="DB2234" s="69"/>
      <c r="DC2234" s="69"/>
      <c r="DD2234" s="69"/>
      <c r="DE2234" s="69"/>
      <c r="DF2234" s="69"/>
      <c r="DG2234" s="69"/>
      <c r="DH2234" s="69"/>
      <c r="DI2234" s="69"/>
      <c r="DJ2234" s="69"/>
      <c r="DK2234" s="69"/>
      <c r="DL2234" s="69"/>
      <c r="DM2234" s="69"/>
      <c r="DN2234" s="69"/>
      <c r="DO2234" s="69"/>
      <c r="DP2234" s="69"/>
      <c r="DQ2234" s="69"/>
      <c r="DR2234" s="69"/>
      <c r="DS2234" s="69"/>
      <c r="DT2234" s="69"/>
      <c r="DU2234" s="69"/>
      <c r="DV2234" s="69"/>
      <c r="DW2234" s="69"/>
      <c r="DX2234" s="69"/>
      <c r="DY2234" s="69"/>
      <c r="DZ2234" s="69"/>
      <c r="EA2234" s="69"/>
      <c r="EB2234" s="69"/>
      <c r="EC2234" s="69"/>
      <c r="ED2234" s="69"/>
      <c r="EE2234" s="69"/>
      <c r="EF2234" s="69"/>
      <c r="EG2234" s="69"/>
      <c r="EH2234" s="69"/>
      <c r="EI2234" s="69"/>
      <c r="EJ2234" s="69"/>
      <c r="EK2234" s="69"/>
      <c r="EL2234" s="69"/>
      <c r="EM2234" s="69"/>
      <c r="EN2234" s="69"/>
      <c r="EO2234" s="69"/>
      <c r="EP2234" s="69"/>
      <c r="EQ2234" s="69"/>
      <c r="ER2234" s="69"/>
      <c r="ES2234" s="69"/>
      <c r="ET2234" s="69"/>
      <c r="EU2234" s="69"/>
      <c r="EV2234" s="69"/>
      <c r="EW2234" s="69"/>
      <c r="EX2234" s="69"/>
      <c r="EY2234" s="69"/>
      <c r="EZ2234" s="69"/>
      <c r="FA2234" s="69"/>
      <c r="FB2234" s="69"/>
      <c r="FC2234" s="69"/>
      <c r="FD2234" s="69"/>
      <c r="FE2234" s="69"/>
      <c r="FF2234" s="69"/>
      <c r="FG2234" s="69"/>
      <c r="FH2234" s="69"/>
      <c r="FI2234" s="69"/>
      <c r="FJ2234" s="69"/>
      <c r="FK2234" s="69"/>
      <c r="FL2234" s="69"/>
      <c r="FM2234" s="69"/>
      <c r="FN2234" s="69"/>
      <c r="FO2234" s="69"/>
      <c r="FP2234" s="69"/>
      <c r="FQ2234" s="69"/>
      <c r="FR2234" s="69"/>
      <c r="FS2234" s="69"/>
      <c r="FT2234" s="69"/>
      <c r="FU2234" s="69"/>
      <c r="FV2234" s="69"/>
      <c r="FW2234" s="69"/>
      <c r="FX2234" s="69"/>
      <c r="FY2234" s="69"/>
      <c r="FZ2234" s="69"/>
      <c r="GA2234" s="69"/>
      <c r="GB2234" s="69"/>
      <c r="GC2234" s="69"/>
      <c r="GD2234" s="69"/>
      <c r="GE2234" s="69"/>
      <c r="GF2234" s="69"/>
      <c r="GG2234" s="69"/>
      <c r="GH2234" s="69"/>
      <c r="GI2234" s="69"/>
      <c r="GJ2234" s="69"/>
      <c r="GK2234" s="69"/>
      <c r="GL2234" s="69"/>
      <c r="GM2234" s="69"/>
      <c r="GN2234" s="69"/>
      <c r="GO2234" s="69"/>
      <c r="GP2234" s="69"/>
      <c r="GQ2234" s="69"/>
      <c r="GR2234" s="69"/>
      <c r="GS2234" s="69"/>
      <c r="GT2234" s="69"/>
      <c r="GU2234" s="69"/>
      <c r="GV2234" s="69"/>
      <c r="GW2234" s="69"/>
      <c r="GX2234" s="69"/>
      <c r="GY2234" s="69"/>
      <c r="GZ2234" s="69"/>
      <c r="HA2234" s="69"/>
      <c r="HB2234" s="69"/>
      <c r="HC2234" s="69"/>
      <c r="HD2234" s="69"/>
      <c r="HE2234" s="69"/>
      <c r="HF2234" s="69"/>
      <c r="HG2234" s="69"/>
      <c r="HH2234" s="69"/>
      <c r="HI2234" s="69"/>
      <c r="HJ2234" s="69"/>
      <c r="HK2234" s="69"/>
      <c r="HL2234" s="69"/>
      <c r="HM2234" s="69"/>
      <c r="HN2234" s="69"/>
      <c r="HO2234" s="69"/>
      <c r="HP2234" s="69"/>
      <c r="HQ2234" s="69"/>
      <c r="HR2234" s="69"/>
      <c r="HS2234" s="69"/>
      <c r="HT2234" s="69"/>
      <c r="HU2234" s="69"/>
      <c r="HV2234" s="69"/>
      <c r="HW2234" s="69"/>
      <c r="HX2234" s="69"/>
      <c r="HY2234" s="69"/>
      <c r="HZ2234" s="69"/>
      <c r="IA2234" s="69"/>
      <c r="IB2234" s="69"/>
      <c r="IC2234" s="69"/>
      <c r="ID2234" s="69"/>
      <c r="IE2234" s="69"/>
      <c r="IF2234" s="69"/>
      <c r="IG2234" s="69"/>
      <c r="IH2234" s="69"/>
      <c r="II2234" s="69"/>
      <c r="IJ2234" s="69"/>
      <c r="IK2234" s="69"/>
      <c r="IL2234" s="69"/>
      <c r="IM2234" s="69"/>
      <c r="IN2234" s="69"/>
    </row>
    <row r="2235" spans="1:248" s="70" customFormat="1" ht="15.95" customHeight="1" x14ac:dyDescent="0.2">
      <c r="A2235" s="13" t="s">
        <v>905</v>
      </c>
      <c r="B2235" s="19">
        <v>52005</v>
      </c>
      <c r="C2235" s="16" t="s">
        <v>906</v>
      </c>
      <c r="D2235" s="355">
        <v>27900</v>
      </c>
      <c r="E2235" s="69"/>
      <c r="F2235" s="69"/>
      <c r="G2235" s="69"/>
      <c r="H2235" s="69"/>
      <c r="I2235" s="69"/>
      <c r="J2235" s="69"/>
      <c r="N2235" s="69"/>
      <c r="O2235" s="69"/>
      <c r="P2235" s="69"/>
      <c r="Q2235" s="69"/>
      <c r="R2235" s="69"/>
      <c r="S2235" s="69"/>
      <c r="T2235" s="69"/>
      <c r="U2235" s="69"/>
      <c r="V2235" s="69"/>
      <c r="W2235" s="69"/>
      <c r="X2235" s="69"/>
      <c r="Y2235" s="69"/>
      <c r="Z2235" s="69"/>
      <c r="AA2235" s="69"/>
      <c r="AB2235" s="69"/>
      <c r="AC2235" s="69"/>
      <c r="AD2235" s="69"/>
      <c r="AE2235" s="69"/>
      <c r="AF2235" s="69"/>
      <c r="AG2235" s="69"/>
      <c r="AH2235" s="69"/>
      <c r="AI2235" s="69"/>
      <c r="AJ2235" s="69"/>
      <c r="AK2235" s="69"/>
      <c r="AL2235" s="69"/>
      <c r="AM2235" s="69"/>
      <c r="AN2235" s="69"/>
      <c r="AO2235" s="69"/>
      <c r="AP2235" s="69"/>
      <c r="AQ2235" s="69"/>
      <c r="AR2235" s="69"/>
      <c r="AS2235" s="69"/>
      <c r="AT2235" s="69"/>
      <c r="AU2235" s="69"/>
      <c r="AV2235" s="69"/>
      <c r="AW2235" s="69"/>
      <c r="AX2235" s="69"/>
      <c r="AY2235" s="69"/>
      <c r="AZ2235" s="69"/>
      <c r="BA2235" s="69"/>
      <c r="BB2235" s="69"/>
      <c r="BC2235" s="69"/>
      <c r="BD2235" s="69"/>
      <c r="BE2235" s="69"/>
      <c r="BF2235" s="69"/>
      <c r="BG2235" s="69"/>
      <c r="BH2235" s="69"/>
      <c r="BI2235" s="69"/>
      <c r="BJ2235" s="69"/>
      <c r="BK2235" s="69"/>
      <c r="BL2235" s="69"/>
      <c r="BM2235" s="69"/>
      <c r="BN2235" s="69"/>
      <c r="BO2235" s="69"/>
      <c r="BP2235" s="69"/>
      <c r="BQ2235" s="69"/>
      <c r="BR2235" s="69"/>
      <c r="BS2235" s="69"/>
      <c r="BT2235" s="69"/>
      <c r="BU2235" s="69"/>
      <c r="BV2235" s="69"/>
      <c r="BW2235" s="69"/>
      <c r="BX2235" s="69"/>
      <c r="BY2235" s="69"/>
      <c r="BZ2235" s="69"/>
      <c r="CA2235" s="69"/>
      <c r="CB2235" s="69"/>
      <c r="CC2235" s="69"/>
      <c r="CD2235" s="69"/>
      <c r="CE2235" s="69"/>
      <c r="CF2235" s="69"/>
      <c r="CG2235" s="69"/>
      <c r="CH2235" s="69"/>
      <c r="CI2235" s="69"/>
      <c r="CJ2235" s="69"/>
      <c r="CK2235" s="69"/>
      <c r="CL2235" s="69"/>
      <c r="CM2235" s="69"/>
      <c r="CN2235" s="69"/>
      <c r="CO2235" s="69"/>
      <c r="CP2235" s="69"/>
      <c r="CQ2235" s="69"/>
      <c r="CR2235" s="69"/>
      <c r="CS2235" s="69"/>
      <c r="CT2235" s="69"/>
      <c r="CU2235" s="69"/>
      <c r="CV2235" s="69"/>
      <c r="CW2235" s="69"/>
      <c r="CX2235" s="69"/>
      <c r="CY2235" s="69"/>
      <c r="CZ2235" s="69"/>
      <c r="DA2235" s="69"/>
      <c r="DB2235" s="69"/>
      <c r="DC2235" s="69"/>
      <c r="DD2235" s="69"/>
      <c r="DE2235" s="69"/>
      <c r="DF2235" s="69"/>
      <c r="DG2235" s="69"/>
      <c r="DH2235" s="69"/>
      <c r="DI2235" s="69"/>
      <c r="DJ2235" s="69"/>
      <c r="DK2235" s="69"/>
      <c r="DL2235" s="69"/>
      <c r="DM2235" s="69"/>
      <c r="DN2235" s="69"/>
      <c r="DO2235" s="69"/>
      <c r="DP2235" s="69"/>
      <c r="DQ2235" s="69"/>
      <c r="DR2235" s="69"/>
      <c r="DS2235" s="69"/>
      <c r="DT2235" s="69"/>
      <c r="DU2235" s="69"/>
      <c r="DV2235" s="69"/>
      <c r="DW2235" s="69"/>
      <c r="DX2235" s="69"/>
      <c r="DY2235" s="69"/>
      <c r="DZ2235" s="69"/>
      <c r="EA2235" s="69"/>
      <c r="EB2235" s="69"/>
      <c r="EC2235" s="69"/>
      <c r="ED2235" s="69"/>
      <c r="EE2235" s="69"/>
      <c r="EF2235" s="69"/>
      <c r="EG2235" s="69"/>
      <c r="EH2235" s="69"/>
      <c r="EI2235" s="69"/>
      <c r="EJ2235" s="69"/>
      <c r="EK2235" s="69"/>
      <c r="EL2235" s="69"/>
      <c r="EM2235" s="69"/>
      <c r="EN2235" s="69"/>
      <c r="EO2235" s="69"/>
      <c r="EP2235" s="69"/>
      <c r="EQ2235" s="69"/>
      <c r="ER2235" s="69"/>
      <c r="ES2235" s="69"/>
      <c r="ET2235" s="69"/>
      <c r="EU2235" s="69"/>
      <c r="EV2235" s="69"/>
      <c r="EW2235" s="69"/>
      <c r="EX2235" s="69"/>
      <c r="EY2235" s="69"/>
      <c r="EZ2235" s="69"/>
      <c r="FA2235" s="69"/>
      <c r="FB2235" s="69"/>
      <c r="FC2235" s="69"/>
      <c r="FD2235" s="69"/>
      <c r="FE2235" s="69"/>
      <c r="FF2235" s="69"/>
      <c r="FG2235" s="69"/>
      <c r="FH2235" s="69"/>
      <c r="FI2235" s="69"/>
      <c r="FJ2235" s="69"/>
      <c r="FK2235" s="69"/>
      <c r="FL2235" s="69"/>
      <c r="FM2235" s="69"/>
      <c r="FN2235" s="69"/>
      <c r="FO2235" s="69"/>
      <c r="FP2235" s="69"/>
      <c r="FQ2235" s="69"/>
      <c r="FR2235" s="69"/>
      <c r="FS2235" s="69"/>
      <c r="FT2235" s="69"/>
      <c r="FU2235" s="69"/>
      <c r="FV2235" s="69"/>
      <c r="FW2235" s="69"/>
      <c r="FX2235" s="69"/>
      <c r="FY2235" s="69"/>
      <c r="FZ2235" s="69"/>
      <c r="GA2235" s="69"/>
      <c r="GB2235" s="69"/>
      <c r="GC2235" s="69"/>
      <c r="GD2235" s="69"/>
      <c r="GE2235" s="69"/>
      <c r="GF2235" s="69"/>
      <c r="GG2235" s="69"/>
      <c r="GH2235" s="69"/>
      <c r="GI2235" s="69"/>
      <c r="GJ2235" s="69"/>
      <c r="GK2235" s="69"/>
      <c r="GL2235" s="69"/>
      <c r="GM2235" s="69"/>
      <c r="GN2235" s="69"/>
      <c r="GO2235" s="69"/>
      <c r="GP2235" s="69"/>
      <c r="GQ2235" s="69"/>
      <c r="GR2235" s="69"/>
      <c r="GS2235" s="69"/>
      <c r="GT2235" s="69"/>
      <c r="GU2235" s="69"/>
      <c r="GV2235" s="69"/>
      <c r="GW2235" s="69"/>
      <c r="GX2235" s="69"/>
      <c r="GY2235" s="69"/>
      <c r="GZ2235" s="69"/>
      <c r="HA2235" s="69"/>
      <c r="HB2235" s="69"/>
      <c r="HC2235" s="69"/>
      <c r="HD2235" s="69"/>
      <c r="HE2235" s="69"/>
      <c r="HF2235" s="69"/>
      <c r="HG2235" s="69"/>
      <c r="HH2235" s="69"/>
      <c r="HI2235" s="69"/>
      <c r="HJ2235" s="69"/>
      <c r="HK2235" s="69"/>
      <c r="HL2235" s="69"/>
      <c r="HM2235" s="69"/>
      <c r="HN2235" s="69"/>
      <c r="HO2235" s="69"/>
      <c r="HP2235" s="69"/>
      <c r="HQ2235" s="69"/>
      <c r="HR2235" s="69"/>
      <c r="HS2235" s="69"/>
      <c r="HT2235" s="69"/>
      <c r="HU2235" s="69"/>
      <c r="HV2235" s="69"/>
      <c r="HW2235" s="69"/>
      <c r="HX2235" s="69"/>
      <c r="HY2235" s="69"/>
      <c r="HZ2235" s="69"/>
      <c r="IA2235" s="69"/>
      <c r="IB2235" s="69"/>
      <c r="IC2235" s="69"/>
      <c r="ID2235" s="69"/>
      <c r="IE2235" s="69"/>
      <c r="IF2235" s="69"/>
      <c r="IG2235" s="69"/>
      <c r="IH2235" s="69"/>
      <c r="II2235" s="69"/>
      <c r="IJ2235" s="69"/>
      <c r="IK2235" s="69"/>
      <c r="IL2235" s="69"/>
      <c r="IM2235" s="69"/>
      <c r="IN2235" s="69"/>
    </row>
    <row r="2236" spans="1:248" s="70" customFormat="1" ht="15.95" customHeight="1" x14ac:dyDescent="0.2">
      <c r="A2236" s="13" t="s">
        <v>907</v>
      </c>
      <c r="B2236" s="19">
        <v>52006</v>
      </c>
      <c r="C2236" s="16" t="s">
        <v>908</v>
      </c>
      <c r="D2236" s="355">
        <v>25550</v>
      </c>
      <c r="E2236" s="69"/>
      <c r="F2236" s="69"/>
      <c r="G2236" s="69"/>
      <c r="H2236" s="69"/>
      <c r="I2236" s="69"/>
      <c r="J2236" s="69"/>
      <c r="N2236" s="69"/>
      <c r="O2236" s="69"/>
      <c r="P2236" s="69"/>
      <c r="Q2236" s="69"/>
      <c r="R2236" s="69"/>
      <c r="S2236" s="69"/>
      <c r="T2236" s="69"/>
      <c r="U2236" s="69"/>
      <c r="V2236" s="69"/>
      <c r="W2236" s="69"/>
      <c r="X2236" s="69"/>
      <c r="Y2236" s="69"/>
      <c r="Z2236" s="69"/>
      <c r="AA2236" s="69"/>
      <c r="AB2236" s="69"/>
      <c r="AC2236" s="69"/>
      <c r="AD2236" s="69"/>
      <c r="AE2236" s="69"/>
      <c r="AF2236" s="69"/>
      <c r="AG2236" s="69"/>
      <c r="AH2236" s="69"/>
      <c r="AI2236" s="69"/>
      <c r="AJ2236" s="69"/>
      <c r="AK2236" s="69"/>
      <c r="AL2236" s="69"/>
      <c r="AM2236" s="69"/>
      <c r="AN2236" s="69"/>
      <c r="AO2236" s="69"/>
      <c r="AP2236" s="69"/>
      <c r="AQ2236" s="69"/>
      <c r="AR2236" s="69"/>
      <c r="AS2236" s="69"/>
      <c r="AT2236" s="69"/>
      <c r="AU2236" s="69"/>
      <c r="AV2236" s="69"/>
      <c r="AW2236" s="69"/>
      <c r="AX2236" s="69"/>
      <c r="AY2236" s="69"/>
      <c r="AZ2236" s="69"/>
      <c r="BA2236" s="69"/>
      <c r="BB2236" s="69"/>
      <c r="BC2236" s="69"/>
      <c r="BD2236" s="69"/>
      <c r="BE2236" s="69"/>
      <c r="BF2236" s="69"/>
      <c r="BG2236" s="69"/>
      <c r="BH2236" s="69"/>
      <c r="BI2236" s="69"/>
      <c r="BJ2236" s="69"/>
      <c r="BK2236" s="69"/>
      <c r="BL2236" s="69"/>
      <c r="BM2236" s="69"/>
      <c r="BN2236" s="69"/>
      <c r="BO2236" s="69"/>
      <c r="BP2236" s="69"/>
      <c r="BQ2236" s="69"/>
      <c r="BR2236" s="69"/>
      <c r="BS2236" s="69"/>
      <c r="BT2236" s="69"/>
      <c r="BU2236" s="69"/>
      <c r="BV2236" s="69"/>
      <c r="BW2236" s="69"/>
      <c r="BX2236" s="69"/>
      <c r="BY2236" s="69"/>
      <c r="BZ2236" s="69"/>
      <c r="CA2236" s="69"/>
      <c r="CB2236" s="69"/>
      <c r="CC2236" s="69"/>
      <c r="CD2236" s="69"/>
      <c r="CE2236" s="69"/>
      <c r="CF2236" s="69"/>
      <c r="CG2236" s="69"/>
      <c r="CH2236" s="69"/>
      <c r="CI2236" s="69"/>
      <c r="CJ2236" s="69"/>
      <c r="CK2236" s="69"/>
      <c r="CL2236" s="69"/>
      <c r="CM2236" s="69"/>
      <c r="CN2236" s="69"/>
      <c r="CO2236" s="69"/>
      <c r="CP2236" s="69"/>
      <c r="CQ2236" s="69"/>
      <c r="CR2236" s="69"/>
      <c r="CS2236" s="69"/>
      <c r="CT2236" s="69"/>
      <c r="CU2236" s="69"/>
      <c r="CV2236" s="69"/>
      <c r="CW2236" s="69"/>
      <c r="CX2236" s="69"/>
      <c r="CY2236" s="69"/>
      <c r="CZ2236" s="69"/>
      <c r="DA2236" s="69"/>
      <c r="DB2236" s="69"/>
      <c r="DC2236" s="69"/>
      <c r="DD2236" s="69"/>
      <c r="DE2236" s="69"/>
      <c r="DF2236" s="69"/>
      <c r="DG2236" s="69"/>
      <c r="DH2236" s="69"/>
      <c r="DI2236" s="69"/>
      <c r="DJ2236" s="69"/>
      <c r="DK2236" s="69"/>
      <c r="DL2236" s="69"/>
      <c r="DM2236" s="69"/>
      <c r="DN2236" s="69"/>
      <c r="DO2236" s="69"/>
      <c r="DP2236" s="69"/>
      <c r="DQ2236" s="69"/>
      <c r="DR2236" s="69"/>
      <c r="DS2236" s="69"/>
      <c r="DT2236" s="69"/>
      <c r="DU2236" s="69"/>
      <c r="DV2236" s="69"/>
      <c r="DW2236" s="69"/>
      <c r="DX2236" s="69"/>
      <c r="DY2236" s="69"/>
      <c r="DZ2236" s="69"/>
      <c r="EA2236" s="69"/>
      <c r="EB2236" s="69"/>
      <c r="EC2236" s="69"/>
      <c r="ED2236" s="69"/>
      <c r="EE2236" s="69"/>
      <c r="EF2236" s="69"/>
      <c r="EG2236" s="69"/>
      <c r="EH2236" s="69"/>
      <c r="EI2236" s="69"/>
      <c r="EJ2236" s="69"/>
      <c r="EK2236" s="69"/>
      <c r="EL2236" s="69"/>
      <c r="EM2236" s="69"/>
      <c r="EN2236" s="69"/>
      <c r="EO2236" s="69"/>
      <c r="EP2236" s="69"/>
      <c r="EQ2236" s="69"/>
      <c r="ER2236" s="69"/>
      <c r="ES2236" s="69"/>
      <c r="ET2236" s="69"/>
      <c r="EU2236" s="69"/>
      <c r="EV2236" s="69"/>
      <c r="EW2236" s="69"/>
      <c r="EX2236" s="69"/>
      <c r="EY2236" s="69"/>
      <c r="EZ2236" s="69"/>
      <c r="FA2236" s="69"/>
      <c r="FB2236" s="69"/>
      <c r="FC2236" s="69"/>
      <c r="FD2236" s="69"/>
      <c r="FE2236" s="69"/>
      <c r="FF2236" s="69"/>
      <c r="FG2236" s="69"/>
      <c r="FH2236" s="69"/>
      <c r="FI2236" s="69"/>
      <c r="FJ2236" s="69"/>
      <c r="FK2236" s="69"/>
      <c r="FL2236" s="69"/>
      <c r="FM2236" s="69"/>
      <c r="FN2236" s="69"/>
      <c r="FO2236" s="69"/>
      <c r="FP2236" s="69"/>
      <c r="FQ2236" s="69"/>
      <c r="FR2236" s="69"/>
      <c r="FS2236" s="69"/>
      <c r="FT2236" s="69"/>
      <c r="FU2236" s="69"/>
      <c r="FV2236" s="69"/>
      <c r="FW2236" s="69"/>
      <c r="FX2236" s="69"/>
      <c r="FY2236" s="69"/>
      <c r="FZ2236" s="69"/>
      <c r="GA2236" s="69"/>
      <c r="GB2236" s="69"/>
      <c r="GC2236" s="69"/>
      <c r="GD2236" s="69"/>
      <c r="GE2236" s="69"/>
      <c r="GF2236" s="69"/>
      <c r="GG2236" s="69"/>
      <c r="GH2236" s="69"/>
      <c r="GI2236" s="69"/>
      <c r="GJ2236" s="69"/>
      <c r="GK2236" s="69"/>
      <c r="GL2236" s="69"/>
      <c r="GM2236" s="69"/>
      <c r="GN2236" s="69"/>
      <c r="GO2236" s="69"/>
      <c r="GP2236" s="69"/>
      <c r="GQ2236" s="69"/>
      <c r="GR2236" s="69"/>
      <c r="GS2236" s="69"/>
      <c r="GT2236" s="69"/>
      <c r="GU2236" s="69"/>
      <c r="GV2236" s="69"/>
      <c r="GW2236" s="69"/>
      <c r="GX2236" s="69"/>
      <c r="GY2236" s="69"/>
      <c r="GZ2236" s="69"/>
      <c r="HA2236" s="69"/>
      <c r="HB2236" s="69"/>
      <c r="HC2236" s="69"/>
      <c r="HD2236" s="69"/>
      <c r="HE2236" s="69"/>
      <c r="HF2236" s="69"/>
      <c r="HG2236" s="69"/>
      <c r="HH2236" s="69"/>
      <c r="HI2236" s="69"/>
      <c r="HJ2236" s="69"/>
      <c r="HK2236" s="69"/>
      <c r="HL2236" s="69"/>
      <c r="HM2236" s="69"/>
      <c r="HN2236" s="69"/>
      <c r="HO2236" s="69"/>
      <c r="HP2236" s="69"/>
      <c r="HQ2236" s="69"/>
      <c r="HR2236" s="69"/>
      <c r="HS2236" s="69"/>
      <c r="HT2236" s="69"/>
      <c r="HU2236" s="69"/>
      <c r="HV2236" s="69"/>
      <c r="HW2236" s="69"/>
      <c r="HX2236" s="69"/>
      <c r="HY2236" s="69"/>
      <c r="HZ2236" s="69"/>
      <c r="IA2236" s="69"/>
      <c r="IB2236" s="69"/>
      <c r="IC2236" s="69"/>
      <c r="ID2236" s="69"/>
      <c r="IE2236" s="69"/>
      <c r="IF2236" s="69"/>
      <c r="IG2236" s="69"/>
      <c r="IH2236" s="69"/>
      <c r="II2236" s="69"/>
      <c r="IJ2236" s="69"/>
      <c r="IK2236" s="69"/>
      <c r="IL2236" s="69"/>
      <c r="IM2236" s="69"/>
      <c r="IN2236" s="69"/>
    </row>
    <row r="2237" spans="1:248" s="70" customFormat="1" ht="32.1" customHeight="1" x14ac:dyDescent="0.2">
      <c r="A2237" s="13" t="s">
        <v>909</v>
      </c>
      <c r="B2237" s="19">
        <v>52007</v>
      </c>
      <c r="C2237" s="16" t="s">
        <v>910</v>
      </c>
      <c r="D2237" s="355">
        <v>17400</v>
      </c>
      <c r="E2237" s="69"/>
      <c r="F2237" s="69"/>
      <c r="G2237" s="69"/>
      <c r="H2237" s="69"/>
      <c r="I2237" s="69"/>
      <c r="J2237" s="69"/>
      <c r="N2237" s="69"/>
      <c r="O2237" s="69"/>
      <c r="P2237" s="69"/>
      <c r="Q2237" s="69"/>
      <c r="R2237" s="69"/>
      <c r="S2237" s="69"/>
      <c r="T2237" s="69"/>
      <c r="U2237" s="69"/>
      <c r="V2237" s="69"/>
      <c r="W2237" s="69"/>
      <c r="X2237" s="69"/>
      <c r="Y2237" s="69"/>
      <c r="Z2237" s="69"/>
      <c r="AA2237" s="69"/>
      <c r="AB2237" s="69"/>
      <c r="AC2237" s="69"/>
      <c r="AD2237" s="69"/>
      <c r="AE2237" s="69"/>
      <c r="AF2237" s="69"/>
      <c r="AG2237" s="69"/>
      <c r="AH2237" s="69"/>
      <c r="AI2237" s="69"/>
      <c r="AJ2237" s="69"/>
      <c r="AK2237" s="69"/>
      <c r="AL2237" s="69"/>
      <c r="AM2237" s="69"/>
      <c r="AN2237" s="69"/>
      <c r="AO2237" s="69"/>
      <c r="AP2237" s="69"/>
      <c r="AQ2237" s="69"/>
      <c r="AR2237" s="69"/>
      <c r="AS2237" s="69"/>
      <c r="AT2237" s="69"/>
      <c r="AU2237" s="69"/>
      <c r="AV2237" s="69"/>
      <c r="AW2237" s="69"/>
      <c r="AX2237" s="69"/>
      <c r="AY2237" s="69"/>
      <c r="AZ2237" s="69"/>
      <c r="BA2237" s="69"/>
      <c r="BB2237" s="69"/>
      <c r="BC2237" s="69"/>
      <c r="BD2237" s="69"/>
      <c r="BE2237" s="69"/>
      <c r="BF2237" s="69"/>
      <c r="BG2237" s="69"/>
      <c r="BH2237" s="69"/>
      <c r="BI2237" s="69"/>
      <c r="BJ2237" s="69"/>
      <c r="BK2237" s="69"/>
      <c r="BL2237" s="69"/>
      <c r="BM2237" s="69"/>
      <c r="BN2237" s="69"/>
      <c r="BO2237" s="69"/>
      <c r="BP2237" s="69"/>
      <c r="BQ2237" s="69"/>
      <c r="BR2237" s="69"/>
      <c r="BS2237" s="69"/>
      <c r="BT2237" s="69"/>
      <c r="BU2237" s="69"/>
      <c r="BV2237" s="69"/>
      <c r="BW2237" s="69"/>
      <c r="BX2237" s="69"/>
      <c r="BY2237" s="69"/>
      <c r="BZ2237" s="69"/>
      <c r="CA2237" s="69"/>
      <c r="CB2237" s="69"/>
      <c r="CC2237" s="69"/>
      <c r="CD2237" s="69"/>
      <c r="CE2237" s="69"/>
      <c r="CF2237" s="69"/>
      <c r="CG2237" s="69"/>
      <c r="CH2237" s="69"/>
      <c r="CI2237" s="69"/>
      <c r="CJ2237" s="69"/>
      <c r="CK2237" s="69"/>
      <c r="CL2237" s="69"/>
      <c r="CM2237" s="69"/>
      <c r="CN2237" s="69"/>
      <c r="CO2237" s="69"/>
      <c r="CP2237" s="69"/>
      <c r="CQ2237" s="69"/>
      <c r="CR2237" s="69"/>
      <c r="CS2237" s="69"/>
      <c r="CT2237" s="69"/>
      <c r="CU2237" s="69"/>
      <c r="CV2237" s="69"/>
      <c r="CW2237" s="69"/>
      <c r="CX2237" s="69"/>
      <c r="CY2237" s="69"/>
      <c r="CZ2237" s="69"/>
      <c r="DA2237" s="69"/>
      <c r="DB2237" s="69"/>
      <c r="DC2237" s="69"/>
      <c r="DD2237" s="69"/>
      <c r="DE2237" s="69"/>
      <c r="DF2237" s="69"/>
      <c r="DG2237" s="69"/>
      <c r="DH2237" s="69"/>
      <c r="DI2237" s="69"/>
      <c r="DJ2237" s="69"/>
      <c r="DK2237" s="69"/>
      <c r="DL2237" s="69"/>
      <c r="DM2237" s="69"/>
      <c r="DN2237" s="69"/>
      <c r="DO2237" s="69"/>
      <c r="DP2237" s="69"/>
      <c r="DQ2237" s="69"/>
      <c r="DR2237" s="69"/>
      <c r="DS2237" s="69"/>
      <c r="DT2237" s="69"/>
      <c r="DU2237" s="69"/>
      <c r="DV2237" s="69"/>
      <c r="DW2237" s="69"/>
      <c r="DX2237" s="69"/>
      <c r="DY2237" s="69"/>
      <c r="DZ2237" s="69"/>
      <c r="EA2237" s="69"/>
      <c r="EB2237" s="69"/>
      <c r="EC2237" s="69"/>
      <c r="ED2237" s="69"/>
      <c r="EE2237" s="69"/>
      <c r="EF2237" s="69"/>
      <c r="EG2237" s="69"/>
      <c r="EH2237" s="69"/>
      <c r="EI2237" s="69"/>
      <c r="EJ2237" s="69"/>
      <c r="EK2237" s="69"/>
      <c r="EL2237" s="69"/>
      <c r="EM2237" s="69"/>
      <c r="EN2237" s="69"/>
      <c r="EO2237" s="69"/>
      <c r="EP2237" s="69"/>
      <c r="EQ2237" s="69"/>
      <c r="ER2237" s="69"/>
      <c r="ES2237" s="69"/>
      <c r="ET2237" s="69"/>
      <c r="EU2237" s="69"/>
      <c r="EV2237" s="69"/>
      <c r="EW2237" s="69"/>
      <c r="EX2237" s="69"/>
      <c r="EY2237" s="69"/>
      <c r="EZ2237" s="69"/>
      <c r="FA2237" s="69"/>
      <c r="FB2237" s="69"/>
      <c r="FC2237" s="69"/>
      <c r="FD2237" s="69"/>
      <c r="FE2237" s="69"/>
      <c r="FF2237" s="69"/>
      <c r="FG2237" s="69"/>
      <c r="FH2237" s="69"/>
      <c r="FI2237" s="69"/>
      <c r="FJ2237" s="69"/>
      <c r="FK2237" s="69"/>
      <c r="FL2237" s="69"/>
      <c r="FM2237" s="69"/>
      <c r="FN2237" s="69"/>
      <c r="FO2237" s="69"/>
      <c r="FP2237" s="69"/>
      <c r="FQ2237" s="69"/>
      <c r="FR2237" s="69"/>
      <c r="FS2237" s="69"/>
      <c r="FT2237" s="69"/>
      <c r="FU2237" s="69"/>
      <c r="FV2237" s="69"/>
      <c r="FW2237" s="69"/>
      <c r="FX2237" s="69"/>
      <c r="FY2237" s="69"/>
      <c r="FZ2237" s="69"/>
      <c r="GA2237" s="69"/>
      <c r="GB2237" s="69"/>
      <c r="GC2237" s="69"/>
      <c r="GD2237" s="69"/>
      <c r="GE2237" s="69"/>
      <c r="GF2237" s="69"/>
      <c r="GG2237" s="69"/>
      <c r="GH2237" s="69"/>
      <c r="GI2237" s="69"/>
      <c r="GJ2237" s="69"/>
      <c r="GK2237" s="69"/>
      <c r="GL2237" s="69"/>
      <c r="GM2237" s="69"/>
      <c r="GN2237" s="69"/>
      <c r="GO2237" s="69"/>
      <c r="GP2237" s="69"/>
      <c r="GQ2237" s="69"/>
      <c r="GR2237" s="69"/>
      <c r="GS2237" s="69"/>
      <c r="GT2237" s="69"/>
      <c r="GU2237" s="69"/>
      <c r="GV2237" s="69"/>
      <c r="GW2237" s="69"/>
      <c r="GX2237" s="69"/>
      <c r="GY2237" s="69"/>
      <c r="GZ2237" s="69"/>
      <c r="HA2237" s="69"/>
      <c r="HB2237" s="69"/>
      <c r="HC2237" s="69"/>
      <c r="HD2237" s="69"/>
      <c r="HE2237" s="69"/>
      <c r="HF2237" s="69"/>
      <c r="HG2237" s="69"/>
      <c r="HH2237" s="69"/>
      <c r="HI2237" s="69"/>
      <c r="HJ2237" s="69"/>
      <c r="HK2237" s="69"/>
      <c r="HL2237" s="69"/>
      <c r="HM2237" s="69"/>
      <c r="HN2237" s="69"/>
      <c r="HO2237" s="69"/>
      <c r="HP2237" s="69"/>
      <c r="HQ2237" s="69"/>
      <c r="HR2237" s="69"/>
      <c r="HS2237" s="69"/>
      <c r="HT2237" s="69"/>
      <c r="HU2237" s="69"/>
      <c r="HV2237" s="69"/>
      <c r="HW2237" s="69"/>
      <c r="HX2237" s="69"/>
      <c r="HY2237" s="69"/>
      <c r="HZ2237" s="69"/>
      <c r="IA2237" s="69"/>
      <c r="IB2237" s="69"/>
      <c r="IC2237" s="69"/>
      <c r="ID2237" s="69"/>
      <c r="IE2237" s="69"/>
      <c r="IF2237" s="69"/>
      <c r="IG2237" s="69"/>
      <c r="IH2237" s="69"/>
      <c r="II2237" s="69"/>
      <c r="IJ2237" s="69"/>
      <c r="IK2237" s="69"/>
      <c r="IL2237" s="69"/>
      <c r="IM2237" s="69"/>
      <c r="IN2237" s="69"/>
    </row>
    <row r="2238" spans="1:248" s="70" customFormat="1" ht="32.1" customHeight="1" x14ac:dyDescent="0.2">
      <c r="A2238" s="13" t="s">
        <v>912</v>
      </c>
      <c r="B2238" s="19">
        <v>52008</v>
      </c>
      <c r="C2238" s="16" t="s">
        <v>911</v>
      </c>
      <c r="D2238" s="355">
        <v>8800</v>
      </c>
      <c r="E2238" s="69"/>
      <c r="F2238" s="69"/>
      <c r="G2238" s="69"/>
      <c r="H2238" s="69"/>
      <c r="I2238" s="69"/>
      <c r="J2238" s="69"/>
      <c r="N2238" s="69"/>
      <c r="O2238" s="69"/>
      <c r="P2238" s="69"/>
      <c r="Q2238" s="69"/>
      <c r="R2238" s="69"/>
      <c r="S2238" s="69"/>
      <c r="T2238" s="69"/>
      <c r="U2238" s="69"/>
      <c r="V2238" s="69"/>
      <c r="W2238" s="69"/>
      <c r="X2238" s="69"/>
      <c r="Y2238" s="69"/>
      <c r="Z2238" s="69"/>
      <c r="AA2238" s="69"/>
      <c r="AB2238" s="69"/>
      <c r="AC2238" s="69"/>
      <c r="AD2238" s="69"/>
      <c r="AE2238" s="69"/>
      <c r="AF2238" s="69"/>
      <c r="AG2238" s="69"/>
      <c r="AH2238" s="69"/>
      <c r="AI2238" s="69"/>
      <c r="AJ2238" s="69"/>
      <c r="AK2238" s="69"/>
      <c r="AL2238" s="69"/>
      <c r="AM2238" s="69"/>
      <c r="AN2238" s="69"/>
      <c r="AO2238" s="69"/>
      <c r="AP2238" s="69"/>
      <c r="AQ2238" s="69"/>
      <c r="AR2238" s="69"/>
      <c r="AS2238" s="69"/>
      <c r="AT2238" s="69"/>
      <c r="AU2238" s="69"/>
      <c r="AV2238" s="69"/>
      <c r="AW2238" s="69"/>
      <c r="AX2238" s="69"/>
      <c r="AY2238" s="69"/>
      <c r="AZ2238" s="69"/>
      <c r="BA2238" s="69"/>
      <c r="BB2238" s="69"/>
      <c r="BC2238" s="69"/>
      <c r="BD2238" s="69"/>
      <c r="BE2238" s="69"/>
      <c r="BF2238" s="69"/>
      <c r="BG2238" s="69"/>
      <c r="BH2238" s="69"/>
      <c r="BI2238" s="69"/>
      <c r="BJ2238" s="69"/>
      <c r="BK2238" s="69"/>
      <c r="BL2238" s="69"/>
      <c r="BM2238" s="69"/>
      <c r="BN2238" s="69"/>
      <c r="BO2238" s="69"/>
      <c r="BP2238" s="69"/>
      <c r="BQ2238" s="69"/>
      <c r="BR2238" s="69"/>
      <c r="BS2238" s="69"/>
      <c r="BT2238" s="69"/>
      <c r="BU2238" s="69"/>
      <c r="BV2238" s="69"/>
      <c r="BW2238" s="69"/>
      <c r="BX2238" s="69"/>
      <c r="BY2238" s="69"/>
      <c r="BZ2238" s="69"/>
      <c r="CA2238" s="69"/>
      <c r="CB2238" s="69"/>
      <c r="CC2238" s="69"/>
      <c r="CD2238" s="69"/>
      <c r="CE2238" s="69"/>
      <c r="CF2238" s="69"/>
      <c r="CG2238" s="69"/>
      <c r="CH2238" s="69"/>
      <c r="CI2238" s="69"/>
      <c r="CJ2238" s="69"/>
      <c r="CK2238" s="69"/>
      <c r="CL2238" s="69"/>
      <c r="CM2238" s="69"/>
      <c r="CN2238" s="69"/>
      <c r="CO2238" s="69"/>
      <c r="CP2238" s="69"/>
      <c r="CQ2238" s="69"/>
      <c r="CR2238" s="69"/>
      <c r="CS2238" s="69"/>
      <c r="CT2238" s="69"/>
      <c r="CU2238" s="69"/>
      <c r="CV2238" s="69"/>
      <c r="CW2238" s="69"/>
      <c r="CX2238" s="69"/>
      <c r="CY2238" s="69"/>
      <c r="CZ2238" s="69"/>
      <c r="DA2238" s="69"/>
      <c r="DB2238" s="69"/>
      <c r="DC2238" s="69"/>
      <c r="DD2238" s="69"/>
      <c r="DE2238" s="69"/>
      <c r="DF2238" s="69"/>
      <c r="DG2238" s="69"/>
      <c r="DH2238" s="69"/>
      <c r="DI2238" s="69"/>
      <c r="DJ2238" s="69"/>
      <c r="DK2238" s="69"/>
      <c r="DL2238" s="69"/>
      <c r="DM2238" s="69"/>
      <c r="DN2238" s="69"/>
      <c r="DO2238" s="69"/>
      <c r="DP2238" s="69"/>
      <c r="DQ2238" s="69"/>
      <c r="DR2238" s="69"/>
      <c r="DS2238" s="69"/>
      <c r="DT2238" s="69"/>
      <c r="DU2238" s="69"/>
      <c r="DV2238" s="69"/>
      <c r="DW2238" s="69"/>
      <c r="DX2238" s="69"/>
      <c r="DY2238" s="69"/>
      <c r="DZ2238" s="69"/>
      <c r="EA2238" s="69"/>
      <c r="EB2238" s="69"/>
      <c r="EC2238" s="69"/>
      <c r="ED2238" s="69"/>
      <c r="EE2238" s="69"/>
      <c r="EF2238" s="69"/>
      <c r="EG2238" s="69"/>
      <c r="EH2238" s="69"/>
      <c r="EI2238" s="69"/>
      <c r="EJ2238" s="69"/>
      <c r="EK2238" s="69"/>
      <c r="EL2238" s="69"/>
      <c r="EM2238" s="69"/>
      <c r="EN2238" s="69"/>
      <c r="EO2238" s="69"/>
      <c r="EP2238" s="69"/>
      <c r="EQ2238" s="69"/>
      <c r="ER2238" s="69"/>
      <c r="ES2238" s="69"/>
      <c r="ET2238" s="69"/>
      <c r="EU2238" s="69"/>
      <c r="EV2238" s="69"/>
      <c r="EW2238" s="69"/>
      <c r="EX2238" s="69"/>
      <c r="EY2238" s="69"/>
      <c r="EZ2238" s="69"/>
      <c r="FA2238" s="69"/>
      <c r="FB2238" s="69"/>
      <c r="FC2238" s="69"/>
      <c r="FD2238" s="69"/>
      <c r="FE2238" s="69"/>
      <c r="FF2238" s="69"/>
      <c r="FG2238" s="69"/>
      <c r="FH2238" s="69"/>
      <c r="FI2238" s="69"/>
      <c r="FJ2238" s="69"/>
      <c r="FK2238" s="69"/>
      <c r="FL2238" s="69"/>
      <c r="FM2238" s="69"/>
      <c r="FN2238" s="69"/>
      <c r="FO2238" s="69"/>
      <c r="FP2238" s="69"/>
      <c r="FQ2238" s="69"/>
      <c r="FR2238" s="69"/>
      <c r="FS2238" s="69"/>
      <c r="FT2238" s="69"/>
      <c r="FU2238" s="69"/>
      <c r="FV2238" s="69"/>
      <c r="FW2238" s="69"/>
      <c r="FX2238" s="69"/>
      <c r="FY2238" s="69"/>
      <c r="FZ2238" s="69"/>
      <c r="GA2238" s="69"/>
      <c r="GB2238" s="69"/>
      <c r="GC2238" s="69"/>
      <c r="GD2238" s="69"/>
      <c r="GE2238" s="69"/>
      <c r="GF2238" s="69"/>
      <c r="GG2238" s="69"/>
      <c r="GH2238" s="69"/>
      <c r="GI2238" s="69"/>
      <c r="GJ2238" s="69"/>
      <c r="GK2238" s="69"/>
      <c r="GL2238" s="69"/>
      <c r="GM2238" s="69"/>
      <c r="GN2238" s="69"/>
      <c r="GO2238" s="69"/>
      <c r="GP2238" s="69"/>
      <c r="GQ2238" s="69"/>
      <c r="GR2238" s="69"/>
      <c r="GS2238" s="69"/>
      <c r="GT2238" s="69"/>
      <c r="GU2238" s="69"/>
      <c r="GV2238" s="69"/>
      <c r="GW2238" s="69"/>
      <c r="GX2238" s="69"/>
      <c r="GY2238" s="69"/>
      <c r="GZ2238" s="69"/>
      <c r="HA2238" s="69"/>
      <c r="HB2238" s="69"/>
      <c r="HC2238" s="69"/>
      <c r="HD2238" s="69"/>
      <c r="HE2238" s="69"/>
      <c r="HF2238" s="69"/>
      <c r="HG2238" s="69"/>
      <c r="HH2238" s="69"/>
      <c r="HI2238" s="69"/>
      <c r="HJ2238" s="69"/>
      <c r="HK2238" s="69"/>
      <c r="HL2238" s="69"/>
      <c r="HM2238" s="69"/>
      <c r="HN2238" s="69"/>
      <c r="HO2238" s="69"/>
      <c r="HP2238" s="69"/>
      <c r="HQ2238" s="69"/>
      <c r="HR2238" s="69"/>
      <c r="HS2238" s="69"/>
      <c r="HT2238" s="69"/>
      <c r="HU2238" s="69"/>
      <c r="HV2238" s="69"/>
      <c r="HW2238" s="69"/>
      <c r="HX2238" s="69"/>
      <c r="HY2238" s="69"/>
      <c r="HZ2238" s="69"/>
      <c r="IA2238" s="69"/>
      <c r="IB2238" s="69"/>
      <c r="IC2238" s="69"/>
      <c r="ID2238" s="69"/>
      <c r="IE2238" s="69"/>
      <c r="IF2238" s="69"/>
      <c r="IG2238" s="69"/>
      <c r="IH2238" s="69"/>
      <c r="II2238" s="69"/>
      <c r="IJ2238" s="69"/>
      <c r="IK2238" s="69"/>
      <c r="IL2238" s="69"/>
      <c r="IM2238" s="69"/>
      <c r="IN2238" s="69"/>
    </row>
    <row r="2239" spans="1:248" s="70" customFormat="1" ht="32.1" customHeight="1" x14ac:dyDescent="0.2">
      <c r="A2239" s="13" t="s">
        <v>914</v>
      </c>
      <c r="B2239" s="19">
        <v>52009</v>
      </c>
      <c r="C2239" s="16" t="s">
        <v>915</v>
      </c>
      <c r="D2239" s="355">
        <v>10700</v>
      </c>
      <c r="E2239" s="69"/>
      <c r="F2239" s="69"/>
      <c r="G2239" s="69"/>
      <c r="H2239" s="69"/>
      <c r="I2239" s="69"/>
      <c r="J2239" s="69"/>
      <c r="N2239" s="69"/>
      <c r="O2239" s="69"/>
      <c r="P2239" s="69"/>
      <c r="Q2239" s="69"/>
      <c r="R2239" s="69"/>
      <c r="S2239" s="69"/>
      <c r="T2239" s="69"/>
      <c r="U2239" s="69"/>
      <c r="V2239" s="69"/>
      <c r="W2239" s="69"/>
      <c r="X2239" s="69"/>
      <c r="Y2239" s="69"/>
      <c r="Z2239" s="69"/>
      <c r="AA2239" s="69"/>
      <c r="AB2239" s="69"/>
      <c r="AC2239" s="69"/>
      <c r="AD2239" s="69"/>
      <c r="AE2239" s="69"/>
      <c r="AF2239" s="69"/>
      <c r="AG2239" s="69"/>
      <c r="AH2239" s="69"/>
      <c r="AI2239" s="69"/>
      <c r="AJ2239" s="69"/>
      <c r="AK2239" s="69"/>
      <c r="AL2239" s="69"/>
      <c r="AM2239" s="69"/>
      <c r="AN2239" s="69"/>
      <c r="AO2239" s="69"/>
      <c r="AP2239" s="69"/>
      <c r="AQ2239" s="69"/>
      <c r="AR2239" s="69"/>
      <c r="AS2239" s="69"/>
      <c r="AT2239" s="69"/>
      <c r="AU2239" s="69"/>
      <c r="AV2239" s="69"/>
      <c r="AW2239" s="69"/>
      <c r="AX2239" s="69"/>
      <c r="AY2239" s="69"/>
      <c r="AZ2239" s="69"/>
      <c r="BA2239" s="69"/>
      <c r="BB2239" s="69"/>
      <c r="BC2239" s="69"/>
      <c r="BD2239" s="69"/>
      <c r="BE2239" s="69"/>
      <c r="BF2239" s="69"/>
      <c r="BG2239" s="69"/>
      <c r="BH2239" s="69"/>
      <c r="BI2239" s="69"/>
      <c r="BJ2239" s="69"/>
      <c r="BK2239" s="69"/>
      <c r="BL2239" s="69"/>
      <c r="BM2239" s="69"/>
      <c r="BN2239" s="69"/>
      <c r="BO2239" s="69"/>
      <c r="BP2239" s="69"/>
      <c r="BQ2239" s="69"/>
      <c r="BR2239" s="69"/>
      <c r="BS2239" s="69"/>
      <c r="BT2239" s="69"/>
      <c r="BU2239" s="69"/>
      <c r="BV2239" s="69"/>
      <c r="BW2239" s="69"/>
      <c r="BX2239" s="69"/>
      <c r="BY2239" s="69"/>
      <c r="BZ2239" s="69"/>
      <c r="CA2239" s="69"/>
      <c r="CB2239" s="69"/>
      <c r="CC2239" s="69"/>
      <c r="CD2239" s="69"/>
      <c r="CE2239" s="69"/>
      <c r="CF2239" s="69"/>
      <c r="CG2239" s="69"/>
      <c r="CH2239" s="69"/>
      <c r="CI2239" s="69"/>
      <c r="CJ2239" s="69"/>
      <c r="CK2239" s="69"/>
      <c r="CL2239" s="69"/>
      <c r="CM2239" s="69"/>
      <c r="CN2239" s="69"/>
      <c r="CO2239" s="69"/>
      <c r="CP2239" s="69"/>
      <c r="CQ2239" s="69"/>
      <c r="CR2239" s="69"/>
      <c r="CS2239" s="69"/>
      <c r="CT2239" s="69"/>
      <c r="CU2239" s="69"/>
      <c r="CV2239" s="69"/>
      <c r="CW2239" s="69"/>
      <c r="CX2239" s="69"/>
      <c r="CY2239" s="69"/>
      <c r="CZ2239" s="69"/>
      <c r="DA2239" s="69"/>
      <c r="DB2239" s="69"/>
      <c r="DC2239" s="69"/>
      <c r="DD2239" s="69"/>
      <c r="DE2239" s="69"/>
      <c r="DF2239" s="69"/>
      <c r="DG2239" s="69"/>
      <c r="DH2239" s="69"/>
      <c r="DI2239" s="69"/>
      <c r="DJ2239" s="69"/>
      <c r="DK2239" s="69"/>
      <c r="DL2239" s="69"/>
      <c r="DM2239" s="69"/>
      <c r="DN2239" s="69"/>
      <c r="DO2239" s="69"/>
      <c r="DP2239" s="69"/>
      <c r="DQ2239" s="69"/>
      <c r="DR2239" s="69"/>
      <c r="DS2239" s="69"/>
      <c r="DT2239" s="69"/>
      <c r="DU2239" s="69"/>
      <c r="DV2239" s="69"/>
      <c r="DW2239" s="69"/>
      <c r="DX2239" s="69"/>
      <c r="DY2239" s="69"/>
      <c r="DZ2239" s="69"/>
      <c r="EA2239" s="69"/>
      <c r="EB2239" s="69"/>
      <c r="EC2239" s="69"/>
      <c r="ED2239" s="69"/>
      <c r="EE2239" s="69"/>
      <c r="EF2239" s="69"/>
      <c r="EG2239" s="69"/>
      <c r="EH2239" s="69"/>
      <c r="EI2239" s="69"/>
      <c r="EJ2239" s="69"/>
      <c r="EK2239" s="69"/>
      <c r="EL2239" s="69"/>
      <c r="EM2239" s="69"/>
      <c r="EN2239" s="69"/>
      <c r="EO2239" s="69"/>
      <c r="EP2239" s="69"/>
      <c r="EQ2239" s="69"/>
      <c r="ER2239" s="69"/>
      <c r="ES2239" s="69"/>
      <c r="ET2239" s="69"/>
      <c r="EU2239" s="69"/>
      <c r="EV2239" s="69"/>
      <c r="EW2239" s="69"/>
      <c r="EX2239" s="69"/>
      <c r="EY2239" s="69"/>
      <c r="EZ2239" s="69"/>
      <c r="FA2239" s="69"/>
      <c r="FB2239" s="69"/>
      <c r="FC2239" s="69"/>
      <c r="FD2239" s="69"/>
      <c r="FE2239" s="69"/>
      <c r="FF2239" s="69"/>
      <c r="FG2239" s="69"/>
      <c r="FH2239" s="69"/>
      <c r="FI2239" s="69"/>
      <c r="FJ2239" s="69"/>
      <c r="FK2239" s="69"/>
      <c r="FL2239" s="69"/>
      <c r="FM2239" s="69"/>
      <c r="FN2239" s="69"/>
      <c r="FO2239" s="69"/>
      <c r="FP2239" s="69"/>
      <c r="FQ2239" s="69"/>
      <c r="FR2239" s="69"/>
      <c r="FS2239" s="69"/>
      <c r="FT2239" s="69"/>
      <c r="FU2239" s="69"/>
      <c r="FV2239" s="69"/>
      <c r="FW2239" s="69"/>
      <c r="FX2239" s="69"/>
      <c r="FY2239" s="69"/>
      <c r="FZ2239" s="69"/>
      <c r="GA2239" s="69"/>
      <c r="GB2239" s="69"/>
      <c r="GC2239" s="69"/>
      <c r="GD2239" s="69"/>
      <c r="GE2239" s="69"/>
      <c r="GF2239" s="69"/>
      <c r="GG2239" s="69"/>
      <c r="GH2239" s="69"/>
      <c r="GI2239" s="69"/>
      <c r="GJ2239" s="69"/>
      <c r="GK2239" s="69"/>
      <c r="GL2239" s="69"/>
      <c r="GM2239" s="69"/>
      <c r="GN2239" s="69"/>
      <c r="GO2239" s="69"/>
      <c r="GP2239" s="69"/>
      <c r="GQ2239" s="69"/>
      <c r="GR2239" s="69"/>
      <c r="GS2239" s="69"/>
      <c r="GT2239" s="69"/>
      <c r="GU2239" s="69"/>
      <c r="GV2239" s="69"/>
      <c r="GW2239" s="69"/>
      <c r="GX2239" s="69"/>
      <c r="GY2239" s="69"/>
      <c r="GZ2239" s="69"/>
      <c r="HA2239" s="69"/>
      <c r="HB2239" s="69"/>
      <c r="HC2239" s="69"/>
      <c r="HD2239" s="69"/>
      <c r="HE2239" s="69"/>
      <c r="HF2239" s="69"/>
      <c r="HG2239" s="69"/>
      <c r="HH2239" s="69"/>
      <c r="HI2239" s="69"/>
      <c r="HJ2239" s="69"/>
      <c r="HK2239" s="69"/>
      <c r="HL2239" s="69"/>
      <c r="HM2239" s="69"/>
      <c r="HN2239" s="69"/>
      <c r="HO2239" s="69"/>
      <c r="HP2239" s="69"/>
      <c r="HQ2239" s="69"/>
      <c r="HR2239" s="69"/>
      <c r="HS2239" s="69"/>
      <c r="HT2239" s="69"/>
      <c r="HU2239" s="69"/>
      <c r="HV2239" s="69"/>
      <c r="HW2239" s="69"/>
      <c r="HX2239" s="69"/>
      <c r="HY2239" s="69"/>
      <c r="HZ2239" s="69"/>
      <c r="IA2239" s="69"/>
      <c r="IB2239" s="69"/>
      <c r="IC2239" s="69"/>
      <c r="ID2239" s="69"/>
      <c r="IE2239" s="69"/>
      <c r="IF2239" s="69"/>
      <c r="IG2239" s="69"/>
      <c r="IH2239" s="69"/>
      <c r="II2239" s="69"/>
      <c r="IJ2239" s="69"/>
      <c r="IK2239" s="69"/>
      <c r="IL2239" s="69"/>
      <c r="IM2239" s="69"/>
      <c r="IN2239" s="69"/>
    </row>
    <row r="2240" spans="1:248" s="70" customFormat="1" ht="15.95" customHeight="1" x14ac:dyDescent="0.2">
      <c r="A2240" s="13" t="s">
        <v>917</v>
      </c>
      <c r="B2240" s="19">
        <v>52010</v>
      </c>
      <c r="C2240" s="16" t="s">
        <v>918</v>
      </c>
      <c r="D2240" s="355">
        <v>8700</v>
      </c>
      <c r="E2240" s="69"/>
      <c r="F2240" s="69"/>
      <c r="G2240" s="69"/>
      <c r="H2240" s="69"/>
      <c r="I2240" s="69"/>
      <c r="J2240" s="69"/>
      <c r="N2240" s="69"/>
      <c r="O2240" s="69"/>
      <c r="P2240" s="69"/>
      <c r="Q2240" s="69"/>
      <c r="R2240" s="69"/>
      <c r="S2240" s="69"/>
      <c r="T2240" s="69"/>
      <c r="U2240" s="69"/>
      <c r="V2240" s="69"/>
      <c r="W2240" s="69"/>
      <c r="X2240" s="69"/>
      <c r="Y2240" s="69"/>
      <c r="Z2240" s="69"/>
      <c r="AA2240" s="69"/>
      <c r="AB2240" s="69"/>
      <c r="AC2240" s="69"/>
      <c r="AD2240" s="69"/>
      <c r="AE2240" s="69"/>
      <c r="AF2240" s="69"/>
      <c r="AG2240" s="69"/>
      <c r="AH2240" s="69"/>
      <c r="AI2240" s="69"/>
      <c r="AJ2240" s="69"/>
      <c r="AK2240" s="69"/>
      <c r="AL2240" s="69"/>
      <c r="AM2240" s="69"/>
      <c r="AN2240" s="69"/>
      <c r="AO2240" s="69"/>
      <c r="AP2240" s="69"/>
      <c r="AQ2240" s="69"/>
      <c r="AR2240" s="69"/>
      <c r="AS2240" s="69"/>
      <c r="AT2240" s="69"/>
      <c r="AU2240" s="69"/>
      <c r="AV2240" s="69"/>
      <c r="AW2240" s="69"/>
      <c r="AX2240" s="69"/>
      <c r="AY2240" s="69"/>
      <c r="AZ2240" s="69"/>
      <c r="BA2240" s="69"/>
      <c r="BB2240" s="69"/>
      <c r="BC2240" s="69"/>
      <c r="BD2240" s="69"/>
      <c r="BE2240" s="69"/>
      <c r="BF2240" s="69"/>
      <c r="BG2240" s="69"/>
      <c r="BH2240" s="69"/>
      <c r="BI2240" s="69"/>
      <c r="BJ2240" s="69"/>
      <c r="BK2240" s="69"/>
      <c r="BL2240" s="69"/>
      <c r="BM2240" s="69"/>
      <c r="BN2240" s="69"/>
      <c r="BO2240" s="69"/>
      <c r="BP2240" s="69"/>
      <c r="BQ2240" s="69"/>
      <c r="BR2240" s="69"/>
      <c r="BS2240" s="69"/>
      <c r="BT2240" s="69"/>
      <c r="BU2240" s="69"/>
      <c r="BV2240" s="69"/>
      <c r="BW2240" s="69"/>
      <c r="BX2240" s="69"/>
      <c r="BY2240" s="69"/>
      <c r="BZ2240" s="69"/>
      <c r="CA2240" s="69"/>
      <c r="CB2240" s="69"/>
      <c r="CC2240" s="69"/>
      <c r="CD2240" s="69"/>
      <c r="CE2240" s="69"/>
      <c r="CF2240" s="69"/>
      <c r="CG2240" s="69"/>
      <c r="CH2240" s="69"/>
      <c r="CI2240" s="69"/>
      <c r="CJ2240" s="69"/>
      <c r="CK2240" s="69"/>
      <c r="CL2240" s="69"/>
      <c r="CM2240" s="69"/>
      <c r="CN2240" s="69"/>
      <c r="CO2240" s="69"/>
      <c r="CP2240" s="69"/>
      <c r="CQ2240" s="69"/>
      <c r="CR2240" s="69"/>
      <c r="CS2240" s="69"/>
      <c r="CT2240" s="69"/>
      <c r="CU2240" s="69"/>
      <c r="CV2240" s="69"/>
      <c r="CW2240" s="69"/>
      <c r="CX2240" s="69"/>
      <c r="CY2240" s="69"/>
      <c r="CZ2240" s="69"/>
      <c r="DA2240" s="69"/>
      <c r="DB2240" s="69"/>
      <c r="DC2240" s="69"/>
      <c r="DD2240" s="69"/>
      <c r="DE2240" s="69"/>
      <c r="DF2240" s="69"/>
      <c r="DG2240" s="69"/>
      <c r="DH2240" s="69"/>
      <c r="DI2240" s="69"/>
      <c r="DJ2240" s="69"/>
      <c r="DK2240" s="69"/>
      <c r="DL2240" s="69"/>
      <c r="DM2240" s="69"/>
      <c r="DN2240" s="69"/>
      <c r="DO2240" s="69"/>
      <c r="DP2240" s="69"/>
      <c r="DQ2240" s="69"/>
      <c r="DR2240" s="69"/>
      <c r="DS2240" s="69"/>
      <c r="DT2240" s="69"/>
      <c r="DU2240" s="69"/>
      <c r="DV2240" s="69"/>
      <c r="DW2240" s="69"/>
      <c r="DX2240" s="69"/>
      <c r="DY2240" s="69"/>
      <c r="DZ2240" s="69"/>
      <c r="EA2240" s="69"/>
      <c r="EB2240" s="69"/>
      <c r="EC2240" s="69"/>
      <c r="ED2240" s="69"/>
      <c r="EE2240" s="69"/>
      <c r="EF2240" s="69"/>
      <c r="EG2240" s="69"/>
      <c r="EH2240" s="69"/>
      <c r="EI2240" s="69"/>
      <c r="EJ2240" s="69"/>
      <c r="EK2240" s="69"/>
      <c r="EL2240" s="69"/>
      <c r="EM2240" s="69"/>
      <c r="EN2240" s="69"/>
      <c r="EO2240" s="69"/>
      <c r="EP2240" s="69"/>
      <c r="EQ2240" s="69"/>
      <c r="ER2240" s="69"/>
      <c r="ES2240" s="69"/>
      <c r="ET2240" s="69"/>
      <c r="EU2240" s="69"/>
      <c r="EV2240" s="69"/>
      <c r="EW2240" s="69"/>
      <c r="EX2240" s="69"/>
      <c r="EY2240" s="69"/>
      <c r="EZ2240" s="69"/>
      <c r="FA2240" s="69"/>
      <c r="FB2240" s="69"/>
      <c r="FC2240" s="69"/>
      <c r="FD2240" s="69"/>
      <c r="FE2240" s="69"/>
      <c r="FF2240" s="69"/>
      <c r="FG2240" s="69"/>
      <c r="FH2240" s="69"/>
      <c r="FI2240" s="69"/>
      <c r="FJ2240" s="69"/>
      <c r="FK2240" s="69"/>
      <c r="FL2240" s="69"/>
      <c r="FM2240" s="69"/>
      <c r="FN2240" s="69"/>
      <c r="FO2240" s="69"/>
      <c r="FP2240" s="69"/>
      <c r="FQ2240" s="69"/>
      <c r="FR2240" s="69"/>
      <c r="FS2240" s="69"/>
      <c r="FT2240" s="69"/>
      <c r="FU2240" s="69"/>
      <c r="FV2240" s="69"/>
      <c r="FW2240" s="69"/>
      <c r="FX2240" s="69"/>
      <c r="FY2240" s="69"/>
      <c r="FZ2240" s="69"/>
      <c r="GA2240" s="69"/>
      <c r="GB2240" s="69"/>
      <c r="GC2240" s="69"/>
      <c r="GD2240" s="69"/>
      <c r="GE2240" s="69"/>
      <c r="GF2240" s="69"/>
      <c r="GG2240" s="69"/>
      <c r="GH2240" s="69"/>
      <c r="GI2240" s="69"/>
      <c r="GJ2240" s="69"/>
      <c r="GK2240" s="69"/>
      <c r="GL2240" s="69"/>
      <c r="GM2240" s="69"/>
      <c r="GN2240" s="69"/>
      <c r="GO2240" s="69"/>
      <c r="GP2240" s="69"/>
      <c r="GQ2240" s="69"/>
      <c r="GR2240" s="69"/>
      <c r="GS2240" s="69"/>
      <c r="GT2240" s="69"/>
      <c r="GU2240" s="69"/>
      <c r="GV2240" s="69"/>
      <c r="GW2240" s="69"/>
      <c r="GX2240" s="69"/>
      <c r="GY2240" s="69"/>
      <c r="GZ2240" s="69"/>
      <c r="HA2240" s="69"/>
      <c r="HB2240" s="69"/>
      <c r="HC2240" s="69"/>
      <c r="HD2240" s="69"/>
      <c r="HE2240" s="69"/>
      <c r="HF2240" s="69"/>
      <c r="HG2240" s="69"/>
      <c r="HH2240" s="69"/>
      <c r="HI2240" s="69"/>
      <c r="HJ2240" s="69"/>
      <c r="HK2240" s="69"/>
      <c r="HL2240" s="69"/>
      <c r="HM2240" s="69"/>
      <c r="HN2240" s="69"/>
      <c r="HO2240" s="69"/>
      <c r="HP2240" s="69"/>
      <c r="HQ2240" s="69"/>
      <c r="HR2240" s="69"/>
      <c r="HS2240" s="69"/>
      <c r="HT2240" s="69"/>
      <c r="HU2240" s="69"/>
      <c r="HV2240" s="69"/>
      <c r="HW2240" s="69"/>
      <c r="HX2240" s="69"/>
      <c r="HY2240" s="69"/>
      <c r="HZ2240" s="69"/>
      <c r="IA2240" s="69"/>
      <c r="IB2240" s="69"/>
      <c r="IC2240" s="69"/>
      <c r="ID2240" s="69"/>
      <c r="IE2240" s="69"/>
      <c r="IF2240" s="69"/>
      <c r="IG2240" s="69"/>
      <c r="IH2240" s="69"/>
      <c r="II2240" s="69"/>
      <c r="IJ2240" s="69"/>
      <c r="IK2240" s="69"/>
      <c r="IL2240" s="69"/>
      <c r="IM2240" s="69"/>
      <c r="IN2240" s="69"/>
    </row>
    <row r="2241" spans="1:248" s="70" customFormat="1" ht="15.95" customHeight="1" x14ac:dyDescent="0.2">
      <c r="A2241" s="13" t="s">
        <v>919</v>
      </c>
      <c r="B2241" s="19">
        <v>52011</v>
      </c>
      <c r="C2241" s="16" t="s">
        <v>920</v>
      </c>
      <c r="D2241" s="355">
        <v>29200</v>
      </c>
      <c r="E2241" s="69"/>
      <c r="F2241" s="69"/>
      <c r="G2241" s="69"/>
      <c r="H2241" s="69"/>
      <c r="I2241" s="69"/>
      <c r="J2241" s="69"/>
      <c r="N2241" s="69"/>
      <c r="O2241" s="69"/>
      <c r="P2241" s="69"/>
      <c r="Q2241" s="69"/>
      <c r="R2241" s="69"/>
      <c r="S2241" s="69"/>
      <c r="T2241" s="69"/>
      <c r="U2241" s="69"/>
      <c r="V2241" s="69"/>
      <c r="W2241" s="69"/>
      <c r="X2241" s="69"/>
      <c r="Y2241" s="69"/>
      <c r="Z2241" s="69"/>
      <c r="AA2241" s="69"/>
      <c r="AB2241" s="69"/>
      <c r="AC2241" s="69"/>
      <c r="AD2241" s="69"/>
      <c r="AE2241" s="69"/>
      <c r="AF2241" s="69"/>
      <c r="AG2241" s="69"/>
      <c r="AH2241" s="69"/>
      <c r="AI2241" s="69"/>
      <c r="AJ2241" s="69"/>
      <c r="AK2241" s="69"/>
      <c r="AL2241" s="69"/>
      <c r="AM2241" s="69"/>
      <c r="AN2241" s="69"/>
      <c r="AO2241" s="69"/>
      <c r="AP2241" s="69"/>
      <c r="AQ2241" s="69"/>
      <c r="AR2241" s="69"/>
      <c r="AS2241" s="69"/>
      <c r="AT2241" s="69"/>
      <c r="AU2241" s="69"/>
      <c r="AV2241" s="69"/>
      <c r="AW2241" s="69"/>
      <c r="AX2241" s="69"/>
      <c r="AY2241" s="69"/>
      <c r="AZ2241" s="69"/>
      <c r="BA2241" s="69"/>
      <c r="BB2241" s="69"/>
      <c r="BC2241" s="69"/>
      <c r="BD2241" s="69"/>
      <c r="BE2241" s="69"/>
      <c r="BF2241" s="69"/>
      <c r="BG2241" s="69"/>
      <c r="BH2241" s="69"/>
      <c r="BI2241" s="69"/>
      <c r="BJ2241" s="69"/>
      <c r="BK2241" s="69"/>
      <c r="BL2241" s="69"/>
      <c r="BM2241" s="69"/>
      <c r="BN2241" s="69"/>
      <c r="BO2241" s="69"/>
      <c r="BP2241" s="69"/>
      <c r="BQ2241" s="69"/>
      <c r="BR2241" s="69"/>
      <c r="BS2241" s="69"/>
      <c r="BT2241" s="69"/>
      <c r="BU2241" s="69"/>
      <c r="BV2241" s="69"/>
      <c r="BW2241" s="69"/>
      <c r="BX2241" s="69"/>
      <c r="BY2241" s="69"/>
      <c r="BZ2241" s="69"/>
      <c r="CA2241" s="69"/>
      <c r="CB2241" s="69"/>
      <c r="CC2241" s="69"/>
      <c r="CD2241" s="69"/>
      <c r="CE2241" s="69"/>
      <c r="CF2241" s="69"/>
      <c r="CG2241" s="69"/>
      <c r="CH2241" s="69"/>
      <c r="CI2241" s="69"/>
      <c r="CJ2241" s="69"/>
      <c r="CK2241" s="69"/>
      <c r="CL2241" s="69"/>
      <c r="CM2241" s="69"/>
      <c r="CN2241" s="69"/>
      <c r="CO2241" s="69"/>
      <c r="CP2241" s="69"/>
      <c r="CQ2241" s="69"/>
      <c r="CR2241" s="69"/>
      <c r="CS2241" s="69"/>
      <c r="CT2241" s="69"/>
      <c r="CU2241" s="69"/>
      <c r="CV2241" s="69"/>
      <c r="CW2241" s="69"/>
      <c r="CX2241" s="69"/>
      <c r="CY2241" s="69"/>
      <c r="CZ2241" s="69"/>
      <c r="DA2241" s="69"/>
      <c r="DB2241" s="69"/>
      <c r="DC2241" s="69"/>
      <c r="DD2241" s="69"/>
      <c r="DE2241" s="69"/>
      <c r="DF2241" s="69"/>
      <c r="DG2241" s="69"/>
      <c r="DH2241" s="69"/>
      <c r="DI2241" s="69"/>
      <c r="DJ2241" s="69"/>
      <c r="DK2241" s="69"/>
      <c r="DL2241" s="69"/>
      <c r="DM2241" s="69"/>
      <c r="DN2241" s="69"/>
      <c r="DO2241" s="69"/>
      <c r="DP2241" s="69"/>
      <c r="DQ2241" s="69"/>
      <c r="DR2241" s="69"/>
      <c r="DS2241" s="69"/>
      <c r="DT2241" s="69"/>
      <c r="DU2241" s="69"/>
      <c r="DV2241" s="69"/>
      <c r="DW2241" s="69"/>
      <c r="DX2241" s="69"/>
      <c r="DY2241" s="69"/>
      <c r="DZ2241" s="69"/>
      <c r="EA2241" s="69"/>
      <c r="EB2241" s="69"/>
      <c r="EC2241" s="69"/>
      <c r="ED2241" s="69"/>
      <c r="EE2241" s="69"/>
      <c r="EF2241" s="69"/>
      <c r="EG2241" s="69"/>
      <c r="EH2241" s="69"/>
      <c r="EI2241" s="69"/>
      <c r="EJ2241" s="69"/>
      <c r="EK2241" s="69"/>
      <c r="EL2241" s="69"/>
      <c r="EM2241" s="69"/>
      <c r="EN2241" s="69"/>
      <c r="EO2241" s="69"/>
      <c r="EP2241" s="69"/>
      <c r="EQ2241" s="69"/>
      <c r="ER2241" s="69"/>
      <c r="ES2241" s="69"/>
      <c r="ET2241" s="69"/>
      <c r="EU2241" s="69"/>
      <c r="EV2241" s="69"/>
      <c r="EW2241" s="69"/>
      <c r="EX2241" s="69"/>
      <c r="EY2241" s="69"/>
      <c r="EZ2241" s="69"/>
      <c r="FA2241" s="69"/>
      <c r="FB2241" s="69"/>
      <c r="FC2241" s="69"/>
      <c r="FD2241" s="69"/>
      <c r="FE2241" s="69"/>
      <c r="FF2241" s="69"/>
      <c r="FG2241" s="69"/>
      <c r="FH2241" s="69"/>
      <c r="FI2241" s="69"/>
      <c r="FJ2241" s="69"/>
      <c r="FK2241" s="69"/>
      <c r="FL2241" s="69"/>
      <c r="FM2241" s="69"/>
      <c r="FN2241" s="69"/>
      <c r="FO2241" s="69"/>
      <c r="FP2241" s="69"/>
      <c r="FQ2241" s="69"/>
      <c r="FR2241" s="69"/>
      <c r="FS2241" s="69"/>
      <c r="FT2241" s="69"/>
      <c r="FU2241" s="69"/>
      <c r="FV2241" s="69"/>
      <c r="FW2241" s="69"/>
      <c r="FX2241" s="69"/>
      <c r="FY2241" s="69"/>
      <c r="FZ2241" s="69"/>
      <c r="GA2241" s="69"/>
      <c r="GB2241" s="69"/>
      <c r="GC2241" s="69"/>
      <c r="GD2241" s="69"/>
      <c r="GE2241" s="69"/>
      <c r="GF2241" s="69"/>
      <c r="GG2241" s="69"/>
      <c r="GH2241" s="69"/>
      <c r="GI2241" s="69"/>
      <c r="GJ2241" s="69"/>
      <c r="GK2241" s="69"/>
      <c r="GL2241" s="69"/>
      <c r="GM2241" s="69"/>
      <c r="GN2241" s="69"/>
      <c r="GO2241" s="69"/>
      <c r="GP2241" s="69"/>
      <c r="GQ2241" s="69"/>
      <c r="GR2241" s="69"/>
      <c r="GS2241" s="69"/>
      <c r="GT2241" s="69"/>
      <c r="GU2241" s="69"/>
      <c r="GV2241" s="69"/>
      <c r="GW2241" s="69"/>
      <c r="GX2241" s="69"/>
      <c r="GY2241" s="69"/>
      <c r="GZ2241" s="69"/>
      <c r="HA2241" s="69"/>
      <c r="HB2241" s="69"/>
      <c r="HC2241" s="69"/>
      <c r="HD2241" s="69"/>
      <c r="HE2241" s="69"/>
      <c r="HF2241" s="69"/>
      <c r="HG2241" s="69"/>
      <c r="HH2241" s="69"/>
      <c r="HI2241" s="69"/>
      <c r="HJ2241" s="69"/>
      <c r="HK2241" s="69"/>
      <c r="HL2241" s="69"/>
      <c r="HM2241" s="69"/>
      <c r="HN2241" s="69"/>
      <c r="HO2241" s="69"/>
      <c r="HP2241" s="69"/>
      <c r="HQ2241" s="69"/>
      <c r="HR2241" s="69"/>
      <c r="HS2241" s="69"/>
      <c r="HT2241" s="69"/>
      <c r="HU2241" s="69"/>
      <c r="HV2241" s="69"/>
      <c r="HW2241" s="69"/>
      <c r="HX2241" s="69"/>
      <c r="HY2241" s="69"/>
      <c r="HZ2241" s="69"/>
      <c r="IA2241" s="69"/>
      <c r="IB2241" s="69"/>
      <c r="IC2241" s="69"/>
      <c r="ID2241" s="69"/>
      <c r="IE2241" s="69"/>
      <c r="IF2241" s="69"/>
      <c r="IG2241" s="69"/>
      <c r="IH2241" s="69"/>
      <c r="II2241" s="69"/>
      <c r="IJ2241" s="69"/>
      <c r="IK2241" s="69"/>
      <c r="IL2241" s="69"/>
      <c r="IM2241" s="69"/>
      <c r="IN2241" s="69"/>
    </row>
    <row r="2242" spans="1:248" s="70" customFormat="1" ht="15.95" customHeight="1" x14ac:dyDescent="0.2">
      <c r="A2242" s="13" t="s">
        <v>921</v>
      </c>
      <c r="B2242" s="19">
        <v>52012</v>
      </c>
      <c r="C2242" s="16" t="s">
        <v>922</v>
      </c>
      <c r="D2242" s="355">
        <v>20800</v>
      </c>
      <c r="E2242" s="69"/>
      <c r="F2242" s="69"/>
      <c r="G2242" s="69"/>
      <c r="H2242" s="69"/>
      <c r="I2242" s="69"/>
      <c r="J2242" s="69"/>
      <c r="N2242" s="69"/>
      <c r="O2242" s="69"/>
      <c r="P2242" s="69"/>
      <c r="Q2242" s="69"/>
      <c r="R2242" s="69"/>
      <c r="S2242" s="69"/>
      <c r="T2242" s="69"/>
      <c r="U2242" s="69"/>
      <c r="V2242" s="69"/>
      <c r="W2242" s="69"/>
      <c r="X2242" s="69"/>
      <c r="Y2242" s="69"/>
      <c r="Z2242" s="69"/>
      <c r="AA2242" s="69"/>
      <c r="AB2242" s="69"/>
      <c r="AC2242" s="69"/>
      <c r="AD2242" s="69"/>
      <c r="AE2242" s="69"/>
      <c r="AF2242" s="69"/>
      <c r="AG2242" s="69"/>
      <c r="AH2242" s="69"/>
      <c r="AI2242" s="69"/>
      <c r="AJ2242" s="69"/>
      <c r="AK2242" s="69"/>
      <c r="AL2242" s="69"/>
      <c r="AM2242" s="69"/>
      <c r="AN2242" s="69"/>
      <c r="AO2242" s="69"/>
      <c r="AP2242" s="69"/>
      <c r="AQ2242" s="69"/>
      <c r="AR2242" s="69"/>
      <c r="AS2242" s="69"/>
      <c r="AT2242" s="69"/>
      <c r="AU2242" s="69"/>
      <c r="AV2242" s="69"/>
      <c r="AW2242" s="69"/>
      <c r="AX2242" s="69"/>
      <c r="AY2242" s="69"/>
      <c r="AZ2242" s="69"/>
      <c r="BA2242" s="69"/>
      <c r="BB2242" s="69"/>
      <c r="BC2242" s="69"/>
      <c r="BD2242" s="69"/>
      <c r="BE2242" s="69"/>
      <c r="BF2242" s="69"/>
      <c r="BG2242" s="69"/>
      <c r="BH2242" s="69"/>
      <c r="BI2242" s="69"/>
      <c r="BJ2242" s="69"/>
      <c r="BK2242" s="69"/>
      <c r="BL2242" s="69"/>
      <c r="BM2242" s="69"/>
      <c r="BN2242" s="69"/>
      <c r="BO2242" s="69"/>
      <c r="BP2242" s="69"/>
      <c r="BQ2242" s="69"/>
      <c r="BR2242" s="69"/>
      <c r="BS2242" s="69"/>
      <c r="BT2242" s="69"/>
      <c r="BU2242" s="69"/>
      <c r="BV2242" s="69"/>
      <c r="BW2242" s="69"/>
      <c r="BX2242" s="69"/>
      <c r="BY2242" s="69"/>
      <c r="BZ2242" s="69"/>
      <c r="CA2242" s="69"/>
      <c r="CB2242" s="69"/>
      <c r="CC2242" s="69"/>
      <c r="CD2242" s="69"/>
      <c r="CE2242" s="69"/>
      <c r="CF2242" s="69"/>
      <c r="CG2242" s="69"/>
      <c r="CH2242" s="69"/>
      <c r="CI2242" s="69"/>
      <c r="CJ2242" s="69"/>
      <c r="CK2242" s="69"/>
      <c r="CL2242" s="69"/>
      <c r="CM2242" s="69"/>
      <c r="CN2242" s="69"/>
      <c r="CO2242" s="69"/>
      <c r="CP2242" s="69"/>
      <c r="CQ2242" s="69"/>
      <c r="CR2242" s="69"/>
      <c r="CS2242" s="69"/>
      <c r="CT2242" s="69"/>
      <c r="CU2242" s="69"/>
      <c r="CV2242" s="69"/>
      <c r="CW2242" s="69"/>
      <c r="CX2242" s="69"/>
      <c r="CY2242" s="69"/>
      <c r="CZ2242" s="69"/>
      <c r="DA2242" s="69"/>
      <c r="DB2242" s="69"/>
      <c r="DC2242" s="69"/>
      <c r="DD2242" s="69"/>
      <c r="DE2242" s="69"/>
      <c r="DF2242" s="69"/>
      <c r="DG2242" s="69"/>
      <c r="DH2242" s="69"/>
      <c r="DI2242" s="69"/>
      <c r="DJ2242" s="69"/>
      <c r="DK2242" s="69"/>
      <c r="DL2242" s="69"/>
      <c r="DM2242" s="69"/>
      <c r="DN2242" s="69"/>
      <c r="DO2242" s="69"/>
      <c r="DP2242" s="69"/>
      <c r="DQ2242" s="69"/>
      <c r="DR2242" s="69"/>
      <c r="DS2242" s="69"/>
      <c r="DT2242" s="69"/>
      <c r="DU2242" s="69"/>
      <c r="DV2242" s="69"/>
      <c r="DW2242" s="69"/>
      <c r="DX2242" s="69"/>
      <c r="DY2242" s="69"/>
      <c r="DZ2242" s="69"/>
      <c r="EA2242" s="69"/>
      <c r="EB2242" s="69"/>
      <c r="EC2242" s="69"/>
      <c r="ED2242" s="69"/>
      <c r="EE2242" s="69"/>
      <c r="EF2242" s="69"/>
      <c r="EG2242" s="69"/>
      <c r="EH2242" s="69"/>
      <c r="EI2242" s="69"/>
      <c r="EJ2242" s="69"/>
      <c r="EK2242" s="69"/>
      <c r="EL2242" s="69"/>
      <c r="EM2242" s="69"/>
      <c r="EN2242" s="69"/>
      <c r="EO2242" s="69"/>
      <c r="EP2242" s="69"/>
      <c r="EQ2242" s="69"/>
      <c r="ER2242" s="69"/>
      <c r="ES2242" s="69"/>
      <c r="ET2242" s="69"/>
      <c r="EU2242" s="69"/>
      <c r="EV2242" s="69"/>
      <c r="EW2242" s="69"/>
      <c r="EX2242" s="69"/>
      <c r="EY2242" s="69"/>
      <c r="EZ2242" s="69"/>
      <c r="FA2242" s="69"/>
      <c r="FB2242" s="69"/>
      <c r="FC2242" s="69"/>
      <c r="FD2242" s="69"/>
      <c r="FE2242" s="69"/>
      <c r="FF2242" s="69"/>
      <c r="FG2242" s="69"/>
      <c r="FH2242" s="69"/>
      <c r="FI2242" s="69"/>
      <c r="FJ2242" s="69"/>
      <c r="FK2242" s="69"/>
      <c r="FL2242" s="69"/>
      <c r="FM2242" s="69"/>
      <c r="FN2242" s="69"/>
      <c r="FO2242" s="69"/>
      <c r="FP2242" s="69"/>
      <c r="FQ2242" s="69"/>
      <c r="FR2242" s="69"/>
      <c r="FS2242" s="69"/>
      <c r="FT2242" s="69"/>
      <c r="FU2242" s="69"/>
      <c r="FV2242" s="69"/>
      <c r="FW2242" s="69"/>
      <c r="FX2242" s="69"/>
      <c r="FY2242" s="69"/>
      <c r="FZ2242" s="69"/>
      <c r="GA2242" s="69"/>
      <c r="GB2242" s="69"/>
      <c r="GC2242" s="69"/>
      <c r="GD2242" s="69"/>
      <c r="GE2242" s="69"/>
      <c r="GF2242" s="69"/>
      <c r="GG2242" s="69"/>
      <c r="GH2242" s="69"/>
      <c r="GI2242" s="69"/>
      <c r="GJ2242" s="69"/>
      <c r="GK2242" s="69"/>
      <c r="GL2242" s="69"/>
      <c r="GM2242" s="69"/>
      <c r="GN2242" s="69"/>
      <c r="GO2242" s="69"/>
      <c r="GP2242" s="69"/>
      <c r="GQ2242" s="69"/>
      <c r="GR2242" s="69"/>
      <c r="GS2242" s="69"/>
      <c r="GT2242" s="69"/>
      <c r="GU2242" s="69"/>
      <c r="GV2242" s="69"/>
      <c r="GW2242" s="69"/>
      <c r="GX2242" s="69"/>
      <c r="GY2242" s="69"/>
      <c r="GZ2242" s="69"/>
      <c r="HA2242" s="69"/>
      <c r="HB2242" s="69"/>
      <c r="HC2242" s="69"/>
      <c r="HD2242" s="69"/>
      <c r="HE2242" s="69"/>
      <c r="HF2242" s="69"/>
      <c r="HG2242" s="69"/>
      <c r="HH2242" s="69"/>
      <c r="HI2242" s="69"/>
      <c r="HJ2242" s="69"/>
      <c r="HK2242" s="69"/>
      <c r="HL2242" s="69"/>
      <c r="HM2242" s="69"/>
      <c r="HN2242" s="69"/>
      <c r="HO2242" s="69"/>
      <c r="HP2242" s="69"/>
      <c r="HQ2242" s="69"/>
      <c r="HR2242" s="69"/>
      <c r="HS2242" s="69"/>
      <c r="HT2242" s="69"/>
      <c r="HU2242" s="69"/>
      <c r="HV2242" s="69"/>
      <c r="HW2242" s="69"/>
      <c r="HX2242" s="69"/>
      <c r="HY2242" s="69"/>
      <c r="HZ2242" s="69"/>
      <c r="IA2242" s="69"/>
      <c r="IB2242" s="69"/>
      <c r="IC2242" s="69"/>
      <c r="ID2242" s="69"/>
      <c r="IE2242" s="69"/>
      <c r="IF2242" s="69"/>
      <c r="IG2242" s="69"/>
      <c r="IH2242" s="69"/>
      <c r="II2242" s="69"/>
      <c r="IJ2242" s="69"/>
      <c r="IK2242" s="69"/>
      <c r="IL2242" s="69"/>
      <c r="IM2242" s="69"/>
      <c r="IN2242" s="69"/>
    </row>
    <row r="2243" spans="1:248" s="70" customFormat="1" ht="15.95" customHeight="1" x14ac:dyDescent="0.2">
      <c r="A2243" s="13" t="s">
        <v>924</v>
      </c>
      <c r="B2243" s="19">
        <v>52013</v>
      </c>
      <c r="C2243" s="16" t="s">
        <v>925</v>
      </c>
      <c r="D2243" s="355">
        <v>17500</v>
      </c>
      <c r="E2243" s="69"/>
      <c r="F2243" s="69"/>
      <c r="G2243" s="69"/>
      <c r="H2243" s="69"/>
      <c r="I2243" s="69"/>
      <c r="J2243" s="69"/>
      <c r="N2243" s="69"/>
      <c r="O2243" s="69"/>
      <c r="P2243" s="69"/>
      <c r="Q2243" s="69"/>
      <c r="R2243" s="69"/>
      <c r="S2243" s="69"/>
      <c r="T2243" s="69"/>
      <c r="U2243" s="69"/>
      <c r="V2243" s="69"/>
      <c r="W2243" s="69"/>
      <c r="X2243" s="69"/>
      <c r="Y2243" s="69"/>
      <c r="Z2243" s="69"/>
      <c r="AA2243" s="69"/>
      <c r="AB2243" s="69"/>
      <c r="AC2243" s="69"/>
      <c r="AD2243" s="69"/>
      <c r="AE2243" s="69"/>
      <c r="AF2243" s="69"/>
      <c r="AG2243" s="69"/>
      <c r="AH2243" s="69"/>
      <c r="AI2243" s="69"/>
      <c r="AJ2243" s="69"/>
      <c r="AK2243" s="69"/>
      <c r="AL2243" s="69"/>
      <c r="AM2243" s="69"/>
      <c r="AN2243" s="69"/>
      <c r="AO2243" s="69"/>
      <c r="AP2243" s="69"/>
      <c r="AQ2243" s="69"/>
      <c r="AR2243" s="69"/>
      <c r="AS2243" s="69"/>
      <c r="AT2243" s="69"/>
      <c r="AU2243" s="69"/>
      <c r="AV2243" s="69"/>
      <c r="AW2243" s="69"/>
      <c r="AX2243" s="69"/>
      <c r="AY2243" s="69"/>
      <c r="AZ2243" s="69"/>
      <c r="BA2243" s="69"/>
      <c r="BB2243" s="69"/>
      <c r="BC2243" s="69"/>
      <c r="BD2243" s="69"/>
      <c r="BE2243" s="69"/>
      <c r="BF2243" s="69"/>
      <c r="BG2243" s="69"/>
      <c r="BH2243" s="69"/>
      <c r="BI2243" s="69"/>
      <c r="BJ2243" s="69"/>
      <c r="BK2243" s="69"/>
      <c r="BL2243" s="69"/>
      <c r="BM2243" s="69"/>
      <c r="BN2243" s="69"/>
      <c r="BO2243" s="69"/>
      <c r="BP2243" s="69"/>
      <c r="BQ2243" s="69"/>
      <c r="BR2243" s="69"/>
      <c r="BS2243" s="69"/>
      <c r="BT2243" s="69"/>
      <c r="BU2243" s="69"/>
      <c r="BV2243" s="69"/>
      <c r="BW2243" s="69"/>
      <c r="BX2243" s="69"/>
      <c r="BY2243" s="69"/>
      <c r="BZ2243" s="69"/>
      <c r="CA2243" s="69"/>
      <c r="CB2243" s="69"/>
      <c r="CC2243" s="69"/>
      <c r="CD2243" s="69"/>
      <c r="CE2243" s="69"/>
      <c r="CF2243" s="69"/>
      <c r="CG2243" s="69"/>
      <c r="CH2243" s="69"/>
      <c r="CI2243" s="69"/>
      <c r="CJ2243" s="69"/>
      <c r="CK2243" s="69"/>
      <c r="CL2243" s="69"/>
      <c r="CM2243" s="69"/>
      <c r="CN2243" s="69"/>
      <c r="CO2243" s="69"/>
      <c r="CP2243" s="69"/>
      <c r="CQ2243" s="69"/>
      <c r="CR2243" s="69"/>
      <c r="CS2243" s="69"/>
      <c r="CT2243" s="69"/>
      <c r="CU2243" s="69"/>
      <c r="CV2243" s="69"/>
      <c r="CW2243" s="69"/>
      <c r="CX2243" s="69"/>
      <c r="CY2243" s="69"/>
      <c r="CZ2243" s="69"/>
      <c r="DA2243" s="69"/>
      <c r="DB2243" s="69"/>
      <c r="DC2243" s="69"/>
      <c r="DD2243" s="69"/>
      <c r="DE2243" s="69"/>
      <c r="DF2243" s="69"/>
      <c r="DG2243" s="69"/>
      <c r="DH2243" s="69"/>
      <c r="DI2243" s="69"/>
      <c r="DJ2243" s="69"/>
      <c r="DK2243" s="69"/>
      <c r="DL2243" s="69"/>
      <c r="DM2243" s="69"/>
      <c r="DN2243" s="69"/>
      <c r="DO2243" s="69"/>
      <c r="DP2243" s="69"/>
      <c r="DQ2243" s="69"/>
      <c r="DR2243" s="69"/>
      <c r="DS2243" s="69"/>
      <c r="DT2243" s="69"/>
      <c r="DU2243" s="69"/>
      <c r="DV2243" s="69"/>
      <c r="DW2243" s="69"/>
      <c r="DX2243" s="69"/>
      <c r="DY2243" s="69"/>
      <c r="DZ2243" s="69"/>
      <c r="EA2243" s="69"/>
      <c r="EB2243" s="69"/>
      <c r="EC2243" s="69"/>
      <c r="ED2243" s="69"/>
      <c r="EE2243" s="69"/>
      <c r="EF2243" s="69"/>
      <c r="EG2243" s="69"/>
      <c r="EH2243" s="69"/>
      <c r="EI2243" s="69"/>
      <c r="EJ2243" s="69"/>
      <c r="EK2243" s="69"/>
      <c r="EL2243" s="69"/>
      <c r="EM2243" s="69"/>
      <c r="EN2243" s="69"/>
      <c r="EO2243" s="69"/>
      <c r="EP2243" s="69"/>
      <c r="EQ2243" s="69"/>
      <c r="ER2243" s="69"/>
      <c r="ES2243" s="69"/>
      <c r="ET2243" s="69"/>
      <c r="EU2243" s="69"/>
      <c r="EV2243" s="69"/>
      <c r="EW2243" s="69"/>
      <c r="EX2243" s="69"/>
      <c r="EY2243" s="69"/>
      <c r="EZ2243" s="69"/>
      <c r="FA2243" s="69"/>
      <c r="FB2243" s="69"/>
      <c r="FC2243" s="69"/>
      <c r="FD2243" s="69"/>
      <c r="FE2243" s="69"/>
      <c r="FF2243" s="69"/>
      <c r="FG2243" s="69"/>
      <c r="FH2243" s="69"/>
      <c r="FI2243" s="69"/>
      <c r="FJ2243" s="69"/>
      <c r="FK2243" s="69"/>
      <c r="FL2243" s="69"/>
      <c r="FM2243" s="69"/>
      <c r="FN2243" s="69"/>
      <c r="FO2243" s="69"/>
      <c r="FP2243" s="69"/>
      <c r="FQ2243" s="69"/>
      <c r="FR2243" s="69"/>
      <c r="FS2243" s="69"/>
      <c r="FT2243" s="69"/>
      <c r="FU2243" s="69"/>
      <c r="FV2243" s="69"/>
      <c r="FW2243" s="69"/>
      <c r="FX2243" s="69"/>
      <c r="FY2243" s="69"/>
      <c r="FZ2243" s="69"/>
      <c r="GA2243" s="69"/>
      <c r="GB2243" s="69"/>
      <c r="GC2243" s="69"/>
      <c r="GD2243" s="69"/>
      <c r="GE2243" s="69"/>
      <c r="GF2243" s="69"/>
      <c r="GG2243" s="69"/>
      <c r="GH2243" s="69"/>
      <c r="GI2243" s="69"/>
      <c r="GJ2243" s="69"/>
      <c r="GK2243" s="69"/>
      <c r="GL2243" s="69"/>
      <c r="GM2243" s="69"/>
      <c r="GN2243" s="69"/>
      <c r="GO2243" s="69"/>
      <c r="GP2243" s="69"/>
      <c r="GQ2243" s="69"/>
      <c r="GR2243" s="69"/>
      <c r="GS2243" s="69"/>
      <c r="GT2243" s="69"/>
      <c r="GU2243" s="69"/>
      <c r="GV2243" s="69"/>
      <c r="GW2243" s="69"/>
      <c r="GX2243" s="69"/>
      <c r="GY2243" s="69"/>
      <c r="GZ2243" s="69"/>
      <c r="HA2243" s="69"/>
      <c r="HB2243" s="69"/>
      <c r="HC2243" s="69"/>
      <c r="HD2243" s="69"/>
      <c r="HE2243" s="69"/>
      <c r="HF2243" s="69"/>
      <c r="HG2243" s="69"/>
      <c r="HH2243" s="69"/>
      <c r="HI2243" s="69"/>
      <c r="HJ2243" s="69"/>
      <c r="HK2243" s="69"/>
      <c r="HL2243" s="69"/>
      <c r="HM2243" s="69"/>
      <c r="HN2243" s="69"/>
      <c r="HO2243" s="69"/>
      <c r="HP2243" s="69"/>
      <c r="HQ2243" s="69"/>
      <c r="HR2243" s="69"/>
      <c r="HS2243" s="69"/>
      <c r="HT2243" s="69"/>
      <c r="HU2243" s="69"/>
      <c r="HV2243" s="69"/>
      <c r="HW2243" s="69"/>
      <c r="HX2243" s="69"/>
      <c r="HY2243" s="69"/>
      <c r="HZ2243" s="69"/>
      <c r="IA2243" s="69"/>
      <c r="IB2243" s="69"/>
      <c r="IC2243" s="69"/>
      <c r="ID2243" s="69"/>
      <c r="IE2243" s="69"/>
      <c r="IF2243" s="69"/>
      <c r="IG2243" s="69"/>
      <c r="IH2243" s="69"/>
      <c r="II2243" s="69"/>
      <c r="IJ2243" s="69"/>
      <c r="IK2243" s="69"/>
      <c r="IL2243" s="69"/>
      <c r="IM2243" s="69"/>
      <c r="IN2243" s="69"/>
    </row>
    <row r="2244" spans="1:248" s="70" customFormat="1" ht="32.1" customHeight="1" x14ac:dyDescent="0.2">
      <c r="A2244" s="13" t="s">
        <v>926</v>
      </c>
      <c r="B2244" s="19">
        <v>52014</v>
      </c>
      <c r="C2244" s="16" t="s">
        <v>927</v>
      </c>
      <c r="D2244" s="355">
        <v>19600</v>
      </c>
      <c r="E2244" s="69"/>
      <c r="F2244" s="69"/>
      <c r="G2244" s="69"/>
      <c r="H2244" s="69"/>
      <c r="I2244" s="69"/>
      <c r="J2244" s="69"/>
      <c r="N2244" s="69"/>
      <c r="O2244" s="69"/>
      <c r="P2244" s="69"/>
      <c r="Q2244" s="69"/>
      <c r="R2244" s="69"/>
      <c r="S2244" s="69"/>
      <c r="T2244" s="69"/>
      <c r="U2244" s="69"/>
      <c r="V2244" s="69"/>
      <c r="W2244" s="69"/>
      <c r="X2244" s="69"/>
      <c r="Y2244" s="69"/>
      <c r="Z2244" s="69"/>
      <c r="AA2244" s="69"/>
      <c r="AB2244" s="69"/>
      <c r="AC2244" s="69"/>
      <c r="AD2244" s="69"/>
      <c r="AE2244" s="69"/>
      <c r="AF2244" s="69"/>
      <c r="AG2244" s="69"/>
      <c r="AH2244" s="69"/>
      <c r="AI2244" s="69"/>
      <c r="AJ2244" s="69"/>
      <c r="AK2244" s="69"/>
      <c r="AL2244" s="69"/>
      <c r="AM2244" s="69"/>
      <c r="AN2244" s="69"/>
      <c r="AO2244" s="69"/>
      <c r="AP2244" s="69"/>
      <c r="AQ2244" s="69"/>
      <c r="AR2244" s="69"/>
      <c r="AS2244" s="69"/>
      <c r="AT2244" s="69"/>
      <c r="AU2244" s="69"/>
      <c r="AV2244" s="69"/>
      <c r="AW2244" s="69"/>
      <c r="AX2244" s="69"/>
      <c r="AY2244" s="69"/>
      <c r="AZ2244" s="69"/>
      <c r="BA2244" s="69"/>
      <c r="BB2244" s="69"/>
      <c r="BC2244" s="69"/>
      <c r="BD2244" s="69"/>
      <c r="BE2244" s="69"/>
      <c r="BF2244" s="69"/>
      <c r="BG2244" s="69"/>
      <c r="BH2244" s="69"/>
      <c r="BI2244" s="69"/>
      <c r="BJ2244" s="69"/>
      <c r="BK2244" s="69"/>
      <c r="BL2244" s="69"/>
      <c r="BM2244" s="69"/>
      <c r="BN2244" s="69"/>
      <c r="BO2244" s="69"/>
      <c r="BP2244" s="69"/>
      <c r="BQ2244" s="69"/>
      <c r="BR2244" s="69"/>
      <c r="BS2244" s="69"/>
      <c r="BT2244" s="69"/>
      <c r="BU2244" s="69"/>
      <c r="BV2244" s="69"/>
      <c r="BW2244" s="69"/>
      <c r="BX2244" s="69"/>
      <c r="BY2244" s="69"/>
      <c r="BZ2244" s="69"/>
      <c r="CA2244" s="69"/>
      <c r="CB2244" s="69"/>
      <c r="CC2244" s="69"/>
      <c r="CD2244" s="69"/>
      <c r="CE2244" s="69"/>
      <c r="CF2244" s="69"/>
      <c r="CG2244" s="69"/>
      <c r="CH2244" s="69"/>
      <c r="CI2244" s="69"/>
      <c r="CJ2244" s="69"/>
      <c r="CK2244" s="69"/>
      <c r="CL2244" s="69"/>
      <c r="CM2244" s="69"/>
      <c r="CN2244" s="69"/>
      <c r="CO2244" s="69"/>
      <c r="CP2244" s="69"/>
      <c r="CQ2244" s="69"/>
      <c r="CR2244" s="69"/>
      <c r="CS2244" s="69"/>
      <c r="CT2244" s="69"/>
      <c r="CU2244" s="69"/>
      <c r="CV2244" s="69"/>
      <c r="CW2244" s="69"/>
      <c r="CX2244" s="69"/>
      <c r="CY2244" s="69"/>
      <c r="CZ2244" s="69"/>
      <c r="DA2244" s="69"/>
      <c r="DB2244" s="69"/>
      <c r="DC2244" s="69"/>
      <c r="DD2244" s="69"/>
      <c r="DE2244" s="69"/>
      <c r="DF2244" s="69"/>
      <c r="DG2244" s="69"/>
      <c r="DH2244" s="69"/>
      <c r="DI2244" s="69"/>
      <c r="DJ2244" s="69"/>
      <c r="DK2244" s="69"/>
      <c r="DL2244" s="69"/>
      <c r="DM2244" s="69"/>
      <c r="DN2244" s="69"/>
      <c r="DO2244" s="69"/>
      <c r="DP2244" s="69"/>
      <c r="DQ2244" s="69"/>
      <c r="DR2244" s="69"/>
      <c r="DS2244" s="69"/>
      <c r="DT2244" s="69"/>
      <c r="DU2244" s="69"/>
      <c r="DV2244" s="69"/>
      <c r="DW2244" s="69"/>
      <c r="DX2244" s="69"/>
      <c r="DY2244" s="69"/>
      <c r="DZ2244" s="69"/>
      <c r="EA2244" s="69"/>
      <c r="EB2244" s="69"/>
      <c r="EC2244" s="69"/>
      <c r="ED2244" s="69"/>
      <c r="EE2244" s="69"/>
      <c r="EF2244" s="69"/>
      <c r="EG2244" s="69"/>
      <c r="EH2244" s="69"/>
      <c r="EI2244" s="69"/>
      <c r="EJ2244" s="69"/>
      <c r="EK2244" s="69"/>
      <c r="EL2244" s="69"/>
      <c r="EM2244" s="69"/>
      <c r="EN2244" s="69"/>
      <c r="EO2244" s="69"/>
      <c r="EP2244" s="69"/>
      <c r="EQ2244" s="69"/>
      <c r="ER2244" s="69"/>
      <c r="ES2244" s="69"/>
      <c r="ET2244" s="69"/>
      <c r="EU2244" s="69"/>
      <c r="EV2244" s="69"/>
      <c r="EW2244" s="69"/>
      <c r="EX2244" s="69"/>
      <c r="EY2244" s="69"/>
      <c r="EZ2244" s="69"/>
      <c r="FA2244" s="69"/>
      <c r="FB2244" s="69"/>
      <c r="FC2244" s="69"/>
      <c r="FD2244" s="69"/>
      <c r="FE2244" s="69"/>
      <c r="FF2244" s="69"/>
      <c r="FG2244" s="69"/>
      <c r="FH2244" s="69"/>
      <c r="FI2244" s="69"/>
      <c r="FJ2244" s="69"/>
      <c r="FK2244" s="69"/>
      <c r="FL2244" s="69"/>
      <c r="FM2244" s="69"/>
      <c r="FN2244" s="69"/>
      <c r="FO2244" s="69"/>
      <c r="FP2244" s="69"/>
      <c r="FQ2244" s="69"/>
      <c r="FR2244" s="69"/>
      <c r="FS2244" s="69"/>
      <c r="FT2244" s="69"/>
      <c r="FU2244" s="69"/>
      <c r="FV2244" s="69"/>
      <c r="FW2244" s="69"/>
      <c r="FX2244" s="69"/>
      <c r="FY2244" s="69"/>
      <c r="FZ2244" s="69"/>
      <c r="GA2244" s="69"/>
      <c r="GB2244" s="69"/>
      <c r="GC2244" s="69"/>
      <c r="GD2244" s="69"/>
      <c r="GE2244" s="69"/>
      <c r="GF2244" s="69"/>
      <c r="GG2244" s="69"/>
      <c r="GH2244" s="69"/>
      <c r="GI2244" s="69"/>
      <c r="GJ2244" s="69"/>
      <c r="GK2244" s="69"/>
      <c r="GL2244" s="69"/>
      <c r="GM2244" s="69"/>
      <c r="GN2244" s="69"/>
      <c r="GO2244" s="69"/>
      <c r="GP2244" s="69"/>
      <c r="GQ2244" s="69"/>
      <c r="GR2244" s="69"/>
      <c r="GS2244" s="69"/>
      <c r="GT2244" s="69"/>
      <c r="GU2244" s="69"/>
      <c r="GV2244" s="69"/>
      <c r="GW2244" s="69"/>
      <c r="GX2244" s="69"/>
      <c r="GY2244" s="69"/>
      <c r="GZ2244" s="69"/>
      <c r="HA2244" s="69"/>
      <c r="HB2244" s="69"/>
      <c r="HC2244" s="69"/>
      <c r="HD2244" s="69"/>
      <c r="HE2244" s="69"/>
      <c r="HF2244" s="69"/>
      <c r="HG2244" s="69"/>
      <c r="HH2244" s="69"/>
      <c r="HI2244" s="69"/>
      <c r="HJ2244" s="69"/>
      <c r="HK2244" s="69"/>
      <c r="HL2244" s="69"/>
      <c r="HM2244" s="69"/>
      <c r="HN2244" s="69"/>
      <c r="HO2244" s="69"/>
      <c r="HP2244" s="69"/>
      <c r="HQ2244" s="69"/>
      <c r="HR2244" s="69"/>
      <c r="HS2244" s="69"/>
      <c r="HT2244" s="69"/>
      <c r="HU2244" s="69"/>
      <c r="HV2244" s="69"/>
      <c r="HW2244" s="69"/>
      <c r="HX2244" s="69"/>
      <c r="HY2244" s="69"/>
      <c r="HZ2244" s="69"/>
      <c r="IA2244" s="69"/>
      <c r="IB2244" s="69"/>
      <c r="IC2244" s="69"/>
      <c r="ID2244" s="69"/>
      <c r="IE2244" s="69"/>
      <c r="IF2244" s="69"/>
      <c r="IG2244" s="69"/>
      <c r="IH2244" s="69"/>
      <c r="II2244" s="69"/>
      <c r="IJ2244" s="69"/>
      <c r="IK2244" s="69"/>
      <c r="IL2244" s="69"/>
      <c r="IM2244" s="69"/>
      <c r="IN2244" s="69"/>
    </row>
    <row r="2245" spans="1:248" s="70" customFormat="1" ht="15.95" customHeight="1" x14ac:dyDescent="0.2">
      <c r="A2245" s="13" t="s">
        <v>926</v>
      </c>
      <c r="B2245" s="19">
        <v>52015</v>
      </c>
      <c r="C2245" s="16" t="s">
        <v>929</v>
      </c>
      <c r="D2245" s="355">
        <v>21700</v>
      </c>
      <c r="E2245" s="69"/>
      <c r="F2245" s="69"/>
      <c r="G2245" s="69"/>
      <c r="H2245" s="69"/>
      <c r="I2245" s="69"/>
      <c r="J2245" s="69"/>
      <c r="N2245" s="69"/>
      <c r="O2245" s="69"/>
      <c r="P2245" s="69"/>
      <c r="Q2245" s="69"/>
      <c r="R2245" s="69"/>
      <c r="S2245" s="69"/>
      <c r="T2245" s="69"/>
      <c r="U2245" s="69"/>
      <c r="V2245" s="69"/>
      <c r="W2245" s="69"/>
      <c r="X2245" s="69"/>
      <c r="Y2245" s="69"/>
      <c r="Z2245" s="69"/>
      <c r="AA2245" s="69"/>
      <c r="AB2245" s="69"/>
      <c r="AC2245" s="69"/>
      <c r="AD2245" s="69"/>
      <c r="AE2245" s="69"/>
      <c r="AF2245" s="69"/>
      <c r="AG2245" s="69"/>
      <c r="AH2245" s="69"/>
      <c r="AI2245" s="69"/>
      <c r="AJ2245" s="69"/>
      <c r="AK2245" s="69"/>
      <c r="AL2245" s="69"/>
      <c r="AM2245" s="69"/>
      <c r="AN2245" s="69"/>
      <c r="AO2245" s="69"/>
      <c r="AP2245" s="69"/>
      <c r="AQ2245" s="69"/>
      <c r="AR2245" s="69"/>
      <c r="AS2245" s="69"/>
      <c r="AT2245" s="69"/>
      <c r="AU2245" s="69"/>
      <c r="AV2245" s="69"/>
      <c r="AW2245" s="69"/>
      <c r="AX2245" s="69"/>
      <c r="AY2245" s="69"/>
      <c r="AZ2245" s="69"/>
      <c r="BA2245" s="69"/>
      <c r="BB2245" s="69"/>
      <c r="BC2245" s="69"/>
      <c r="BD2245" s="69"/>
      <c r="BE2245" s="69"/>
      <c r="BF2245" s="69"/>
      <c r="BG2245" s="69"/>
      <c r="BH2245" s="69"/>
      <c r="BI2245" s="69"/>
      <c r="BJ2245" s="69"/>
      <c r="BK2245" s="69"/>
      <c r="BL2245" s="69"/>
      <c r="BM2245" s="69"/>
      <c r="BN2245" s="69"/>
      <c r="BO2245" s="69"/>
      <c r="BP2245" s="69"/>
      <c r="BQ2245" s="69"/>
      <c r="BR2245" s="69"/>
      <c r="BS2245" s="69"/>
      <c r="BT2245" s="69"/>
      <c r="BU2245" s="69"/>
      <c r="BV2245" s="69"/>
      <c r="BW2245" s="69"/>
      <c r="BX2245" s="69"/>
      <c r="BY2245" s="69"/>
      <c r="BZ2245" s="69"/>
      <c r="CA2245" s="69"/>
      <c r="CB2245" s="69"/>
      <c r="CC2245" s="69"/>
      <c r="CD2245" s="69"/>
      <c r="CE2245" s="69"/>
      <c r="CF2245" s="69"/>
      <c r="CG2245" s="69"/>
      <c r="CH2245" s="69"/>
      <c r="CI2245" s="69"/>
      <c r="CJ2245" s="69"/>
      <c r="CK2245" s="69"/>
      <c r="CL2245" s="69"/>
      <c r="CM2245" s="69"/>
      <c r="CN2245" s="69"/>
      <c r="CO2245" s="69"/>
      <c r="CP2245" s="69"/>
      <c r="CQ2245" s="69"/>
      <c r="CR2245" s="69"/>
      <c r="CS2245" s="69"/>
      <c r="CT2245" s="69"/>
      <c r="CU2245" s="69"/>
      <c r="CV2245" s="69"/>
      <c r="CW2245" s="69"/>
      <c r="CX2245" s="69"/>
      <c r="CY2245" s="69"/>
      <c r="CZ2245" s="69"/>
      <c r="DA2245" s="69"/>
      <c r="DB2245" s="69"/>
      <c r="DC2245" s="69"/>
      <c r="DD2245" s="69"/>
      <c r="DE2245" s="69"/>
      <c r="DF2245" s="69"/>
      <c r="DG2245" s="69"/>
      <c r="DH2245" s="69"/>
      <c r="DI2245" s="69"/>
      <c r="DJ2245" s="69"/>
      <c r="DK2245" s="69"/>
      <c r="DL2245" s="69"/>
      <c r="DM2245" s="69"/>
      <c r="DN2245" s="69"/>
      <c r="DO2245" s="69"/>
      <c r="DP2245" s="69"/>
      <c r="DQ2245" s="69"/>
      <c r="DR2245" s="69"/>
      <c r="DS2245" s="69"/>
      <c r="DT2245" s="69"/>
      <c r="DU2245" s="69"/>
      <c r="DV2245" s="69"/>
      <c r="DW2245" s="69"/>
      <c r="DX2245" s="69"/>
      <c r="DY2245" s="69"/>
      <c r="DZ2245" s="69"/>
      <c r="EA2245" s="69"/>
      <c r="EB2245" s="69"/>
      <c r="EC2245" s="69"/>
      <c r="ED2245" s="69"/>
      <c r="EE2245" s="69"/>
      <c r="EF2245" s="69"/>
      <c r="EG2245" s="69"/>
      <c r="EH2245" s="69"/>
      <c r="EI2245" s="69"/>
      <c r="EJ2245" s="69"/>
      <c r="EK2245" s="69"/>
      <c r="EL2245" s="69"/>
      <c r="EM2245" s="69"/>
      <c r="EN2245" s="69"/>
      <c r="EO2245" s="69"/>
      <c r="EP2245" s="69"/>
      <c r="EQ2245" s="69"/>
      <c r="ER2245" s="69"/>
      <c r="ES2245" s="69"/>
      <c r="ET2245" s="69"/>
      <c r="EU2245" s="69"/>
      <c r="EV2245" s="69"/>
      <c r="EW2245" s="69"/>
      <c r="EX2245" s="69"/>
      <c r="EY2245" s="69"/>
      <c r="EZ2245" s="69"/>
      <c r="FA2245" s="69"/>
      <c r="FB2245" s="69"/>
      <c r="FC2245" s="69"/>
      <c r="FD2245" s="69"/>
      <c r="FE2245" s="69"/>
      <c r="FF2245" s="69"/>
      <c r="FG2245" s="69"/>
      <c r="FH2245" s="69"/>
      <c r="FI2245" s="69"/>
      <c r="FJ2245" s="69"/>
      <c r="FK2245" s="69"/>
      <c r="FL2245" s="69"/>
      <c r="FM2245" s="69"/>
      <c r="FN2245" s="69"/>
      <c r="FO2245" s="69"/>
      <c r="FP2245" s="69"/>
      <c r="FQ2245" s="69"/>
      <c r="FR2245" s="69"/>
      <c r="FS2245" s="69"/>
      <c r="FT2245" s="69"/>
      <c r="FU2245" s="69"/>
      <c r="FV2245" s="69"/>
      <c r="FW2245" s="69"/>
      <c r="FX2245" s="69"/>
      <c r="FY2245" s="69"/>
      <c r="FZ2245" s="69"/>
      <c r="GA2245" s="69"/>
      <c r="GB2245" s="69"/>
      <c r="GC2245" s="69"/>
      <c r="GD2245" s="69"/>
      <c r="GE2245" s="69"/>
      <c r="GF2245" s="69"/>
      <c r="GG2245" s="69"/>
      <c r="GH2245" s="69"/>
      <c r="GI2245" s="69"/>
      <c r="GJ2245" s="69"/>
      <c r="GK2245" s="69"/>
      <c r="GL2245" s="69"/>
      <c r="GM2245" s="69"/>
      <c r="GN2245" s="69"/>
      <c r="GO2245" s="69"/>
      <c r="GP2245" s="69"/>
      <c r="GQ2245" s="69"/>
      <c r="GR2245" s="69"/>
      <c r="GS2245" s="69"/>
      <c r="GT2245" s="69"/>
      <c r="GU2245" s="69"/>
      <c r="GV2245" s="69"/>
      <c r="GW2245" s="69"/>
      <c r="GX2245" s="69"/>
      <c r="GY2245" s="69"/>
      <c r="GZ2245" s="69"/>
      <c r="HA2245" s="69"/>
      <c r="HB2245" s="69"/>
      <c r="HC2245" s="69"/>
      <c r="HD2245" s="69"/>
      <c r="HE2245" s="69"/>
      <c r="HF2245" s="69"/>
      <c r="HG2245" s="69"/>
      <c r="HH2245" s="69"/>
      <c r="HI2245" s="69"/>
      <c r="HJ2245" s="69"/>
      <c r="HK2245" s="69"/>
      <c r="HL2245" s="69"/>
      <c r="HM2245" s="69"/>
      <c r="HN2245" s="69"/>
      <c r="HO2245" s="69"/>
      <c r="HP2245" s="69"/>
      <c r="HQ2245" s="69"/>
      <c r="HR2245" s="69"/>
      <c r="HS2245" s="69"/>
      <c r="HT2245" s="69"/>
      <c r="HU2245" s="69"/>
      <c r="HV2245" s="69"/>
      <c r="HW2245" s="69"/>
      <c r="HX2245" s="69"/>
      <c r="HY2245" s="69"/>
      <c r="HZ2245" s="69"/>
      <c r="IA2245" s="69"/>
      <c r="IB2245" s="69"/>
      <c r="IC2245" s="69"/>
      <c r="ID2245" s="69"/>
      <c r="IE2245" s="69"/>
      <c r="IF2245" s="69"/>
      <c r="IG2245" s="69"/>
      <c r="IH2245" s="69"/>
      <c r="II2245" s="69"/>
      <c r="IJ2245" s="69"/>
      <c r="IK2245" s="69"/>
      <c r="IL2245" s="69"/>
      <c r="IM2245" s="69"/>
      <c r="IN2245" s="69"/>
    </row>
    <row r="2246" spans="1:248" s="70" customFormat="1" ht="15.95" customHeight="1" x14ac:dyDescent="0.2">
      <c r="A2246" s="13" t="s">
        <v>931</v>
      </c>
      <c r="B2246" s="19">
        <v>52016</v>
      </c>
      <c r="C2246" s="16" t="s">
        <v>932</v>
      </c>
      <c r="D2246" s="355">
        <v>25900</v>
      </c>
      <c r="E2246" s="69"/>
      <c r="F2246" s="69"/>
      <c r="G2246" s="69"/>
      <c r="H2246" s="69"/>
      <c r="I2246" s="69"/>
      <c r="J2246" s="69"/>
      <c r="N2246" s="69"/>
      <c r="O2246" s="69"/>
      <c r="P2246" s="69"/>
      <c r="Q2246" s="69"/>
      <c r="R2246" s="69"/>
      <c r="S2246" s="69"/>
      <c r="T2246" s="69"/>
      <c r="U2246" s="69"/>
      <c r="V2246" s="69"/>
      <c r="W2246" s="69"/>
      <c r="X2246" s="69"/>
      <c r="Y2246" s="69"/>
      <c r="Z2246" s="69"/>
      <c r="AA2246" s="69"/>
      <c r="AB2246" s="69"/>
      <c r="AC2246" s="69"/>
      <c r="AD2246" s="69"/>
      <c r="AE2246" s="69"/>
      <c r="AF2246" s="69"/>
      <c r="AG2246" s="69"/>
      <c r="AH2246" s="69"/>
      <c r="AI2246" s="69"/>
      <c r="AJ2246" s="69"/>
      <c r="AK2246" s="69"/>
      <c r="AL2246" s="69"/>
      <c r="AM2246" s="69"/>
      <c r="AN2246" s="69"/>
      <c r="AO2246" s="69"/>
      <c r="AP2246" s="69"/>
      <c r="AQ2246" s="69"/>
      <c r="AR2246" s="69"/>
      <c r="AS2246" s="69"/>
      <c r="AT2246" s="69"/>
      <c r="AU2246" s="69"/>
      <c r="AV2246" s="69"/>
      <c r="AW2246" s="69"/>
      <c r="AX2246" s="69"/>
      <c r="AY2246" s="69"/>
      <c r="AZ2246" s="69"/>
      <c r="BA2246" s="69"/>
      <c r="BB2246" s="69"/>
      <c r="BC2246" s="69"/>
      <c r="BD2246" s="69"/>
      <c r="BE2246" s="69"/>
      <c r="BF2246" s="69"/>
      <c r="BG2246" s="69"/>
      <c r="BH2246" s="69"/>
      <c r="BI2246" s="69"/>
      <c r="BJ2246" s="69"/>
      <c r="BK2246" s="69"/>
      <c r="BL2246" s="69"/>
      <c r="BM2246" s="69"/>
      <c r="BN2246" s="69"/>
      <c r="BO2246" s="69"/>
      <c r="BP2246" s="69"/>
      <c r="BQ2246" s="69"/>
      <c r="BR2246" s="69"/>
      <c r="BS2246" s="69"/>
      <c r="BT2246" s="69"/>
      <c r="BU2246" s="69"/>
      <c r="BV2246" s="69"/>
      <c r="BW2246" s="69"/>
      <c r="BX2246" s="69"/>
      <c r="BY2246" s="69"/>
      <c r="BZ2246" s="69"/>
      <c r="CA2246" s="69"/>
      <c r="CB2246" s="69"/>
      <c r="CC2246" s="69"/>
      <c r="CD2246" s="69"/>
      <c r="CE2246" s="69"/>
      <c r="CF2246" s="69"/>
      <c r="CG2246" s="69"/>
      <c r="CH2246" s="69"/>
      <c r="CI2246" s="69"/>
      <c r="CJ2246" s="69"/>
      <c r="CK2246" s="69"/>
      <c r="CL2246" s="69"/>
      <c r="CM2246" s="69"/>
      <c r="CN2246" s="69"/>
      <c r="CO2246" s="69"/>
      <c r="CP2246" s="69"/>
      <c r="CQ2246" s="69"/>
      <c r="CR2246" s="69"/>
      <c r="CS2246" s="69"/>
      <c r="CT2246" s="69"/>
      <c r="CU2246" s="69"/>
      <c r="CV2246" s="69"/>
      <c r="CW2246" s="69"/>
      <c r="CX2246" s="69"/>
      <c r="CY2246" s="69"/>
      <c r="CZ2246" s="69"/>
      <c r="DA2246" s="69"/>
      <c r="DB2246" s="69"/>
      <c r="DC2246" s="69"/>
      <c r="DD2246" s="69"/>
      <c r="DE2246" s="69"/>
      <c r="DF2246" s="69"/>
      <c r="DG2246" s="69"/>
      <c r="DH2246" s="69"/>
      <c r="DI2246" s="69"/>
      <c r="DJ2246" s="69"/>
      <c r="DK2246" s="69"/>
      <c r="DL2246" s="69"/>
      <c r="DM2246" s="69"/>
      <c r="DN2246" s="69"/>
      <c r="DO2246" s="69"/>
      <c r="DP2246" s="69"/>
      <c r="DQ2246" s="69"/>
      <c r="DR2246" s="69"/>
      <c r="DS2246" s="69"/>
      <c r="DT2246" s="69"/>
      <c r="DU2246" s="69"/>
      <c r="DV2246" s="69"/>
      <c r="DW2246" s="69"/>
      <c r="DX2246" s="69"/>
      <c r="DY2246" s="69"/>
      <c r="DZ2246" s="69"/>
      <c r="EA2246" s="69"/>
      <c r="EB2246" s="69"/>
      <c r="EC2246" s="69"/>
      <c r="ED2246" s="69"/>
      <c r="EE2246" s="69"/>
      <c r="EF2246" s="69"/>
      <c r="EG2246" s="69"/>
      <c r="EH2246" s="69"/>
      <c r="EI2246" s="69"/>
      <c r="EJ2246" s="69"/>
      <c r="EK2246" s="69"/>
      <c r="EL2246" s="69"/>
      <c r="EM2246" s="69"/>
      <c r="EN2246" s="69"/>
      <c r="EO2246" s="69"/>
      <c r="EP2246" s="69"/>
      <c r="EQ2246" s="69"/>
      <c r="ER2246" s="69"/>
      <c r="ES2246" s="69"/>
      <c r="ET2246" s="69"/>
      <c r="EU2246" s="69"/>
      <c r="EV2246" s="69"/>
      <c r="EW2246" s="69"/>
      <c r="EX2246" s="69"/>
      <c r="EY2246" s="69"/>
      <c r="EZ2246" s="69"/>
      <c r="FA2246" s="69"/>
      <c r="FB2246" s="69"/>
      <c r="FC2246" s="69"/>
      <c r="FD2246" s="69"/>
      <c r="FE2246" s="69"/>
      <c r="FF2246" s="69"/>
      <c r="FG2246" s="69"/>
      <c r="FH2246" s="69"/>
      <c r="FI2246" s="69"/>
      <c r="FJ2246" s="69"/>
      <c r="FK2246" s="69"/>
      <c r="FL2246" s="69"/>
      <c r="FM2246" s="69"/>
      <c r="FN2246" s="69"/>
      <c r="FO2246" s="69"/>
      <c r="FP2246" s="69"/>
      <c r="FQ2246" s="69"/>
      <c r="FR2246" s="69"/>
      <c r="FS2246" s="69"/>
      <c r="FT2246" s="69"/>
      <c r="FU2246" s="69"/>
      <c r="FV2246" s="69"/>
      <c r="FW2246" s="69"/>
      <c r="FX2246" s="69"/>
      <c r="FY2246" s="69"/>
      <c r="FZ2246" s="69"/>
      <c r="GA2246" s="69"/>
      <c r="GB2246" s="69"/>
      <c r="GC2246" s="69"/>
      <c r="GD2246" s="69"/>
      <c r="GE2246" s="69"/>
      <c r="GF2246" s="69"/>
      <c r="GG2246" s="69"/>
      <c r="GH2246" s="69"/>
      <c r="GI2246" s="69"/>
      <c r="GJ2246" s="69"/>
      <c r="GK2246" s="69"/>
      <c r="GL2246" s="69"/>
      <c r="GM2246" s="69"/>
      <c r="GN2246" s="69"/>
      <c r="GO2246" s="69"/>
      <c r="GP2246" s="69"/>
      <c r="GQ2246" s="69"/>
      <c r="GR2246" s="69"/>
      <c r="GS2246" s="69"/>
      <c r="GT2246" s="69"/>
      <c r="GU2246" s="69"/>
      <c r="GV2246" s="69"/>
      <c r="GW2246" s="69"/>
      <c r="GX2246" s="69"/>
      <c r="GY2246" s="69"/>
      <c r="GZ2246" s="69"/>
      <c r="HA2246" s="69"/>
      <c r="HB2246" s="69"/>
      <c r="HC2246" s="69"/>
      <c r="HD2246" s="69"/>
      <c r="HE2246" s="69"/>
      <c r="HF2246" s="69"/>
      <c r="HG2246" s="69"/>
      <c r="HH2246" s="69"/>
      <c r="HI2246" s="69"/>
      <c r="HJ2246" s="69"/>
      <c r="HK2246" s="69"/>
      <c r="HL2246" s="69"/>
      <c r="HM2246" s="69"/>
      <c r="HN2246" s="69"/>
      <c r="HO2246" s="69"/>
      <c r="HP2246" s="69"/>
      <c r="HQ2246" s="69"/>
      <c r="HR2246" s="69"/>
      <c r="HS2246" s="69"/>
      <c r="HT2246" s="69"/>
      <c r="HU2246" s="69"/>
      <c r="HV2246" s="69"/>
      <c r="HW2246" s="69"/>
      <c r="HX2246" s="69"/>
      <c r="HY2246" s="69"/>
      <c r="HZ2246" s="69"/>
      <c r="IA2246" s="69"/>
      <c r="IB2246" s="69"/>
      <c r="IC2246" s="69"/>
      <c r="ID2246" s="69"/>
      <c r="IE2246" s="69"/>
      <c r="IF2246" s="69"/>
      <c r="IG2246" s="69"/>
      <c r="IH2246" s="69"/>
      <c r="II2246" s="69"/>
      <c r="IJ2246" s="69"/>
      <c r="IK2246" s="69"/>
      <c r="IL2246" s="69"/>
      <c r="IM2246" s="69"/>
      <c r="IN2246" s="69"/>
    </row>
    <row r="2247" spans="1:248" s="70" customFormat="1" ht="32.1" customHeight="1" x14ac:dyDescent="0.2">
      <c r="A2247" s="13" t="s">
        <v>933</v>
      </c>
      <c r="B2247" s="19">
        <v>52017</v>
      </c>
      <c r="C2247" s="16" t="s">
        <v>934</v>
      </c>
      <c r="D2247" s="355">
        <v>38300</v>
      </c>
      <c r="E2247" s="69"/>
      <c r="F2247" s="69"/>
      <c r="G2247" s="69"/>
      <c r="H2247" s="69"/>
      <c r="I2247" s="69"/>
      <c r="J2247" s="69"/>
      <c r="N2247" s="69"/>
      <c r="O2247" s="69"/>
      <c r="P2247" s="69"/>
      <c r="Q2247" s="69"/>
      <c r="R2247" s="69"/>
      <c r="S2247" s="69"/>
      <c r="T2247" s="69"/>
      <c r="U2247" s="69"/>
      <c r="V2247" s="69"/>
      <c r="W2247" s="69"/>
      <c r="X2247" s="69"/>
      <c r="Y2247" s="69"/>
      <c r="Z2247" s="69"/>
      <c r="AA2247" s="69"/>
      <c r="AB2247" s="69"/>
      <c r="AC2247" s="69"/>
      <c r="AD2247" s="69"/>
      <c r="AE2247" s="69"/>
      <c r="AF2247" s="69"/>
      <c r="AG2247" s="69"/>
      <c r="AH2247" s="69"/>
      <c r="AI2247" s="69"/>
      <c r="AJ2247" s="69"/>
      <c r="AK2247" s="69"/>
      <c r="AL2247" s="69"/>
      <c r="AM2247" s="69"/>
      <c r="AN2247" s="69"/>
      <c r="AO2247" s="69"/>
      <c r="AP2247" s="69"/>
      <c r="AQ2247" s="69"/>
      <c r="AR2247" s="69"/>
      <c r="AS2247" s="69"/>
      <c r="AT2247" s="69"/>
      <c r="AU2247" s="69"/>
      <c r="AV2247" s="69"/>
      <c r="AW2247" s="69"/>
      <c r="AX2247" s="69"/>
      <c r="AY2247" s="69"/>
      <c r="AZ2247" s="69"/>
      <c r="BA2247" s="69"/>
      <c r="BB2247" s="69"/>
      <c r="BC2247" s="69"/>
      <c r="BD2247" s="69"/>
      <c r="BE2247" s="69"/>
      <c r="BF2247" s="69"/>
      <c r="BG2247" s="69"/>
      <c r="BH2247" s="69"/>
      <c r="BI2247" s="69"/>
      <c r="BJ2247" s="69"/>
      <c r="BK2247" s="69"/>
      <c r="BL2247" s="69"/>
      <c r="BM2247" s="69"/>
      <c r="BN2247" s="69"/>
      <c r="BO2247" s="69"/>
      <c r="BP2247" s="69"/>
      <c r="BQ2247" s="69"/>
      <c r="BR2247" s="69"/>
      <c r="BS2247" s="69"/>
      <c r="BT2247" s="69"/>
      <c r="BU2247" s="69"/>
      <c r="BV2247" s="69"/>
      <c r="BW2247" s="69"/>
      <c r="BX2247" s="69"/>
      <c r="BY2247" s="69"/>
      <c r="BZ2247" s="69"/>
      <c r="CA2247" s="69"/>
      <c r="CB2247" s="69"/>
      <c r="CC2247" s="69"/>
      <c r="CD2247" s="69"/>
      <c r="CE2247" s="69"/>
      <c r="CF2247" s="69"/>
      <c r="CG2247" s="69"/>
      <c r="CH2247" s="69"/>
      <c r="CI2247" s="69"/>
      <c r="CJ2247" s="69"/>
      <c r="CK2247" s="69"/>
      <c r="CL2247" s="69"/>
      <c r="CM2247" s="69"/>
      <c r="CN2247" s="69"/>
      <c r="CO2247" s="69"/>
      <c r="CP2247" s="69"/>
      <c r="CQ2247" s="69"/>
      <c r="CR2247" s="69"/>
      <c r="CS2247" s="69"/>
      <c r="CT2247" s="69"/>
      <c r="CU2247" s="69"/>
      <c r="CV2247" s="69"/>
      <c r="CW2247" s="69"/>
      <c r="CX2247" s="69"/>
      <c r="CY2247" s="69"/>
      <c r="CZ2247" s="69"/>
      <c r="DA2247" s="69"/>
      <c r="DB2247" s="69"/>
      <c r="DC2247" s="69"/>
      <c r="DD2247" s="69"/>
      <c r="DE2247" s="69"/>
      <c r="DF2247" s="69"/>
      <c r="DG2247" s="69"/>
      <c r="DH2247" s="69"/>
      <c r="DI2247" s="69"/>
      <c r="DJ2247" s="69"/>
      <c r="DK2247" s="69"/>
      <c r="DL2247" s="69"/>
      <c r="DM2247" s="69"/>
      <c r="DN2247" s="69"/>
      <c r="DO2247" s="69"/>
      <c r="DP2247" s="69"/>
      <c r="DQ2247" s="69"/>
      <c r="DR2247" s="69"/>
      <c r="DS2247" s="69"/>
      <c r="DT2247" s="69"/>
      <c r="DU2247" s="69"/>
      <c r="DV2247" s="69"/>
      <c r="DW2247" s="69"/>
      <c r="DX2247" s="69"/>
      <c r="DY2247" s="69"/>
      <c r="DZ2247" s="69"/>
      <c r="EA2247" s="69"/>
      <c r="EB2247" s="69"/>
      <c r="EC2247" s="69"/>
      <c r="ED2247" s="69"/>
      <c r="EE2247" s="69"/>
      <c r="EF2247" s="69"/>
      <c r="EG2247" s="69"/>
      <c r="EH2247" s="69"/>
      <c r="EI2247" s="69"/>
      <c r="EJ2247" s="69"/>
      <c r="EK2247" s="69"/>
      <c r="EL2247" s="69"/>
      <c r="EM2247" s="69"/>
      <c r="EN2247" s="69"/>
      <c r="EO2247" s="69"/>
      <c r="EP2247" s="69"/>
      <c r="EQ2247" s="69"/>
      <c r="ER2247" s="69"/>
      <c r="ES2247" s="69"/>
      <c r="ET2247" s="69"/>
      <c r="EU2247" s="69"/>
      <c r="EV2247" s="69"/>
      <c r="EW2247" s="69"/>
      <c r="EX2247" s="69"/>
      <c r="EY2247" s="69"/>
      <c r="EZ2247" s="69"/>
      <c r="FA2247" s="69"/>
      <c r="FB2247" s="69"/>
      <c r="FC2247" s="69"/>
      <c r="FD2247" s="69"/>
      <c r="FE2247" s="69"/>
      <c r="FF2247" s="69"/>
      <c r="FG2247" s="69"/>
      <c r="FH2247" s="69"/>
      <c r="FI2247" s="69"/>
      <c r="FJ2247" s="69"/>
      <c r="FK2247" s="69"/>
      <c r="FL2247" s="69"/>
      <c r="FM2247" s="69"/>
      <c r="FN2247" s="69"/>
      <c r="FO2247" s="69"/>
      <c r="FP2247" s="69"/>
      <c r="FQ2247" s="69"/>
      <c r="FR2247" s="69"/>
      <c r="FS2247" s="69"/>
      <c r="FT2247" s="69"/>
      <c r="FU2247" s="69"/>
      <c r="FV2247" s="69"/>
      <c r="FW2247" s="69"/>
      <c r="FX2247" s="69"/>
      <c r="FY2247" s="69"/>
      <c r="FZ2247" s="69"/>
      <c r="GA2247" s="69"/>
      <c r="GB2247" s="69"/>
      <c r="GC2247" s="69"/>
      <c r="GD2247" s="69"/>
      <c r="GE2247" s="69"/>
      <c r="GF2247" s="69"/>
      <c r="GG2247" s="69"/>
      <c r="GH2247" s="69"/>
      <c r="GI2247" s="69"/>
      <c r="GJ2247" s="69"/>
      <c r="GK2247" s="69"/>
      <c r="GL2247" s="69"/>
      <c r="GM2247" s="69"/>
      <c r="GN2247" s="69"/>
      <c r="GO2247" s="69"/>
      <c r="GP2247" s="69"/>
      <c r="GQ2247" s="69"/>
      <c r="GR2247" s="69"/>
      <c r="GS2247" s="69"/>
      <c r="GT2247" s="69"/>
      <c r="GU2247" s="69"/>
      <c r="GV2247" s="69"/>
      <c r="GW2247" s="69"/>
      <c r="GX2247" s="69"/>
      <c r="GY2247" s="69"/>
      <c r="GZ2247" s="69"/>
      <c r="HA2247" s="69"/>
      <c r="HB2247" s="69"/>
      <c r="HC2247" s="69"/>
      <c r="HD2247" s="69"/>
      <c r="HE2247" s="69"/>
      <c r="HF2247" s="69"/>
      <c r="HG2247" s="69"/>
      <c r="HH2247" s="69"/>
      <c r="HI2247" s="69"/>
      <c r="HJ2247" s="69"/>
      <c r="HK2247" s="69"/>
      <c r="HL2247" s="69"/>
      <c r="HM2247" s="69"/>
      <c r="HN2247" s="69"/>
      <c r="HO2247" s="69"/>
      <c r="HP2247" s="69"/>
      <c r="HQ2247" s="69"/>
      <c r="HR2247" s="69"/>
      <c r="HS2247" s="69"/>
      <c r="HT2247" s="69"/>
      <c r="HU2247" s="69"/>
      <c r="HV2247" s="69"/>
      <c r="HW2247" s="69"/>
      <c r="HX2247" s="69"/>
      <c r="HY2247" s="69"/>
      <c r="HZ2247" s="69"/>
      <c r="IA2247" s="69"/>
      <c r="IB2247" s="69"/>
      <c r="IC2247" s="69"/>
      <c r="ID2247" s="69"/>
      <c r="IE2247" s="69"/>
      <c r="IF2247" s="69"/>
      <c r="IG2247" s="69"/>
      <c r="IH2247" s="69"/>
      <c r="II2247" s="69"/>
      <c r="IJ2247" s="69"/>
      <c r="IK2247" s="69"/>
      <c r="IL2247" s="69"/>
      <c r="IM2247" s="69"/>
      <c r="IN2247" s="69"/>
    </row>
    <row r="2248" spans="1:248" s="70" customFormat="1" ht="32.1" customHeight="1" x14ac:dyDescent="0.2">
      <c r="A2248" s="13" t="s">
        <v>936</v>
      </c>
      <c r="B2248" s="19">
        <v>52018</v>
      </c>
      <c r="C2248" s="16" t="s">
        <v>937</v>
      </c>
      <c r="D2248" s="355">
        <v>15600</v>
      </c>
      <c r="E2248" s="69"/>
      <c r="F2248" s="69"/>
      <c r="G2248" s="69"/>
      <c r="H2248" s="69"/>
      <c r="I2248" s="69"/>
      <c r="J2248" s="69"/>
      <c r="N2248" s="69"/>
      <c r="O2248" s="69"/>
      <c r="P2248" s="69"/>
      <c r="Q2248" s="69"/>
      <c r="R2248" s="69"/>
      <c r="S2248" s="69"/>
      <c r="T2248" s="69"/>
      <c r="U2248" s="69"/>
      <c r="V2248" s="69"/>
      <c r="W2248" s="69"/>
      <c r="X2248" s="69"/>
      <c r="Y2248" s="69"/>
      <c r="Z2248" s="69"/>
      <c r="AA2248" s="69"/>
      <c r="AB2248" s="69"/>
      <c r="AC2248" s="69"/>
      <c r="AD2248" s="69"/>
      <c r="AE2248" s="69"/>
      <c r="AF2248" s="69"/>
      <c r="AG2248" s="69"/>
      <c r="AH2248" s="69"/>
      <c r="AI2248" s="69"/>
      <c r="AJ2248" s="69"/>
      <c r="AK2248" s="69"/>
      <c r="AL2248" s="69"/>
      <c r="AM2248" s="69"/>
      <c r="AN2248" s="69"/>
      <c r="AO2248" s="69"/>
      <c r="AP2248" s="69"/>
      <c r="AQ2248" s="69"/>
      <c r="AR2248" s="69"/>
      <c r="AS2248" s="69"/>
      <c r="AT2248" s="69"/>
      <c r="AU2248" s="69"/>
      <c r="AV2248" s="69"/>
      <c r="AW2248" s="69"/>
      <c r="AX2248" s="69"/>
      <c r="AY2248" s="69"/>
      <c r="AZ2248" s="69"/>
      <c r="BA2248" s="69"/>
      <c r="BB2248" s="69"/>
      <c r="BC2248" s="69"/>
      <c r="BD2248" s="69"/>
      <c r="BE2248" s="69"/>
      <c r="BF2248" s="69"/>
      <c r="BG2248" s="69"/>
      <c r="BH2248" s="69"/>
      <c r="BI2248" s="69"/>
      <c r="BJ2248" s="69"/>
      <c r="BK2248" s="69"/>
      <c r="BL2248" s="69"/>
      <c r="BM2248" s="69"/>
      <c r="BN2248" s="69"/>
      <c r="BO2248" s="69"/>
      <c r="BP2248" s="69"/>
      <c r="BQ2248" s="69"/>
      <c r="BR2248" s="69"/>
      <c r="BS2248" s="69"/>
      <c r="BT2248" s="69"/>
      <c r="BU2248" s="69"/>
      <c r="BV2248" s="69"/>
      <c r="BW2248" s="69"/>
      <c r="BX2248" s="69"/>
      <c r="BY2248" s="69"/>
      <c r="BZ2248" s="69"/>
      <c r="CA2248" s="69"/>
      <c r="CB2248" s="69"/>
      <c r="CC2248" s="69"/>
      <c r="CD2248" s="69"/>
      <c r="CE2248" s="69"/>
      <c r="CF2248" s="69"/>
      <c r="CG2248" s="69"/>
      <c r="CH2248" s="69"/>
      <c r="CI2248" s="69"/>
      <c r="CJ2248" s="69"/>
      <c r="CK2248" s="69"/>
      <c r="CL2248" s="69"/>
      <c r="CM2248" s="69"/>
      <c r="CN2248" s="69"/>
      <c r="CO2248" s="69"/>
      <c r="CP2248" s="69"/>
      <c r="CQ2248" s="69"/>
      <c r="CR2248" s="69"/>
      <c r="CS2248" s="69"/>
      <c r="CT2248" s="69"/>
      <c r="CU2248" s="69"/>
      <c r="CV2248" s="69"/>
      <c r="CW2248" s="69"/>
      <c r="CX2248" s="69"/>
      <c r="CY2248" s="69"/>
      <c r="CZ2248" s="69"/>
      <c r="DA2248" s="69"/>
      <c r="DB2248" s="69"/>
      <c r="DC2248" s="69"/>
      <c r="DD2248" s="69"/>
      <c r="DE2248" s="69"/>
      <c r="DF2248" s="69"/>
      <c r="DG2248" s="69"/>
      <c r="DH2248" s="69"/>
      <c r="DI2248" s="69"/>
      <c r="DJ2248" s="69"/>
      <c r="DK2248" s="69"/>
      <c r="DL2248" s="69"/>
      <c r="DM2248" s="69"/>
      <c r="DN2248" s="69"/>
      <c r="DO2248" s="69"/>
      <c r="DP2248" s="69"/>
      <c r="DQ2248" s="69"/>
      <c r="DR2248" s="69"/>
      <c r="DS2248" s="69"/>
      <c r="DT2248" s="69"/>
      <c r="DU2248" s="69"/>
      <c r="DV2248" s="69"/>
      <c r="DW2248" s="69"/>
      <c r="DX2248" s="69"/>
      <c r="DY2248" s="69"/>
      <c r="DZ2248" s="69"/>
      <c r="EA2248" s="69"/>
      <c r="EB2248" s="69"/>
      <c r="EC2248" s="69"/>
      <c r="ED2248" s="69"/>
      <c r="EE2248" s="69"/>
      <c r="EF2248" s="69"/>
      <c r="EG2248" s="69"/>
      <c r="EH2248" s="69"/>
      <c r="EI2248" s="69"/>
      <c r="EJ2248" s="69"/>
      <c r="EK2248" s="69"/>
      <c r="EL2248" s="69"/>
      <c r="EM2248" s="69"/>
      <c r="EN2248" s="69"/>
      <c r="EO2248" s="69"/>
      <c r="EP2248" s="69"/>
      <c r="EQ2248" s="69"/>
      <c r="ER2248" s="69"/>
      <c r="ES2248" s="69"/>
      <c r="ET2248" s="69"/>
      <c r="EU2248" s="69"/>
      <c r="EV2248" s="69"/>
      <c r="EW2248" s="69"/>
      <c r="EX2248" s="69"/>
      <c r="EY2248" s="69"/>
      <c r="EZ2248" s="69"/>
      <c r="FA2248" s="69"/>
      <c r="FB2248" s="69"/>
      <c r="FC2248" s="69"/>
      <c r="FD2248" s="69"/>
      <c r="FE2248" s="69"/>
      <c r="FF2248" s="69"/>
      <c r="FG2248" s="69"/>
      <c r="FH2248" s="69"/>
      <c r="FI2248" s="69"/>
      <c r="FJ2248" s="69"/>
      <c r="FK2248" s="69"/>
      <c r="FL2248" s="69"/>
      <c r="FM2248" s="69"/>
      <c r="FN2248" s="69"/>
      <c r="FO2248" s="69"/>
      <c r="FP2248" s="69"/>
      <c r="FQ2248" s="69"/>
      <c r="FR2248" s="69"/>
      <c r="FS2248" s="69"/>
      <c r="FT2248" s="69"/>
      <c r="FU2248" s="69"/>
      <c r="FV2248" s="69"/>
      <c r="FW2248" s="69"/>
      <c r="FX2248" s="69"/>
      <c r="FY2248" s="69"/>
      <c r="FZ2248" s="69"/>
      <c r="GA2248" s="69"/>
      <c r="GB2248" s="69"/>
      <c r="GC2248" s="69"/>
      <c r="GD2248" s="69"/>
      <c r="GE2248" s="69"/>
      <c r="GF2248" s="69"/>
      <c r="GG2248" s="69"/>
      <c r="GH2248" s="69"/>
      <c r="GI2248" s="69"/>
      <c r="GJ2248" s="69"/>
      <c r="GK2248" s="69"/>
      <c r="GL2248" s="69"/>
      <c r="GM2248" s="69"/>
      <c r="GN2248" s="69"/>
      <c r="GO2248" s="69"/>
      <c r="GP2248" s="69"/>
      <c r="GQ2248" s="69"/>
      <c r="GR2248" s="69"/>
      <c r="GS2248" s="69"/>
      <c r="GT2248" s="69"/>
      <c r="GU2248" s="69"/>
      <c r="GV2248" s="69"/>
      <c r="GW2248" s="69"/>
      <c r="GX2248" s="69"/>
      <c r="GY2248" s="69"/>
      <c r="GZ2248" s="69"/>
      <c r="HA2248" s="69"/>
      <c r="HB2248" s="69"/>
      <c r="HC2248" s="69"/>
      <c r="HD2248" s="69"/>
      <c r="HE2248" s="69"/>
      <c r="HF2248" s="69"/>
      <c r="HG2248" s="69"/>
      <c r="HH2248" s="69"/>
      <c r="HI2248" s="69"/>
      <c r="HJ2248" s="69"/>
      <c r="HK2248" s="69"/>
      <c r="HL2248" s="69"/>
      <c r="HM2248" s="69"/>
      <c r="HN2248" s="69"/>
      <c r="HO2248" s="69"/>
      <c r="HP2248" s="69"/>
      <c r="HQ2248" s="69"/>
      <c r="HR2248" s="69"/>
      <c r="HS2248" s="69"/>
      <c r="HT2248" s="69"/>
      <c r="HU2248" s="69"/>
      <c r="HV2248" s="69"/>
      <c r="HW2248" s="69"/>
      <c r="HX2248" s="69"/>
      <c r="HY2248" s="69"/>
      <c r="HZ2248" s="69"/>
      <c r="IA2248" s="69"/>
      <c r="IB2248" s="69"/>
      <c r="IC2248" s="69"/>
      <c r="ID2248" s="69"/>
      <c r="IE2248" s="69"/>
      <c r="IF2248" s="69"/>
      <c r="IG2248" s="69"/>
      <c r="IH2248" s="69"/>
      <c r="II2248" s="69"/>
      <c r="IJ2248" s="69"/>
      <c r="IK2248" s="69"/>
      <c r="IL2248" s="69"/>
      <c r="IM2248" s="69"/>
      <c r="IN2248" s="69"/>
    </row>
    <row r="2249" spans="1:248" s="70" customFormat="1" ht="15.95" customHeight="1" x14ac:dyDescent="0.2">
      <c r="A2249" s="13" t="s">
        <v>938</v>
      </c>
      <c r="B2249" s="19">
        <v>52019</v>
      </c>
      <c r="C2249" s="16" t="s">
        <v>939</v>
      </c>
      <c r="D2249" s="355">
        <v>24900</v>
      </c>
      <c r="E2249" s="69"/>
      <c r="F2249" s="69"/>
      <c r="G2249" s="69"/>
      <c r="H2249" s="69"/>
      <c r="I2249" s="69"/>
      <c r="J2249" s="69"/>
      <c r="N2249" s="69"/>
      <c r="O2249" s="69"/>
      <c r="P2249" s="69"/>
      <c r="Q2249" s="69"/>
      <c r="R2249" s="69"/>
      <c r="S2249" s="69"/>
      <c r="T2249" s="69"/>
      <c r="U2249" s="69"/>
      <c r="V2249" s="69"/>
      <c r="W2249" s="69"/>
      <c r="X2249" s="69"/>
      <c r="Y2249" s="69"/>
      <c r="Z2249" s="69"/>
      <c r="AA2249" s="69"/>
      <c r="AB2249" s="69"/>
      <c r="AC2249" s="69"/>
      <c r="AD2249" s="69"/>
      <c r="AE2249" s="69"/>
      <c r="AF2249" s="69"/>
      <c r="AG2249" s="69"/>
      <c r="AH2249" s="69"/>
      <c r="AI2249" s="69"/>
      <c r="AJ2249" s="69"/>
      <c r="AK2249" s="69"/>
      <c r="AL2249" s="69"/>
      <c r="AM2249" s="69"/>
      <c r="AN2249" s="69"/>
      <c r="AO2249" s="69"/>
      <c r="AP2249" s="69"/>
      <c r="AQ2249" s="69"/>
      <c r="AR2249" s="69"/>
      <c r="AS2249" s="69"/>
      <c r="AT2249" s="69"/>
      <c r="AU2249" s="69"/>
      <c r="AV2249" s="69"/>
      <c r="AW2249" s="69"/>
      <c r="AX2249" s="69"/>
      <c r="AY2249" s="69"/>
      <c r="AZ2249" s="69"/>
      <c r="BA2249" s="69"/>
      <c r="BB2249" s="69"/>
      <c r="BC2249" s="69"/>
      <c r="BD2249" s="69"/>
      <c r="BE2249" s="69"/>
      <c r="BF2249" s="69"/>
      <c r="BG2249" s="69"/>
      <c r="BH2249" s="69"/>
      <c r="BI2249" s="69"/>
      <c r="BJ2249" s="69"/>
      <c r="BK2249" s="69"/>
      <c r="BL2249" s="69"/>
      <c r="BM2249" s="69"/>
      <c r="BN2249" s="69"/>
      <c r="BO2249" s="69"/>
      <c r="BP2249" s="69"/>
      <c r="BQ2249" s="69"/>
      <c r="BR2249" s="69"/>
      <c r="BS2249" s="69"/>
      <c r="BT2249" s="69"/>
      <c r="BU2249" s="69"/>
      <c r="BV2249" s="69"/>
      <c r="BW2249" s="69"/>
      <c r="BX2249" s="69"/>
      <c r="BY2249" s="69"/>
      <c r="BZ2249" s="69"/>
      <c r="CA2249" s="69"/>
      <c r="CB2249" s="69"/>
      <c r="CC2249" s="69"/>
      <c r="CD2249" s="69"/>
      <c r="CE2249" s="69"/>
      <c r="CF2249" s="69"/>
      <c r="CG2249" s="69"/>
      <c r="CH2249" s="69"/>
      <c r="CI2249" s="69"/>
      <c r="CJ2249" s="69"/>
      <c r="CK2249" s="69"/>
      <c r="CL2249" s="69"/>
      <c r="CM2249" s="69"/>
      <c r="CN2249" s="69"/>
      <c r="CO2249" s="69"/>
      <c r="CP2249" s="69"/>
      <c r="CQ2249" s="69"/>
      <c r="CR2249" s="69"/>
      <c r="CS2249" s="69"/>
      <c r="CT2249" s="69"/>
      <c r="CU2249" s="69"/>
      <c r="CV2249" s="69"/>
      <c r="CW2249" s="69"/>
      <c r="CX2249" s="69"/>
      <c r="CY2249" s="69"/>
      <c r="CZ2249" s="69"/>
      <c r="DA2249" s="69"/>
      <c r="DB2249" s="69"/>
      <c r="DC2249" s="69"/>
      <c r="DD2249" s="69"/>
      <c r="DE2249" s="69"/>
      <c r="DF2249" s="69"/>
      <c r="DG2249" s="69"/>
      <c r="DH2249" s="69"/>
      <c r="DI2249" s="69"/>
      <c r="DJ2249" s="69"/>
      <c r="DK2249" s="69"/>
      <c r="DL2249" s="69"/>
      <c r="DM2249" s="69"/>
      <c r="DN2249" s="69"/>
      <c r="DO2249" s="69"/>
      <c r="DP2249" s="69"/>
      <c r="DQ2249" s="69"/>
      <c r="DR2249" s="69"/>
      <c r="DS2249" s="69"/>
      <c r="DT2249" s="69"/>
      <c r="DU2249" s="69"/>
      <c r="DV2249" s="69"/>
      <c r="DW2249" s="69"/>
      <c r="DX2249" s="69"/>
      <c r="DY2249" s="69"/>
      <c r="DZ2249" s="69"/>
      <c r="EA2249" s="69"/>
      <c r="EB2249" s="69"/>
      <c r="EC2249" s="69"/>
      <c r="ED2249" s="69"/>
      <c r="EE2249" s="69"/>
      <c r="EF2249" s="69"/>
      <c r="EG2249" s="69"/>
      <c r="EH2249" s="69"/>
      <c r="EI2249" s="69"/>
      <c r="EJ2249" s="69"/>
      <c r="EK2249" s="69"/>
      <c r="EL2249" s="69"/>
      <c r="EM2249" s="69"/>
      <c r="EN2249" s="69"/>
      <c r="EO2249" s="69"/>
      <c r="EP2249" s="69"/>
      <c r="EQ2249" s="69"/>
      <c r="ER2249" s="69"/>
      <c r="ES2249" s="69"/>
      <c r="ET2249" s="69"/>
      <c r="EU2249" s="69"/>
      <c r="EV2249" s="69"/>
      <c r="EW2249" s="69"/>
      <c r="EX2249" s="69"/>
      <c r="EY2249" s="69"/>
      <c r="EZ2249" s="69"/>
      <c r="FA2249" s="69"/>
      <c r="FB2249" s="69"/>
      <c r="FC2249" s="69"/>
      <c r="FD2249" s="69"/>
      <c r="FE2249" s="69"/>
      <c r="FF2249" s="69"/>
      <c r="FG2249" s="69"/>
      <c r="FH2249" s="69"/>
      <c r="FI2249" s="69"/>
      <c r="FJ2249" s="69"/>
      <c r="FK2249" s="69"/>
      <c r="FL2249" s="69"/>
      <c r="FM2249" s="69"/>
      <c r="FN2249" s="69"/>
      <c r="FO2249" s="69"/>
      <c r="FP2249" s="69"/>
      <c r="FQ2249" s="69"/>
      <c r="FR2249" s="69"/>
      <c r="FS2249" s="69"/>
      <c r="FT2249" s="69"/>
      <c r="FU2249" s="69"/>
      <c r="FV2249" s="69"/>
      <c r="FW2249" s="69"/>
      <c r="FX2249" s="69"/>
      <c r="FY2249" s="69"/>
      <c r="FZ2249" s="69"/>
      <c r="GA2249" s="69"/>
      <c r="GB2249" s="69"/>
      <c r="GC2249" s="69"/>
      <c r="GD2249" s="69"/>
      <c r="GE2249" s="69"/>
      <c r="GF2249" s="69"/>
      <c r="GG2249" s="69"/>
      <c r="GH2249" s="69"/>
      <c r="GI2249" s="69"/>
      <c r="GJ2249" s="69"/>
      <c r="GK2249" s="69"/>
      <c r="GL2249" s="69"/>
      <c r="GM2249" s="69"/>
      <c r="GN2249" s="69"/>
      <c r="GO2249" s="69"/>
      <c r="GP2249" s="69"/>
      <c r="GQ2249" s="69"/>
      <c r="GR2249" s="69"/>
      <c r="GS2249" s="69"/>
      <c r="GT2249" s="69"/>
      <c r="GU2249" s="69"/>
      <c r="GV2249" s="69"/>
      <c r="GW2249" s="69"/>
      <c r="GX2249" s="69"/>
      <c r="GY2249" s="69"/>
      <c r="GZ2249" s="69"/>
      <c r="HA2249" s="69"/>
      <c r="HB2249" s="69"/>
      <c r="HC2249" s="69"/>
      <c r="HD2249" s="69"/>
      <c r="HE2249" s="69"/>
      <c r="HF2249" s="69"/>
      <c r="HG2249" s="69"/>
      <c r="HH2249" s="69"/>
      <c r="HI2249" s="69"/>
      <c r="HJ2249" s="69"/>
      <c r="HK2249" s="69"/>
      <c r="HL2249" s="69"/>
      <c r="HM2249" s="69"/>
      <c r="HN2249" s="69"/>
      <c r="HO2249" s="69"/>
      <c r="HP2249" s="69"/>
      <c r="HQ2249" s="69"/>
      <c r="HR2249" s="69"/>
      <c r="HS2249" s="69"/>
      <c r="HT2249" s="69"/>
      <c r="HU2249" s="69"/>
      <c r="HV2249" s="69"/>
      <c r="HW2249" s="69"/>
      <c r="HX2249" s="69"/>
      <c r="HY2249" s="69"/>
      <c r="HZ2249" s="69"/>
      <c r="IA2249" s="69"/>
      <c r="IB2249" s="69"/>
      <c r="IC2249" s="69"/>
      <c r="ID2249" s="69"/>
      <c r="IE2249" s="69"/>
      <c r="IF2249" s="69"/>
      <c r="IG2249" s="69"/>
      <c r="IH2249" s="69"/>
      <c r="II2249" s="69"/>
      <c r="IJ2249" s="69"/>
      <c r="IK2249" s="69"/>
      <c r="IL2249" s="69"/>
      <c r="IM2249" s="69"/>
      <c r="IN2249" s="69"/>
    </row>
    <row r="2250" spans="1:248" s="70" customFormat="1" ht="32.1" customHeight="1" x14ac:dyDescent="0.2">
      <c r="A2250" s="13" t="s">
        <v>940</v>
      </c>
      <c r="B2250" s="19">
        <v>52020</v>
      </c>
      <c r="C2250" s="16" t="s">
        <v>941</v>
      </c>
      <c r="D2250" s="355">
        <v>6800</v>
      </c>
      <c r="E2250" s="69"/>
      <c r="F2250" s="69"/>
      <c r="G2250" s="69"/>
      <c r="H2250" s="69"/>
      <c r="I2250" s="69"/>
      <c r="J2250" s="69"/>
      <c r="N2250" s="69"/>
      <c r="O2250" s="69"/>
      <c r="P2250" s="69"/>
      <c r="Q2250" s="69"/>
      <c r="R2250" s="69"/>
      <c r="S2250" s="69"/>
      <c r="T2250" s="69"/>
      <c r="U2250" s="69"/>
      <c r="V2250" s="69"/>
      <c r="W2250" s="69"/>
      <c r="X2250" s="69"/>
      <c r="Y2250" s="69"/>
      <c r="Z2250" s="69"/>
      <c r="AA2250" s="69"/>
      <c r="AB2250" s="69"/>
      <c r="AC2250" s="69"/>
      <c r="AD2250" s="69"/>
      <c r="AE2250" s="69"/>
      <c r="AF2250" s="69"/>
      <c r="AG2250" s="69"/>
      <c r="AH2250" s="69"/>
      <c r="AI2250" s="69"/>
      <c r="AJ2250" s="69"/>
      <c r="AK2250" s="69"/>
      <c r="AL2250" s="69"/>
      <c r="AM2250" s="69"/>
      <c r="AN2250" s="69"/>
      <c r="AO2250" s="69"/>
      <c r="AP2250" s="69"/>
      <c r="AQ2250" s="69"/>
      <c r="AR2250" s="69"/>
      <c r="AS2250" s="69"/>
      <c r="AT2250" s="69"/>
      <c r="AU2250" s="69"/>
      <c r="AV2250" s="69"/>
      <c r="AW2250" s="69"/>
      <c r="AX2250" s="69"/>
      <c r="AY2250" s="69"/>
      <c r="AZ2250" s="69"/>
      <c r="BA2250" s="69"/>
      <c r="BB2250" s="69"/>
      <c r="BC2250" s="69"/>
      <c r="BD2250" s="69"/>
      <c r="BE2250" s="69"/>
      <c r="BF2250" s="69"/>
      <c r="BG2250" s="69"/>
      <c r="BH2250" s="69"/>
      <c r="BI2250" s="69"/>
      <c r="BJ2250" s="69"/>
      <c r="BK2250" s="69"/>
      <c r="BL2250" s="69"/>
      <c r="BM2250" s="69"/>
      <c r="BN2250" s="69"/>
      <c r="BO2250" s="69"/>
      <c r="BP2250" s="69"/>
      <c r="BQ2250" s="69"/>
      <c r="BR2250" s="69"/>
      <c r="BS2250" s="69"/>
      <c r="BT2250" s="69"/>
      <c r="BU2250" s="69"/>
      <c r="BV2250" s="69"/>
      <c r="BW2250" s="69"/>
      <c r="BX2250" s="69"/>
      <c r="BY2250" s="69"/>
      <c r="BZ2250" s="69"/>
      <c r="CA2250" s="69"/>
      <c r="CB2250" s="69"/>
      <c r="CC2250" s="69"/>
      <c r="CD2250" s="69"/>
      <c r="CE2250" s="69"/>
      <c r="CF2250" s="69"/>
      <c r="CG2250" s="69"/>
      <c r="CH2250" s="69"/>
      <c r="CI2250" s="69"/>
      <c r="CJ2250" s="69"/>
      <c r="CK2250" s="69"/>
      <c r="CL2250" s="69"/>
      <c r="CM2250" s="69"/>
      <c r="CN2250" s="69"/>
      <c r="CO2250" s="69"/>
      <c r="CP2250" s="69"/>
      <c r="CQ2250" s="69"/>
      <c r="CR2250" s="69"/>
      <c r="CS2250" s="69"/>
      <c r="CT2250" s="69"/>
      <c r="CU2250" s="69"/>
      <c r="CV2250" s="69"/>
      <c r="CW2250" s="69"/>
      <c r="CX2250" s="69"/>
      <c r="CY2250" s="69"/>
      <c r="CZ2250" s="69"/>
      <c r="DA2250" s="69"/>
      <c r="DB2250" s="69"/>
      <c r="DC2250" s="69"/>
      <c r="DD2250" s="69"/>
      <c r="DE2250" s="69"/>
      <c r="DF2250" s="69"/>
      <c r="DG2250" s="69"/>
      <c r="DH2250" s="69"/>
      <c r="DI2250" s="69"/>
      <c r="DJ2250" s="69"/>
      <c r="DK2250" s="69"/>
      <c r="DL2250" s="69"/>
      <c r="DM2250" s="69"/>
      <c r="DN2250" s="69"/>
      <c r="DO2250" s="69"/>
      <c r="DP2250" s="69"/>
      <c r="DQ2250" s="69"/>
      <c r="DR2250" s="69"/>
      <c r="DS2250" s="69"/>
      <c r="DT2250" s="69"/>
      <c r="DU2250" s="69"/>
      <c r="DV2250" s="69"/>
      <c r="DW2250" s="69"/>
      <c r="DX2250" s="69"/>
      <c r="DY2250" s="69"/>
      <c r="DZ2250" s="69"/>
      <c r="EA2250" s="69"/>
      <c r="EB2250" s="69"/>
      <c r="EC2250" s="69"/>
      <c r="ED2250" s="69"/>
      <c r="EE2250" s="69"/>
      <c r="EF2250" s="69"/>
      <c r="EG2250" s="69"/>
      <c r="EH2250" s="69"/>
      <c r="EI2250" s="69"/>
      <c r="EJ2250" s="69"/>
      <c r="EK2250" s="69"/>
      <c r="EL2250" s="69"/>
      <c r="EM2250" s="69"/>
      <c r="EN2250" s="69"/>
      <c r="EO2250" s="69"/>
      <c r="EP2250" s="69"/>
      <c r="EQ2250" s="69"/>
      <c r="ER2250" s="69"/>
      <c r="ES2250" s="69"/>
      <c r="ET2250" s="69"/>
      <c r="EU2250" s="69"/>
      <c r="EV2250" s="69"/>
      <c r="EW2250" s="69"/>
      <c r="EX2250" s="69"/>
      <c r="EY2250" s="69"/>
      <c r="EZ2250" s="69"/>
      <c r="FA2250" s="69"/>
      <c r="FB2250" s="69"/>
      <c r="FC2250" s="69"/>
      <c r="FD2250" s="69"/>
      <c r="FE2250" s="69"/>
      <c r="FF2250" s="69"/>
      <c r="FG2250" s="69"/>
      <c r="FH2250" s="69"/>
      <c r="FI2250" s="69"/>
      <c r="FJ2250" s="69"/>
      <c r="FK2250" s="69"/>
      <c r="FL2250" s="69"/>
      <c r="FM2250" s="69"/>
      <c r="FN2250" s="69"/>
      <c r="FO2250" s="69"/>
      <c r="FP2250" s="69"/>
      <c r="FQ2250" s="69"/>
      <c r="FR2250" s="69"/>
      <c r="FS2250" s="69"/>
      <c r="FT2250" s="69"/>
      <c r="FU2250" s="69"/>
      <c r="FV2250" s="69"/>
      <c r="FW2250" s="69"/>
      <c r="FX2250" s="69"/>
      <c r="FY2250" s="69"/>
      <c r="FZ2250" s="69"/>
      <c r="GA2250" s="69"/>
      <c r="GB2250" s="69"/>
      <c r="GC2250" s="69"/>
      <c r="GD2250" s="69"/>
      <c r="GE2250" s="69"/>
      <c r="GF2250" s="69"/>
      <c r="GG2250" s="69"/>
      <c r="GH2250" s="69"/>
      <c r="GI2250" s="69"/>
      <c r="GJ2250" s="69"/>
      <c r="GK2250" s="69"/>
      <c r="GL2250" s="69"/>
      <c r="GM2250" s="69"/>
      <c r="GN2250" s="69"/>
      <c r="GO2250" s="69"/>
      <c r="GP2250" s="69"/>
      <c r="GQ2250" s="69"/>
      <c r="GR2250" s="69"/>
      <c r="GS2250" s="69"/>
      <c r="GT2250" s="69"/>
      <c r="GU2250" s="69"/>
      <c r="GV2250" s="69"/>
      <c r="GW2250" s="69"/>
      <c r="GX2250" s="69"/>
      <c r="GY2250" s="69"/>
      <c r="GZ2250" s="69"/>
      <c r="HA2250" s="69"/>
      <c r="HB2250" s="69"/>
      <c r="HC2250" s="69"/>
      <c r="HD2250" s="69"/>
      <c r="HE2250" s="69"/>
      <c r="HF2250" s="69"/>
      <c r="HG2250" s="69"/>
      <c r="HH2250" s="69"/>
      <c r="HI2250" s="69"/>
      <c r="HJ2250" s="69"/>
      <c r="HK2250" s="69"/>
      <c r="HL2250" s="69"/>
      <c r="HM2250" s="69"/>
      <c r="HN2250" s="69"/>
      <c r="HO2250" s="69"/>
      <c r="HP2250" s="69"/>
      <c r="HQ2250" s="69"/>
      <c r="HR2250" s="69"/>
      <c r="HS2250" s="69"/>
      <c r="HT2250" s="69"/>
      <c r="HU2250" s="69"/>
      <c r="HV2250" s="69"/>
      <c r="HW2250" s="69"/>
      <c r="HX2250" s="69"/>
      <c r="HY2250" s="69"/>
      <c r="HZ2250" s="69"/>
      <c r="IA2250" s="69"/>
      <c r="IB2250" s="69"/>
      <c r="IC2250" s="69"/>
      <c r="ID2250" s="69"/>
      <c r="IE2250" s="69"/>
      <c r="IF2250" s="69"/>
      <c r="IG2250" s="69"/>
      <c r="IH2250" s="69"/>
      <c r="II2250" s="69"/>
      <c r="IJ2250" s="69"/>
      <c r="IK2250" s="69"/>
      <c r="IL2250" s="69"/>
      <c r="IM2250" s="69"/>
      <c r="IN2250" s="69"/>
    </row>
    <row r="2251" spans="1:248" s="70" customFormat="1" ht="32.1" customHeight="1" x14ac:dyDescent="0.2">
      <c r="A2251" s="13" t="s">
        <v>943</v>
      </c>
      <c r="B2251" s="19">
        <v>52021</v>
      </c>
      <c r="C2251" s="16" t="s">
        <v>944</v>
      </c>
      <c r="D2251" s="355">
        <v>10700</v>
      </c>
      <c r="E2251" s="69"/>
      <c r="F2251" s="69"/>
      <c r="G2251" s="69"/>
      <c r="H2251" s="69"/>
      <c r="I2251" s="69"/>
      <c r="J2251" s="69"/>
      <c r="N2251" s="69"/>
      <c r="O2251" s="69"/>
      <c r="P2251" s="69"/>
      <c r="Q2251" s="69"/>
      <c r="R2251" s="69"/>
      <c r="S2251" s="69"/>
      <c r="T2251" s="69"/>
      <c r="U2251" s="69"/>
      <c r="V2251" s="69"/>
      <c r="W2251" s="69"/>
      <c r="X2251" s="69"/>
      <c r="Y2251" s="69"/>
      <c r="Z2251" s="69"/>
      <c r="AA2251" s="69"/>
      <c r="AB2251" s="69"/>
      <c r="AC2251" s="69"/>
      <c r="AD2251" s="69"/>
      <c r="AE2251" s="69"/>
      <c r="AF2251" s="69"/>
      <c r="AG2251" s="69"/>
      <c r="AH2251" s="69"/>
      <c r="AI2251" s="69"/>
      <c r="AJ2251" s="69"/>
      <c r="AK2251" s="69"/>
      <c r="AL2251" s="69"/>
      <c r="AM2251" s="69"/>
      <c r="AN2251" s="69"/>
      <c r="AO2251" s="69"/>
      <c r="AP2251" s="69"/>
      <c r="AQ2251" s="69"/>
      <c r="AR2251" s="69"/>
      <c r="AS2251" s="69"/>
      <c r="AT2251" s="69"/>
      <c r="AU2251" s="69"/>
      <c r="AV2251" s="69"/>
      <c r="AW2251" s="69"/>
      <c r="AX2251" s="69"/>
      <c r="AY2251" s="69"/>
      <c r="AZ2251" s="69"/>
      <c r="BA2251" s="69"/>
      <c r="BB2251" s="69"/>
      <c r="BC2251" s="69"/>
      <c r="BD2251" s="69"/>
      <c r="BE2251" s="69"/>
      <c r="BF2251" s="69"/>
      <c r="BG2251" s="69"/>
      <c r="BH2251" s="69"/>
      <c r="BI2251" s="69"/>
      <c r="BJ2251" s="69"/>
      <c r="BK2251" s="69"/>
      <c r="BL2251" s="69"/>
      <c r="BM2251" s="69"/>
      <c r="BN2251" s="69"/>
      <c r="BO2251" s="69"/>
      <c r="BP2251" s="69"/>
      <c r="BQ2251" s="69"/>
      <c r="BR2251" s="69"/>
      <c r="BS2251" s="69"/>
      <c r="BT2251" s="69"/>
      <c r="BU2251" s="69"/>
      <c r="BV2251" s="69"/>
      <c r="BW2251" s="69"/>
      <c r="BX2251" s="69"/>
      <c r="BY2251" s="69"/>
      <c r="BZ2251" s="69"/>
      <c r="CA2251" s="69"/>
      <c r="CB2251" s="69"/>
      <c r="CC2251" s="69"/>
      <c r="CD2251" s="69"/>
      <c r="CE2251" s="69"/>
      <c r="CF2251" s="69"/>
      <c r="CG2251" s="69"/>
      <c r="CH2251" s="69"/>
      <c r="CI2251" s="69"/>
      <c r="CJ2251" s="69"/>
      <c r="CK2251" s="69"/>
      <c r="CL2251" s="69"/>
      <c r="CM2251" s="69"/>
      <c r="CN2251" s="69"/>
      <c r="CO2251" s="69"/>
      <c r="CP2251" s="69"/>
      <c r="CQ2251" s="69"/>
      <c r="CR2251" s="69"/>
      <c r="CS2251" s="69"/>
      <c r="CT2251" s="69"/>
      <c r="CU2251" s="69"/>
      <c r="CV2251" s="69"/>
      <c r="CW2251" s="69"/>
      <c r="CX2251" s="69"/>
      <c r="CY2251" s="69"/>
      <c r="CZ2251" s="69"/>
      <c r="DA2251" s="69"/>
      <c r="DB2251" s="69"/>
      <c r="DC2251" s="69"/>
      <c r="DD2251" s="69"/>
      <c r="DE2251" s="69"/>
      <c r="DF2251" s="69"/>
      <c r="DG2251" s="69"/>
      <c r="DH2251" s="69"/>
      <c r="DI2251" s="69"/>
      <c r="DJ2251" s="69"/>
      <c r="DK2251" s="69"/>
      <c r="DL2251" s="69"/>
      <c r="DM2251" s="69"/>
      <c r="DN2251" s="69"/>
      <c r="DO2251" s="69"/>
      <c r="DP2251" s="69"/>
      <c r="DQ2251" s="69"/>
      <c r="DR2251" s="69"/>
      <c r="DS2251" s="69"/>
      <c r="DT2251" s="69"/>
      <c r="DU2251" s="69"/>
      <c r="DV2251" s="69"/>
      <c r="DW2251" s="69"/>
      <c r="DX2251" s="69"/>
      <c r="DY2251" s="69"/>
      <c r="DZ2251" s="69"/>
      <c r="EA2251" s="69"/>
      <c r="EB2251" s="69"/>
      <c r="EC2251" s="69"/>
      <c r="ED2251" s="69"/>
      <c r="EE2251" s="69"/>
      <c r="EF2251" s="69"/>
      <c r="EG2251" s="69"/>
      <c r="EH2251" s="69"/>
      <c r="EI2251" s="69"/>
      <c r="EJ2251" s="69"/>
      <c r="EK2251" s="69"/>
      <c r="EL2251" s="69"/>
      <c r="EM2251" s="69"/>
      <c r="EN2251" s="69"/>
      <c r="EO2251" s="69"/>
      <c r="EP2251" s="69"/>
      <c r="EQ2251" s="69"/>
      <c r="ER2251" s="69"/>
      <c r="ES2251" s="69"/>
      <c r="ET2251" s="69"/>
      <c r="EU2251" s="69"/>
      <c r="EV2251" s="69"/>
      <c r="EW2251" s="69"/>
      <c r="EX2251" s="69"/>
      <c r="EY2251" s="69"/>
      <c r="EZ2251" s="69"/>
      <c r="FA2251" s="69"/>
      <c r="FB2251" s="69"/>
      <c r="FC2251" s="69"/>
      <c r="FD2251" s="69"/>
      <c r="FE2251" s="69"/>
      <c r="FF2251" s="69"/>
      <c r="FG2251" s="69"/>
      <c r="FH2251" s="69"/>
      <c r="FI2251" s="69"/>
      <c r="FJ2251" s="69"/>
      <c r="FK2251" s="69"/>
      <c r="FL2251" s="69"/>
      <c r="FM2251" s="69"/>
      <c r="FN2251" s="69"/>
      <c r="FO2251" s="69"/>
      <c r="FP2251" s="69"/>
      <c r="FQ2251" s="69"/>
      <c r="FR2251" s="69"/>
      <c r="FS2251" s="69"/>
      <c r="FT2251" s="69"/>
      <c r="FU2251" s="69"/>
      <c r="FV2251" s="69"/>
      <c r="FW2251" s="69"/>
      <c r="FX2251" s="69"/>
      <c r="FY2251" s="69"/>
      <c r="FZ2251" s="69"/>
      <c r="GA2251" s="69"/>
      <c r="GB2251" s="69"/>
      <c r="GC2251" s="69"/>
      <c r="GD2251" s="69"/>
      <c r="GE2251" s="69"/>
      <c r="GF2251" s="69"/>
      <c r="GG2251" s="69"/>
      <c r="GH2251" s="69"/>
      <c r="GI2251" s="69"/>
      <c r="GJ2251" s="69"/>
      <c r="GK2251" s="69"/>
      <c r="GL2251" s="69"/>
      <c r="GM2251" s="69"/>
      <c r="GN2251" s="69"/>
      <c r="GO2251" s="69"/>
      <c r="GP2251" s="69"/>
      <c r="GQ2251" s="69"/>
      <c r="GR2251" s="69"/>
      <c r="GS2251" s="69"/>
      <c r="GT2251" s="69"/>
      <c r="GU2251" s="69"/>
      <c r="GV2251" s="69"/>
      <c r="GW2251" s="69"/>
      <c r="GX2251" s="69"/>
      <c r="GY2251" s="69"/>
      <c r="GZ2251" s="69"/>
      <c r="HA2251" s="69"/>
      <c r="HB2251" s="69"/>
      <c r="HC2251" s="69"/>
      <c r="HD2251" s="69"/>
      <c r="HE2251" s="69"/>
      <c r="HF2251" s="69"/>
      <c r="HG2251" s="69"/>
      <c r="HH2251" s="69"/>
      <c r="HI2251" s="69"/>
      <c r="HJ2251" s="69"/>
      <c r="HK2251" s="69"/>
      <c r="HL2251" s="69"/>
      <c r="HM2251" s="69"/>
      <c r="HN2251" s="69"/>
      <c r="HO2251" s="69"/>
      <c r="HP2251" s="69"/>
      <c r="HQ2251" s="69"/>
      <c r="HR2251" s="69"/>
      <c r="HS2251" s="69"/>
      <c r="HT2251" s="69"/>
      <c r="HU2251" s="69"/>
      <c r="HV2251" s="69"/>
      <c r="HW2251" s="69"/>
      <c r="HX2251" s="69"/>
      <c r="HY2251" s="69"/>
      <c r="HZ2251" s="69"/>
      <c r="IA2251" s="69"/>
      <c r="IB2251" s="69"/>
      <c r="IC2251" s="69"/>
      <c r="ID2251" s="69"/>
      <c r="IE2251" s="69"/>
      <c r="IF2251" s="69"/>
      <c r="IG2251" s="69"/>
      <c r="IH2251" s="69"/>
      <c r="II2251" s="69"/>
      <c r="IJ2251" s="69"/>
      <c r="IK2251" s="69"/>
      <c r="IL2251" s="69"/>
      <c r="IM2251" s="69"/>
      <c r="IN2251" s="69"/>
    </row>
    <row r="2252" spans="1:248" s="70" customFormat="1" ht="13.35" customHeight="1" x14ac:dyDescent="0.2">
      <c r="A2252" s="13" t="s">
        <v>945</v>
      </c>
      <c r="B2252" s="19">
        <v>52022</v>
      </c>
      <c r="C2252" s="16" t="s">
        <v>946</v>
      </c>
      <c r="D2252" s="355">
        <v>21300</v>
      </c>
      <c r="E2252" s="69"/>
      <c r="F2252" s="69"/>
      <c r="G2252" s="69"/>
      <c r="H2252" s="69"/>
      <c r="I2252" s="69"/>
      <c r="J2252" s="69"/>
      <c r="N2252" s="69"/>
      <c r="O2252" s="69"/>
      <c r="P2252" s="69"/>
      <c r="Q2252" s="69"/>
      <c r="R2252" s="69"/>
      <c r="S2252" s="69"/>
      <c r="T2252" s="69"/>
      <c r="U2252" s="69"/>
      <c r="V2252" s="69"/>
      <c r="W2252" s="69"/>
      <c r="X2252" s="69"/>
      <c r="Y2252" s="69"/>
      <c r="Z2252" s="69"/>
      <c r="AA2252" s="69"/>
      <c r="AB2252" s="69"/>
      <c r="AC2252" s="69"/>
      <c r="AD2252" s="69"/>
      <c r="AE2252" s="69"/>
      <c r="AF2252" s="69"/>
      <c r="AG2252" s="69"/>
      <c r="AH2252" s="69"/>
      <c r="AI2252" s="69"/>
      <c r="AJ2252" s="69"/>
      <c r="AK2252" s="69"/>
      <c r="AL2252" s="69"/>
      <c r="AM2252" s="69"/>
      <c r="AN2252" s="69"/>
      <c r="AO2252" s="69"/>
      <c r="AP2252" s="69"/>
      <c r="AQ2252" s="69"/>
      <c r="AR2252" s="69"/>
      <c r="AS2252" s="69"/>
      <c r="AT2252" s="69"/>
      <c r="AU2252" s="69"/>
      <c r="AV2252" s="69"/>
      <c r="AW2252" s="69"/>
      <c r="AX2252" s="69"/>
      <c r="AY2252" s="69"/>
      <c r="AZ2252" s="69"/>
      <c r="BA2252" s="69"/>
      <c r="BB2252" s="69"/>
      <c r="BC2252" s="69"/>
      <c r="BD2252" s="69"/>
      <c r="BE2252" s="69"/>
      <c r="BF2252" s="69"/>
      <c r="BG2252" s="69"/>
      <c r="BH2252" s="69"/>
      <c r="BI2252" s="69"/>
      <c r="BJ2252" s="69"/>
      <c r="BK2252" s="69"/>
      <c r="BL2252" s="69"/>
      <c r="BM2252" s="69"/>
      <c r="BN2252" s="69"/>
      <c r="BO2252" s="69"/>
      <c r="BP2252" s="69"/>
      <c r="BQ2252" s="69"/>
      <c r="BR2252" s="69"/>
      <c r="BS2252" s="69"/>
      <c r="BT2252" s="69"/>
      <c r="BU2252" s="69"/>
      <c r="BV2252" s="69"/>
      <c r="BW2252" s="69"/>
      <c r="BX2252" s="69"/>
      <c r="BY2252" s="69"/>
      <c r="BZ2252" s="69"/>
      <c r="CA2252" s="69"/>
      <c r="CB2252" s="69"/>
      <c r="CC2252" s="69"/>
      <c r="CD2252" s="69"/>
      <c r="CE2252" s="69"/>
      <c r="CF2252" s="69"/>
      <c r="CG2252" s="69"/>
      <c r="CH2252" s="69"/>
      <c r="CI2252" s="69"/>
      <c r="CJ2252" s="69"/>
      <c r="CK2252" s="69"/>
      <c r="CL2252" s="69"/>
      <c r="CM2252" s="69"/>
      <c r="CN2252" s="69"/>
      <c r="CO2252" s="69"/>
      <c r="CP2252" s="69"/>
      <c r="CQ2252" s="69"/>
      <c r="CR2252" s="69"/>
      <c r="CS2252" s="69"/>
      <c r="CT2252" s="69"/>
      <c r="CU2252" s="69"/>
      <c r="CV2252" s="69"/>
      <c r="CW2252" s="69"/>
      <c r="CX2252" s="69"/>
      <c r="CY2252" s="69"/>
      <c r="CZ2252" s="69"/>
      <c r="DA2252" s="69"/>
      <c r="DB2252" s="69"/>
      <c r="DC2252" s="69"/>
      <c r="DD2252" s="69"/>
      <c r="DE2252" s="69"/>
      <c r="DF2252" s="69"/>
      <c r="DG2252" s="69"/>
      <c r="DH2252" s="69"/>
      <c r="DI2252" s="69"/>
      <c r="DJ2252" s="69"/>
      <c r="DK2252" s="69"/>
      <c r="DL2252" s="69"/>
      <c r="DM2252" s="69"/>
      <c r="DN2252" s="69"/>
      <c r="DO2252" s="69"/>
      <c r="DP2252" s="69"/>
      <c r="DQ2252" s="69"/>
      <c r="DR2252" s="69"/>
      <c r="DS2252" s="69"/>
      <c r="DT2252" s="69"/>
      <c r="DU2252" s="69"/>
      <c r="DV2252" s="69"/>
      <c r="DW2252" s="69"/>
      <c r="DX2252" s="69"/>
      <c r="DY2252" s="69"/>
      <c r="DZ2252" s="69"/>
      <c r="EA2252" s="69"/>
      <c r="EB2252" s="69"/>
      <c r="EC2252" s="69"/>
      <c r="ED2252" s="69"/>
      <c r="EE2252" s="69"/>
      <c r="EF2252" s="69"/>
      <c r="EG2252" s="69"/>
      <c r="EH2252" s="69"/>
      <c r="EI2252" s="69"/>
      <c r="EJ2252" s="69"/>
      <c r="EK2252" s="69"/>
      <c r="EL2252" s="69"/>
      <c r="EM2252" s="69"/>
      <c r="EN2252" s="69"/>
      <c r="EO2252" s="69"/>
      <c r="EP2252" s="69"/>
      <c r="EQ2252" s="69"/>
      <c r="ER2252" s="69"/>
      <c r="ES2252" s="69"/>
      <c r="ET2252" s="69"/>
      <c r="EU2252" s="69"/>
      <c r="EV2252" s="69"/>
      <c r="EW2252" s="69"/>
      <c r="EX2252" s="69"/>
      <c r="EY2252" s="69"/>
      <c r="EZ2252" s="69"/>
      <c r="FA2252" s="69"/>
      <c r="FB2252" s="69"/>
      <c r="FC2252" s="69"/>
      <c r="FD2252" s="69"/>
      <c r="FE2252" s="69"/>
      <c r="FF2252" s="69"/>
      <c r="FG2252" s="69"/>
      <c r="FH2252" s="69"/>
      <c r="FI2252" s="69"/>
      <c r="FJ2252" s="69"/>
      <c r="FK2252" s="69"/>
      <c r="FL2252" s="69"/>
      <c r="FM2252" s="69"/>
      <c r="FN2252" s="69"/>
      <c r="FO2252" s="69"/>
      <c r="FP2252" s="69"/>
      <c r="FQ2252" s="69"/>
      <c r="FR2252" s="69"/>
      <c r="FS2252" s="69"/>
      <c r="FT2252" s="69"/>
      <c r="FU2252" s="69"/>
      <c r="FV2252" s="69"/>
      <c r="FW2252" s="69"/>
      <c r="FX2252" s="69"/>
      <c r="FY2252" s="69"/>
      <c r="FZ2252" s="69"/>
      <c r="GA2252" s="69"/>
      <c r="GB2252" s="69"/>
      <c r="GC2252" s="69"/>
      <c r="GD2252" s="69"/>
      <c r="GE2252" s="69"/>
      <c r="GF2252" s="69"/>
      <c r="GG2252" s="69"/>
      <c r="GH2252" s="69"/>
      <c r="GI2252" s="69"/>
      <c r="GJ2252" s="69"/>
      <c r="GK2252" s="69"/>
      <c r="GL2252" s="69"/>
      <c r="GM2252" s="69"/>
      <c r="GN2252" s="69"/>
      <c r="GO2252" s="69"/>
      <c r="GP2252" s="69"/>
      <c r="GQ2252" s="69"/>
      <c r="GR2252" s="69"/>
      <c r="GS2252" s="69"/>
      <c r="GT2252" s="69"/>
      <c r="GU2252" s="69"/>
      <c r="GV2252" s="69"/>
      <c r="GW2252" s="69"/>
      <c r="GX2252" s="69"/>
      <c r="GY2252" s="69"/>
      <c r="GZ2252" s="69"/>
      <c r="HA2252" s="69"/>
      <c r="HB2252" s="69"/>
      <c r="HC2252" s="69"/>
      <c r="HD2252" s="69"/>
      <c r="HE2252" s="69"/>
      <c r="HF2252" s="69"/>
      <c r="HG2252" s="69"/>
      <c r="HH2252" s="69"/>
      <c r="HI2252" s="69"/>
      <c r="HJ2252" s="69"/>
      <c r="HK2252" s="69"/>
      <c r="HL2252" s="69"/>
      <c r="HM2252" s="69"/>
      <c r="HN2252" s="69"/>
      <c r="HO2252" s="69"/>
      <c r="HP2252" s="69"/>
      <c r="HQ2252" s="69"/>
      <c r="HR2252" s="69"/>
      <c r="HS2252" s="69"/>
      <c r="HT2252" s="69"/>
      <c r="HU2252" s="69"/>
      <c r="HV2252" s="69"/>
      <c r="HW2252" s="69"/>
      <c r="HX2252" s="69"/>
      <c r="HY2252" s="69"/>
      <c r="HZ2252" s="69"/>
      <c r="IA2252" s="69"/>
      <c r="IB2252" s="69"/>
      <c r="IC2252" s="69"/>
      <c r="ID2252" s="69"/>
      <c r="IE2252" s="69"/>
      <c r="IF2252" s="69"/>
      <c r="IG2252" s="69"/>
      <c r="IH2252" s="69"/>
      <c r="II2252" s="69"/>
      <c r="IJ2252" s="69"/>
      <c r="IK2252" s="69"/>
      <c r="IL2252" s="69"/>
      <c r="IM2252" s="69"/>
      <c r="IN2252" s="69"/>
    </row>
    <row r="2253" spans="1:248" s="70" customFormat="1" ht="13.35" customHeight="1" x14ac:dyDescent="0.2">
      <c r="A2253" s="13" t="s">
        <v>948</v>
      </c>
      <c r="B2253" s="19">
        <v>52023</v>
      </c>
      <c r="C2253" s="16" t="s">
        <v>949</v>
      </c>
      <c r="D2253" s="355">
        <v>17500</v>
      </c>
      <c r="E2253" s="69"/>
      <c r="F2253" s="69"/>
      <c r="G2253" s="69"/>
      <c r="H2253" s="69"/>
      <c r="I2253" s="69"/>
      <c r="J2253" s="69"/>
      <c r="N2253" s="69"/>
      <c r="O2253" s="69"/>
      <c r="P2253" s="69"/>
      <c r="Q2253" s="69"/>
      <c r="R2253" s="69"/>
      <c r="S2253" s="69"/>
      <c r="T2253" s="69"/>
      <c r="U2253" s="69"/>
      <c r="V2253" s="69"/>
      <c r="W2253" s="69"/>
      <c r="X2253" s="69"/>
      <c r="Y2253" s="69"/>
      <c r="Z2253" s="69"/>
      <c r="AA2253" s="69"/>
      <c r="AB2253" s="69"/>
      <c r="AC2253" s="69"/>
      <c r="AD2253" s="69"/>
      <c r="AE2253" s="69"/>
      <c r="AF2253" s="69"/>
      <c r="AG2253" s="69"/>
      <c r="AH2253" s="69"/>
      <c r="AI2253" s="69"/>
      <c r="AJ2253" s="69"/>
      <c r="AK2253" s="69"/>
      <c r="AL2253" s="69"/>
      <c r="AM2253" s="69"/>
      <c r="AN2253" s="69"/>
      <c r="AO2253" s="69"/>
      <c r="AP2253" s="69"/>
      <c r="AQ2253" s="69"/>
      <c r="AR2253" s="69"/>
      <c r="AS2253" s="69"/>
      <c r="AT2253" s="69"/>
      <c r="AU2253" s="69"/>
      <c r="AV2253" s="69"/>
      <c r="AW2253" s="69"/>
      <c r="AX2253" s="69"/>
      <c r="AY2253" s="69"/>
      <c r="AZ2253" s="69"/>
      <c r="BA2253" s="69"/>
      <c r="BB2253" s="69"/>
      <c r="BC2253" s="69"/>
      <c r="BD2253" s="69"/>
      <c r="BE2253" s="69"/>
      <c r="BF2253" s="69"/>
      <c r="BG2253" s="69"/>
      <c r="BH2253" s="69"/>
      <c r="BI2253" s="69"/>
      <c r="BJ2253" s="69"/>
      <c r="BK2253" s="69"/>
      <c r="BL2253" s="69"/>
      <c r="BM2253" s="69"/>
      <c r="BN2253" s="69"/>
      <c r="BO2253" s="69"/>
      <c r="BP2253" s="69"/>
      <c r="BQ2253" s="69"/>
      <c r="BR2253" s="69"/>
      <c r="BS2253" s="69"/>
      <c r="BT2253" s="69"/>
      <c r="BU2253" s="69"/>
      <c r="BV2253" s="69"/>
      <c r="BW2253" s="69"/>
      <c r="BX2253" s="69"/>
      <c r="BY2253" s="69"/>
      <c r="BZ2253" s="69"/>
      <c r="CA2253" s="69"/>
      <c r="CB2253" s="69"/>
      <c r="CC2253" s="69"/>
      <c r="CD2253" s="69"/>
      <c r="CE2253" s="69"/>
      <c r="CF2253" s="69"/>
      <c r="CG2253" s="69"/>
      <c r="CH2253" s="69"/>
      <c r="CI2253" s="69"/>
      <c r="CJ2253" s="69"/>
      <c r="CK2253" s="69"/>
      <c r="CL2253" s="69"/>
      <c r="CM2253" s="69"/>
      <c r="CN2253" s="69"/>
      <c r="CO2253" s="69"/>
      <c r="CP2253" s="69"/>
      <c r="CQ2253" s="69"/>
      <c r="CR2253" s="69"/>
      <c r="CS2253" s="69"/>
      <c r="CT2253" s="69"/>
      <c r="CU2253" s="69"/>
      <c r="CV2253" s="69"/>
      <c r="CW2253" s="69"/>
      <c r="CX2253" s="69"/>
      <c r="CY2253" s="69"/>
      <c r="CZ2253" s="69"/>
      <c r="DA2253" s="69"/>
      <c r="DB2253" s="69"/>
      <c r="DC2253" s="69"/>
      <c r="DD2253" s="69"/>
      <c r="DE2253" s="69"/>
      <c r="DF2253" s="69"/>
      <c r="DG2253" s="69"/>
      <c r="DH2253" s="69"/>
      <c r="DI2253" s="69"/>
      <c r="DJ2253" s="69"/>
      <c r="DK2253" s="69"/>
      <c r="DL2253" s="69"/>
      <c r="DM2253" s="69"/>
      <c r="DN2253" s="69"/>
      <c r="DO2253" s="69"/>
      <c r="DP2253" s="69"/>
      <c r="DQ2253" s="69"/>
      <c r="DR2253" s="69"/>
      <c r="DS2253" s="69"/>
      <c r="DT2253" s="69"/>
      <c r="DU2253" s="69"/>
      <c r="DV2253" s="69"/>
      <c r="DW2253" s="69"/>
      <c r="DX2253" s="69"/>
      <c r="DY2253" s="69"/>
      <c r="DZ2253" s="69"/>
      <c r="EA2253" s="69"/>
      <c r="EB2253" s="69"/>
      <c r="EC2253" s="69"/>
      <c r="ED2253" s="69"/>
      <c r="EE2253" s="69"/>
      <c r="EF2253" s="69"/>
      <c r="EG2253" s="69"/>
      <c r="EH2253" s="69"/>
      <c r="EI2253" s="69"/>
      <c r="EJ2253" s="69"/>
      <c r="EK2253" s="69"/>
      <c r="EL2253" s="69"/>
      <c r="EM2253" s="69"/>
      <c r="EN2253" s="69"/>
      <c r="EO2253" s="69"/>
      <c r="EP2253" s="69"/>
      <c r="EQ2253" s="69"/>
      <c r="ER2253" s="69"/>
      <c r="ES2253" s="69"/>
      <c r="ET2253" s="69"/>
      <c r="EU2253" s="69"/>
      <c r="EV2253" s="69"/>
      <c r="EW2253" s="69"/>
      <c r="EX2253" s="69"/>
      <c r="EY2253" s="69"/>
      <c r="EZ2253" s="69"/>
      <c r="FA2253" s="69"/>
      <c r="FB2253" s="69"/>
      <c r="FC2253" s="69"/>
      <c r="FD2253" s="69"/>
      <c r="FE2253" s="69"/>
      <c r="FF2253" s="69"/>
      <c r="FG2253" s="69"/>
      <c r="FH2253" s="69"/>
      <c r="FI2253" s="69"/>
      <c r="FJ2253" s="69"/>
      <c r="FK2253" s="69"/>
      <c r="FL2253" s="69"/>
      <c r="FM2253" s="69"/>
      <c r="FN2253" s="69"/>
      <c r="FO2253" s="69"/>
      <c r="FP2253" s="69"/>
      <c r="FQ2253" s="69"/>
      <c r="FR2253" s="69"/>
      <c r="FS2253" s="69"/>
      <c r="FT2253" s="69"/>
      <c r="FU2253" s="69"/>
      <c r="FV2253" s="69"/>
      <c r="FW2253" s="69"/>
      <c r="FX2253" s="69"/>
      <c r="FY2253" s="69"/>
      <c r="FZ2253" s="69"/>
      <c r="GA2253" s="69"/>
      <c r="GB2253" s="69"/>
      <c r="GC2253" s="69"/>
      <c r="GD2253" s="69"/>
      <c r="GE2253" s="69"/>
      <c r="GF2253" s="69"/>
      <c r="GG2253" s="69"/>
      <c r="GH2253" s="69"/>
      <c r="GI2253" s="69"/>
      <c r="GJ2253" s="69"/>
      <c r="GK2253" s="69"/>
      <c r="GL2253" s="69"/>
      <c r="GM2253" s="69"/>
      <c r="GN2253" s="69"/>
      <c r="GO2253" s="69"/>
      <c r="GP2253" s="69"/>
      <c r="GQ2253" s="69"/>
      <c r="GR2253" s="69"/>
      <c r="GS2253" s="69"/>
      <c r="GT2253" s="69"/>
      <c r="GU2253" s="69"/>
      <c r="GV2253" s="69"/>
      <c r="GW2253" s="69"/>
      <c r="GX2253" s="69"/>
      <c r="GY2253" s="69"/>
      <c r="GZ2253" s="69"/>
      <c r="HA2253" s="69"/>
      <c r="HB2253" s="69"/>
      <c r="HC2253" s="69"/>
      <c r="HD2253" s="69"/>
      <c r="HE2253" s="69"/>
      <c r="HF2253" s="69"/>
      <c r="HG2253" s="69"/>
      <c r="HH2253" s="69"/>
      <c r="HI2253" s="69"/>
      <c r="HJ2253" s="69"/>
      <c r="HK2253" s="69"/>
      <c r="HL2253" s="69"/>
      <c r="HM2253" s="69"/>
      <c r="HN2253" s="69"/>
      <c r="HO2253" s="69"/>
      <c r="HP2253" s="69"/>
      <c r="HQ2253" s="69"/>
      <c r="HR2253" s="69"/>
      <c r="HS2253" s="69"/>
      <c r="HT2253" s="69"/>
      <c r="HU2253" s="69"/>
      <c r="HV2253" s="69"/>
      <c r="HW2253" s="69"/>
      <c r="HX2253" s="69"/>
      <c r="HY2253" s="69"/>
      <c r="HZ2253" s="69"/>
      <c r="IA2253" s="69"/>
      <c r="IB2253" s="69"/>
      <c r="IC2253" s="69"/>
      <c r="ID2253" s="69"/>
      <c r="IE2253" s="69"/>
      <c r="IF2253" s="69"/>
      <c r="IG2253" s="69"/>
      <c r="IH2253" s="69"/>
      <c r="II2253" s="69"/>
      <c r="IJ2253" s="69"/>
      <c r="IK2253" s="69"/>
      <c r="IL2253" s="69"/>
      <c r="IM2253" s="69"/>
      <c r="IN2253" s="69"/>
    </row>
    <row r="2254" spans="1:248" s="70" customFormat="1" ht="13.35" customHeight="1" x14ac:dyDescent="0.2">
      <c r="A2254" s="13" t="s">
        <v>951</v>
      </c>
      <c r="B2254" s="19">
        <v>52024</v>
      </c>
      <c r="C2254" s="16" t="s">
        <v>952</v>
      </c>
      <c r="D2254" s="355">
        <v>21400</v>
      </c>
      <c r="E2254" s="69"/>
      <c r="F2254" s="69"/>
      <c r="G2254" s="69"/>
      <c r="H2254" s="69"/>
      <c r="I2254" s="69"/>
      <c r="J2254" s="69"/>
      <c r="N2254" s="69"/>
      <c r="O2254" s="69"/>
      <c r="P2254" s="69"/>
      <c r="Q2254" s="69"/>
      <c r="R2254" s="69"/>
      <c r="S2254" s="69"/>
      <c r="T2254" s="69"/>
      <c r="U2254" s="69"/>
      <c r="V2254" s="69"/>
      <c r="W2254" s="69"/>
      <c r="X2254" s="69"/>
      <c r="Y2254" s="69"/>
      <c r="Z2254" s="69"/>
      <c r="AA2254" s="69"/>
      <c r="AB2254" s="69"/>
      <c r="AC2254" s="69"/>
      <c r="AD2254" s="69"/>
      <c r="AE2254" s="69"/>
      <c r="AF2254" s="69"/>
      <c r="AG2254" s="69"/>
      <c r="AH2254" s="69"/>
      <c r="AI2254" s="69"/>
      <c r="AJ2254" s="69"/>
      <c r="AK2254" s="69"/>
      <c r="AL2254" s="69"/>
      <c r="AM2254" s="69"/>
      <c r="AN2254" s="69"/>
      <c r="AO2254" s="69"/>
      <c r="AP2254" s="69"/>
      <c r="AQ2254" s="69"/>
      <c r="AR2254" s="69"/>
      <c r="AS2254" s="69"/>
      <c r="AT2254" s="69"/>
      <c r="AU2254" s="69"/>
      <c r="AV2254" s="69"/>
      <c r="AW2254" s="69"/>
      <c r="AX2254" s="69"/>
      <c r="AY2254" s="69"/>
      <c r="AZ2254" s="69"/>
      <c r="BA2254" s="69"/>
      <c r="BB2254" s="69"/>
      <c r="BC2254" s="69"/>
      <c r="BD2254" s="69"/>
      <c r="BE2254" s="69"/>
      <c r="BF2254" s="69"/>
      <c r="BG2254" s="69"/>
      <c r="BH2254" s="69"/>
      <c r="BI2254" s="69"/>
      <c r="BJ2254" s="69"/>
      <c r="BK2254" s="69"/>
      <c r="BL2254" s="69"/>
      <c r="BM2254" s="69"/>
      <c r="BN2254" s="69"/>
      <c r="BO2254" s="69"/>
      <c r="BP2254" s="69"/>
      <c r="BQ2254" s="69"/>
      <c r="BR2254" s="69"/>
      <c r="BS2254" s="69"/>
      <c r="BT2254" s="69"/>
      <c r="BU2254" s="69"/>
      <c r="BV2254" s="69"/>
      <c r="BW2254" s="69"/>
      <c r="BX2254" s="69"/>
      <c r="BY2254" s="69"/>
      <c r="BZ2254" s="69"/>
      <c r="CA2254" s="69"/>
      <c r="CB2254" s="69"/>
      <c r="CC2254" s="69"/>
      <c r="CD2254" s="69"/>
      <c r="CE2254" s="69"/>
      <c r="CF2254" s="69"/>
      <c r="CG2254" s="69"/>
      <c r="CH2254" s="69"/>
      <c r="CI2254" s="69"/>
      <c r="CJ2254" s="69"/>
      <c r="CK2254" s="69"/>
      <c r="CL2254" s="69"/>
      <c r="CM2254" s="69"/>
      <c r="CN2254" s="69"/>
      <c r="CO2254" s="69"/>
      <c r="CP2254" s="69"/>
      <c r="CQ2254" s="69"/>
      <c r="CR2254" s="69"/>
      <c r="CS2254" s="69"/>
      <c r="CT2254" s="69"/>
      <c r="CU2254" s="69"/>
      <c r="CV2254" s="69"/>
      <c r="CW2254" s="69"/>
      <c r="CX2254" s="69"/>
      <c r="CY2254" s="69"/>
      <c r="CZ2254" s="69"/>
      <c r="DA2254" s="69"/>
      <c r="DB2254" s="69"/>
      <c r="DC2254" s="69"/>
      <c r="DD2254" s="69"/>
      <c r="DE2254" s="69"/>
      <c r="DF2254" s="69"/>
      <c r="DG2254" s="69"/>
      <c r="DH2254" s="69"/>
      <c r="DI2254" s="69"/>
      <c r="DJ2254" s="69"/>
      <c r="DK2254" s="69"/>
      <c r="DL2254" s="69"/>
      <c r="DM2254" s="69"/>
      <c r="DN2254" s="69"/>
      <c r="DO2254" s="69"/>
      <c r="DP2254" s="69"/>
      <c r="DQ2254" s="69"/>
      <c r="DR2254" s="69"/>
      <c r="DS2254" s="69"/>
      <c r="DT2254" s="69"/>
      <c r="DU2254" s="69"/>
      <c r="DV2254" s="69"/>
      <c r="DW2254" s="69"/>
      <c r="DX2254" s="69"/>
      <c r="DY2254" s="69"/>
      <c r="DZ2254" s="69"/>
      <c r="EA2254" s="69"/>
      <c r="EB2254" s="69"/>
      <c r="EC2254" s="69"/>
      <c r="ED2254" s="69"/>
      <c r="EE2254" s="69"/>
      <c r="EF2254" s="69"/>
      <c r="EG2254" s="69"/>
      <c r="EH2254" s="69"/>
      <c r="EI2254" s="69"/>
      <c r="EJ2254" s="69"/>
      <c r="EK2254" s="69"/>
      <c r="EL2254" s="69"/>
      <c r="EM2254" s="69"/>
      <c r="EN2254" s="69"/>
      <c r="EO2254" s="69"/>
      <c r="EP2254" s="69"/>
      <c r="EQ2254" s="69"/>
      <c r="ER2254" s="69"/>
      <c r="ES2254" s="69"/>
      <c r="ET2254" s="69"/>
      <c r="EU2254" s="69"/>
      <c r="EV2254" s="69"/>
      <c r="EW2254" s="69"/>
      <c r="EX2254" s="69"/>
      <c r="EY2254" s="69"/>
      <c r="EZ2254" s="69"/>
      <c r="FA2254" s="69"/>
      <c r="FB2254" s="69"/>
      <c r="FC2254" s="69"/>
      <c r="FD2254" s="69"/>
      <c r="FE2254" s="69"/>
      <c r="FF2254" s="69"/>
      <c r="FG2254" s="69"/>
      <c r="FH2254" s="69"/>
      <c r="FI2254" s="69"/>
      <c r="FJ2254" s="69"/>
      <c r="FK2254" s="69"/>
      <c r="FL2254" s="69"/>
      <c r="FM2254" s="69"/>
      <c r="FN2254" s="69"/>
      <c r="FO2254" s="69"/>
      <c r="FP2254" s="69"/>
      <c r="FQ2254" s="69"/>
      <c r="FR2254" s="69"/>
      <c r="FS2254" s="69"/>
      <c r="FT2254" s="69"/>
      <c r="FU2254" s="69"/>
      <c r="FV2254" s="69"/>
      <c r="FW2254" s="69"/>
      <c r="FX2254" s="69"/>
      <c r="FY2254" s="69"/>
      <c r="FZ2254" s="69"/>
      <c r="GA2254" s="69"/>
      <c r="GB2254" s="69"/>
      <c r="GC2254" s="69"/>
      <c r="GD2254" s="69"/>
      <c r="GE2254" s="69"/>
      <c r="GF2254" s="69"/>
      <c r="GG2254" s="69"/>
      <c r="GH2254" s="69"/>
      <c r="GI2254" s="69"/>
      <c r="GJ2254" s="69"/>
      <c r="GK2254" s="69"/>
      <c r="GL2254" s="69"/>
      <c r="GM2254" s="69"/>
      <c r="GN2254" s="69"/>
      <c r="GO2254" s="69"/>
      <c r="GP2254" s="69"/>
      <c r="GQ2254" s="69"/>
      <c r="GR2254" s="69"/>
      <c r="GS2254" s="69"/>
      <c r="GT2254" s="69"/>
      <c r="GU2254" s="69"/>
      <c r="GV2254" s="69"/>
      <c r="GW2254" s="69"/>
      <c r="GX2254" s="69"/>
      <c r="GY2254" s="69"/>
      <c r="GZ2254" s="69"/>
      <c r="HA2254" s="69"/>
      <c r="HB2254" s="69"/>
      <c r="HC2254" s="69"/>
      <c r="HD2254" s="69"/>
      <c r="HE2254" s="69"/>
      <c r="HF2254" s="69"/>
      <c r="HG2254" s="69"/>
      <c r="HH2254" s="69"/>
      <c r="HI2254" s="69"/>
      <c r="HJ2254" s="69"/>
      <c r="HK2254" s="69"/>
      <c r="HL2254" s="69"/>
      <c r="HM2254" s="69"/>
      <c r="HN2254" s="69"/>
      <c r="HO2254" s="69"/>
      <c r="HP2254" s="69"/>
      <c r="HQ2254" s="69"/>
      <c r="HR2254" s="69"/>
      <c r="HS2254" s="69"/>
      <c r="HT2254" s="69"/>
      <c r="HU2254" s="69"/>
      <c r="HV2254" s="69"/>
      <c r="HW2254" s="69"/>
      <c r="HX2254" s="69"/>
      <c r="HY2254" s="69"/>
      <c r="HZ2254" s="69"/>
      <c r="IA2254" s="69"/>
      <c r="IB2254" s="69"/>
      <c r="IC2254" s="69"/>
      <c r="ID2254" s="69"/>
      <c r="IE2254" s="69"/>
      <c r="IF2254" s="69"/>
      <c r="IG2254" s="69"/>
      <c r="IH2254" s="69"/>
      <c r="II2254" s="69"/>
      <c r="IJ2254" s="69"/>
      <c r="IK2254" s="69"/>
      <c r="IL2254" s="69"/>
      <c r="IM2254" s="69"/>
      <c r="IN2254" s="69"/>
    </row>
    <row r="2255" spans="1:248" s="70" customFormat="1" ht="15.95" customHeight="1" x14ac:dyDescent="0.2">
      <c r="A2255" s="13" t="s">
        <v>954</v>
      </c>
      <c r="B2255" s="19">
        <v>52025</v>
      </c>
      <c r="C2255" s="16" t="s">
        <v>955</v>
      </c>
      <c r="D2255" s="355">
        <v>17300</v>
      </c>
      <c r="E2255" s="69"/>
      <c r="F2255" s="69"/>
      <c r="G2255" s="69"/>
      <c r="H2255" s="69"/>
      <c r="I2255" s="69"/>
      <c r="J2255" s="69"/>
      <c r="N2255" s="69"/>
      <c r="O2255" s="69"/>
      <c r="P2255" s="69"/>
      <c r="Q2255" s="69"/>
      <c r="R2255" s="69"/>
      <c r="S2255" s="69"/>
      <c r="T2255" s="69"/>
      <c r="U2255" s="69"/>
      <c r="V2255" s="69"/>
      <c r="W2255" s="69"/>
      <c r="X2255" s="69"/>
      <c r="Y2255" s="69"/>
      <c r="Z2255" s="69"/>
      <c r="AA2255" s="69"/>
      <c r="AB2255" s="69"/>
      <c r="AC2255" s="69"/>
      <c r="AD2255" s="69"/>
      <c r="AE2255" s="69"/>
      <c r="AF2255" s="69"/>
      <c r="AG2255" s="69"/>
      <c r="AH2255" s="69"/>
      <c r="AI2255" s="69"/>
      <c r="AJ2255" s="69"/>
      <c r="AK2255" s="69"/>
      <c r="AL2255" s="69"/>
      <c r="AM2255" s="69"/>
      <c r="AN2255" s="69"/>
      <c r="AO2255" s="69"/>
      <c r="AP2255" s="69"/>
      <c r="AQ2255" s="69"/>
      <c r="AR2255" s="69"/>
      <c r="AS2255" s="69"/>
      <c r="AT2255" s="69"/>
      <c r="AU2255" s="69"/>
      <c r="AV2255" s="69"/>
      <c r="AW2255" s="69"/>
      <c r="AX2255" s="69"/>
      <c r="AY2255" s="69"/>
      <c r="AZ2255" s="69"/>
      <c r="BA2255" s="69"/>
      <c r="BB2255" s="69"/>
      <c r="BC2255" s="69"/>
      <c r="BD2255" s="69"/>
      <c r="BE2255" s="69"/>
      <c r="BF2255" s="69"/>
      <c r="BG2255" s="69"/>
      <c r="BH2255" s="69"/>
      <c r="BI2255" s="69"/>
      <c r="BJ2255" s="69"/>
      <c r="BK2255" s="69"/>
      <c r="BL2255" s="69"/>
      <c r="BM2255" s="69"/>
      <c r="BN2255" s="69"/>
      <c r="BO2255" s="69"/>
      <c r="BP2255" s="69"/>
      <c r="BQ2255" s="69"/>
      <c r="BR2255" s="69"/>
      <c r="BS2255" s="69"/>
      <c r="BT2255" s="69"/>
      <c r="BU2255" s="69"/>
      <c r="BV2255" s="69"/>
      <c r="BW2255" s="69"/>
      <c r="BX2255" s="69"/>
      <c r="BY2255" s="69"/>
      <c r="BZ2255" s="69"/>
      <c r="CA2255" s="69"/>
      <c r="CB2255" s="69"/>
      <c r="CC2255" s="69"/>
      <c r="CD2255" s="69"/>
      <c r="CE2255" s="69"/>
      <c r="CF2255" s="69"/>
      <c r="CG2255" s="69"/>
      <c r="CH2255" s="69"/>
      <c r="CI2255" s="69"/>
      <c r="CJ2255" s="69"/>
      <c r="CK2255" s="69"/>
      <c r="CL2255" s="69"/>
      <c r="CM2255" s="69"/>
      <c r="CN2255" s="69"/>
      <c r="CO2255" s="69"/>
      <c r="CP2255" s="69"/>
      <c r="CQ2255" s="69"/>
      <c r="CR2255" s="69"/>
      <c r="CS2255" s="69"/>
      <c r="CT2255" s="69"/>
      <c r="CU2255" s="69"/>
      <c r="CV2255" s="69"/>
      <c r="CW2255" s="69"/>
      <c r="CX2255" s="69"/>
      <c r="CY2255" s="69"/>
      <c r="CZ2255" s="69"/>
      <c r="DA2255" s="69"/>
      <c r="DB2255" s="69"/>
      <c r="DC2255" s="69"/>
      <c r="DD2255" s="69"/>
      <c r="DE2255" s="69"/>
      <c r="DF2255" s="69"/>
      <c r="DG2255" s="69"/>
      <c r="DH2255" s="69"/>
      <c r="DI2255" s="69"/>
      <c r="DJ2255" s="69"/>
      <c r="DK2255" s="69"/>
      <c r="DL2255" s="69"/>
      <c r="DM2255" s="69"/>
      <c r="DN2255" s="69"/>
      <c r="DO2255" s="69"/>
      <c r="DP2255" s="69"/>
      <c r="DQ2255" s="69"/>
      <c r="DR2255" s="69"/>
      <c r="DS2255" s="69"/>
      <c r="DT2255" s="69"/>
      <c r="DU2255" s="69"/>
      <c r="DV2255" s="69"/>
      <c r="DW2255" s="69"/>
      <c r="DX2255" s="69"/>
      <c r="DY2255" s="69"/>
      <c r="DZ2255" s="69"/>
      <c r="EA2255" s="69"/>
      <c r="EB2255" s="69"/>
      <c r="EC2255" s="69"/>
      <c r="ED2255" s="69"/>
      <c r="EE2255" s="69"/>
      <c r="EF2255" s="69"/>
      <c r="EG2255" s="69"/>
      <c r="EH2255" s="69"/>
      <c r="EI2255" s="69"/>
      <c r="EJ2255" s="69"/>
      <c r="EK2255" s="69"/>
      <c r="EL2255" s="69"/>
      <c r="EM2255" s="69"/>
      <c r="EN2255" s="69"/>
      <c r="EO2255" s="69"/>
      <c r="EP2255" s="69"/>
      <c r="EQ2255" s="69"/>
      <c r="ER2255" s="69"/>
      <c r="ES2255" s="69"/>
      <c r="ET2255" s="69"/>
      <c r="EU2255" s="69"/>
      <c r="EV2255" s="69"/>
      <c r="EW2255" s="69"/>
      <c r="EX2255" s="69"/>
      <c r="EY2255" s="69"/>
      <c r="EZ2255" s="69"/>
      <c r="FA2255" s="69"/>
      <c r="FB2255" s="69"/>
      <c r="FC2255" s="69"/>
      <c r="FD2255" s="69"/>
      <c r="FE2255" s="69"/>
      <c r="FF2255" s="69"/>
      <c r="FG2255" s="69"/>
      <c r="FH2255" s="69"/>
      <c r="FI2255" s="69"/>
      <c r="FJ2255" s="69"/>
      <c r="FK2255" s="69"/>
      <c r="FL2255" s="69"/>
      <c r="FM2255" s="69"/>
      <c r="FN2255" s="69"/>
      <c r="FO2255" s="69"/>
      <c r="FP2255" s="69"/>
      <c r="FQ2255" s="69"/>
      <c r="FR2255" s="69"/>
      <c r="FS2255" s="69"/>
      <c r="FT2255" s="69"/>
      <c r="FU2255" s="69"/>
      <c r="FV2255" s="69"/>
      <c r="FW2255" s="69"/>
      <c r="FX2255" s="69"/>
      <c r="FY2255" s="69"/>
      <c r="FZ2255" s="69"/>
      <c r="GA2255" s="69"/>
      <c r="GB2255" s="69"/>
      <c r="GC2255" s="69"/>
      <c r="GD2255" s="69"/>
      <c r="GE2255" s="69"/>
      <c r="GF2255" s="69"/>
      <c r="GG2255" s="69"/>
      <c r="GH2255" s="69"/>
      <c r="GI2255" s="69"/>
      <c r="GJ2255" s="69"/>
      <c r="GK2255" s="69"/>
      <c r="GL2255" s="69"/>
      <c r="GM2255" s="69"/>
      <c r="GN2255" s="69"/>
      <c r="GO2255" s="69"/>
      <c r="GP2255" s="69"/>
      <c r="GQ2255" s="69"/>
      <c r="GR2255" s="69"/>
      <c r="GS2255" s="69"/>
      <c r="GT2255" s="69"/>
      <c r="GU2255" s="69"/>
      <c r="GV2255" s="69"/>
      <c r="GW2255" s="69"/>
      <c r="GX2255" s="69"/>
      <c r="GY2255" s="69"/>
      <c r="GZ2255" s="69"/>
      <c r="HA2255" s="69"/>
      <c r="HB2255" s="69"/>
      <c r="HC2255" s="69"/>
      <c r="HD2255" s="69"/>
      <c r="HE2255" s="69"/>
      <c r="HF2255" s="69"/>
      <c r="HG2255" s="69"/>
      <c r="HH2255" s="69"/>
      <c r="HI2255" s="69"/>
      <c r="HJ2255" s="69"/>
      <c r="HK2255" s="69"/>
      <c r="HL2255" s="69"/>
      <c r="HM2255" s="69"/>
      <c r="HN2255" s="69"/>
      <c r="HO2255" s="69"/>
      <c r="HP2255" s="69"/>
      <c r="HQ2255" s="69"/>
      <c r="HR2255" s="69"/>
      <c r="HS2255" s="69"/>
      <c r="HT2255" s="69"/>
      <c r="HU2255" s="69"/>
      <c r="HV2255" s="69"/>
      <c r="HW2255" s="69"/>
      <c r="HX2255" s="69"/>
      <c r="HY2255" s="69"/>
      <c r="HZ2255" s="69"/>
      <c r="IA2255" s="69"/>
      <c r="IB2255" s="69"/>
      <c r="IC2255" s="69"/>
      <c r="ID2255" s="69"/>
      <c r="IE2255" s="69"/>
      <c r="IF2255" s="69"/>
      <c r="IG2255" s="69"/>
      <c r="IH2255" s="69"/>
      <c r="II2255" s="69"/>
      <c r="IJ2255" s="69"/>
      <c r="IK2255" s="69"/>
      <c r="IL2255" s="69"/>
      <c r="IM2255" s="69"/>
      <c r="IN2255" s="69"/>
    </row>
    <row r="2256" spans="1:248" s="70" customFormat="1" ht="15.95" customHeight="1" x14ac:dyDescent="0.2">
      <c r="A2256" s="13" t="s">
        <v>954</v>
      </c>
      <c r="B2256" s="19">
        <v>52026</v>
      </c>
      <c r="C2256" s="16" t="s">
        <v>957</v>
      </c>
      <c r="D2256" s="355">
        <v>15600</v>
      </c>
      <c r="E2256" s="69"/>
      <c r="F2256" s="69"/>
      <c r="G2256" s="69"/>
      <c r="H2256" s="69"/>
      <c r="I2256" s="69"/>
      <c r="J2256" s="69"/>
      <c r="N2256" s="69"/>
      <c r="O2256" s="69"/>
      <c r="P2256" s="69"/>
      <c r="Q2256" s="69"/>
      <c r="R2256" s="69"/>
      <c r="S2256" s="69"/>
      <c r="T2256" s="69"/>
      <c r="U2256" s="69"/>
      <c r="V2256" s="69"/>
      <c r="W2256" s="69"/>
      <c r="X2256" s="69"/>
      <c r="Y2256" s="69"/>
      <c r="Z2256" s="69"/>
      <c r="AA2256" s="69"/>
      <c r="AB2256" s="69"/>
      <c r="AC2256" s="69"/>
      <c r="AD2256" s="69"/>
      <c r="AE2256" s="69"/>
      <c r="AF2256" s="69"/>
      <c r="AG2256" s="69"/>
      <c r="AH2256" s="69"/>
      <c r="AI2256" s="69"/>
      <c r="AJ2256" s="69"/>
      <c r="AK2256" s="69"/>
      <c r="AL2256" s="69"/>
      <c r="AM2256" s="69"/>
      <c r="AN2256" s="69"/>
      <c r="AO2256" s="69"/>
      <c r="AP2256" s="69"/>
      <c r="AQ2256" s="69"/>
      <c r="AR2256" s="69"/>
      <c r="AS2256" s="69"/>
      <c r="AT2256" s="69"/>
      <c r="AU2256" s="69"/>
      <c r="AV2256" s="69"/>
      <c r="AW2256" s="69"/>
      <c r="AX2256" s="69"/>
      <c r="AY2256" s="69"/>
      <c r="AZ2256" s="69"/>
      <c r="BA2256" s="69"/>
      <c r="BB2256" s="69"/>
      <c r="BC2256" s="69"/>
      <c r="BD2256" s="69"/>
      <c r="BE2256" s="69"/>
      <c r="BF2256" s="69"/>
      <c r="BG2256" s="69"/>
      <c r="BH2256" s="69"/>
      <c r="BI2256" s="69"/>
      <c r="BJ2256" s="69"/>
      <c r="BK2256" s="69"/>
      <c r="BL2256" s="69"/>
      <c r="BM2256" s="69"/>
      <c r="BN2256" s="69"/>
      <c r="BO2256" s="69"/>
      <c r="BP2256" s="69"/>
      <c r="BQ2256" s="69"/>
      <c r="BR2256" s="69"/>
      <c r="BS2256" s="69"/>
      <c r="BT2256" s="69"/>
      <c r="BU2256" s="69"/>
      <c r="BV2256" s="69"/>
      <c r="BW2256" s="69"/>
      <c r="BX2256" s="69"/>
      <c r="BY2256" s="69"/>
      <c r="BZ2256" s="69"/>
      <c r="CA2256" s="69"/>
      <c r="CB2256" s="69"/>
      <c r="CC2256" s="69"/>
      <c r="CD2256" s="69"/>
      <c r="CE2256" s="69"/>
      <c r="CF2256" s="69"/>
      <c r="CG2256" s="69"/>
      <c r="CH2256" s="69"/>
      <c r="CI2256" s="69"/>
      <c r="CJ2256" s="69"/>
      <c r="CK2256" s="69"/>
      <c r="CL2256" s="69"/>
      <c r="CM2256" s="69"/>
      <c r="CN2256" s="69"/>
      <c r="CO2256" s="69"/>
      <c r="CP2256" s="69"/>
      <c r="CQ2256" s="69"/>
      <c r="CR2256" s="69"/>
      <c r="CS2256" s="69"/>
      <c r="CT2256" s="69"/>
      <c r="CU2256" s="69"/>
      <c r="CV2256" s="69"/>
      <c r="CW2256" s="69"/>
      <c r="CX2256" s="69"/>
      <c r="CY2256" s="69"/>
      <c r="CZ2256" s="69"/>
      <c r="DA2256" s="69"/>
      <c r="DB2256" s="69"/>
      <c r="DC2256" s="69"/>
      <c r="DD2256" s="69"/>
      <c r="DE2256" s="69"/>
      <c r="DF2256" s="69"/>
      <c r="DG2256" s="69"/>
      <c r="DH2256" s="69"/>
      <c r="DI2256" s="69"/>
      <c r="DJ2256" s="69"/>
      <c r="DK2256" s="69"/>
      <c r="DL2256" s="69"/>
      <c r="DM2256" s="69"/>
      <c r="DN2256" s="69"/>
      <c r="DO2256" s="69"/>
      <c r="DP2256" s="69"/>
      <c r="DQ2256" s="69"/>
      <c r="DR2256" s="69"/>
      <c r="DS2256" s="69"/>
      <c r="DT2256" s="69"/>
      <c r="DU2256" s="69"/>
      <c r="DV2256" s="69"/>
      <c r="DW2256" s="69"/>
      <c r="DX2256" s="69"/>
      <c r="DY2256" s="69"/>
      <c r="DZ2256" s="69"/>
      <c r="EA2256" s="69"/>
      <c r="EB2256" s="69"/>
      <c r="EC2256" s="69"/>
      <c r="ED2256" s="69"/>
      <c r="EE2256" s="69"/>
      <c r="EF2256" s="69"/>
      <c r="EG2256" s="69"/>
      <c r="EH2256" s="69"/>
      <c r="EI2256" s="69"/>
      <c r="EJ2256" s="69"/>
      <c r="EK2256" s="69"/>
      <c r="EL2256" s="69"/>
      <c r="EM2256" s="69"/>
      <c r="EN2256" s="69"/>
      <c r="EO2256" s="69"/>
      <c r="EP2256" s="69"/>
      <c r="EQ2256" s="69"/>
      <c r="ER2256" s="69"/>
      <c r="ES2256" s="69"/>
      <c r="ET2256" s="69"/>
      <c r="EU2256" s="69"/>
      <c r="EV2256" s="69"/>
      <c r="EW2256" s="69"/>
      <c r="EX2256" s="69"/>
      <c r="EY2256" s="69"/>
      <c r="EZ2256" s="69"/>
      <c r="FA2256" s="69"/>
      <c r="FB2256" s="69"/>
      <c r="FC2256" s="69"/>
      <c r="FD2256" s="69"/>
      <c r="FE2256" s="69"/>
      <c r="FF2256" s="69"/>
      <c r="FG2256" s="69"/>
      <c r="FH2256" s="69"/>
      <c r="FI2256" s="69"/>
      <c r="FJ2256" s="69"/>
      <c r="FK2256" s="69"/>
      <c r="FL2256" s="69"/>
      <c r="FM2256" s="69"/>
      <c r="FN2256" s="69"/>
      <c r="FO2256" s="69"/>
      <c r="FP2256" s="69"/>
      <c r="FQ2256" s="69"/>
      <c r="FR2256" s="69"/>
      <c r="FS2256" s="69"/>
      <c r="FT2256" s="69"/>
      <c r="FU2256" s="69"/>
      <c r="FV2256" s="69"/>
      <c r="FW2256" s="69"/>
      <c r="FX2256" s="69"/>
      <c r="FY2256" s="69"/>
      <c r="FZ2256" s="69"/>
      <c r="GA2256" s="69"/>
      <c r="GB2256" s="69"/>
      <c r="GC2256" s="69"/>
      <c r="GD2256" s="69"/>
      <c r="GE2256" s="69"/>
      <c r="GF2256" s="69"/>
      <c r="GG2256" s="69"/>
      <c r="GH2256" s="69"/>
      <c r="GI2256" s="69"/>
      <c r="GJ2256" s="69"/>
      <c r="GK2256" s="69"/>
      <c r="GL2256" s="69"/>
      <c r="GM2256" s="69"/>
      <c r="GN2256" s="69"/>
      <c r="GO2256" s="69"/>
      <c r="GP2256" s="69"/>
      <c r="GQ2256" s="69"/>
      <c r="GR2256" s="69"/>
      <c r="GS2256" s="69"/>
      <c r="GT2256" s="69"/>
      <c r="GU2256" s="69"/>
      <c r="GV2256" s="69"/>
      <c r="GW2256" s="69"/>
      <c r="GX2256" s="69"/>
      <c r="GY2256" s="69"/>
      <c r="GZ2256" s="69"/>
      <c r="HA2256" s="69"/>
      <c r="HB2256" s="69"/>
      <c r="HC2256" s="69"/>
      <c r="HD2256" s="69"/>
      <c r="HE2256" s="69"/>
      <c r="HF2256" s="69"/>
      <c r="HG2256" s="69"/>
      <c r="HH2256" s="69"/>
      <c r="HI2256" s="69"/>
      <c r="HJ2256" s="69"/>
      <c r="HK2256" s="69"/>
      <c r="HL2256" s="69"/>
      <c r="HM2256" s="69"/>
      <c r="HN2256" s="69"/>
      <c r="HO2256" s="69"/>
      <c r="HP2256" s="69"/>
      <c r="HQ2256" s="69"/>
      <c r="HR2256" s="69"/>
      <c r="HS2256" s="69"/>
      <c r="HT2256" s="69"/>
      <c r="HU2256" s="69"/>
      <c r="HV2256" s="69"/>
      <c r="HW2256" s="69"/>
      <c r="HX2256" s="69"/>
      <c r="HY2256" s="69"/>
      <c r="HZ2256" s="69"/>
      <c r="IA2256" s="69"/>
      <c r="IB2256" s="69"/>
      <c r="IC2256" s="69"/>
      <c r="ID2256" s="69"/>
      <c r="IE2256" s="69"/>
      <c r="IF2256" s="69"/>
      <c r="IG2256" s="69"/>
      <c r="IH2256" s="69"/>
      <c r="II2256" s="69"/>
      <c r="IJ2256" s="69"/>
      <c r="IK2256" s="69"/>
      <c r="IL2256" s="69"/>
      <c r="IM2256" s="69"/>
      <c r="IN2256" s="69"/>
    </row>
    <row r="2257" spans="1:248" s="70" customFormat="1" ht="63.95" customHeight="1" x14ac:dyDescent="0.2">
      <c r="A2257" s="13" t="s">
        <v>958</v>
      </c>
      <c r="B2257" s="19">
        <v>52027</v>
      </c>
      <c r="C2257" s="16" t="s">
        <v>959</v>
      </c>
      <c r="D2257" s="355">
        <v>35525</v>
      </c>
      <c r="E2257" s="69"/>
      <c r="F2257" s="69"/>
      <c r="G2257" s="69"/>
      <c r="H2257" s="69"/>
      <c r="I2257" s="69"/>
      <c r="J2257" s="69"/>
      <c r="N2257" s="69"/>
      <c r="O2257" s="69"/>
      <c r="P2257" s="69"/>
      <c r="Q2257" s="69"/>
      <c r="R2257" s="69"/>
      <c r="S2257" s="69"/>
      <c r="T2257" s="69"/>
      <c r="U2257" s="69"/>
      <c r="V2257" s="69"/>
      <c r="W2257" s="69"/>
      <c r="X2257" s="69"/>
      <c r="Y2257" s="69"/>
      <c r="Z2257" s="69"/>
      <c r="AA2257" s="69"/>
      <c r="AB2257" s="69"/>
      <c r="AC2257" s="69"/>
      <c r="AD2257" s="69"/>
      <c r="AE2257" s="69"/>
      <c r="AF2257" s="69"/>
      <c r="AG2257" s="69"/>
      <c r="AH2257" s="69"/>
      <c r="AI2257" s="69"/>
      <c r="AJ2257" s="69"/>
      <c r="AK2257" s="69"/>
      <c r="AL2257" s="69"/>
      <c r="AM2257" s="69"/>
      <c r="AN2257" s="69"/>
      <c r="AO2257" s="69"/>
      <c r="AP2257" s="69"/>
      <c r="AQ2257" s="69"/>
      <c r="AR2257" s="69"/>
      <c r="AS2257" s="69"/>
      <c r="AT2257" s="69"/>
      <c r="AU2257" s="69"/>
      <c r="AV2257" s="69"/>
      <c r="AW2257" s="69"/>
      <c r="AX2257" s="69"/>
      <c r="AY2257" s="69"/>
      <c r="AZ2257" s="69"/>
      <c r="BA2257" s="69"/>
      <c r="BB2257" s="69"/>
      <c r="BC2257" s="69"/>
      <c r="BD2257" s="69"/>
      <c r="BE2257" s="69"/>
      <c r="BF2257" s="69"/>
      <c r="BG2257" s="69"/>
      <c r="BH2257" s="69"/>
      <c r="BI2257" s="69"/>
      <c r="BJ2257" s="69"/>
      <c r="BK2257" s="69"/>
      <c r="BL2257" s="69"/>
      <c r="BM2257" s="69"/>
      <c r="BN2257" s="69"/>
      <c r="BO2257" s="69"/>
      <c r="BP2257" s="69"/>
      <c r="BQ2257" s="69"/>
      <c r="BR2257" s="69"/>
      <c r="BS2257" s="69"/>
      <c r="BT2257" s="69"/>
      <c r="BU2257" s="69"/>
      <c r="BV2257" s="69"/>
      <c r="BW2257" s="69"/>
      <c r="BX2257" s="69"/>
      <c r="BY2257" s="69"/>
      <c r="BZ2257" s="69"/>
      <c r="CA2257" s="69"/>
      <c r="CB2257" s="69"/>
      <c r="CC2257" s="69"/>
      <c r="CD2257" s="69"/>
      <c r="CE2257" s="69"/>
      <c r="CF2257" s="69"/>
      <c r="CG2257" s="69"/>
      <c r="CH2257" s="69"/>
      <c r="CI2257" s="69"/>
      <c r="CJ2257" s="69"/>
      <c r="CK2257" s="69"/>
      <c r="CL2257" s="69"/>
      <c r="CM2257" s="69"/>
      <c r="CN2257" s="69"/>
      <c r="CO2257" s="69"/>
      <c r="CP2257" s="69"/>
      <c r="CQ2257" s="69"/>
      <c r="CR2257" s="69"/>
      <c r="CS2257" s="69"/>
      <c r="CT2257" s="69"/>
      <c r="CU2257" s="69"/>
      <c r="CV2257" s="69"/>
      <c r="CW2257" s="69"/>
      <c r="CX2257" s="69"/>
      <c r="CY2257" s="69"/>
      <c r="CZ2257" s="69"/>
      <c r="DA2257" s="69"/>
      <c r="DB2257" s="69"/>
      <c r="DC2257" s="69"/>
      <c r="DD2257" s="69"/>
      <c r="DE2257" s="69"/>
      <c r="DF2257" s="69"/>
      <c r="DG2257" s="69"/>
      <c r="DH2257" s="69"/>
      <c r="DI2257" s="69"/>
      <c r="DJ2257" s="69"/>
      <c r="DK2257" s="69"/>
      <c r="DL2257" s="69"/>
      <c r="DM2257" s="69"/>
      <c r="DN2257" s="69"/>
      <c r="DO2257" s="69"/>
      <c r="DP2257" s="69"/>
      <c r="DQ2257" s="69"/>
      <c r="DR2257" s="69"/>
      <c r="DS2257" s="69"/>
      <c r="DT2257" s="69"/>
      <c r="DU2257" s="69"/>
      <c r="DV2257" s="69"/>
      <c r="DW2257" s="69"/>
      <c r="DX2257" s="69"/>
      <c r="DY2257" s="69"/>
      <c r="DZ2257" s="69"/>
      <c r="EA2257" s="69"/>
      <c r="EB2257" s="69"/>
      <c r="EC2257" s="69"/>
      <c r="ED2257" s="69"/>
      <c r="EE2257" s="69"/>
      <c r="EF2257" s="69"/>
      <c r="EG2257" s="69"/>
      <c r="EH2257" s="69"/>
      <c r="EI2257" s="69"/>
      <c r="EJ2257" s="69"/>
      <c r="EK2257" s="69"/>
      <c r="EL2257" s="69"/>
      <c r="EM2257" s="69"/>
      <c r="EN2257" s="69"/>
      <c r="EO2257" s="69"/>
      <c r="EP2257" s="69"/>
      <c r="EQ2257" s="69"/>
      <c r="ER2257" s="69"/>
      <c r="ES2257" s="69"/>
      <c r="ET2257" s="69"/>
      <c r="EU2257" s="69"/>
      <c r="EV2257" s="69"/>
      <c r="EW2257" s="69"/>
      <c r="EX2257" s="69"/>
      <c r="EY2257" s="69"/>
      <c r="EZ2257" s="69"/>
      <c r="FA2257" s="69"/>
      <c r="FB2257" s="69"/>
      <c r="FC2257" s="69"/>
      <c r="FD2257" s="69"/>
      <c r="FE2257" s="69"/>
      <c r="FF2257" s="69"/>
      <c r="FG2257" s="69"/>
      <c r="FH2257" s="69"/>
      <c r="FI2257" s="69"/>
      <c r="FJ2257" s="69"/>
      <c r="FK2257" s="69"/>
      <c r="FL2257" s="69"/>
      <c r="FM2257" s="69"/>
      <c r="FN2257" s="69"/>
      <c r="FO2257" s="69"/>
      <c r="FP2257" s="69"/>
      <c r="FQ2257" s="69"/>
      <c r="FR2257" s="69"/>
      <c r="FS2257" s="69"/>
      <c r="FT2257" s="69"/>
      <c r="FU2257" s="69"/>
      <c r="FV2257" s="69"/>
      <c r="FW2257" s="69"/>
      <c r="FX2257" s="69"/>
      <c r="FY2257" s="69"/>
      <c r="FZ2257" s="69"/>
      <c r="GA2257" s="69"/>
      <c r="GB2257" s="69"/>
      <c r="GC2257" s="69"/>
      <c r="GD2257" s="69"/>
      <c r="GE2257" s="69"/>
      <c r="GF2257" s="69"/>
      <c r="GG2257" s="69"/>
      <c r="GH2257" s="69"/>
      <c r="GI2257" s="69"/>
      <c r="GJ2257" s="69"/>
      <c r="GK2257" s="69"/>
      <c r="GL2257" s="69"/>
      <c r="GM2257" s="69"/>
      <c r="GN2257" s="69"/>
      <c r="GO2257" s="69"/>
      <c r="GP2257" s="69"/>
      <c r="GQ2257" s="69"/>
      <c r="GR2257" s="69"/>
      <c r="GS2257" s="69"/>
      <c r="GT2257" s="69"/>
      <c r="GU2257" s="69"/>
      <c r="GV2257" s="69"/>
      <c r="GW2257" s="69"/>
      <c r="GX2257" s="69"/>
      <c r="GY2257" s="69"/>
      <c r="GZ2257" s="69"/>
      <c r="HA2257" s="69"/>
      <c r="HB2257" s="69"/>
      <c r="HC2257" s="69"/>
      <c r="HD2257" s="69"/>
      <c r="HE2257" s="69"/>
      <c r="HF2257" s="69"/>
      <c r="HG2257" s="69"/>
      <c r="HH2257" s="69"/>
      <c r="HI2257" s="69"/>
      <c r="HJ2257" s="69"/>
      <c r="HK2257" s="69"/>
      <c r="HL2257" s="69"/>
      <c r="HM2257" s="69"/>
      <c r="HN2257" s="69"/>
      <c r="HO2257" s="69"/>
      <c r="HP2257" s="69"/>
      <c r="HQ2257" s="69"/>
      <c r="HR2257" s="69"/>
      <c r="HS2257" s="69"/>
      <c r="HT2257" s="69"/>
      <c r="HU2257" s="69"/>
      <c r="HV2257" s="69"/>
      <c r="HW2257" s="69"/>
      <c r="HX2257" s="69"/>
      <c r="HY2257" s="69"/>
      <c r="HZ2257" s="69"/>
      <c r="IA2257" s="69"/>
      <c r="IB2257" s="69"/>
      <c r="IC2257" s="69"/>
      <c r="ID2257" s="69"/>
      <c r="IE2257" s="69"/>
      <c r="IF2257" s="69"/>
      <c r="IG2257" s="69"/>
      <c r="IH2257" s="69"/>
      <c r="II2257" s="69"/>
      <c r="IJ2257" s="69"/>
      <c r="IK2257" s="69"/>
      <c r="IL2257" s="69"/>
      <c r="IM2257" s="69"/>
      <c r="IN2257" s="69"/>
    </row>
    <row r="2258" spans="1:248" s="70" customFormat="1" ht="47.1" customHeight="1" x14ac:dyDescent="0.2">
      <c r="A2258" s="13" t="s">
        <v>960</v>
      </c>
      <c r="B2258" s="19">
        <v>52028</v>
      </c>
      <c r="C2258" s="16" t="s">
        <v>961</v>
      </c>
      <c r="D2258" s="355">
        <v>35600</v>
      </c>
      <c r="E2258" s="69"/>
      <c r="F2258" s="69"/>
      <c r="G2258" s="69"/>
      <c r="H2258" s="69"/>
      <c r="I2258" s="69"/>
      <c r="J2258" s="69"/>
      <c r="N2258" s="69"/>
      <c r="O2258" s="69"/>
      <c r="P2258" s="69"/>
      <c r="Q2258" s="69"/>
      <c r="R2258" s="69"/>
      <c r="S2258" s="69"/>
      <c r="T2258" s="69"/>
      <c r="U2258" s="69"/>
      <c r="V2258" s="69"/>
      <c r="W2258" s="69"/>
      <c r="X2258" s="69"/>
      <c r="Y2258" s="69"/>
      <c r="Z2258" s="69"/>
      <c r="AA2258" s="69"/>
      <c r="AB2258" s="69"/>
      <c r="AC2258" s="69"/>
      <c r="AD2258" s="69"/>
      <c r="AE2258" s="69"/>
      <c r="AF2258" s="69"/>
      <c r="AG2258" s="69"/>
      <c r="AH2258" s="69"/>
      <c r="AI2258" s="69"/>
      <c r="AJ2258" s="69"/>
      <c r="AK2258" s="69"/>
      <c r="AL2258" s="69"/>
      <c r="AM2258" s="69"/>
      <c r="AN2258" s="69"/>
      <c r="AO2258" s="69"/>
      <c r="AP2258" s="69"/>
      <c r="AQ2258" s="69"/>
      <c r="AR2258" s="69"/>
      <c r="AS2258" s="69"/>
      <c r="AT2258" s="69"/>
      <c r="AU2258" s="69"/>
      <c r="AV2258" s="69"/>
      <c r="AW2258" s="69"/>
      <c r="AX2258" s="69"/>
      <c r="AY2258" s="69"/>
      <c r="AZ2258" s="69"/>
      <c r="BA2258" s="69"/>
      <c r="BB2258" s="69"/>
      <c r="BC2258" s="69"/>
      <c r="BD2258" s="69"/>
      <c r="BE2258" s="69"/>
      <c r="BF2258" s="69"/>
      <c r="BG2258" s="69"/>
      <c r="BH2258" s="69"/>
      <c r="BI2258" s="69"/>
      <c r="BJ2258" s="69"/>
      <c r="BK2258" s="69"/>
      <c r="BL2258" s="69"/>
      <c r="BM2258" s="69"/>
      <c r="BN2258" s="69"/>
      <c r="BO2258" s="69"/>
      <c r="BP2258" s="69"/>
      <c r="BQ2258" s="69"/>
      <c r="BR2258" s="69"/>
      <c r="BS2258" s="69"/>
      <c r="BT2258" s="69"/>
      <c r="BU2258" s="69"/>
      <c r="BV2258" s="69"/>
      <c r="BW2258" s="69"/>
      <c r="BX2258" s="69"/>
      <c r="BY2258" s="69"/>
      <c r="BZ2258" s="69"/>
      <c r="CA2258" s="69"/>
      <c r="CB2258" s="69"/>
      <c r="CC2258" s="69"/>
      <c r="CD2258" s="69"/>
      <c r="CE2258" s="69"/>
      <c r="CF2258" s="69"/>
      <c r="CG2258" s="69"/>
      <c r="CH2258" s="69"/>
      <c r="CI2258" s="69"/>
      <c r="CJ2258" s="69"/>
      <c r="CK2258" s="69"/>
      <c r="CL2258" s="69"/>
      <c r="CM2258" s="69"/>
      <c r="CN2258" s="69"/>
      <c r="CO2258" s="69"/>
      <c r="CP2258" s="69"/>
      <c r="CQ2258" s="69"/>
      <c r="CR2258" s="69"/>
      <c r="CS2258" s="69"/>
      <c r="CT2258" s="69"/>
      <c r="CU2258" s="69"/>
      <c r="CV2258" s="69"/>
      <c r="CW2258" s="69"/>
      <c r="CX2258" s="69"/>
      <c r="CY2258" s="69"/>
      <c r="CZ2258" s="69"/>
      <c r="DA2258" s="69"/>
      <c r="DB2258" s="69"/>
      <c r="DC2258" s="69"/>
      <c r="DD2258" s="69"/>
      <c r="DE2258" s="69"/>
      <c r="DF2258" s="69"/>
      <c r="DG2258" s="69"/>
      <c r="DH2258" s="69"/>
      <c r="DI2258" s="69"/>
      <c r="DJ2258" s="69"/>
      <c r="DK2258" s="69"/>
      <c r="DL2258" s="69"/>
      <c r="DM2258" s="69"/>
      <c r="DN2258" s="69"/>
      <c r="DO2258" s="69"/>
      <c r="DP2258" s="69"/>
      <c r="DQ2258" s="69"/>
      <c r="DR2258" s="69"/>
      <c r="DS2258" s="69"/>
      <c r="DT2258" s="69"/>
      <c r="DU2258" s="69"/>
      <c r="DV2258" s="69"/>
      <c r="DW2258" s="69"/>
      <c r="DX2258" s="69"/>
      <c r="DY2258" s="69"/>
      <c r="DZ2258" s="69"/>
      <c r="EA2258" s="69"/>
      <c r="EB2258" s="69"/>
      <c r="EC2258" s="69"/>
      <c r="ED2258" s="69"/>
      <c r="EE2258" s="69"/>
      <c r="EF2258" s="69"/>
      <c r="EG2258" s="69"/>
      <c r="EH2258" s="69"/>
      <c r="EI2258" s="69"/>
      <c r="EJ2258" s="69"/>
      <c r="EK2258" s="69"/>
      <c r="EL2258" s="69"/>
      <c r="EM2258" s="69"/>
      <c r="EN2258" s="69"/>
      <c r="EO2258" s="69"/>
      <c r="EP2258" s="69"/>
      <c r="EQ2258" s="69"/>
      <c r="ER2258" s="69"/>
      <c r="ES2258" s="69"/>
      <c r="ET2258" s="69"/>
      <c r="EU2258" s="69"/>
      <c r="EV2258" s="69"/>
      <c r="EW2258" s="69"/>
      <c r="EX2258" s="69"/>
      <c r="EY2258" s="69"/>
      <c r="EZ2258" s="69"/>
      <c r="FA2258" s="69"/>
      <c r="FB2258" s="69"/>
      <c r="FC2258" s="69"/>
      <c r="FD2258" s="69"/>
      <c r="FE2258" s="69"/>
      <c r="FF2258" s="69"/>
      <c r="FG2258" s="69"/>
      <c r="FH2258" s="69"/>
      <c r="FI2258" s="69"/>
      <c r="FJ2258" s="69"/>
      <c r="FK2258" s="69"/>
      <c r="FL2258" s="69"/>
      <c r="FM2258" s="69"/>
      <c r="FN2258" s="69"/>
      <c r="FO2258" s="69"/>
      <c r="FP2258" s="69"/>
      <c r="FQ2258" s="69"/>
      <c r="FR2258" s="69"/>
      <c r="FS2258" s="69"/>
      <c r="FT2258" s="69"/>
      <c r="FU2258" s="69"/>
      <c r="FV2258" s="69"/>
      <c r="FW2258" s="69"/>
      <c r="FX2258" s="69"/>
      <c r="FY2258" s="69"/>
      <c r="FZ2258" s="69"/>
      <c r="GA2258" s="69"/>
      <c r="GB2258" s="69"/>
      <c r="GC2258" s="69"/>
      <c r="GD2258" s="69"/>
      <c r="GE2258" s="69"/>
      <c r="GF2258" s="69"/>
      <c r="GG2258" s="69"/>
      <c r="GH2258" s="69"/>
      <c r="GI2258" s="69"/>
      <c r="GJ2258" s="69"/>
      <c r="GK2258" s="69"/>
      <c r="GL2258" s="69"/>
      <c r="GM2258" s="69"/>
      <c r="GN2258" s="69"/>
      <c r="GO2258" s="69"/>
      <c r="GP2258" s="69"/>
      <c r="GQ2258" s="69"/>
      <c r="GR2258" s="69"/>
      <c r="GS2258" s="69"/>
      <c r="GT2258" s="69"/>
      <c r="GU2258" s="69"/>
      <c r="GV2258" s="69"/>
      <c r="GW2258" s="69"/>
      <c r="GX2258" s="69"/>
      <c r="GY2258" s="69"/>
      <c r="GZ2258" s="69"/>
      <c r="HA2258" s="69"/>
      <c r="HB2258" s="69"/>
      <c r="HC2258" s="69"/>
      <c r="HD2258" s="69"/>
      <c r="HE2258" s="69"/>
      <c r="HF2258" s="69"/>
      <c r="HG2258" s="69"/>
      <c r="HH2258" s="69"/>
      <c r="HI2258" s="69"/>
      <c r="HJ2258" s="69"/>
      <c r="HK2258" s="69"/>
      <c r="HL2258" s="69"/>
      <c r="HM2258" s="69"/>
      <c r="HN2258" s="69"/>
      <c r="HO2258" s="69"/>
      <c r="HP2258" s="69"/>
      <c r="HQ2258" s="69"/>
      <c r="HR2258" s="69"/>
      <c r="HS2258" s="69"/>
      <c r="HT2258" s="69"/>
      <c r="HU2258" s="69"/>
      <c r="HV2258" s="69"/>
      <c r="HW2258" s="69"/>
      <c r="HX2258" s="69"/>
      <c r="HY2258" s="69"/>
      <c r="HZ2258" s="69"/>
      <c r="IA2258" s="69"/>
      <c r="IB2258" s="69"/>
      <c r="IC2258" s="69"/>
      <c r="ID2258" s="69"/>
      <c r="IE2258" s="69"/>
      <c r="IF2258" s="69"/>
      <c r="IG2258" s="69"/>
      <c r="IH2258" s="69"/>
      <c r="II2258" s="69"/>
      <c r="IJ2258" s="69"/>
      <c r="IK2258" s="69"/>
      <c r="IL2258" s="69"/>
      <c r="IM2258" s="69"/>
      <c r="IN2258" s="69"/>
    </row>
    <row r="2259" spans="1:248" s="70" customFormat="1" ht="47.1" customHeight="1" x14ac:dyDescent="0.2">
      <c r="A2259" s="13" t="s">
        <v>962</v>
      </c>
      <c r="B2259" s="19">
        <v>52029</v>
      </c>
      <c r="C2259" s="16" t="s">
        <v>963</v>
      </c>
      <c r="D2259" s="355">
        <v>35000</v>
      </c>
      <c r="E2259" s="69"/>
      <c r="F2259" s="69"/>
      <c r="G2259" s="69"/>
      <c r="H2259" s="69"/>
      <c r="I2259" s="69"/>
      <c r="J2259" s="69"/>
      <c r="N2259" s="69"/>
      <c r="O2259" s="69"/>
      <c r="P2259" s="69"/>
      <c r="Q2259" s="69"/>
      <c r="R2259" s="69"/>
      <c r="S2259" s="69"/>
      <c r="T2259" s="69"/>
      <c r="U2259" s="69"/>
      <c r="V2259" s="69"/>
      <c r="W2259" s="69"/>
      <c r="X2259" s="69"/>
      <c r="Y2259" s="69"/>
      <c r="Z2259" s="69"/>
      <c r="AA2259" s="69"/>
      <c r="AB2259" s="69"/>
      <c r="AC2259" s="69"/>
      <c r="AD2259" s="69"/>
      <c r="AE2259" s="69"/>
      <c r="AF2259" s="69"/>
      <c r="AG2259" s="69"/>
      <c r="AH2259" s="69"/>
      <c r="AI2259" s="69"/>
      <c r="AJ2259" s="69"/>
      <c r="AK2259" s="69"/>
      <c r="AL2259" s="69"/>
      <c r="AM2259" s="69"/>
      <c r="AN2259" s="69"/>
      <c r="AO2259" s="69"/>
      <c r="AP2259" s="69"/>
      <c r="AQ2259" s="69"/>
      <c r="AR2259" s="69"/>
      <c r="AS2259" s="69"/>
      <c r="AT2259" s="69"/>
      <c r="AU2259" s="69"/>
      <c r="AV2259" s="69"/>
      <c r="AW2259" s="69"/>
      <c r="AX2259" s="69"/>
      <c r="AY2259" s="69"/>
      <c r="AZ2259" s="69"/>
      <c r="BA2259" s="69"/>
      <c r="BB2259" s="69"/>
      <c r="BC2259" s="69"/>
      <c r="BD2259" s="69"/>
      <c r="BE2259" s="69"/>
      <c r="BF2259" s="69"/>
      <c r="BG2259" s="69"/>
      <c r="BH2259" s="69"/>
      <c r="BI2259" s="69"/>
      <c r="BJ2259" s="69"/>
      <c r="BK2259" s="69"/>
      <c r="BL2259" s="69"/>
      <c r="BM2259" s="69"/>
      <c r="BN2259" s="69"/>
      <c r="BO2259" s="69"/>
      <c r="BP2259" s="69"/>
      <c r="BQ2259" s="69"/>
      <c r="BR2259" s="69"/>
      <c r="BS2259" s="69"/>
      <c r="BT2259" s="69"/>
      <c r="BU2259" s="69"/>
      <c r="BV2259" s="69"/>
      <c r="BW2259" s="69"/>
      <c r="BX2259" s="69"/>
      <c r="BY2259" s="69"/>
      <c r="BZ2259" s="69"/>
      <c r="CA2259" s="69"/>
      <c r="CB2259" s="69"/>
      <c r="CC2259" s="69"/>
      <c r="CD2259" s="69"/>
      <c r="CE2259" s="69"/>
      <c r="CF2259" s="69"/>
      <c r="CG2259" s="69"/>
      <c r="CH2259" s="69"/>
      <c r="CI2259" s="69"/>
      <c r="CJ2259" s="69"/>
      <c r="CK2259" s="69"/>
      <c r="CL2259" s="69"/>
      <c r="CM2259" s="69"/>
      <c r="CN2259" s="69"/>
      <c r="CO2259" s="69"/>
      <c r="CP2259" s="69"/>
      <c r="CQ2259" s="69"/>
      <c r="CR2259" s="69"/>
      <c r="CS2259" s="69"/>
      <c r="CT2259" s="69"/>
      <c r="CU2259" s="69"/>
      <c r="CV2259" s="69"/>
      <c r="CW2259" s="69"/>
      <c r="CX2259" s="69"/>
      <c r="CY2259" s="69"/>
      <c r="CZ2259" s="69"/>
      <c r="DA2259" s="69"/>
      <c r="DB2259" s="69"/>
      <c r="DC2259" s="69"/>
      <c r="DD2259" s="69"/>
      <c r="DE2259" s="69"/>
      <c r="DF2259" s="69"/>
      <c r="DG2259" s="69"/>
      <c r="DH2259" s="69"/>
      <c r="DI2259" s="69"/>
      <c r="DJ2259" s="69"/>
      <c r="DK2259" s="69"/>
      <c r="DL2259" s="69"/>
      <c r="DM2259" s="69"/>
      <c r="DN2259" s="69"/>
      <c r="DO2259" s="69"/>
      <c r="DP2259" s="69"/>
      <c r="DQ2259" s="69"/>
      <c r="DR2259" s="69"/>
      <c r="DS2259" s="69"/>
      <c r="DT2259" s="69"/>
      <c r="DU2259" s="69"/>
      <c r="DV2259" s="69"/>
      <c r="DW2259" s="69"/>
      <c r="DX2259" s="69"/>
      <c r="DY2259" s="69"/>
      <c r="DZ2259" s="69"/>
      <c r="EA2259" s="69"/>
      <c r="EB2259" s="69"/>
      <c r="EC2259" s="69"/>
      <c r="ED2259" s="69"/>
      <c r="EE2259" s="69"/>
      <c r="EF2259" s="69"/>
      <c r="EG2259" s="69"/>
      <c r="EH2259" s="69"/>
      <c r="EI2259" s="69"/>
      <c r="EJ2259" s="69"/>
      <c r="EK2259" s="69"/>
      <c r="EL2259" s="69"/>
      <c r="EM2259" s="69"/>
      <c r="EN2259" s="69"/>
      <c r="EO2259" s="69"/>
      <c r="EP2259" s="69"/>
      <c r="EQ2259" s="69"/>
      <c r="ER2259" s="69"/>
      <c r="ES2259" s="69"/>
      <c r="ET2259" s="69"/>
      <c r="EU2259" s="69"/>
      <c r="EV2259" s="69"/>
      <c r="EW2259" s="69"/>
      <c r="EX2259" s="69"/>
      <c r="EY2259" s="69"/>
      <c r="EZ2259" s="69"/>
      <c r="FA2259" s="69"/>
      <c r="FB2259" s="69"/>
      <c r="FC2259" s="69"/>
      <c r="FD2259" s="69"/>
      <c r="FE2259" s="69"/>
      <c r="FF2259" s="69"/>
      <c r="FG2259" s="69"/>
      <c r="FH2259" s="69"/>
      <c r="FI2259" s="69"/>
      <c r="FJ2259" s="69"/>
      <c r="FK2259" s="69"/>
      <c r="FL2259" s="69"/>
      <c r="FM2259" s="69"/>
      <c r="FN2259" s="69"/>
      <c r="FO2259" s="69"/>
      <c r="FP2259" s="69"/>
      <c r="FQ2259" s="69"/>
      <c r="FR2259" s="69"/>
      <c r="FS2259" s="69"/>
      <c r="FT2259" s="69"/>
      <c r="FU2259" s="69"/>
      <c r="FV2259" s="69"/>
      <c r="FW2259" s="69"/>
      <c r="FX2259" s="69"/>
      <c r="FY2259" s="69"/>
      <c r="FZ2259" s="69"/>
      <c r="GA2259" s="69"/>
      <c r="GB2259" s="69"/>
      <c r="GC2259" s="69"/>
      <c r="GD2259" s="69"/>
      <c r="GE2259" s="69"/>
      <c r="GF2259" s="69"/>
      <c r="GG2259" s="69"/>
      <c r="GH2259" s="69"/>
      <c r="GI2259" s="69"/>
      <c r="GJ2259" s="69"/>
      <c r="GK2259" s="69"/>
      <c r="GL2259" s="69"/>
      <c r="GM2259" s="69"/>
      <c r="GN2259" s="69"/>
      <c r="GO2259" s="69"/>
      <c r="GP2259" s="69"/>
      <c r="GQ2259" s="69"/>
      <c r="GR2259" s="69"/>
      <c r="GS2259" s="69"/>
      <c r="GT2259" s="69"/>
      <c r="GU2259" s="69"/>
      <c r="GV2259" s="69"/>
      <c r="GW2259" s="69"/>
      <c r="GX2259" s="69"/>
      <c r="GY2259" s="69"/>
      <c r="GZ2259" s="69"/>
      <c r="HA2259" s="69"/>
      <c r="HB2259" s="69"/>
      <c r="HC2259" s="69"/>
      <c r="HD2259" s="69"/>
      <c r="HE2259" s="69"/>
      <c r="HF2259" s="69"/>
      <c r="HG2259" s="69"/>
      <c r="HH2259" s="69"/>
      <c r="HI2259" s="69"/>
      <c r="HJ2259" s="69"/>
      <c r="HK2259" s="69"/>
      <c r="HL2259" s="69"/>
      <c r="HM2259" s="69"/>
      <c r="HN2259" s="69"/>
      <c r="HO2259" s="69"/>
      <c r="HP2259" s="69"/>
      <c r="HQ2259" s="69"/>
      <c r="HR2259" s="69"/>
      <c r="HS2259" s="69"/>
      <c r="HT2259" s="69"/>
      <c r="HU2259" s="69"/>
      <c r="HV2259" s="69"/>
      <c r="HW2259" s="69"/>
      <c r="HX2259" s="69"/>
      <c r="HY2259" s="69"/>
      <c r="HZ2259" s="69"/>
      <c r="IA2259" s="69"/>
      <c r="IB2259" s="69"/>
      <c r="IC2259" s="69"/>
      <c r="ID2259" s="69"/>
      <c r="IE2259" s="69"/>
      <c r="IF2259" s="69"/>
      <c r="IG2259" s="69"/>
      <c r="IH2259" s="69"/>
      <c r="II2259" s="69"/>
      <c r="IJ2259" s="69"/>
      <c r="IK2259" s="69"/>
      <c r="IL2259" s="69"/>
      <c r="IM2259" s="69"/>
      <c r="IN2259" s="69"/>
    </row>
    <row r="2260" spans="1:248" s="70" customFormat="1" ht="32.1" customHeight="1" x14ac:dyDescent="0.2">
      <c r="A2260" s="13" t="s">
        <v>962</v>
      </c>
      <c r="B2260" s="19">
        <v>52030</v>
      </c>
      <c r="C2260" s="16" t="s">
        <v>964</v>
      </c>
      <c r="D2260" s="355">
        <v>34500</v>
      </c>
      <c r="E2260" s="69"/>
      <c r="F2260" s="69"/>
      <c r="G2260" s="69"/>
      <c r="H2260" s="69"/>
      <c r="I2260" s="69"/>
      <c r="J2260" s="69"/>
      <c r="N2260" s="69"/>
      <c r="O2260" s="69"/>
      <c r="P2260" s="69"/>
      <c r="Q2260" s="69"/>
      <c r="R2260" s="69"/>
      <c r="S2260" s="69"/>
      <c r="T2260" s="69"/>
      <c r="U2260" s="69"/>
      <c r="V2260" s="69"/>
      <c r="W2260" s="69"/>
      <c r="X2260" s="69"/>
      <c r="Y2260" s="69"/>
      <c r="Z2260" s="69"/>
      <c r="AA2260" s="69"/>
      <c r="AB2260" s="69"/>
      <c r="AC2260" s="69"/>
      <c r="AD2260" s="69"/>
      <c r="AE2260" s="69"/>
      <c r="AF2260" s="69"/>
      <c r="AG2260" s="69"/>
      <c r="AH2260" s="69"/>
      <c r="AI2260" s="69"/>
      <c r="AJ2260" s="69"/>
      <c r="AK2260" s="69"/>
      <c r="AL2260" s="69"/>
      <c r="AM2260" s="69"/>
      <c r="AN2260" s="69"/>
      <c r="AO2260" s="69"/>
      <c r="AP2260" s="69"/>
      <c r="AQ2260" s="69"/>
      <c r="AR2260" s="69"/>
      <c r="AS2260" s="69"/>
      <c r="AT2260" s="69"/>
      <c r="AU2260" s="69"/>
      <c r="AV2260" s="69"/>
      <c r="AW2260" s="69"/>
      <c r="AX2260" s="69"/>
      <c r="AY2260" s="69"/>
      <c r="AZ2260" s="69"/>
      <c r="BA2260" s="69"/>
      <c r="BB2260" s="69"/>
      <c r="BC2260" s="69"/>
      <c r="BD2260" s="69"/>
      <c r="BE2260" s="69"/>
      <c r="BF2260" s="69"/>
      <c r="BG2260" s="69"/>
      <c r="BH2260" s="69"/>
      <c r="BI2260" s="69"/>
      <c r="BJ2260" s="69"/>
      <c r="BK2260" s="69"/>
      <c r="BL2260" s="69"/>
      <c r="BM2260" s="69"/>
      <c r="BN2260" s="69"/>
      <c r="BO2260" s="69"/>
      <c r="BP2260" s="69"/>
      <c r="BQ2260" s="69"/>
      <c r="BR2260" s="69"/>
      <c r="BS2260" s="69"/>
      <c r="BT2260" s="69"/>
      <c r="BU2260" s="69"/>
      <c r="BV2260" s="69"/>
      <c r="BW2260" s="69"/>
      <c r="BX2260" s="69"/>
      <c r="BY2260" s="69"/>
      <c r="BZ2260" s="69"/>
      <c r="CA2260" s="69"/>
      <c r="CB2260" s="69"/>
      <c r="CC2260" s="69"/>
      <c r="CD2260" s="69"/>
      <c r="CE2260" s="69"/>
      <c r="CF2260" s="69"/>
      <c r="CG2260" s="69"/>
      <c r="CH2260" s="69"/>
      <c r="CI2260" s="69"/>
      <c r="CJ2260" s="69"/>
      <c r="CK2260" s="69"/>
      <c r="CL2260" s="69"/>
      <c r="CM2260" s="69"/>
      <c r="CN2260" s="69"/>
      <c r="CO2260" s="69"/>
      <c r="CP2260" s="69"/>
      <c r="CQ2260" s="69"/>
      <c r="CR2260" s="69"/>
      <c r="CS2260" s="69"/>
      <c r="CT2260" s="69"/>
      <c r="CU2260" s="69"/>
      <c r="CV2260" s="69"/>
      <c r="CW2260" s="69"/>
      <c r="CX2260" s="69"/>
      <c r="CY2260" s="69"/>
      <c r="CZ2260" s="69"/>
      <c r="DA2260" s="69"/>
      <c r="DB2260" s="69"/>
      <c r="DC2260" s="69"/>
      <c r="DD2260" s="69"/>
      <c r="DE2260" s="69"/>
      <c r="DF2260" s="69"/>
      <c r="DG2260" s="69"/>
      <c r="DH2260" s="69"/>
      <c r="DI2260" s="69"/>
      <c r="DJ2260" s="69"/>
      <c r="DK2260" s="69"/>
      <c r="DL2260" s="69"/>
      <c r="DM2260" s="69"/>
      <c r="DN2260" s="69"/>
      <c r="DO2260" s="69"/>
      <c r="DP2260" s="69"/>
      <c r="DQ2260" s="69"/>
      <c r="DR2260" s="69"/>
      <c r="DS2260" s="69"/>
      <c r="DT2260" s="69"/>
      <c r="DU2260" s="69"/>
      <c r="DV2260" s="69"/>
      <c r="DW2260" s="69"/>
      <c r="DX2260" s="69"/>
      <c r="DY2260" s="69"/>
      <c r="DZ2260" s="69"/>
      <c r="EA2260" s="69"/>
      <c r="EB2260" s="69"/>
      <c r="EC2260" s="69"/>
      <c r="ED2260" s="69"/>
      <c r="EE2260" s="69"/>
      <c r="EF2260" s="69"/>
      <c r="EG2260" s="69"/>
      <c r="EH2260" s="69"/>
      <c r="EI2260" s="69"/>
      <c r="EJ2260" s="69"/>
      <c r="EK2260" s="69"/>
      <c r="EL2260" s="69"/>
      <c r="EM2260" s="69"/>
      <c r="EN2260" s="69"/>
      <c r="EO2260" s="69"/>
      <c r="EP2260" s="69"/>
      <c r="EQ2260" s="69"/>
      <c r="ER2260" s="69"/>
      <c r="ES2260" s="69"/>
      <c r="ET2260" s="69"/>
      <c r="EU2260" s="69"/>
      <c r="EV2260" s="69"/>
      <c r="EW2260" s="69"/>
      <c r="EX2260" s="69"/>
      <c r="EY2260" s="69"/>
      <c r="EZ2260" s="69"/>
      <c r="FA2260" s="69"/>
      <c r="FB2260" s="69"/>
      <c r="FC2260" s="69"/>
      <c r="FD2260" s="69"/>
      <c r="FE2260" s="69"/>
      <c r="FF2260" s="69"/>
      <c r="FG2260" s="69"/>
      <c r="FH2260" s="69"/>
      <c r="FI2260" s="69"/>
      <c r="FJ2260" s="69"/>
      <c r="FK2260" s="69"/>
      <c r="FL2260" s="69"/>
      <c r="FM2260" s="69"/>
      <c r="FN2260" s="69"/>
      <c r="FO2260" s="69"/>
      <c r="FP2260" s="69"/>
      <c r="FQ2260" s="69"/>
      <c r="FR2260" s="69"/>
      <c r="FS2260" s="69"/>
      <c r="FT2260" s="69"/>
      <c r="FU2260" s="69"/>
      <c r="FV2260" s="69"/>
      <c r="FW2260" s="69"/>
      <c r="FX2260" s="69"/>
      <c r="FY2260" s="69"/>
      <c r="FZ2260" s="69"/>
      <c r="GA2260" s="69"/>
      <c r="GB2260" s="69"/>
      <c r="GC2260" s="69"/>
      <c r="GD2260" s="69"/>
      <c r="GE2260" s="69"/>
      <c r="GF2260" s="69"/>
      <c r="GG2260" s="69"/>
      <c r="GH2260" s="69"/>
      <c r="GI2260" s="69"/>
      <c r="GJ2260" s="69"/>
      <c r="GK2260" s="69"/>
      <c r="GL2260" s="69"/>
      <c r="GM2260" s="69"/>
      <c r="GN2260" s="69"/>
      <c r="GO2260" s="69"/>
      <c r="GP2260" s="69"/>
      <c r="GQ2260" s="69"/>
      <c r="GR2260" s="69"/>
      <c r="GS2260" s="69"/>
      <c r="GT2260" s="69"/>
      <c r="GU2260" s="69"/>
      <c r="GV2260" s="69"/>
      <c r="GW2260" s="69"/>
      <c r="GX2260" s="69"/>
      <c r="GY2260" s="69"/>
      <c r="GZ2260" s="69"/>
      <c r="HA2260" s="69"/>
      <c r="HB2260" s="69"/>
      <c r="HC2260" s="69"/>
      <c r="HD2260" s="69"/>
      <c r="HE2260" s="69"/>
      <c r="HF2260" s="69"/>
      <c r="HG2260" s="69"/>
      <c r="HH2260" s="69"/>
      <c r="HI2260" s="69"/>
      <c r="HJ2260" s="69"/>
      <c r="HK2260" s="69"/>
      <c r="HL2260" s="69"/>
      <c r="HM2260" s="69"/>
      <c r="HN2260" s="69"/>
      <c r="HO2260" s="69"/>
      <c r="HP2260" s="69"/>
      <c r="HQ2260" s="69"/>
      <c r="HR2260" s="69"/>
      <c r="HS2260" s="69"/>
      <c r="HT2260" s="69"/>
      <c r="HU2260" s="69"/>
      <c r="HV2260" s="69"/>
      <c r="HW2260" s="69"/>
      <c r="HX2260" s="69"/>
      <c r="HY2260" s="69"/>
      <c r="HZ2260" s="69"/>
      <c r="IA2260" s="69"/>
      <c r="IB2260" s="69"/>
      <c r="IC2260" s="69"/>
      <c r="ID2260" s="69"/>
      <c r="IE2260" s="69"/>
      <c r="IF2260" s="69"/>
      <c r="IG2260" s="69"/>
      <c r="IH2260" s="69"/>
      <c r="II2260" s="69"/>
      <c r="IJ2260" s="69"/>
      <c r="IK2260" s="69"/>
      <c r="IL2260" s="69"/>
      <c r="IM2260" s="69"/>
      <c r="IN2260" s="69"/>
    </row>
    <row r="2261" spans="1:248" s="70" customFormat="1" ht="15.95" customHeight="1" x14ac:dyDescent="0.2">
      <c r="A2261" s="13" t="s">
        <v>962</v>
      </c>
      <c r="B2261" s="19">
        <v>52031</v>
      </c>
      <c r="C2261" s="16" t="s">
        <v>965</v>
      </c>
      <c r="D2261" s="355">
        <v>34500</v>
      </c>
      <c r="E2261" s="69"/>
      <c r="F2261" s="69"/>
      <c r="G2261" s="69"/>
      <c r="H2261" s="69"/>
      <c r="I2261" s="69"/>
      <c r="J2261" s="69"/>
      <c r="N2261" s="69"/>
      <c r="O2261" s="69"/>
      <c r="P2261" s="69"/>
      <c r="Q2261" s="69"/>
      <c r="R2261" s="69"/>
      <c r="S2261" s="69"/>
      <c r="T2261" s="69"/>
      <c r="U2261" s="69"/>
      <c r="V2261" s="69"/>
      <c r="W2261" s="69"/>
      <c r="X2261" s="69"/>
      <c r="Y2261" s="69"/>
      <c r="Z2261" s="69"/>
      <c r="AA2261" s="69"/>
      <c r="AB2261" s="69"/>
      <c r="AC2261" s="69"/>
      <c r="AD2261" s="69"/>
      <c r="AE2261" s="69"/>
      <c r="AF2261" s="69"/>
      <c r="AG2261" s="69"/>
      <c r="AH2261" s="69"/>
      <c r="AI2261" s="69"/>
      <c r="AJ2261" s="69"/>
      <c r="AK2261" s="69"/>
      <c r="AL2261" s="69"/>
      <c r="AM2261" s="69"/>
      <c r="AN2261" s="69"/>
      <c r="AO2261" s="69"/>
      <c r="AP2261" s="69"/>
      <c r="AQ2261" s="69"/>
      <c r="AR2261" s="69"/>
      <c r="AS2261" s="69"/>
      <c r="AT2261" s="69"/>
      <c r="AU2261" s="69"/>
      <c r="AV2261" s="69"/>
      <c r="AW2261" s="69"/>
      <c r="AX2261" s="69"/>
      <c r="AY2261" s="69"/>
      <c r="AZ2261" s="69"/>
      <c r="BA2261" s="69"/>
      <c r="BB2261" s="69"/>
      <c r="BC2261" s="69"/>
      <c r="BD2261" s="69"/>
      <c r="BE2261" s="69"/>
      <c r="BF2261" s="69"/>
      <c r="BG2261" s="69"/>
      <c r="BH2261" s="69"/>
      <c r="BI2261" s="69"/>
      <c r="BJ2261" s="69"/>
      <c r="BK2261" s="69"/>
      <c r="BL2261" s="69"/>
      <c r="BM2261" s="69"/>
      <c r="BN2261" s="69"/>
      <c r="BO2261" s="69"/>
      <c r="BP2261" s="69"/>
      <c r="BQ2261" s="69"/>
      <c r="BR2261" s="69"/>
      <c r="BS2261" s="69"/>
      <c r="BT2261" s="69"/>
      <c r="BU2261" s="69"/>
      <c r="BV2261" s="69"/>
      <c r="BW2261" s="69"/>
      <c r="BX2261" s="69"/>
      <c r="BY2261" s="69"/>
      <c r="BZ2261" s="69"/>
      <c r="CA2261" s="69"/>
      <c r="CB2261" s="69"/>
      <c r="CC2261" s="69"/>
      <c r="CD2261" s="69"/>
      <c r="CE2261" s="69"/>
      <c r="CF2261" s="69"/>
      <c r="CG2261" s="69"/>
      <c r="CH2261" s="69"/>
      <c r="CI2261" s="69"/>
      <c r="CJ2261" s="69"/>
      <c r="CK2261" s="69"/>
      <c r="CL2261" s="69"/>
      <c r="CM2261" s="69"/>
      <c r="CN2261" s="69"/>
      <c r="CO2261" s="69"/>
      <c r="CP2261" s="69"/>
      <c r="CQ2261" s="69"/>
      <c r="CR2261" s="69"/>
      <c r="CS2261" s="69"/>
      <c r="CT2261" s="69"/>
      <c r="CU2261" s="69"/>
      <c r="CV2261" s="69"/>
      <c r="CW2261" s="69"/>
      <c r="CX2261" s="69"/>
      <c r="CY2261" s="69"/>
      <c r="CZ2261" s="69"/>
      <c r="DA2261" s="69"/>
      <c r="DB2261" s="69"/>
      <c r="DC2261" s="69"/>
      <c r="DD2261" s="69"/>
      <c r="DE2261" s="69"/>
      <c r="DF2261" s="69"/>
      <c r="DG2261" s="69"/>
      <c r="DH2261" s="69"/>
      <c r="DI2261" s="69"/>
      <c r="DJ2261" s="69"/>
      <c r="DK2261" s="69"/>
      <c r="DL2261" s="69"/>
      <c r="DM2261" s="69"/>
      <c r="DN2261" s="69"/>
      <c r="DO2261" s="69"/>
      <c r="DP2261" s="69"/>
      <c r="DQ2261" s="69"/>
      <c r="DR2261" s="69"/>
      <c r="DS2261" s="69"/>
      <c r="DT2261" s="69"/>
      <c r="DU2261" s="69"/>
      <c r="DV2261" s="69"/>
      <c r="DW2261" s="69"/>
      <c r="DX2261" s="69"/>
      <c r="DY2261" s="69"/>
      <c r="DZ2261" s="69"/>
      <c r="EA2261" s="69"/>
      <c r="EB2261" s="69"/>
      <c r="EC2261" s="69"/>
      <c r="ED2261" s="69"/>
      <c r="EE2261" s="69"/>
      <c r="EF2261" s="69"/>
      <c r="EG2261" s="69"/>
      <c r="EH2261" s="69"/>
      <c r="EI2261" s="69"/>
      <c r="EJ2261" s="69"/>
      <c r="EK2261" s="69"/>
      <c r="EL2261" s="69"/>
      <c r="EM2261" s="69"/>
      <c r="EN2261" s="69"/>
      <c r="EO2261" s="69"/>
      <c r="EP2261" s="69"/>
      <c r="EQ2261" s="69"/>
      <c r="ER2261" s="69"/>
      <c r="ES2261" s="69"/>
      <c r="ET2261" s="69"/>
      <c r="EU2261" s="69"/>
      <c r="EV2261" s="69"/>
      <c r="EW2261" s="69"/>
      <c r="EX2261" s="69"/>
      <c r="EY2261" s="69"/>
      <c r="EZ2261" s="69"/>
      <c r="FA2261" s="69"/>
      <c r="FB2261" s="69"/>
      <c r="FC2261" s="69"/>
      <c r="FD2261" s="69"/>
      <c r="FE2261" s="69"/>
      <c r="FF2261" s="69"/>
      <c r="FG2261" s="69"/>
      <c r="FH2261" s="69"/>
      <c r="FI2261" s="69"/>
      <c r="FJ2261" s="69"/>
      <c r="FK2261" s="69"/>
      <c r="FL2261" s="69"/>
      <c r="FM2261" s="69"/>
      <c r="FN2261" s="69"/>
      <c r="FO2261" s="69"/>
      <c r="FP2261" s="69"/>
      <c r="FQ2261" s="69"/>
      <c r="FR2261" s="69"/>
      <c r="FS2261" s="69"/>
      <c r="FT2261" s="69"/>
      <c r="FU2261" s="69"/>
      <c r="FV2261" s="69"/>
      <c r="FW2261" s="69"/>
      <c r="FX2261" s="69"/>
      <c r="FY2261" s="69"/>
      <c r="FZ2261" s="69"/>
      <c r="GA2261" s="69"/>
      <c r="GB2261" s="69"/>
      <c r="GC2261" s="69"/>
      <c r="GD2261" s="69"/>
      <c r="GE2261" s="69"/>
      <c r="GF2261" s="69"/>
      <c r="GG2261" s="69"/>
      <c r="GH2261" s="69"/>
      <c r="GI2261" s="69"/>
      <c r="GJ2261" s="69"/>
      <c r="GK2261" s="69"/>
      <c r="GL2261" s="69"/>
      <c r="GM2261" s="69"/>
      <c r="GN2261" s="69"/>
      <c r="GO2261" s="69"/>
      <c r="GP2261" s="69"/>
      <c r="GQ2261" s="69"/>
      <c r="GR2261" s="69"/>
      <c r="GS2261" s="69"/>
      <c r="GT2261" s="69"/>
      <c r="GU2261" s="69"/>
      <c r="GV2261" s="69"/>
      <c r="GW2261" s="69"/>
      <c r="GX2261" s="69"/>
      <c r="GY2261" s="69"/>
      <c r="GZ2261" s="69"/>
      <c r="HA2261" s="69"/>
      <c r="HB2261" s="69"/>
      <c r="HC2261" s="69"/>
      <c r="HD2261" s="69"/>
      <c r="HE2261" s="69"/>
      <c r="HF2261" s="69"/>
      <c r="HG2261" s="69"/>
      <c r="HH2261" s="69"/>
      <c r="HI2261" s="69"/>
      <c r="HJ2261" s="69"/>
      <c r="HK2261" s="69"/>
      <c r="HL2261" s="69"/>
      <c r="HM2261" s="69"/>
      <c r="HN2261" s="69"/>
      <c r="HO2261" s="69"/>
      <c r="HP2261" s="69"/>
      <c r="HQ2261" s="69"/>
      <c r="HR2261" s="69"/>
      <c r="HS2261" s="69"/>
      <c r="HT2261" s="69"/>
      <c r="HU2261" s="69"/>
      <c r="HV2261" s="69"/>
      <c r="HW2261" s="69"/>
      <c r="HX2261" s="69"/>
      <c r="HY2261" s="69"/>
      <c r="HZ2261" s="69"/>
      <c r="IA2261" s="69"/>
      <c r="IB2261" s="69"/>
      <c r="IC2261" s="69"/>
      <c r="ID2261" s="69"/>
      <c r="IE2261" s="69"/>
      <c r="IF2261" s="69"/>
      <c r="IG2261" s="69"/>
      <c r="IH2261" s="69"/>
      <c r="II2261" s="69"/>
      <c r="IJ2261" s="69"/>
      <c r="IK2261" s="69"/>
      <c r="IL2261" s="69"/>
      <c r="IM2261" s="69"/>
      <c r="IN2261" s="69"/>
    </row>
    <row r="2262" spans="1:248" s="70" customFormat="1" ht="15.95" customHeight="1" x14ac:dyDescent="0.2">
      <c r="A2262" s="13" t="s">
        <v>962</v>
      </c>
      <c r="B2262" s="19">
        <v>52032</v>
      </c>
      <c r="C2262" s="16" t="s">
        <v>966</v>
      </c>
      <c r="D2262" s="355">
        <v>31600</v>
      </c>
      <c r="E2262" s="69"/>
      <c r="F2262" s="69"/>
      <c r="G2262" s="69"/>
      <c r="H2262" s="69"/>
      <c r="I2262" s="69"/>
      <c r="J2262" s="69"/>
      <c r="N2262" s="69"/>
      <c r="O2262" s="69"/>
      <c r="P2262" s="69"/>
      <c r="Q2262" s="69"/>
      <c r="R2262" s="69"/>
      <c r="S2262" s="69"/>
      <c r="T2262" s="69"/>
      <c r="U2262" s="69"/>
      <c r="V2262" s="69"/>
      <c r="W2262" s="69"/>
      <c r="X2262" s="69"/>
      <c r="Y2262" s="69"/>
      <c r="Z2262" s="69"/>
      <c r="AA2262" s="69"/>
      <c r="AB2262" s="69"/>
      <c r="AC2262" s="69"/>
      <c r="AD2262" s="69"/>
      <c r="AE2262" s="69"/>
      <c r="AF2262" s="69"/>
      <c r="AG2262" s="69"/>
      <c r="AH2262" s="69"/>
      <c r="AI2262" s="69"/>
      <c r="AJ2262" s="69"/>
      <c r="AK2262" s="69"/>
      <c r="AL2262" s="69"/>
      <c r="AM2262" s="69"/>
      <c r="AN2262" s="69"/>
      <c r="AO2262" s="69"/>
      <c r="AP2262" s="69"/>
      <c r="AQ2262" s="69"/>
      <c r="AR2262" s="69"/>
      <c r="AS2262" s="69"/>
      <c r="AT2262" s="69"/>
      <c r="AU2262" s="69"/>
      <c r="AV2262" s="69"/>
      <c r="AW2262" s="69"/>
      <c r="AX2262" s="69"/>
      <c r="AY2262" s="69"/>
      <c r="AZ2262" s="69"/>
      <c r="BA2262" s="69"/>
      <c r="BB2262" s="69"/>
      <c r="BC2262" s="69"/>
      <c r="BD2262" s="69"/>
      <c r="BE2262" s="69"/>
      <c r="BF2262" s="69"/>
      <c r="BG2262" s="69"/>
      <c r="BH2262" s="69"/>
      <c r="BI2262" s="69"/>
      <c r="BJ2262" s="69"/>
      <c r="BK2262" s="69"/>
      <c r="BL2262" s="69"/>
      <c r="BM2262" s="69"/>
      <c r="BN2262" s="69"/>
      <c r="BO2262" s="69"/>
      <c r="BP2262" s="69"/>
      <c r="BQ2262" s="69"/>
      <c r="BR2262" s="69"/>
      <c r="BS2262" s="69"/>
      <c r="BT2262" s="69"/>
      <c r="BU2262" s="69"/>
      <c r="BV2262" s="69"/>
      <c r="BW2262" s="69"/>
      <c r="BX2262" s="69"/>
      <c r="BY2262" s="69"/>
      <c r="BZ2262" s="69"/>
      <c r="CA2262" s="69"/>
      <c r="CB2262" s="69"/>
      <c r="CC2262" s="69"/>
      <c r="CD2262" s="69"/>
      <c r="CE2262" s="69"/>
      <c r="CF2262" s="69"/>
      <c r="CG2262" s="69"/>
      <c r="CH2262" s="69"/>
      <c r="CI2262" s="69"/>
      <c r="CJ2262" s="69"/>
      <c r="CK2262" s="69"/>
      <c r="CL2262" s="69"/>
      <c r="CM2262" s="69"/>
      <c r="CN2262" s="69"/>
      <c r="CO2262" s="69"/>
      <c r="CP2262" s="69"/>
      <c r="CQ2262" s="69"/>
      <c r="CR2262" s="69"/>
      <c r="CS2262" s="69"/>
      <c r="CT2262" s="69"/>
      <c r="CU2262" s="69"/>
      <c r="CV2262" s="69"/>
      <c r="CW2262" s="69"/>
      <c r="CX2262" s="69"/>
      <c r="CY2262" s="69"/>
      <c r="CZ2262" s="69"/>
      <c r="DA2262" s="69"/>
      <c r="DB2262" s="69"/>
      <c r="DC2262" s="69"/>
      <c r="DD2262" s="69"/>
      <c r="DE2262" s="69"/>
      <c r="DF2262" s="69"/>
      <c r="DG2262" s="69"/>
      <c r="DH2262" s="69"/>
      <c r="DI2262" s="69"/>
      <c r="DJ2262" s="69"/>
      <c r="DK2262" s="69"/>
      <c r="DL2262" s="69"/>
      <c r="DM2262" s="69"/>
      <c r="DN2262" s="69"/>
      <c r="DO2262" s="69"/>
      <c r="DP2262" s="69"/>
      <c r="DQ2262" s="69"/>
      <c r="DR2262" s="69"/>
      <c r="DS2262" s="69"/>
      <c r="DT2262" s="69"/>
      <c r="DU2262" s="69"/>
      <c r="DV2262" s="69"/>
      <c r="DW2262" s="69"/>
      <c r="DX2262" s="69"/>
      <c r="DY2262" s="69"/>
      <c r="DZ2262" s="69"/>
      <c r="EA2262" s="69"/>
      <c r="EB2262" s="69"/>
      <c r="EC2262" s="69"/>
      <c r="ED2262" s="69"/>
      <c r="EE2262" s="69"/>
      <c r="EF2262" s="69"/>
      <c r="EG2262" s="69"/>
      <c r="EH2262" s="69"/>
      <c r="EI2262" s="69"/>
      <c r="EJ2262" s="69"/>
      <c r="EK2262" s="69"/>
      <c r="EL2262" s="69"/>
      <c r="EM2262" s="69"/>
      <c r="EN2262" s="69"/>
      <c r="EO2262" s="69"/>
      <c r="EP2262" s="69"/>
      <c r="EQ2262" s="69"/>
      <c r="ER2262" s="69"/>
      <c r="ES2262" s="69"/>
      <c r="ET2262" s="69"/>
      <c r="EU2262" s="69"/>
      <c r="EV2262" s="69"/>
      <c r="EW2262" s="69"/>
      <c r="EX2262" s="69"/>
      <c r="EY2262" s="69"/>
      <c r="EZ2262" s="69"/>
      <c r="FA2262" s="69"/>
      <c r="FB2262" s="69"/>
      <c r="FC2262" s="69"/>
      <c r="FD2262" s="69"/>
      <c r="FE2262" s="69"/>
      <c r="FF2262" s="69"/>
      <c r="FG2262" s="69"/>
      <c r="FH2262" s="69"/>
      <c r="FI2262" s="69"/>
      <c r="FJ2262" s="69"/>
      <c r="FK2262" s="69"/>
      <c r="FL2262" s="69"/>
      <c r="FM2262" s="69"/>
      <c r="FN2262" s="69"/>
      <c r="FO2262" s="69"/>
      <c r="FP2262" s="69"/>
      <c r="FQ2262" s="69"/>
      <c r="FR2262" s="69"/>
      <c r="FS2262" s="69"/>
      <c r="FT2262" s="69"/>
      <c r="FU2262" s="69"/>
      <c r="FV2262" s="69"/>
      <c r="FW2262" s="69"/>
      <c r="FX2262" s="69"/>
      <c r="FY2262" s="69"/>
      <c r="FZ2262" s="69"/>
      <c r="GA2262" s="69"/>
      <c r="GB2262" s="69"/>
      <c r="GC2262" s="69"/>
      <c r="GD2262" s="69"/>
      <c r="GE2262" s="69"/>
      <c r="GF2262" s="69"/>
      <c r="GG2262" s="69"/>
      <c r="GH2262" s="69"/>
      <c r="GI2262" s="69"/>
      <c r="GJ2262" s="69"/>
      <c r="GK2262" s="69"/>
      <c r="GL2262" s="69"/>
      <c r="GM2262" s="69"/>
      <c r="GN2262" s="69"/>
      <c r="GO2262" s="69"/>
      <c r="GP2262" s="69"/>
      <c r="GQ2262" s="69"/>
      <c r="GR2262" s="69"/>
      <c r="GS2262" s="69"/>
      <c r="GT2262" s="69"/>
      <c r="GU2262" s="69"/>
      <c r="GV2262" s="69"/>
      <c r="GW2262" s="69"/>
      <c r="GX2262" s="69"/>
      <c r="GY2262" s="69"/>
      <c r="GZ2262" s="69"/>
      <c r="HA2262" s="69"/>
      <c r="HB2262" s="69"/>
      <c r="HC2262" s="69"/>
      <c r="HD2262" s="69"/>
      <c r="HE2262" s="69"/>
      <c r="HF2262" s="69"/>
      <c r="HG2262" s="69"/>
      <c r="HH2262" s="69"/>
      <c r="HI2262" s="69"/>
      <c r="HJ2262" s="69"/>
      <c r="HK2262" s="69"/>
      <c r="HL2262" s="69"/>
      <c r="HM2262" s="69"/>
      <c r="HN2262" s="69"/>
      <c r="HO2262" s="69"/>
      <c r="HP2262" s="69"/>
      <c r="HQ2262" s="69"/>
      <c r="HR2262" s="69"/>
      <c r="HS2262" s="69"/>
      <c r="HT2262" s="69"/>
      <c r="HU2262" s="69"/>
      <c r="HV2262" s="69"/>
      <c r="HW2262" s="69"/>
      <c r="HX2262" s="69"/>
      <c r="HY2262" s="69"/>
      <c r="HZ2262" s="69"/>
      <c r="IA2262" s="69"/>
      <c r="IB2262" s="69"/>
      <c r="IC2262" s="69"/>
      <c r="ID2262" s="69"/>
      <c r="IE2262" s="69"/>
      <c r="IF2262" s="69"/>
      <c r="IG2262" s="69"/>
      <c r="IH2262" s="69"/>
      <c r="II2262" s="69"/>
      <c r="IJ2262" s="69"/>
      <c r="IK2262" s="69"/>
      <c r="IL2262" s="69"/>
      <c r="IM2262" s="69"/>
      <c r="IN2262" s="69"/>
    </row>
    <row r="2263" spans="1:248" s="70" customFormat="1" ht="32.1" customHeight="1" x14ac:dyDescent="0.2">
      <c r="A2263" s="13" t="s">
        <v>960</v>
      </c>
      <c r="B2263" s="19">
        <v>52033</v>
      </c>
      <c r="C2263" s="16" t="s">
        <v>967</v>
      </c>
      <c r="D2263" s="355">
        <v>7800</v>
      </c>
      <c r="E2263" s="69"/>
      <c r="F2263" s="69"/>
      <c r="G2263" s="69"/>
      <c r="H2263" s="69"/>
      <c r="I2263" s="69"/>
      <c r="J2263" s="69"/>
      <c r="N2263" s="69"/>
      <c r="O2263" s="69"/>
      <c r="P2263" s="69"/>
      <c r="Q2263" s="69"/>
      <c r="R2263" s="69"/>
      <c r="S2263" s="69"/>
      <c r="T2263" s="69"/>
      <c r="U2263" s="69"/>
      <c r="V2263" s="69"/>
      <c r="W2263" s="69"/>
      <c r="X2263" s="69"/>
      <c r="Y2263" s="69"/>
      <c r="Z2263" s="69"/>
      <c r="AA2263" s="69"/>
      <c r="AB2263" s="69"/>
      <c r="AC2263" s="69"/>
      <c r="AD2263" s="69"/>
      <c r="AE2263" s="69"/>
      <c r="AF2263" s="69"/>
      <c r="AG2263" s="69"/>
      <c r="AH2263" s="69"/>
      <c r="AI2263" s="69"/>
      <c r="AJ2263" s="69"/>
      <c r="AK2263" s="69"/>
      <c r="AL2263" s="69"/>
      <c r="AM2263" s="69"/>
      <c r="AN2263" s="69"/>
      <c r="AO2263" s="69"/>
      <c r="AP2263" s="69"/>
      <c r="AQ2263" s="69"/>
      <c r="AR2263" s="69"/>
      <c r="AS2263" s="69"/>
      <c r="AT2263" s="69"/>
      <c r="AU2263" s="69"/>
      <c r="AV2263" s="69"/>
      <c r="AW2263" s="69"/>
      <c r="AX2263" s="69"/>
      <c r="AY2263" s="69"/>
      <c r="AZ2263" s="69"/>
      <c r="BA2263" s="69"/>
      <c r="BB2263" s="69"/>
      <c r="BC2263" s="69"/>
      <c r="BD2263" s="69"/>
      <c r="BE2263" s="69"/>
      <c r="BF2263" s="69"/>
      <c r="BG2263" s="69"/>
      <c r="BH2263" s="69"/>
      <c r="BI2263" s="69"/>
      <c r="BJ2263" s="69"/>
      <c r="BK2263" s="69"/>
      <c r="BL2263" s="69"/>
      <c r="BM2263" s="69"/>
      <c r="BN2263" s="69"/>
      <c r="BO2263" s="69"/>
      <c r="BP2263" s="69"/>
      <c r="BQ2263" s="69"/>
      <c r="BR2263" s="69"/>
      <c r="BS2263" s="69"/>
      <c r="BT2263" s="69"/>
      <c r="BU2263" s="69"/>
      <c r="BV2263" s="69"/>
      <c r="BW2263" s="69"/>
      <c r="BX2263" s="69"/>
      <c r="BY2263" s="69"/>
      <c r="BZ2263" s="69"/>
      <c r="CA2263" s="69"/>
      <c r="CB2263" s="69"/>
      <c r="CC2263" s="69"/>
      <c r="CD2263" s="69"/>
      <c r="CE2263" s="69"/>
      <c r="CF2263" s="69"/>
      <c r="CG2263" s="69"/>
      <c r="CH2263" s="69"/>
      <c r="CI2263" s="69"/>
      <c r="CJ2263" s="69"/>
      <c r="CK2263" s="69"/>
      <c r="CL2263" s="69"/>
      <c r="CM2263" s="69"/>
      <c r="CN2263" s="69"/>
      <c r="CO2263" s="69"/>
      <c r="CP2263" s="69"/>
      <c r="CQ2263" s="69"/>
      <c r="CR2263" s="69"/>
      <c r="CS2263" s="69"/>
      <c r="CT2263" s="69"/>
      <c r="CU2263" s="69"/>
      <c r="CV2263" s="69"/>
      <c r="CW2263" s="69"/>
      <c r="CX2263" s="69"/>
      <c r="CY2263" s="69"/>
      <c r="CZ2263" s="69"/>
      <c r="DA2263" s="69"/>
      <c r="DB2263" s="69"/>
      <c r="DC2263" s="69"/>
      <c r="DD2263" s="69"/>
      <c r="DE2263" s="69"/>
      <c r="DF2263" s="69"/>
      <c r="DG2263" s="69"/>
      <c r="DH2263" s="69"/>
      <c r="DI2263" s="69"/>
      <c r="DJ2263" s="69"/>
      <c r="DK2263" s="69"/>
      <c r="DL2263" s="69"/>
      <c r="DM2263" s="69"/>
      <c r="DN2263" s="69"/>
      <c r="DO2263" s="69"/>
      <c r="DP2263" s="69"/>
      <c r="DQ2263" s="69"/>
      <c r="DR2263" s="69"/>
      <c r="DS2263" s="69"/>
      <c r="DT2263" s="69"/>
      <c r="DU2263" s="69"/>
      <c r="DV2263" s="69"/>
      <c r="DW2263" s="69"/>
      <c r="DX2263" s="69"/>
      <c r="DY2263" s="69"/>
      <c r="DZ2263" s="69"/>
      <c r="EA2263" s="69"/>
      <c r="EB2263" s="69"/>
      <c r="EC2263" s="69"/>
      <c r="ED2263" s="69"/>
      <c r="EE2263" s="69"/>
      <c r="EF2263" s="69"/>
      <c r="EG2263" s="69"/>
      <c r="EH2263" s="69"/>
      <c r="EI2263" s="69"/>
      <c r="EJ2263" s="69"/>
      <c r="EK2263" s="69"/>
      <c r="EL2263" s="69"/>
      <c r="EM2263" s="69"/>
      <c r="EN2263" s="69"/>
      <c r="EO2263" s="69"/>
      <c r="EP2263" s="69"/>
      <c r="EQ2263" s="69"/>
      <c r="ER2263" s="69"/>
      <c r="ES2263" s="69"/>
      <c r="ET2263" s="69"/>
      <c r="EU2263" s="69"/>
      <c r="EV2263" s="69"/>
      <c r="EW2263" s="69"/>
      <c r="EX2263" s="69"/>
      <c r="EY2263" s="69"/>
      <c r="EZ2263" s="69"/>
      <c r="FA2263" s="69"/>
      <c r="FB2263" s="69"/>
      <c r="FC2263" s="69"/>
      <c r="FD2263" s="69"/>
      <c r="FE2263" s="69"/>
      <c r="FF2263" s="69"/>
      <c r="FG2263" s="69"/>
      <c r="FH2263" s="69"/>
      <c r="FI2263" s="69"/>
      <c r="FJ2263" s="69"/>
      <c r="FK2263" s="69"/>
      <c r="FL2263" s="69"/>
      <c r="FM2263" s="69"/>
      <c r="FN2263" s="69"/>
      <c r="FO2263" s="69"/>
      <c r="FP2263" s="69"/>
      <c r="FQ2263" s="69"/>
      <c r="FR2263" s="69"/>
      <c r="FS2263" s="69"/>
      <c r="FT2263" s="69"/>
      <c r="FU2263" s="69"/>
      <c r="FV2263" s="69"/>
      <c r="FW2263" s="69"/>
      <c r="FX2263" s="69"/>
      <c r="FY2263" s="69"/>
      <c r="FZ2263" s="69"/>
      <c r="GA2263" s="69"/>
      <c r="GB2263" s="69"/>
      <c r="GC2263" s="69"/>
      <c r="GD2263" s="69"/>
      <c r="GE2263" s="69"/>
      <c r="GF2263" s="69"/>
      <c r="GG2263" s="69"/>
      <c r="GH2263" s="69"/>
      <c r="GI2263" s="69"/>
      <c r="GJ2263" s="69"/>
      <c r="GK2263" s="69"/>
      <c r="GL2263" s="69"/>
      <c r="GM2263" s="69"/>
      <c r="GN2263" s="69"/>
      <c r="GO2263" s="69"/>
      <c r="GP2263" s="69"/>
      <c r="GQ2263" s="69"/>
      <c r="GR2263" s="69"/>
      <c r="GS2263" s="69"/>
      <c r="GT2263" s="69"/>
      <c r="GU2263" s="69"/>
      <c r="GV2263" s="69"/>
      <c r="GW2263" s="69"/>
      <c r="GX2263" s="69"/>
      <c r="GY2263" s="69"/>
      <c r="GZ2263" s="69"/>
      <c r="HA2263" s="69"/>
      <c r="HB2263" s="69"/>
      <c r="HC2263" s="69"/>
      <c r="HD2263" s="69"/>
      <c r="HE2263" s="69"/>
      <c r="HF2263" s="69"/>
      <c r="HG2263" s="69"/>
      <c r="HH2263" s="69"/>
      <c r="HI2263" s="69"/>
      <c r="HJ2263" s="69"/>
      <c r="HK2263" s="69"/>
      <c r="HL2263" s="69"/>
      <c r="HM2263" s="69"/>
      <c r="HN2263" s="69"/>
      <c r="HO2263" s="69"/>
      <c r="HP2263" s="69"/>
      <c r="HQ2263" s="69"/>
      <c r="HR2263" s="69"/>
      <c r="HS2263" s="69"/>
      <c r="HT2263" s="69"/>
      <c r="HU2263" s="69"/>
      <c r="HV2263" s="69"/>
      <c r="HW2263" s="69"/>
      <c r="HX2263" s="69"/>
      <c r="HY2263" s="69"/>
      <c r="HZ2263" s="69"/>
      <c r="IA2263" s="69"/>
      <c r="IB2263" s="69"/>
      <c r="IC2263" s="69"/>
      <c r="ID2263" s="69"/>
      <c r="IE2263" s="69"/>
      <c r="IF2263" s="69"/>
      <c r="IG2263" s="69"/>
      <c r="IH2263" s="69"/>
      <c r="II2263" s="69"/>
      <c r="IJ2263" s="69"/>
      <c r="IK2263" s="69"/>
      <c r="IL2263" s="69"/>
      <c r="IM2263" s="69"/>
      <c r="IN2263" s="69"/>
    </row>
    <row r="2264" spans="1:248" s="70" customFormat="1" ht="13.35" customHeight="1" x14ac:dyDescent="0.2">
      <c r="A2264" s="13" t="s">
        <v>968</v>
      </c>
      <c r="B2264" s="19">
        <v>52034</v>
      </c>
      <c r="C2264" s="16" t="s">
        <v>969</v>
      </c>
      <c r="D2264" s="355">
        <v>10200</v>
      </c>
      <c r="E2264" s="69"/>
      <c r="F2264" s="69"/>
      <c r="G2264" s="69"/>
      <c r="H2264" s="69"/>
      <c r="I2264" s="69"/>
      <c r="J2264" s="69"/>
      <c r="N2264" s="69"/>
      <c r="O2264" s="69"/>
      <c r="P2264" s="69"/>
      <c r="Q2264" s="69"/>
      <c r="R2264" s="69"/>
      <c r="S2264" s="69"/>
      <c r="T2264" s="69"/>
      <c r="U2264" s="69"/>
      <c r="V2264" s="69"/>
      <c r="W2264" s="69"/>
      <c r="X2264" s="69"/>
      <c r="Y2264" s="69"/>
      <c r="Z2264" s="69"/>
      <c r="AA2264" s="69"/>
      <c r="AB2264" s="69"/>
      <c r="AC2264" s="69"/>
      <c r="AD2264" s="69"/>
      <c r="AE2264" s="69"/>
      <c r="AF2264" s="69"/>
      <c r="AG2264" s="69"/>
      <c r="AH2264" s="69"/>
      <c r="AI2264" s="69"/>
      <c r="AJ2264" s="69"/>
      <c r="AK2264" s="69"/>
      <c r="AL2264" s="69"/>
      <c r="AM2264" s="69"/>
      <c r="AN2264" s="69"/>
      <c r="AO2264" s="69"/>
      <c r="AP2264" s="69"/>
      <c r="AQ2264" s="69"/>
      <c r="AR2264" s="69"/>
      <c r="AS2264" s="69"/>
      <c r="AT2264" s="69"/>
      <c r="AU2264" s="69"/>
      <c r="AV2264" s="69"/>
      <c r="AW2264" s="69"/>
      <c r="AX2264" s="69"/>
      <c r="AY2264" s="69"/>
      <c r="AZ2264" s="69"/>
      <c r="BA2264" s="69"/>
      <c r="BB2264" s="69"/>
      <c r="BC2264" s="69"/>
      <c r="BD2264" s="69"/>
      <c r="BE2264" s="69"/>
      <c r="BF2264" s="69"/>
      <c r="BG2264" s="69"/>
      <c r="BH2264" s="69"/>
      <c r="BI2264" s="69"/>
      <c r="BJ2264" s="69"/>
      <c r="BK2264" s="69"/>
      <c r="BL2264" s="69"/>
      <c r="BM2264" s="69"/>
      <c r="BN2264" s="69"/>
      <c r="BO2264" s="69"/>
      <c r="BP2264" s="69"/>
      <c r="BQ2264" s="69"/>
      <c r="BR2264" s="69"/>
      <c r="BS2264" s="69"/>
      <c r="BT2264" s="69"/>
      <c r="BU2264" s="69"/>
      <c r="BV2264" s="69"/>
      <c r="BW2264" s="69"/>
      <c r="BX2264" s="69"/>
      <c r="BY2264" s="69"/>
      <c r="BZ2264" s="69"/>
      <c r="CA2264" s="69"/>
      <c r="CB2264" s="69"/>
      <c r="CC2264" s="69"/>
      <c r="CD2264" s="69"/>
      <c r="CE2264" s="69"/>
      <c r="CF2264" s="69"/>
      <c r="CG2264" s="69"/>
      <c r="CH2264" s="69"/>
      <c r="CI2264" s="69"/>
      <c r="CJ2264" s="69"/>
      <c r="CK2264" s="69"/>
      <c r="CL2264" s="69"/>
      <c r="CM2264" s="69"/>
      <c r="CN2264" s="69"/>
      <c r="CO2264" s="69"/>
      <c r="CP2264" s="69"/>
      <c r="CQ2264" s="69"/>
      <c r="CR2264" s="69"/>
      <c r="CS2264" s="69"/>
      <c r="CT2264" s="69"/>
      <c r="CU2264" s="69"/>
      <c r="CV2264" s="69"/>
      <c r="CW2264" s="69"/>
      <c r="CX2264" s="69"/>
      <c r="CY2264" s="69"/>
      <c r="CZ2264" s="69"/>
      <c r="DA2264" s="69"/>
      <c r="DB2264" s="69"/>
      <c r="DC2264" s="69"/>
      <c r="DD2264" s="69"/>
      <c r="DE2264" s="69"/>
      <c r="DF2264" s="69"/>
      <c r="DG2264" s="69"/>
      <c r="DH2264" s="69"/>
      <c r="DI2264" s="69"/>
      <c r="DJ2264" s="69"/>
      <c r="DK2264" s="69"/>
      <c r="DL2264" s="69"/>
      <c r="DM2264" s="69"/>
      <c r="DN2264" s="69"/>
      <c r="DO2264" s="69"/>
      <c r="DP2264" s="69"/>
      <c r="DQ2264" s="69"/>
      <c r="DR2264" s="69"/>
      <c r="DS2264" s="69"/>
      <c r="DT2264" s="69"/>
      <c r="DU2264" s="69"/>
      <c r="DV2264" s="69"/>
      <c r="DW2264" s="69"/>
      <c r="DX2264" s="69"/>
      <c r="DY2264" s="69"/>
      <c r="DZ2264" s="69"/>
      <c r="EA2264" s="69"/>
      <c r="EB2264" s="69"/>
      <c r="EC2264" s="69"/>
      <c r="ED2264" s="69"/>
      <c r="EE2264" s="69"/>
      <c r="EF2264" s="69"/>
      <c r="EG2264" s="69"/>
      <c r="EH2264" s="69"/>
      <c r="EI2264" s="69"/>
      <c r="EJ2264" s="69"/>
      <c r="EK2264" s="69"/>
      <c r="EL2264" s="69"/>
      <c r="EM2264" s="69"/>
      <c r="EN2264" s="69"/>
      <c r="EO2264" s="69"/>
      <c r="EP2264" s="69"/>
      <c r="EQ2264" s="69"/>
      <c r="ER2264" s="69"/>
      <c r="ES2264" s="69"/>
      <c r="ET2264" s="69"/>
      <c r="EU2264" s="69"/>
      <c r="EV2264" s="69"/>
      <c r="EW2264" s="69"/>
      <c r="EX2264" s="69"/>
      <c r="EY2264" s="69"/>
      <c r="EZ2264" s="69"/>
      <c r="FA2264" s="69"/>
      <c r="FB2264" s="69"/>
      <c r="FC2264" s="69"/>
      <c r="FD2264" s="69"/>
      <c r="FE2264" s="69"/>
      <c r="FF2264" s="69"/>
      <c r="FG2264" s="69"/>
      <c r="FH2264" s="69"/>
      <c r="FI2264" s="69"/>
      <c r="FJ2264" s="69"/>
      <c r="FK2264" s="69"/>
      <c r="FL2264" s="69"/>
      <c r="FM2264" s="69"/>
      <c r="FN2264" s="69"/>
      <c r="FO2264" s="69"/>
      <c r="FP2264" s="69"/>
      <c r="FQ2264" s="69"/>
      <c r="FR2264" s="69"/>
      <c r="FS2264" s="69"/>
      <c r="FT2264" s="69"/>
      <c r="FU2264" s="69"/>
      <c r="FV2264" s="69"/>
      <c r="FW2264" s="69"/>
      <c r="FX2264" s="69"/>
      <c r="FY2264" s="69"/>
      <c r="FZ2264" s="69"/>
      <c r="GA2264" s="69"/>
      <c r="GB2264" s="69"/>
      <c r="GC2264" s="69"/>
      <c r="GD2264" s="69"/>
      <c r="GE2264" s="69"/>
      <c r="GF2264" s="69"/>
      <c r="GG2264" s="69"/>
      <c r="GH2264" s="69"/>
      <c r="GI2264" s="69"/>
      <c r="GJ2264" s="69"/>
      <c r="GK2264" s="69"/>
      <c r="GL2264" s="69"/>
      <c r="GM2264" s="69"/>
      <c r="GN2264" s="69"/>
      <c r="GO2264" s="69"/>
      <c r="GP2264" s="69"/>
      <c r="GQ2264" s="69"/>
      <c r="GR2264" s="69"/>
      <c r="GS2264" s="69"/>
      <c r="GT2264" s="69"/>
      <c r="GU2264" s="69"/>
      <c r="GV2264" s="69"/>
      <c r="GW2264" s="69"/>
      <c r="GX2264" s="69"/>
      <c r="GY2264" s="69"/>
      <c r="GZ2264" s="69"/>
      <c r="HA2264" s="69"/>
      <c r="HB2264" s="69"/>
      <c r="HC2264" s="69"/>
      <c r="HD2264" s="69"/>
      <c r="HE2264" s="69"/>
      <c r="HF2264" s="69"/>
      <c r="HG2264" s="69"/>
      <c r="HH2264" s="69"/>
      <c r="HI2264" s="69"/>
      <c r="HJ2264" s="69"/>
      <c r="HK2264" s="69"/>
      <c r="HL2264" s="69"/>
      <c r="HM2264" s="69"/>
      <c r="HN2264" s="69"/>
      <c r="HO2264" s="69"/>
      <c r="HP2264" s="69"/>
      <c r="HQ2264" s="69"/>
      <c r="HR2264" s="69"/>
      <c r="HS2264" s="69"/>
      <c r="HT2264" s="69"/>
      <c r="HU2264" s="69"/>
      <c r="HV2264" s="69"/>
      <c r="HW2264" s="69"/>
      <c r="HX2264" s="69"/>
      <c r="HY2264" s="69"/>
      <c r="HZ2264" s="69"/>
      <c r="IA2264" s="69"/>
      <c r="IB2264" s="69"/>
      <c r="IC2264" s="69"/>
      <c r="ID2264" s="69"/>
      <c r="IE2264" s="69"/>
      <c r="IF2264" s="69"/>
      <c r="IG2264" s="69"/>
      <c r="IH2264" s="69"/>
      <c r="II2264" s="69"/>
      <c r="IJ2264" s="69"/>
      <c r="IK2264" s="69"/>
      <c r="IL2264" s="69"/>
      <c r="IM2264" s="69"/>
      <c r="IN2264" s="69"/>
    </row>
    <row r="2265" spans="1:248" s="70" customFormat="1" ht="15.95" customHeight="1" x14ac:dyDescent="0.2">
      <c r="A2265" s="13" t="s">
        <v>970</v>
      </c>
      <c r="B2265" s="19">
        <v>52035</v>
      </c>
      <c r="C2265" s="16" t="s">
        <v>971</v>
      </c>
      <c r="D2265" s="355">
        <v>74000</v>
      </c>
      <c r="E2265" s="69"/>
      <c r="F2265" s="69"/>
      <c r="G2265" s="69"/>
      <c r="H2265" s="69"/>
      <c r="I2265" s="69"/>
      <c r="J2265" s="69"/>
      <c r="N2265" s="69"/>
      <c r="O2265" s="69"/>
      <c r="P2265" s="69"/>
      <c r="Q2265" s="69"/>
      <c r="R2265" s="69"/>
      <c r="S2265" s="69"/>
      <c r="T2265" s="69"/>
      <c r="U2265" s="69"/>
      <c r="V2265" s="69"/>
      <c r="W2265" s="69"/>
      <c r="X2265" s="69"/>
      <c r="Y2265" s="69"/>
      <c r="Z2265" s="69"/>
      <c r="AA2265" s="69"/>
      <c r="AB2265" s="69"/>
      <c r="AC2265" s="69"/>
      <c r="AD2265" s="69"/>
      <c r="AE2265" s="69"/>
      <c r="AF2265" s="69"/>
      <c r="AG2265" s="69"/>
      <c r="AH2265" s="69"/>
      <c r="AI2265" s="69"/>
      <c r="AJ2265" s="69"/>
      <c r="AK2265" s="69"/>
      <c r="AL2265" s="69"/>
      <c r="AM2265" s="69"/>
      <c r="AN2265" s="69"/>
      <c r="AO2265" s="69"/>
      <c r="AP2265" s="69"/>
      <c r="AQ2265" s="69"/>
      <c r="AR2265" s="69"/>
      <c r="AS2265" s="69"/>
      <c r="AT2265" s="69"/>
      <c r="AU2265" s="69"/>
      <c r="AV2265" s="69"/>
      <c r="AW2265" s="69"/>
      <c r="AX2265" s="69"/>
      <c r="AY2265" s="69"/>
      <c r="AZ2265" s="69"/>
      <c r="BA2265" s="69"/>
      <c r="BB2265" s="69"/>
      <c r="BC2265" s="69"/>
      <c r="BD2265" s="69"/>
      <c r="BE2265" s="69"/>
      <c r="BF2265" s="69"/>
      <c r="BG2265" s="69"/>
      <c r="BH2265" s="69"/>
      <c r="BI2265" s="69"/>
      <c r="BJ2265" s="69"/>
      <c r="BK2265" s="69"/>
      <c r="BL2265" s="69"/>
      <c r="BM2265" s="69"/>
      <c r="BN2265" s="69"/>
      <c r="BO2265" s="69"/>
      <c r="BP2265" s="69"/>
      <c r="BQ2265" s="69"/>
      <c r="BR2265" s="69"/>
      <c r="BS2265" s="69"/>
      <c r="BT2265" s="69"/>
      <c r="BU2265" s="69"/>
      <c r="BV2265" s="69"/>
      <c r="BW2265" s="69"/>
      <c r="BX2265" s="69"/>
      <c r="BY2265" s="69"/>
      <c r="BZ2265" s="69"/>
      <c r="CA2265" s="69"/>
      <c r="CB2265" s="69"/>
      <c r="CC2265" s="69"/>
      <c r="CD2265" s="69"/>
      <c r="CE2265" s="69"/>
      <c r="CF2265" s="69"/>
      <c r="CG2265" s="69"/>
      <c r="CH2265" s="69"/>
      <c r="CI2265" s="69"/>
      <c r="CJ2265" s="69"/>
      <c r="CK2265" s="69"/>
      <c r="CL2265" s="69"/>
      <c r="CM2265" s="69"/>
      <c r="CN2265" s="69"/>
      <c r="CO2265" s="69"/>
      <c r="CP2265" s="69"/>
      <c r="CQ2265" s="69"/>
      <c r="CR2265" s="69"/>
      <c r="CS2265" s="69"/>
      <c r="CT2265" s="69"/>
      <c r="CU2265" s="69"/>
      <c r="CV2265" s="69"/>
      <c r="CW2265" s="69"/>
      <c r="CX2265" s="69"/>
      <c r="CY2265" s="69"/>
      <c r="CZ2265" s="69"/>
      <c r="DA2265" s="69"/>
      <c r="DB2265" s="69"/>
      <c r="DC2265" s="69"/>
      <c r="DD2265" s="69"/>
      <c r="DE2265" s="69"/>
      <c r="DF2265" s="69"/>
      <c r="DG2265" s="69"/>
      <c r="DH2265" s="69"/>
      <c r="DI2265" s="69"/>
      <c r="DJ2265" s="69"/>
      <c r="DK2265" s="69"/>
      <c r="DL2265" s="69"/>
      <c r="DM2265" s="69"/>
      <c r="DN2265" s="69"/>
      <c r="DO2265" s="69"/>
      <c r="DP2265" s="69"/>
      <c r="DQ2265" s="69"/>
      <c r="DR2265" s="69"/>
      <c r="DS2265" s="69"/>
      <c r="DT2265" s="69"/>
      <c r="DU2265" s="69"/>
      <c r="DV2265" s="69"/>
      <c r="DW2265" s="69"/>
      <c r="DX2265" s="69"/>
      <c r="DY2265" s="69"/>
      <c r="DZ2265" s="69"/>
      <c r="EA2265" s="69"/>
      <c r="EB2265" s="69"/>
      <c r="EC2265" s="69"/>
      <c r="ED2265" s="69"/>
      <c r="EE2265" s="69"/>
      <c r="EF2265" s="69"/>
      <c r="EG2265" s="69"/>
      <c r="EH2265" s="69"/>
      <c r="EI2265" s="69"/>
      <c r="EJ2265" s="69"/>
      <c r="EK2265" s="69"/>
      <c r="EL2265" s="69"/>
      <c r="EM2265" s="69"/>
      <c r="EN2265" s="69"/>
      <c r="EO2265" s="69"/>
      <c r="EP2265" s="69"/>
      <c r="EQ2265" s="69"/>
      <c r="ER2265" s="69"/>
      <c r="ES2265" s="69"/>
      <c r="ET2265" s="69"/>
      <c r="EU2265" s="69"/>
      <c r="EV2265" s="69"/>
      <c r="EW2265" s="69"/>
      <c r="EX2265" s="69"/>
      <c r="EY2265" s="69"/>
      <c r="EZ2265" s="69"/>
      <c r="FA2265" s="69"/>
      <c r="FB2265" s="69"/>
      <c r="FC2265" s="69"/>
      <c r="FD2265" s="69"/>
      <c r="FE2265" s="69"/>
      <c r="FF2265" s="69"/>
      <c r="FG2265" s="69"/>
      <c r="FH2265" s="69"/>
      <c r="FI2265" s="69"/>
      <c r="FJ2265" s="69"/>
      <c r="FK2265" s="69"/>
      <c r="FL2265" s="69"/>
      <c r="FM2265" s="69"/>
      <c r="FN2265" s="69"/>
      <c r="FO2265" s="69"/>
      <c r="FP2265" s="69"/>
      <c r="FQ2265" s="69"/>
      <c r="FR2265" s="69"/>
      <c r="FS2265" s="69"/>
      <c r="FT2265" s="69"/>
      <c r="FU2265" s="69"/>
      <c r="FV2265" s="69"/>
      <c r="FW2265" s="69"/>
      <c r="FX2265" s="69"/>
      <c r="FY2265" s="69"/>
      <c r="FZ2265" s="69"/>
      <c r="GA2265" s="69"/>
      <c r="GB2265" s="69"/>
      <c r="GC2265" s="69"/>
      <c r="GD2265" s="69"/>
      <c r="GE2265" s="69"/>
      <c r="GF2265" s="69"/>
      <c r="GG2265" s="69"/>
      <c r="GH2265" s="69"/>
      <c r="GI2265" s="69"/>
      <c r="GJ2265" s="69"/>
      <c r="GK2265" s="69"/>
      <c r="GL2265" s="69"/>
      <c r="GM2265" s="69"/>
      <c r="GN2265" s="69"/>
      <c r="GO2265" s="69"/>
      <c r="GP2265" s="69"/>
      <c r="GQ2265" s="69"/>
      <c r="GR2265" s="69"/>
      <c r="GS2265" s="69"/>
      <c r="GT2265" s="69"/>
      <c r="GU2265" s="69"/>
      <c r="GV2265" s="69"/>
      <c r="GW2265" s="69"/>
      <c r="GX2265" s="69"/>
      <c r="GY2265" s="69"/>
      <c r="GZ2265" s="69"/>
      <c r="HA2265" s="69"/>
      <c r="HB2265" s="69"/>
      <c r="HC2265" s="69"/>
      <c r="HD2265" s="69"/>
      <c r="HE2265" s="69"/>
      <c r="HF2265" s="69"/>
      <c r="HG2265" s="69"/>
      <c r="HH2265" s="69"/>
      <c r="HI2265" s="69"/>
      <c r="HJ2265" s="69"/>
      <c r="HK2265" s="69"/>
      <c r="HL2265" s="69"/>
      <c r="HM2265" s="69"/>
      <c r="HN2265" s="69"/>
      <c r="HO2265" s="69"/>
      <c r="HP2265" s="69"/>
      <c r="HQ2265" s="69"/>
      <c r="HR2265" s="69"/>
      <c r="HS2265" s="69"/>
      <c r="HT2265" s="69"/>
      <c r="HU2265" s="69"/>
      <c r="HV2265" s="69"/>
      <c r="HW2265" s="69"/>
      <c r="HX2265" s="69"/>
      <c r="HY2265" s="69"/>
      <c r="HZ2265" s="69"/>
      <c r="IA2265" s="69"/>
      <c r="IB2265" s="69"/>
      <c r="IC2265" s="69"/>
      <c r="ID2265" s="69"/>
      <c r="IE2265" s="69"/>
      <c r="IF2265" s="69"/>
      <c r="IG2265" s="69"/>
      <c r="IH2265" s="69"/>
      <c r="II2265" s="69"/>
      <c r="IJ2265" s="69"/>
      <c r="IK2265" s="69"/>
      <c r="IL2265" s="69"/>
      <c r="IM2265" s="69"/>
      <c r="IN2265" s="69"/>
    </row>
    <row r="2266" spans="1:248" s="70" customFormat="1" ht="15.95" customHeight="1" x14ac:dyDescent="0.2">
      <c r="A2266" s="13" t="s">
        <v>970</v>
      </c>
      <c r="B2266" s="19">
        <v>52036</v>
      </c>
      <c r="C2266" s="16" t="s">
        <v>972</v>
      </c>
      <c r="D2266" s="355">
        <v>100200</v>
      </c>
      <c r="E2266" s="69"/>
      <c r="F2266" s="69"/>
      <c r="G2266" s="69"/>
      <c r="H2266" s="69"/>
      <c r="I2266" s="69"/>
      <c r="J2266" s="69"/>
      <c r="N2266" s="69"/>
      <c r="O2266" s="69"/>
      <c r="P2266" s="69"/>
      <c r="Q2266" s="69"/>
      <c r="R2266" s="69"/>
      <c r="S2266" s="69"/>
      <c r="T2266" s="69"/>
      <c r="U2266" s="69"/>
      <c r="V2266" s="69"/>
      <c r="W2266" s="69"/>
      <c r="X2266" s="69"/>
      <c r="Y2266" s="69"/>
      <c r="Z2266" s="69"/>
      <c r="AA2266" s="69"/>
      <c r="AB2266" s="69"/>
      <c r="AC2266" s="69"/>
      <c r="AD2266" s="69"/>
      <c r="AE2266" s="69"/>
      <c r="AF2266" s="69"/>
      <c r="AG2266" s="69"/>
      <c r="AH2266" s="69"/>
      <c r="AI2266" s="69"/>
      <c r="AJ2266" s="69"/>
      <c r="AK2266" s="69"/>
      <c r="AL2266" s="69"/>
      <c r="AM2266" s="69"/>
      <c r="AN2266" s="69"/>
      <c r="AO2266" s="69"/>
      <c r="AP2266" s="69"/>
      <c r="AQ2266" s="69"/>
      <c r="AR2266" s="69"/>
      <c r="AS2266" s="69"/>
      <c r="AT2266" s="69"/>
      <c r="AU2266" s="69"/>
      <c r="AV2266" s="69"/>
      <c r="AW2266" s="69"/>
      <c r="AX2266" s="69"/>
      <c r="AY2266" s="69"/>
      <c r="AZ2266" s="69"/>
      <c r="BA2266" s="69"/>
      <c r="BB2266" s="69"/>
      <c r="BC2266" s="69"/>
      <c r="BD2266" s="69"/>
      <c r="BE2266" s="69"/>
      <c r="BF2266" s="69"/>
      <c r="BG2266" s="69"/>
      <c r="BH2266" s="69"/>
      <c r="BI2266" s="69"/>
      <c r="BJ2266" s="69"/>
      <c r="BK2266" s="69"/>
      <c r="BL2266" s="69"/>
      <c r="BM2266" s="69"/>
      <c r="BN2266" s="69"/>
      <c r="BO2266" s="69"/>
      <c r="BP2266" s="69"/>
      <c r="BQ2266" s="69"/>
      <c r="BR2266" s="69"/>
      <c r="BS2266" s="69"/>
      <c r="BT2266" s="69"/>
      <c r="BU2266" s="69"/>
      <c r="BV2266" s="69"/>
      <c r="BW2266" s="69"/>
      <c r="BX2266" s="69"/>
      <c r="BY2266" s="69"/>
      <c r="BZ2266" s="69"/>
      <c r="CA2266" s="69"/>
      <c r="CB2266" s="69"/>
      <c r="CC2266" s="69"/>
      <c r="CD2266" s="69"/>
      <c r="CE2266" s="69"/>
      <c r="CF2266" s="69"/>
      <c r="CG2266" s="69"/>
      <c r="CH2266" s="69"/>
      <c r="CI2266" s="69"/>
      <c r="CJ2266" s="69"/>
      <c r="CK2266" s="69"/>
      <c r="CL2266" s="69"/>
      <c r="CM2266" s="69"/>
      <c r="CN2266" s="69"/>
      <c r="CO2266" s="69"/>
      <c r="CP2266" s="69"/>
      <c r="CQ2266" s="69"/>
      <c r="CR2266" s="69"/>
      <c r="CS2266" s="69"/>
      <c r="CT2266" s="69"/>
      <c r="CU2266" s="69"/>
      <c r="CV2266" s="69"/>
      <c r="CW2266" s="69"/>
      <c r="CX2266" s="69"/>
      <c r="CY2266" s="69"/>
      <c r="CZ2266" s="69"/>
      <c r="DA2266" s="69"/>
      <c r="DB2266" s="69"/>
      <c r="DC2266" s="69"/>
      <c r="DD2266" s="69"/>
      <c r="DE2266" s="69"/>
      <c r="DF2266" s="69"/>
      <c r="DG2266" s="69"/>
      <c r="DH2266" s="69"/>
      <c r="DI2266" s="69"/>
      <c r="DJ2266" s="69"/>
      <c r="DK2266" s="69"/>
      <c r="DL2266" s="69"/>
      <c r="DM2266" s="69"/>
      <c r="DN2266" s="69"/>
      <c r="DO2266" s="69"/>
      <c r="DP2266" s="69"/>
      <c r="DQ2266" s="69"/>
      <c r="DR2266" s="69"/>
      <c r="DS2266" s="69"/>
      <c r="DT2266" s="69"/>
      <c r="DU2266" s="69"/>
      <c r="DV2266" s="69"/>
      <c r="DW2266" s="69"/>
      <c r="DX2266" s="69"/>
      <c r="DY2266" s="69"/>
      <c r="DZ2266" s="69"/>
      <c r="EA2266" s="69"/>
      <c r="EB2266" s="69"/>
      <c r="EC2266" s="69"/>
      <c r="ED2266" s="69"/>
      <c r="EE2266" s="69"/>
      <c r="EF2266" s="69"/>
      <c r="EG2266" s="69"/>
      <c r="EH2266" s="69"/>
      <c r="EI2266" s="69"/>
      <c r="EJ2266" s="69"/>
      <c r="EK2266" s="69"/>
      <c r="EL2266" s="69"/>
      <c r="EM2266" s="69"/>
      <c r="EN2266" s="69"/>
      <c r="EO2266" s="69"/>
      <c r="EP2266" s="69"/>
      <c r="EQ2266" s="69"/>
      <c r="ER2266" s="69"/>
      <c r="ES2266" s="69"/>
      <c r="ET2266" s="69"/>
      <c r="EU2266" s="69"/>
      <c r="EV2266" s="69"/>
      <c r="EW2266" s="69"/>
      <c r="EX2266" s="69"/>
      <c r="EY2266" s="69"/>
      <c r="EZ2266" s="69"/>
      <c r="FA2266" s="69"/>
      <c r="FB2266" s="69"/>
      <c r="FC2266" s="69"/>
      <c r="FD2266" s="69"/>
      <c r="FE2266" s="69"/>
      <c r="FF2266" s="69"/>
      <c r="FG2266" s="69"/>
      <c r="FH2266" s="69"/>
      <c r="FI2266" s="69"/>
      <c r="FJ2266" s="69"/>
      <c r="FK2266" s="69"/>
      <c r="FL2266" s="69"/>
      <c r="FM2266" s="69"/>
      <c r="FN2266" s="69"/>
      <c r="FO2266" s="69"/>
      <c r="FP2266" s="69"/>
      <c r="FQ2266" s="69"/>
      <c r="FR2266" s="69"/>
      <c r="FS2266" s="69"/>
      <c r="FT2266" s="69"/>
      <c r="FU2266" s="69"/>
      <c r="FV2266" s="69"/>
      <c r="FW2266" s="69"/>
      <c r="FX2266" s="69"/>
      <c r="FY2266" s="69"/>
      <c r="FZ2266" s="69"/>
      <c r="GA2266" s="69"/>
      <c r="GB2266" s="69"/>
      <c r="GC2266" s="69"/>
      <c r="GD2266" s="69"/>
      <c r="GE2266" s="69"/>
      <c r="GF2266" s="69"/>
      <c r="GG2266" s="69"/>
      <c r="GH2266" s="69"/>
      <c r="GI2266" s="69"/>
      <c r="GJ2266" s="69"/>
      <c r="GK2266" s="69"/>
      <c r="GL2266" s="69"/>
      <c r="GM2266" s="69"/>
      <c r="GN2266" s="69"/>
      <c r="GO2266" s="69"/>
      <c r="GP2266" s="69"/>
      <c r="GQ2266" s="69"/>
      <c r="GR2266" s="69"/>
      <c r="GS2266" s="69"/>
      <c r="GT2266" s="69"/>
      <c r="GU2266" s="69"/>
      <c r="GV2266" s="69"/>
      <c r="GW2266" s="69"/>
      <c r="GX2266" s="69"/>
      <c r="GY2266" s="69"/>
      <c r="GZ2266" s="69"/>
      <c r="HA2266" s="69"/>
      <c r="HB2266" s="69"/>
      <c r="HC2266" s="69"/>
      <c r="HD2266" s="69"/>
      <c r="HE2266" s="69"/>
      <c r="HF2266" s="69"/>
      <c r="HG2266" s="69"/>
      <c r="HH2266" s="69"/>
      <c r="HI2266" s="69"/>
      <c r="HJ2266" s="69"/>
      <c r="HK2266" s="69"/>
      <c r="HL2266" s="69"/>
      <c r="HM2266" s="69"/>
      <c r="HN2266" s="69"/>
      <c r="HO2266" s="69"/>
      <c r="HP2266" s="69"/>
      <c r="HQ2266" s="69"/>
      <c r="HR2266" s="69"/>
      <c r="HS2266" s="69"/>
      <c r="HT2266" s="69"/>
      <c r="HU2266" s="69"/>
      <c r="HV2266" s="69"/>
      <c r="HW2266" s="69"/>
      <c r="HX2266" s="69"/>
      <c r="HY2266" s="69"/>
      <c r="HZ2266" s="69"/>
      <c r="IA2266" s="69"/>
      <c r="IB2266" s="69"/>
      <c r="IC2266" s="69"/>
      <c r="ID2266" s="69"/>
      <c r="IE2266" s="69"/>
      <c r="IF2266" s="69"/>
      <c r="IG2266" s="69"/>
      <c r="IH2266" s="69"/>
      <c r="II2266" s="69"/>
      <c r="IJ2266" s="69"/>
      <c r="IK2266" s="69"/>
      <c r="IL2266" s="69"/>
      <c r="IM2266" s="69"/>
      <c r="IN2266" s="69"/>
    </row>
    <row r="2267" spans="1:248" s="70" customFormat="1" ht="32.1" customHeight="1" x14ac:dyDescent="0.2">
      <c r="A2267" s="13" t="s">
        <v>973</v>
      </c>
      <c r="B2267" s="19">
        <v>52037</v>
      </c>
      <c r="C2267" s="16" t="s">
        <v>974</v>
      </c>
      <c r="D2267" s="355">
        <v>8200</v>
      </c>
      <c r="E2267" s="69"/>
      <c r="F2267" s="69"/>
      <c r="G2267" s="69"/>
      <c r="H2267" s="69"/>
      <c r="I2267" s="69"/>
      <c r="J2267" s="69"/>
      <c r="N2267" s="69"/>
      <c r="O2267" s="69"/>
      <c r="P2267" s="69"/>
      <c r="Q2267" s="69"/>
      <c r="R2267" s="69"/>
      <c r="S2267" s="69"/>
      <c r="T2267" s="69"/>
      <c r="U2267" s="69"/>
      <c r="V2267" s="69"/>
      <c r="W2267" s="69"/>
      <c r="X2267" s="69"/>
      <c r="Y2267" s="69"/>
      <c r="Z2267" s="69"/>
      <c r="AA2267" s="69"/>
      <c r="AB2267" s="69"/>
      <c r="AC2267" s="69"/>
      <c r="AD2267" s="69"/>
      <c r="AE2267" s="69"/>
      <c r="AF2267" s="69"/>
      <c r="AG2267" s="69"/>
      <c r="AH2267" s="69"/>
      <c r="AI2267" s="69"/>
      <c r="AJ2267" s="69"/>
      <c r="AK2267" s="69"/>
      <c r="AL2267" s="69"/>
      <c r="AM2267" s="69"/>
      <c r="AN2267" s="69"/>
      <c r="AO2267" s="69"/>
      <c r="AP2267" s="69"/>
      <c r="AQ2267" s="69"/>
      <c r="AR2267" s="69"/>
      <c r="AS2267" s="69"/>
      <c r="AT2267" s="69"/>
      <c r="AU2267" s="69"/>
      <c r="AV2267" s="69"/>
      <c r="AW2267" s="69"/>
      <c r="AX2267" s="69"/>
      <c r="AY2267" s="69"/>
      <c r="AZ2267" s="69"/>
      <c r="BA2267" s="69"/>
      <c r="BB2267" s="69"/>
      <c r="BC2267" s="69"/>
      <c r="BD2267" s="69"/>
      <c r="BE2267" s="69"/>
      <c r="BF2267" s="69"/>
      <c r="BG2267" s="69"/>
      <c r="BH2267" s="69"/>
      <c r="BI2267" s="69"/>
      <c r="BJ2267" s="69"/>
      <c r="BK2267" s="69"/>
      <c r="BL2267" s="69"/>
      <c r="BM2267" s="69"/>
      <c r="BN2267" s="69"/>
      <c r="BO2267" s="69"/>
      <c r="BP2267" s="69"/>
      <c r="BQ2267" s="69"/>
      <c r="BR2267" s="69"/>
      <c r="BS2267" s="69"/>
      <c r="BT2267" s="69"/>
      <c r="BU2267" s="69"/>
      <c r="BV2267" s="69"/>
      <c r="BW2267" s="69"/>
      <c r="BX2267" s="69"/>
      <c r="BY2267" s="69"/>
      <c r="BZ2267" s="69"/>
      <c r="CA2267" s="69"/>
      <c r="CB2267" s="69"/>
      <c r="CC2267" s="69"/>
      <c r="CD2267" s="69"/>
      <c r="CE2267" s="69"/>
      <c r="CF2267" s="69"/>
      <c r="CG2267" s="69"/>
      <c r="CH2267" s="69"/>
      <c r="CI2267" s="69"/>
      <c r="CJ2267" s="69"/>
      <c r="CK2267" s="69"/>
      <c r="CL2267" s="69"/>
      <c r="CM2267" s="69"/>
      <c r="CN2267" s="69"/>
      <c r="CO2267" s="69"/>
      <c r="CP2267" s="69"/>
      <c r="CQ2267" s="69"/>
      <c r="CR2267" s="69"/>
      <c r="CS2267" s="69"/>
      <c r="CT2267" s="69"/>
      <c r="CU2267" s="69"/>
      <c r="CV2267" s="69"/>
      <c r="CW2267" s="69"/>
      <c r="CX2267" s="69"/>
      <c r="CY2267" s="69"/>
      <c r="CZ2267" s="69"/>
      <c r="DA2267" s="69"/>
      <c r="DB2267" s="69"/>
      <c r="DC2267" s="69"/>
      <c r="DD2267" s="69"/>
      <c r="DE2267" s="69"/>
      <c r="DF2267" s="69"/>
      <c r="DG2267" s="69"/>
      <c r="DH2267" s="69"/>
      <c r="DI2267" s="69"/>
      <c r="DJ2267" s="69"/>
      <c r="DK2267" s="69"/>
      <c r="DL2267" s="69"/>
      <c r="DM2267" s="69"/>
      <c r="DN2267" s="69"/>
      <c r="DO2267" s="69"/>
      <c r="DP2267" s="69"/>
      <c r="DQ2267" s="69"/>
      <c r="DR2267" s="69"/>
      <c r="DS2267" s="69"/>
      <c r="DT2267" s="69"/>
      <c r="DU2267" s="69"/>
      <c r="DV2267" s="69"/>
      <c r="DW2267" s="69"/>
      <c r="DX2267" s="69"/>
      <c r="DY2267" s="69"/>
      <c r="DZ2267" s="69"/>
      <c r="EA2267" s="69"/>
      <c r="EB2267" s="69"/>
      <c r="EC2267" s="69"/>
      <c r="ED2267" s="69"/>
      <c r="EE2267" s="69"/>
      <c r="EF2267" s="69"/>
      <c r="EG2267" s="69"/>
      <c r="EH2267" s="69"/>
      <c r="EI2267" s="69"/>
      <c r="EJ2267" s="69"/>
      <c r="EK2267" s="69"/>
      <c r="EL2267" s="69"/>
      <c r="EM2267" s="69"/>
      <c r="EN2267" s="69"/>
      <c r="EO2267" s="69"/>
      <c r="EP2267" s="69"/>
      <c r="EQ2267" s="69"/>
      <c r="ER2267" s="69"/>
      <c r="ES2267" s="69"/>
      <c r="ET2267" s="69"/>
      <c r="EU2267" s="69"/>
      <c r="EV2267" s="69"/>
      <c r="EW2267" s="69"/>
      <c r="EX2267" s="69"/>
      <c r="EY2267" s="69"/>
      <c r="EZ2267" s="69"/>
      <c r="FA2267" s="69"/>
      <c r="FB2267" s="69"/>
      <c r="FC2267" s="69"/>
      <c r="FD2267" s="69"/>
      <c r="FE2267" s="69"/>
      <c r="FF2267" s="69"/>
      <c r="FG2267" s="69"/>
      <c r="FH2267" s="69"/>
      <c r="FI2267" s="69"/>
      <c r="FJ2267" s="69"/>
      <c r="FK2267" s="69"/>
      <c r="FL2267" s="69"/>
      <c r="FM2267" s="69"/>
      <c r="FN2267" s="69"/>
      <c r="FO2267" s="69"/>
      <c r="FP2267" s="69"/>
      <c r="FQ2267" s="69"/>
      <c r="FR2267" s="69"/>
      <c r="FS2267" s="69"/>
      <c r="FT2267" s="69"/>
      <c r="FU2267" s="69"/>
      <c r="FV2267" s="69"/>
      <c r="FW2267" s="69"/>
      <c r="FX2267" s="69"/>
      <c r="FY2267" s="69"/>
      <c r="FZ2267" s="69"/>
      <c r="GA2267" s="69"/>
      <c r="GB2267" s="69"/>
      <c r="GC2267" s="69"/>
      <c r="GD2267" s="69"/>
      <c r="GE2267" s="69"/>
      <c r="GF2267" s="69"/>
      <c r="GG2267" s="69"/>
      <c r="GH2267" s="69"/>
      <c r="GI2267" s="69"/>
      <c r="GJ2267" s="69"/>
      <c r="GK2267" s="69"/>
      <c r="GL2267" s="69"/>
      <c r="GM2267" s="69"/>
      <c r="GN2267" s="69"/>
      <c r="GO2267" s="69"/>
      <c r="GP2267" s="69"/>
      <c r="GQ2267" s="69"/>
      <c r="GR2267" s="69"/>
      <c r="GS2267" s="69"/>
      <c r="GT2267" s="69"/>
      <c r="GU2267" s="69"/>
      <c r="GV2267" s="69"/>
      <c r="GW2267" s="69"/>
      <c r="GX2267" s="69"/>
      <c r="GY2267" s="69"/>
      <c r="GZ2267" s="69"/>
      <c r="HA2267" s="69"/>
      <c r="HB2267" s="69"/>
      <c r="HC2267" s="69"/>
      <c r="HD2267" s="69"/>
      <c r="HE2267" s="69"/>
      <c r="HF2267" s="69"/>
      <c r="HG2267" s="69"/>
      <c r="HH2267" s="69"/>
      <c r="HI2267" s="69"/>
      <c r="HJ2267" s="69"/>
      <c r="HK2267" s="69"/>
      <c r="HL2267" s="69"/>
      <c r="HM2267" s="69"/>
      <c r="HN2267" s="69"/>
      <c r="HO2267" s="69"/>
      <c r="HP2267" s="69"/>
      <c r="HQ2267" s="69"/>
      <c r="HR2267" s="69"/>
      <c r="HS2267" s="69"/>
      <c r="HT2267" s="69"/>
      <c r="HU2267" s="69"/>
      <c r="HV2267" s="69"/>
      <c r="HW2267" s="69"/>
      <c r="HX2267" s="69"/>
      <c r="HY2267" s="69"/>
      <c r="HZ2267" s="69"/>
      <c r="IA2267" s="69"/>
      <c r="IB2267" s="69"/>
      <c r="IC2267" s="69"/>
      <c r="ID2267" s="69"/>
      <c r="IE2267" s="69"/>
      <c r="IF2267" s="69"/>
      <c r="IG2267" s="69"/>
      <c r="IH2267" s="69"/>
      <c r="II2267" s="69"/>
      <c r="IJ2267" s="69"/>
      <c r="IK2267" s="69"/>
      <c r="IL2267" s="69"/>
      <c r="IM2267" s="69"/>
      <c r="IN2267" s="69"/>
    </row>
    <row r="2268" spans="1:248" s="70" customFormat="1" ht="32.1" customHeight="1" x14ac:dyDescent="0.2">
      <c r="A2268" s="13" t="s">
        <v>975</v>
      </c>
      <c r="B2268" s="19">
        <v>52038</v>
      </c>
      <c r="C2268" s="16" t="s">
        <v>976</v>
      </c>
      <c r="D2268" s="355">
        <v>21400</v>
      </c>
      <c r="E2268" s="69"/>
      <c r="F2268" s="69"/>
      <c r="G2268" s="69"/>
      <c r="H2268" s="69"/>
      <c r="I2268" s="69"/>
      <c r="J2268" s="69"/>
      <c r="N2268" s="69"/>
      <c r="O2268" s="69"/>
      <c r="P2268" s="69"/>
      <c r="Q2268" s="69"/>
      <c r="R2268" s="69"/>
      <c r="S2268" s="69"/>
      <c r="T2268" s="69"/>
      <c r="U2268" s="69"/>
      <c r="V2268" s="69"/>
      <c r="W2268" s="69"/>
      <c r="X2268" s="69"/>
      <c r="Y2268" s="69"/>
      <c r="Z2268" s="69"/>
      <c r="AA2268" s="69"/>
      <c r="AB2268" s="69"/>
      <c r="AC2268" s="69"/>
      <c r="AD2268" s="69"/>
      <c r="AE2268" s="69"/>
      <c r="AF2268" s="69"/>
      <c r="AG2268" s="69"/>
      <c r="AH2268" s="69"/>
      <c r="AI2268" s="69"/>
      <c r="AJ2268" s="69"/>
      <c r="AK2268" s="69"/>
      <c r="AL2268" s="69"/>
      <c r="AM2268" s="69"/>
      <c r="AN2268" s="69"/>
      <c r="AO2268" s="69"/>
      <c r="AP2268" s="69"/>
      <c r="AQ2268" s="69"/>
      <c r="AR2268" s="69"/>
      <c r="AS2268" s="69"/>
      <c r="AT2268" s="69"/>
      <c r="AU2268" s="69"/>
      <c r="AV2268" s="69"/>
      <c r="AW2268" s="69"/>
      <c r="AX2268" s="69"/>
      <c r="AY2268" s="69"/>
      <c r="AZ2268" s="69"/>
      <c r="BA2268" s="69"/>
      <c r="BB2268" s="69"/>
      <c r="BC2268" s="69"/>
      <c r="BD2268" s="69"/>
      <c r="BE2268" s="69"/>
      <c r="BF2268" s="69"/>
      <c r="BG2268" s="69"/>
      <c r="BH2268" s="69"/>
      <c r="BI2268" s="69"/>
      <c r="BJ2268" s="69"/>
      <c r="BK2268" s="69"/>
      <c r="BL2268" s="69"/>
      <c r="BM2268" s="69"/>
      <c r="BN2268" s="69"/>
      <c r="BO2268" s="69"/>
      <c r="BP2268" s="69"/>
      <c r="BQ2268" s="69"/>
      <c r="BR2268" s="69"/>
      <c r="BS2268" s="69"/>
      <c r="BT2268" s="69"/>
      <c r="BU2268" s="69"/>
      <c r="BV2268" s="69"/>
      <c r="BW2268" s="69"/>
      <c r="BX2268" s="69"/>
      <c r="BY2268" s="69"/>
      <c r="BZ2268" s="69"/>
      <c r="CA2268" s="69"/>
      <c r="CB2268" s="69"/>
      <c r="CC2268" s="69"/>
      <c r="CD2268" s="69"/>
      <c r="CE2268" s="69"/>
      <c r="CF2268" s="69"/>
      <c r="CG2268" s="69"/>
      <c r="CH2268" s="69"/>
      <c r="CI2268" s="69"/>
      <c r="CJ2268" s="69"/>
      <c r="CK2268" s="69"/>
      <c r="CL2268" s="69"/>
      <c r="CM2268" s="69"/>
      <c r="CN2268" s="69"/>
      <c r="CO2268" s="69"/>
      <c r="CP2268" s="69"/>
      <c r="CQ2268" s="69"/>
      <c r="CR2268" s="69"/>
      <c r="CS2268" s="69"/>
      <c r="CT2268" s="69"/>
      <c r="CU2268" s="69"/>
      <c r="CV2268" s="69"/>
      <c r="CW2268" s="69"/>
      <c r="CX2268" s="69"/>
      <c r="CY2268" s="69"/>
      <c r="CZ2268" s="69"/>
      <c r="DA2268" s="69"/>
      <c r="DB2268" s="69"/>
      <c r="DC2268" s="69"/>
      <c r="DD2268" s="69"/>
      <c r="DE2268" s="69"/>
      <c r="DF2268" s="69"/>
      <c r="DG2268" s="69"/>
      <c r="DH2268" s="69"/>
      <c r="DI2268" s="69"/>
      <c r="DJ2268" s="69"/>
      <c r="DK2268" s="69"/>
      <c r="DL2268" s="69"/>
      <c r="DM2268" s="69"/>
      <c r="DN2268" s="69"/>
      <c r="DO2268" s="69"/>
      <c r="DP2268" s="69"/>
      <c r="DQ2268" s="69"/>
      <c r="DR2268" s="69"/>
      <c r="DS2268" s="69"/>
      <c r="DT2268" s="69"/>
      <c r="DU2268" s="69"/>
      <c r="DV2268" s="69"/>
      <c r="DW2268" s="69"/>
      <c r="DX2268" s="69"/>
      <c r="DY2268" s="69"/>
      <c r="DZ2268" s="69"/>
      <c r="EA2268" s="69"/>
      <c r="EB2268" s="69"/>
      <c r="EC2268" s="69"/>
      <c r="ED2268" s="69"/>
      <c r="EE2268" s="69"/>
      <c r="EF2268" s="69"/>
      <c r="EG2268" s="69"/>
      <c r="EH2268" s="69"/>
      <c r="EI2268" s="69"/>
      <c r="EJ2268" s="69"/>
      <c r="EK2268" s="69"/>
      <c r="EL2268" s="69"/>
      <c r="EM2268" s="69"/>
      <c r="EN2268" s="69"/>
      <c r="EO2268" s="69"/>
      <c r="EP2268" s="69"/>
      <c r="EQ2268" s="69"/>
      <c r="ER2268" s="69"/>
      <c r="ES2268" s="69"/>
      <c r="ET2268" s="69"/>
      <c r="EU2268" s="69"/>
      <c r="EV2268" s="69"/>
      <c r="EW2268" s="69"/>
      <c r="EX2268" s="69"/>
      <c r="EY2268" s="69"/>
      <c r="EZ2268" s="69"/>
      <c r="FA2268" s="69"/>
      <c r="FB2268" s="69"/>
      <c r="FC2268" s="69"/>
      <c r="FD2268" s="69"/>
      <c r="FE2268" s="69"/>
      <c r="FF2268" s="69"/>
      <c r="FG2268" s="69"/>
      <c r="FH2268" s="69"/>
      <c r="FI2268" s="69"/>
      <c r="FJ2268" s="69"/>
      <c r="FK2268" s="69"/>
      <c r="FL2268" s="69"/>
      <c r="FM2268" s="69"/>
      <c r="FN2268" s="69"/>
      <c r="FO2268" s="69"/>
      <c r="FP2268" s="69"/>
      <c r="FQ2268" s="69"/>
      <c r="FR2268" s="69"/>
      <c r="FS2268" s="69"/>
      <c r="FT2268" s="69"/>
      <c r="FU2268" s="69"/>
      <c r="FV2268" s="69"/>
      <c r="FW2268" s="69"/>
      <c r="FX2268" s="69"/>
      <c r="FY2268" s="69"/>
      <c r="FZ2268" s="69"/>
      <c r="GA2268" s="69"/>
      <c r="GB2268" s="69"/>
      <c r="GC2268" s="69"/>
      <c r="GD2268" s="69"/>
      <c r="GE2268" s="69"/>
      <c r="GF2268" s="69"/>
      <c r="GG2268" s="69"/>
      <c r="GH2268" s="69"/>
      <c r="GI2268" s="69"/>
      <c r="GJ2268" s="69"/>
      <c r="GK2268" s="69"/>
      <c r="GL2268" s="69"/>
      <c r="GM2268" s="69"/>
      <c r="GN2268" s="69"/>
      <c r="GO2268" s="69"/>
      <c r="GP2268" s="69"/>
      <c r="GQ2268" s="69"/>
      <c r="GR2268" s="69"/>
      <c r="GS2268" s="69"/>
      <c r="GT2268" s="69"/>
      <c r="GU2268" s="69"/>
      <c r="GV2268" s="69"/>
      <c r="GW2268" s="69"/>
      <c r="GX2268" s="69"/>
      <c r="GY2268" s="69"/>
      <c r="GZ2268" s="69"/>
      <c r="HA2268" s="69"/>
      <c r="HB2268" s="69"/>
      <c r="HC2268" s="69"/>
      <c r="HD2268" s="69"/>
      <c r="HE2268" s="69"/>
      <c r="HF2268" s="69"/>
      <c r="HG2268" s="69"/>
      <c r="HH2268" s="69"/>
      <c r="HI2268" s="69"/>
      <c r="HJ2268" s="69"/>
      <c r="HK2268" s="69"/>
      <c r="HL2268" s="69"/>
      <c r="HM2268" s="69"/>
      <c r="HN2268" s="69"/>
      <c r="HO2268" s="69"/>
      <c r="HP2268" s="69"/>
      <c r="HQ2268" s="69"/>
      <c r="HR2268" s="69"/>
      <c r="HS2268" s="69"/>
      <c r="HT2268" s="69"/>
      <c r="HU2268" s="69"/>
      <c r="HV2268" s="69"/>
      <c r="HW2268" s="69"/>
      <c r="HX2268" s="69"/>
      <c r="HY2268" s="69"/>
      <c r="HZ2268" s="69"/>
      <c r="IA2268" s="69"/>
      <c r="IB2268" s="69"/>
      <c r="IC2268" s="69"/>
      <c r="ID2268" s="69"/>
      <c r="IE2268" s="69"/>
      <c r="IF2268" s="69"/>
      <c r="IG2268" s="69"/>
      <c r="IH2268" s="69"/>
      <c r="II2268" s="69"/>
      <c r="IJ2268" s="69"/>
      <c r="IK2268" s="69"/>
      <c r="IL2268" s="69"/>
      <c r="IM2268" s="69"/>
      <c r="IN2268" s="69"/>
    </row>
    <row r="2269" spans="1:248" s="70" customFormat="1" ht="32.1" customHeight="1" x14ac:dyDescent="0.2">
      <c r="A2269" s="13" t="s">
        <v>973</v>
      </c>
      <c r="B2269" s="19">
        <v>52039</v>
      </c>
      <c r="C2269" s="16" t="s">
        <v>977</v>
      </c>
      <c r="D2269" s="355">
        <v>37500</v>
      </c>
      <c r="E2269" s="69"/>
      <c r="F2269" s="69"/>
      <c r="G2269" s="69"/>
      <c r="H2269" s="69"/>
      <c r="I2269" s="69"/>
      <c r="J2269" s="69"/>
      <c r="N2269" s="69"/>
      <c r="O2269" s="69"/>
      <c r="P2269" s="69"/>
      <c r="Q2269" s="69"/>
      <c r="R2269" s="69"/>
      <c r="S2269" s="69"/>
      <c r="T2269" s="69"/>
      <c r="U2269" s="69"/>
      <c r="V2269" s="69"/>
      <c r="W2269" s="69"/>
      <c r="X2269" s="69"/>
      <c r="Y2269" s="69"/>
      <c r="Z2269" s="69"/>
      <c r="AA2269" s="69"/>
      <c r="AB2269" s="69"/>
      <c r="AC2269" s="69"/>
      <c r="AD2269" s="69"/>
      <c r="AE2269" s="69"/>
      <c r="AF2269" s="69"/>
      <c r="AG2269" s="69"/>
      <c r="AH2269" s="69"/>
      <c r="AI2269" s="69"/>
      <c r="AJ2269" s="69"/>
      <c r="AK2269" s="69"/>
      <c r="AL2269" s="69"/>
      <c r="AM2269" s="69"/>
      <c r="AN2269" s="69"/>
      <c r="AO2269" s="69"/>
      <c r="AP2269" s="69"/>
      <c r="AQ2269" s="69"/>
      <c r="AR2269" s="69"/>
      <c r="AS2269" s="69"/>
      <c r="AT2269" s="69"/>
      <c r="AU2269" s="69"/>
      <c r="AV2269" s="69"/>
      <c r="AW2269" s="69"/>
      <c r="AX2269" s="69"/>
      <c r="AY2269" s="69"/>
      <c r="AZ2269" s="69"/>
      <c r="BA2269" s="69"/>
      <c r="BB2269" s="69"/>
      <c r="BC2269" s="69"/>
      <c r="BD2269" s="69"/>
      <c r="BE2269" s="69"/>
      <c r="BF2269" s="69"/>
      <c r="BG2269" s="69"/>
      <c r="BH2269" s="69"/>
      <c r="BI2269" s="69"/>
      <c r="BJ2269" s="69"/>
      <c r="BK2269" s="69"/>
      <c r="BL2269" s="69"/>
      <c r="BM2269" s="69"/>
      <c r="BN2269" s="69"/>
      <c r="BO2269" s="69"/>
      <c r="BP2269" s="69"/>
      <c r="BQ2269" s="69"/>
      <c r="BR2269" s="69"/>
      <c r="BS2269" s="69"/>
      <c r="BT2269" s="69"/>
      <c r="BU2269" s="69"/>
      <c r="BV2269" s="69"/>
      <c r="BW2269" s="69"/>
      <c r="BX2269" s="69"/>
      <c r="BY2269" s="69"/>
      <c r="BZ2269" s="69"/>
      <c r="CA2269" s="69"/>
      <c r="CB2269" s="69"/>
      <c r="CC2269" s="69"/>
      <c r="CD2269" s="69"/>
      <c r="CE2269" s="69"/>
      <c r="CF2269" s="69"/>
      <c r="CG2269" s="69"/>
      <c r="CH2269" s="69"/>
      <c r="CI2269" s="69"/>
      <c r="CJ2269" s="69"/>
      <c r="CK2269" s="69"/>
      <c r="CL2269" s="69"/>
      <c r="CM2269" s="69"/>
      <c r="CN2269" s="69"/>
      <c r="CO2269" s="69"/>
      <c r="CP2269" s="69"/>
      <c r="CQ2269" s="69"/>
      <c r="CR2269" s="69"/>
      <c r="CS2269" s="69"/>
      <c r="CT2269" s="69"/>
      <c r="CU2269" s="69"/>
      <c r="CV2269" s="69"/>
      <c r="CW2269" s="69"/>
      <c r="CX2269" s="69"/>
      <c r="CY2269" s="69"/>
      <c r="CZ2269" s="69"/>
      <c r="DA2269" s="69"/>
      <c r="DB2269" s="69"/>
      <c r="DC2269" s="69"/>
      <c r="DD2269" s="69"/>
      <c r="DE2269" s="69"/>
      <c r="DF2269" s="69"/>
      <c r="DG2269" s="69"/>
      <c r="DH2269" s="69"/>
      <c r="DI2269" s="69"/>
      <c r="DJ2269" s="69"/>
      <c r="DK2269" s="69"/>
      <c r="DL2269" s="69"/>
      <c r="DM2269" s="69"/>
      <c r="DN2269" s="69"/>
      <c r="DO2269" s="69"/>
      <c r="DP2269" s="69"/>
      <c r="DQ2269" s="69"/>
      <c r="DR2269" s="69"/>
      <c r="DS2269" s="69"/>
      <c r="DT2269" s="69"/>
      <c r="DU2269" s="69"/>
      <c r="DV2269" s="69"/>
      <c r="DW2269" s="69"/>
      <c r="DX2269" s="69"/>
      <c r="DY2269" s="69"/>
      <c r="DZ2269" s="69"/>
      <c r="EA2269" s="69"/>
      <c r="EB2269" s="69"/>
      <c r="EC2269" s="69"/>
      <c r="ED2269" s="69"/>
      <c r="EE2269" s="69"/>
      <c r="EF2269" s="69"/>
      <c r="EG2269" s="69"/>
      <c r="EH2269" s="69"/>
      <c r="EI2269" s="69"/>
      <c r="EJ2269" s="69"/>
      <c r="EK2269" s="69"/>
      <c r="EL2269" s="69"/>
      <c r="EM2269" s="69"/>
      <c r="EN2269" s="69"/>
      <c r="EO2269" s="69"/>
      <c r="EP2269" s="69"/>
      <c r="EQ2269" s="69"/>
      <c r="ER2269" s="69"/>
      <c r="ES2269" s="69"/>
      <c r="ET2269" s="69"/>
      <c r="EU2269" s="69"/>
      <c r="EV2269" s="69"/>
      <c r="EW2269" s="69"/>
      <c r="EX2269" s="69"/>
      <c r="EY2269" s="69"/>
      <c r="EZ2269" s="69"/>
      <c r="FA2269" s="69"/>
      <c r="FB2269" s="69"/>
      <c r="FC2269" s="69"/>
      <c r="FD2269" s="69"/>
      <c r="FE2269" s="69"/>
      <c r="FF2269" s="69"/>
      <c r="FG2269" s="69"/>
      <c r="FH2269" s="69"/>
      <c r="FI2269" s="69"/>
      <c r="FJ2269" s="69"/>
      <c r="FK2269" s="69"/>
      <c r="FL2269" s="69"/>
      <c r="FM2269" s="69"/>
      <c r="FN2269" s="69"/>
      <c r="FO2269" s="69"/>
      <c r="FP2269" s="69"/>
      <c r="FQ2269" s="69"/>
      <c r="FR2269" s="69"/>
      <c r="FS2269" s="69"/>
      <c r="FT2269" s="69"/>
      <c r="FU2269" s="69"/>
      <c r="FV2269" s="69"/>
      <c r="FW2269" s="69"/>
      <c r="FX2269" s="69"/>
      <c r="FY2269" s="69"/>
      <c r="FZ2269" s="69"/>
      <c r="GA2269" s="69"/>
      <c r="GB2269" s="69"/>
      <c r="GC2269" s="69"/>
      <c r="GD2269" s="69"/>
      <c r="GE2269" s="69"/>
      <c r="GF2269" s="69"/>
      <c r="GG2269" s="69"/>
      <c r="GH2269" s="69"/>
      <c r="GI2269" s="69"/>
      <c r="GJ2269" s="69"/>
      <c r="GK2269" s="69"/>
      <c r="GL2269" s="69"/>
      <c r="GM2269" s="69"/>
      <c r="GN2269" s="69"/>
      <c r="GO2269" s="69"/>
      <c r="GP2269" s="69"/>
      <c r="GQ2269" s="69"/>
      <c r="GR2269" s="69"/>
      <c r="GS2269" s="69"/>
      <c r="GT2269" s="69"/>
      <c r="GU2269" s="69"/>
      <c r="GV2269" s="69"/>
      <c r="GW2269" s="69"/>
      <c r="GX2269" s="69"/>
      <c r="GY2269" s="69"/>
      <c r="GZ2269" s="69"/>
      <c r="HA2269" s="69"/>
      <c r="HB2269" s="69"/>
      <c r="HC2269" s="69"/>
      <c r="HD2269" s="69"/>
      <c r="HE2269" s="69"/>
      <c r="HF2269" s="69"/>
      <c r="HG2269" s="69"/>
      <c r="HH2269" s="69"/>
      <c r="HI2269" s="69"/>
      <c r="HJ2269" s="69"/>
      <c r="HK2269" s="69"/>
      <c r="HL2269" s="69"/>
      <c r="HM2269" s="69"/>
      <c r="HN2269" s="69"/>
      <c r="HO2269" s="69"/>
      <c r="HP2269" s="69"/>
      <c r="HQ2269" s="69"/>
      <c r="HR2269" s="69"/>
      <c r="HS2269" s="69"/>
      <c r="HT2269" s="69"/>
      <c r="HU2269" s="69"/>
      <c r="HV2269" s="69"/>
      <c r="HW2269" s="69"/>
      <c r="HX2269" s="69"/>
      <c r="HY2269" s="69"/>
      <c r="HZ2269" s="69"/>
      <c r="IA2269" s="69"/>
      <c r="IB2269" s="69"/>
      <c r="IC2269" s="69"/>
      <c r="ID2269" s="69"/>
      <c r="IE2269" s="69"/>
      <c r="IF2269" s="69"/>
      <c r="IG2269" s="69"/>
      <c r="IH2269" s="69"/>
      <c r="II2269" s="69"/>
      <c r="IJ2269" s="69"/>
      <c r="IK2269" s="69"/>
      <c r="IL2269" s="69"/>
      <c r="IM2269" s="69"/>
      <c r="IN2269" s="69"/>
    </row>
    <row r="2270" spans="1:248" s="70" customFormat="1" ht="15.95" customHeight="1" x14ac:dyDescent="0.2">
      <c r="A2270" s="13" t="s">
        <v>979</v>
      </c>
      <c r="B2270" s="19">
        <v>52040</v>
      </c>
      <c r="C2270" s="16" t="s">
        <v>980</v>
      </c>
      <c r="D2270" s="355">
        <v>21500</v>
      </c>
      <c r="E2270" s="69"/>
      <c r="F2270" s="69"/>
      <c r="G2270" s="69"/>
      <c r="H2270" s="69"/>
      <c r="I2270" s="69"/>
      <c r="J2270" s="69"/>
      <c r="N2270" s="69"/>
      <c r="O2270" s="69"/>
      <c r="P2270" s="69"/>
      <c r="Q2270" s="69"/>
      <c r="R2270" s="69"/>
      <c r="S2270" s="69"/>
      <c r="T2270" s="69"/>
      <c r="U2270" s="69"/>
      <c r="V2270" s="69"/>
      <c r="W2270" s="69"/>
      <c r="X2270" s="69"/>
      <c r="Y2270" s="69"/>
      <c r="Z2270" s="69"/>
      <c r="AA2270" s="69"/>
      <c r="AB2270" s="69"/>
      <c r="AC2270" s="69"/>
      <c r="AD2270" s="69"/>
      <c r="AE2270" s="69"/>
      <c r="AF2270" s="69"/>
      <c r="AG2270" s="69"/>
      <c r="AH2270" s="69"/>
      <c r="AI2270" s="69"/>
      <c r="AJ2270" s="69"/>
      <c r="AK2270" s="69"/>
      <c r="AL2270" s="69"/>
      <c r="AM2270" s="69"/>
      <c r="AN2270" s="69"/>
      <c r="AO2270" s="69"/>
      <c r="AP2270" s="69"/>
      <c r="AQ2270" s="69"/>
      <c r="AR2270" s="69"/>
      <c r="AS2270" s="69"/>
      <c r="AT2270" s="69"/>
      <c r="AU2270" s="69"/>
      <c r="AV2270" s="69"/>
      <c r="AW2270" s="69"/>
      <c r="AX2270" s="69"/>
      <c r="AY2270" s="69"/>
      <c r="AZ2270" s="69"/>
      <c r="BA2270" s="69"/>
      <c r="BB2270" s="69"/>
      <c r="BC2270" s="69"/>
      <c r="BD2270" s="69"/>
      <c r="BE2270" s="69"/>
      <c r="BF2270" s="69"/>
      <c r="BG2270" s="69"/>
      <c r="BH2270" s="69"/>
      <c r="BI2270" s="69"/>
      <c r="BJ2270" s="69"/>
      <c r="BK2270" s="69"/>
      <c r="BL2270" s="69"/>
      <c r="BM2270" s="69"/>
      <c r="BN2270" s="69"/>
      <c r="BO2270" s="69"/>
      <c r="BP2270" s="69"/>
      <c r="BQ2270" s="69"/>
      <c r="BR2270" s="69"/>
      <c r="BS2270" s="69"/>
      <c r="BT2270" s="69"/>
      <c r="BU2270" s="69"/>
      <c r="BV2270" s="69"/>
      <c r="BW2270" s="69"/>
      <c r="BX2270" s="69"/>
      <c r="BY2270" s="69"/>
      <c r="BZ2270" s="69"/>
      <c r="CA2270" s="69"/>
      <c r="CB2270" s="69"/>
      <c r="CC2270" s="69"/>
      <c r="CD2270" s="69"/>
      <c r="CE2270" s="69"/>
      <c r="CF2270" s="69"/>
      <c r="CG2270" s="69"/>
      <c r="CH2270" s="69"/>
      <c r="CI2270" s="69"/>
      <c r="CJ2270" s="69"/>
      <c r="CK2270" s="69"/>
      <c r="CL2270" s="69"/>
      <c r="CM2270" s="69"/>
      <c r="CN2270" s="69"/>
      <c r="CO2270" s="69"/>
      <c r="CP2270" s="69"/>
      <c r="CQ2270" s="69"/>
      <c r="CR2270" s="69"/>
      <c r="CS2270" s="69"/>
      <c r="CT2270" s="69"/>
      <c r="CU2270" s="69"/>
      <c r="CV2270" s="69"/>
      <c r="CW2270" s="69"/>
      <c r="CX2270" s="69"/>
      <c r="CY2270" s="69"/>
      <c r="CZ2270" s="69"/>
      <c r="DA2270" s="69"/>
      <c r="DB2270" s="69"/>
      <c r="DC2270" s="69"/>
      <c r="DD2270" s="69"/>
      <c r="DE2270" s="69"/>
      <c r="DF2270" s="69"/>
      <c r="DG2270" s="69"/>
      <c r="DH2270" s="69"/>
      <c r="DI2270" s="69"/>
      <c r="DJ2270" s="69"/>
      <c r="DK2270" s="69"/>
      <c r="DL2270" s="69"/>
      <c r="DM2270" s="69"/>
      <c r="DN2270" s="69"/>
      <c r="DO2270" s="69"/>
      <c r="DP2270" s="69"/>
      <c r="DQ2270" s="69"/>
      <c r="DR2270" s="69"/>
      <c r="DS2270" s="69"/>
      <c r="DT2270" s="69"/>
      <c r="DU2270" s="69"/>
      <c r="DV2270" s="69"/>
      <c r="DW2270" s="69"/>
      <c r="DX2270" s="69"/>
      <c r="DY2270" s="69"/>
      <c r="DZ2270" s="69"/>
      <c r="EA2270" s="69"/>
      <c r="EB2270" s="69"/>
      <c r="EC2270" s="69"/>
      <c r="ED2270" s="69"/>
      <c r="EE2270" s="69"/>
      <c r="EF2270" s="69"/>
      <c r="EG2270" s="69"/>
      <c r="EH2270" s="69"/>
      <c r="EI2270" s="69"/>
      <c r="EJ2270" s="69"/>
      <c r="EK2270" s="69"/>
      <c r="EL2270" s="69"/>
      <c r="EM2270" s="69"/>
      <c r="EN2270" s="69"/>
      <c r="EO2270" s="69"/>
      <c r="EP2270" s="69"/>
      <c r="EQ2270" s="69"/>
      <c r="ER2270" s="69"/>
      <c r="ES2270" s="69"/>
      <c r="ET2270" s="69"/>
      <c r="EU2270" s="69"/>
      <c r="EV2270" s="69"/>
      <c r="EW2270" s="69"/>
      <c r="EX2270" s="69"/>
      <c r="EY2270" s="69"/>
      <c r="EZ2270" s="69"/>
      <c r="FA2270" s="69"/>
      <c r="FB2270" s="69"/>
      <c r="FC2270" s="69"/>
      <c r="FD2270" s="69"/>
      <c r="FE2270" s="69"/>
      <c r="FF2270" s="69"/>
      <c r="FG2270" s="69"/>
      <c r="FH2270" s="69"/>
      <c r="FI2270" s="69"/>
      <c r="FJ2270" s="69"/>
      <c r="FK2270" s="69"/>
      <c r="FL2270" s="69"/>
      <c r="FM2270" s="69"/>
      <c r="FN2270" s="69"/>
      <c r="FO2270" s="69"/>
      <c r="FP2270" s="69"/>
      <c r="FQ2270" s="69"/>
      <c r="FR2270" s="69"/>
      <c r="FS2270" s="69"/>
      <c r="FT2270" s="69"/>
      <c r="FU2270" s="69"/>
      <c r="FV2270" s="69"/>
      <c r="FW2270" s="69"/>
      <c r="FX2270" s="69"/>
      <c r="FY2270" s="69"/>
      <c r="FZ2270" s="69"/>
      <c r="GA2270" s="69"/>
      <c r="GB2270" s="69"/>
      <c r="GC2270" s="69"/>
      <c r="GD2270" s="69"/>
      <c r="GE2270" s="69"/>
      <c r="GF2270" s="69"/>
      <c r="GG2270" s="69"/>
      <c r="GH2270" s="69"/>
      <c r="GI2270" s="69"/>
      <c r="GJ2270" s="69"/>
      <c r="GK2270" s="69"/>
      <c r="GL2270" s="69"/>
      <c r="GM2270" s="69"/>
      <c r="GN2270" s="69"/>
      <c r="GO2270" s="69"/>
      <c r="GP2270" s="69"/>
      <c r="GQ2270" s="69"/>
      <c r="GR2270" s="69"/>
      <c r="GS2270" s="69"/>
      <c r="GT2270" s="69"/>
      <c r="GU2270" s="69"/>
      <c r="GV2270" s="69"/>
      <c r="GW2270" s="69"/>
      <c r="GX2270" s="69"/>
      <c r="GY2270" s="69"/>
      <c r="GZ2270" s="69"/>
      <c r="HA2270" s="69"/>
      <c r="HB2270" s="69"/>
      <c r="HC2270" s="69"/>
      <c r="HD2270" s="69"/>
      <c r="HE2270" s="69"/>
      <c r="HF2270" s="69"/>
      <c r="HG2270" s="69"/>
      <c r="HH2270" s="69"/>
      <c r="HI2270" s="69"/>
      <c r="HJ2270" s="69"/>
      <c r="HK2270" s="69"/>
      <c r="HL2270" s="69"/>
      <c r="HM2270" s="69"/>
      <c r="HN2270" s="69"/>
      <c r="HO2270" s="69"/>
      <c r="HP2270" s="69"/>
      <c r="HQ2270" s="69"/>
      <c r="HR2270" s="69"/>
      <c r="HS2270" s="69"/>
      <c r="HT2270" s="69"/>
      <c r="HU2270" s="69"/>
      <c r="HV2270" s="69"/>
      <c r="HW2270" s="69"/>
      <c r="HX2270" s="69"/>
      <c r="HY2270" s="69"/>
      <c r="HZ2270" s="69"/>
      <c r="IA2270" s="69"/>
      <c r="IB2270" s="69"/>
      <c r="IC2270" s="69"/>
      <c r="ID2270" s="69"/>
      <c r="IE2270" s="69"/>
      <c r="IF2270" s="69"/>
      <c r="IG2270" s="69"/>
      <c r="IH2270" s="69"/>
      <c r="II2270" s="69"/>
      <c r="IJ2270" s="69"/>
      <c r="IK2270" s="69"/>
      <c r="IL2270" s="69"/>
      <c r="IM2270" s="69"/>
      <c r="IN2270" s="69"/>
    </row>
    <row r="2271" spans="1:248" s="70" customFormat="1" ht="15.95" customHeight="1" x14ac:dyDescent="0.2">
      <c r="A2271" s="13" t="s">
        <v>981</v>
      </c>
      <c r="B2271" s="19">
        <v>52041</v>
      </c>
      <c r="C2271" s="16" t="s">
        <v>982</v>
      </c>
      <c r="D2271" s="355">
        <v>28000</v>
      </c>
      <c r="E2271" s="69"/>
      <c r="F2271" s="69"/>
      <c r="G2271" s="69"/>
      <c r="H2271" s="69"/>
      <c r="I2271" s="69"/>
      <c r="J2271" s="69"/>
      <c r="N2271" s="69"/>
      <c r="O2271" s="69"/>
      <c r="P2271" s="69"/>
      <c r="Q2271" s="69"/>
      <c r="R2271" s="69"/>
      <c r="S2271" s="69"/>
      <c r="T2271" s="69"/>
      <c r="U2271" s="69"/>
      <c r="V2271" s="69"/>
      <c r="W2271" s="69"/>
      <c r="X2271" s="69"/>
      <c r="Y2271" s="69"/>
      <c r="Z2271" s="69"/>
      <c r="AA2271" s="69"/>
      <c r="AB2271" s="69"/>
      <c r="AC2271" s="69"/>
      <c r="AD2271" s="69"/>
      <c r="AE2271" s="69"/>
      <c r="AF2271" s="69"/>
      <c r="AG2271" s="69"/>
      <c r="AH2271" s="69"/>
      <c r="AI2271" s="69"/>
      <c r="AJ2271" s="69"/>
      <c r="AK2271" s="69"/>
      <c r="AL2271" s="69"/>
      <c r="AM2271" s="69"/>
      <c r="AN2271" s="69"/>
      <c r="AO2271" s="69"/>
      <c r="AP2271" s="69"/>
      <c r="AQ2271" s="69"/>
      <c r="AR2271" s="69"/>
      <c r="AS2271" s="69"/>
      <c r="AT2271" s="69"/>
      <c r="AU2271" s="69"/>
      <c r="AV2271" s="69"/>
      <c r="AW2271" s="69"/>
      <c r="AX2271" s="69"/>
      <c r="AY2271" s="69"/>
      <c r="AZ2271" s="69"/>
      <c r="BA2271" s="69"/>
      <c r="BB2271" s="69"/>
      <c r="BC2271" s="69"/>
      <c r="BD2271" s="69"/>
      <c r="BE2271" s="69"/>
      <c r="BF2271" s="69"/>
      <c r="BG2271" s="69"/>
      <c r="BH2271" s="69"/>
      <c r="BI2271" s="69"/>
      <c r="BJ2271" s="69"/>
      <c r="BK2271" s="69"/>
      <c r="BL2271" s="69"/>
      <c r="BM2271" s="69"/>
      <c r="BN2271" s="69"/>
      <c r="BO2271" s="69"/>
      <c r="BP2271" s="69"/>
      <c r="BQ2271" s="69"/>
      <c r="BR2271" s="69"/>
      <c r="BS2271" s="69"/>
      <c r="BT2271" s="69"/>
      <c r="BU2271" s="69"/>
      <c r="BV2271" s="69"/>
      <c r="BW2271" s="69"/>
      <c r="BX2271" s="69"/>
      <c r="BY2271" s="69"/>
      <c r="BZ2271" s="69"/>
      <c r="CA2271" s="69"/>
      <c r="CB2271" s="69"/>
      <c r="CC2271" s="69"/>
      <c r="CD2271" s="69"/>
      <c r="CE2271" s="69"/>
      <c r="CF2271" s="69"/>
      <c r="CG2271" s="69"/>
      <c r="CH2271" s="69"/>
      <c r="CI2271" s="69"/>
      <c r="CJ2271" s="69"/>
      <c r="CK2271" s="69"/>
      <c r="CL2271" s="69"/>
      <c r="CM2271" s="69"/>
      <c r="CN2271" s="69"/>
      <c r="CO2271" s="69"/>
      <c r="CP2271" s="69"/>
      <c r="CQ2271" s="69"/>
      <c r="CR2271" s="69"/>
      <c r="CS2271" s="69"/>
      <c r="CT2271" s="69"/>
      <c r="CU2271" s="69"/>
      <c r="CV2271" s="69"/>
      <c r="CW2271" s="69"/>
      <c r="CX2271" s="69"/>
      <c r="CY2271" s="69"/>
      <c r="CZ2271" s="69"/>
      <c r="DA2271" s="69"/>
      <c r="DB2271" s="69"/>
      <c r="DC2271" s="69"/>
      <c r="DD2271" s="69"/>
      <c r="DE2271" s="69"/>
      <c r="DF2271" s="69"/>
      <c r="DG2271" s="69"/>
      <c r="DH2271" s="69"/>
      <c r="DI2271" s="69"/>
      <c r="DJ2271" s="69"/>
      <c r="DK2271" s="69"/>
      <c r="DL2271" s="69"/>
      <c r="DM2271" s="69"/>
      <c r="DN2271" s="69"/>
      <c r="DO2271" s="69"/>
      <c r="DP2271" s="69"/>
      <c r="DQ2271" s="69"/>
      <c r="DR2271" s="69"/>
      <c r="DS2271" s="69"/>
      <c r="DT2271" s="69"/>
      <c r="DU2271" s="69"/>
      <c r="DV2271" s="69"/>
      <c r="DW2271" s="69"/>
      <c r="DX2271" s="69"/>
      <c r="DY2271" s="69"/>
      <c r="DZ2271" s="69"/>
      <c r="EA2271" s="69"/>
      <c r="EB2271" s="69"/>
      <c r="EC2271" s="69"/>
      <c r="ED2271" s="69"/>
      <c r="EE2271" s="69"/>
      <c r="EF2271" s="69"/>
      <c r="EG2271" s="69"/>
      <c r="EH2271" s="69"/>
      <c r="EI2271" s="69"/>
      <c r="EJ2271" s="69"/>
      <c r="EK2271" s="69"/>
      <c r="EL2271" s="69"/>
      <c r="EM2271" s="69"/>
      <c r="EN2271" s="69"/>
      <c r="EO2271" s="69"/>
      <c r="EP2271" s="69"/>
      <c r="EQ2271" s="69"/>
      <c r="ER2271" s="69"/>
      <c r="ES2271" s="69"/>
      <c r="ET2271" s="69"/>
      <c r="EU2271" s="69"/>
      <c r="EV2271" s="69"/>
      <c r="EW2271" s="69"/>
      <c r="EX2271" s="69"/>
      <c r="EY2271" s="69"/>
      <c r="EZ2271" s="69"/>
      <c r="FA2271" s="69"/>
      <c r="FB2271" s="69"/>
      <c r="FC2271" s="69"/>
      <c r="FD2271" s="69"/>
      <c r="FE2271" s="69"/>
      <c r="FF2271" s="69"/>
      <c r="FG2271" s="69"/>
      <c r="FH2271" s="69"/>
      <c r="FI2271" s="69"/>
      <c r="FJ2271" s="69"/>
      <c r="FK2271" s="69"/>
      <c r="FL2271" s="69"/>
      <c r="FM2271" s="69"/>
      <c r="FN2271" s="69"/>
      <c r="FO2271" s="69"/>
      <c r="FP2271" s="69"/>
      <c r="FQ2271" s="69"/>
      <c r="FR2271" s="69"/>
      <c r="FS2271" s="69"/>
      <c r="FT2271" s="69"/>
      <c r="FU2271" s="69"/>
      <c r="FV2271" s="69"/>
      <c r="FW2271" s="69"/>
      <c r="FX2271" s="69"/>
      <c r="FY2271" s="69"/>
      <c r="FZ2271" s="69"/>
      <c r="GA2271" s="69"/>
      <c r="GB2271" s="69"/>
      <c r="GC2271" s="69"/>
      <c r="GD2271" s="69"/>
      <c r="GE2271" s="69"/>
      <c r="GF2271" s="69"/>
      <c r="GG2271" s="69"/>
      <c r="GH2271" s="69"/>
      <c r="GI2271" s="69"/>
      <c r="GJ2271" s="69"/>
      <c r="GK2271" s="69"/>
      <c r="GL2271" s="69"/>
      <c r="GM2271" s="69"/>
      <c r="GN2271" s="69"/>
      <c r="GO2271" s="69"/>
      <c r="GP2271" s="69"/>
      <c r="GQ2271" s="69"/>
      <c r="GR2271" s="69"/>
      <c r="GS2271" s="69"/>
      <c r="GT2271" s="69"/>
      <c r="GU2271" s="69"/>
      <c r="GV2271" s="69"/>
      <c r="GW2271" s="69"/>
      <c r="GX2271" s="69"/>
      <c r="GY2271" s="69"/>
      <c r="GZ2271" s="69"/>
      <c r="HA2271" s="69"/>
      <c r="HB2271" s="69"/>
      <c r="HC2271" s="69"/>
      <c r="HD2271" s="69"/>
      <c r="HE2271" s="69"/>
      <c r="HF2271" s="69"/>
      <c r="HG2271" s="69"/>
      <c r="HH2271" s="69"/>
      <c r="HI2271" s="69"/>
      <c r="HJ2271" s="69"/>
      <c r="HK2271" s="69"/>
      <c r="HL2271" s="69"/>
      <c r="HM2271" s="69"/>
      <c r="HN2271" s="69"/>
      <c r="HO2271" s="69"/>
      <c r="HP2271" s="69"/>
      <c r="HQ2271" s="69"/>
      <c r="HR2271" s="69"/>
      <c r="HS2271" s="69"/>
      <c r="HT2271" s="69"/>
      <c r="HU2271" s="69"/>
      <c r="HV2271" s="69"/>
      <c r="HW2271" s="69"/>
      <c r="HX2271" s="69"/>
      <c r="HY2271" s="69"/>
      <c r="HZ2271" s="69"/>
      <c r="IA2271" s="69"/>
      <c r="IB2271" s="69"/>
      <c r="IC2271" s="69"/>
      <c r="ID2271" s="69"/>
      <c r="IE2271" s="69"/>
      <c r="IF2271" s="69"/>
      <c r="IG2271" s="69"/>
      <c r="IH2271" s="69"/>
      <c r="II2271" s="69"/>
      <c r="IJ2271" s="69"/>
      <c r="IK2271" s="69"/>
      <c r="IL2271" s="69"/>
      <c r="IM2271" s="69"/>
      <c r="IN2271" s="69"/>
    </row>
    <row r="2272" spans="1:248" s="70" customFormat="1" ht="32.1" customHeight="1" x14ac:dyDescent="0.2">
      <c r="A2272" s="13" t="s">
        <v>983</v>
      </c>
      <c r="B2272" s="19">
        <v>52042</v>
      </c>
      <c r="C2272" s="16" t="s">
        <v>984</v>
      </c>
      <c r="D2272" s="355">
        <v>31500</v>
      </c>
      <c r="E2272" s="69"/>
      <c r="F2272" s="69"/>
      <c r="G2272" s="69"/>
      <c r="H2272" s="69"/>
      <c r="I2272" s="69"/>
      <c r="J2272" s="69"/>
      <c r="N2272" s="69"/>
      <c r="O2272" s="69"/>
      <c r="P2272" s="69"/>
      <c r="Q2272" s="69"/>
      <c r="R2272" s="69"/>
      <c r="S2272" s="69"/>
      <c r="T2272" s="69"/>
      <c r="U2272" s="69"/>
      <c r="V2272" s="69"/>
      <c r="W2272" s="69"/>
      <c r="X2272" s="69"/>
      <c r="Y2272" s="69"/>
      <c r="Z2272" s="69"/>
      <c r="AA2272" s="69"/>
      <c r="AB2272" s="69"/>
      <c r="AC2272" s="69"/>
      <c r="AD2272" s="69"/>
      <c r="AE2272" s="69"/>
      <c r="AF2272" s="69"/>
      <c r="AG2272" s="69"/>
      <c r="AH2272" s="69"/>
      <c r="AI2272" s="69"/>
      <c r="AJ2272" s="69"/>
      <c r="AK2272" s="69"/>
      <c r="AL2272" s="69"/>
      <c r="AM2272" s="69"/>
      <c r="AN2272" s="69"/>
      <c r="AO2272" s="69"/>
      <c r="AP2272" s="69"/>
      <c r="AQ2272" s="69"/>
      <c r="AR2272" s="69"/>
      <c r="AS2272" s="69"/>
      <c r="AT2272" s="69"/>
      <c r="AU2272" s="69"/>
      <c r="AV2272" s="69"/>
      <c r="AW2272" s="69"/>
      <c r="AX2272" s="69"/>
      <c r="AY2272" s="69"/>
      <c r="AZ2272" s="69"/>
      <c r="BA2272" s="69"/>
      <c r="BB2272" s="69"/>
      <c r="BC2272" s="69"/>
      <c r="BD2272" s="69"/>
      <c r="BE2272" s="69"/>
      <c r="BF2272" s="69"/>
      <c r="BG2272" s="69"/>
      <c r="BH2272" s="69"/>
      <c r="BI2272" s="69"/>
      <c r="BJ2272" s="69"/>
      <c r="BK2272" s="69"/>
      <c r="BL2272" s="69"/>
      <c r="BM2272" s="69"/>
      <c r="BN2272" s="69"/>
      <c r="BO2272" s="69"/>
      <c r="BP2272" s="69"/>
      <c r="BQ2272" s="69"/>
      <c r="BR2272" s="69"/>
      <c r="BS2272" s="69"/>
      <c r="BT2272" s="69"/>
      <c r="BU2272" s="69"/>
      <c r="BV2272" s="69"/>
      <c r="BW2272" s="69"/>
      <c r="BX2272" s="69"/>
      <c r="BY2272" s="69"/>
      <c r="BZ2272" s="69"/>
      <c r="CA2272" s="69"/>
      <c r="CB2272" s="69"/>
      <c r="CC2272" s="69"/>
      <c r="CD2272" s="69"/>
      <c r="CE2272" s="69"/>
      <c r="CF2272" s="69"/>
      <c r="CG2272" s="69"/>
      <c r="CH2272" s="69"/>
      <c r="CI2272" s="69"/>
      <c r="CJ2272" s="69"/>
      <c r="CK2272" s="69"/>
      <c r="CL2272" s="69"/>
      <c r="CM2272" s="69"/>
      <c r="CN2272" s="69"/>
      <c r="CO2272" s="69"/>
      <c r="CP2272" s="69"/>
      <c r="CQ2272" s="69"/>
      <c r="CR2272" s="69"/>
      <c r="CS2272" s="69"/>
      <c r="CT2272" s="69"/>
      <c r="CU2272" s="69"/>
      <c r="CV2272" s="69"/>
      <c r="CW2272" s="69"/>
      <c r="CX2272" s="69"/>
      <c r="CY2272" s="69"/>
      <c r="CZ2272" s="69"/>
      <c r="DA2272" s="69"/>
      <c r="DB2272" s="69"/>
      <c r="DC2272" s="69"/>
      <c r="DD2272" s="69"/>
      <c r="DE2272" s="69"/>
      <c r="DF2272" s="69"/>
      <c r="DG2272" s="69"/>
      <c r="DH2272" s="69"/>
      <c r="DI2272" s="69"/>
      <c r="DJ2272" s="69"/>
      <c r="DK2272" s="69"/>
      <c r="DL2272" s="69"/>
      <c r="DM2272" s="69"/>
      <c r="DN2272" s="69"/>
      <c r="DO2272" s="69"/>
      <c r="DP2272" s="69"/>
      <c r="DQ2272" s="69"/>
      <c r="DR2272" s="69"/>
      <c r="DS2272" s="69"/>
      <c r="DT2272" s="69"/>
      <c r="DU2272" s="69"/>
      <c r="DV2272" s="69"/>
      <c r="DW2272" s="69"/>
      <c r="DX2272" s="69"/>
      <c r="DY2272" s="69"/>
      <c r="DZ2272" s="69"/>
      <c r="EA2272" s="69"/>
      <c r="EB2272" s="69"/>
      <c r="EC2272" s="69"/>
      <c r="ED2272" s="69"/>
      <c r="EE2272" s="69"/>
      <c r="EF2272" s="69"/>
      <c r="EG2272" s="69"/>
      <c r="EH2272" s="69"/>
      <c r="EI2272" s="69"/>
      <c r="EJ2272" s="69"/>
      <c r="EK2272" s="69"/>
      <c r="EL2272" s="69"/>
      <c r="EM2272" s="69"/>
      <c r="EN2272" s="69"/>
      <c r="EO2272" s="69"/>
      <c r="EP2272" s="69"/>
      <c r="EQ2272" s="69"/>
      <c r="ER2272" s="69"/>
      <c r="ES2272" s="69"/>
      <c r="ET2272" s="69"/>
      <c r="EU2272" s="69"/>
      <c r="EV2272" s="69"/>
      <c r="EW2272" s="69"/>
      <c r="EX2272" s="69"/>
      <c r="EY2272" s="69"/>
      <c r="EZ2272" s="69"/>
      <c r="FA2272" s="69"/>
      <c r="FB2272" s="69"/>
      <c r="FC2272" s="69"/>
      <c r="FD2272" s="69"/>
      <c r="FE2272" s="69"/>
      <c r="FF2272" s="69"/>
      <c r="FG2272" s="69"/>
      <c r="FH2272" s="69"/>
      <c r="FI2272" s="69"/>
      <c r="FJ2272" s="69"/>
      <c r="FK2272" s="69"/>
      <c r="FL2272" s="69"/>
      <c r="FM2272" s="69"/>
      <c r="FN2272" s="69"/>
      <c r="FO2272" s="69"/>
      <c r="FP2272" s="69"/>
      <c r="FQ2272" s="69"/>
      <c r="FR2272" s="69"/>
      <c r="FS2272" s="69"/>
      <c r="FT2272" s="69"/>
      <c r="FU2272" s="69"/>
      <c r="FV2272" s="69"/>
      <c r="FW2272" s="69"/>
      <c r="FX2272" s="69"/>
      <c r="FY2272" s="69"/>
      <c r="FZ2272" s="69"/>
      <c r="GA2272" s="69"/>
      <c r="GB2272" s="69"/>
      <c r="GC2272" s="69"/>
      <c r="GD2272" s="69"/>
      <c r="GE2272" s="69"/>
      <c r="GF2272" s="69"/>
      <c r="GG2272" s="69"/>
      <c r="GH2272" s="69"/>
      <c r="GI2272" s="69"/>
      <c r="GJ2272" s="69"/>
      <c r="GK2272" s="69"/>
      <c r="GL2272" s="69"/>
      <c r="GM2272" s="69"/>
      <c r="GN2272" s="69"/>
      <c r="GO2272" s="69"/>
      <c r="GP2272" s="69"/>
      <c r="GQ2272" s="69"/>
      <c r="GR2272" s="69"/>
      <c r="GS2272" s="69"/>
      <c r="GT2272" s="69"/>
      <c r="GU2272" s="69"/>
      <c r="GV2272" s="69"/>
      <c r="GW2272" s="69"/>
      <c r="GX2272" s="69"/>
      <c r="GY2272" s="69"/>
      <c r="GZ2272" s="69"/>
      <c r="HA2272" s="69"/>
      <c r="HB2272" s="69"/>
      <c r="HC2272" s="69"/>
      <c r="HD2272" s="69"/>
      <c r="HE2272" s="69"/>
      <c r="HF2272" s="69"/>
      <c r="HG2272" s="69"/>
      <c r="HH2272" s="69"/>
      <c r="HI2272" s="69"/>
      <c r="HJ2272" s="69"/>
      <c r="HK2272" s="69"/>
      <c r="HL2272" s="69"/>
      <c r="HM2272" s="69"/>
      <c r="HN2272" s="69"/>
      <c r="HO2272" s="69"/>
      <c r="HP2272" s="69"/>
      <c r="HQ2272" s="69"/>
      <c r="HR2272" s="69"/>
      <c r="HS2272" s="69"/>
      <c r="HT2272" s="69"/>
      <c r="HU2272" s="69"/>
      <c r="HV2272" s="69"/>
      <c r="HW2272" s="69"/>
      <c r="HX2272" s="69"/>
      <c r="HY2272" s="69"/>
      <c r="HZ2272" s="69"/>
      <c r="IA2272" s="69"/>
      <c r="IB2272" s="69"/>
      <c r="IC2272" s="69"/>
      <c r="ID2272" s="69"/>
      <c r="IE2272" s="69"/>
      <c r="IF2272" s="69"/>
      <c r="IG2272" s="69"/>
      <c r="IH2272" s="69"/>
      <c r="II2272" s="69"/>
      <c r="IJ2272" s="69"/>
      <c r="IK2272" s="69"/>
      <c r="IL2272" s="69"/>
      <c r="IM2272" s="69"/>
      <c r="IN2272" s="69"/>
    </row>
    <row r="2273" spans="1:248" s="70" customFormat="1" ht="15.95" customHeight="1" x14ac:dyDescent="0.2">
      <c r="A2273" s="13" t="s">
        <v>985</v>
      </c>
      <c r="B2273" s="19">
        <v>52043</v>
      </c>
      <c r="C2273" s="16" t="s">
        <v>986</v>
      </c>
      <c r="D2273" s="355">
        <v>30100</v>
      </c>
      <c r="E2273" s="69"/>
      <c r="F2273" s="69"/>
      <c r="G2273" s="69"/>
      <c r="H2273" s="69"/>
      <c r="I2273" s="69"/>
      <c r="J2273" s="69"/>
      <c r="N2273" s="69"/>
      <c r="O2273" s="69"/>
      <c r="P2273" s="69"/>
      <c r="Q2273" s="69"/>
      <c r="R2273" s="69"/>
      <c r="S2273" s="69"/>
      <c r="T2273" s="69"/>
      <c r="U2273" s="69"/>
      <c r="V2273" s="69"/>
      <c r="W2273" s="69"/>
      <c r="X2273" s="69"/>
      <c r="Y2273" s="69"/>
      <c r="Z2273" s="69"/>
      <c r="AA2273" s="69"/>
      <c r="AB2273" s="69"/>
      <c r="AC2273" s="69"/>
      <c r="AD2273" s="69"/>
      <c r="AE2273" s="69"/>
      <c r="AF2273" s="69"/>
      <c r="AG2273" s="69"/>
      <c r="AH2273" s="69"/>
      <c r="AI2273" s="69"/>
      <c r="AJ2273" s="69"/>
      <c r="AK2273" s="69"/>
      <c r="AL2273" s="69"/>
      <c r="AM2273" s="69"/>
      <c r="AN2273" s="69"/>
      <c r="AO2273" s="69"/>
      <c r="AP2273" s="69"/>
      <c r="AQ2273" s="69"/>
      <c r="AR2273" s="69"/>
      <c r="AS2273" s="69"/>
      <c r="AT2273" s="69"/>
      <c r="AU2273" s="69"/>
      <c r="AV2273" s="69"/>
      <c r="AW2273" s="69"/>
      <c r="AX2273" s="69"/>
      <c r="AY2273" s="69"/>
      <c r="AZ2273" s="69"/>
      <c r="BA2273" s="69"/>
      <c r="BB2273" s="69"/>
      <c r="BC2273" s="69"/>
      <c r="BD2273" s="69"/>
      <c r="BE2273" s="69"/>
      <c r="BF2273" s="69"/>
      <c r="BG2273" s="69"/>
      <c r="BH2273" s="69"/>
      <c r="BI2273" s="69"/>
      <c r="BJ2273" s="69"/>
      <c r="BK2273" s="69"/>
      <c r="BL2273" s="69"/>
      <c r="BM2273" s="69"/>
      <c r="BN2273" s="69"/>
      <c r="BO2273" s="69"/>
      <c r="BP2273" s="69"/>
      <c r="BQ2273" s="69"/>
      <c r="BR2273" s="69"/>
      <c r="BS2273" s="69"/>
      <c r="BT2273" s="69"/>
      <c r="BU2273" s="69"/>
      <c r="BV2273" s="69"/>
      <c r="BW2273" s="69"/>
      <c r="BX2273" s="69"/>
      <c r="BY2273" s="69"/>
      <c r="BZ2273" s="69"/>
      <c r="CA2273" s="69"/>
      <c r="CB2273" s="69"/>
      <c r="CC2273" s="69"/>
      <c r="CD2273" s="69"/>
      <c r="CE2273" s="69"/>
      <c r="CF2273" s="69"/>
      <c r="CG2273" s="69"/>
      <c r="CH2273" s="69"/>
      <c r="CI2273" s="69"/>
      <c r="CJ2273" s="69"/>
      <c r="CK2273" s="69"/>
      <c r="CL2273" s="69"/>
      <c r="CM2273" s="69"/>
      <c r="CN2273" s="69"/>
      <c r="CO2273" s="69"/>
      <c r="CP2273" s="69"/>
      <c r="CQ2273" s="69"/>
      <c r="CR2273" s="69"/>
      <c r="CS2273" s="69"/>
      <c r="CT2273" s="69"/>
      <c r="CU2273" s="69"/>
      <c r="CV2273" s="69"/>
      <c r="CW2273" s="69"/>
      <c r="CX2273" s="69"/>
      <c r="CY2273" s="69"/>
      <c r="CZ2273" s="69"/>
      <c r="DA2273" s="69"/>
      <c r="DB2273" s="69"/>
      <c r="DC2273" s="69"/>
      <c r="DD2273" s="69"/>
      <c r="DE2273" s="69"/>
      <c r="DF2273" s="69"/>
      <c r="DG2273" s="69"/>
      <c r="DH2273" s="69"/>
      <c r="DI2273" s="69"/>
      <c r="DJ2273" s="69"/>
      <c r="DK2273" s="69"/>
      <c r="DL2273" s="69"/>
      <c r="DM2273" s="69"/>
      <c r="DN2273" s="69"/>
      <c r="DO2273" s="69"/>
      <c r="DP2273" s="69"/>
      <c r="DQ2273" s="69"/>
      <c r="DR2273" s="69"/>
      <c r="DS2273" s="69"/>
      <c r="DT2273" s="69"/>
      <c r="DU2273" s="69"/>
      <c r="DV2273" s="69"/>
      <c r="DW2273" s="69"/>
      <c r="DX2273" s="69"/>
      <c r="DY2273" s="69"/>
      <c r="DZ2273" s="69"/>
      <c r="EA2273" s="69"/>
      <c r="EB2273" s="69"/>
      <c r="EC2273" s="69"/>
      <c r="ED2273" s="69"/>
      <c r="EE2273" s="69"/>
      <c r="EF2273" s="69"/>
      <c r="EG2273" s="69"/>
      <c r="EH2273" s="69"/>
      <c r="EI2273" s="69"/>
      <c r="EJ2273" s="69"/>
      <c r="EK2273" s="69"/>
      <c r="EL2273" s="69"/>
      <c r="EM2273" s="69"/>
      <c r="EN2273" s="69"/>
      <c r="EO2273" s="69"/>
      <c r="EP2273" s="69"/>
      <c r="EQ2273" s="69"/>
      <c r="ER2273" s="69"/>
      <c r="ES2273" s="69"/>
      <c r="ET2273" s="69"/>
      <c r="EU2273" s="69"/>
      <c r="EV2273" s="69"/>
      <c r="EW2273" s="69"/>
      <c r="EX2273" s="69"/>
      <c r="EY2273" s="69"/>
      <c r="EZ2273" s="69"/>
      <c r="FA2273" s="69"/>
      <c r="FB2273" s="69"/>
      <c r="FC2273" s="69"/>
      <c r="FD2273" s="69"/>
      <c r="FE2273" s="69"/>
      <c r="FF2273" s="69"/>
      <c r="FG2273" s="69"/>
      <c r="FH2273" s="69"/>
      <c r="FI2273" s="69"/>
      <c r="FJ2273" s="69"/>
      <c r="FK2273" s="69"/>
      <c r="FL2273" s="69"/>
      <c r="FM2273" s="69"/>
      <c r="FN2273" s="69"/>
      <c r="FO2273" s="69"/>
      <c r="FP2273" s="69"/>
      <c r="FQ2273" s="69"/>
      <c r="FR2273" s="69"/>
      <c r="FS2273" s="69"/>
      <c r="FT2273" s="69"/>
      <c r="FU2273" s="69"/>
      <c r="FV2273" s="69"/>
      <c r="FW2273" s="69"/>
      <c r="FX2273" s="69"/>
      <c r="FY2273" s="69"/>
      <c r="FZ2273" s="69"/>
      <c r="GA2273" s="69"/>
      <c r="GB2273" s="69"/>
      <c r="GC2273" s="69"/>
      <c r="GD2273" s="69"/>
      <c r="GE2273" s="69"/>
      <c r="GF2273" s="69"/>
      <c r="GG2273" s="69"/>
      <c r="GH2273" s="69"/>
      <c r="GI2273" s="69"/>
      <c r="GJ2273" s="69"/>
      <c r="GK2273" s="69"/>
      <c r="GL2273" s="69"/>
      <c r="GM2273" s="69"/>
      <c r="GN2273" s="69"/>
      <c r="GO2273" s="69"/>
      <c r="GP2273" s="69"/>
      <c r="GQ2273" s="69"/>
      <c r="GR2273" s="69"/>
      <c r="GS2273" s="69"/>
      <c r="GT2273" s="69"/>
      <c r="GU2273" s="69"/>
      <c r="GV2273" s="69"/>
      <c r="GW2273" s="69"/>
      <c r="GX2273" s="69"/>
      <c r="GY2273" s="69"/>
      <c r="GZ2273" s="69"/>
      <c r="HA2273" s="69"/>
      <c r="HB2273" s="69"/>
      <c r="HC2273" s="69"/>
      <c r="HD2273" s="69"/>
      <c r="HE2273" s="69"/>
      <c r="HF2273" s="69"/>
      <c r="HG2273" s="69"/>
      <c r="HH2273" s="69"/>
      <c r="HI2273" s="69"/>
      <c r="HJ2273" s="69"/>
      <c r="HK2273" s="69"/>
      <c r="HL2273" s="69"/>
      <c r="HM2273" s="69"/>
      <c r="HN2273" s="69"/>
      <c r="HO2273" s="69"/>
      <c r="HP2273" s="69"/>
      <c r="HQ2273" s="69"/>
      <c r="HR2273" s="69"/>
      <c r="HS2273" s="69"/>
      <c r="HT2273" s="69"/>
      <c r="HU2273" s="69"/>
      <c r="HV2273" s="69"/>
      <c r="HW2273" s="69"/>
      <c r="HX2273" s="69"/>
      <c r="HY2273" s="69"/>
      <c r="HZ2273" s="69"/>
      <c r="IA2273" s="69"/>
      <c r="IB2273" s="69"/>
      <c r="IC2273" s="69"/>
      <c r="ID2273" s="69"/>
      <c r="IE2273" s="69"/>
      <c r="IF2273" s="69"/>
      <c r="IG2273" s="69"/>
      <c r="IH2273" s="69"/>
      <c r="II2273" s="69"/>
      <c r="IJ2273" s="69"/>
      <c r="IK2273" s="69"/>
      <c r="IL2273" s="69"/>
      <c r="IM2273" s="69"/>
      <c r="IN2273" s="69"/>
    </row>
    <row r="2274" spans="1:248" s="70" customFormat="1" ht="32.1" customHeight="1" x14ac:dyDescent="0.2">
      <c r="A2274" s="13" t="s">
        <v>987</v>
      </c>
      <c r="B2274" s="19">
        <v>52044</v>
      </c>
      <c r="C2274" s="16" t="s">
        <v>988</v>
      </c>
      <c r="D2274" s="355">
        <v>30100</v>
      </c>
      <c r="E2274" s="69"/>
      <c r="F2274" s="69"/>
      <c r="G2274" s="69"/>
      <c r="H2274" s="69"/>
      <c r="I2274" s="69"/>
      <c r="J2274" s="69"/>
      <c r="N2274" s="69"/>
      <c r="O2274" s="69"/>
      <c r="P2274" s="69"/>
      <c r="Q2274" s="69"/>
      <c r="R2274" s="69"/>
      <c r="S2274" s="69"/>
      <c r="T2274" s="69"/>
      <c r="U2274" s="69"/>
      <c r="V2274" s="69"/>
      <c r="W2274" s="69"/>
      <c r="X2274" s="69"/>
      <c r="Y2274" s="69"/>
      <c r="Z2274" s="69"/>
      <c r="AA2274" s="69"/>
      <c r="AB2274" s="69"/>
      <c r="AC2274" s="69"/>
      <c r="AD2274" s="69"/>
      <c r="AE2274" s="69"/>
      <c r="AF2274" s="69"/>
      <c r="AG2274" s="69"/>
      <c r="AH2274" s="69"/>
      <c r="AI2274" s="69"/>
      <c r="AJ2274" s="69"/>
      <c r="AK2274" s="69"/>
      <c r="AL2274" s="69"/>
      <c r="AM2274" s="69"/>
      <c r="AN2274" s="69"/>
      <c r="AO2274" s="69"/>
      <c r="AP2274" s="69"/>
      <c r="AQ2274" s="69"/>
      <c r="AR2274" s="69"/>
      <c r="AS2274" s="69"/>
      <c r="AT2274" s="69"/>
      <c r="AU2274" s="69"/>
      <c r="AV2274" s="69"/>
      <c r="AW2274" s="69"/>
      <c r="AX2274" s="69"/>
      <c r="AY2274" s="69"/>
      <c r="AZ2274" s="69"/>
      <c r="BA2274" s="69"/>
      <c r="BB2274" s="69"/>
      <c r="BC2274" s="69"/>
      <c r="BD2274" s="69"/>
      <c r="BE2274" s="69"/>
      <c r="BF2274" s="69"/>
      <c r="BG2274" s="69"/>
      <c r="BH2274" s="69"/>
      <c r="BI2274" s="69"/>
      <c r="BJ2274" s="69"/>
      <c r="BK2274" s="69"/>
      <c r="BL2274" s="69"/>
      <c r="BM2274" s="69"/>
      <c r="BN2274" s="69"/>
      <c r="BO2274" s="69"/>
      <c r="BP2274" s="69"/>
      <c r="BQ2274" s="69"/>
      <c r="BR2274" s="69"/>
      <c r="BS2274" s="69"/>
      <c r="BT2274" s="69"/>
      <c r="BU2274" s="69"/>
      <c r="BV2274" s="69"/>
      <c r="BW2274" s="69"/>
      <c r="BX2274" s="69"/>
      <c r="BY2274" s="69"/>
      <c r="BZ2274" s="69"/>
      <c r="CA2274" s="69"/>
      <c r="CB2274" s="69"/>
      <c r="CC2274" s="69"/>
      <c r="CD2274" s="69"/>
      <c r="CE2274" s="69"/>
      <c r="CF2274" s="69"/>
      <c r="CG2274" s="69"/>
      <c r="CH2274" s="69"/>
      <c r="CI2274" s="69"/>
      <c r="CJ2274" s="69"/>
      <c r="CK2274" s="69"/>
      <c r="CL2274" s="69"/>
      <c r="CM2274" s="69"/>
      <c r="CN2274" s="69"/>
      <c r="CO2274" s="69"/>
      <c r="CP2274" s="69"/>
      <c r="CQ2274" s="69"/>
      <c r="CR2274" s="69"/>
      <c r="CS2274" s="69"/>
      <c r="CT2274" s="69"/>
      <c r="CU2274" s="69"/>
      <c r="CV2274" s="69"/>
      <c r="CW2274" s="69"/>
      <c r="CX2274" s="69"/>
      <c r="CY2274" s="69"/>
      <c r="CZ2274" s="69"/>
      <c r="DA2274" s="69"/>
      <c r="DB2274" s="69"/>
      <c r="DC2274" s="69"/>
      <c r="DD2274" s="69"/>
      <c r="DE2274" s="69"/>
      <c r="DF2274" s="69"/>
      <c r="DG2274" s="69"/>
      <c r="DH2274" s="69"/>
      <c r="DI2274" s="69"/>
      <c r="DJ2274" s="69"/>
      <c r="DK2274" s="69"/>
      <c r="DL2274" s="69"/>
      <c r="DM2274" s="69"/>
      <c r="DN2274" s="69"/>
      <c r="DO2274" s="69"/>
      <c r="DP2274" s="69"/>
      <c r="DQ2274" s="69"/>
      <c r="DR2274" s="69"/>
      <c r="DS2274" s="69"/>
      <c r="DT2274" s="69"/>
      <c r="DU2274" s="69"/>
      <c r="DV2274" s="69"/>
      <c r="DW2274" s="69"/>
      <c r="DX2274" s="69"/>
      <c r="DY2274" s="69"/>
      <c r="DZ2274" s="69"/>
      <c r="EA2274" s="69"/>
      <c r="EB2274" s="69"/>
      <c r="EC2274" s="69"/>
      <c r="ED2274" s="69"/>
      <c r="EE2274" s="69"/>
      <c r="EF2274" s="69"/>
      <c r="EG2274" s="69"/>
      <c r="EH2274" s="69"/>
      <c r="EI2274" s="69"/>
      <c r="EJ2274" s="69"/>
      <c r="EK2274" s="69"/>
      <c r="EL2274" s="69"/>
      <c r="EM2274" s="69"/>
      <c r="EN2274" s="69"/>
      <c r="EO2274" s="69"/>
      <c r="EP2274" s="69"/>
      <c r="EQ2274" s="69"/>
      <c r="ER2274" s="69"/>
      <c r="ES2274" s="69"/>
      <c r="ET2274" s="69"/>
      <c r="EU2274" s="69"/>
      <c r="EV2274" s="69"/>
      <c r="EW2274" s="69"/>
      <c r="EX2274" s="69"/>
      <c r="EY2274" s="69"/>
      <c r="EZ2274" s="69"/>
      <c r="FA2274" s="69"/>
      <c r="FB2274" s="69"/>
      <c r="FC2274" s="69"/>
      <c r="FD2274" s="69"/>
      <c r="FE2274" s="69"/>
      <c r="FF2274" s="69"/>
      <c r="FG2274" s="69"/>
      <c r="FH2274" s="69"/>
      <c r="FI2274" s="69"/>
      <c r="FJ2274" s="69"/>
      <c r="FK2274" s="69"/>
      <c r="FL2274" s="69"/>
      <c r="FM2274" s="69"/>
      <c r="FN2274" s="69"/>
      <c r="FO2274" s="69"/>
      <c r="FP2274" s="69"/>
      <c r="FQ2274" s="69"/>
      <c r="FR2274" s="69"/>
      <c r="FS2274" s="69"/>
      <c r="FT2274" s="69"/>
      <c r="FU2274" s="69"/>
      <c r="FV2274" s="69"/>
      <c r="FW2274" s="69"/>
      <c r="FX2274" s="69"/>
      <c r="FY2274" s="69"/>
      <c r="FZ2274" s="69"/>
      <c r="GA2274" s="69"/>
      <c r="GB2274" s="69"/>
      <c r="GC2274" s="69"/>
      <c r="GD2274" s="69"/>
      <c r="GE2274" s="69"/>
      <c r="GF2274" s="69"/>
      <c r="GG2274" s="69"/>
      <c r="GH2274" s="69"/>
      <c r="GI2274" s="69"/>
      <c r="GJ2274" s="69"/>
      <c r="GK2274" s="69"/>
      <c r="GL2274" s="69"/>
      <c r="GM2274" s="69"/>
      <c r="GN2274" s="69"/>
      <c r="GO2274" s="69"/>
      <c r="GP2274" s="69"/>
      <c r="GQ2274" s="69"/>
      <c r="GR2274" s="69"/>
      <c r="GS2274" s="69"/>
      <c r="GT2274" s="69"/>
      <c r="GU2274" s="69"/>
      <c r="GV2274" s="69"/>
      <c r="GW2274" s="69"/>
      <c r="GX2274" s="69"/>
      <c r="GY2274" s="69"/>
      <c r="GZ2274" s="69"/>
      <c r="HA2274" s="69"/>
      <c r="HB2274" s="69"/>
      <c r="HC2274" s="69"/>
      <c r="HD2274" s="69"/>
      <c r="HE2274" s="69"/>
      <c r="HF2274" s="69"/>
      <c r="HG2274" s="69"/>
      <c r="HH2274" s="69"/>
      <c r="HI2274" s="69"/>
      <c r="HJ2274" s="69"/>
      <c r="HK2274" s="69"/>
      <c r="HL2274" s="69"/>
      <c r="HM2274" s="69"/>
      <c r="HN2274" s="69"/>
      <c r="HO2274" s="69"/>
      <c r="HP2274" s="69"/>
      <c r="HQ2274" s="69"/>
      <c r="HR2274" s="69"/>
      <c r="HS2274" s="69"/>
      <c r="HT2274" s="69"/>
      <c r="HU2274" s="69"/>
      <c r="HV2274" s="69"/>
      <c r="HW2274" s="69"/>
      <c r="HX2274" s="69"/>
      <c r="HY2274" s="69"/>
      <c r="HZ2274" s="69"/>
      <c r="IA2274" s="69"/>
      <c r="IB2274" s="69"/>
      <c r="IC2274" s="69"/>
      <c r="ID2274" s="69"/>
      <c r="IE2274" s="69"/>
      <c r="IF2274" s="69"/>
      <c r="IG2274" s="69"/>
      <c r="IH2274" s="69"/>
      <c r="II2274" s="69"/>
      <c r="IJ2274" s="69"/>
      <c r="IK2274" s="69"/>
      <c r="IL2274" s="69"/>
      <c r="IM2274" s="69"/>
      <c r="IN2274" s="69"/>
    </row>
    <row r="2275" spans="1:248" s="70" customFormat="1" ht="32.1" customHeight="1" x14ac:dyDescent="0.2">
      <c r="A2275" s="13" t="s">
        <v>989</v>
      </c>
      <c r="B2275" s="19">
        <v>52045</v>
      </c>
      <c r="C2275" s="16" t="s">
        <v>990</v>
      </c>
      <c r="D2275" s="355">
        <v>21000</v>
      </c>
      <c r="E2275" s="69"/>
      <c r="F2275" s="69"/>
      <c r="G2275" s="69"/>
      <c r="H2275" s="69"/>
      <c r="I2275" s="69"/>
      <c r="J2275" s="69"/>
      <c r="N2275" s="69"/>
      <c r="O2275" s="69"/>
      <c r="P2275" s="69"/>
      <c r="Q2275" s="69"/>
      <c r="R2275" s="69"/>
      <c r="S2275" s="69"/>
      <c r="T2275" s="69"/>
      <c r="U2275" s="69"/>
      <c r="V2275" s="69"/>
      <c r="W2275" s="69"/>
      <c r="X2275" s="69"/>
      <c r="Y2275" s="69"/>
      <c r="Z2275" s="69"/>
      <c r="AA2275" s="69"/>
      <c r="AB2275" s="69"/>
      <c r="AC2275" s="69"/>
      <c r="AD2275" s="69"/>
      <c r="AE2275" s="69"/>
      <c r="AF2275" s="69"/>
      <c r="AG2275" s="69"/>
      <c r="AH2275" s="69"/>
      <c r="AI2275" s="69"/>
      <c r="AJ2275" s="69"/>
      <c r="AK2275" s="69"/>
      <c r="AL2275" s="69"/>
      <c r="AM2275" s="69"/>
      <c r="AN2275" s="69"/>
      <c r="AO2275" s="69"/>
      <c r="AP2275" s="69"/>
      <c r="AQ2275" s="69"/>
      <c r="AR2275" s="69"/>
      <c r="AS2275" s="69"/>
      <c r="AT2275" s="69"/>
      <c r="AU2275" s="69"/>
      <c r="AV2275" s="69"/>
      <c r="AW2275" s="69"/>
      <c r="AX2275" s="69"/>
      <c r="AY2275" s="69"/>
      <c r="AZ2275" s="69"/>
      <c r="BA2275" s="69"/>
      <c r="BB2275" s="69"/>
      <c r="BC2275" s="69"/>
      <c r="BD2275" s="69"/>
      <c r="BE2275" s="69"/>
      <c r="BF2275" s="69"/>
      <c r="BG2275" s="69"/>
      <c r="BH2275" s="69"/>
      <c r="BI2275" s="69"/>
      <c r="BJ2275" s="69"/>
      <c r="BK2275" s="69"/>
      <c r="BL2275" s="69"/>
      <c r="BM2275" s="69"/>
      <c r="BN2275" s="69"/>
      <c r="BO2275" s="69"/>
      <c r="BP2275" s="69"/>
      <c r="BQ2275" s="69"/>
      <c r="BR2275" s="69"/>
      <c r="BS2275" s="69"/>
      <c r="BT2275" s="69"/>
      <c r="BU2275" s="69"/>
      <c r="BV2275" s="69"/>
      <c r="BW2275" s="69"/>
      <c r="BX2275" s="69"/>
      <c r="BY2275" s="69"/>
      <c r="BZ2275" s="69"/>
      <c r="CA2275" s="69"/>
      <c r="CB2275" s="69"/>
      <c r="CC2275" s="69"/>
      <c r="CD2275" s="69"/>
      <c r="CE2275" s="69"/>
      <c r="CF2275" s="69"/>
      <c r="CG2275" s="69"/>
      <c r="CH2275" s="69"/>
      <c r="CI2275" s="69"/>
      <c r="CJ2275" s="69"/>
      <c r="CK2275" s="69"/>
      <c r="CL2275" s="69"/>
      <c r="CM2275" s="69"/>
      <c r="CN2275" s="69"/>
      <c r="CO2275" s="69"/>
      <c r="CP2275" s="69"/>
      <c r="CQ2275" s="69"/>
      <c r="CR2275" s="69"/>
      <c r="CS2275" s="69"/>
      <c r="CT2275" s="69"/>
      <c r="CU2275" s="69"/>
      <c r="CV2275" s="69"/>
      <c r="CW2275" s="69"/>
      <c r="CX2275" s="69"/>
      <c r="CY2275" s="69"/>
      <c r="CZ2275" s="69"/>
      <c r="DA2275" s="69"/>
      <c r="DB2275" s="69"/>
      <c r="DC2275" s="69"/>
      <c r="DD2275" s="69"/>
      <c r="DE2275" s="69"/>
      <c r="DF2275" s="69"/>
      <c r="DG2275" s="69"/>
      <c r="DH2275" s="69"/>
      <c r="DI2275" s="69"/>
      <c r="DJ2275" s="69"/>
      <c r="DK2275" s="69"/>
      <c r="DL2275" s="69"/>
      <c r="DM2275" s="69"/>
      <c r="DN2275" s="69"/>
      <c r="DO2275" s="69"/>
      <c r="DP2275" s="69"/>
      <c r="DQ2275" s="69"/>
      <c r="DR2275" s="69"/>
      <c r="DS2275" s="69"/>
      <c r="DT2275" s="69"/>
      <c r="DU2275" s="69"/>
      <c r="DV2275" s="69"/>
      <c r="DW2275" s="69"/>
      <c r="DX2275" s="69"/>
      <c r="DY2275" s="69"/>
      <c r="DZ2275" s="69"/>
      <c r="EA2275" s="69"/>
      <c r="EB2275" s="69"/>
      <c r="EC2275" s="69"/>
      <c r="ED2275" s="69"/>
      <c r="EE2275" s="69"/>
      <c r="EF2275" s="69"/>
      <c r="EG2275" s="69"/>
      <c r="EH2275" s="69"/>
      <c r="EI2275" s="69"/>
      <c r="EJ2275" s="69"/>
      <c r="EK2275" s="69"/>
      <c r="EL2275" s="69"/>
      <c r="EM2275" s="69"/>
      <c r="EN2275" s="69"/>
      <c r="EO2275" s="69"/>
      <c r="EP2275" s="69"/>
      <c r="EQ2275" s="69"/>
      <c r="ER2275" s="69"/>
      <c r="ES2275" s="69"/>
      <c r="ET2275" s="69"/>
      <c r="EU2275" s="69"/>
      <c r="EV2275" s="69"/>
      <c r="EW2275" s="69"/>
      <c r="EX2275" s="69"/>
      <c r="EY2275" s="69"/>
      <c r="EZ2275" s="69"/>
      <c r="FA2275" s="69"/>
      <c r="FB2275" s="69"/>
      <c r="FC2275" s="69"/>
      <c r="FD2275" s="69"/>
      <c r="FE2275" s="69"/>
      <c r="FF2275" s="69"/>
      <c r="FG2275" s="69"/>
      <c r="FH2275" s="69"/>
      <c r="FI2275" s="69"/>
      <c r="FJ2275" s="69"/>
      <c r="FK2275" s="69"/>
      <c r="FL2275" s="69"/>
      <c r="FM2275" s="69"/>
      <c r="FN2275" s="69"/>
      <c r="FO2275" s="69"/>
      <c r="FP2275" s="69"/>
      <c r="FQ2275" s="69"/>
      <c r="FR2275" s="69"/>
      <c r="FS2275" s="69"/>
      <c r="FT2275" s="69"/>
      <c r="FU2275" s="69"/>
      <c r="FV2275" s="69"/>
      <c r="FW2275" s="69"/>
      <c r="FX2275" s="69"/>
      <c r="FY2275" s="69"/>
      <c r="FZ2275" s="69"/>
      <c r="GA2275" s="69"/>
      <c r="GB2275" s="69"/>
      <c r="GC2275" s="69"/>
      <c r="GD2275" s="69"/>
      <c r="GE2275" s="69"/>
      <c r="GF2275" s="69"/>
      <c r="GG2275" s="69"/>
      <c r="GH2275" s="69"/>
      <c r="GI2275" s="69"/>
      <c r="GJ2275" s="69"/>
      <c r="GK2275" s="69"/>
      <c r="GL2275" s="69"/>
      <c r="GM2275" s="69"/>
      <c r="GN2275" s="69"/>
      <c r="GO2275" s="69"/>
      <c r="GP2275" s="69"/>
      <c r="GQ2275" s="69"/>
      <c r="GR2275" s="69"/>
      <c r="GS2275" s="69"/>
      <c r="GT2275" s="69"/>
      <c r="GU2275" s="69"/>
      <c r="GV2275" s="69"/>
      <c r="GW2275" s="69"/>
      <c r="GX2275" s="69"/>
      <c r="GY2275" s="69"/>
      <c r="GZ2275" s="69"/>
      <c r="HA2275" s="69"/>
      <c r="HB2275" s="69"/>
      <c r="HC2275" s="69"/>
      <c r="HD2275" s="69"/>
      <c r="HE2275" s="69"/>
      <c r="HF2275" s="69"/>
      <c r="HG2275" s="69"/>
      <c r="HH2275" s="69"/>
      <c r="HI2275" s="69"/>
      <c r="HJ2275" s="69"/>
      <c r="HK2275" s="69"/>
      <c r="HL2275" s="69"/>
      <c r="HM2275" s="69"/>
      <c r="HN2275" s="69"/>
      <c r="HO2275" s="69"/>
      <c r="HP2275" s="69"/>
      <c r="HQ2275" s="69"/>
      <c r="HR2275" s="69"/>
      <c r="HS2275" s="69"/>
      <c r="HT2275" s="69"/>
      <c r="HU2275" s="69"/>
      <c r="HV2275" s="69"/>
      <c r="HW2275" s="69"/>
      <c r="HX2275" s="69"/>
      <c r="HY2275" s="69"/>
      <c r="HZ2275" s="69"/>
      <c r="IA2275" s="69"/>
      <c r="IB2275" s="69"/>
      <c r="IC2275" s="69"/>
      <c r="ID2275" s="69"/>
      <c r="IE2275" s="69"/>
      <c r="IF2275" s="69"/>
      <c r="IG2275" s="69"/>
      <c r="IH2275" s="69"/>
      <c r="II2275" s="69"/>
      <c r="IJ2275" s="69"/>
      <c r="IK2275" s="69"/>
      <c r="IL2275" s="69"/>
      <c r="IM2275" s="69"/>
      <c r="IN2275" s="69"/>
    </row>
    <row r="2276" spans="1:248" s="70" customFormat="1" ht="32.1" customHeight="1" x14ac:dyDescent="0.2">
      <c r="A2276" s="13" t="s">
        <v>991</v>
      </c>
      <c r="B2276" s="19">
        <v>52046</v>
      </c>
      <c r="C2276" s="16" t="s">
        <v>992</v>
      </c>
      <c r="D2276" s="355">
        <v>30100</v>
      </c>
      <c r="E2276" s="69"/>
      <c r="F2276" s="69"/>
      <c r="G2276" s="69"/>
      <c r="H2276" s="69"/>
      <c r="I2276" s="69"/>
      <c r="J2276" s="69"/>
      <c r="N2276" s="69"/>
      <c r="O2276" s="69"/>
      <c r="P2276" s="69"/>
      <c r="Q2276" s="69"/>
      <c r="R2276" s="69"/>
      <c r="S2276" s="69"/>
      <c r="T2276" s="69"/>
      <c r="U2276" s="69"/>
      <c r="V2276" s="69"/>
      <c r="W2276" s="69"/>
      <c r="X2276" s="69"/>
      <c r="Y2276" s="69"/>
      <c r="Z2276" s="69"/>
      <c r="AA2276" s="69"/>
      <c r="AB2276" s="69"/>
      <c r="AC2276" s="69"/>
      <c r="AD2276" s="69"/>
      <c r="AE2276" s="69"/>
      <c r="AF2276" s="69"/>
      <c r="AG2276" s="69"/>
      <c r="AH2276" s="69"/>
      <c r="AI2276" s="69"/>
      <c r="AJ2276" s="69"/>
      <c r="AK2276" s="69"/>
      <c r="AL2276" s="69"/>
      <c r="AM2276" s="69"/>
      <c r="AN2276" s="69"/>
      <c r="AO2276" s="69"/>
      <c r="AP2276" s="69"/>
      <c r="AQ2276" s="69"/>
      <c r="AR2276" s="69"/>
      <c r="AS2276" s="69"/>
      <c r="AT2276" s="69"/>
      <c r="AU2276" s="69"/>
      <c r="AV2276" s="69"/>
      <c r="AW2276" s="69"/>
      <c r="AX2276" s="69"/>
      <c r="AY2276" s="69"/>
      <c r="AZ2276" s="69"/>
      <c r="BA2276" s="69"/>
      <c r="BB2276" s="69"/>
      <c r="BC2276" s="69"/>
      <c r="BD2276" s="69"/>
      <c r="BE2276" s="69"/>
      <c r="BF2276" s="69"/>
      <c r="BG2276" s="69"/>
      <c r="BH2276" s="69"/>
      <c r="BI2276" s="69"/>
      <c r="BJ2276" s="69"/>
      <c r="BK2276" s="69"/>
      <c r="BL2276" s="69"/>
      <c r="BM2276" s="69"/>
      <c r="BN2276" s="69"/>
      <c r="BO2276" s="69"/>
      <c r="BP2276" s="69"/>
      <c r="BQ2276" s="69"/>
      <c r="BR2276" s="69"/>
      <c r="BS2276" s="69"/>
      <c r="BT2276" s="69"/>
      <c r="BU2276" s="69"/>
      <c r="BV2276" s="69"/>
      <c r="BW2276" s="69"/>
      <c r="BX2276" s="69"/>
      <c r="BY2276" s="69"/>
      <c r="BZ2276" s="69"/>
      <c r="CA2276" s="69"/>
      <c r="CB2276" s="69"/>
      <c r="CC2276" s="69"/>
      <c r="CD2276" s="69"/>
      <c r="CE2276" s="69"/>
      <c r="CF2276" s="69"/>
      <c r="CG2276" s="69"/>
      <c r="CH2276" s="69"/>
      <c r="CI2276" s="69"/>
      <c r="CJ2276" s="69"/>
      <c r="CK2276" s="69"/>
      <c r="CL2276" s="69"/>
      <c r="CM2276" s="69"/>
      <c r="CN2276" s="69"/>
      <c r="CO2276" s="69"/>
      <c r="CP2276" s="69"/>
      <c r="CQ2276" s="69"/>
      <c r="CR2276" s="69"/>
      <c r="CS2276" s="69"/>
      <c r="CT2276" s="69"/>
      <c r="CU2276" s="69"/>
      <c r="CV2276" s="69"/>
      <c r="CW2276" s="69"/>
      <c r="CX2276" s="69"/>
      <c r="CY2276" s="69"/>
      <c r="CZ2276" s="69"/>
      <c r="DA2276" s="69"/>
      <c r="DB2276" s="69"/>
      <c r="DC2276" s="69"/>
      <c r="DD2276" s="69"/>
      <c r="DE2276" s="69"/>
      <c r="DF2276" s="69"/>
      <c r="DG2276" s="69"/>
      <c r="DH2276" s="69"/>
      <c r="DI2276" s="69"/>
      <c r="DJ2276" s="69"/>
      <c r="DK2276" s="69"/>
      <c r="DL2276" s="69"/>
      <c r="DM2276" s="69"/>
      <c r="DN2276" s="69"/>
      <c r="DO2276" s="69"/>
      <c r="DP2276" s="69"/>
      <c r="DQ2276" s="69"/>
      <c r="DR2276" s="69"/>
      <c r="DS2276" s="69"/>
      <c r="DT2276" s="69"/>
      <c r="DU2276" s="69"/>
      <c r="DV2276" s="69"/>
      <c r="DW2276" s="69"/>
      <c r="DX2276" s="69"/>
      <c r="DY2276" s="69"/>
      <c r="DZ2276" s="69"/>
      <c r="EA2276" s="69"/>
      <c r="EB2276" s="69"/>
      <c r="EC2276" s="69"/>
      <c r="ED2276" s="69"/>
      <c r="EE2276" s="69"/>
      <c r="EF2276" s="69"/>
      <c r="EG2276" s="69"/>
      <c r="EH2276" s="69"/>
      <c r="EI2276" s="69"/>
      <c r="EJ2276" s="69"/>
      <c r="EK2276" s="69"/>
      <c r="EL2276" s="69"/>
      <c r="EM2276" s="69"/>
      <c r="EN2276" s="69"/>
      <c r="EO2276" s="69"/>
      <c r="EP2276" s="69"/>
      <c r="EQ2276" s="69"/>
      <c r="ER2276" s="69"/>
      <c r="ES2276" s="69"/>
      <c r="ET2276" s="69"/>
      <c r="EU2276" s="69"/>
      <c r="EV2276" s="69"/>
      <c r="EW2276" s="69"/>
      <c r="EX2276" s="69"/>
      <c r="EY2276" s="69"/>
      <c r="EZ2276" s="69"/>
      <c r="FA2276" s="69"/>
      <c r="FB2276" s="69"/>
      <c r="FC2276" s="69"/>
      <c r="FD2276" s="69"/>
      <c r="FE2276" s="69"/>
      <c r="FF2276" s="69"/>
      <c r="FG2276" s="69"/>
      <c r="FH2276" s="69"/>
      <c r="FI2276" s="69"/>
      <c r="FJ2276" s="69"/>
      <c r="FK2276" s="69"/>
      <c r="FL2276" s="69"/>
      <c r="FM2276" s="69"/>
      <c r="FN2276" s="69"/>
      <c r="FO2276" s="69"/>
      <c r="FP2276" s="69"/>
      <c r="FQ2276" s="69"/>
      <c r="FR2276" s="69"/>
      <c r="FS2276" s="69"/>
      <c r="FT2276" s="69"/>
      <c r="FU2276" s="69"/>
      <c r="FV2276" s="69"/>
      <c r="FW2276" s="69"/>
      <c r="FX2276" s="69"/>
      <c r="FY2276" s="69"/>
      <c r="FZ2276" s="69"/>
      <c r="GA2276" s="69"/>
      <c r="GB2276" s="69"/>
      <c r="GC2276" s="69"/>
      <c r="GD2276" s="69"/>
      <c r="GE2276" s="69"/>
      <c r="GF2276" s="69"/>
      <c r="GG2276" s="69"/>
      <c r="GH2276" s="69"/>
      <c r="GI2276" s="69"/>
      <c r="GJ2276" s="69"/>
      <c r="GK2276" s="69"/>
      <c r="GL2276" s="69"/>
      <c r="GM2276" s="69"/>
      <c r="GN2276" s="69"/>
      <c r="GO2276" s="69"/>
      <c r="GP2276" s="69"/>
      <c r="GQ2276" s="69"/>
      <c r="GR2276" s="69"/>
      <c r="GS2276" s="69"/>
      <c r="GT2276" s="69"/>
      <c r="GU2276" s="69"/>
      <c r="GV2276" s="69"/>
      <c r="GW2276" s="69"/>
      <c r="GX2276" s="69"/>
      <c r="GY2276" s="69"/>
      <c r="GZ2276" s="69"/>
      <c r="HA2276" s="69"/>
      <c r="HB2276" s="69"/>
      <c r="HC2276" s="69"/>
      <c r="HD2276" s="69"/>
      <c r="HE2276" s="69"/>
      <c r="HF2276" s="69"/>
      <c r="HG2276" s="69"/>
      <c r="HH2276" s="69"/>
      <c r="HI2276" s="69"/>
      <c r="HJ2276" s="69"/>
      <c r="HK2276" s="69"/>
      <c r="HL2276" s="69"/>
      <c r="HM2276" s="69"/>
      <c r="HN2276" s="69"/>
      <c r="HO2276" s="69"/>
      <c r="HP2276" s="69"/>
      <c r="HQ2276" s="69"/>
      <c r="HR2276" s="69"/>
      <c r="HS2276" s="69"/>
      <c r="HT2276" s="69"/>
      <c r="HU2276" s="69"/>
      <c r="HV2276" s="69"/>
      <c r="HW2276" s="69"/>
      <c r="HX2276" s="69"/>
      <c r="HY2276" s="69"/>
      <c r="HZ2276" s="69"/>
      <c r="IA2276" s="69"/>
      <c r="IB2276" s="69"/>
      <c r="IC2276" s="69"/>
      <c r="ID2276" s="69"/>
      <c r="IE2276" s="69"/>
      <c r="IF2276" s="69"/>
      <c r="IG2276" s="69"/>
      <c r="IH2276" s="69"/>
      <c r="II2276" s="69"/>
      <c r="IJ2276" s="69"/>
      <c r="IK2276" s="69"/>
      <c r="IL2276" s="69"/>
      <c r="IM2276" s="69"/>
      <c r="IN2276" s="69"/>
    </row>
    <row r="2277" spans="1:248" s="70" customFormat="1" ht="32.1" customHeight="1" x14ac:dyDescent="0.2">
      <c r="A2277" s="13" t="s">
        <v>993</v>
      </c>
      <c r="B2277" s="19">
        <v>52047</v>
      </c>
      <c r="C2277" s="16" t="s">
        <v>994</v>
      </c>
      <c r="D2277" s="355">
        <v>25375</v>
      </c>
      <c r="E2277" s="69"/>
      <c r="F2277" s="69"/>
      <c r="G2277" s="69"/>
      <c r="H2277" s="69"/>
      <c r="I2277" s="69"/>
      <c r="J2277" s="69"/>
      <c r="N2277" s="69"/>
      <c r="O2277" s="69"/>
      <c r="P2277" s="69"/>
      <c r="Q2277" s="69"/>
      <c r="R2277" s="69"/>
      <c r="S2277" s="69"/>
      <c r="T2277" s="69"/>
      <c r="U2277" s="69"/>
      <c r="V2277" s="69"/>
      <c r="W2277" s="69"/>
      <c r="X2277" s="69"/>
      <c r="Y2277" s="69"/>
      <c r="Z2277" s="69"/>
      <c r="AA2277" s="69"/>
      <c r="AB2277" s="69"/>
      <c r="AC2277" s="69"/>
      <c r="AD2277" s="69"/>
      <c r="AE2277" s="69"/>
      <c r="AF2277" s="69"/>
      <c r="AG2277" s="69"/>
      <c r="AH2277" s="69"/>
      <c r="AI2277" s="69"/>
      <c r="AJ2277" s="69"/>
      <c r="AK2277" s="69"/>
      <c r="AL2277" s="69"/>
      <c r="AM2277" s="69"/>
      <c r="AN2277" s="69"/>
      <c r="AO2277" s="69"/>
      <c r="AP2277" s="69"/>
      <c r="AQ2277" s="69"/>
      <c r="AR2277" s="69"/>
      <c r="AS2277" s="69"/>
      <c r="AT2277" s="69"/>
      <c r="AU2277" s="69"/>
      <c r="AV2277" s="69"/>
      <c r="AW2277" s="69"/>
      <c r="AX2277" s="69"/>
      <c r="AY2277" s="69"/>
      <c r="AZ2277" s="69"/>
      <c r="BA2277" s="69"/>
      <c r="BB2277" s="69"/>
      <c r="BC2277" s="69"/>
      <c r="BD2277" s="69"/>
      <c r="BE2277" s="69"/>
      <c r="BF2277" s="69"/>
      <c r="BG2277" s="69"/>
      <c r="BH2277" s="69"/>
      <c r="BI2277" s="69"/>
      <c r="BJ2277" s="69"/>
      <c r="BK2277" s="69"/>
      <c r="BL2277" s="69"/>
      <c r="BM2277" s="69"/>
      <c r="BN2277" s="69"/>
      <c r="BO2277" s="69"/>
      <c r="BP2277" s="69"/>
      <c r="BQ2277" s="69"/>
      <c r="BR2277" s="69"/>
      <c r="BS2277" s="69"/>
      <c r="BT2277" s="69"/>
      <c r="BU2277" s="69"/>
      <c r="BV2277" s="69"/>
      <c r="BW2277" s="69"/>
      <c r="BX2277" s="69"/>
      <c r="BY2277" s="69"/>
      <c r="BZ2277" s="69"/>
      <c r="CA2277" s="69"/>
      <c r="CB2277" s="69"/>
      <c r="CC2277" s="69"/>
      <c r="CD2277" s="69"/>
      <c r="CE2277" s="69"/>
      <c r="CF2277" s="69"/>
      <c r="CG2277" s="69"/>
      <c r="CH2277" s="69"/>
      <c r="CI2277" s="69"/>
      <c r="CJ2277" s="69"/>
      <c r="CK2277" s="69"/>
      <c r="CL2277" s="69"/>
      <c r="CM2277" s="69"/>
      <c r="CN2277" s="69"/>
      <c r="CO2277" s="69"/>
      <c r="CP2277" s="69"/>
      <c r="CQ2277" s="69"/>
      <c r="CR2277" s="69"/>
      <c r="CS2277" s="69"/>
      <c r="CT2277" s="69"/>
      <c r="CU2277" s="69"/>
      <c r="CV2277" s="69"/>
      <c r="CW2277" s="69"/>
      <c r="CX2277" s="69"/>
      <c r="CY2277" s="69"/>
      <c r="CZ2277" s="69"/>
      <c r="DA2277" s="69"/>
      <c r="DB2277" s="69"/>
      <c r="DC2277" s="69"/>
      <c r="DD2277" s="69"/>
      <c r="DE2277" s="69"/>
      <c r="DF2277" s="69"/>
      <c r="DG2277" s="69"/>
      <c r="DH2277" s="69"/>
      <c r="DI2277" s="69"/>
      <c r="DJ2277" s="69"/>
      <c r="DK2277" s="69"/>
      <c r="DL2277" s="69"/>
      <c r="DM2277" s="69"/>
      <c r="DN2277" s="69"/>
      <c r="DO2277" s="69"/>
      <c r="DP2277" s="69"/>
      <c r="DQ2277" s="69"/>
      <c r="DR2277" s="69"/>
      <c r="DS2277" s="69"/>
      <c r="DT2277" s="69"/>
      <c r="DU2277" s="69"/>
      <c r="DV2277" s="69"/>
      <c r="DW2277" s="69"/>
      <c r="DX2277" s="69"/>
      <c r="DY2277" s="69"/>
      <c r="DZ2277" s="69"/>
      <c r="EA2277" s="69"/>
      <c r="EB2277" s="69"/>
      <c r="EC2277" s="69"/>
      <c r="ED2277" s="69"/>
      <c r="EE2277" s="69"/>
      <c r="EF2277" s="69"/>
      <c r="EG2277" s="69"/>
      <c r="EH2277" s="69"/>
      <c r="EI2277" s="69"/>
      <c r="EJ2277" s="69"/>
      <c r="EK2277" s="69"/>
      <c r="EL2277" s="69"/>
      <c r="EM2277" s="69"/>
      <c r="EN2277" s="69"/>
      <c r="EO2277" s="69"/>
      <c r="EP2277" s="69"/>
      <c r="EQ2277" s="69"/>
      <c r="ER2277" s="69"/>
      <c r="ES2277" s="69"/>
      <c r="ET2277" s="69"/>
      <c r="EU2277" s="69"/>
      <c r="EV2277" s="69"/>
      <c r="EW2277" s="69"/>
      <c r="EX2277" s="69"/>
      <c r="EY2277" s="69"/>
      <c r="EZ2277" s="69"/>
      <c r="FA2277" s="69"/>
      <c r="FB2277" s="69"/>
      <c r="FC2277" s="69"/>
      <c r="FD2277" s="69"/>
      <c r="FE2277" s="69"/>
      <c r="FF2277" s="69"/>
      <c r="FG2277" s="69"/>
      <c r="FH2277" s="69"/>
      <c r="FI2277" s="69"/>
      <c r="FJ2277" s="69"/>
      <c r="FK2277" s="69"/>
      <c r="FL2277" s="69"/>
      <c r="FM2277" s="69"/>
      <c r="FN2277" s="69"/>
      <c r="FO2277" s="69"/>
      <c r="FP2277" s="69"/>
      <c r="FQ2277" s="69"/>
      <c r="FR2277" s="69"/>
      <c r="FS2277" s="69"/>
      <c r="FT2277" s="69"/>
      <c r="FU2277" s="69"/>
      <c r="FV2277" s="69"/>
      <c r="FW2277" s="69"/>
      <c r="FX2277" s="69"/>
      <c r="FY2277" s="69"/>
      <c r="FZ2277" s="69"/>
      <c r="GA2277" s="69"/>
      <c r="GB2277" s="69"/>
      <c r="GC2277" s="69"/>
      <c r="GD2277" s="69"/>
      <c r="GE2277" s="69"/>
      <c r="GF2277" s="69"/>
      <c r="GG2277" s="69"/>
      <c r="GH2277" s="69"/>
      <c r="GI2277" s="69"/>
      <c r="GJ2277" s="69"/>
      <c r="GK2277" s="69"/>
      <c r="GL2277" s="69"/>
      <c r="GM2277" s="69"/>
      <c r="GN2277" s="69"/>
      <c r="GO2277" s="69"/>
      <c r="GP2277" s="69"/>
      <c r="GQ2277" s="69"/>
      <c r="GR2277" s="69"/>
      <c r="GS2277" s="69"/>
      <c r="GT2277" s="69"/>
      <c r="GU2277" s="69"/>
      <c r="GV2277" s="69"/>
      <c r="GW2277" s="69"/>
      <c r="GX2277" s="69"/>
      <c r="GY2277" s="69"/>
      <c r="GZ2277" s="69"/>
      <c r="HA2277" s="69"/>
      <c r="HB2277" s="69"/>
      <c r="HC2277" s="69"/>
      <c r="HD2277" s="69"/>
      <c r="HE2277" s="69"/>
      <c r="HF2277" s="69"/>
      <c r="HG2277" s="69"/>
      <c r="HH2277" s="69"/>
      <c r="HI2277" s="69"/>
      <c r="HJ2277" s="69"/>
      <c r="HK2277" s="69"/>
      <c r="HL2277" s="69"/>
      <c r="HM2277" s="69"/>
      <c r="HN2277" s="69"/>
      <c r="HO2277" s="69"/>
      <c r="HP2277" s="69"/>
      <c r="HQ2277" s="69"/>
      <c r="HR2277" s="69"/>
      <c r="HS2277" s="69"/>
      <c r="HT2277" s="69"/>
      <c r="HU2277" s="69"/>
      <c r="HV2277" s="69"/>
      <c r="HW2277" s="69"/>
      <c r="HX2277" s="69"/>
      <c r="HY2277" s="69"/>
      <c r="HZ2277" s="69"/>
      <c r="IA2277" s="69"/>
      <c r="IB2277" s="69"/>
      <c r="IC2277" s="69"/>
      <c r="ID2277" s="69"/>
      <c r="IE2277" s="69"/>
      <c r="IF2277" s="69"/>
      <c r="IG2277" s="69"/>
      <c r="IH2277" s="69"/>
      <c r="II2277" s="69"/>
      <c r="IJ2277" s="69"/>
      <c r="IK2277" s="69"/>
      <c r="IL2277" s="69"/>
      <c r="IM2277" s="69"/>
      <c r="IN2277" s="69"/>
    </row>
    <row r="2278" spans="1:248" s="70" customFormat="1" ht="61.5" customHeight="1" x14ac:dyDescent="0.2">
      <c r="A2278" s="13" t="s">
        <v>993</v>
      </c>
      <c r="B2278" s="19">
        <v>52048</v>
      </c>
      <c r="C2278" s="16" t="s">
        <v>995</v>
      </c>
      <c r="D2278" s="355">
        <v>25900</v>
      </c>
      <c r="E2278" s="69"/>
      <c r="F2278" s="69"/>
      <c r="G2278" s="69"/>
      <c r="H2278" s="69"/>
      <c r="I2278" s="69"/>
      <c r="J2278" s="69"/>
      <c r="N2278" s="69"/>
      <c r="O2278" s="69"/>
      <c r="P2278" s="69"/>
      <c r="Q2278" s="69"/>
      <c r="R2278" s="69"/>
      <c r="S2278" s="69"/>
      <c r="T2278" s="69"/>
      <c r="U2278" s="69"/>
      <c r="V2278" s="69"/>
      <c r="W2278" s="69"/>
      <c r="X2278" s="69"/>
      <c r="Y2278" s="69"/>
      <c r="Z2278" s="69"/>
      <c r="AA2278" s="69"/>
      <c r="AB2278" s="69"/>
      <c r="AC2278" s="69"/>
      <c r="AD2278" s="69"/>
      <c r="AE2278" s="69"/>
      <c r="AF2278" s="69"/>
      <c r="AG2278" s="69"/>
      <c r="AH2278" s="69"/>
      <c r="AI2278" s="69"/>
      <c r="AJ2278" s="69"/>
      <c r="AK2278" s="69"/>
      <c r="AL2278" s="69"/>
      <c r="AM2278" s="69"/>
      <c r="AN2278" s="69"/>
      <c r="AO2278" s="69"/>
      <c r="AP2278" s="69"/>
      <c r="AQ2278" s="69"/>
      <c r="AR2278" s="69"/>
      <c r="AS2278" s="69"/>
      <c r="AT2278" s="69"/>
      <c r="AU2278" s="69"/>
      <c r="AV2278" s="69"/>
      <c r="AW2278" s="69"/>
      <c r="AX2278" s="69"/>
      <c r="AY2278" s="69"/>
      <c r="AZ2278" s="69"/>
      <c r="BA2278" s="69"/>
      <c r="BB2278" s="69"/>
      <c r="BC2278" s="69"/>
      <c r="BD2278" s="69"/>
      <c r="BE2278" s="69"/>
      <c r="BF2278" s="69"/>
      <c r="BG2278" s="69"/>
      <c r="BH2278" s="69"/>
      <c r="BI2278" s="69"/>
      <c r="BJ2278" s="69"/>
      <c r="BK2278" s="69"/>
      <c r="BL2278" s="69"/>
      <c r="BM2278" s="69"/>
      <c r="BN2278" s="69"/>
      <c r="BO2278" s="69"/>
      <c r="BP2278" s="69"/>
      <c r="BQ2278" s="69"/>
      <c r="BR2278" s="69"/>
      <c r="BS2278" s="69"/>
      <c r="BT2278" s="69"/>
      <c r="BU2278" s="69"/>
      <c r="BV2278" s="69"/>
      <c r="BW2278" s="69"/>
      <c r="BX2278" s="69"/>
      <c r="BY2278" s="69"/>
      <c r="BZ2278" s="69"/>
      <c r="CA2278" s="69"/>
      <c r="CB2278" s="69"/>
      <c r="CC2278" s="69"/>
      <c r="CD2278" s="69"/>
      <c r="CE2278" s="69"/>
      <c r="CF2278" s="69"/>
      <c r="CG2278" s="69"/>
      <c r="CH2278" s="69"/>
      <c r="CI2278" s="69"/>
      <c r="CJ2278" s="69"/>
      <c r="CK2278" s="69"/>
      <c r="CL2278" s="69"/>
      <c r="CM2278" s="69"/>
      <c r="CN2278" s="69"/>
      <c r="CO2278" s="69"/>
      <c r="CP2278" s="69"/>
      <c r="CQ2278" s="69"/>
      <c r="CR2278" s="69"/>
      <c r="CS2278" s="69"/>
      <c r="CT2278" s="69"/>
      <c r="CU2278" s="69"/>
      <c r="CV2278" s="69"/>
      <c r="CW2278" s="69"/>
      <c r="CX2278" s="69"/>
      <c r="CY2278" s="69"/>
      <c r="CZ2278" s="69"/>
      <c r="DA2278" s="69"/>
      <c r="DB2278" s="69"/>
      <c r="DC2278" s="69"/>
      <c r="DD2278" s="69"/>
      <c r="DE2278" s="69"/>
      <c r="DF2278" s="69"/>
      <c r="DG2278" s="69"/>
      <c r="DH2278" s="69"/>
      <c r="DI2278" s="69"/>
      <c r="DJ2278" s="69"/>
      <c r="DK2278" s="69"/>
      <c r="DL2278" s="69"/>
      <c r="DM2278" s="69"/>
      <c r="DN2278" s="69"/>
      <c r="DO2278" s="69"/>
      <c r="DP2278" s="69"/>
      <c r="DQ2278" s="69"/>
      <c r="DR2278" s="69"/>
      <c r="DS2278" s="69"/>
      <c r="DT2278" s="69"/>
      <c r="DU2278" s="69"/>
      <c r="DV2278" s="69"/>
      <c r="DW2278" s="69"/>
      <c r="DX2278" s="69"/>
      <c r="DY2278" s="69"/>
      <c r="DZ2278" s="69"/>
      <c r="EA2278" s="69"/>
      <c r="EB2278" s="69"/>
      <c r="EC2278" s="69"/>
      <c r="ED2278" s="69"/>
      <c r="EE2278" s="69"/>
      <c r="EF2278" s="69"/>
      <c r="EG2278" s="69"/>
      <c r="EH2278" s="69"/>
      <c r="EI2278" s="69"/>
      <c r="EJ2278" s="69"/>
      <c r="EK2278" s="69"/>
      <c r="EL2278" s="69"/>
      <c r="EM2278" s="69"/>
      <c r="EN2278" s="69"/>
      <c r="EO2278" s="69"/>
      <c r="EP2278" s="69"/>
      <c r="EQ2278" s="69"/>
      <c r="ER2278" s="69"/>
      <c r="ES2278" s="69"/>
      <c r="ET2278" s="69"/>
      <c r="EU2278" s="69"/>
      <c r="EV2278" s="69"/>
      <c r="EW2278" s="69"/>
      <c r="EX2278" s="69"/>
      <c r="EY2278" s="69"/>
      <c r="EZ2278" s="69"/>
      <c r="FA2278" s="69"/>
      <c r="FB2278" s="69"/>
      <c r="FC2278" s="69"/>
      <c r="FD2278" s="69"/>
      <c r="FE2278" s="69"/>
      <c r="FF2278" s="69"/>
      <c r="FG2278" s="69"/>
      <c r="FH2278" s="69"/>
      <c r="FI2278" s="69"/>
      <c r="FJ2278" s="69"/>
      <c r="FK2278" s="69"/>
      <c r="FL2278" s="69"/>
      <c r="FM2278" s="69"/>
      <c r="FN2278" s="69"/>
      <c r="FO2278" s="69"/>
      <c r="FP2278" s="69"/>
      <c r="FQ2278" s="69"/>
      <c r="FR2278" s="69"/>
      <c r="FS2278" s="69"/>
      <c r="FT2278" s="69"/>
      <c r="FU2278" s="69"/>
      <c r="FV2278" s="69"/>
      <c r="FW2278" s="69"/>
      <c r="FX2278" s="69"/>
      <c r="FY2278" s="69"/>
      <c r="FZ2278" s="69"/>
      <c r="GA2278" s="69"/>
      <c r="GB2278" s="69"/>
      <c r="GC2278" s="69"/>
      <c r="GD2278" s="69"/>
      <c r="GE2278" s="69"/>
      <c r="GF2278" s="69"/>
      <c r="GG2278" s="69"/>
      <c r="GH2278" s="69"/>
      <c r="GI2278" s="69"/>
      <c r="GJ2278" s="69"/>
      <c r="GK2278" s="69"/>
      <c r="GL2278" s="69"/>
      <c r="GM2278" s="69"/>
      <c r="GN2278" s="69"/>
      <c r="GO2278" s="69"/>
      <c r="GP2278" s="69"/>
      <c r="GQ2278" s="69"/>
      <c r="GR2278" s="69"/>
      <c r="GS2278" s="69"/>
      <c r="GT2278" s="69"/>
      <c r="GU2278" s="69"/>
      <c r="GV2278" s="69"/>
      <c r="GW2278" s="69"/>
      <c r="GX2278" s="69"/>
      <c r="GY2278" s="69"/>
      <c r="GZ2278" s="69"/>
      <c r="HA2278" s="69"/>
      <c r="HB2278" s="69"/>
      <c r="HC2278" s="69"/>
      <c r="HD2278" s="69"/>
      <c r="HE2278" s="69"/>
      <c r="HF2278" s="69"/>
      <c r="HG2278" s="69"/>
      <c r="HH2278" s="69"/>
      <c r="HI2278" s="69"/>
      <c r="HJ2278" s="69"/>
      <c r="HK2278" s="69"/>
      <c r="HL2278" s="69"/>
      <c r="HM2278" s="69"/>
      <c r="HN2278" s="69"/>
      <c r="HO2278" s="69"/>
      <c r="HP2278" s="69"/>
      <c r="HQ2278" s="69"/>
      <c r="HR2278" s="69"/>
      <c r="HS2278" s="69"/>
      <c r="HT2278" s="69"/>
      <c r="HU2278" s="69"/>
      <c r="HV2278" s="69"/>
      <c r="HW2278" s="69"/>
      <c r="HX2278" s="69"/>
      <c r="HY2278" s="69"/>
      <c r="HZ2278" s="69"/>
      <c r="IA2278" s="69"/>
      <c r="IB2278" s="69"/>
      <c r="IC2278" s="69"/>
      <c r="ID2278" s="69"/>
      <c r="IE2278" s="69"/>
      <c r="IF2278" s="69"/>
      <c r="IG2278" s="69"/>
      <c r="IH2278" s="69"/>
      <c r="II2278" s="69"/>
      <c r="IJ2278" s="69"/>
      <c r="IK2278" s="69"/>
      <c r="IL2278" s="69"/>
      <c r="IM2278" s="69"/>
      <c r="IN2278" s="69"/>
    </row>
    <row r="2279" spans="1:248" s="70" customFormat="1" ht="32.1" customHeight="1" x14ac:dyDescent="0.2">
      <c r="A2279" s="13" t="s">
        <v>993</v>
      </c>
      <c r="B2279" s="19">
        <v>52049</v>
      </c>
      <c r="C2279" s="16" t="s">
        <v>996</v>
      </c>
      <c r="D2279" s="355">
        <v>23100</v>
      </c>
      <c r="E2279" s="69"/>
      <c r="F2279" s="69"/>
      <c r="G2279" s="69"/>
      <c r="H2279" s="69"/>
      <c r="I2279" s="69"/>
      <c r="J2279" s="69"/>
      <c r="N2279" s="69"/>
      <c r="O2279" s="69"/>
      <c r="P2279" s="69"/>
      <c r="Q2279" s="69"/>
      <c r="R2279" s="69"/>
      <c r="S2279" s="69"/>
      <c r="T2279" s="69"/>
      <c r="U2279" s="69"/>
      <c r="V2279" s="69"/>
      <c r="W2279" s="69"/>
      <c r="X2279" s="69"/>
      <c r="Y2279" s="69"/>
      <c r="Z2279" s="69"/>
      <c r="AA2279" s="69"/>
      <c r="AB2279" s="69"/>
      <c r="AC2279" s="69"/>
      <c r="AD2279" s="69"/>
      <c r="AE2279" s="69"/>
      <c r="AF2279" s="69"/>
      <c r="AG2279" s="69"/>
      <c r="AH2279" s="69"/>
      <c r="AI2279" s="69"/>
      <c r="AJ2279" s="69"/>
      <c r="AK2279" s="69"/>
      <c r="AL2279" s="69"/>
      <c r="AM2279" s="69"/>
      <c r="AN2279" s="69"/>
      <c r="AO2279" s="69"/>
      <c r="AP2279" s="69"/>
      <c r="AQ2279" s="69"/>
      <c r="AR2279" s="69"/>
      <c r="AS2279" s="69"/>
      <c r="AT2279" s="69"/>
      <c r="AU2279" s="69"/>
      <c r="AV2279" s="69"/>
      <c r="AW2279" s="69"/>
      <c r="AX2279" s="69"/>
      <c r="AY2279" s="69"/>
      <c r="AZ2279" s="69"/>
      <c r="BA2279" s="69"/>
      <c r="BB2279" s="69"/>
      <c r="BC2279" s="69"/>
      <c r="BD2279" s="69"/>
      <c r="BE2279" s="69"/>
      <c r="BF2279" s="69"/>
      <c r="BG2279" s="69"/>
      <c r="BH2279" s="69"/>
      <c r="BI2279" s="69"/>
      <c r="BJ2279" s="69"/>
      <c r="BK2279" s="69"/>
      <c r="BL2279" s="69"/>
      <c r="BM2279" s="69"/>
      <c r="BN2279" s="69"/>
      <c r="BO2279" s="69"/>
      <c r="BP2279" s="69"/>
      <c r="BQ2279" s="69"/>
      <c r="BR2279" s="69"/>
      <c r="BS2279" s="69"/>
      <c r="BT2279" s="69"/>
      <c r="BU2279" s="69"/>
      <c r="BV2279" s="69"/>
      <c r="BW2279" s="69"/>
      <c r="BX2279" s="69"/>
      <c r="BY2279" s="69"/>
      <c r="BZ2279" s="69"/>
      <c r="CA2279" s="69"/>
      <c r="CB2279" s="69"/>
      <c r="CC2279" s="69"/>
      <c r="CD2279" s="69"/>
      <c r="CE2279" s="69"/>
      <c r="CF2279" s="69"/>
      <c r="CG2279" s="69"/>
      <c r="CH2279" s="69"/>
      <c r="CI2279" s="69"/>
      <c r="CJ2279" s="69"/>
      <c r="CK2279" s="69"/>
      <c r="CL2279" s="69"/>
      <c r="CM2279" s="69"/>
      <c r="CN2279" s="69"/>
      <c r="CO2279" s="69"/>
      <c r="CP2279" s="69"/>
      <c r="CQ2279" s="69"/>
      <c r="CR2279" s="69"/>
      <c r="CS2279" s="69"/>
      <c r="CT2279" s="69"/>
      <c r="CU2279" s="69"/>
      <c r="CV2279" s="69"/>
      <c r="CW2279" s="69"/>
      <c r="CX2279" s="69"/>
      <c r="CY2279" s="69"/>
      <c r="CZ2279" s="69"/>
      <c r="DA2279" s="69"/>
      <c r="DB2279" s="69"/>
      <c r="DC2279" s="69"/>
      <c r="DD2279" s="69"/>
      <c r="DE2279" s="69"/>
      <c r="DF2279" s="69"/>
      <c r="DG2279" s="69"/>
      <c r="DH2279" s="69"/>
      <c r="DI2279" s="69"/>
      <c r="DJ2279" s="69"/>
      <c r="DK2279" s="69"/>
      <c r="DL2279" s="69"/>
      <c r="DM2279" s="69"/>
      <c r="DN2279" s="69"/>
      <c r="DO2279" s="69"/>
      <c r="DP2279" s="69"/>
      <c r="DQ2279" s="69"/>
      <c r="DR2279" s="69"/>
      <c r="DS2279" s="69"/>
      <c r="DT2279" s="69"/>
      <c r="DU2279" s="69"/>
      <c r="DV2279" s="69"/>
      <c r="DW2279" s="69"/>
      <c r="DX2279" s="69"/>
      <c r="DY2279" s="69"/>
      <c r="DZ2279" s="69"/>
      <c r="EA2279" s="69"/>
      <c r="EB2279" s="69"/>
      <c r="EC2279" s="69"/>
      <c r="ED2279" s="69"/>
      <c r="EE2279" s="69"/>
      <c r="EF2279" s="69"/>
      <c r="EG2279" s="69"/>
      <c r="EH2279" s="69"/>
      <c r="EI2279" s="69"/>
      <c r="EJ2279" s="69"/>
      <c r="EK2279" s="69"/>
      <c r="EL2279" s="69"/>
      <c r="EM2279" s="69"/>
      <c r="EN2279" s="69"/>
      <c r="EO2279" s="69"/>
      <c r="EP2279" s="69"/>
      <c r="EQ2279" s="69"/>
      <c r="ER2279" s="69"/>
      <c r="ES2279" s="69"/>
      <c r="ET2279" s="69"/>
      <c r="EU2279" s="69"/>
      <c r="EV2279" s="69"/>
      <c r="EW2279" s="69"/>
      <c r="EX2279" s="69"/>
      <c r="EY2279" s="69"/>
      <c r="EZ2279" s="69"/>
      <c r="FA2279" s="69"/>
      <c r="FB2279" s="69"/>
      <c r="FC2279" s="69"/>
      <c r="FD2279" s="69"/>
      <c r="FE2279" s="69"/>
      <c r="FF2279" s="69"/>
      <c r="FG2279" s="69"/>
      <c r="FH2279" s="69"/>
      <c r="FI2279" s="69"/>
      <c r="FJ2279" s="69"/>
      <c r="FK2279" s="69"/>
      <c r="FL2279" s="69"/>
      <c r="FM2279" s="69"/>
      <c r="FN2279" s="69"/>
      <c r="FO2279" s="69"/>
      <c r="FP2279" s="69"/>
      <c r="FQ2279" s="69"/>
      <c r="FR2279" s="69"/>
      <c r="FS2279" s="69"/>
      <c r="FT2279" s="69"/>
      <c r="FU2279" s="69"/>
      <c r="FV2279" s="69"/>
      <c r="FW2279" s="69"/>
      <c r="FX2279" s="69"/>
      <c r="FY2279" s="69"/>
      <c r="FZ2279" s="69"/>
      <c r="GA2279" s="69"/>
      <c r="GB2279" s="69"/>
      <c r="GC2279" s="69"/>
      <c r="GD2279" s="69"/>
      <c r="GE2279" s="69"/>
      <c r="GF2279" s="69"/>
      <c r="GG2279" s="69"/>
      <c r="GH2279" s="69"/>
      <c r="GI2279" s="69"/>
      <c r="GJ2279" s="69"/>
      <c r="GK2279" s="69"/>
      <c r="GL2279" s="69"/>
      <c r="GM2279" s="69"/>
      <c r="GN2279" s="69"/>
      <c r="GO2279" s="69"/>
      <c r="GP2279" s="69"/>
      <c r="GQ2279" s="69"/>
      <c r="GR2279" s="69"/>
      <c r="GS2279" s="69"/>
      <c r="GT2279" s="69"/>
      <c r="GU2279" s="69"/>
      <c r="GV2279" s="69"/>
      <c r="GW2279" s="69"/>
      <c r="GX2279" s="69"/>
      <c r="GY2279" s="69"/>
      <c r="GZ2279" s="69"/>
      <c r="HA2279" s="69"/>
      <c r="HB2279" s="69"/>
      <c r="HC2279" s="69"/>
      <c r="HD2279" s="69"/>
      <c r="HE2279" s="69"/>
      <c r="HF2279" s="69"/>
      <c r="HG2279" s="69"/>
      <c r="HH2279" s="69"/>
      <c r="HI2279" s="69"/>
      <c r="HJ2279" s="69"/>
      <c r="HK2279" s="69"/>
      <c r="HL2279" s="69"/>
      <c r="HM2279" s="69"/>
      <c r="HN2279" s="69"/>
      <c r="HO2279" s="69"/>
      <c r="HP2279" s="69"/>
      <c r="HQ2279" s="69"/>
      <c r="HR2279" s="69"/>
      <c r="HS2279" s="69"/>
      <c r="HT2279" s="69"/>
      <c r="HU2279" s="69"/>
      <c r="HV2279" s="69"/>
      <c r="HW2279" s="69"/>
      <c r="HX2279" s="69"/>
      <c r="HY2279" s="69"/>
      <c r="HZ2279" s="69"/>
      <c r="IA2279" s="69"/>
      <c r="IB2279" s="69"/>
      <c r="IC2279" s="69"/>
      <c r="ID2279" s="69"/>
      <c r="IE2279" s="69"/>
      <c r="IF2279" s="69"/>
      <c r="IG2279" s="69"/>
      <c r="IH2279" s="69"/>
      <c r="II2279" s="69"/>
      <c r="IJ2279" s="69"/>
      <c r="IK2279" s="69"/>
      <c r="IL2279" s="69"/>
      <c r="IM2279" s="69"/>
      <c r="IN2279" s="69"/>
    </row>
    <row r="2280" spans="1:248" s="70" customFormat="1" ht="32.1" customHeight="1" x14ac:dyDescent="0.2">
      <c r="A2280" s="13" t="s">
        <v>993</v>
      </c>
      <c r="B2280" s="19">
        <v>52050</v>
      </c>
      <c r="C2280" s="16" t="s">
        <v>997</v>
      </c>
      <c r="D2280" s="355">
        <v>23100</v>
      </c>
      <c r="E2280" s="69"/>
      <c r="F2280" s="69"/>
      <c r="G2280" s="69"/>
      <c r="H2280" s="69"/>
      <c r="I2280" s="69"/>
      <c r="J2280" s="69"/>
      <c r="N2280" s="69"/>
      <c r="O2280" s="69"/>
      <c r="P2280" s="69"/>
      <c r="Q2280" s="69"/>
      <c r="R2280" s="69"/>
      <c r="S2280" s="69"/>
      <c r="T2280" s="69"/>
      <c r="U2280" s="69"/>
      <c r="V2280" s="69"/>
      <c r="W2280" s="69"/>
      <c r="X2280" s="69"/>
      <c r="Y2280" s="69"/>
      <c r="Z2280" s="69"/>
      <c r="AA2280" s="69"/>
      <c r="AB2280" s="69"/>
      <c r="AC2280" s="69"/>
      <c r="AD2280" s="69"/>
      <c r="AE2280" s="69"/>
      <c r="AF2280" s="69"/>
      <c r="AG2280" s="69"/>
      <c r="AH2280" s="69"/>
      <c r="AI2280" s="69"/>
      <c r="AJ2280" s="69"/>
      <c r="AK2280" s="69"/>
      <c r="AL2280" s="69"/>
      <c r="AM2280" s="69"/>
      <c r="AN2280" s="69"/>
      <c r="AO2280" s="69"/>
      <c r="AP2280" s="69"/>
      <c r="AQ2280" s="69"/>
      <c r="AR2280" s="69"/>
      <c r="AS2280" s="69"/>
      <c r="AT2280" s="69"/>
      <c r="AU2280" s="69"/>
      <c r="AV2280" s="69"/>
      <c r="AW2280" s="69"/>
      <c r="AX2280" s="69"/>
      <c r="AY2280" s="69"/>
      <c r="AZ2280" s="69"/>
      <c r="BA2280" s="69"/>
      <c r="BB2280" s="69"/>
      <c r="BC2280" s="69"/>
      <c r="BD2280" s="69"/>
      <c r="BE2280" s="69"/>
      <c r="BF2280" s="69"/>
      <c r="BG2280" s="69"/>
      <c r="BH2280" s="69"/>
      <c r="BI2280" s="69"/>
      <c r="BJ2280" s="69"/>
      <c r="BK2280" s="69"/>
      <c r="BL2280" s="69"/>
      <c r="BM2280" s="69"/>
      <c r="BN2280" s="69"/>
      <c r="BO2280" s="69"/>
      <c r="BP2280" s="69"/>
      <c r="BQ2280" s="69"/>
      <c r="BR2280" s="69"/>
      <c r="BS2280" s="69"/>
      <c r="BT2280" s="69"/>
      <c r="BU2280" s="69"/>
      <c r="BV2280" s="69"/>
      <c r="BW2280" s="69"/>
      <c r="BX2280" s="69"/>
      <c r="BY2280" s="69"/>
      <c r="BZ2280" s="69"/>
      <c r="CA2280" s="69"/>
      <c r="CB2280" s="69"/>
      <c r="CC2280" s="69"/>
      <c r="CD2280" s="69"/>
      <c r="CE2280" s="69"/>
      <c r="CF2280" s="69"/>
      <c r="CG2280" s="69"/>
      <c r="CH2280" s="69"/>
      <c r="CI2280" s="69"/>
      <c r="CJ2280" s="69"/>
      <c r="CK2280" s="69"/>
      <c r="CL2280" s="69"/>
      <c r="CM2280" s="69"/>
      <c r="CN2280" s="69"/>
      <c r="CO2280" s="69"/>
      <c r="CP2280" s="69"/>
      <c r="CQ2280" s="69"/>
      <c r="CR2280" s="69"/>
      <c r="CS2280" s="69"/>
      <c r="CT2280" s="69"/>
      <c r="CU2280" s="69"/>
      <c r="CV2280" s="69"/>
      <c r="CW2280" s="69"/>
      <c r="CX2280" s="69"/>
      <c r="CY2280" s="69"/>
      <c r="CZ2280" s="69"/>
      <c r="DA2280" s="69"/>
      <c r="DB2280" s="69"/>
      <c r="DC2280" s="69"/>
      <c r="DD2280" s="69"/>
      <c r="DE2280" s="69"/>
      <c r="DF2280" s="69"/>
      <c r="DG2280" s="69"/>
      <c r="DH2280" s="69"/>
      <c r="DI2280" s="69"/>
      <c r="DJ2280" s="69"/>
      <c r="DK2280" s="69"/>
      <c r="DL2280" s="69"/>
      <c r="DM2280" s="69"/>
      <c r="DN2280" s="69"/>
      <c r="DO2280" s="69"/>
      <c r="DP2280" s="69"/>
      <c r="DQ2280" s="69"/>
      <c r="DR2280" s="69"/>
      <c r="DS2280" s="69"/>
      <c r="DT2280" s="69"/>
      <c r="DU2280" s="69"/>
      <c r="DV2280" s="69"/>
      <c r="DW2280" s="69"/>
      <c r="DX2280" s="69"/>
      <c r="DY2280" s="69"/>
      <c r="DZ2280" s="69"/>
      <c r="EA2280" s="69"/>
      <c r="EB2280" s="69"/>
      <c r="EC2280" s="69"/>
      <c r="ED2280" s="69"/>
      <c r="EE2280" s="69"/>
      <c r="EF2280" s="69"/>
      <c r="EG2280" s="69"/>
      <c r="EH2280" s="69"/>
      <c r="EI2280" s="69"/>
      <c r="EJ2280" s="69"/>
      <c r="EK2280" s="69"/>
      <c r="EL2280" s="69"/>
      <c r="EM2280" s="69"/>
      <c r="EN2280" s="69"/>
      <c r="EO2280" s="69"/>
      <c r="EP2280" s="69"/>
      <c r="EQ2280" s="69"/>
      <c r="ER2280" s="69"/>
      <c r="ES2280" s="69"/>
      <c r="ET2280" s="69"/>
      <c r="EU2280" s="69"/>
      <c r="EV2280" s="69"/>
      <c r="EW2280" s="69"/>
      <c r="EX2280" s="69"/>
      <c r="EY2280" s="69"/>
      <c r="EZ2280" s="69"/>
      <c r="FA2280" s="69"/>
      <c r="FB2280" s="69"/>
      <c r="FC2280" s="69"/>
      <c r="FD2280" s="69"/>
      <c r="FE2280" s="69"/>
      <c r="FF2280" s="69"/>
      <c r="FG2280" s="69"/>
      <c r="FH2280" s="69"/>
      <c r="FI2280" s="69"/>
      <c r="FJ2280" s="69"/>
      <c r="FK2280" s="69"/>
      <c r="FL2280" s="69"/>
      <c r="FM2280" s="69"/>
      <c r="FN2280" s="69"/>
      <c r="FO2280" s="69"/>
      <c r="FP2280" s="69"/>
      <c r="FQ2280" s="69"/>
      <c r="FR2280" s="69"/>
      <c r="FS2280" s="69"/>
      <c r="FT2280" s="69"/>
      <c r="FU2280" s="69"/>
      <c r="FV2280" s="69"/>
      <c r="FW2280" s="69"/>
      <c r="FX2280" s="69"/>
      <c r="FY2280" s="69"/>
      <c r="FZ2280" s="69"/>
      <c r="GA2280" s="69"/>
      <c r="GB2280" s="69"/>
      <c r="GC2280" s="69"/>
      <c r="GD2280" s="69"/>
      <c r="GE2280" s="69"/>
      <c r="GF2280" s="69"/>
      <c r="GG2280" s="69"/>
      <c r="GH2280" s="69"/>
      <c r="GI2280" s="69"/>
      <c r="GJ2280" s="69"/>
      <c r="GK2280" s="69"/>
      <c r="GL2280" s="69"/>
      <c r="GM2280" s="69"/>
      <c r="GN2280" s="69"/>
      <c r="GO2280" s="69"/>
      <c r="GP2280" s="69"/>
      <c r="GQ2280" s="69"/>
      <c r="GR2280" s="69"/>
      <c r="GS2280" s="69"/>
      <c r="GT2280" s="69"/>
      <c r="GU2280" s="69"/>
      <c r="GV2280" s="69"/>
      <c r="GW2280" s="69"/>
      <c r="GX2280" s="69"/>
      <c r="GY2280" s="69"/>
      <c r="GZ2280" s="69"/>
      <c r="HA2280" s="69"/>
      <c r="HB2280" s="69"/>
      <c r="HC2280" s="69"/>
      <c r="HD2280" s="69"/>
      <c r="HE2280" s="69"/>
      <c r="HF2280" s="69"/>
      <c r="HG2280" s="69"/>
      <c r="HH2280" s="69"/>
      <c r="HI2280" s="69"/>
      <c r="HJ2280" s="69"/>
      <c r="HK2280" s="69"/>
      <c r="HL2280" s="69"/>
      <c r="HM2280" s="69"/>
      <c r="HN2280" s="69"/>
      <c r="HO2280" s="69"/>
      <c r="HP2280" s="69"/>
      <c r="HQ2280" s="69"/>
      <c r="HR2280" s="69"/>
      <c r="HS2280" s="69"/>
      <c r="HT2280" s="69"/>
      <c r="HU2280" s="69"/>
      <c r="HV2280" s="69"/>
      <c r="HW2280" s="69"/>
      <c r="HX2280" s="69"/>
      <c r="HY2280" s="69"/>
      <c r="HZ2280" s="69"/>
      <c r="IA2280" s="69"/>
      <c r="IB2280" s="69"/>
      <c r="IC2280" s="69"/>
      <c r="ID2280" s="69"/>
      <c r="IE2280" s="69"/>
      <c r="IF2280" s="69"/>
      <c r="IG2280" s="69"/>
      <c r="IH2280" s="69"/>
      <c r="II2280" s="69"/>
      <c r="IJ2280" s="69"/>
      <c r="IK2280" s="69"/>
      <c r="IL2280" s="69"/>
      <c r="IM2280" s="69"/>
      <c r="IN2280" s="69"/>
    </row>
    <row r="2281" spans="1:248" s="70" customFormat="1" ht="32.1" customHeight="1" x14ac:dyDescent="0.2">
      <c r="A2281" s="13" t="s">
        <v>999</v>
      </c>
      <c r="B2281" s="19">
        <v>52051</v>
      </c>
      <c r="C2281" s="16" t="s">
        <v>1000</v>
      </c>
      <c r="D2281" s="355">
        <v>25900</v>
      </c>
      <c r="E2281" s="69"/>
      <c r="F2281" s="69"/>
      <c r="G2281" s="69"/>
      <c r="H2281" s="69"/>
      <c r="I2281" s="69"/>
      <c r="J2281" s="69"/>
      <c r="N2281" s="69"/>
      <c r="O2281" s="69"/>
      <c r="P2281" s="69"/>
      <c r="Q2281" s="69"/>
      <c r="R2281" s="69"/>
      <c r="S2281" s="69"/>
      <c r="T2281" s="69"/>
      <c r="U2281" s="69"/>
      <c r="V2281" s="69"/>
      <c r="W2281" s="69"/>
      <c r="X2281" s="69"/>
      <c r="Y2281" s="69"/>
      <c r="Z2281" s="69"/>
      <c r="AA2281" s="69"/>
      <c r="AB2281" s="69"/>
      <c r="AC2281" s="69"/>
      <c r="AD2281" s="69"/>
      <c r="AE2281" s="69"/>
      <c r="AF2281" s="69"/>
      <c r="AG2281" s="69"/>
      <c r="AH2281" s="69"/>
      <c r="AI2281" s="69"/>
      <c r="AJ2281" s="69"/>
      <c r="AK2281" s="69"/>
      <c r="AL2281" s="69"/>
      <c r="AM2281" s="69"/>
      <c r="AN2281" s="69"/>
      <c r="AO2281" s="69"/>
      <c r="AP2281" s="69"/>
      <c r="AQ2281" s="69"/>
      <c r="AR2281" s="69"/>
      <c r="AS2281" s="69"/>
      <c r="AT2281" s="69"/>
      <c r="AU2281" s="69"/>
      <c r="AV2281" s="69"/>
      <c r="AW2281" s="69"/>
      <c r="AX2281" s="69"/>
      <c r="AY2281" s="69"/>
      <c r="AZ2281" s="69"/>
      <c r="BA2281" s="69"/>
      <c r="BB2281" s="69"/>
      <c r="BC2281" s="69"/>
      <c r="BD2281" s="69"/>
      <c r="BE2281" s="69"/>
      <c r="BF2281" s="69"/>
      <c r="BG2281" s="69"/>
      <c r="BH2281" s="69"/>
      <c r="BI2281" s="69"/>
      <c r="BJ2281" s="69"/>
      <c r="BK2281" s="69"/>
      <c r="BL2281" s="69"/>
      <c r="BM2281" s="69"/>
      <c r="BN2281" s="69"/>
      <c r="BO2281" s="69"/>
      <c r="BP2281" s="69"/>
      <c r="BQ2281" s="69"/>
      <c r="BR2281" s="69"/>
      <c r="BS2281" s="69"/>
      <c r="BT2281" s="69"/>
      <c r="BU2281" s="69"/>
      <c r="BV2281" s="69"/>
      <c r="BW2281" s="69"/>
      <c r="BX2281" s="69"/>
      <c r="BY2281" s="69"/>
      <c r="BZ2281" s="69"/>
      <c r="CA2281" s="69"/>
      <c r="CB2281" s="69"/>
      <c r="CC2281" s="69"/>
      <c r="CD2281" s="69"/>
      <c r="CE2281" s="69"/>
      <c r="CF2281" s="69"/>
      <c r="CG2281" s="69"/>
      <c r="CH2281" s="69"/>
      <c r="CI2281" s="69"/>
      <c r="CJ2281" s="69"/>
      <c r="CK2281" s="69"/>
      <c r="CL2281" s="69"/>
      <c r="CM2281" s="69"/>
      <c r="CN2281" s="69"/>
      <c r="CO2281" s="69"/>
      <c r="CP2281" s="69"/>
      <c r="CQ2281" s="69"/>
      <c r="CR2281" s="69"/>
      <c r="CS2281" s="69"/>
      <c r="CT2281" s="69"/>
      <c r="CU2281" s="69"/>
      <c r="CV2281" s="69"/>
      <c r="CW2281" s="69"/>
      <c r="CX2281" s="69"/>
      <c r="CY2281" s="69"/>
      <c r="CZ2281" s="69"/>
      <c r="DA2281" s="69"/>
      <c r="DB2281" s="69"/>
      <c r="DC2281" s="69"/>
      <c r="DD2281" s="69"/>
      <c r="DE2281" s="69"/>
      <c r="DF2281" s="69"/>
      <c r="DG2281" s="69"/>
      <c r="DH2281" s="69"/>
      <c r="DI2281" s="69"/>
      <c r="DJ2281" s="69"/>
      <c r="DK2281" s="69"/>
      <c r="DL2281" s="69"/>
      <c r="DM2281" s="69"/>
      <c r="DN2281" s="69"/>
      <c r="DO2281" s="69"/>
      <c r="DP2281" s="69"/>
      <c r="DQ2281" s="69"/>
      <c r="DR2281" s="69"/>
      <c r="DS2281" s="69"/>
      <c r="DT2281" s="69"/>
      <c r="DU2281" s="69"/>
      <c r="DV2281" s="69"/>
      <c r="DW2281" s="69"/>
      <c r="DX2281" s="69"/>
      <c r="DY2281" s="69"/>
      <c r="DZ2281" s="69"/>
      <c r="EA2281" s="69"/>
      <c r="EB2281" s="69"/>
      <c r="EC2281" s="69"/>
      <c r="ED2281" s="69"/>
      <c r="EE2281" s="69"/>
      <c r="EF2281" s="69"/>
      <c r="EG2281" s="69"/>
      <c r="EH2281" s="69"/>
      <c r="EI2281" s="69"/>
      <c r="EJ2281" s="69"/>
      <c r="EK2281" s="69"/>
      <c r="EL2281" s="69"/>
      <c r="EM2281" s="69"/>
      <c r="EN2281" s="69"/>
      <c r="EO2281" s="69"/>
      <c r="EP2281" s="69"/>
      <c r="EQ2281" s="69"/>
      <c r="ER2281" s="69"/>
      <c r="ES2281" s="69"/>
      <c r="ET2281" s="69"/>
      <c r="EU2281" s="69"/>
      <c r="EV2281" s="69"/>
      <c r="EW2281" s="69"/>
      <c r="EX2281" s="69"/>
      <c r="EY2281" s="69"/>
      <c r="EZ2281" s="69"/>
      <c r="FA2281" s="69"/>
      <c r="FB2281" s="69"/>
      <c r="FC2281" s="69"/>
      <c r="FD2281" s="69"/>
      <c r="FE2281" s="69"/>
      <c r="FF2281" s="69"/>
      <c r="FG2281" s="69"/>
      <c r="FH2281" s="69"/>
      <c r="FI2281" s="69"/>
      <c r="FJ2281" s="69"/>
      <c r="FK2281" s="69"/>
      <c r="FL2281" s="69"/>
      <c r="FM2281" s="69"/>
      <c r="FN2281" s="69"/>
      <c r="FO2281" s="69"/>
      <c r="FP2281" s="69"/>
      <c r="FQ2281" s="69"/>
      <c r="FR2281" s="69"/>
      <c r="FS2281" s="69"/>
      <c r="FT2281" s="69"/>
      <c r="FU2281" s="69"/>
      <c r="FV2281" s="69"/>
      <c r="FW2281" s="69"/>
      <c r="FX2281" s="69"/>
      <c r="FY2281" s="69"/>
      <c r="FZ2281" s="69"/>
      <c r="GA2281" s="69"/>
      <c r="GB2281" s="69"/>
      <c r="GC2281" s="69"/>
      <c r="GD2281" s="69"/>
      <c r="GE2281" s="69"/>
      <c r="GF2281" s="69"/>
      <c r="GG2281" s="69"/>
      <c r="GH2281" s="69"/>
      <c r="GI2281" s="69"/>
      <c r="GJ2281" s="69"/>
      <c r="GK2281" s="69"/>
      <c r="GL2281" s="69"/>
      <c r="GM2281" s="69"/>
      <c r="GN2281" s="69"/>
      <c r="GO2281" s="69"/>
      <c r="GP2281" s="69"/>
      <c r="GQ2281" s="69"/>
      <c r="GR2281" s="69"/>
      <c r="GS2281" s="69"/>
      <c r="GT2281" s="69"/>
      <c r="GU2281" s="69"/>
      <c r="GV2281" s="69"/>
      <c r="GW2281" s="69"/>
      <c r="GX2281" s="69"/>
      <c r="GY2281" s="69"/>
      <c r="GZ2281" s="69"/>
      <c r="HA2281" s="69"/>
      <c r="HB2281" s="69"/>
      <c r="HC2281" s="69"/>
      <c r="HD2281" s="69"/>
      <c r="HE2281" s="69"/>
      <c r="HF2281" s="69"/>
      <c r="HG2281" s="69"/>
      <c r="HH2281" s="69"/>
      <c r="HI2281" s="69"/>
      <c r="HJ2281" s="69"/>
      <c r="HK2281" s="69"/>
      <c r="HL2281" s="69"/>
      <c r="HM2281" s="69"/>
      <c r="HN2281" s="69"/>
      <c r="HO2281" s="69"/>
      <c r="HP2281" s="69"/>
      <c r="HQ2281" s="69"/>
      <c r="HR2281" s="69"/>
      <c r="HS2281" s="69"/>
      <c r="HT2281" s="69"/>
      <c r="HU2281" s="69"/>
      <c r="HV2281" s="69"/>
      <c r="HW2281" s="69"/>
      <c r="HX2281" s="69"/>
      <c r="HY2281" s="69"/>
      <c r="HZ2281" s="69"/>
      <c r="IA2281" s="69"/>
      <c r="IB2281" s="69"/>
      <c r="IC2281" s="69"/>
      <c r="ID2281" s="69"/>
      <c r="IE2281" s="69"/>
      <c r="IF2281" s="69"/>
      <c r="IG2281" s="69"/>
      <c r="IH2281" s="69"/>
      <c r="II2281" s="69"/>
      <c r="IJ2281" s="69"/>
      <c r="IK2281" s="69"/>
      <c r="IL2281" s="69"/>
      <c r="IM2281" s="69"/>
      <c r="IN2281" s="69"/>
    </row>
    <row r="2282" spans="1:248" s="70" customFormat="1" ht="15.95" customHeight="1" x14ac:dyDescent="0.2">
      <c r="A2282" s="13" t="s">
        <v>993</v>
      </c>
      <c r="B2282" s="19">
        <v>52052</v>
      </c>
      <c r="C2282" s="16" t="s">
        <v>1001</v>
      </c>
      <c r="D2282" s="355">
        <v>25900</v>
      </c>
      <c r="E2282" s="69"/>
      <c r="F2282" s="69"/>
      <c r="G2282" s="69"/>
      <c r="H2282" s="69"/>
      <c r="I2282" s="69"/>
      <c r="J2282" s="69"/>
      <c r="N2282" s="69"/>
      <c r="O2282" s="69"/>
      <c r="P2282" s="69"/>
      <c r="Q2282" s="69"/>
      <c r="R2282" s="69"/>
      <c r="S2282" s="69"/>
      <c r="T2282" s="69"/>
      <c r="U2282" s="69"/>
      <c r="V2282" s="69"/>
      <c r="W2282" s="69"/>
      <c r="X2282" s="69"/>
      <c r="Y2282" s="69"/>
      <c r="Z2282" s="69"/>
      <c r="AA2282" s="69"/>
      <c r="AB2282" s="69"/>
      <c r="AC2282" s="69"/>
      <c r="AD2282" s="69"/>
      <c r="AE2282" s="69"/>
      <c r="AF2282" s="69"/>
      <c r="AG2282" s="69"/>
      <c r="AH2282" s="69"/>
      <c r="AI2282" s="69"/>
      <c r="AJ2282" s="69"/>
      <c r="AK2282" s="69"/>
      <c r="AL2282" s="69"/>
      <c r="AM2282" s="69"/>
      <c r="AN2282" s="69"/>
      <c r="AO2282" s="69"/>
      <c r="AP2282" s="69"/>
      <c r="AQ2282" s="69"/>
      <c r="AR2282" s="69"/>
      <c r="AS2282" s="69"/>
      <c r="AT2282" s="69"/>
      <c r="AU2282" s="69"/>
      <c r="AV2282" s="69"/>
      <c r="AW2282" s="69"/>
      <c r="AX2282" s="69"/>
      <c r="AY2282" s="69"/>
      <c r="AZ2282" s="69"/>
      <c r="BA2282" s="69"/>
      <c r="BB2282" s="69"/>
      <c r="BC2282" s="69"/>
      <c r="BD2282" s="69"/>
      <c r="BE2282" s="69"/>
      <c r="BF2282" s="69"/>
      <c r="BG2282" s="69"/>
      <c r="BH2282" s="69"/>
      <c r="BI2282" s="69"/>
      <c r="BJ2282" s="69"/>
      <c r="BK2282" s="69"/>
      <c r="BL2282" s="69"/>
      <c r="BM2282" s="69"/>
      <c r="BN2282" s="69"/>
      <c r="BO2282" s="69"/>
      <c r="BP2282" s="69"/>
      <c r="BQ2282" s="69"/>
      <c r="BR2282" s="69"/>
      <c r="BS2282" s="69"/>
      <c r="BT2282" s="69"/>
      <c r="BU2282" s="69"/>
      <c r="BV2282" s="69"/>
      <c r="BW2282" s="69"/>
      <c r="BX2282" s="69"/>
      <c r="BY2282" s="69"/>
      <c r="BZ2282" s="69"/>
      <c r="CA2282" s="69"/>
      <c r="CB2282" s="69"/>
      <c r="CC2282" s="69"/>
      <c r="CD2282" s="69"/>
      <c r="CE2282" s="69"/>
      <c r="CF2282" s="69"/>
      <c r="CG2282" s="69"/>
      <c r="CH2282" s="69"/>
      <c r="CI2282" s="69"/>
      <c r="CJ2282" s="69"/>
      <c r="CK2282" s="69"/>
      <c r="CL2282" s="69"/>
      <c r="CM2282" s="69"/>
      <c r="CN2282" s="69"/>
      <c r="CO2282" s="69"/>
      <c r="CP2282" s="69"/>
      <c r="CQ2282" s="69"/>
      <c r="CR2282" s="69"/>
      <c r="CS2282" s="69"/>
      <c r="CT2282" s="69"/>
      <c r="CU2282" s="69"/>
      <c r="CV2282" s="69"/>
      <c r="CW2282" s="69"/>
      <c r="CX2282" s="69"/>
      <c r="CY2282" s="69"/>
      <c r="CZ2282" s="69"/>
      <c r="DA2282" s="69"/>
      <c r="DB2282" s="69"/>
      <c r="DC2282" s="69"/>
      <c r="DD2282" s="69"/>
      <c r="DE2282" s="69"/>
      <c r="DF2282" s="69"/>
      <c r="DG2282" s="69"/>
      <c r="DH2282" s="69"/>
      <c r="DI2282" s="69"/>
      <c r="DJ2282" s="69"/>
      <c r="DK2282" s="69"/>
      <c r="DL2282" s="69"/>
      <c r="DM2282" s="69"/>
      <c r="DN2282" s="69"/>
      <c r="DO2282" s="69"/>
      <c r="DP2282" s="69"/>
      <c r="DQ2282" s="69"/>
      <c r="DR2282" s="69"/>
      <c r="DS2282" s="69"/>
      <c r="DT2282" s="69"/>
      <c r="DU2282" s="69"/>
      <c r="DV2282" s="69"/>
      <c r="DW2282" s="69"/>
      <c r="DX2282" s="69"/>
      <c r="DY2282" s="69"/>
      <c r="DZ2282" s="69"/>
      <c r="EA2282" s="69"/>
      <c r="EB2282" s="69"/>
      <c r="EC2282" s="69"/>
      <c r="ED2282" s="69"/>
      <c r="EE2282" s="69"/>
      <c r="EF2282" s="69"/>
      <c r="EG2282" s="69"/>
      <c r="EH2282" s="69"/>
      <c r="EI2282" s="69"/>
      <c r="EJ2282" s="69"/>
      <c r="EK2282" s="69"/>
      <c r="EL2282" s="69"/>
      <c r="EM2282" s="69"/>
      <c r="EN2282" s="69"/>
      <c r="EO2282" s="69"/>
      <c r="EP2282" s="69"/>
      <c r="EQ2282" s="69"/>
      <c r="ER2282" s="69"/>
      <c r="ES2282" s="69"/>
      <c r="ET2282" s="69"/>
      <c r="EU2282" s="69"/>
      <c r="EV2282" s="69"/>
      <c r="EW2282" s="69"/>
      <c r="EX2282" s="69"/>
      <c r="EY2282" s="69"/>
      <c r="EZ2282" s="69"/>
      <c r="FA2282" s="69"/>
      <c r="FB2282" s="69"/>
      <c r="FC2282" s="69"/>
      <c r="FD2282" s="69"/>
      <c r="FE2282" s="69"/>
      <c r="FF2282" s="69"/>
      <c r="FG2282" s="69"/>
      <c r="FH2282" s="69"/>
      <c r="FI2282" s="69"/>
      <c r="FJ2282" s="69"/>
      <c r="FK2282" s="69"/>
      <c r="FL2282" s="69"/>
      <c r="FM2282" s="69"/>
      <c r="FN2282" s="69"/>
      <c r="FO2282" s="69"/>
      <c r="FP2282" s="69"/>
      <c r="FQ2282" s="69"/>
      <c r="FR2282" s="69"/>
      <c r="FS2282" s="69"/>
      <c r="FT2282" s="69"/>
      <c r="FU2282" s="69"/>
      <c r="FV2282" s="69"/>
      <c r="FW2282" s="69"/>
      <c r="FX2282" s="69"/>
      <c r="FY2282" s="69"/>
      <c r="FZ2282" s="69"/>
      <c r="GA2282" s="69"/>
      <c r="GB2282" s="69"/>
      <c r="GC2282" s="69"/>
      <c r="GD2282" s="69"/>
      <c r="GE2282" s="69"/>
      <c r="GF2282" s="69"/>
      <c r="GG2282" s="69"/>
      <c r="GH2282" s="69"/>
      <c r="GI2282" s="69"/>
      <c r="GJ2282" s="69"/>
      <c r="GK2282" s="69"/>
      <c r="GL2282" s="69"/>
      <c r="GM2282" s="69"/>
      <c r="GN2282" s="69"/>
      <c r="GO2282" s="69"/>
      <c r="GP2282" s="69"/>
      <c r="GQ2282" s="69"/>
      <c r="GR2282" s="69"/>
      <c r="GS2282" s="69"/>
      <c r="GT2282" s="69"/>
      <c r="GU2282" s="69"/>
      <c r="GV2282" s="69"/>
      <c r="GW2282" s="69"/>
      <c r="GX2282" s="69"/>
      <c r="GY2282" s="69"/>
      <c r="GZ2282" s="69"/>
      <c r="HA2282" s="69"/>
      <c r="HB2282" s="69"/>
      <c r="HC2282" s="69"/>
      <c r="HD2282" s="69"/>
      <c r="HE2282" s="69"/>
      <c r="HF2282" s="69"/>
      <c r="HG2282" s="69"/>
      <c r="HH2282" s="69"/>
      <c r="HI2282" s="69"/>
      <c r="HJ2282" s="69"/>
      <c r="HK2282" s="69"/>
      <c r="HL2282" s="69"/>
      <c r="HM2282" s="69"/>
      <c r="HN2282" s="69"/>
      <c r="HO2282" s="69"/>
      <c r="HP2282" s="69"/>
      <c r="HQ2282" s="69"/>
      <c r="HR2282" s="69"/>
      <c r="HS2282" s="69"/>
      <c r="HT2282" s="69"/>
      <c r="HU2282" s="69"/>
      <c r="HV2282" s="69"/>
      <c r="HW2282" s="69"/>
      <c r="HX2282" s="69"/>
      <c r="HY2282" s="69"/>
      <c r="HZ2282" s="69"/>
      <c r="IA2282" s="69"/>
      <c r="IB2282" s="69"/>
      <c r="IC2282" s="69"/>
      <c r="ID2282" s="69"/>
      <c r="IE2282" s="69"/>
      <c r="IF2282" s="69"/>
      <c r="IG2282" s="69"/>
      <c r="IH2282" s="69"/>
      <c r="II2282" s="69"/>
      <c r="IJ2282" s="69"/>
      <c r="IK2282" s="69"/>
      <c r="IL2282" s="69"/>
      <c r="IM2282" s="69"/>
      <c r="IN2282" s="69"/>
    </row>
    <row r="2283" spans="1:248" s="70" customFormat="1" ht="32.1" customHeight="1" x14ac:dyDescent="0.2">
      <c r="A2283" s="13" t="s">
        <v>993</v>
      </c>
      <c r="B2283" s="19">
        <v>52053</v>
      </c>
      <c r="C2283" s="16" t="s">
        <v>1003</v>
      </c>
      <c r="D2283" s="355">
        <v>27650</v>
      </c>
      <c r="E2283" s="69"/>
      <c r="F2283" s="69"/>
      <c r="G2283" s="69"/>
      <c r="H2283" s="69"/>
      <c r="I2283" s="69"/>
      <c r="J2283" s="69"/>
      <c r="N2283" s="69"/>
      <c r="O2283" s="69"/>
      <c r="P2283" s="69"/>
      <c r="Q2283" s="69"/>
      <c r="R2283" s="69"/>
      <c r="S2283" s="69"/>
      <c r="T2283" s="69"/>
      <c r="U2283" s="69"/>
      <c r="V2283" s="69"/>
      <c r="W2283" s="69"/>
      <c r="X2283" s="69"/>
      <c r="Y2283" s="69"/>
      <c r="Z2283" s="69"/>
      <c r="AA2283" s="69"/>
      <c r="AB2283" s="69"/>
      <c r="AC2283" s="69"/>
      <c r="AD2283" s="69"/>
      <c r="AE2283" s="69"/>
      <c r="AF2283" s="69"/>
      <c r="AG2283" s="69"/>
      <c r="AH2283" s="69"/>
      <c r="AI2283" s="69"/>
      <c r="AJ2283" s="69"/>
      <c r="AK2283" s="69"/>
      <c r="AL2283" s="69"/>
      <c r="AM2283" s="69"/>
      <c r="AN2283" s="69"/>
      <c r="AO2283" s="69"/>
      <c r="AP2283" s="69"/>
      <c r="AQ2283" s="69"/>
      <c r="AR2283" s="69"/>
      <c r="AS2283" s="69"/>
      <c r="AT2283" s="69"/>
      <c r="AU2283" s="69"/>
      <c r="AV2283" s="69"/>
      <c r="AW2283" s="69"/>
      <c r="AX2283" s="69"/>
      <c r="AY2283" s="69"/>
      <c r="AZ2283" s="69"/>
      <c r="BA2283" s="69"/>
      <c r="BB2283" s="69"/>
      <c r="BC2283" s="69"/>
      <c r="BD2283" s="69"/>
      <c r="BE2283" s="69"/>
      <c r="BF2283" s="69"/>
      <c r="BG2283" s="69"/>
      <c r="BH2283" s="69"/>
      <c r="BI2283" s="69"/>
      <c r="BJ2283" s="69"/>
      <c r="BK2283" s="69"/>
      <c r="BL2283" s="69"/>
      <c r="BM2283" s="69"/>
      <c r="BN2283" s="69"/>
      <c r="BO2283" s="69"/>
      <c r="BP2283" s="69"/>
      <c r="BQ2283" s="69"/>
      <c r="BR2283" s="69"/>
      <c r="BS2283" s="69"/>
      <c r="BT2283" s="69"/>
      <c r="BU2283" s="69"/>
      <c r="BV2283" s="69"/>
      <c r="BW2283" s="69"/>
      <c r="BX2283" s="69"/>
      <c r="BY2283" s="69"/>
      <c r="BZ2283" s="69"/>
      <c r="CA2283" s="69"/>
      <c r="CB2283" s="69"/>
      <c r="CC2283" s="69"/>
      <c r="CD2283" s="69"/>
      <c r="CE2283" s="69"/>
      <c r="CF2283" s="69"/>
      <c r="CG2283" s="69"/>
      <c r="CH2283" s="69"/>
      <c r="CI2283" s="69"/>
      <c r="CJ2283" s="69"/>
      <c r="CK2283" s="69"/>
      <c r="CL2283" s="69"/>
      <c r="CM2283" s="69"/>
      <c r="CN2283" s="69"/>
      <c r="CO2283" s="69"/>
      <c r="CP2283" s="69"/>
      <c r="CQ2283" s="69"/>
      <c r="CR2283" s="69"/>
      <c r="CS2283" s="69"/>
      <c r="CT2283" s="69"/>
      <c r="CU2283" s="69"/>
      <c r="CV2283" s="69"/>
      <c r="CW2283" s="69"/>
      <c r="CX2283" s="69"/>
      <c r="CY2283" s="69"/>
      <c r="CZ2283" s="69"/>
      <c r="DA2283" s="69"/>
      <c r="DB2283" s="69"/>
      <c r="DC2283" s="69"/>
      <c r="DD2283" s="69"/>
      <c r="DE2283" s="69"/>
      <c r="DF2283" s="69"/>
      <c r="DG2283" s="69"/>
      <c r="DH2283" s="69"/>
      <c r="DI2283" s="69"/>
      <c r="DJ2283" s="69"/>
      <c r="DK2283" s="69"/>
      <c r="DL2283" s="69"/>
      <c r="DM2283" s="69"/>
      <c r="DN2283" s="69"/>
      <c r="DO2283" s="69"/>
      <c r="DP2283" s="69"/>
      <c r="DQ2283" s="69"/>
      <c r="DR2283" s="69"/>
      <c r="DS2283" s="69"/>
      <c r="DT2283" s="69"/>
      <c r="DU2283" s="69"/>
      <c r="DV2283" s="69"/>
      <c r="DW2283" s="69"/>
      <c r="DX2283" s="69"/>
      <c r="DY2283" s="69"/>
      <c r="DZ2283" s="69"/>
      <c r="EA2283" s="69"/>
      <c r="EB2283" s="69"/>
      <c r="EC2283" s="69"/>
      <c r="ED2283" s="69"/>
      <c r="EE2283" s="69"/>
      <c r="EF2283" s="69"/>
      <c r="EG2283" s="69"/>
      <c r="EH2283" s="69"/>
      <c r="EI2283" s="69"/>
      <c r="EJ2283" s="69"/>
      <c r="EK2283" s="69"/>
      <c r="EL2283" s="69"/>
      <c r="EM2283" s="69"/>
      <c r="EN2283" s="69"/>
      <c r="EO2283" s="69"/>
      <c r="EP2283" s="69"/>
      <c r="EQ2283" s="69"/>
      <c r="ER2283" s="69"/>
      <c r="ES2283" s="69"/>
      <c r="ET2283" s="69"/>
      <c r="EU2283" s="69"/>
      <c r="EV2283" s="69"/>
      <c r="EW2283" s="69"/>
      <c r="EX2283" s="69"/>
      <c r="EY2283" s="69"/>
      <c r="EZ2283" s="69"/>
      <c r="FA2283" s="69"/>
      <c r="FB2283" s="69"/>
      <c r="FC2283" s="69"/>
      <c r="FD2283" s="69"/>
      <c r="FE2283" s="69"/>
      <c r="FF2283" s="69"/>
      <c r="FG2283" s="69"/>
      <c r="FH2283" s="69"/>
      <c r="FI2283" s="69"/>
      <c r="FJ2283" s="69"/>
      <c r="FK2283" s="69"/>
      <c r="FL2283" s="69"/>
      <c r="FM2283" s="69"/>
      <c r="FN2283" s="69"/>
      <c r="FO2283" s="69"/>
      <c r="FP2283" s="69"/>
      <c r="FQ2283" s="69"/>
      <c r="FR2283" s="69"/>
      <c r="FS2283" s="69"/>
      <c r="FT2283" s="69"/>
      <c r="FU2283" s="69"/>
      <c r="FV2283" s="69"/>
      <c r="FW2283" s="69"/>
      <c r="FX2283" s="69"/>
      <c r="FY2283" s="69"/>
      <c r="FZ2283" s="69"/>
      <c r="GA2283" s="69"/>
      <c r="GB2283" s="69"/>
      <c r="GC2283" s="69"/>
      <c r="GD2283" s="69"/>
      <c r="GE2283" s="69"/>
      <c r="GF2283" s="69"/>
      <c r="GG2283" s="69"/>
      <c r="GH2283" s="69"/>
      <c r="GI2283" s="69"/>
      <c r="GJ2283" s="69"/>
      <c r="GK2283" s="69"/>
      <c r="GL2283" s="69"/>
      <c r="GM2283" s="69"/>
      <c r="GN2283" s="69"/>
      <c r="GO2283" s="69"/>
      <c r="GP2283" s="69"/>
      <c r="GQ2283" s="69"/>
      <c r="GR2283" s="69"/>
      <c r="GS2283" s="69"/>
      <c r="GT2283" s="69"/>
      <c r="GU2283" s="69"/>
      <c r="GV2283" s="69"/>
      <c r="GW2283" s="69"/>
      <c r="GX2283" s="69"/>
      <c r="GY2283" s="69"/>
      <c r="GZ2283" s="69"/>
      <c r="HA2283" s="69"/>
      <c r="HB2283" s="69"/>
      <c r="HC2283" s="69"/>
      <c r="HD2283" s="69"/>
      <c r="HE2283" s="69"/>
      <c r="HF2283" s="69"/>
      <c r="HG2283" s="69"/>
      <c r="HH2283" s="69"/>
      <c r="HI2283" s="69"/>
      <c r="HJ2283" s="69"/>
      <c r="HK2283" s="69"/>
      <c r="HL2283" s="69"/>
      <c r="HM2283" s="69"/>
      <c r="HN2283" s="69"/>
      <c r="HO2283" s="69"/>
      <c r="HP2283" s="69"/>
      <c r="HQ2283" s="69"/>
      <c r="HR2283" s="69"/>
      <c r="HS2283" s="69"/>
      <c r="HT2283" s="69"/>
      <c r="HU2283" s="69"/>
      <c r="HV2283" s="69"/>
      <c r="HW2283" s="69"/>
      <c r="HX2283" s="69"/>
      <c r="HY2283" s="69"/>
      <c r="HZ2283" s="69"/>
      <c r="IA2283" s="69"/>
      <c r="IB2283" s="69"/>
      <c r="IC2283" s="69"/>
      <c r="ID2283" s="69"/>
      <c r="IE2283" s="69"/>
      <c r="IF2283" s="69"/>
      <c r="IG2283" s="69"/>
      <c r="IH2283" s="69"/>
      <c r="II2283" s="69"/>
      <c r="IJ2283" s="69"/>
      <c r="IK2283" s="69"/>
      <c r="IL2283" s="69"/>
      <c r="IM2283" s="69"/>
      <c r="IN2283" s="69"/>
    </row>
    <row r="2284" spans="1:248" s="70" customFormat="1" ht="32.1" customHeight="1" x14ac:dyDescent="0.2">
      <c r="A2284" s="13" t="s">
        <v>993</v>
      </c>
      <c r="B2284" s="19">
        <v>52054</v>
      </c>
      <c r="C2284" s="16" t="s">
        <v>1004</v>
      </c>
      <c r="D2284" s="355">
        <v>33425</v>
      </c>
      <c r="E2284" s="69"/>
      <c r="F2284" s="69"/>
      <c r="G2284" s="69"/>
      <c r="H2284" s="69"/>
      <c r="I2284" s="69"/>
      <c r="J2284" s="69"/>
      <c r="N2284" s="69"/>
      <c r="O2284" s="69"/>
      <c r="P2284" s="69"/>
      <c r="Q2284" s="69"/>
      <c r="R2284" s="69"/>
      <c r="S2284" s="69"/>
      <c r="T2284" s="69"/>
      <c r="U2284" s="69"/>
      <c r="V2284" s="69"/>
      <c r="W2284" s="69"/>
      <c r="X2284" s="69"/>
      <c r="Y2284" s="69"/>
      <c r="Z2284" s="69"/>
      <c r="AA2284" s="69"/>
      <c r="AB2284" s="69"/>
      <c r="AC2284" s="69"/>
      <c r="AD2284" s="69"/>
      <c r="AE2284" s="69"/>
      <c r="AF2284" s="69"/>
      <c r="AG2284" s="69"/>
      <c r="AH2284" s="69"/>
      <c r="AI2284" s="69"/>
      <c r="AJ2284" s="69"/>
      <c r="AK2284" s="69"/>
      <c r="AL2284" s="69"/>
      <c r="AM2284" s="69"/>
      <c r="AN2284" s="69"/>
      <c r="AO2284" s="69"/>
      <c r="AP2284" s="69"/>
      <c r="AQ2284" s="69"/>
      <c r="AR2284" s="69"/>
      <c r="AS2284" s="69"/>
      <c r="AT2284" s="69"/>
      <c r="AU2284" s="69"/>
      <c r="AV2284" s="69"/>
      <c r="AW2284" s="69"/>
      <c r="AX2284" s="69"/>
      <c r="AY2284" s="69"/>
      <c r="AZ2284" s="69"/>
      <c r="BA2284" s="69"/>
      <c r="BB2284" s="69"/>
      <c r="BC2284" s="69"/>
      <c r="BD2284" s="69"/>
      <c r="BE2284" s="69"/>
      <c r="BF2284" s="69"/>
      <c r="BG2284" s="69"/>
      <c r="BH2284" s="69"/>
      <c r="BI2284" s="69"/>
      <c r="BJ2284" s="69"/>
      <c r="BK2284" s="69"/>
      <c r="BL2284" s="69"/>
      <c r="BM2284" s="69"/>
      <c r="BN2284" s="69"/>
      <c r="BO2284" s="69"/>
      <c r="BP2284" s="69"/>
      <c r="BQ2284" s="69"/>
      <c r="BR2284" s="69"/>
      <c r="BS2284" s="69"/>
      <c r="BT2284" s="69"/>
      <c r="BU2284" s="69"/>
      <c r="BV2284" s="69"/>
      <c r="BW2284" s="69"/>
      <c r="BX2284" s="69"/>
      <c r="BY2284" s="69"/>
      <c r="BZ2284" s="69"/>
      <c r="CA2284" s="69"/>
      <c r="CB2284" s="69"/>
      <c r="CC2284" s="69"/>
      <c r="CD2284" s="69"/>
      <c r="CE2284" s="69"/>
      <c r="CF2284" s="69"/>
      <c r="CG2284" s="69"/>
      <c r="CH2284" s="69"/>
      <c r="CI2284" s="69"/>
      <c r="CJ2284" s="69"/>
      <c r="CK2284" s="69"/>
      <c r="CL2284" s="69"/>
      <c r="CM2284" s="69"/>
      <c r="CN2284" s="69"/>
      <c r="CO2284" s="69"/>
      <c r="CP2284" s="69"/>
      <c r="CQ2284" s="69"/>
      <c r="CR2284" s="69"/>
      <c r="CS2284" s="69"/>
      <c r="CT2284" s="69"/>
      <c r="CU2284" s="69"/>
      <c r="CV2284" s="69"/>
      <c r="CW2284" s="69"/>
      <c r="CX2284" s="69"/>
      <c r="CY2284" s="69"/>
      <c r="CZ2284" s="69"/>
      <c r="DA2284" s="69"/>
      <c r="DB2284" s="69"/>
      <c r="DC2284" s="69"/>
      <c r="DD2284" s="69"/>
      <c r="DE2284" s="69"/>
      <c r="DF2284" s="69"/>
      <c r="DG2284" s="69"/>
      <c r="DH2284" s="69"/>
      <c r="DI2284" s="69"/>
      <c r="DJ2284" s="69"/>
      <c r="DK2284" s="69"/>
      <c r="DL2284" s="69"/>
      <c r="DM2284" s="69"/>
      <c r="DN2284" s="69"/>
      <c r="DO2284" s="69"/>
      <c r="DP2284" s="69"/>
      <c r="DQ2284" s="69"/>
      <c r="DR2284" s="69"/>
      <c r="DS2284" s="69"/>
      <c r="DT2284" s="69"/>
      <c r="DU2284" s="69"/>
      <c r="DV2284" s="69"/>
      <c r="DW2284" s="69"/>
      <c r="DX2284" s="69"/>
      <c r="DY2284" s="69"/>
      <c r="DZ2284" s="69"/>
      <c r="EA2284" s="69"/>
      <c r="EB2284" s="69"/>
      <c r="EC2284" s="69"/>
      <c r="ED2284" s="69"/>
      <c r="EE2284" s="69"/>
      <c r="EF2284" s="69"/>
      <c r="EG2284" s="69"/>
      <c r="EH2284" s="69"/>
      <c r="EI2284" s="69"/>
      <c r="EJ2284" s="69"/>
      <c r="EK2284" s="69"/>
      <c r="EL2284" s="69"/>
      <c r="EM2284" s="69"/>
      <c r="EN2284" s="69"/>
      <c r="EO2284" s="69"/>
      <c r="EP2284" s="69"/>
      <c r="EQ2284" s="69"/>
      <c r="ER2284" s="69"/>
      <c r="ES2284" s="69"/>
      <c r="ET2284" s="69"/>
      <c r="EU2284" s="69"/>
      <c r="EV2284" s="69"/>
      <c r="EW2284" s="69"/>
      <c r="EX2284" s="69"/>
      <c r="EY2284" s="69"/>
      <c r="EZ2284" s="69"/>
      <c r="FA2284" s="69"/>
      <c r="FB2284" s="69"/>
      <c r="FC2284" s="69"/>
      <c r="FD2284" s="69"/>
      <c r="FE2284" s="69"/>
      <c r="FF2284" s="69"/>
      <c r="FG2284" s="69"/>
      <c r="FH2284" s="69"/>
      <c r="FI2284" s="69"/>
      <c r="FJ2284" s="69"/>
      <c r="FK2284" s="69"/>
      <c r="FL2284" s="69"/>
      <c r="FM2284" s="69"/>
      <c r="FN2284" s="69"/>
      <c r="FO2284" s="69"/>
      <c r="FP2284" s="69"/>
      <c r="FQ2284" s="69"/>
      <c r="FR2284" s="69"/>
      <c r="FS2284" s="69"/>
      <c r="FT2284" s="69"/>
      <c r="FU2284" s="69"/>
      <c r="FV2284" s="69"/>
      <c r="FW2284" s="69"/>
      <c r="FX2284" s="69"/>
      <c r="FY2284" s="69"/>
      <c r="FZ2284" s="69"/>
      <c r="GA2284" s="69"/>
      <c r="GB2284" s="69"/>
      <c r="GC2284" s="69"/>
      <c r="GD2284" s="69"/>
      <c r="GE2284" s="69"/>
      <c r="GF2284" s="69"/>
      <c r="GG2284" s="69"/>
      <c r="GH2284" s="69"/>
      <c r="GI2284" s="69"/>
      <c r="GJ2284" s="69"/>
      <c r="GK2284" s="69"/>
      <c r="GL2284" s="69"/>
      <c r="GM2284" s="69"/>
      <c r="GN2284" s="69"/>
      <c r="GO2284" s="69"/>
      <c r="GP2284" s="69"/>
      <c r="GQ2284" s="69"/>
      <c r="GR2284" s="69"/>
      <c r="GS2284" s="69"/>
      <c r="GT2284" s="69"/>
      <c r="GU2284" s="69"/>
      <c r="GV2284" s="69"/>
      <c r="GW2284" s="69"/>
      <c r="GX2284" s="69"/>
      <c r="GY2284" s="69"/>
      <c r="GZ2284" s="69"/>
      <c r="HA2284" s="69"/>
      <c r="HB2284" s="69"/>
      <c r="HC2284" s="69"/>
      <c r="HD2284" s="69"/>
      <c r="HE2284" s="69"/>
      <c r="HF2284" s="69"/>
      <c r="HG2284" s="69"/>
      <c r="HH2284" s="69"/>
      <c r="HI2284" s="69"/>
      <c r="HJ2284" s="69"/>
      <c r="HK2284" s="69"/>
      <c r="HL2284" s="69"/>
      <c r="HM2284" s="69"/>
      <c r="HN2284" s="69"/>
      <c r="HO2284" s="69"/>
      <c r="HP2284" s="69"/>
      <c r="HQ2284" s="69"/>
      <c r="HR2284" s="69"/>
      <c r="HS2284" s="69"/>
      <c r="HT2284" s="69"/>
      <c r="HU2284" s="69"/>
      <c r="HV2284" s="69"/>
      <c r="HW2284" s="69"/>
      <c r="HX2284" s="69"/>
      <c r="HY2284" s="69"/>
      <c r="HZ2284" s="69"/>
      <c r="IA2284" s="69"/>
      <c r="IB2284" s="69"/>
      <c r="IC2284" s="69"/>
      <c r="ID2284" s="69"/>
      <c r="IE2284" s="69"/>
      <c r="IF2284" s="69"/>
      <c r="IG2284" s="69"/>
      <c r="IH2284" s="69"/>
      <c r="II2284" s="69"/>
      <c r="IJ2284" s="69"/>
      <c r="IK2284" s="69"/>
      <c r="IL2284" s="69"/>
      <c r="IM2284" s="69"/>
      <c r="IN2284" s="69"/>
    </row>
    <row r="2285" spans="1:248" s="70" customFormat="1" ht="32.1" customHeight="1" x14ac:dyDescent="0.2">
      <c r="A2285" s="13" t="s">
        <v>989</v>
      </c>
      <c r="B2285" s="19">
        <v>52055</v>
      </c>
      <c r="C2285" s="16" t="s">
        <v>1005</v>
      </c>
      <c r="D2285" s="355">
        <v>37100</v>
      </c>
      <c r="E2285" s="69"/>
      <c r="F2285" s="69"/>
      <c r="G2285" s="69"/>
      <c r="H2285" s="69"/>
      <c r="I2285" s="69"/>
      <c r="J2285" s="69"/>
      <c r="N2285" s="69"/>
      <c r="O2285" s="69"/>
      <c r="P2285" s="69"/>
      <c r="Q2285" s="69"/>
      <c r="R2285" s="69"/>
      <c r="S2285" s="69"/>
      <c r="T2285" s="69"/>
      <c r="U2285" s="69"/>
      <c r="V2285" s="69"/>
      <c r="W2285" s="69"/>
      <c r="X2285" s="69"/>
      <c r="Y2285" s="69"/>
      <c r="Z2285" s="69"/>
      <c r="AA2285" s="69"/>
      <c r="AB2285" s="69"/>
      <c r="AC2285" s="69"/>
      <c r="AD2285" s="69"/>
      <c r="AE2285" s="69"/>
      <c r="AF2285" s="69"/>
      <c r="AG2285" s="69"/>
      <c r="AH2285" s="69"/>
      <c r="AI2285" s="69"/>
      <c r="AJ2285" s="69"/>
      <c r="AK2285" s="69"/>
      <c r="AL2285" s="69"/>
      <c r="AM2285" s="69"/>
      <c r="AN2285" s="69"/>
      <c r="AO2285" s="69"/>
      <c r="AP2285" s="69"/>
      <c r="AQ2285" s="69"/>
      <c r="AR2285" s="69"/>
      <c r="AS2285" s="69"/>
      <c r="AT2285" s="69"/>
      <c r="AU2285" s="69"/>
      <c r="AV2285" s="69"/>
      <c r="AW2285" s="69"/>
      <c r="AX2285" s="69"/>
      <c r="AY2285" s="69"/>
      <c r="AZ2285" s="69"/>
      <c r="BA2285" s="69"/>
      <c r="BB2285" s="69"/>
      <c r="BC2285" s="69"/>
      <c r="BD2285" s="69"/>
      <c r="BE2285" s="69"/>
      <c r="BF2285" s="69"/>
      <c r="BG2285" s="69"/>
      <c r="BH2285" s="69"/>
      <c r="BI2285" s="69"/>
      <c r="BJ2285" s="69"/>
      <c r="BK2285" s="69"/>
      <c r="BL2285" s="69"/>
      <c r="BM2285" s="69"/>
      <c r="BN2285" s="69"/>
      <c r="BO2285" s="69"/>
      <c r="BP2285" s="69"/>
      <c r="BQ2285" s="69"/>
      <c r="BR2285" s="69"/>
      <c r="BS2285" s="69"/>
      <c r="BT2285" s="69"/>
      <c r="BU2285" s="69"/>
      <c r="BV2285" s="69"/>
      <c r="BW2285" s="69"/>
      <c r="BX2285" s="69"/>
      <c r="BY2285" s="69"/>
      <c r="BZ2285" s="69"/>
      <c r="CA2285" s="69"/>
      <c r="CB2285" s="69"/>
      <c r="CC2285" s="69"/>
      <c r="CD2285" s="69"/>
      <c r="CE2285" s="69"/>
      <c r="CF2285" s="69"/>
      <c r="CG2285" s="69"/>
      <c r="CH2285" s="69"/>
      <c r="CI2285" s="69"/>
      <c r="CJ2285" s="69"/>
      <c r="CK2285" s="69"/>
      <c r="CL2285" s="69"/>
      <c r="CM2285" s="69"/>
      <c r="CN2285" s="69"/>
      <c r="CO2285" s="69"/>
      <c r="CP2285" s="69"/>
      <c r="CQ2285" s="69"/>
      <c r="CR2285" s="69"/>
      <c r="CS2285" s="69"/>
      <c r="CT2285" s="69"/>
      <c r="CU2285" s="69"/>
      <c r="CV2285" s="69"/>
      <c r="CW2285" s="69"/>
      <c r="CX2285" s="69"/>
      <c r="CY2285" s="69"/>
      <c r="CZ2285" s="69"/>
      <c r="DA2285" s="69"/>
      <c r="DB2285" s="69"/>
      <c r="DC2285" s="69"/>
      <c r="DD2285" s="69"/>
      <c r="DE2285" s="69"/>
      <c r="DF2285" s="69"/>
      <c r="DG2285" s="69"/>
      <c r="DH2285" s="69"/>
      <c r="DI2285" s="69"/>
      <c r="DJ2285" s="69"/>
      <c r="DK2285" s="69"/>
      <c r="DL2285" s="69"/>
      <c r="DM2285" s="69"/>
      <c r="DN2285" s="69"/>
      <c r="DO2285" s="69"/>
      <c r="DP2285" s="69"/>
      <c r="DQ2285" s="69"/>
      <c r="DR2285" s="69"/>
      <c r="DS2285" s="69"/>
      <c r="DT2285" s="69"/>
      <c r="DU2285" s="69"/>
      <c r="DV2285" s="69"/>
      <c r="DW2285" s="69"/>
      <c r="DX2285" s="69"/>
      <c r="DY2285" s="69"/>
      <c r="DZ2285" s="69"/>
      <c r="EA2285" s="69"/>
      <c r="EB2285" s="69"/>
      <c r="EC2285" s="69"/>
      <c r="ED2285" s="69"/>
      <c r="EE2285" s="69"/>
      <c r="EF2285" s="69"/>
      <c r="EG2285" s="69"/>
      <c r="EH2285" s="69"/>
      <c r="EI2285" s="69"/>
      <c r="EJ2285" s="69"/>
      <c r="EK2285" s="69"/>
      <c r="EL2285" s="69"/>
      <c r="EM2285" s="69"/>
      <c r="EN2285" s="69"/>
      <c r="EO2285" s="69"/>
      <c r="EP2285" s="69"/>
      <c r="EQ2285" s="69"/>
      <c r="ER2285" s="69"/>
      <c r="ES2285" s="69"/>
      <c r="ET2285" s="69"/>
      <c r="EU2285" s="69"/>
      <c r="EV2285" s="69"/>
      <c r="EW2285" s="69"/>
      <c r="EX2285" s="69"/>
      <c r="EY2285" s="69"/>
      <c r="EZ2285" s="69"/>
      <c r="FA2285" s="69"/>
      <c r="FB2285" s="69"/>
      <c r="FC2285" s="69"/>
      <c r="FD2285" s="69"/>
      <c r="FE2285" s="69"/>
      <c r="FF2285" s="69"/>
      <c r="FG2285" s="69"/>
      <c r="FH2285" s="69"/>
      <c r="FI2285" s="69"/>
      <c r="FJ2285" s="69"/>
      <c r="FK2285" s="69"/>
      <c r="FL2285" s="69"/>
      <c r="FM2285" s="69"/>
      <c r="FN2285" s="69"/>
      <c r="FO2285" s="69"/>
      <c r="FP2285" s="69"/>
      <c r="FQ2285" s="69"/>
      <c r="FR2285" s="69"/>
      <c r="FS2285" s="69"/>
      <c r="FT2285" s="69"/>
      <c r="FU2285" s="69"/>
      <c r="FV2285" s="69"/>
      <c r="FW2285" s="69"/>
      <c r="FX2285" s="69"/>
      <c r="FY2285" s="69"/>
      <c r="FZ2285" s="69"/>
      <c r="GA2285" s="69"/>
      <c r="GB2285" s="69"/>
      <c r="GC2285" s="69"/>
      <c r="GD2285" s="69"/>
      <c r="GE2285" s="69"/>
      <c r="GF2285" s="69"/>
      <c r="GG2285" s="69"/>
      <c r="GH2285" s="69"/>
      <c r="GI2285" s="69"/>
      <c r="GJ2285" s="69"/>
      <c r="GK2285" s="69"/>
      <c r="GL2285" s="69"/>
      <c r="GM2285" s="69"/>
      <c r="GN2285" s="69"/>
      <c r="GO2285" s="69"/>
      <c r="GP2285" s="69"/>
      <c r="GQ2285" s="69"/>
      <c r="GR2285" s="69"/>
      <c r="GS2285" s="69"/>
      <c r="GT2285" s="69"/>
      <c r="GU2285" s="69"/>
      <c r="GV2285" s="69"/>
      <c r="GW2285" s="69"/>
      <c r="GX2285" s="69"/>
      <c r="GY2285" s="69"/>
      <c r="GZ2285" s="69"/>
      <c r="HA2285" s="69"/>
      <c r="HB2285" s="69"/>
      <c r="HC2285" s="69"/>
      <c r="HD2285" s="69"/>
      <c r="HE2285" s="69"/>
      <c r="HF2285" s="69"/>
      <c r="HG2285" s="69"/>
      <c r="HH2285" s="69"/>
      <c r="HI2285" s="69"/>
      <c r="HJ2285" s="69"/>
      <c r="HK2285" s="69"/>
      <c r="HL2285" s="69"/>
      <c r="HM2285" s="69"/>
      <c r="HN2285" s="69"/>
      <c r="HO2285" s="69"/>
      <c r="HP2285" s="69"/>
      <c r="HQ2285" s="69"/>
      <c r="HR2285" s="69"/>
      <c r="HS2285" s="69"/>
      <c r="HT2285" s="69"/>
      <c r="HU2285" s="69"/>
      <c r="HV2285" s="69"/>
      <c r="HW2285" s="69"/>
      <c r="HX2285" s="69"/>
      <c r="HY2285" s="69"/>
      <c r="HZ2285" s="69"/>
      <c r="IA2285" s="69"/>
      <c r="IB2285" s="69"/>
      <c r="IC2285" s="69"/>
      <c r="ID2285" s="69"/>
      <c r="IE2285" s="69"/>
      <c r="IF2285" s="69"/>
      <c r="IG2285" s="69"/>
      <c r="IH2285" s="69"/>
      <c r="II2285" s="69"/>
      <c r="IJ2285" s="69"/>
      <c r="IK2285" s="69"/>
      <c r="IL2285" s="69"/>
      <c r="IM2285" s="69"/>
      <c r="IN2285" s="69"/>
    </row>
    <row r="2286" spans="1:248" s="70" customFormat="1" ht="32.1" customHeight="1" x14ac:dyDescent="0.2">
      <c r="A2286" s="13" t="s">
        <v>1006</v>
      </c>
      <c r="B2286" s="19">
        <v>52056</v>
      </c>
      <c r="C2286" s="16" t="s">
        <v>1007</v>
      </c>
      <c r="D2286" s="355">
        <v>54250</v>
      </c>
      <c r="E2286" s="69"/>
      <c r="F2286" s="69"/>
      <c r="G2286" s="69"/>
      <c r="H2286" s="69"/>
      <c r="I2286" s="69"/>
      <c r="J2286" s="69"/>
      <c r="N2286" s="69"/>
      <c r="O2286" s="69"/>
      <c r="P2286" s="69"/>
      <c r="Q2286" s="69"/>
      <c r="R2286" s="69"/>
      <c r="S2286" s="69"/>
      <c r="T2286" s="69"/>
      <c r="U2286" s="69"/>
      <c r="V2286" s="69"/>
      <c r="W2286" s="69"/>
      <c r="X2286" s="69"/>
      <c r="Y2286" s="69"/>
      <c r="Z2286" s="69"/>
      <c r="AA2286" s="69"/>
      <c r="AB2286" s="69"/>
      <c r="AC2286" s="69"/>
      <c r="AD2286" s="69"/>
      <c r="AE2286" s="69"/>
      <c r="AF2286" s="69"/>
      <c r="AG2286" s="69"/>
      <c r="AH2286" s="69"/>
      <c r="AI2286" s="69"/>
      <c r="AJ2286" s="69"/>
      <c r="AK2286" s="69"/>
      <c r="AL2286" s="69"/>
      <c r="AM2286" s="69"/>
      <c r="AN2286" s="69"/>
      <c r="AO2286" s="69"/>
      <c r="AP2286" s="69"/>
      <c r="AQ2286" s="69"/>
      <c r="AR2286" s="69"/>
      <c r="AS2286" s="69"/>
      <c r="AT2286" s="69"/>
      <c r="AU2286" s="69"/>
      <c r="AV2286" s="69"/>
      <c r="AW2286" s="69"/>
      <c r="AX2286" s="69"/>
      <c r="AY2286" s="69"/>
      <c r="AZ2286" s="69"/>
      <c r="BA2286" s="69"/>
      <c r="BB2286" s="69"/>
      <c r="BC2286" s="69"/>
      <c r="BD2286" s="69"/>
      <c r="BE2286" s="69"/>
      <c r="BF2286" s="69"/>
      <c r="BG2286" s="69"/>
      <c r="BH2286" s="69"/>
      <c r="BI2286" s="69"/>
      <c r="BJ2286" s="69"/>
      <c r="BK2286" s="69"/>
      <c r="BL2286" s="69"/>
      <c r="BM2286" s="69"/>
      <c r="BN2286" s="69"/>
      <c r="BO2286" s="69"/>
      <c r="BP2286" s="69"/>
      <c r="BQ2286" s="69"/>
      <c r="BR2286" s="69"/>
      <c r="BS2286" s="69"/>
      <c r="BT2286" s="69"/>
      <c r="BU2286" s="69"/>
      <c r="BV2286" s="69"/>
      <c r="BW2286" s="69"/>
      <c r="BX2286" s="69"/>
      <c r="BY2286" s="69"/>
      <c r="BZ2286" s="69"/>
      <c r="CA2286" s="69"/>
      <c r="CB2286" s="69"/>
      <c r="CC2286" s="69"/>
      <c r="CD2286" s="69"/>
      <c r="CE2286" s="69"/>
      <c r="CF2286" s="69"/>
      <c r="CG2286" s="69"/>
      <c r="CH2286" s="69"/>
      <c r="CI2286" s="69"/>
      <c r="CJ2286" s="69"/>
      <c r="CK2286" s="69"/>
      <c r="CL2286" s="69"/>
      <c r="CM2286" s="69"/>
      <c r="CN2286" s="69"/>
      <c r="CO2286" s="69"/>
      <c r="CP2286" s="69"/>
      <c r="CQ2286" s="69"/>
      <c r="CR2286" s="69"/>
      <c r="CS2286" s="69"/>
      <c r="CT2286" s="69"/>
      <c r="CU2286" s="69"/>
      <c r="CV2286" s="69"/>
      <c r="CW2286" s="69"/>
      <c r="CX2286" s="69"/>
      <c r="CY2286" s="69"/>
      <c r="CZ2286" s="69"/>
      <c r="DA2286" s="69"/>
      <c r="DB2286" s="69"/>
      <c r="DC2286" s="69"/>
      <c r="DD2286" s="69"/>
      <c r="DE2286" s="69"/>
      <c r="DF2286" s="69"/>
      <c r="DG2286" s="69"/>
      <c r="DH2286" s="69"/>
      <c r="DI2286" s="69"/>
      <c r="DJ2286" s="69"/>
      <c r="DK2286" s="69"/>
      <c r="DL2286" s="69"/>
      <c r="DM2286" s="69"/>
      <c r="DN2286" s="69"/>
      <c r="DO2286" s="69"/>
      <c r="DP2286" s="69"/>
      <c r="DQ2286" s="69"/>
      <c r="DR2286" s="69"/>
      <c r="DS2286" s="69"/>
      <c r="DT2286" s="69"/>
      <c r="DU2286" s="69"/>
      <c r="DV2286" s="69"/>
      <c r="DW2286" s="69"/>
      <c r="DX2286" s="69"/>
      <c r="DY2286" s="69"/>
      <c r="DZ2286" s="69"/>
      <c r="EA2286" s="69"/>
      <c r="EB2286" s="69"/>
      <c r="EC2286" s="69"/>
      <c r="ED2286" s="69"/>
      <c r="EE2286" s="69"/>
      <c r="EF2286" s="69"/>
      <c r="EG2286" s="69"/>
      <c r="EH2286" s="69"/>
      <c r="EI2286" s="69"/>
      <c r="EJ2286" s="69"/>
      <c r="EK2286" s="69"/>
      <c r="EL2286" s="69"/>
      <c r="EM2286" s="69"/>
      <c r="EN2286" s="69"/>
      <c r="EO2286" s="69"/>
      <c r="EP2286" s="69"/>
      <c r="EQ2286" s="69"/>
      <c r="ER2286" s="69"/>
      <c r="ES2286" s="69"/>
      <c r="ET2286" s="69"/>
      <c r="EU2286" s="69"/>
      <c r="EV2286" s="69"/>
      <c r="EW2286" s="69"/>
      <c r="EX2286" s="69"/>
      <c r="EY2286" s="69"/>
      <c r="EZ2286" s="69"/>
      <c r="FA2286" s="69"/>
      <c r="FB2286" s="69"/>
      <c r="FC2286" s="69"/>
      <c r="FD2286" s="69"/>
      <c r="FE2286" s="69"/>
      <c r="FF2286" s="69"/>
      <c r="FG2286" s="69"/>
      <c r="FH2286" s="69"/>
      <c r="FI2286" s="69"/>
      <c r="FJ2286" s="69"/>
      <c r="FK2286" s="69"/>
      <c r="FL2286" s="69"/>
      <c r="FM2286" s="69"/>
      <c r="FN2286" s="69"/>
      <c r="FO2286" s="69"/>
      <c r="FP2286" s="69"/>
      <c r="FQ2286" s="69"/>
      <c r="FR2286" s="69"/>
      <c r="FS2286" s="69"/>
      <c r="FT2286" s="69"/>
      <c r="FU2286" s="69"/>
      <c r="FV2286" s="69"/>
      <c r="FW2286" s="69"/>
      <c r="FX2286" s="69"/>
      <c r="FY2286" s="69"/>
      <c r="FZ2286" s="69"/>
      <c r="GA2286" s="69"/>
      <c r="GB2286" s="69"/>
      <c r="GC2286" s="69"/>
      <c r="GD2286" s="69"/>
      <c r="GE2286" s="69"/>
      <c r="GF2286" s="69"/>
      <c r="GG2286" s="69"/>
      <c r="GH2286" s="69"/>
      <c r="GI2286" s="69"/>
      <c r="GJ2286" s="69"/>
      <c r="GK2286" s="69"/>
      <c r="GL2286" s="69"/>
      <c r="GM2286" s="69"/>
      <c r="GN2286" s="69"/>
      <c r="GO2286" s="69"/>
      <c r="GP2286" s="69"/>
      <c r="GQ2286" s="69"/>
      <c r="GR2286" s="69"/>
      <c r="GS2286" s="69"/>
      <c r="GT2286" s="69"/>
      <c r="GU2286" s="69"/>
      <c r="GV2286" s="69"/>
      <c r="GW2286" s="69"/>
      <c r="GX2286" s="69"/>
      <c r="GY2286" s="69"/>
      <c r="GZ2286" s="69"/>
      <c r="HA2286" s="69"/>
      <c r="HB2286" s="69"/>
      <c r="HC2286" s="69"/>
      <c r="HD2286" s="69"/>
      <c r="HE2286" s="69"/>
      <c r="HF2286" s="69"/>
      <c r="HG2286" s="69"/>
      <c r="HH2286" s="69"/>
      <c r="HI2286" s="69"/>
      <c r="HJ2286" s="69"/>
      <c r="HK2286" s="69"/>
      <c r="HL2286" s="69"/>
      <c r="HM2286" s="69"/>
      <c r="HN2286" s="69"/>
      <c r="HO2286" s="69"/>
      <c r="HP2286" s="69"/>
      <c r="HQ2286" s="69"/>
      <c r="HR2286" s="69"/>
      <c r="HS2286" s="69"/>
      <c r="HT2286" s="69"/>
      <c r="HU2286" s="69"/>
      <c r="HV2286" s="69"/>
      <c r="HW2286" s="69"/>
      <c r="HX2286" s="69"/>
      <c r="HY2286" s="69"/>
      <c r="HZ2286" s="69"/>
      <c r="IA2286" s="69"/>
      <c r="IB2286" s="69"/>
      <c r="IC2286" s="69"/>
      <c r="ID2286" s="69"/>
      <c r="IE2286" s="69"/>
      <c r="IF2286" s="69"/>
      <c r="IG2286" s="69"/>
      <c r="IH2286" s="69"/>
      <c r="II2286" s="69"/>
      <c r="IJ2286" s="69"/>
      <c r="IK2286" s="69"/>
      <c r="IL2286" s="69"/>
      <c r="IM2286" s="69"/>
      <c r="IN2286" s="69"/>
    </row>
    <row r="2287" spans="1:248" s="70" customFormat="1" ht="15" customHeight="1" x14ac:dyDescent="0.2">
      <c r="A2287" s="13" t="s">
        <v>898</v>
      </c>
      <c r="B2287" s="19">
        <v>52057</v>
      </c>
      <c r="C2287" s="16" t="s">
        <v>1008</v>
      </c>
      <c r="D2287" s="355">
        <v>84000</v>
      </c>
      <c r="E2287" s="69"/>
      <c r="F2287" s="69"/>
      <c r="G2287" s="69"/>
      <c r="H2287" s="69"/>
      <c r="I2287" s="69"/>
      <c r="J2287" s="69"/>
      <c r="N2287" s="69"/>
      <c r="O2287" s="69"/>
      <c r="P2287" s="69"/>
      <c r="Q2287" s="69"/>
      <c r="R2287" s="69"/>
      <c r="S2287" s="69"/>
      <c r="T2287" s="69"/>
      <c r="U2287" s="69"/>
      <c r="V2287" s="69"/>
      <c r="W2287" s="69"/>
      <c r="X2287" s="69"/>
      <c r="Y2287" s="69"/>
      <c r="Z2287" s="69"/>
      <c r="AA2287" s="69"/>
      <c r="AB2287" s="69"/>
      <c r="AC2287" s="69"/>
      <c r="AD2287" s="69"/>
      <c r="AE2287" s="69"/>
      <c r="AF2287" s="69"/>
      <c r="AG2287" s="69"/>
      <c r="AH2287" s="69"/>
      <c r="AI2287" s="69"/>
      <c r="AJ2287" s="69"/>
      <c r="AK2287" s="69"/>
      <c r="AL2287" s="69"/>
      <c r="AM2287" s="69"/>
      <c r="AN2287" s="69"/>
      <c r="AO2287" s="69"/>
      <c r="AP2287" s="69"/>
      <c r="AQ2287" s="69"/>
      <c r="AR2287" s="69"/>
      <c r="AS2287" s="69"/>
      <c r="AT2287" s="69"/>
      <c r="AU2287" s="69"/>
      <c r="AV2287" s="69"/>
      <c r="AW2287" s="69"/>
      <c r="AX2287" s="69"/>
      <c r="AY2287" s="69"/>
      <c r="AZ2287" s="69"/>
      <c r="BA2287" s="69"/>
      <c r="BB2287" s="69"/>
      <c r="BC2287" s="69"/>
      <c r="BD2287" s="69"/>
      <c r="BE2287" s="69"/>
      <c r="BF2287" s="69"/>
      <c r="BG2287" s="69"/>
      <c r="BH2287" s="69"/>
      <c r="BI2287" s="69"/>
      <c r="BJ2287" s="69"/>
      <c r="BK2287" s="69"/>
      <c r="BL2287" s="69"/>
      <c r="BM2287" s="69"/>
      <c r="BN2287" s="69"/>
      <c r="BO2287" s="69"/>
      <c r="BP2287" s="69"/>
      <c r="BQ2287" s="69"/>
      <c r="BR2287" s="69"/>
      <c r="BS2287" s="69"/>
      <c r="BT2287" s="69"/>
      <c r="BU2287" s="69"/>
      <c r="BV2287" s="69"/>
      <c r="BW2287" s="69"/>
      <c r="BX2287" s="69"/>
      <c r="BY2287" s="69"/>
      <c r="BZ2287" s="69"/>
      <c r="CA2287" s="69"/>
      <c r="CB2287" s="69"/>
      <c r="CC2287" s="69"/>
      <c r="CD2287" s="69"/>
      <c r="CE2287" s="69"/>
      <c r="CF2287" s="69"/>
      <c r="CG2287" s="69"/>
      <c r="CH2287" s="69"/>
      <c r="CI2287" s="69"/>
      <c r="CJ2287" s="69"/>
      <c r="CK2287" s="69"/>
      <c r="CL2287" s="69"/>
      <c r="CM2287" s="69"/>
      <c r="CN2287" s="69"/>
      <c r="CO2287" s="69"/>
      <c r="CP2287" s="69"/>
      <c r="CQ2287" s="69"/>
      <c r="CR2287" s="69"/>
      <c r="CS2287" s="69"/>
      <c r="CT2287" s="69"/>
      <c r="CU2287" s="69"/>
      <c r="CV2287" s="69"/>
      <c r="CW2287" s="69"/>
      <c r="CX2287" s="69"/>
      <c r="CY2287" s="69"/>
      <c r="CZ2287" s="69"/>
      <c r="DA2287" s="69"/>
      <c r="DB2287" s="69"/>
      <c r="DC2287" s="69"/>
      <c r="DD2287" s="69"/>
      <c r="DE2287" s="69"/>
      <c r="DF2287" s="69"/>
      <c r="DG2287" s="69"/>
      <c r="DH2287" s="69"/>
      <c r="DI2287" s="69"/>
      <c r="DJ2287" s="69"/>
      <c r="DK2287" s="69"/>
      <c r="DL2287" s="69"/>
      <c r="DM2287" s="69"/>
      <c r="DN2287" s="69"/>
      <c r="DO2287" s="69"/>
      <c r="DP2287" s="69"/>
      <c r="DQ2287" s="69"/>
      <c r="DR2287" s="69"/>
      <c r="DS2287" s="69"/>
      <c r="DT2287" s="69"/>
      <c r="DU2287" s="69"/>
      <c r="DV2287" s="69"/>
      <c r="DW2287" s="69"/>
      <c r="DX2287" s="69"/>
      <c r="DY2287" s="69"/>
      <c r="DZ2287" s="69"/>
      <c r="EA2287" s="69"/>
      <c r="EB2287" s="69"/>
      <c r="EC2287" s="69"/>
      <c r="ED2287" s="69"/>
      <c r="EE2287" s="69"/>
      <c r="EF2287" s="69"/>
      <c r="EG2287" s="69"/>
      <c r="EH2287" s="69"/>
      <c r="EI2287" s="69"/>
      <c r="EJ2287" s="69"/>
      <c r="EK2287" s="69"/>
      <c r="EL2287" s="69"/>
      <c r="EM2287" s="69"/>
      <c r="EN2287" s="69"/>
      <c r="EO2287" s="69"/>
      <c r="EP2287" s="69"/>
      <c r="EQ2287" s="69"/>
      <c r="ER2287" s="69"/>
      <c r="ES2287" s="69"/>
      <c r="ET2287" s="69"/>
      <c r="EU2287" s="69"/>
      <c r="EV2287" s="69"/>
      <c r="EW2287" s="69"/>
      <c r="EX2287" s="69"/>
      <c r="EY2287" s="69"/>
      <c r="EZ2287" s="69"/>
      <c r="FA2287" s="69"/>
      <c r="FB2287" s="69"/>
      <c r="FC2287" s="69"/>
      <c r="FD2287" s="69"/>
      <c r="FE2287" s="69"/>
      <c r="FF2287" s="69"/>
      <c r="FG2287" s="69"/>
      <c r="FH2287" s="69"/>
      <c r="FI2287" s="69"/>
      <c r="FJ2287" s="69"/>
      <c r="FK2287" s="69"/>
      <c r="FL2287" s="69"/>
      <c r="FM2287" s="69"/>
      <c r="FN2287" s="69"/>
      <c r="FO2287" s="69"/>
      <c r="FP2287" s="69"/>
      <c r="FQ2287" s="69"/>
      <c r="FR2287" s="69"/>
      <c r="FS2287" s="69"/>
      <c r="FT2287" s="69"/>
      <c r="FU2287" s="69"/>
      <c r="FV2287" s="69"/>
      <c r="FW2287" s="69"/>
      <c r="FX2287" s="69"/>
      <c r="FY2287" s="69"/>
      <c r="FZ2287" s="69"/>
      <c r="GA2287" s="69"/>
      <c r="GB2287" s="69"/>
      <c r="GC2287" s="69"/>
      <c r="GD2287" s="69"/>
      <c r="GE2287" s="69"/>
      <c r="GF2287" s="69"/>
      <c r="GG2287" s="69"/>
      <c r="GH2287" s="69"/>
      <c r="GI2287" s="69"/>
      <c r="GJ2287" s="69"/>
      <c r="GK2287" s="69"/>
      <c r="GL2287" s="69"/>
      <c r="GM2287" s="69"/>
      <c r="GN2287" s="69"/>
      <c r="GO2287" s="69"/>
      <c r="GP2287" s="69"/>
      <c r="GQ2287" s="69"/>
      <c r="GR2287" s="69"/>
      <c r="GS2287" s="69"/>
      <c r="GT2287" s="69"/>
      <c r="GU2287" s="69"/>
      <c r="GV2287" s="69"/>
      <c r="GW2287" s="69"/>
      <c r="GX2287" s="69"/>
      <c r="GY2287" s="69"/>
      <c r="GZ2287" s="69"/>
      <c r="HA2287" s="69"/>
      <c r="HB2287" s="69"/>
      <c r="HC2287" s="69"/>
      <c r="HD2287" s="69"/>
      <c r="HE2287" s="69"/>
      <c r="HF2287" s="69"/>
      <c r="HG2287" s="69"/>
      <c r="HH2287" s="69"/>
      <c r="HI2287" s="69"/>
      <c r="HJ2287" s="69"/>
      <c r="HK2287" s="69"/>
      <c r="HL2287" s="69"/>
      <c r="HM2287" s="69"/>
      <c r="HN2287" s="69"/>
      <c r="HO2287" s="69"/>
      <c r="HP2287" s="69"/>
      <c r="HQ2287" s="69"/>
      <c r="HR2287" s="69"/>
      <c r="HS2287" s="69"/>
      <c r="HT2287" s="69"/>
      <c r="HU2287" s="69"/>
      <c r="HV2287" s="69"/>
      <c r="HW2287" s="69"/>
      <c r="HX2287" s="69"/>
      <c r="HY2287" s="69"/>
      <c r="HZ2287" s="69"/>
      <c r="IA2287" s="69"/>
      <c r="IB2287" s="69"/>
      <c r="IC2287" s="69"/>
      <c r="ID2287" s="69"/>
      <c r="IE2287" s="69"/>
      <c r="IF2287" s="69"/>
      <c r="IG2287" s="69"/>
      <c r="IH2287" s="69"/>
      <c r="II2287" s="69"/>
      <c r="IJ2287" s="69"/>
      <c r="IK2287" s="69"/>
      <c r="IL2287" s="69"/>
      <c r="IM2287" s="69"/>
      <c r="IN2287" s="69"/>
    </row>
    <row r="2288" spans="1:248" s="70" customFormat="1" ht="15" customHeight="1" x14ac:dyDescent="0.2">
      <c r="A2288" s="13" t="s">
        <v>907</v>
      </c>
      <c r="B2288" s="19">
        <v>52058</v>
      </c>
      <c r="C2288" s="16" t="s">
        <v>1009</v>
      </c>
      <c r="D2288" s="355">
        <v>50750</v>
      </c>
      <c r="E2288" s="69"/>
      <c r="F2288" s="69"/>
      <c r="G2288" s="69"/>
      <c r="H2288" s="69"/>
      <c r="I2288" s="69"/>
      <c r="J2288" s="69"/>
      <c r="N2288" s="69"/>
      <c r="O2288" s="69"/>
      <c r="P2288" s="69"/>
      <c r="Q2288" s="69"/>
      <c r="R2288" s="69"/>
      <c r="S2288" s="69"/>
      <c r="T2288" s="69"/>
      <c r="U2288" s="69"/>
      <c r="V2288" s="69"/>
      <c r="W2288" s="69"/>
      <c r="X2288" s="69"/>
      <c r="Y2288" s="69"/>
      <c r="Z2288" s="69"/>
      <c r="AA2288" s="69"/>
      <c r="AB2288" s="69"/>
      <c r="AC2288" s="69"/>
      <c r="AD2288" s="69"/>
      <c r="AE2288" s="69"/>
      <c r="AF2288" s="69"/>
      <c r="AG2288" s="69"/>
      <c r="AH2288" s="69"/>
      <c r="AI2288" s="69"/>
      <c r="AJ2288" s="69"/>
      <c r="AK2288" s="69"/>
      <c r="AL2288" s="69"/>
      <c r="AM2288" s="69"/>
      <c r="AN2288" s="69"/>
      <c r="AO2288" s="69"/>
      <c r="AP2288" s="69"/>
      <c r="AQ2288" s="69"/>
      <c r="AR2288" s="69"/>
      <c r="AS2288" s="69"/>
      <c r="AT2288" s="69"/>
      <c r="AU2288" s="69"/>
      <c r="AV2288" s="69"/>
      <c r="AW2288" s="69"/>
      <c r="AX2288" s="69"/>
      <c r="AY2288" s="69"/>
      <c r="AZ2288" s="69"/>
      <c r="BA2288" s="69"/>
      <c r="BB2288" s="69"/>
      <c r="BC2288" s="69"/>
      <c r="BD2288" s="69"/>
      <c r="BE2288" s="69"/>
      <c r="BF2288" s="69"/>
      <c r="BG2288" s="69"/>
      <c r="BH2288" s="69"/>
      <c r="BI2288" s="69"/>
      <c r="BJ2288" s="69"/>
      <c r="BK2288" s="69"/>
      <c r="BL2288" s="69"/>
      <c r="BM2288" s="69"/>
      <c r="BN2288" s="69"/>
      <c r="BO2288" s="69"/>
      <c r="BP2288" s="69"/>
      <c r="BQ2288" s="69"/>
      <c r="BR2288" s="69"/>
      <c r="BS2288" s="69"/>
      <c r="BT2288" s="69"/>
      <c r="BU2288" s="69"/>
      <c r="BV2288" s="69"/>
      <c r="BW2288" s="69"/>
      <c r="BX2288" s="69"/>
      <c r="BY2288" s="69"/>
      <c r="BZ2288" s="69"/>
      <c r="CA2288" s="69"/>
      <c r="CB2288" s="69"/>
      <c r="CC2288" s="69"/>
      <c r="CD2288" s="69"/>
      <c r="CE2288" s="69"/>
      <c r="CF2288" s="69"/>
      <c r="CG2288" s="69"/>
      <c r="CH2288" s="69"/>
      <c r="CI2288" s="69"/>
      <c r="CJ2288" s="69"/>
      <c r="CK2288" s="69"/>
      <c r="CL2288" s="69"/>
      <c r="CM2288" s="69"/>
      <c r="CN2288" s="69"/>
      <c r="CO2288" s="69"/>
      <c r="CP2288" s="69"/>
      <c r="CQ2288" s="69"/>
      <c r="CR2288" s="69"/>
      <c r="CS2288" s="69"/>
      <c r="CT2288" s="69"/>
      <c r="CU2288" s="69"/>
      <c r="CV2288" s="69"/>
      <c r="CW2288" s="69"/>
      <c r="CX2288" s="69"/>
      <c r="CY2288" s="69"/>
      <c r="CZ2288" s="69"/>
      <c r="DA2288" s="69"/>
      <c r="DB2288" s="69"/>
      <c r="DC2288" s="69"/>
      <c r="DD2288" s="69"/>
      <c r="DE2288" s="69"/>
      <c r="DF2288" s="69"/>
      <c r="DG2288" s="69"/>
      <c r="DH2288" s="69"/>
      <c r="DI2288" s="69"/>
      <c r="DJ2288" s="69"/>
      <c r="DK2288" s="69"/>
      <c r="DL2288" s="69"/>
      <c r="DM2288" s="69"/>
      <c r="DN2288" s="69"/>
      <c r="DO2288" s="69"/>
      <c r="DP2288" s="69"/>
      <c r="DQ2288" s="69"/>
      <c r="DR2288" s="69"/>
      <c r="DS2288" s="69"/>
      <c r="DT2288" s="69"/>
      <c r="DU2288" s="69"/>
      <c r="DV2288" s="69"/>
      <c r="DW2288" s="69"/>
      <c r="DX2288" s="69"/>
      <c r="DY2288" s="69"/>
      <c r="DZ2288" s="69"/>
      <c r="EA2288" s="69"/>
      <c r="EB2288" s="69"/>
      <c r="EC2288" s="69"/>
      <c r="ED2288" s="69"/>
      <c r="EE2288" s="69"/>
      <c r="EF2288" s="69"/>
      <c r="EG2288" s="69"/>
      <c r="EH2288" s="69"/>
      <c r="EI2288" s="69"/>
      <c r="EJ2288" s="69"/>
      <c r="EK2288" s="69"/>
      <c r="EL2288" s="69"/>
      <c r="EM2288" s="69"/>
      <c r="EN2288" s="69"/>
      <c r="EO2288" s="69"/>
      <c r="EP2288" s="69"/>
      <c r="EQ2288" s="69"/>
      <c r="ER2288" s="69"/>
      <c r="ES2288" s="69"/>
      <c r="ET2288" s="69"/>
      <c r="EU2288" s="69"/>
      <c r="EV2288" s="69"/>
      <c r="EW2288" s="69"/>
      <c r="EX2288" s="69"/>
      <c r="EY2288" s="69"/>
      <c r="EZ2288" s="69"/>
      <c r="FA2288" s="69"/>
      <c r="FB2288" s="69"/>
      <c r="FC2288" s="69"/>
      <c r="FD2288" s="69"/>
      <c r="FE2288" s="69"/>
      <c r="FF2288" s="69"/>
      <c r="FG2288" s="69"/>
      <c r="FH2288" s="69"/>
      <c r="FI2288" s="69"/>
      <c r="FJ2288" s="69"/>
      <c r="FK2288" s="69"/>
      <c r="FL2288" s="69"/>
      <c r="FM2288" s="69"/>
      <c r="FN2288" s="69"/>
      <c r="FO2288" s="69"/>
      <c r="FP2288" s="69"/>
      <c r="FQ2288" s="69"/>
      <c r="FR2288" s="69"/>
      <c r="FS2288" s="69"/>
      <c r="FT2288" s="69"/>
      <c r="FU2288" s="69"/>
      <c r="FV2288" s="69"/>
      <c r="FW2288" s="69"/>
      <c r="FX2288" s="69"/>
      <c r="FY2288" s="69"/>
      <c r="FZ2288" s="69"/>
      <c r="GA2288" s="69"/>
      <c r="GB2288" s="69"/>
      <c r="GC2288" s="69"/>
      <c r="GD2288" s="69"/>
      <c r="GE2288" s="69"/>
      <c r="GF2288" s="69"/>
      <c r="GG2288" s="69"/>
      <c r="GH2288" s="69"/>
      <c r="GI2288" s="69"/>
      <c r="GJ2288" s="69"/>
      <c r="GK2288" s="69"/>
      <c r="GL2288" s="69"/>
      <c r="GM2288" s="69"/>
      <c r="GN2288" s="69"/>
      <c r="GO2288" s="69"/>
      <c r="GP2288" s="69"/>
      <c r="GQ2288" s="69"/>
      <c r="GR2288" s="69"/>
      <c r="GS2288" s="69"/>
      <c r="GT2288" s="69"/>
      <c r="GU2288" s="69"/>
      <c r="GV2288" s="69"/>
      <c r="GW2288" s="69"/>
      <c r="GX2288" s="69"/>
      <c r="GY2288" s="69"/>
      <c r="GZ2288" s="69"/>
      <c r="HA2288" s="69"/>
      <c r="HB2288" s="69"/>
      <c r="HC2288" s="69"/>
      <c r="HD2288" s="69"/>
      <c r="HE2288" s="69"/>
      <c r="HF2288" s="69"/>
      <c r="HG2288" s="69"/>
      <c r="HH2288" s="69"/>
      <c r="HI2288" s="69"/>
      <c r="HJ2288" s="69"/>
      <c r="HK2288" s="69"/>
      <c r="HL2288" s="69"/>
      <c r="HM2288" s="69"/>
      <c r="HN2288" s="69"/>
      <c r="HO2288" s="69"/>
      <c r="HP2288" s="69"/>
      <c r="HQ2288" s="69"/>
      <c r="HR2288" s="69"/>
      <c r="HS2288" s="69"/>
      <c r="HT2288" s="69"/>
      <c r="HU2288" s="69"/>
      <c r="HV2288" s="69"/>
      <c r="HW2288" s="69"/>
      <c r="HX2288" s="69"/>
      <c r="HY2288" s="69"/>
      <c r="HZ2288" s="69"/>
      <c r="IA2288" s="69"/>
      <c r="IB2288" s="69"/>
      <c r="IC2288" s="69"/>
      <c r="ID2288" s="69"/>
      <c r="IE2288" s="69"/>
      <c r="IF2288" s="69"/>
      <c r="IG2288" s="69"/>
      <c r="IH2288" s="69"/>
      <c r="II2288" s="69"/>
      <c r="IJ2288" s="69"/>
      <c r="IK2288" s="69"/>
      <c r="IL2288" s="69"/>
      <c r="IM2288" s="69"/>
      <c r="IN2288" s="69"/>
    </row>
    <row r="2289" spans="1:248" s="70" customFormat="1" ht="15" customHeight="1" x14ac:dyDescent="0.2">
      <c r="A2289" s="13" t="s">
        <v>1010</v>
      </c>
      <c r="B2289" s="19">
        <v>52059</v>
      </c>
      <c r="C2289" s="16" t="s">
        <v>1011</v>
      </c>
      <c r="D2289" s="355">
        <v>44800</v>
      </c>
      <c r="E2289" s="69"/>
      <c r="F2289" s="69"/>
      <c r="G2289" s="69"/>
      <c r="H2289" s="69"/>
      <c r="I2289" s="69"/>
      <c r="J2289" s="69"/>
      <c r="N2289" s="69"/>
      <c r="O2289" s="69"/>
      <c r="P2289" s="69"/>
      <c r="Q2289" s="69"/>
      <c r="R2289" s="69"/>
      <c r="S2289" s="69"/>
      <c r="T2289" s="69"/>
      <c r="U2289" s="69"/>
      <c r="V2289" s="69"/>
      <c r="W2289" s="69"/>
      <c r="X2289" s="69"/>
      <c r="Y2289" s="69"/>
      <c r="Z2289" s="69"/>
      <c r="AA2289" s="69"/>
      <c r="AB2289" s="69"/>
      <c r="AC2289" s="69"/>
      <c r="AD2289" s="69"/>
      <c r="AE2289" s="69"/>
      <c r="AF2289" s="69"/>
      <c r="AG2289" s="69"/>
      <c r="AH2289" s="69"/>
      <c r="AI2289" s="69"/>
      <c r="AJ2289" s="69"/>
      <c r="AK2289" s="69"/>
      <c r="AL2289" s="69"/>
      <c r="AM2289" s="69"/>
      <c r="AN2289" s="69"/>
      <c r="AO2289" s="69"/>
      <c r="AP2289" s="69"/>
      <c r="AQ2289" s="69"/>
      <c r="AR2289" s="69"/>
      <c r="AS2289" s="69"/>
      <c r="AT2289" s="69"/>
      <c r="AU2289" s="69"/>
      <c r="AV2289" s="69"/>
      <c r="AW2289" s="69"/>
      <c r="AX2289" s="69"/>
      <c r="AY2289" s="69"/>
      <c r="AZ2289" s="69"/>
      <c r="BA2289" s="69"/>
      <c r="BB2289" s="69"/>
      <c r="BC2289" s="69"/>
      <c r="BD2289" s="69"/>
      <c r="BE2289" s="69"/>
      <c r="BF2289" s="69"/>
      <c r="BG2289" s="69"/>
      <c r="BH2289" s="69"/>
      <c r="BI2289" s="69"/>
      <c r="BJ2289" s="69"/>
      <c r="BK2289" s="69"/>
      <c r="BL2289" s="69"/>
      <c r="BM2289" s="69"/>
      <c r="BN2289" s="69"/>
      <c r="BO2289" s="69"/>
      <c r="BP2289" s="69"/>
      <c r="BQ2289" s="69"/>
      <c r="BR2289" s="69"/>
      <c r="BS2289" s="69"/>
      <c r="BT2289" s="69"/>
      <c r="BU2289" s="69"/>
      <c r="BV2289" s="69"/>
      <c r="BW2289" s="69"/>
      <c r="BX2289" s="69"/>
      <c r="BY2289" s="69"/>
      <c r="BZ2289" s="69"/>
      <c r="CA2289" s="69"/>
      <c r="CB2289" s="69"/>
      <c r="CC2289" s="69"/>
      <c r="CD2289" s="69"/>
      <c r="CE2289" s="69"/>
      <c r="CF2289" s="69"/>
      <c r="CG2289" s="69"/>
      <c r="CH2289" s="69"/>
      <c r="CI2289" s="69"/>
      <c r="CJ2289" s="69"/>
      <c r="CK2289" s="69"/>
      <c r="CL2289" s="69"/>
      <c r="CM2289" s="69"/>
      <c r="CN2289" s="69"/>
      <c r="CO2289" s="69"/>
      <c r="CP2289" s="69"/>
      <c r="CQ2289" s="69"/>
      <c r="CR2289" s="69"/>
      <c r="CS2289" s="69"/>
      <c r="CT2289" s="69"/>
      <c r="CU2289" s="69"/>
      <c r="CV2289" s="69"/>
      <c r="CW2289" s="69"/>
      <c r="CX2289" s="69"/>
      <c r="CY2289" s="69"/>
      <c r="CZ2289" s="69"/>
      <c r="DA2289" s="69"/>
      <c r="DB2289" s="69"/>
      <c r="DC2289" s="69"/>
      <c r="DD2289" s="69"/>
      <c r="DE2289" s="69"/>
      <c r="DF2289" s="69"/>
      <c r="DG2289" s="69"/>
      <c r="DH2289" s="69"/>
      <c r="DI2289" s="69"/>
      <c r="DJ2289" s="69"/>
      <c r="DK2289" s="69"/>
      <c r="DL2289" s="69"/>
      <c r="DM2289" s="69"/>
      <c r="DN2289" s="69"/>
      <c r="DO2289" s="69"/>
      <c r="DP2289" s="69"/>
      <c r="DQ2289" s="69"/>
      <c r="DR2289" s="69"/>
      <c r="DS2289" s="69"/>
      <c r="DT2289" s="69"/>
      <c r="DU2289" s="69"/>
      <c r="DV2289" s="69"/>
      <c r="DW2289" s="69"/>
      <c r="DX2289" s="69"/>
      <c r="DY2289" s="69"/>
      <c r="DZ2289" s="69"/>
      <c r="EA2289" s="69"/>
      <c r="EB2289" s="69"/>
      <c r="EC2289" s="69"/>
      <c r="ED2289" s="69"/>
      <c r="EE2289" s="69"/>
      <c r="EF2289" s="69"/>
      <c r="EG2289" s="69"/>
      <c r="EH2289" s="69"/>
      <c r="EI2289" s="69"/>
      <c r="EJ2289" s="69"/>
      <c r="EK2289" s="69"/>
      <c r="EL2289" s="69"/>
      <c r="EM2289" s="69"/>
      <c r="EN2289" s="69"/>
      <c r="EO2289" s="69"/>
      <c r="EP2289" s="69"/>
      <c r="EQ2289" s="69"/>
      <c r="ER2289" s="69"/>
      <c r="ES2289" s="69"/>
      <c r="ET2289" s="69"/>
      <c r="EU2289" s="69"/>
      <c r="EV2289" s="69"/>
      <c r="EW2289" s="69"/>
      <c r="EX2289" s="69"/>
      <c r="EY2289" s="69"/>
      <c r="EZ2289" s="69"/>
      <c r="FA2289" s="69"/>
      <c r="FB2289" s="69"/>
      <c r="FC2289" s="69"/>
      <c r="FD2289" s="69"/>
      <c r="FE2289" s="69"/>
      <c r="FF2289" s="69"/>
      <c r="FG2289" s="69"/>
      <c r="FH2289" s="69"/>
      <c r="FI2289" s="69"/>
      <c r="FJ2289" s="69"/>
      <c r="FK2289" s="69"/>
      <c r="FL2289" s="69"/>
      <c r="FM2289" s="69"/>
      <c r="FN2289" s="69"/>
      <c r="FO2289" s="69"/>
      <c r="FP2289" s="69"/>
      <c r="FQ2289" s="69"/>
      <c r="FR2289" s="69"/>
      <c r="FS2289" s="69"/>
      <c r="FT2289" s="69"/>
      <c r="FU2289" s="69"/>
      <c r="FV2289" s="69"/>
      <c r="FW2289" s="69"/>
      <c r="FX2289" s="69"/>
      <c r="FY2289" s="69"/>
      <c r="FZ2289" s="69"/>
      <c r="GA2289" s="69"/>
      <c r="GB2289" s="69"/>
      <c r="GC2289" s="69"/>
      <c r="GD2289" s="69"/>
      <c r="GE2289" s="69"/>
      <c r="GF2289" s="69"/>
      <c r="GG2289" s="69"/>
      <c r="GH2289" s="69"/>
      <c r="GI2289" s="69"/>
      <c r="GJ2289" s="69"/>
      <c r="GK2289" s="69"/>
      <c r="GL2289" s="69"/>
      <c r="GM2289" s="69"/>
      <c r="GN2289" s="69"/>
      <c r="GO2289" s="69"/>
      <c r="GP2289" s="69"/>
      <c r="GQ2289" s="69"/>
      <c r="GR2289" s="69"/>
      <c r="GS2289" s="69"/>
      <c r="GT2289" s="69"/>
      <c r="GU2289" s="69"/>
      <c r="GV2289" s="69"/>
      <c r="GW2289" s="69"/>
      <c r="GX2289" s="69"/>
      <c r="GY2289" s="69"/>
      <c r="GZ2289" s="69"/>
      <c r="HA2289" s="69"/>
      <c r="HB2289" s="69"/>
      <c r="HC2289" s="69"/>
      <c r="HD2289" s="69"/>
      <c r="HE2289" s="69"/>
      <c r="HF2289" s="69"/>
      <c r="HG2289" s="69"/>
      <c r="HH2289" s="69"/>
      <c r="HI2289" s="69"/>
      <c r="HJ2289" s="69"/>
      <c r="HK2289" s="69"/>
      <c r="HL2289" s="69"/>
      <c r="HM2289" s="69"/>
      <c r="HN2289" s="69"/>
      <c r="HO2289" s="69"/>
      <c r="HP2289" s="69"/>
      <c r="HQ2289" s="69"/>
      <c r="HR2289" s="69"/>
      <c r="HS2289" s="69"/>
      <c r="HT2289" s="69"/>
      <c r="HU2289" s="69"/>
      <c r="HV2289" s="69"/>
      <c r="HW2289" s="69"/>
      <c r="HX2289" s="69"/>
      <c r="HY2289" s="69"/>
      <c r="HZ2289" s="69"/>
      <c r="IA2289" s="69"/>
      <c r="IB2289" s="69"/>
      <c r="IC2289" s="69"/>
      <c r="ID2289" s="69"/>
      <c r="IE2289" s="69"/>
      <c r="IF2289" s="69"/>
      <c r="IG2289" s="69"/>
      <c r="IH2289" s="69"/>
      <c r="II2289" s="69"/>
      <c r="IJ2289" s="69"/>
      <c r="IK2289" s="69"/>
      <c r="IL2289" s="69"/>
      <c r="IM2289" s="69"/>
      <c r="IN2289" s="69"/>
    </row>
    <row r="2290" spans="1:248" s="70" customFormat="1" ht="15.95" customHeight="1" x14ac:dyDescent="0.2">
      <c r="A2290" s="13" t="s">
        <v>1013</v>
      </c>
      <c r="B2290" s="19">
        <v>52060</v>
      </c>
      <c r="C2290" s="16" t="s">
        <v>1012</v>
      </c>
      <c r="D2290" s="355">
        <v>26250</v>
      </c>
      <c r="E2290" s="69"/>
      <c r="F2290" s="69"/>
      <c r="G2290" s="69"/>
      <c r="H2290" s="69"/>
      <c r="I2290" s="69"/>
      <c r="J2290" s="69"/>
      <c r="N2290" s="69"/>
      <c r="O2290" s="69"/>
      <c r="P2290" s="69"/>
      <c r="Q2290" s="69"/>
      <c r="R2290" s="69"/>
      <c r="S2290" s="69"/>
      <c r="T2290" s="69"/>
      <c r="U2290" s="69"/>
      <c r="V2290" s="69"/>
      <c r="W2290" s="69"/>
      <c r="X2290" s="69"/>
      <c r="Y2290" s="69"/>
      <c r="Z2290" s="69"/>
      <c r="AA2290" s="69"/>
      <c r="AB2290" s="69"/>
      <c r="AC2290" s="69"/>
      <c r="AD2290" s="69"/>
      <c r="AE2290" s="69"/>
      <c r="AF2290" s="69"/>
      <c r="AG2290" s="69"/>
      <c r="AH2290" s="69"/>
      <c r="AI2290" s="69"/>
      <c r="AJ2290" s="69"/>
      <c r="AK2290" s="69"/>
      <c r="AL2290" s="69"/>
      <c r="AM2290" s="69"/>
      <c r="AN2290" s="69"/>
      <c r="AO2290" s="69"/>
      <c r="AP2290" s="69"/>
      <c r="AQ2290" s="69"/>
      <c r="AR2290" s="69"/>
      <c r="AS2290" s="69"/>
      <c r="AT2290" s="69"/>
      <c r="AU2290" s="69"/>
      <c r="AV2290" s="69"/>
      <c r="AW2290" s="69"/>
      <c r="AX2290" s="69"/>
      <c r="AY2290" s="69"/>
      <c r="AZ2290" s="69"/>
      <c r="BA2290" s="69"/>
      <c r="BB2290" s="69"/>
      <c r="BC2290" s="69"/>
      <c r="BD2290" s="69"/>
      <c r="BE2290" s="69"/>
      <c r="BF2290" s="69"/>
      <c r="BG2290" s="69"/>
      <c r="BH2290" s="69"/>
      <c r="BI2290" s="69"/>
      <c r="BJ2290" s="69"/>
      <c r="BK2290" s="69"/>
      <c r="BL2290" s="69"/>
      <c r="BM2290" s="69"/>
      <c r="BN2290" s="69"/>
      <c r="BO2290" s="69"/>
      <c r="BP2290" s="69"/>
      <c r="BQ2290" s="69"/>
      <c r="BR2290" s="69"/>
      <c r="BS2290" s="69"/>
      <c r="BT2290" s="69"/>
      <c r="BU2290" s="69"/>
      <c r="BV2290" s="69"/>
      <c r="BW2290" s="69"/>
      <c r="BX2290" s="69"/>
      <c r="BY2290" s="69"/>
      <c r="BZ2290" s="69"/>
      <c r="CA2290" s="69"/>
      <c r="CB2290" s="69"/>
      <c r="CC2290" s="69"/>
      <c r="CD2290" s="69"/>
      <c r="CE2290" s="69"/>
      <c r="CF2290" s="69"/>
      <c r="CG2290" s="69"/>
      <c r="CH2290" s="69"/>
      <c r="CI2290" s="69"/>
      <c r="CJ2290" s="69"/>
      <c r="CK2290" s="69"/>
      <c r="CL2290" s="69"/>
      <c r="CM2290" s="69"/>
      <c r="CN2290" s="69"/>
      <c r="CO2290" s="69"/>
      <c r="CP2290" s="69"/>
      <c r="CQ2290" s="69"/>
      <c r="CR2290" s="69"/>
      <c r="CS2290" s="69"/>
      <c r="CT2290" s="69"/>
      <c r="CU2290" s="69"/>
      <c r="CV2290" s="69"/>
      <c r="CW2290" s="69"/>
      <c r="CX2290" s="69"/>
      <c r="CY2290" s="69"/>
      <c r="CZ2290" s="69"/>
      <c r="DA2290" s="69"/>
      <c r="DB2290" s="69"/>
      <c r="DC2290" s="69"/>
      <c r="DD2290" s="69"/>
      <c r="DE2290" s="69"/>
      <c r="DF2290" s="69"/>
      <c r="DG2290" s="69"/>
      <c r="DH2290" s="69"/>
      <c r="DI2290" s="69"/>
      <c r="DJ2290" s="69"/>
      <c r="DK2290" s="69"/>
      <c r="DL2290" s="69"/>
      <c r="DM2290" s="69"/>
      <c r="DN2290" s="69"/>
      <c r="DO2290" s="69"/>
      <c r="DP2290" s="69"/>
      <c r="DQ2290" s="69"/>
      <c r="DR2290" s="69"/>
      <c r="DS2290" s="69"/>
      <c r="DT2290" s="69"/>
      <c r="DU2290" s="69"/>
      <c r="DV2290" s="69"/>
      <c r="DW2290" s="69"/>
      <c r="DX2290" s="69"/>
      <c r="DY2290" s="69"/>
      <c r="DZ2290" s="69"/>
      <c r="EA2290" s="69"/>
      <c r="EB2290" s="69"/>
      <c r="EC2290" s="69"/>
      <c r="ED2290" s="69"/>
      <c r="EE2290" s="69"/>
      <c r="EF2290" s="69"/>
      <c r="EG2290" s="69"/>
      <c r="EH2290" s="69"/>
      <c r="EI2290" s="69"/>
      <c r="EJ2290" s="69"/>
      <c r="EK2290" s="69"/>
      <c r="EL2290" s="69"/>
      <c r="EM2290" s="69"/>
      <c r="EN2290" s="69"/>
      <c r="EO2290" s="69"/>
      <c r="EP2290" s="69"/>
      <c r="EQ2290" s="69"/>
      <c r="ER2290" s="69"/>
      <c r="ES2290" s="69"/>
      <c r="ET2290" s="69"/>
      <c r="EU2290" s="69"/>
      <c r="EV2290" s="69"/>
      <c r="EW2290" s="69"/>
      <c r="EX2290" s="69"/>
      <c r="EY2290" s="69"/>
      <c r="EZ2290" s="69"/>
      <c r="FA2290" s="69"/>
      <c r="FB2290" s="69"/>
      <c r="FC2290" s="69"/>
      <c r="FD2290" s="69"/>
      <c r="FE2290" s="69"/>
      <c r="FF2290" s="69"/>
      <c r="FG2290" s="69"/>
      <c r="FH2290" s="69"/>
      <c r="FI2290" s="69"/>
      <c r="FJ2290" s="69"/>
      <c r="FK2290" s="69"/>
      <c r="FL2290" s="69"/>
      <c r="FM2290" s="69"/>
      <c r="FN2290" s="69"/>
      <c r="FO2290" s="69"/>
      <c r="FP2290" s="69"/>
      <c r="FQ2290" s="69"/>
      <c r="FR2290" s="69"/>
      <c r="FS2290" s="69"/>
      <c r="FT2290" s="69"/>
      <c r="FU2290" s="69"/>
      <c r="FV2290" s="69"/>
      <c r="FW2290" s="69"/>
      <c r="FX2290" s="69"/>
      <c r="FY2290" s="69"/>
      <c r="FZ2290" s="69"/>
      <c r="GA2290" s="69"/>
      <c r="GB2290" s="69"/>
      <c r="GC2290" s="69"/>
      <c r="GD2290" s="69"/>
      <c r="GE2290" s="69"/>
      <c r="GF2290" s="69"/>
      <c r="GG2290" s="69"/>
      <c r="GH2290" s="69"/>
      <c r="GI2290" s="69"/>
      <c r="GJ2290" s="69"/>
      <c r="GK2290" s="69"/>
      <c r="GL2290" s="69"/>
      <c r="GM2290" s="69"/>
      <c r="GN2290" s="69"/>
      <c r="GO2290" s="69"/>
      <c r="GP2290" s="69"/>
      <c r="GQ2290" s="69"/>
      <c r="GR2290" s="69"/>
      <c r="GS2290" s="69"/>
      <c r="GT2290" s="69"/>
      <c r="GU2290" s="69"/>
      <c r="GV2290" s="69"/>
      <c r="GW2290" s="69"/>
      <c r="GX2290" s="69"/>
      <c r="GY2290" s="69"/>
      <c r="GZ2290" s="69"/>
      <c r="HA2290" s="69"/>
      <c r="HB2290" s="69"/>
      <c r="HC2290" s="69"/>
      <c r="HD2290" s="69"/>
      <c r="HE2290" s="69"/>
      <c r="HF2290" s="69"/>
      <c r="HG2290" s="69"/>
      <c r="HH2290" s="69"/>
      <c r="HI2290" s="69"/>
      <c r="HJ2290" s="69"/>
      <c r="HK2290" s="69"/>
      <c r="HL2290" s="69"/>
      <c r="HM2290" s="69"/>
      <c r="HN2290" s="69"/>
      <c r="HO2290" s="69"/>
      <c r="HP2290" s="69"/>
      <c r="HQ2290" s="69"/>
      <c r="HR2290" s="69"/>
      <c r="HS2290" s="69"/>
      <c r="HT2290" s="69"/>
      <c r="HU2290" s="69"/>
      <c r="HV2290" s="69"/>
      <c r="HW2290" s="69"/>
      <c r="HX2290" s="69"/>
      <c r="HY2290" s="69"/>
      <c r="HZ2290" s="69"/>
      <c r="IA2290" s="69"/>
      <c r="IB2290" s="69"/>
      <c r="IC2290" s="69"/>
      <c r="ID2290" s="69"/>
      <c r="IE2290" s="69"/>
      <c r="IF2290" s="69"/>
      <c r="IG2290" s="69"/>
      <c r="IH2290" s="69"/>
      <c r="II2290" s="69"/>
      <c r="IJ2290" s="69"/>
      <c r="IK2290" s="69"/>
      <c r="IL2290" s="69"/>
      <c r="IM2290" s="69"/>
      <c r="IN2290" s="69"/>
    </row>
    <row r="2291" spans="1:248" s="70" customFormat="1" ht="15.95" customHeight="1" x14ac:dyDescent="0.2">
      <c r="A2291" s="13" t="s">
        <v>1014</v>
      </c>
      <c r="B2291" s="19">
        <v>52061</v>
      </c>
      <c r="C2291" s="16" t="s">
        <v>1015</v>
      </c>
      <c r="D2291" s="355">
        <v>50900</v>
      </c>
      <c r="E2291" s="69"/>
      <c r="F2291" s="69"/>
      <c r="G2291" s="69"/>
      <c r="H2291" s="69"/>
      <c r="I2291" s="69"/>
      <c r="J2291" s="69"/>
      <c r="N2291" s="69"/>
      <c r="O2291" s="69"/>
      <c r="P2291" s="69"/>
      <c r="Q2291" s="69"/>
      <c r="R2291" s="69"/>
      <c r="S2291" s="69"/>
      <c r="T2291" s="69"/>
      <c r="U2291" s="69"/>
      <c r="V2291" s="69"/>
      <c r="W2291" s="69"/>
      <c r="X2291" s="69"/>
      <c r="Y2291" s="69"/>
      <c r="Z2291" s="69"/>
      <c r="AA2291" s="69"/>
      <c r="AB2291" s="69"/>
      <c r="AC2291" s="69"/>
      <c r="AD2291" s="69"/>
      <c r="AE2291" s="69"/>
      <c r="AF2291" s="69"/>
      <c r="AG2291" s="69"/>
      <c r="AH2291" s="69"/>
      <c r="AI2291" s="69"/>
      <c r="AJ2291" s="69"/>
      <c r="AK2291" s="69"/>
      <c r="AL2291" s="69"/>
      <c r="AM2291" s="69"/>
      <c r="AN2291" s="69"/>
      <c r="AO2291" s="69"/>
      <c r="AP2291" s="69"/>
      <c r="AQ2291" s="69"/>
      <c r="AR2291" s="69"/>
      <c r="AS2291" s="69"/>
      <c r="AT2291" s="69"/>
      <c r="AU2291" s="69"/>
      <c r="AV2291" s="69"/>
      <c r="AW2291" s="69"/>
      <c r="AX2291" s="69"/>
      <c r="AY2291" s="69"/>
      <c r="AZ2291" s="69"/>
      <c r="BA2291" s="69"/>
      <c r="BB2291" s="69"/>
      <c r="BC2291" s="69"/>
      <c r="BD2291" s="69"/>
      <c r="BE2291" s="69"/>
      <c r="BF2291" s="69"/>
      <c r="BG2291" s="69"/>
      <c r="BH2291" s="69"/>
      <c r="BI2291" s="69"/>
      <c r="BJ2291" s="69"/>
      <c r="BK2291" s="69"/>
      <c r="BL2291" s="69"/>
      <c r="BM2291" s="69"/>
      <c r="BN2291" s="69"/>
      <c r="BO2291" s="69"/>
      <c r="BP2291" s="69"/>
      <c r="BQ2291" s="69"/>
      <c r="BR2291" s="69"/>
      <c r="BS2291" s="69"/>
      <c r="BT2291" s="69"/>
      <c r="BU2291" s="69"/>
      <c r="BV2291" s="69"/>
      <c r="BW2291" s="69"/>
      <c r="BX2291" s="69"/>
      <c r="BY2291" s="69"/>
      <c r="BZ2291" s="69"/>
      <c r="CA2291" s="69"/>
      <c r="CB2291" s="69"/>
      <c r="CC2291" s="69"/>
      <c r="CD2291" s="69"/>
      <c r="CE2291" s="69"/>
      <c r="CF2291" s="69"/>
      <c r="CG2291" s="69"/>
      <c r="CH2291" s="69"/>
      <c r="CI2291" s="69"/>
      <c r="CJ2291" s="69"/>
      <c r="CK2291" s="69"/>
      <c r="CL2291" s="69"/>
      <c r="CM2291" s="69"/>
      <c r="CN2291" s="69"/>
      <c r="CO2291" s="69"/>
      <c r="CP2291" s="69"/>
      <c r="CQ2291" s="69"/>
      <c r="CR2291" s="69"/>
      <c r="CS2291" s="69"/>
      <c r="CT2291" s="69"/>
      <c r="CU2291" s="69"/>
      <c r="CV2291" s="69"/>
      <c r="CW2291" s="69"/>
      <c r="CX2291" s="69"/>
      <c r="CY2291" s="69"/>
      <c r="CZ2291" s="69"/>
      <c r="DA2291" s="69"/>
      <c r="DB2291" s="69"/>
      <c r="DC2291" s="69"/>
      <c r="DD2291" s="69"/>
      <c r="DE2291" s="69"/>
      <c r="DF2291" s="69"/>
      <c r="DG2291" s="69"/>
      <c r="DH2291" s="69"/>
      <c r="DI2291" s="69"/>
      <c r="DJ2291" s="69"/>
      <c r="DK2291" s="69"/>
      <c r="DL2291" s="69"/>
      <c r="DM2291" s="69"/>
      <c r="DN2291" s="69"/>
      <c r="DO2291" s="69"/>
      <c r="DP2291" s="69"/>
      <c r="DQ2291" s="69"/>
      <c r="DR2291" s="69"/>
      <c r="DS2291" s="69"/>
      <c r="DT2291" s="69"/>
      <c r="DU2291" s="69"/>
      <c r="DV2291" s="69"/>
      <c r="DW2291" s="69"/>
      <c r="DX2291" s="69"/>
      <c r="DY2291" s="69"/>
      <c r="DZ2291" s="69"/>
      <c r="EA2291" s="69"/>
      <c r="EB2291" s="69"/>
      <c r="EC2291" s="69"/>
      <c r="ED2291" s="69"/>
      <c r="EE2291" s="69"/>
      <c r="EF2291" s="69"/>
      <c r="EG2291" s="69"/>
      <c r="EH2291" s="69"/>
      <c r="EI2291" s="69"/>
      <c r="EJ2291" s="69"/>
      <c r="EK2291" s="69"/>
      <c r="EL2291" s="69"/>
      <c r="EM2291" s="69"/>
      <c r="EN2291" s="69"/>
      <c r="EO2291" s="69"/>
      <c r="EP2291" s="69"/>
      <c r="EQ2291" s="69"/>
      <c r="ER2291" s="69"/>
      <c r="ES2291" s="69"/>
      <c r="ET2291" s="69"/>
      <c r="EU2291" s="69"/>
      <c r="EV2291" s="69"/>
      <c r="EW2291" s="69"/>
      <c r="EX2291" s="69"/>
      <c r="EY2291" s="69"/>
      <c r="EZ2291" s="69"/>
      <c r="FA2291" s="69"/>
      <c r="FB2291" s="69"/>
      <c r="FC2291" s="69"/>
      <c r="FD2291" s="69"/>
      <c r="FE2291" s="69"/>
      <c r="FF2291" s="69"/>
      <c r="FG2291" s="69"/>
      <c r="FH2291" s="69"/>
      <c r="FI2291" s="69"/>
      <c r="FJ2291" s="69"/>
      <c r="FK2291" s="69"/>
      <c r="FL2291" s="69"/>
      <c r="FM2291" s="69"/>
      <c r="FN2291" s="69"/>
      <c r="FO2291" s="69"/>
      <c r="FP2291" s="69"/>
      <c r="FQ2291" s="69"/>
      <c r="FR2291" s="69"/>
      <c r="FS2291" s="69"/>
      <c r="FT2291" s="69"/>
      <c r="FU2291" s="69"/>
      <c r="FV2291" s="69"/>
      <c r="FW2291" s="69"/>
      <c r="FX2291" s="69"/>
      <c r="FY2291" s="69"/>
      <c r="FZ2291" s="69"/>
      <c r="GA2291" s="69"/>
      <c r="GB2291" s="69"/>
      <c r="GC2291" s="69"/>
      <c r="GD2291" s="69"/>
      <c r="GE2291" s="69"/>
      <c r="GF2291" s="69"/>
      <c r="GG2291" s="69"/>
      <c r="GH2291" s="69"/>
      <c r="GI2291" s="69"/>
      <c r="GJ2291" s="69"/>
      <c r="GK2291" s="69"/>
      <c r="GL2291" s="69"/>
      <c r="GM2291" s="69"/>
      <c r="GN2291" s="69"/>
      <c r="GO2291" s="69"/>
      <c r="GP2291" s="69"/>
      <c r="GQ2291" s="69"/>
      <c r="GR2291" s="69"/>
      <c r="GS2291" s="69"/>
      <c r="GT2291" s="69"/>
      <c r="GU2291" s="69"/>
      <c r="GV2291" s="69"/>
      <c r="GW2291" s="69"/>
      <c r="GX2291" s="69"/>
      <c r="GY2291" s="69"/>
      <c r="GZ2291" s="69"/>
      <c r="HA2291" s="69"/>
      <c r="HB2291" s="69"/>
      <c r="HC2291" s="69"/>
      <c r="HD2291" s="69"/>
      <c r="HE2291" s="69"/>
      <c r="HF2291" s="69"/>
      <c r="HG2291" s="69"/>
      <c r="HH2291" s="69"/>
      <c r="HI2291" s="69"/>
      <c r="HJ2291" s="69"/>
      <c r="HK2291" s="69"/>
      <c r="HL2291" s="69"/>
      <c r="HM2291" s="69"/>
      <c r="HN2291" s="69"/>
      <c r="HO2291" s="69"/>
      <c r="HP2291" s="69"/>
      <c r="HQ2291" s="69"/>
      <c r="HR2291" s="69"/>
      <c r="HS2291" s="69"/>
      <c r="HT2291" s="69"/>
      <c r="HU2291" s="69"/>
      <c r="HV2291" s="69"/>
      <c r="HW2291" s="69"/>
      <c r="HX2291" s="69"/>
      <c r="HY2291" s="69"/>
      <c r="HZ2291" s="69"/>
      <c r="IA2291" s="69"/>
      <c r="IB2291" s="69"/>
      <c r="IC2291" s="69"/>
      <c r="ID2291" s="69"/>
      <c r="IE2291" s="69"/>
      <c r="IF2291" s="69"/>
      <c r="IG2291" s="69"/>
      <c r="IH2291" s="69"/>
      <c r="II2291" s="69"/>
      <c r="IJ2291" s="69"/>
      <c r="IK2291" s="69"/>
      <c r="IL2291" s="69"/>
      <c r="IM2291" s="69"/>
      <c r="IN2291" s="69"/>
    </row>
    <row r="2292" spans="1:248" s="70" customFormat="1" ht="32.1" customHeight="1" x14ac:dyDescent="0.2">
      <c r="A2292" s="13" t="s">
        <v>1017</v>
      </c>
      <c r="B2292" s="19">
        <v>52062</v>
      </c>
      <c r="C2292" s="16" t="s">
        <v>1018</v>
      </c>
      <c r="D2292" s="355">
        <v>27800</v>
      </c>
      <c r="E2292" s="69"/>
      <c r="F2292" s="69"/>
      <c r="G2292" s="69"/>
      <c r="H2292" s="69"/>
      <c r="I2292" s="69"/>
      <c r="J2292" s="69"/>
      <c r="N2292" s="69"/>
      <c r="O2292" s="69"/>
      <c r="P2292" s="69"/>
      <c r="Q2292" s="69"/>
      <c r="R2292" s="69"/>
      <c r="S2292" s="69"/>
      <c r="T2292" s="69"/>
      <c r="U2292" s="69"/>
      <c r="V2292" s="69"/>
      <c r="W2292" s="69"/>
      <c r="X2292" s="69"/>
      <c r="Y2292" s="69"/>
      <c r="Z2292" s="69"/>
      <c r="AA2292" s="69"/>
      <c r="AB2292" s="69"/>
      <c r="AC2292" s="69"/>
      <c r="AD2292" s="69"/>
      <c r="AE2292" s="69"/>
      <c r="AF2292" s="69"/>
      <c r="AG2292" s="69"/>
      <c r="AH2292" s="69"/>
      <c r="AI2292" s="69"/>
      <c r="AJ2292" s="69"/>
      <c r="AK2292" s="69"/>
      <c r="AL2292" s="69"/>
      <c r="AM2292" s="69"/>
      <c r="AN2292" s="69"/>
      <c r="AO2292" s="69"/>
      <c r="AP2292" s="69"/>
      <c r="AQ2292" s="69"/>
      <c r="AR2292" s="69"/>
      <c r="AS2292" s="69"/>
      <c r="AT2292" s="69"/>
      <c r="AU2292" s="69"/>
      <c r="AV2292" s="69"/>
      <c r="AW2292" s="69"/>
      <c r="AX2292" s="69"/>
      <c r="AY2292" s="69"/>
      <c r="AZ2292" s="69"/>
      <c r="BA2292" s="69"/>
      <c r="BB2292" s="69"/>
      <c r="BC2292" s="69"/>
      <c r="BD2292" s="69"/>
      <c r="BE2292" s="69"/>
      <c r="BF2292" s="69"/>
      <c r="BG2292" s="69"/>
      <c r="BH2292" s="69"/>
      <c r="BI2292" s="69"/>
      <c r="BJ2292" s="69"/>
      <c r="BK2292" s="69"/>
      <c r="BL2292" s="69"/>
      <c r="BM2292" s="69"/>
      <c r="BN2292" s="69"/>
      <c r="BO2292" s="69"/>
      <c r="BP2292" s="69"/>
      <c r="BQ2292" s="69"/>
      <c r="BR2292" s="69"/>
      <c r="BS2292" s="69"/>
      <c r="BT2292" s="69"/>
      <c r="BU2292" s="69"/>
      <c r="BV2292" s="69"/>
      <c r="BW2292" s="69"/>
      <c r="BX2292" s="69"/>
      <c r="BY2292" s="69"/>
      <c r="BZ2292" s="69"/>
      <c r="CA2292" s="69"/>
      <c r="CB2292" s="69"/>
      <c r="CC2292" s="69"/>
      <c r="CD2292" s="69"/>
      <c r="CE2292" s="69"/>
      <c r="CF2292" s="69"/>
      <c r="CG2292" s="69"/>
      <c r="CH2292" s="69"/>
      <c r="CI2292" s="69"/>
      <c r="CJ2292" s="69"/>
      <c r="CK2292" s="69"/>
      <c r="CL2292" s="69"/>
      <c r="CM2292" s="69"/>
      <c r="CN2292" s="69"/>
      <c r="CO2292" s="69"/>
      <c r="CP2292" s="69"/>
      <c r="CQ2292" s="69"/>
      <c r="CR2292" s="69"/>
      <c r="CS2292" s="69"/>
      <c r="CT2292" s="69"/>
      <c r="CU2292" s="69"/>
      <c r="CV2292" s="69"/>
      <c r="CW2292" s="69"/>
      <c r="CX2292" s="69"/>
      <c r="CY2292" s="69"/>
      <c r="CZ2292" s="69"/>
      <c r="DA2292" s="69"/>
      <c r="DB2292" s="69"/>
      <c r="DC2292" s="69"/>
      <c r="DD2292" s="69"/>
      <c r="DE2292" s="69"/>
      <c r="DF2292" s="69"/>
      <c r="DG2292" s="69"/>
      <c r="DH2292" s="69"/>
      <c r="DI2292" s="69"/>
      <c r="DJ2292" s="69"/>
      <c r="DK2292" s="69"/>
      <c r="DL2292" s="69"/>
      <c r="DM2292" s="69"/>
      <c r="DN2292" s="69"/>
      <c r="DO2292" s="69"/>
      <c r="DP2292" s="69"/>
      <c r="DQ2292" s="69"/>
      <c r="DR2292" s="69"/>
      <c r="DS2292" s="69"/>
      <c r="DT2292" s="69"/>
      <c r="DU2292" s="69"/>
      <c r="DV2292" s="69"/>
      <c r="DW2292" s="69"/>
      <c r="DX2292" s="69"/>
      <c r="DY2292" s="69"/>
      <c r="DZ2292" s="69"/>
      <c r="EA2292" s="69"/>
      <c r="EB2292" s="69"/>
      <c r="EC2292" s="69"/>
      <c r="ED2292" s="69"/>
      <c r="EE2292" s="69"/>
      <c r="EF2292" s="69"/>
      <c r="EG2292" s="69"/>
      <c r="EH2292" s="69"/>
      <c r="EI2292" s="69"/>
      <c r="EJ2292" s="69"/>
      <c r="EK2292" s="69"/>
      <c r="EL2292" s="69"/>
      <c r="EM2292" s="69"/>
      <c r="EN2292" s="69"/>
      <c r="EO2292" s="69"/>
      <c r="EP2292" s="69"/>
      <c r="EQ2292" s="69"/>
      <c r="ER2292" s="69"/>
      <c r="ES2292" s="69"/>
      <c r="ET2292" s="69"/>
      <c r="EU2292" s="69"/>
      <c r="EV2292" s="69"/>
      <c r="EW2292" s="69"/>
      <c r="EX2292" s="69"/>
      <c r="EY2292" s="69"/>
      <c r="EZ2292" s="69"/>
      <c r="FA2292" s="69"/>
      <c r="FB2292" s="69"/>
      <c r="FC2292" s="69"/>
      <c r="FD2292" s="69"/>
      <c r="FE2292" s="69"/>
      <c r="FF2292" s="69"/>
      <c r="FG2292" s="69"/>
      <c r="FH2292" s="69"/>
      <c r="FI2292" s="69"/>
      <c r="FJ2292" s="69"/>
      <c r="FK2292" s="69"/>
      <c r="FL2292" s="69"/>
      <c r="FM2292" s="69"/>
      <c r="FN2292" s="69"/>
      <c r="FO2292" s="69"/>
      <c r="FP2292" s="69"/>
      <c r="FQ2292" s="69"/>
      <c r="FR2292" s="69"/>
      <c r="FS2292" s="69"/>
      <c r="FT2292" s="69"/>
      <c r="FU2292" s="69"/>
      <c r="FV2292" s="69"/>
      <c r="FW2292" s="69"/>
      <c r="FX2292" s="69"/>
      <c r="FY2292" s="69"/>
      <c r="FZ2292" s="69"/>
      <c r="GA2292" s="69"/>
      <c r="GB2292" s="69"/>
      <c r="GC2292" s="69"/>
      <c r="GD2292" s="69"/>
      <c r="GE2292" s="69"/>
      <c r="GF2292" s="69"/>
      <c r="GG2292" s="69"/>
      <c r="GH2292" s="69"/>
      <c r="GI2292" s="69"/>
      <c r="GJ2292" s="69"/>
      <c r="GK2292" s="69"/>
      <c r="GL2292" s="69"/>
      <c r="GM2292" s="69"/>
      <c r="GN2292" s="69"/>
      <c r="GO2292" s="69"/>
      <c r="GP2292" s="69"/>
      <c r="GQ2292" s="69"/>
      <c r="GR2292" s="69"/>
      <c r="GS2292" s="69"/>
      <c r="GT2292" s="69"/>
      <c r="GU2292" s="69"/>
      <c r="GV2292" s="69"/>
      <c r="GW2292" s="69"/>
      <c r="GX2292" s="69"/>
      <c r="GY2292" s="69"/>
      <c r="GZ2292" s="69"/>
      <c r="HA2292" s="69"/>
      <c r="HB2292" s="69"/>
      <c r="HC2292" s="69"/>
      <c r="HD2292" s="69"/>
      <c r="HE2292" s="69"/>
      <c r="HF2292" s="69"/>
      <c r="HG2292" s="69"/>
      <c r="HH2292" s="69"/>
      <c r="HI2292" s="69"/>
      <c r="HJ2292" s="69"/>
      <c r="HK2292" s="69"/>
      <c r="HL2292" s="69"/>
      <c r="HM2292" s="69"/>
      <c r="HN2292" s="69"/>
      <c r="HO2292" s="69"/>
      <c r="HP2292" s="69"/>
      <c r="HQ2292" s="69"/>
      <c r="HR2292" s="69"/>
      <c r="HS2292" s="69"/>
      <c r="HT2292" s="69"/>
      <c r="HU2292" s="69"/>
      <c r="HV2292" s="69"/>
      <c r="HW2292" s="69"/>
      <c r="HX2292" s="69"/>
      <c r="HY2292" s="69"/>
      <c r="HZ2292" s="69"/>
      <c r="IA2292" s="69"/>
      <c r="IB2292" s="69"/>
      <c r="IC2292" s="69"/>
      <c r="ID2292" s="69"/>
      <c r="IE2292" s="69"/>
      <c r="IF2292" s="69"/>
      <c r="IG2292" s="69"/>
      <c r="IH2292" s="69"/>
      <c r="II2292" s="69"/>
      <c r="IJ2292" s="69"/>
      <c r="IK2292" s="69"/>
      <c r="IL2292" s="69"/>
      <c r="IM2292" s="69"/>
      <c r="IN2292" s="69"/>
    </row>
    <row r="2293" spans="1:248" s="70" customFormat="1" ht="47.1" customHeight="1" x14ac:dyDescent="0.2">
      <c r="A2293" s="13" t="s">
        <v>1019</v>
      </c>
      <c r="B2293" s="19">
        <v>52063</v>
      </c>
      <c r="C2293" s="16" t="s">
        <v>1020</v>
      </c>
      <c r="D2293" s="355">
        <v>27800</v>
      </c>
      <c r="E2293" s="69"/>
      <c r="F2293" s="69"/>
      <c r="G2293" s="69"/>
      <c r="H2293" s="69"/>
      <c r="I2293" s="69"/>
      <c r="J2293" s="69"/>
      <c r="N2293" s="69"/>
      <c r="O2293" s="69"/>
      <c r="P2293" s="69"/>
      <c r="Q2293" s="69"/>
      <c r="R2293" s="69"/>
      <c r="S2293" s="69"/>
      <c r="T2293" s="69"/>
      <c r="U2293" s="69"/>
      <c r="V2293" s="69"/>
      <c r="W2293" s="69"/>
      <c r="X2293" s="69"/>
      <c r="Y2293" s="69"/>
      <c r="Z2293" s="69"/>
      <c r="AA2293" s="69"/>
      <c r="AB2293" s="69"/>
      <c r="AC2293" s="69"/>
      <c r="AD2293" s="69"/>
      <c r="AE2293" s="69"/>
      <c r="AF2293" s="69"/>
      <c r="AG2293" s="69"/>
      <c r="AH2293" s="69"/>
      <c r="AI2293" s="69"/>
      <c r="AJ2293" s="69"/>
      <c r="AK2293" s="69"/>
      <c r="AL2293" s="69"/>
      <c r="AM2293" s="69"/>
      <c r="AN2293" s="69"/>
      <c r="AO2293" s="69"/>
      <c r="AP2293" s="69"/>
      <c r="AQ2293" s="69"/>
      <c r="AR2293" s="69"/>
      <c r="AS2293" s="69"/>
      <c r="AT2293" s="69"/>
      <c r="AU2293" s="69"/>
      <c r="AV2293" s="69"/>
      <c r="AW2293" s="69"/>
      <c r="AX2293" s="69"/>
      <c r="AY2293" s="69"/>
      <c r="AZ2293" s="69"/>
      <c r="BA2293" s="69"/>
      <c r="BB2293" s="69"/>
      <c r="BC2293" s="69"/>
      <c r="BD2293" s="69"/>
      <c r="BE2293" s="69"/>
      <c r="BF2293" s="69"/>
      <c r="BG2293" s="69"/>
      <c r="BH2293" s="69"/>
      <c r="BI2293" s="69"/>
      <c r="BJ2293" s="69"/>
      <c r="BK2293" s="69"/>
      <c r="BL2293" s="69"/>
      <c r="BM2293" s="69"/>
      <c r="BN2293" s="69"/>
      <c r="BO2293" s="69"/>
      <c r="BP2293" s="69"/>
      <c r="BQ2293" s="69"/>
      <c r="BR2293" s="69"/>
      <c r="BS2293" s="69"/>
      <c r="BT2293" s="69"/>
      <c r="BU2293" s="69"/>
      <c r="BV2293" s="69"/>
      <c r="BW2293" s="69"/>
      <c r="BX2293" s="69"/>
      <c r="BY2293" s="69"/>
      <c r="BZ2293" s="69"/>
      <c r="CA2293" s="69"/>
      <c r="CB2293" s="69"/>
      <c r="CC2293" s="69"/>
      <c r="CD2293" s="69"/>
      <c r="CE2293" s="69"/>
      <c r="CF2293" s="69"/>
      <c r="CG2293" s="69"/>
      <c r="CH2293" s="69"/>
      <c r="CI2293" s="69"/>
      <c r="CJ2293" s="69"/>
      <c r="CK2293" s="69"/>
      <c r="CL2293" s="69"/>
      <c r="CM2293" s="69"/>
      <c r="CN2293" s="69"/>
      <c r="CO2293" s="69"/>
      <c r="CP2293" s="69"/>
      <c r="CQ2293" s="69"/>
      <c r="CR2293" s="69"/>
      <c r="CS2293" s="69"/>
      <c r="CT2293" s="69"/>
      <c r="CU2293" s="69"/>
      <c r="CV2293" s="69"/>
      <c r="CW2293" s="69"/>
      <c r="CX2293" s="69"/>
      <c r="CY2293" s="69"/>
      <c r="CZ2293" s="69"/>
      <c r="DA2293" s="69"/>
      <c r="DB2293" s="69"/>
      <c r="DC2293" s="69"/>
      <c r="DD2293" s="69"/>
      <c r="DE2293" s="69"/>
      <c r="DF2293" s="69"/>
      <c r="DG2293" s="69"/>
      <c r="DH2293" s="69"/>
      <c r="DI2293" s="69"/>
      <c r="DJ2293" s="69"/>
      <c r="DK2293" s="69"/>
      <c r="DL2293" s="69"/>
      <c r="DM2293" s="69"/>
      <c r="DN2293" s="69"/>
      <c r="DO2293" s="69"/>
      <c r="DP2293" s="69"/>
      <c r="DQ2293" s="69"/>
      <c r="DR2293" s="69"/>
      <c r="DS2293" s="69"/>
      <c r="DT2293" s="69"/>
      <c r="DU2293" s="69"/>
      <c r="DV2293" s="69"/>
      <c r="DW2293" s="69"/>
      <c r="DX2293" s="69"/>
      <c r="DY2293" s="69"/>
      <c r="DZ2293" s="69"/>
      <c r="EA2293" s="69"/>
      <c r="EB2293" s="69"/>
      <c r="EC2293" s="69"/>
      <c r="ED2293" s="69"/>
      <c r="EE2293" s="69"/>
      <c r="EF2293" s="69"/>
      <c r="EG2293" s="69"/>
      <c r="EH2293" s="69"/>
      <c r="EI2293" s="69"/>
      <c r="EJ2293" s="69"/>
      <c r="EK2293" s="69"/>
      <c r="EL2293" s="69"/>
      <c r="EM2293" s="69"/>
      <c r="EN2293" s="69"/>
      <c r="EO2293" s="69"/>
      <c r="EP2293" s="69"/>
      <c r="EQ2293" s="69"/>
      <c r="ER2293" s="69"/>
      <c r="ES2293" s="69"/>
      <c r="ET2293" s="69"/>
      <c r="EU2293" s="69"/>
      <c r="EV2293" s="69"/>
      <c r="EW2293" s="69"/>
      <c r="EX2293" s="69"/>
      <c r="EY2293" s="69"/>
      <c r="EZ2293" s="69"/>
      <c r="FA2293" s="69"/>
      <c r="FB2293" s="69"/>
      <c r="FC2293" s="69"/>
      <c r="FD2293" s="69"/>
      <c r="FE2293" s="69"/>
      <c r="FF2293" s="69"/>
      <c r="FG2293" s="69"/>
      <c r="FH2293" s="69"/>
      <c r="FI2293" s="69"/>
      <c r="FJ2293" s="69"/>
      <c r="FK2293" s="69"/>
      <c r="FL2293" s="69"/>
      <c r="FM2293" s="69"/>
      <c r="FN2293" s="69"/>
      <c r="FO2293" s="69"/>
      <c r="FP2293" s="69"/>
      <c r="FQ2293" s="69"/>
      <c r="FR2293" s="69"/>
      <c r="FS2293" s="69"/>
      <c r="FT2293" s="69"/>
      <c r="FU2293" s="69"/>
      <c r="FV2293" s="69"/>
      <c r="FW2293" s="69"/>
      <c r="FX2293" s="69"/>
      <c r="FY2293" s="69"/>
      <c r="FZ2293" s="69"/>
      <c r="GA2293" s="69"/>
      <c r="GB2293" s="69"/>
      <c r="GC2293" s="69"/>
      <c r="GD2293" s="69"/>
      <c r="GE2293" s="69"/>
      <c r="GF2293" s="69"/>
      <c r="GG2293" s="69"/>
      <c r="GH2293" s="69"/>
      <c r="GI2293" s="69"/>
      <c r="GJ2293" s="69"/>
      <c r="GK2293" s="69"/>
      <c r="GL2293" s="69"/>
      <c r="GM2293" s="69"/>
      <c r="GN2293" s="69"/>
      <c r="GO2293" s="69"/>
      <c r="GP2293" s="69"/>
      <c r="GQ2293" s="69"/>
      <c r="GR2293" s="69"/>
      <c r="GS2293" s="69"/>
      <c r="GT2293" s="69"/>
      <c r="GU2293" s="69"/>
      <c r="GV2293" s="69"/>
      <c r="GW2293" s="69"/>
      <c r="GX2293" s="69"/>
      <c r="GY2293" s="69"/>
      <c r="GZ2293" s="69"/>
      <c r="HA2293" s="69"/>
      <c r="HB2293" s="69"/>
      <c r="HC2293" s="69"/>
      <c r="HD2293" s="69"/>
      <c r="HE2293" s="69"/>
      <c r="HF2293" s="69"/>
      <c r="HG2293" s="69"/>
      <c r="HH2293" s="69"/>
      <c r="HI2293" s="69"/>
      <c r="HJ2293" s="69"/>
      <c r="HK2293" s="69"/>
      <c r="HL2293" s="69"/>
      <c r="HM2293" s="69"/>
      <c r="HN2293" s="69"/>
      <c r="HO2293" s="69"/>
      <c r="HP2293" s="69"/>
      <c r="HQ2293" s="69"/>
      <c r="HR2293" s="69"/>
      <c r="HS2293" s="69"/>
      <c r="HT2293" s="69"/>
      <c r="HU2293" s="69"/>
      <c r="HV2293" s="69"/>
      <c r="HW2293" s="69"/>
      <c r="HX2293" s="69"/>
      <c r="HY2293" s="69"/>
      <c r="HZ2293" s="69"/>
      <c r="IA2293" s="69"/>
      <c r="IB2293" s="69"/>
      <c r="IC2293" s="69"/>
      <c r="ID2293" s="69"/>
      <c r="IE2293" s="69"/>
      <c r="IF2293" s="69"/>
      <c r="IG2293" s="69"/>
      <c r="IH2293" s="69"/>
      <c r="II2293" s="69"/>
      <c r="IJ2293" s="69"/>
      <c r="IK2293" s="69"/>
      <c r="IL2293" s="69"/>
      <c r="IM2293" s="69"/>
      <c r="IN2293" s="69"/>
    </row>
    <row r="2294" spans="1:248" s="70" customFormat="1" ht="32.1" customHeight="1" x14ac:dyDescent="0.2">
      <c r="A2294" s="13" t="s">
        <v>1021</v>
      </c>
      <c r="B2294" s="19">
        <v>52064</v>
      </c>
      <c r="C2294" s="16" t="s">
        <v>1022</v>
      </c>
      <c r="D2294" s="355">
        <v>35400</v>
      </c>
      <c r="E2294" s="69"/>
      <c r="F2294" s="69"/>
      <c r="G2294" s="69"/>
      <c r="H2294" s="69"/>
      <c r="I2294" s="69"/>
      <c r="J2294" s="69"/>
      <c r="N2294" s="69"/>
      <c r="O2294" s="69"/>
      <c r="P2294" s="69"/>
      <c r="Q2294" s="69"/>
      <c r="R2294" s="69"/>
      <c r="S2294" s="69"/>
      <c r="T2294" s="69"/>
      <c r="U2294" s="69"/>
      <c r="V2294" s="69"/>
      <c r="W2294" s="69"/>
      <c r="X2294" s="69"/>
      <c r="Y2294" s="69"/>
      <c r="Z2294" s="69"/>
      <c r="AA2294" s="69"/>
      <c r="AB2294" s="69"/>
      <c r="AC2294" s="69"/>
      <c r="AD2294" s="69"/>
      <c r="AE2294" s="69"/>
      <c r="AF2294" s="69"/>
      <c r="AG2294" s="69"/>
      <c r="AH2294" s="69"/>
      <c r="AI2294" s="69"/>
      <c r="AJ2294" s="69"/>
      <c r="AK2294" s="69"/>
      <c r="AL2294" s="69"/>
      <c r="AM2294" s="69"/>
      <c r="AN2294" s="69"/>
      <c r="AO2294" s="69"/>
      <c r="AP2294" s="69"/>
      <c r="AQ2294" s="69"/>
      <c r="AR2294" s="69"/>
      <c r="AS2294" s="69"/>
      <c r="AT2294" s="69"/>
      <c r="AU2294" s="69"/>
      <c r="AV2294" s="69"/>
      <c r="AW2294" s="69"/>
      <c r="AX2294" s="69"/>
      <c r="AY2294" s="69"/>
      <c r="AZ2294" s="69"/>
      <c r="BA2294" s="69"/>
      <c r="BB2294" s="69"/>
      <c r="BC2294" s="69"/>
      <c r="BD2294" s="69"/>
      <c r="BE2294" s="69"/>
      <c r="BF2294" s="69"/>
      <c r="BG2294" s="69"/>
      <c r="BH2294" s="69"/>
      <c r="BI2294" s="69"/>
      <c r="BJ2294" s="69"/>
      <c r="BK2294" s="69"/>
      <c r="BL2294" s="69"/>
      <c r="BM2294" s="69"/>
      <c r="BN2294" s="69"/>
      <c r="BO2294" s="69"/>
      <c r="BP2294" s="69"/>
      <c r="BQ2294" s="69"/>
      <c r="BR2294" s="69"/>
      <c r="BS2294" s="69"/>
      <c r="BT2294" s="69"/>
      <c r="BU2294" s="69"/>
      <c r="BV2294" s="69"/>
      <c r="BW2294" s="69"/>
      <c r="BX2294" s="69"/>
      <c r="BY2294" s="69"/>
      <c r="BZ2294" s="69"/>
      <c r="CA2294" s="69"/>
      <c r="CB2294" s="69"/>
      <c r="CC2294" s="69"/>
      <c r="CD2294" s="69"/>
      <c r="CE2294" s="69"/>
      <c r="CF2294" s="69"/>
      <c r="CG2294" s="69"/>
      <c r="CH2294" s="69"/>
      <c r="CI2294" s="69"/>
      <c r="CJ2294" s="69"/>
      <c r="CK2294" s="69"/>
      <c r="CL2294" s="69"/>
      <c r="CM2294" s="69"/>
      <c r="CN2294" s="69"/>
      <c r="CO2294" s="69"/>
      <c r="CP2294" s="69"/>
      <c r="CQ2294" s="69"/>
      <c r="CR2294" s="69"/>
      <c r="CS2294" s="69"/>
      <c r="CT2294" s="69"/>
      <c r="CU2294" s="69"/>
      <c r="CV2294" s="69"/>
      <c r="CW2294" s="69"/>
      <c r="CX2294" s="69"/>
      <c r="CY2294" s="69"/>
      <c r="CZ2294" s="69"/>
      <c r="DA2294" s="69"/>
      <c r="DB2294" s="69"/>
      <c r="DC2294" s="69"/>
      <c r="DD2294" s="69"/>
      <c r="DE2294" s="69"/>
      <c r="DF2294" s="69"/>
      <c r="DG2294" s="69"/>
      <c r="DH2294" s="69"/>
      <c r="DI2294" s="69"/>
      <c r="DJ2294" s="69"/>
      <c r="DK2294" s="69"/>
      <c r="DL2294" s="69"/>
      <c r="DM2294" s="69"/>
      <c r="DN2294" s="69"/>
      <c r="DO2294" s="69"/>
      <c r="DP2294" s="69"/>
      <c r="DQ2294" s="69"/>
      <c r="DR2294" s="69"/>
      <c r="DS2294" s="69"/>
      <c r="DT2294" s="69"/>
      <c r="DU2294" s="69"/>
      <c r="DV2294" s="69"/>
      <c r="DW2294" s="69"/>
      <c r="DX2294" s="69"/>
      <c r="DY2294" s="69"/>
      <c r="DZ2294" s="69"/>
      <c r="EA2294" s="69"/>
      <c r="EB2294" s="69"/>
      <c r="EC2294" s="69"/>
      <c r="ED2294" s="69"/>
      <c r="EE2294" s="69"/>
      <c r="EF2294" s="69"/>
      <c r="EG2294" s="69"/>
      <c r="EH2294" s="69"/>
      <c r="EI2294" s="69"/>
      <c r="EJ2294" s="69"/>
      <c r="EK2294" s="69"/>
      <c r="EL2294" s="69"/>
      <c r="EM2294" s="69"/>
      <c r="EN2294" s="69"/>
      <c r="EO2294" s="69"/>
      <c r="EP2294" s="69"/>
      <c r="EQ2294" s="69"/>
      <c r="ER2294" s="69"/>
      <c r="ES2294" s="69"/>
      <c r="ET2294" s="69"/>
      <c r="EU2294" s="69"/>
      <c r="EV2294" s="69"/>
      <c r="EW2294" s="69"/>
      <c r="EX2294" s="69"/>
      <c r="EY2294" s="69"/>
      <c r="EZ2294" s="69"/>
      <c r="FA2294" s="69"/>
      <c r="FB2294" s="69"/>
      <c r="FC2294" s="69"/>
      <c r="FD2294" s="69"/>
      <c r="FE2294" s="69"/>
      <c r="FF2294" s="69"/>
      <c r="FG2294" s="69"/>
      <c r="FH2294" s="69"/>
      <c r="FI2294" s="69"/>
      <c r="FJ2294" s="69"/>
      <c r="FK2294" s="69"/>
      <c r="FL2294" s="69"/>
      <c r="FM2294" s="69"/>
      <c r="FN2294" s="69"/>
      <c r="FO2294" s="69"/>
      <c r="FP2294" s="69"/>
      <c r="FQ2294" s="69"/>
      <c r="FR2294" s="69"/>
      <c r="FS2294" s="69"/>
      <c r="FT2294" s="69"/>
      <c r="FU2294" s="69"/>
      <c r="FV2294" s="69"/>
      <c r="FW2294" s="69"/>
      <c r="FX2294" s="69"/>
      <c r="FY2294" s="69"/>
      <c r="FZ2294" s="69"/>
      <c r="GA2294" s="69"/>
      <c r="GB2294" s="69"/>
      <c r="GC2294" s="69"/>
      <c r="GD2294" s="69"/>
      <c r="GE2294" s="69"/>
      <c r="GF2294" s="69"/>
      <c r="GG2294" s="69"/>
      <c r="GH2294" s="69"/>
      <c r="GI2294" s="69"/>
      <c r="GJ2294" s="69"/>
      <c r="GK2294" s="69"/>
      <c r="GL2294" s="69"/>
      <c r="GM2294" s="69"/>
      <c r="GN2294" s="69"/>
      <c r="GO2294" s="69"/>
      <c r="GP2294" s="69"/>
      <c r="GQ2294" s="69"/>
      <c r="GR2294" s="69"/>
      <c r="GS2294" s="69"/>
      <c r="GT2294" s="69"/>
      <c r="GU2294" s="69"/>
      <c r="GV2294" s="69"/>
      <c r="GW2294" s="69"/>
      <c r="GX2294" s="69"/>
      <c r="GY2294" s="69"/>
      <c r="GZ2294" s="69"/>
      <c r="HA2294" s="69"/>
      <c r="HB2294" s="69"/>
      <c r="HC2294" s="69"/>
      <c r="HD2294" s="69"/>
      <c r="HE2294" s="69"/>
      <c r="HF2294" s="69"/>
      <c r="HG2294" s="69"/>
      <c r="HH2294" s="69"/>
      <c r="HI2294" s="69"/>
      <c r="HJ2294" s="69"/>
      <c r="HK2294" s="69"/>
      <c r="HL2294" s="69"/>
      <c r="HM2294" s="69"/>
      <c r="HN2294" s="69"/>
      <c r="HO2294" s="69"/>
      <c r="HP2294" s="69"/>
      <c r="HQ2294" s="69"/>
      <c r="HR2294" s="69"/>
      <c r="HS2294" s="69"/>
      <c r="HT2294" s="69"/>
      <c r="HU2294" s="69"/>
      <c r="HV2294" s="69"/>
      <c r="HW2294" s="69"/>
      <c r="HX2294" s="69"/>
      <c r="HY2294" s="69"/>
      <c r="HZ2294" s="69"/>
      <c r="IA2294" s="69"/>
      <c r="IB2294" s="69"/>
      <c r="IC2294" s="69"/>
      <c r="ID2294" s="69"/>
      <c r="IE2294" s="69"/>
      <c r="IF2294" s="69"/>
      <c r="IG2294" s="69"/>
      <c r="IH2294" s="69"/>
      <c r="II2294" s="69"/>
      <c r="IJ2294" s="69"/>
      <c r="IK2294" s="69"/>
      <c r="IL2294" s="69"/>
      <c r="IM2294" s="69"/>
      <c r="IN2294" s="69"/>
    </row>
    <row r="2295" spans="1:248" s="70" customFormat="1" ht="32.1" customHeight="1" x14ac:dyDescent="0.2">
      <c r="A2295" s="13" t="s">
        <v>1023</v>
      </c>
      <c r="B2295" s="19">
        <v>52065</v>
      </c>
      <c r="C2295" s="16" t="s">
        <v>1024</v>
      </c>
      <c r="D2295" s="355">
        <v>46000</v>
      </c>
      <c r="E2295" s="69"/>
      <c r="F2295" s="69"/>
      <c r="G2295" s="69"/>
      <c r="H2295" s="69"/>
      <c r="I2295" s="69"/>
      <c r="J2295" s="69"/>
      <c r="N2295" s="69"/>
      <c r="O2295" s="69"/>
      <c r="P2295" s="69"/>
      <c r="Q2295" s="69"/>
      <c r="R2295" s="69"/>
      <c r="S2295" s="69"/>
      <c r="T2295" s="69"/>
      <c r="U2295" s="69"/>
      <c r="V2295" s="69"/>
      <c r="W2295" s="69"/>
      <c r="X2295" s="69"/>
      <c r="Y2295" s="69"/>
      <c r="Z2295" s="69"/>
      <c r="AA2295" s="69"/>
      <c r="AB2295" s="69"/>
      <c r="AC2295" s="69"/>
      <c r="AD2295" s="69"/>
      <c r="AE2295" s="69"/>
      <c r="AF2295" s="69"/>
      <c r="AG2295" s="69"/>
      <c r="AH2295" s="69"/>
      <c r="AI2295" s="69"/>
      <c r="AJ2295" s="69"/>
      <c r="AK2295" s="69"/>
      <c r="AL2295" s="69"/>
      <c r="AM2295" s="69"/>
      <c r="AN2295" s="69"/>
      <c r="AO2295" s="69"/>
      <c r="AP2295" s="69"/>
      <c r="AQ2295" s="69"/>
      <c r="AR2295" s="69"/>
      <c r="AS2295" s="69"/>
      <c r="AT2295" s="69"/>
      <c r="AU2295" s="69"/>
      <c r="AV2295" s="69"/>
      <c r="AW2295" s="69"/>
      <c r="AX2295" s="69"/>
      <c r="AY2295" s="69"/>
      <c r="AZ2295" s="69"/>
      <c r="BA2295" s="69"/>
      <c r="BB2295" s="69"/>
      <c r="BC2295" s="69"/>
      <c r="BD2295" s="69"/>
      <c r="BE2295" s="69"/>
      <c r="BF2295" s="69"/>
      <c r="BG2295" s="69"/>
      <c r="BH2295" s="69"/>
      <c r="BI2295" s="69"/>
      <c r="BJ2295" s="69"/>
      <c r="BK2295" s="69"/>
      <c r="BL2295" s="69"/>
      <c r="BM2295" s="69"/>
      <c r="BN2295" s="69"/>
      <c r="BO2295" s="69"/>
      <c r="BP2295" s="69"/>
      <c r="BQ2295" s="69"/>
      <c r="BR2295" s="69"/>
      <c r="BS2295" s="69"/>
      <c r="BT2295" s="69"/>
      <c r="BU2295" s="69"/>
      <c r="BV2295" s="69"/>
      <c r="BW2295" s="69"/>
      <c r="BX2295" s="69"/>
      <c r="BY2295" s="69"/>
      <c r="BZ2295" s="69"/>
      <c r="CA2295" s="69"/>
      <c r="CB2295" s="69"/>
      <c r="CC2295" s="69"/>
      <c r="CD2295" s="69"/>
      <c r="CE2295" s="69"/>
      <c r="CF2295" s="69"/>
      <c r="CG2295" s="69"/>
      <c r="CH2295" s="69"/>
      <c r="CI2295" s="69"/>
      <c r="CJ2295" s="69"/>
      <c r="CK2295" s="69"/>
      <c r="CL2295" s="69"/>
      <c r="CM2295" s="69"/>
      <c r="CN2295" s="69"/>
      <c r="CO2295" s="69"/>
      <c r="CP2295" s="69"/>
      <c r="CQ2295" s="69"/>
      <c r="CR2295" s="69"/>
      <c r="CS2295" s="69"/>
      <c r="CT2295" s="69"/>
      <c r="CU2295" s="69"/>
      <c r="CV2295" s="69"/>
      <c r="CW2295" s="69"/>
      <c r="CX2295" s="69"/>
      <c r="CY2295" s="69"/>
      <c r="CZ2295" s="69"/>
      <c r="DA2295" s="69"/>
      <c r="DB2295" s="69"/>
      <c r="DC2295" s="69"/>
      <c r="DD2295" s="69"/>
      <c r="DE2295" s="69"/>
      <c r="DF2295" s="69"/>
      <c r="DG2295" s="69"/>
      <c r="DH2295" s="69"/>
      <c r="DI2295" s="69"/>
      <c r="DJ2295" s="69"/>
      <c r="DK2295" s="69"/>
      <c r="DL2295" s="69"/>
      <c r="DM2295" s="69"/>
      <c r="DN2295" s="69"/>
      <c r="DO2295" s="69"/>
      <c r="DP2295" s="69"/>
      <c r="DQ2295" s="69"/>
      <c r="DR2295" s="69"/>
      <c r="DS2295" s="69"/>
      <c r="DT2295" s="69"/>
      <c r="DU2295" s="69"/>
      <c r="DV2295" s="69"/>
      <c r="DW2295" s="69"/>
      <c r="DX2295" s="69"/>
      <c r="DY2295" s="69"/>
      <c r="DZ2295" s="69"/>
      <c r="EA2295" s="69"/>
      <c r="EB2295" s="69"/>
      <c r="EC2295" s="69"/>
      <c r="ED2295" s="69"/>
      <c r="EE2295" s="69"/>
      <c r="EF2295" s="69"/>
      <c r="EG2295" s="69"/>
      <c r="EH2295" s="69"/>
      <c r="EI2295" s="69"/>
      <c r="EJ2295" s="69"/>
      <c r="EK2295" s="69"/>
      <c r="EL2295" s="69"/>
      <c r="EM2295" s="69"/>
      <c r="EN2295" s="69"/>
      <c r="EO2295" s="69"/>
      <c r="EP2295" s="69"/>
      <c r="EQ2295" s="69"/>
      <c r="ER2295" s="69"/>
      <c r="ES2295" s="69"/>
      <c r="ET2295" s="69"/>
      <c r="EU2295" s="69"/>
      <c r="EV2295" s="69"/>
      <c r="EW2295" s="69"/>
      <c r="EX2295" s="69"/>
      <c r="EY2295" s="69"/>
      <c r="EZ2295" s="69"/>
      <c r="FA2295" s="69"/>
      <c r="FB2295" s="69"/>
      <c r="FC2295" s="69"/>
      <c r="FD2295" s="69"/>
      <c r="FE2295" s="69"/>
      <c r="FF2295" s="69"/>
      <c r="FG2295" s="69"/>
      <c r="FH2295" s="69"/>
      <c r="FI2295" s="69"/>
      <c r="FJ2295" s="69"/>
      <c r="FK2295" s="69"/>
      <c r="FL2295" s="69"/>
      <c r="FM2295" s="69"/>
      <c r="FN2295" s="69"/>
      <c r="FO2295" s="69"/>
      <c r="FP2295" s="69"/>
      <c r="FQ2295" s="69"/>
      <c r="FR2295" s="69"/>
      <c r="FS2295" s="69"/>
      <c r="FT2295" s="69"/>
      <c r="FU2295" s="69"/>
      <c r="FV2295" s="69"/>
      <c r="FW2295" s="69"/>
      <c r="FX2295" s="69"/>
      <c r="FY2295" s="69"/>
      <c r="FZ2295" s="69"/>
      <c r="GA2295" s="69"/>
      <c r="GB2295" s="69"/>
      <c r="GC2295" s="69"/>
      <c r="GD2295" s="69"/>
      <c r="GE2295" s="69"/>
      <c r="GF2295" s="69"/>
      <c r="GG2295" s="69"/>
      <c r="GH2295" s="69"/>
      <c r="GI2295" s="69"/>
      <c r="GJ2295" s="69"/>
      <c r="GK2295" s="69"/>
      <c r="GL2295" s="69"/>
      <c r="GM2295" s="69"/>
      <c r="GN2295" s="69"/>
      <c r="GO2295" s="69"/>
      <c r="GP2295" s="69"/>
      <c r="GQ2295" s="69"/>
      <c r="GR2295" s="69"/>
      <c r="GS2295" s="69"/>
      <c r="GT2295" s="69"/>
      <c r="GU2295" s="69"/>
      <c r="GV2295" s="69"/>
      <c r="GW2295" s="69"/>
      <c r="GX2295" s="69"/>
      <c r="GY2295" s="69"/>
      <c r="GZ2295" s="69"/>
      <c r="HA2295" s="69"/>
      <c r="HB2295" s="69"/>
      <c r="HC2295" s="69"/>
      <c r="HD2295" s="69"/>
      <c r="HE2295" s="69"/>
      <c r="HF2295" s="69"/>
      <c r="HG2295" s="69"/>
      <c r="HH2295" s="69"/>
      <c r="HI2295" s="69"/>
      <c r="HJ2295" s="69"/>
      <c r="HK2295" s="69"/>
      <c r="HL2295" s="69"/>
      <c r="HM2295" s="69"/>
      <c r="HN2295" s="69"/>
      <c r="HO2295" s="69"/>
      <c r="HP2295" s="69"/>
      <c r="HQ2295" s="69"/>
      <c r="HR2295" s="69"/>
      <c r="HS2295" s="69"/>
      <c r="HT2295" s="69"/>
      <c r="HU2295" s="69"/>
      <c r="HV2295" s="69"/>
      <c r="HW2295" s="69"/>
      <c r="HX2295" s="69"/>
      <c r="HY2295" s="69"/>
      <c r="HZ2295" s="69"/>
      <c r="IA2295" s="69"/>
      <c r="IB2295" s="69"/>
      <c r="IC2295" s="69"/>
      <c r="ID2295" s="69"/>
      <c r="IE2295" s="69"/>
      <c r="IF2295" s="69"/>
      <c r="IG2295" s="69"/>
      <c r="IH2295" s="69"/>
      <c r="II2295" s="69"/>
      <c r="IJ2295" s="69"/>
      <c r="IK2295" s="69"/>
      <c r="IL2295" s="69"/>
      <c r="IM2295" s="69"/>
      <c r="IN2295" s="69"/>
    </row>
    <row r="2296" spans="1:248" s="70" customFormat="1" ht="32.1" customHeight="1" x14ac:dyDescent="0.2">
      <c r="A2296" s="13" t="s">
        <v>1021</v>
      </c>
      <c r="B2296" s="19">
        <v>52066</v>
      </c>
      <c r="C2296" s="16" t="s">
        <v>1025</v>
      </c>
      <c r="D2296" s="355">
        <v>80000</v>
      </c>
      <c r="E2296" s="69"/>
      <c r="F2296" s="69"/>
      <c r="G2296" s="69"/>
      <c r="H2296" s="69"/>
      <c r="I2296" s="69"/>
      <c r="J2296" s="69"/>
      <c r="N2296" s="69"/>
      <c r="O2296" s="69"/>
      <c r="P2296" s="69"/>
      <c r="Q2296" s="69"/>
      <c r="R2296" s="69"/>
      <c r="S2296" s="69"/>
      <c r="T2296" s="69"/>
      <c r="U2296" s="69"/>
      <c r="V2296" s="69"/>
      <c r="W2296" s="69"/>
      <c r="X2296" s="69"/>
      <c r="Y2296" s="69"/>
      <c r="Z2296" s="69"/>
      <c r="AA2296" s="69"/>
      <c r="AB2296" s="69"/>
      <c r="AC2296" s="69"/>
      <c r="AD2296" s="69"/>
      <c r="AE2296" s="69"/>
      <c r="AF2296" s="69"/>
      <c r="AG2296" s="69"/>
      <c r="AH2296" s="69"/>
      <c r="AI2296" s="69"/>
      <c r="AJ2296" s="69"/>
      <c r="AK2296" s="69"/>
      <c r="AL2296" s="69"/>
      <c r="AM2296" s="69"/>
      <c r="AN2296" s="69"/>
      <c r="AO2296" s="69"/>
      <c r="AP2296" s="69"/>
      <c r="AQ2296" s="69"/>
      <c r="AR2296" s="69"/>
      <c r="AS2296" s="69"/>
      <c r="AT2296" s="69"/>
      <c r="AU2296" s="69"/>
      <c r="AV2296" s="69"/>
      <c r="AW2296" s="69"/>
      <c r="AX2296" s="69"/>
      <c r="AY2296" s="69"/>
      <c r="AZ2296" s="69"/>
      <c r="BA2296" s="69"/>
      <c r="BB2296" s="69"/>
      <c r="BC2296" s="69"/>
      <c r="BD2296" s="69"/>
      <c r="BE2296" s="69"/>
      <c r="BF2296" s="69"/>
      <c r="BG2296" s="69"/>
      <c r="BH2296" s="69"/>
      <c r="BI2296" s="69"/>
      <c r="BJ2296" s="69"/>
      <c r="BK2296" s="69"/>
      <c r="BL2296" s="69"/>
      <c r="BM2296" s="69"/>
      <c r="BN2296" s="69"/>
      <c r="BO2296" s="69"/>
      <c r="BP2296" s="69"/>
      <c r="BQ2296" s="69"/>
      <c r="BR2296" s="69"/>
      <c r="BS2296" s="69"/>
      <c r="BT2296" s="69"/>
      <c r="BU2296" s="69"/>
      <c r="BV2296" s="69"/>
      <c r="BW2296" s="69"/>
      <c r="BX2296" s="69"/>
      <c r="BY2296" s="69"/>
      <c r="BZ2296" s="69"/>
      <c r="CA2296" s="69"/>
      <c r="CB2296" s="69"/>
      <c r="CC2296" s="69"/>
      <c r="CD2296" s="69"/>
      <c r="CE2296" s="69"/>
      <c r="CF2296" s="69"/>
      <c r="CG2296" s="69"/>
      <c r="CH2296" s="69"/>
      <c r="CI2296" s="69"/>
      <c r="CJ2296" s="69"/>
      <c r="CK2296" s="69"/>
      <c r="CL2296" s="69"/>
      <c r="CM2296" s="69"/>
      <c r="CN2296" s="69"/>
      <c r="CO2296" s="69"/>
      <c r="CP2296" s="69"/>
      <c r="CQ2296" s="69"/>
      <c r="CR2296" s="69"/>
      <c r="CS2296" s="69"/>
      <c r="CT2296" s="69"/>
      <c r="CU2296" s="69"/>
      <c r="CV2296" s="69"/>
      <c r="CW2296" s="69"/>
      <c r="CX2296" s="69"/>
      <c r="CY2296" s="69"/>
      <c r="CZ2296" s="69"/>
      <c r="DA2296" s="69"/>
      <c r="DB2296" s="69"/>
      <c r="DC2296" s="69"/>
      <c r="DD2296" s="69"/>
      <c r="DE2296" s="69"/>
      <c r="DF2296" s="69"/>
      <c r="DG2296" s="69"/>
      <c r="DH2296" s="69"/>
      <c r="DI2296" s="69"/>
      <c r="DJ2296" s="69"/>
      <c r="DK2296" s="69"/>
      <c r="DL2296" s="69"/>
      <c r="DM2296" s="69"/>
      <c r="DN2296" s="69"/>
      <c r="DO2296" s="69"/>
      <c r="DP2296" s="69"/>
      <c r="DQ2296" s="69"/>
      <c r="DR2296" s="69"/>
      <c r="DS2296" s="69"/>
      <c r="DT2296" s="69"/>
      <c r="DU2296" s="69"/>
      <c r="DV2296" s="69"/>
      <c r="DW2296" s="69"/>
      <c r="DX2296" s="69"/>
      <c r="DY2296" s="69"/>
      <c r="DZ2296" s="69"/>
      <c r="EA2296" s="69"/>
      <c r="EB2296" s="69"/>
      <c r="EC2296" s="69"/>
      <c r="ED2296" s="69"/>
      <c r="EE2296" s="69"/>
      <c r="EF2296" s="69"/>
      <c r="EG2296" s="69"/>
      <c r="EH2296" s="69"/>
      <c r="EI2296" s="69"/>
      <c r="EJ2296" s="69"/>
      <c r="EK2296" s="69"/>
      <c r="EL2296" s="69"/>
      <c r="EM2296" s="69"/>
      <c r="EN2296" s="69"/>
      <c r="EO2296" s="69"/>
      <c r="EP2296" s="69"/>
      <c r="EQ2296" s="69"/>
      <c r="ER2296" s="69"/>
      <c r="ES2296" s="69"/>
      <c r="ET2296" s="69"/>
      <c r="EU2296" s="69"/>
      <c r="EV2296" s="69"/>
      <c r="EW2296" s="69"/>
      <c r="EX2296" s="69"/>
      <c r="EY2296" s="69"/>
      <c r="EZ2296" s="69"/>
      <c r="FA2296" s="69"/>
      <c r="FB2296" s="69"/>
      <c r="FC2296" s="69"/>
      <c r="FD2296" s="69"/>
      <c r="FE2296" s="69"/>
      <c r="FF2296" s="69"/>
      <c r="FG2296" s="69"/>
      <c r="FH2296" s="69"/>
      <c r="FI2296" s="69"/>
      <c r="FJ2296" s="69"/>
      <c r="FK2296" s="69"/>
      <c r="FL2296" s="69"/>
      <c r="FM2296" s="69"/>
      <c r="FN2296" s="69"/>
      <c r="FO2296" s="69"/>
      <c r="FP2296" s="69"/>
      <c r="FQ2296" s="69"/>
      <c r="FR2296" s="69"/>
      <c r="FS2296" s="69"/>
      <c r="FT2296" s="69"/>
      <c r="FU2296" s="69"/>
      <c r="FV2296" s="69"/>
      <c r="FW2296" s="69"/>
      <c r="FX2296" s="69"/>
      <c r="FY2296" s="69"/>
      <c r="FZ2296" s="69"/>
      <c r="GA2296" s="69"/>
      <c r="GB2296" s="69"/>
      <c r="GC2296" s="69"/>
      <c r="GD2296" s="69"/>
      <c r="GE2296" s="69"/>
      <c r="GF2296" s="69"/>
      <c r="GG2296" s="69"/>
      <c r="GH2296" s="69"/>
      <c r="GI2296" s="69"/>
      <c r="GJ2296" s="69"/>
      <c r="GK2296" s="69"/>
      <c r="GL2296" s="69"/>
      <c r="GM2296" s="69"/>
      <c r="GN2296" s="69"/>
      <c r="GO2296" s="69"/>
      <c r="GP2296" s="69"/>
      <c r="GQ2296" s="69"/>
      <c r="GR2296" s="69"/>
      <c r="GS2296" s="69"/>
      <c r="GT2296" s="69"/>
      <c r="GU2296" s="69"/>
      <c r="GV2296" s="69"/>
      <c r="GW2296" s="69"/>
      <c r="GX2296" s="69"/>
      <c r="GY2296" s="69"/>
      <c r="GZ2296" s="69"/>
      <c r="HA2296" s="69"/>
      <c r="HB2296" s="69"/>
      <c r="HC2296" s="69"/>
      <c r="HD2296" s="69"/>
      <c r="HE2296" s="69"/>
      <c r="HF2296" s="69"/>
      <c r="HG2296" s="69"/>
      <c r="HH2296" s="69"/>
      <c r="HI2296" s="69"/>
      <c r="HJ2296" s="69"/>
      <c r="HK2296" s="69"/>
      <c r="HL2296" s="69"/>
      <c r="HM2296" s="69"/>
      <c r="HN2296" s="69"/>
      <c r="HO2296" s="69"/>
      <c r="HP2296" s="69"/>
      <c r="HQ2296" s="69"/>
      <c r="HR2296" s="69"/>
      <c r="HS2296" s="69"/>
      <c r="HT2296" s="69"/>
      <c r="HU2296" s="69"/>
      <c r="HV2296" s="69"/>
      <c r="HW2296" s="69"/>
      <c r="HX2296" s="69"/>
      <c r="HY2296" s="69"/>
      <c r="HZ2296" s="69"/>
      <c r="IA2296" s="69"/>
      <c r="IB2296" s="69"/>
      <c r="IC2296" s="69"/>
      <c r="ID2296" s="69"/>
      <c r="IE2296" s="69"/>
      <c r="IF2296" s="69"/>
      <c r="IG2296" s="69"/>
      <c r="IH2296" s="69"/>
      <c r="II2296" s="69"/>
      <c r="IJ2296" s="69"/>
      <c r="IK2296" s="69"/>
      <c r="IL2296" s="69"/>
      <c r="IM2296" s="69"/>
      <c r="IN2296" s="69"/>
    </row>
    <row r="2297" spans="1:248" s="70" customFormat="1" ht="32.1" customHeight="1" x14ac:dyDescent="0.2">
      <c r="A2297" s="13" t="s">
        <v>1026</v>
      </c>
      <c r="B2297" s="19">
        <v>52067</v>
      </c>
      <c r="C2297" s="16" t="s">
        <v>1027</v>
      </c>
      <c r="D2297" s="355">
        <v>35600</v>
      </c>
      <c r="E2297" s="69"/>
      <c r="F2297" s="69"/>
      <c r="G2297" s="69"/>
      <c r="H2297" s="69"/>
      <c r="I2297" s="69"/>
      <c r="J2297" s="69"/>
      <c r="N2297" s="69"/>
      <c r="O2297" s="69"/>
      <c r="P2297" s="69"/>
      <c r="Q2297" s="69"/>
      <c r="R2297" s="69"/>
      <c r="S2297" s="69"/>
      <c r="T2297" s="69"/>
      <c r="U2297" s="69"/>
      <c r="V2297" s="69"/>
      <c r="W2297" s="69"/>
      <c r="X2297" s="69"/>
      <c r="Y2297" s="69"/>
      <c r="Z2297" s="69"/>
      <c r="AA2297" s="69"/>
      <c r="AB2297" s="69"/>
      <c r="AC2297" s="69"/>
      <c r="AD2297" s="69"/>
      <c r="AE2297" s="69"/>
      <c r="AF2297" s="69"/>
      <c r="AG2297" s="69"/>
      <c r="AH2297" s="69"/>
      <c r="AI2297" s="69"/>
      <c r="AJ2297" s="69"/>
      <c r="AK2297" s="69"/>
      <c r="AL2297" s="69"/>
      <c r="AM2297" s="69"/>
      <c r="AN2297" s="69"/>
      <c r="AO2297" s="69"/>
      <c r="AP2297" s="69"/>
      <c r="AQ2297" s="69"/>
      <c r="AR2297" s="69"/>
      <c r="AS2297" s="69"/>
      <c r="AT2297" s="69"/>
      <c r="AU2297" s="69"/>
      <c r="AV2297" s="69"/>
      <c r="AW2297" s="69"/>
      <c r="AX2297" s="69"/>
      <c r="AY2297" s="69"/>
      <c r="AZ2297" s="69"/>
      <c r="BA2297" s="69"/>
      <c r="BB2297" s="69"/>
      <c r="BC2297" s="69"/>
      <c r="BD2297" s="69"/>
      <c r="BE2297" s="69"/>
      <c r="BF2297" s="69"/>
      <c r="BG2297" s="69"/>
      <c r="BH2297" s="69"/>
      <c r="BI2297" s="69"/>
      <c r="BJ2297" s="69"/>
      <c r="BK2297" s="69"/>
      <c r="BL2297" s="69"/>
      <c r="BM2297" s="69"/>
      <c r="BN2297" s="69"/>
      <c r="BO2297" s="69"/>
      <c r="BP2297" s="69"/>
      <c r="BQ2297" s="69"/>
      <c r="BR2297" s="69"/>
      <c r="BS2297" s="69"/>
      <c r="BT2297" s="69"/>
      <c r="BU2297" s="69"/>
      <c r="BV2297" s="69"/>
      <c r="BW2297" s="69"/>
      <c r="BX2297" s="69"/>
      <c r="BY2297" s="69"/>
      <c r="BZ2297" s="69"/>
      <c r="CA2297" s="69"/>
      <c r="CB2297" s="69"/>
      <c r="CC2297" s="69"/>
      <c r="CD2297" s="69"/>
      <c r="CE2297" s="69"/>
      <c r="CF2297" s="69"/>
      <c r="CG2297" s="69"/>
      <c r="CH2297" s="69"/>
      <c r="CI2297" s="69"/>
      <c r="CJ2297" s="69"/>
      <c r="CK2297" s="69"/>
      <c r="CL2297" s="69"/>
      <c r="CM2297" s="69"/>
      <c r="CN2297" s="69"/>
      <c r="CO2297" s="69"/>
      <c r="CP2297" s="69"/>
      <c r="CQ2297" s="69"/>
      <c r="CR2297" s="69"/>
      <c r="CS2297" s="69"/>
      <c r="CT2297" s="69"/>
      <c r="CU2297" s="69"/>
      <c r="CV2297" s="69"/>
      <c r="CW2297" s="69"/>
      <c r="CX2297" s="69"/>
      <c r="CY2297" s="69"/>
      <c r="CZ2297" s="69"/>
      <c r="DA2297" s="69"/>
      <c r="DB2297" s="69"/>
      <c r="DC2297" s="69"/>
      <c r="DD2297" s="69"/>
      <c r="DE2297" s="69"/>
      <c r="DF2297" s="69"/>
      <c r="DG2297" s="69"/>
      <c r="DH2297" s="69"/>
      <c r="DI2297" s="69"/>
      <c r="DJ2297" s="69"/>
      <c r="DK2297" s="69"/>
      <c r="DL2297" s="69"/>
      <c r="DM2297" s="69"/>
      <c r="DN2297" s="69"/>
      <c r="DO2297" s="69"/>
      <c r="DP2297" s="69"/>
      <c r="DQ2297" s="69"/>
      <c r="DR2297" s="69"/>
      <c r="DS2297" s="69"/>
      <c r="DT2297" s="69"/>
      <c r="DU2297" s="69"/>
      <c r="DV2297" s="69"/>
      <c r="DW2297" s="69"/>
      <c r="DX2297" s="69"/>
      <c r="DY2297" s="69"/>
      <c r="DZ2297" s="69"/>
      <c r="EA2297" s="69"/>
      <c r="EB2297" s="69"/>
      <c r="EC2297" s="69"/>
      <c r="ED2297" s="69"/>
      <c r="EE2297" s="69"/>
      <c r="EF2297" s="69"/>
      <c r="EG2297" s="69"/>
      <c r="EH2297" s="69"/>
      <c r="EI2297" s="69"/>
      <c r="EJ2297" s="69"/>
      <c r="EK2297" s="69"/>
      <c r="EL2297" s="69"/>
      <c r="EM2297" s="69"/>
      <c r="EN2297" s="69"/>
      <c r="EO2297" s="69"/>
      <c r="EP2297" s="69"/>
      <c r="EQ2297" s="69"/>
      <c r="ER2297" s="69"/>
      <c r="ES2297" s="69"/>
      <c r="ET2297" s="69"/>
      <c r="EU2297" s="69"/>
      <c r="EV2297" s="69"/>
      <c r="EW2297" s="69"/>
      <c r="EX2297" s="69"/>
      <c r="EY2297" s="69"/>
      <c r="EZ2297" s="69"/>
      <c r="FA2297" s="69"/>
      <c r="FB2297" s="69"/>
      <c r="FC2297" s="69"/>
      <c r="FD2297" s="69"/>
      <c r="FE2297" s="69"/>
      <c r="FF2297" s="69"/>
      <c r="FG2297" s="69"/>
      <c r="FH2297" s="69"/>
      <c r="FI2297" s="69"/>
      <c r="FJ2297" s="69"/>
      <c r="FK2297" s="69"/>
      <c r="FL2297" s="69"/>
      <c r="FM2297" s="69"/>
      <c r="FN2297" s="69"/>
      <c r="FO2297" s="69"/>
      <c r="FP2297" s="69"/>
      <c r="FQ2297" s="69"/>
      <c r="FR2297" s="69"/>
      <c r="FS2297" s="69"/>
      <c r="FT2297" s="69"/>
      <c r="FU2297" s="69"/>
      <c r="FV2297" s="69"/>
      <c r="FW2297" s="69"/>
      <c r="FX2297" s="69"/>
      <c r="FY2297" s="69"/>
      <c r="FZ2297" s="69"/>
      <c r="GA2297" s="69"/>
      <c r="GB2297" s="69"/>
      <c r="GC2297" s="69"/>
      <c r="GD2297" s="69"/>
      <c r="GE2297" s="69"/>
      <c r="GF2297" s="69"/>
      <c r="GG2297" s="69"/>
      <c r="GH2297" s="69"/>
      <c r="GI2297" s="69"/>
      <c r="GJ2297" s="69"/>
      <c r="GK2297" s="69"/>
      <c r="GL2297" s="69"/>
      <c r="GM2297" s="69"/>
      <c r="GN2297" s="69"/>
      <c r="GO2297" s="69"/>
      <c r="GP2297" s="69"/>
      <c r="GQ2297" s="69"/>
      <c r="GR2297" s="69"/>
      <c r="GS2297" s="69"/>
      <c r="GT2297" s="69"/>
      <c r="GU2297" s="69"/>
      <c r="GV2297" s="69"/>
      <c r="GW2297" s="69"/>
      <c r="GX2297" s="69"/>
      <c r="GY2297" s="69"/>
      <c r="GZ2297" s="69"/>
      <c r="HA2297" s="69"/>
      <c r="HB2297" s="69"/>
      <c r="HC2297" s="69"/>
      <c r="HD2297" s="69"/>
      <c r="HE2297" s="69"/>
      <c r="HF2297" s="69"/>
      <c r="HG2297" s="69"/>
      <c r="HH2297" s="69"/>
      <c r="HI2297" s="69"/>
      <c r="HJ2297" s="69"/>
      <c r="HK2297" s="69"/>
      <c r="HL2297" s="69"/>
      <c r="HM2297" s="69"/>
      <c r="HN2297" s="69"/>
      <c r="HO2297" s="69"/>
      <c r="HP2297" s="69"/>
      <c r="HQ2297" s="69"/>
      <c r="HR2297" s="69"/>
      <c r="HS2297" s="69"/>
      <c r="HT2297" s="69"/>
      <c r="HU2297" s="69"/>
      <c r="HV2297" s="69"/>
      <c r="HW2297" s="69"/>
      <c r="HX2297" s="69"/>
      <c r="HY2297" s="69"/>
      <c r="HZ2297" s="69"/>
      <c r="IA2297" s="69"/>
      <c r="IB2297" s="69"/>
      <c r="IC2297" s="69"/>
      <c r="ID2297" s="69"/>
      <c r="IE2297" s="69"/>
      <c r="IF2297" s="69"/>
      <c r="IG2297" s="69"/>
      <c r="IH2297" s="69"/>
      <c r="II2297" s="69"/>
      <c r="IJ2297" s="69"/>
      <c r="IK2297" s="69"/>
      <c r="IL2297" s="69"/>
      <c r="IM2297" s="69"/>
      <c r="IN2297" s="69"/>
    </row>
    <row r="2298" spans="1:248" s="70" customFormat="1" ht="32.1" customHeight="1" x14ac:dyDescent="0.2">
      <c r="A2298" s="13" t="s">
        <v>1029</v>
      </c>
      <c r="B2298" s="19">
        <v>52068</v>
      </c>
      <c r="C2298" s="16" t="s">
        <v>1030</v>
      </c>
      <c r="D2298" s="355">
        <v>30625</v>
      </c>
      <c r="E2298" s="69"/>
      <c r="F2298" s="69"/>
      <c r="G2298" s="69"/>
      <c r="H2298" s="69"/>
      <c r="I2298" s="69"/>
      <c r="J2298" s="69"/>
      <c r="N2298" s="69"/>
      <c r="O2298" s="69"/>
      <c r="P2298" s="69"/>
      <c r="Q2298" s="69"/>
      <c r="R2298" s="69"/>
      <c r="S2298" s="69"/>
      <c r="T2298" s="69"/>
      <c r="U2298" s="69"/>
      <c r="V2298" s="69"/>
      <c r="W2298" s="69"/>
      <c r="X2298" s="69"/>
      <c r="Y2298" s="69"/>
      <c r="Z2298" s="69"/>
      <c r="AA2298" s="69"/>
      <c r="AB2298" s="69"/>
      <c r="AC2298" s="69"/>
      <c r="AD2298" s="69"/>
      <c r="AE2298" s="69"/>
      <c r="AF2298" s="69"/>
      <c r="AG2298" s="69"/>
      <c r="AH2298" s="69"/>
      <c r="AI2298" s="69"/>
      <c r="AJ2298" s="69"/>
      <c r="AK2298" s="69"/>
      <c r="AL2298" s="69"/>
      <c r="AM2298" s="69"/>
      <c r="AN2298" s="69"/>
      <c r="AO2298" s="69"/>
      <c r="AP2298" s="69"/>
      <c r="AQ2298" s="69"/>
      <c r="AR2298" s="69"/>
      <c r="AS2298" s="69"/>
      <c r="AT2298" s="69"/>
      <c r="AU2298" s="69"/>
      <c r="AV2298" s="69"/>
      <c r="AW2298" s="69"/>
      <c r="AX2298" s="69"/>
      <c r="AY2298" s="69"/>
      <c r="AZ2298" s="69"/>
      <c r="BA2298" s="69"/>
      <c r="BB2298" s="69"/>
      <c r="BC2298" s="69"/>
      <c r="BD2298" s="69"/>
      <c r="BE2298" s="69"/>
      <c r="BF2298" s="69"/>
      <c r="BG2298" s="69"/>
      <c r="BH2298" s="69"/>
      <c r="BI2298" s="69"/>
      <c r="BJ2298" s="69"/>
      <c r="BK2298" s="69"/>
      <c r="BL2298" s="69"/>
      <c r="BM2298" s="69"/>
      <c r="BN2298" s="69"/>
      <c r="BO2298" s="69"/>
      <c r="BP2298" s="69"/>
      <c r="BQ2298" s="69"/>
      <c r="BR2298" s="69"/>
      <c r="BS2298" s="69"/>
      <c r="BT2298" s="69"/>
      <c r="BU2298" s="69"/>
      <c r="BV2298" s="69"/>
      <c r="BW2298" s="69"/>
      <c r="BX2298" s="69"/>
      <c r="BY2298" s="69"/>
      <c r="BZ2298" s="69"/>
      <c r="CA2298" s="69"/>
      <c r="CB2298" s="69"/>
      <c r="CC2298" s="69"/>
      <c r="CD2298" s="69"/>
      <c r="CE2298" s="69"/>
      <c r="CF2298" s="69"/>
      <c r="CG2298" s="69"/>
      <c r="CH2298" s="69"/>
      <c r="CI2298" s="69"/>
      <c r="CJ2298" s="69"/>
      <c r="CK2298" s="69"/>
      <c r="CL2298" s="69"/>
      <c r="CM2298" s="69"/>
      <c r="CN2298" s="69"/>
      <c r="CO2298" s="69"/>
      <c r="CP2298" s="69"/>
      <c r="CQ2298" s="69"/>
      <c r="CR2298" s="69"/>
      <c r="CS2298" s="69"/>
      <c r="CT2298" s="69"/>
      <c r="CU2298" s="69"/>
      <c r="CV2298" s="69"/>
      <c r="CW2298" s="69"/>
      <c r="CX2298" s="69"/>
      <c r="CY2298" s="69"/>
      <c r="CZ2298" s="69"/>
      <c r="DA2298" s="69"/>
      <c r="DB2298" s="69"/>
      <c r="DC2298" s="69"/>
      <c r="DD2298" s="69"/>
      <c r="DE2298" s="69"/>
      <c r="DF2298" s="69"/>
      <c r="DG2298" s="69"/>
      <c r="DH2298" s="69"/>
      <c r="DI2298" s="69"/>
      <c r="DJ2298" s="69"/>
      <c r="DK2298" s="69"/>
      <c r="DL2298" s="69"/>
      <c r="DM2298" s="69"/>
      <c r="DN2298" s="69"/>
      <c r="DO2298" s="69"/>
      <c r="DP2298" s="69"/>
      <c r="DQ2298" s="69"/>
      <c r="DR2298" s="69"/>
      <c r="DS2298" s="69"/>
      <c r="DT2298" s="69"/>
      <c r="DU2298" s="69"/>
      <c r="DV2298" s="69"/>
      <c r="DW2298" s="69"/>
      <c r="DX2298" s="69"/>
      <c r="DY2298" s="69"/>
      <c r="DZ2298" s="69"/>
      <c r="EA2298" s="69"/>
      <c r="EB2298" s="69"/>
      <c r="EC2298" s="69"/>
      <c r="ED2298" s="69"/>
      <c r="EE2298" s="69"/>
      <c r="EF2298" s="69"/>
      <c r="EG2298" s="69"/>
      <c r="EH2298" s="69"/>
      <c r="EI2298" s="69"/>
      <c r="EJ2298" s="69"/>
      <c r="EK2298" s="69"/>
      <c r="EL2298" s="69"/>
      <c r="EM2298" s="69"/>
      <c r="EN2298" s="69"/>
      <c r="EO2298" s="69"/>
      <c r="EP2298" s="69"/>
      <c r="EQ2298" s="69"/>
      <c r="ER2298" s="69"/>
      <c r="ES2298" s="69"/>
      <c r="ET2298" s="69"/>
      <c r="EU2298" s="69"/>
      <c r="EV2298" s="69"/>
      <c r="EW2298" s="69"/>
      <c r="EX2298" s="69"/>
      <c r="EY2298" s="69"/>
      <c r="EZ2298" s="69"/>
      <c r="FA2298" s="69"/>
      <c r="FB2298" s="69"/>
      <c r="FC2298" s="69"/>
      <c r="FD2298" s="69"/>
      <c r="FE2298" s="69"/>
      <c r="FF2298" s="69"/>
      <c r="FG2298" s="69"/>
      <c r="FH2298" s="69"/>
      <c r="FI2298" s="69"/>
      <c r="FJ2298" s="69"/>
      <c r="FK2298" s="69"/>
      <c r="FL2298" s="69"/>
      <c r="FM2298" s="69"/>
      <c r="FN2298" s="69"/>
      <c r="FO2298" s="69"/>
      <c r="FP2298" s="69"/>
      <c r="FQ2298" s="69"/>
      <c r="FR2298" s="69"/>
      <c r="FS2298" s="69"/>
      <c r="FT2298" s="69"/>
      <c r="FU2298" s="69"/>
      <c r="FV2298" s="69"/>
      <c r="FW2298" s="69"/>
      <c r="FX2298" s="69"/>
      <c r="FY2298" s="69"/>
      <c r="FZ2298" s="69"/>
      <c r="GA2298" s="69"/>
      <c r="GB2298" s="69"/>
      <c r="GC2298" s="69"/>
      <c r="GD2298" s="69"/>
      <c r="GE2298" s="69"/>
      <c r="GF2298" s="69"/>
      <c r="GG2298" s="69"/>
      <c r="GH2298" s="69"/>
      <c r="GI2298" s="69"/>
      <c r="GJ2298" s="69"/>
      <c r="GK2298" s="69"/>
      <c r="GL2298" s="69"/>
      <c r="GM2298" s="69"/>
      <c r="GN2298" s="69"/>
      <c r="GO2298" s="69"/>
      <c r="GP2298" s="69"/>
      <c r="GQ2298" s="69"/>
      <c r="GR2298" s="69"/>
      <c r="GS2298" s="69"/>
      <c r="GT2298" s="69"/>
      <c r="GU2298" s="69"/>
      <c r="GV2298" s="69"/>
      <c r="GW2298" s="69"/>
      <c r="GX2298" s="69"/>
      <c r="GY2298" s="69"/>
      <c r="GZ2298" s="69"/>
      <c r="HA2298" s="69"/>
      <c r="HB2298" s="69"/>
      <c r="HC2298" s="69"/>
      <c r="HD2298" s="69"/>
      <c r="HE2298" s="69"/>
      <c r="HF2298" s="69"/>
      <c r="HG2298" s="69"/>
      <c r="HH2298" s="69"/>
      <c r="HI2298" s="69"/>
      <c r="HJ2298" s="69"/>
      <c r="HK2298" s="69"/>
      <c r="HL2298" s="69"/>
      <c r="HM2298" s="69"/>
      <c r="HN2298" s="69"/>
      <c r="HO2298" s="69"/>
      <c r="HP2298" s="69"/>
      <c r="HQ2298" s="69"/>
      <c r="HR2298" s="69"/>
      <c r="HS2298" s="69"/>
      <c r="HT2298" s="69"/>
      <c r="HU2298" s="69"/>
      <c r="HV2298" s="69"/>
      <c r="HW2298" s="69"/>
      <c r="HX2298" s="69"/>
      <c r="HY2298" s="69"/>
      <c r="HZ2298" s="69"/>
      <c r="IA2298" s="69"/>
      <c r="IB2298" s="69"/>
      <c r="IC2298" s="69"/>
      <c r="ID2298" s="69"/>
      <c r="IE2298" s="69"/>
      <c r="IF2298" s="69"/>
      <c r="IG2298" s="69"/>
      <c r="IH2298" s="69"/>
      <c r="II2298" s="69"/>
      <c r="IJ2298" s="69"/>
      <c r="IK2298" s="69"/>
      <c r="IL2298" s="69"/>
      <c r="IM2298" s="69"/>
      <c r="IN2298" s="69"/>
    </row>
    <row r="2299" spans="1:248" s="70" customFormat="1" ht="32.1" customHeight="1" x14ac:dyDescent="0.2">
      <c r="A2299" s="13" t="s">
        <v>1031</v>
      </c>
      <c r="B2299" s="19">
        <v>52069</v>
      </c>
      <c r="C2299" s="16" t="s">
        <v>1032</v>
      </c>
      <c r="D2299" s="355">
        <v>49600</v>
      </c>
      <c r="E2299" s="69"/>
      <c r="F2299" s="69"/>
      <c r="G2299" s="69"/>
      <c r="H2299" s="69"/>
      <c r="I2299" s="69"/>
      <c r="J2299" s="69"/>
      <c r="N2299" s="69"/>
      <c r="O2299" s="69"/>
      <c r="P2299" s="69"/>
      <c r="Q2299" s="69"/>
      <c r="R2299" s="69"/>
      <c r="S2299" s="69"/>
      <c r="T2299" s="69"/>
      <c r="U2299" s="69"/>
      <c r="V2299" s="69"/>
      <c r="W2299" s="69"/>
      <c r="X2299" s="69"/>
      <c r="Y2299" s="69"/>
      <c r="Z2299" s="69"/>
      <c r="AA2299" s="69"/>
      <c r="AB2299" s="69"/>
      <c r="AC2299" s="69"/>
      <c r="AD2299" s="69"/>
      <c r="AE2299" s="69"/>
      <c r="AF2299" s="69"/>
      <c r="AG2299" s="69"/>
      <c r="AH2299" s="69"/>
      <c r="AI2299" s="69"/>
      <c r="AJ2299" s="69"/>
      <c r="AK2299" s="69"/>
      <c r="AL2299" s="69"/>
      <c r="AM2299" s="69"/>
      <c r="AN2299" s="69"/>
      <c r="AO2299" s="69"/>
      <c r="AP2299" s="69"/>
      <c r="AQ2299" s="69"/>
      <c r="AR2299" s="69"/>
      <c r="AS2299" s="69"/>
      <c r="AT2299" s="69"/>
      <c r="AU2299" s="69"/>
      <c r="AV2299" s="69"/>
      <c r="AW2299" s="69"/>
      <c r="AX2299" s="69"/>
      <c r="AY2299" s="69"/>
      <c r="AZ2299" s="69"/>
      <c r="BA2299" s="69"/>
      <c r="BB2299" s="69"/>
      <c r="BC2299" s="69"/>
      <c r="BD2299" s="69"/>
      <c r="BE2299" s="69"/>
      <c r="BF2299" s="69"/>
      <c r="BG2299" s="69"/>
      <c r="BH2299" s="69"/>
      <c r="BI2299" s="69"/>
      <c r="BJ2299" s="69"/>
      <c r="BK2299" s="69"/>
      <c r="BL2299" s="69"/>
      <c r="BM2299" s="69"/>
      <c r="BN2299" s="69"/>
      <c r="BO2299" s="69"/>
      <c r="BP2299" s="69"/>
      <c r="BQ2299" s="69"/>
      <c r="BR2299" s="69"/>
      <c r="BS2299" s="69"/>
      <c r="BT2299" s="69"/>
      <c r="BU2299" s="69"/>
      <c r="BV2299" s="69"/>
      <c r="BW2299" s="69"/>
      <c r="BX2299" s="69"/>
      <c r="BY2299" s="69"/>
      <c r="BZ2299" s="69"/>
      <c r="CA2299" s="69"/>
      <c r="CB2299" s="69"/>
      <c r="CC2299" s="69"/>
      <c r="CD2299" s="69"/>
      <c r="CE2299" s="69"/>
      <c r="CF2299" s="69"/>
      <c r="CG2299" s="69"/>
      <c r="CH2299" s="69"/>
      <c r="CI2299" s="69"/>
      <c r="CJ2299" s="69"/>
      <c r="CK2299" s="69"/>
      <c r="CL2299" s="69"/>
      <c r="CM2299" s="69"/>
      <c r="CN2299" s="69"/>
      <c r="CO2299" s="69"/>
      <c r="CP2299" s="69"/>
      <c r="CQ2299" s="69"/>
      <c r="CR2299" s="69"/>
      <c r="CS2299" s="69"/>
      <c r="CT2299" s="69"/>
      <c r="CU2299" s="69"/>
      <c r="CV2299" s="69"/>
      <c r="CW2299" s="69"/>
      <c r="CX2299" s="69"/>
      <c r="CY2299" s="69"/>
      <c r="CZ2299" s="69"/>
      <c r="DA2299" s="69"/>
      <c r="DB2299" s="69"/>
      <c r="DC2299" s="69"/>
      <c r="DD2299" s="69"/>
      <c r="DE2299" s="69"/>
      <c r="DF2299" s="69"/>
      <c r="DG2299" s="69"/>
      <c r="DH2299" s="69"/>
      <c r="DI2299" s="69"/>
      <c r="DJ2299" s="69"/>
      <c r="DK2299" s="69"/>
      <c r="DL2299" s="69"/>
      <c r="DM2299" s="69"/>
      <c r="DN2299" s="69"/>
      <c r="DO2299" s="69"/>
      <c r="DP2299" s="69"/>
      <c r="DQ2299" s="69"/>
      <c r="DR2299" s="69"/>
      <c r="DS2299" s="69"/>
      <c r="DT2299" s="69"/>
      <c r="DU2299" s="69"/>
      <c r="DV2299" s="69"/>
      <c r="DW2299" s="69"/>
      <c r="DX2299" s="69"/>
      <c r="DY2299" s="69"/>
      <c r="DZ2299" s="69"/>
      <c r="EA2299" s="69"/>
      <c r="EB2299" s="69"/>
      <c r="EC2299" s="69"/>
      <c r="ED2299" s="69"/>
      <c r="EE2299" s="69"/>
      <c r="EF2299" s="69"/>
      <c r="EG2299" s="69"/>
      <c r="EH2299" s="69"/>
      <c r="EI2299" s="69"/>
      <c r="EJ2299" s="69"/>
      <c r="EK2299" s="69"/>
      <c r="EL2299" s="69"/>
      <c r="EM2299" s="69"/>
      <c r="EN2299" s="69"/>
      <c r="EO2299" s="69"/>
      <c r="EP2299" s="69"/>
      <c r="EQ2299" s="69"/>
      <c r="ER2299" s="69"/>
      <c r="ES2299" s="69"/>
      <c r="ET2299" s="69"/>
      <c r="EU2299" s="69"/>
      <c r="EV2299" s="69"/>
      <c r="EW2299" s="69"/>
      <c r="EX2299" s="69"/>
      <c r="EY2299" s="69"/>
      <c r="EZ2299" s="69"/>
      <c r="FA2299" s="69"/>
      <c r="FB2299" s="69"/>
      <c r="FC2299" s="69"/>
      <c r="FD2299" s="69"/>
      <c r="FE2299" s="69"/>
      <c r="FF2299" s="69"/>
      <c r="FG2299" s="69"/>
      <c r="FH2299" s="69"/>
      <c r="FI2299" s="69"/>
      <c r="FJ2299" s="69"/>
      <c r="FK2299" s="69"/>
      <c r="FL2299" s="69"/>
      <c r="FM2299" s="69"/>
      <c r="FN2299" s="69"/>
      <c r="FO2299" s="69"/>
      <c r="FP2299" s="69"/>
      <c r="FQ2299" s="69"/>
      <c r="FR2299" s="69"/>
      <c r="FS2299" s="69"/>
      <c r="FT2299" s="69"/>
      <c r="FU2299" s="69"/>
      <c r="FV2299" s="69"/>
      <c r="FW2299" s="69"/>
      <c r="FX2299" s="69"/>
      <c r="FY2299" s="69"/>
      <c r="FZ2299" s="69"/>
      <c r="GA2299" s="69"/>
      <c r="GB2299" s="69"/>
      <c r="GC2299" s="69"/>
      <c r="GD2299" s="69"/>
      <c r="GE2299" s="69"/>
      <c r="GF2299" s="69"/>
      <c r="GG2299" s="69"/>
      <c r="GH2299" s="69"/>
      <c r="GI2299" s="69"/>
      <c r="GJ2299" s="69"/>
      <c r="GK2299" s="69"/>
      <c r="GL2299" s="69"/>
      <c r="GM2299" s="69"/>
      <c r="GN2299" s="69"/>
      <c r="GO2299" s="69"/>
      <c r="GP2299" s="69"/>
      <c r="GQ2299" s="69"/>
      <c r="GR2299" s="69"/>
      <c r="GS2299" s="69"/>
      <c r="GT2299" s="69"/>
      <c r="GU2299" s="69"/>
      <c r="GV2299" s="69"/>
      <c r="GW2299" s="69"/>
      <c r="GX2299" s="69"/>
      <c r="GY2299" s="69"/>
      <c r="GZ2299" s="69"/>
      <c r="HA2299" s="69"/>
      <c r="HB2299" s="69"/>
      <c r="HC2299" s="69"/>
      <c r="HD2299" s="69"/>
      <c r="HE2299" s="69"/>
      <c r="HF2299" s="69"/>
      <c r="HG2299" s="69"/>
      <c r="HH2299" s="69"/>
      <c r="HI2299" s="69"/>
      <c r="HJ2299" s="69"/>
      <c r="HK2299" s="69"/>
      <c r="HL2299" s="69"/>
      <c r="HM2299" s="69"/>
      <c r="HN2299" s="69"/>
      <c r="HO2299" s="69"/>
      <c r="HP2299" s="69"/>
      <c r="HQ2299" s="69"/>
      <c r="HR2299" s="69"/>
      <c r="HS2299" s="69"/>
      <c r="HT2299" s="69"/>
      <c r="HU2299" s="69"/>
      <c r="HV2299" s="69"/>
      <c r="HW2299" s="69"/>
      <c r="HX2299" s="69"/>
      <c r="HY2299" s="69"/>
      <c r="HZ2299" s="69"/>
      <c r="IA2299" s="69"/>
      <c r="IB2299" s="69"/>
      <c r="IC2299" s="69"/>
      <c r="ID2299" s="69"/>
      <c r="IE2299" s="69"/>
      <c r="IF2299" s="69"/>
      <c r="IG2299" s="69"/>
      <c r="IH2299" s="69"/>
      <c r="II2299" s="69"/>
      <c r="IJ2299" s="69"/>
      <c r="IK2299" s="69"/>
      <c r="IL2299" s="69"/>
      <c r="IM2299" s="69"/>
      <c r="IN2299" s="69"/>
    </row>
    <row r="2300" spans="1:248" s="70" customFormat="1" ht="15.95" customHeight="1" x14ac:dyDescent="0.2">
      <c r="A2300" s="13" t="s">
        <v>898</v>
      </c>
      <c r="B2300" s="19">
        <v>52070</v>
      </c>
      <c r="C2300" s="16" t="s">
        <v>1033</v>
      </c>
      <c r="D2300" s="355">
        <v>85700</v>
      </c>
      <c r="E2300" s="69"/>
      <c r="F2300" s="69"/>
      <c r="G2300" s="69"/>
      <c r="H2300" s="69"/>
      <c r="I2300" s="69"/>
      <c r="J2300" s="69"/>
      <c r="N2300" s="69"/>
      <c r="O2300" s="69"/>
      <c r="P2300" s="69"/>
      <c r="Q2300" s="69"/>
      <c r="R2300" s="69"/>
      <c r="S2300" s="69"/>
      <c r="T2300" s="69"/>
      <c r="U2300" s="69"/>
      <c r="V2300" s="69"/>
      <c r="W2300" s="69"/>
      <c r="X2300" s="69"/>
      <c r="Y2300" s="69"/>
      <c r="Z2300" s="69"/>
      <c r="AA2300" s="69"/>
      <c r="AB2300" s="69"/>
      <c r="AC2300" s="69"/>
      <c r="AD2300" s="69"/>
      <c r="AE2300" s="69"/>
      <c r="AF2300" s="69"/>
      <c r="AG2300" s="69"/>
      <c r="AH2300" s="69"/>
      <c r="AI2300" s="69"/>
      <c r="AJ2300" s="69"/>
      <c r="AK2300" s="69"/>
      <c r="AL2300" s="69"/>
      <c r="AM2300" s="69"/>
      <c r="AN2300" s="69"/>
      <c r="AO2300" s="69"/>
      <c r="AP2300" s="69"/>
      <c r="AQ2300" s="69"/>
      <c r="AR2300" s="69"/>
      <c r="AS2300" s="69"/>
      <c r="AT2300" s="69"/>
      <c r="AU2300" s="69"/>
      <c r="AV2300" s="69"/>
      <c r="AW2300" s="69"/>
      <c r="AX2300" s="69"/>
      <c r="AY2300" s="69"/>
      <c r="AZ2300" s="69"/>
      <c r="BA2300" s="69"/>
      <c r="BB2300" s="69"/>
      <c r="BC2300" s="69"/>
      <c r="BD2300" s="69"/>
      <c r="BE2300" s="69"/>
      <c r="BF2300" s="69"/>
      <c r="BG2300" s="69"/>
      <c r="BH2300" s="69"/>
      <c r="BI2300" s="69"/>
      <c r="BJ2300" s="69"/>
      <c r="BK2300" s="69"/>
      <c r="BL2300" s="69"/>
      <c r="BM2300" s="69"/>
      <c r="BN2300" s="69"/>
      <c r="BO2300" s="69"/>
      <c r="BP2300" s="69"/>
      <c r="BQ2300" s="69"/>
      <c r="BR2300" s="69"/>
      <c r="BS2300" s="69"/>
      <c r="BT2300" s="69"/>
      <c r="BU2300" s="69"/>
      <c r="BV2300" s="69"/>
      <c r="BW2300" s="69"/>
      <c r="BX2300" s="69"/>
      <c r="BY2300" s="69"/>
      <c r="BZ2300" s="69"/>
      <c r="CA2300" s="69"/>
      <c r="CB2300" s="69"/>
      <c r="CC2300" s="69"/>
      <c r="CD2300" s="69"/>
      <c r="CE2300" s="69"/>
      <c r="CF2300" s="69"/>
      <c r="CG2300" s="69"/>
      <c r="CH2300" s="69"/>
      <c r="CI2300" s="69"/>
      <c r="CJ2300" s="69"/>
      <c r="CK2300" s="69"/>
      <c r="CL2300" s="69"/>
      <c r="CM2300" s="69"/>
      <c r="CN2300" s="69"/>
      <c r="CO2300" s="69"/>
      <c r="CP2300" s="69"/>
      <c r="CQ2300" s="69"/>
      <c r="CR2300" s="69"/>
      <c r="CS2300" s="69"/>
      <c r="CT2300" s="69"/>
      <c r="CU2300" s="69"/>
      <c r="CV2300" s="69"/>
      <c r="CW2300" s="69"/>
      <c r="CX2300" s="69"/>
      <c r="CY2300" s="69"/>
      <c r="CZ2300" s="69"/>
      <c r="DA2300" s="69"/>
      <c r="DB2300" s="69"/>
      <c r="DC2300" s="69"/>
      <c r="DD2300" s="69"/>
      <c r="DE2300" s="69"/>
      <c r="DF2300" s="69"/>
      <c r="DG2300" s="69"/>
      <c r="DH2300" s="69"/>
      <c r="DI2300" s="69"/>
      <c r="DJ2300" s="69"/>
      <c r="DK2300" s="69"/>
      <c r="DL2300" s="69"/>
      <c r="DM2300" s="69"/>
      <c r="DN2300" s="69"/>
      <c r="DO2300" s="69"/>
      <c r="DP2300" s="69"/>
      <c r="DQ2300" s="69"/>
      <c r="DR2300" s="69"/>
      <c r="DS2300" s="69"/>
      <c r="DT2300" s="69"/>
      <c r="DU2300" s="69"/>
      <c r="DV2300" s="69"/>
      <c r="DW2300" s="69"/>
      <c r="DX2300" s="69"/>
      <c r="DY2300" s="69"/>
      <c r="DZ2300" s="69"/>
      <c r="EA2300" s="69"/>
      <c r="EB2300" s="69"/>
      <c r="EC2300" s="69"/>
      <c r="ED2300" s="69"/>
      <c r="EE2300" s="69"/>
      <c r="EF2300" s="69"/>
      <c r="EG2300" s="69"/>
      <c r="EH2300" s="69"/>
      <c r="EI2300" s="69"/>
      <c r="EJ2300" s="69"/>
      <c r="EK2300" s="69"/>
      <c r="EL2300" s="69"/>
      <c r="EM2300" s="69"/>
      <c r="EN2300" s="69"/>
      <c r="EO2300" s="69"/>
      <c r="EP2300" s="69"/>
      <c r="EQ2300" s="69"/>
      <c r="ER2300" s="69"/>
      <c r="ES2300" s="69"/>
      <c r="ET2300" s="69"/>
      <c r="EU2300" s="69"/>
      <c r="EV2300" s="69"/>
      <c r="EW2300" s="69"/>
      <c r="EX2300" s="69"/>
      <c r="EY2300" s="69"/>
      <c r="EZ2300" s="69"/>
      <c r="FA2300" s="69"/>
      <c r="FB2300" s="69"/>
      <c r="FC2300" s="69"/>
      <c r="FD2300" s="69"/>
      <c r="FE2300" s="69"/>
      <c r="FF2300" s="69"/>
      <c r="FG2300" s="69"/>
      <c r="FH2300" s="69"/>
      <c r="FI2300" s="69"/>
      <c r="FJ2300" s="69"/>
      <c r="FK2300" s="69"/>
      <c r="FL2300" s="69"/>
      <c r="FM2300" s="69"/>
      <c r="FN2300" s="69"/>
      <c r="FO2300" s="69"/>
      <c r="FP2300" s="69"/>
      <c r="FQ2300" s="69"/>
      <c r="FR2300" s="69"/>
      <c r="FS2300" s="69"/>
      <c r="FT2300" s="69"/>
      <c r="FU2300" s="69"/>
      <c r="FV2300" s="69"/>
      <c r="FW2300" s="69"/>
      <c r="FX2300" s="69"/>
      <c r="FY2300" s="69"/>
      <c r="FZ2300" s="69"/>
      <c r="GA2300" s="69"/>
      <c r="GB2300" s="69"/>
      <c r="GC2300" s="69"/>
      <c r="GD2300" s="69"/>
      <c r="GE2300" s="69"/>
      <c r="GF2300" s="69"/>
      <c r="GG2300" s="69"/>
      <c r="GH2300" s="69"/>
      <c r="GI2300" s="69"/>
      <c r="GJ2300" s="69"/>
      <c r="GK2300" s="69"/>
      <c r="GL2300" s="69"/>
      <c r="GM2300" s="69"/>
      <c r="GN2300" s="69"/>
      <c r="GO2300" s="69"/>
      <c r="GP2300" s="69"/>
      <c r="GQ2300" s="69"/>
      <c r="GR2300" s="69"/>
      <c r="GS2300" s="69"/>
      <c r="GT2300" s="69"/>
      <c r="GU2300" s="69"/>
      <c r="GV2300" s="69"/>
      <c r="GW2300" s="69"/>
      <c r="GX2300" s="69"/>
      <c r="GY2300" s="69"/>
      <c r="GZ2300" s="69"/>
      <c r="HA2300" s="69"/>
      <c r="HB2300" s="69"/>
      <c r="HC2300" s="69"/>
      <c r="HD2300" s="69"/>
      <c r="HE2300" s="69"/>
      <c r="HF2300" s="69"/>
      <c r="HG2300" s="69"/>
      <c r="HH2300" s="69"/>
      <c r="HI2300" s="69"/>
      <c r="HJ2300" s="69"/>
      <c r="HK2300" s="69"/>
      <c r="HL2300" s="69"/>
      <c r="HM2300" s="69"/>
      <c r="HN2300" s="69"/>
      <c r="HO2300" s="69"/>
      <c r="HP2300" s="69"/>
      <c r="HQ2300" s="69"/>
      <c r="HR2300" s="69"/>
      <c r="HS2300" s="69"/>
      <c r="HT2300" s="69"/>
      <c r="HU2300" s="69"/>
      <c r="HV2300" s="69"/>
      <c r="HW2300" s="69"/>
      <c r="HX2300" s="69"/>
      <c r="HY2300" s="69"/>
      <c r="HZ2300" s="69"/>
      <c r="IA2300" s="69"/>
      <c r="IB2300" s="69"/>
      <c r="IC2300" s="69"/>
      <c r="ID2300" s="69"/>
      <c r="IE2300" s="69"/>
      <c r="IF2300" s="69"/>
      <c r="IG2300" s="69"/>
      <c r="IH2300" s="69"/>
      <c r="II2300" s="69"/>
      <c r="IJ2300" s="69"/>
      <c r="IK2300" s="69"/>
      <c r="IL2300" s="69"/>
      <c r="IM2300" s="69"/>
      <c r="IN2300" s="69"/>
    </row>
    <row r="2301" spans="1:248" s="70" customFormat="1" ht="15.95" customHeight="1" x14ac:dyDescent="0.2">
      <c r="A2301" s="13" t="s">
        <v>1034</v>
      </c>
      <c r="B2301" s="19">
        <v>52071</v>
      </c>
      <c r="C2301" s="16" t="s">
        <v>1035</v>
      </c>
      <c r="D2301" s="355">
        <v>33425</v>
      </c>
      <c r="E2301" s="69"/>
      <c r="F2301" s="69"/>
      <c r="G2301" s="69"/>
      <c r="H2301" s="69"/>
      <c r="I2301" s="69"/>
      <c r="J2301" s="69"/>
      <c r="N2301" s="69"/>
      <c r="O2301" s="69"/>
      <c r="P2301" s="69"/>
      <c r="Q2301" s="69"/>
      <c r="R2301" s="69"/>
      <c r="S2301" s="69"/>
      <c r="T2301" s="69"/>
      <c r="U2301" s="69"/>
      <c r="V2301" s="69"/>
      <c r="W2301" s="69"/>
      <c r="X2301" s="69"/>
      <c r="Y2301" s="69"/>
      <c r="Z2301" s="69"/>
      <c r="AA2301" s="69"/>
      <c r="AB2301" s="69"/>
      <c r="AC2301" s="69"/>
      <c r="AD2301" s="69"/>
      <c r="AE2301" s="69"/>
      <c r="AF2301" s="69"/>
      <c r="AG2301" s="69"/>
      <c r="AH2301" s="69"/>
      <c r="AI2301" s="69"/>
      <c r="AJ2301" s="69"/>
      <c r="AK2301" s="69"/>
      <c r="AL2301" s="69"/>
      <c r="AM2301" s="69"/>
      <c r="AN2301" s="69"/>
      <c r="AO2301" s="69"/>
      <c r="AP2301" s="69"/>
      <c r="AQ2301" s="69"/>
      <c r="AR2301" s="69"/>
      <c r="AS2301" s="69"/>
      <c r="AT2301" s="69"/>
      <c r="AU2301" s="69"/>
      <c r="AV2301" s="69"/>
      <c r="AW2301" s="69"/>
      <c r="AX2301" s="69"/>
      <c r="AY2301" s="69"/>
      <c r="AZ2301" s="69"/>
      <c r="BA2301" s="69"/>
      <c r="BB2301" s="69"/>
      <c r="BC2301" s="69"/>
      <c r="BD2301" s="69"/>
      <c r="BE2301" s="69"/>
      <c r="BF2301" s="69"/>
      <c r="BG2301" s="69"/>
      <c r="BH2301" s="69"/>
      <c r="BI2301" s="69"/>
      <c r="BJ2301" s="69"/>
      <c r="BK2301" s="69"/>
      <c r="BL2301" s="69"/>
      <c r="BM2301" s="69"/>
      <c r="BN2301" s="69"/>
      <c r="BO2301" s="69"/>
      <c r="BP2301" s="69"/>
      <c r="BQ2301" s="69"/>
      <c r="BR2301" s="69"/>
      <c r="BS2301" s="69"/>
      <c r="BT2301" s="69"/>
      <c r="BU2301" s="69"/>
      <c r="BV2301" s="69"/>
      <c r="BW2301" s="69"/>
      <c r="BX2301" s="69"/>
      <c r="BY2301" s="69"/>
      <c r="BZ2301" s="69"/>
      <c r="CA2301" s="69"/>
      <c r="CB2301" s="69"/>
      <c r="CC2301" s="69"/>
      <c r="CD2301" s="69"/>
      <c r="CE2301" s="69"/>
      <c r="CF2301" s="69"/>
      <c r="CG2301" s="69"/>
      <c r="CH2301" s="69"/>
      <c r="CI2301" s="69"/>
      <c r="CJ2301" s="69"/>
      <c r="CK2301" s="69"/>
      <c r="CL2301" s="69"/>
      <c r="CM2301" s="69"/>
      <c r="CN2301" s="69"/>
      <c r="CO2301" s="69"/>
      <c r="CP2301" s="69"/>
      <c r="CQ2301" s="69"/>
      <c r="CR2301" s="69"/>
      <c r="CS2301" s="69"/>
      <c r="CT2301" s="69"/>
      <c r="CU2301" s="69"/>
      <c r="CV2301" s="69"/>
      <c r="CW2301" s="69"/>
      <c r="CX2301" s="69"/>
      <c r="CY2301" s="69"/>
      <c r="CZ2301" s="69"/>
      <c r="DA2301" s="69"/>
      <c r="DB2301" s="69"/>
      <c r="DC2301" s="69"/>
      <c r="DD2301" s="69"/>
      <c r="DE2301" s="69"/>
      <c r="DF2301" s="69"/>
      <c r="DG2301" s="69"/>
      <c r="DH2301" s="69"/>
      <c r="DI2301" s="69"/>
      <c r="DJ2301" s="69"/>
      <c r="DK2301" s="69"/>
      <c r="DL2301" s="69"/>
      <c r="DM2301" s="69"/>
      <c r="DN2301" s="69"/>
      <c r="DO2301" s="69"/>
      <c r="DP2301" s="69"/>
      <c r="DQ2301" s="69"/>
      <c r="DR2301" s="69"/>
      <c r="DS2301" s="69"/>
      <c r="DT2301" s="69"/>
      <c r="DU2301" s="69"/>
      <c r="DV2301" s="69"/>
      <c r="DW2301" s="69"/>
      <c r="DX2301" s="69"/>
      <c r="DY2301" s="69"/>
      <c r="DZ2301" s="69"/>
      <c r="EA2301" s="69"/>
      <c r="EB2301" s="69"/>
      <c r="EC2301" s="69"/>
      <c r="ED2301" s="69"/>
      <c r="EE2301" s="69"/>
      <c r="EF2301" s="69"/>
      <c r="EG2301" s="69"/>
      <c r="EH2301" s="69"/>
      <c r="EI2301" s="69"/>
      <c r="EJ2301" s="69"/>
      <c r="EK2301" s="69"/>
      <c r="EL2301" s="69"/>
      <c r="EM2301" s="69"/>
      <c r="EN2301" s="69"/>
      <c r="EO2301" s="69"/>
      <c r="EP2301" s="69"/>
      <c r="EQ2301" s="69"/>
      <c r="ER2301" s="69"/>
      <c r="ES2301" s="69"/>
      <c r="ET2301" s="69"/>
      <c r="EU2301" s="69"/>
      <c r="EV2301" s="69"/>
      <c r="EW2301" s="69"/>
      <c r="EX2301" s="69"/>
      <c r="EY2301" s="69"/>
      <c r="EZ2301" s="69"/>
      <c r="FA2301" s="69"/>
      <c r="FB2301" s="69"/>
      <c r="FC2301" s="69"/>
      <c r="FD2301" s="69"/>
      <c r="FE2301" s="69"/>
      <c r="FF2301" s="69"/>
      <c r="FG2301" s="69"/>
      <c r="FH2301" s="69"/>
      <c r="FI2301" s="69"/>
      <c r="FJ2301" s="69"/>
      <c r="FK2301" s="69"/>
      <c r="FL2301" s="69"/>
      <c r="FM2301" s="69"/>
      <c r="FN2301" s="69"/>
      <c r="FO2301" s="69"/>
      <c r="FP2301" s="69"/>
      <c r="FQ2301" s="69"/>
      <c r="FR2301" s="69"/>
      <c r="FS2301" s="69"/>
      <c r="FT2301" s="69"/>
      <c r="FU2301" s="69"/>
      <c r="FV2301" s="69"/>
      <c r="FW2301" s="69"/>
      <c r="FX2301" s="69"/>
      <c r="FY2301" s="69"/>
      <c r="FZ2301" s="69"/>
      <c r="GA2301" s="69"/>
      <c r="GB2301" s="69"/>
      <c r="GC2301" s="69"/>
      <c r="GD2301" s="69"/>
      <c r="GE2301" s="69"/>
      <c r="GF2301" s="69"/>
      <c r="GG2301" s="69"/>
      <c r="GH2301" s="69"/>
      <c r="GI2301" s="69"/>
      <c r="GJ2301" s="69"/>
      <c r="GK2301" s="69"/>
      <c r="GL2301" s="69"/>
      <c r="GM2301" s="69"/>
      <c r="GN2301" s="69"/>
      <c r="GO2301" s="69"/>
      <c r="GP2301" s="69"/>
      <c r="GQ2301" s="69"/>
      <c r="GR2301" s="69"/>
      <c r="GS2301" s="69"/>
      <c r="GT2301" s="69"/>
      <c r="GU2301" s="69"/>
      <c r="GV2301" s="69"/>
      <c r="GW2301" s="69"/>
      <c r="GX2301" s="69"/>
      <c r="GY2301" s="69"/>
      <c r="GZ2301" s="69"/>
      <c r="HA2301" s="69"/>
      <c r="HB2301" s="69"/>
      <c r="HC2301" s="69"/>
      <c r="HD2301" s="69"/>
      <c r="HE2301" s="69"/>
      <c r="HF2301" s="69"/>
      <c r="HG2301" s="69"/>
      <c r="HH2301" s="69"/>
      <c r="HI2301" s="69"/>
      <c r="HJ2301" s="69"/>
      <c r="HK2301" s="69"/>
      <c r="HL2301" s="69"/>
      <c r="HM2301" s="69"/>
      <c r="HN2301" s="69"/>
      <c r="HO2301" s="69"/>
      <c r="HP2301" s="69"/>
      <c r="HQ2301" s="69"/>
      <c r="HR2301" s="69"/>
      <c r="HS2301" s="69"/>
      <c r="HT2301" s="69"/>
      <c r="HU2301" s="69"/>
      <c r="HV2301" s="69"/>
      <c r="HW2301" s="69"/>
      <c r="HX2301" s="69"/>
      <c r="HY2301" s="69"/>
      <c r="HZ2301" s="69"/>
      <c r="IA2301" s="69"/>
      <c r="IB2301" s="69"/>
      <c r="IC2301" s="69"/>
      <c r="ID2301" s="69"/>
      <c r="IE2301" s="69"/>
      <c r="IF2301" s="69"/>
      <c r="IG2301" s="69"/>
      <c r="IH2301" s="69"/>
      <c r="II2301" s="69"/>
      <c r="IJ2301" s="69"/>
      <c r="IK2301" s="69"/>
      <c r="IL2301" s="69"/>
      <c r="IM2301" s="69"/>
      <c r="IN2301" s="69"/>
    </row>
    <row r="2302" spans="1:248" s="70" customFormat="1" ht="32.1" customHeight="1" x14ac:dyDescent="0.2">
      <c r="A2302" s="13" t="s">
        <v>1036</v>
      </c>
      <c r="B2302" s="19">
        <v>52072</v>
      </c>
      <c r="C2302" s="16" t="s">
        <v>1037</v>
      </c>
      <c r="D2302" s="355">
        <v>7800</v>
      </c>
      <c r="E2302" s="69"/>
      <c r="F2302" s="69"/>
      <c r="G2302" s="69"/>
      <c r="H2302" s="69"/>
      <c r="I2302" s="69"/>
      <c r="J2302" s="69"/>
      <c r="N2302" s="69"/>
      <c r="O2302" s="69"/>
      <c r="P2302" s="69"/>
      <c r="Q2302" s="69"/>
      <c r="R2302" s="69"/>
      <c r="S2302" s="69"/>
      <c r="T2302" s="69"/>
      <c r="U2302" s="69"/>
      <c r="V2302" s="69"/>
      <c r="W2302" s="69"/>
      <c r="X2302" s="69"/>
      <c r="Y2302" s="69"/>
      <c r="Z2302" s="69"/>
      <c r="AA2302" s="69"/>
      <c r="AB2302" s="69"/>
      <c r="AC2302" s="69"/>
      <c r="AD2302" s="69"/>
      <c r="AE2302" s="69"/>
      <c r="AF2302" s="69"/>
      <c r="AG2302" s="69"/>
      <c r="AH2302" s="69"/>
      <c r="AI2302" s="69"/>
      <c r="AJ2302" s="69"/>
      <c r="AK2302" s="69"/>
      <c r="AL2302" s="69"/>
      <c r="AM2302" s="69"/>
      <c r="AN2302" s="69"/>
      <c r="AO2302" s="69"/>
      <c r="AP2302" s="69"/>
      <c r="AQ2302" s="69"/>
      <c r="AR2302" s="69"/>
      <c r="AS2302" s="69"/>
      <c r="AT2302" s="69"/>
      <c r="AU2302" s="69"/>
      <c r="AV2302" s="69"/>
      <c r="AW2302" s="69"/>
      <c r="AX2302" s="69"/>
      <c r="AY2302" s="69"/>
      <c r="AZ2302" s="69"/>
      <c r="BA2302" s="69"/>
      <c r="BB2302" s="69"/>
      <c r="BC2302" s="69"/>
      <c r="BD2302" s="69"/>
      <c r="BE2302" s="69"/>
      <c r="BF2302" s="69"/>
      <c r="BG2302" s="69"/>
      <c r="BH2302" s="69"/>
      <c r="BI2302" s="69"/>
      <c r="BJ2302" s="69"/>
      <c r="BK2302" s="69"/>
      <c r="BL2302" s="69"/>
      <c r="BM2302" s="69"/>
      <c r="BN2302" s="69"/>
      <c r="BO2302" s="69"/>
      <c r="BP2302" s="69"/>
      <c r="BQ2302" s="69"/>
      <c r="BR2302" s="69"/>
      <c r="BS2302" s="69"/>
      <c r="BT2302" s="69"/>
      <c r="BU2302" s="69"/>
      <c r="BV2302" s="69"/>
      <c r="BW2302" s="69"/>
      <c r="BX2302" s="69"/>
      <c r="BY2302" s="69"/>
      <c r="BZ2302" s="69"/>
      <c r="CA2302" s="69"/>
      <c r="CB2302" s="69"/>
      <c r="CC2302" s="69"/>
      <c r="CD2302" s="69"/>
      <c r="CE2302" s="69"/>
      <c r="CF2302" s="69"/>
      <c r="CG2302" s="69"/>
      <c r="CH2302" s="69"/>
      <c r="CI2302" s="69"/>
      <c r="CJ2302" s="69"/>
      <c r="CK2302" s="69"/>
      <c r="CL2302" s="69"/>
      <c r="CM2302" s="69"/>
      <c r="CN2302" s="69"/>
      <c r="CO2302" s="69"/>
      <c r="CP2302" s="69"/>
      <c r="CQ2302" s="69"/>
      <c r="CR2302" s="69"/>
      <c r="CS2302" s="69"/>
      <c r="CT2302" s="69"/>
      <c r="CU2302" s="69"/>
      <c r="CV2302" s="69"/>
      <c r="CW2302" s="69"/>
      <c r="CX2302" s="69"/>
      <c r="CY2302" s="69"/>
      <c r="CZ2302" s="69"/>
      <c r="DA2302" s="69"/>
      <c r="DB2302" s="69"/>
      <c r="DC2302" s="69"/>
      <c r="DD2302" s="69"/>
      <c r="DE2302" s="69"/>
      <c r="DF2302" s="69"/>
      <c r="DG2302" s="69"/>
      <c r="DH2302" s="69"/>
      <c r="DI2302" s="69"/>
      <c r="DJ2302" s="69"/>
      <c r="DK2302" s="69"/>
      <c r="DL2302" s="69"/>
      <c r="DM2302" s="69"/>
      <c r="DN2302" s="69"/>
      <c r="DO2302" s="69"/>
      <c r="DP2302" s="69"/>
      <c r="DQ2302" s="69"/>
      <c r="DR2302" s="69"/>
      <c r="DS2302" s="69"/>
      <c r="DT2302" s="69"/>
      <c r="DU2302" s="69"/>
      <c r="DV2302" s="69"/>
      <c r="DW2302" s="69"/>
      <c r="DX2302" s="69"/>
      <c r="DY2302" s="69"/>
      <c r="DZ2302" s="69"/>
      <c r="EA2302" s="69"/>
      <c r="EB2302" s="69"/>
      <c r="EC2302" s="69"/>
      <c r="ED2302" s="69"/>
      <c r="EE2302" s="69"/>
      <c r="EF2302" s="69"/>
      <c r="EG2302" s="69"/>
      <c r="EH2302" s="69"/>
      <c r="EI2302" s="69"/>
      <c r="EJ2302" s="69"/>
      <c r="EK2302" s="69"/>
      <c r="EL2302" s="69"/>
      <c r="EM2302" s="69"/>
      <c r="EN2302" s="69"/>
      <c r="EO2302" s="69"/>
      <c r="EP2302" s="69"/>
      <c r="EQ2302" s="69"/>
      <c r="ER2302" s="69"/>
      <c r="ES2302" s="69"/>
      <c r="ET2302" s="69"/>
      <c r="EU2302" s="69"/>
      <c r="EV2302" s="69"/>
      <c r="EW2302" s="69"/>
      <c r="EX2302" s="69"/>
      <c r="EY2302" s="69"/>
      <c r="EZ2302" s="69"/>
      <c r="FA2302" s="69"/>
      <c r="FB2302" s="69"/>
      <c r="FC2302" s="69"/>
      <c r="FD2302" s="69"/>
      <c r="FE2302" s="69"/>
      <c r="FF2302" s="69"/>
      <c r="FG2302" s="69"/>
      <c r="FH2302" s="69"/>
      <c r="FI2302" s="69"/>
      <c r="FJ2302" s="69"/>
      <c r="FK2302" s="69"/>
      <c r="FL2302" s="69"/>
      <c r="FM2302" s="69"/>
      <c r="FN2302" s="69"/>
      <c r="FO2302" s="69"/>
      <c r="FP2302" s="69"/>
      <c r="FQ2302" s="69"/>
      <c r="FR2302" s="69"/>
      <c r="FS2302" s="69"/>
      <c r="FT2302" s="69"/>
      <c r="FU2302" s="69"/>
      <c r="FV2302" s="69"/>
      <c r="FW2302" s="69"/>
      <c r="FX2302" s="69"/>
      <c r="FY2302" s="69"/>
      <c r="FZ2302" s="69"/>
      <c r="GA2302" s="69"/>
      <c r="GB2302" s="69"/>
      <c r="GC2302" s="69"/>
      <c r="GD2302" s="69"/>
      <c r="GE2302" s="69"/>
      <c r="GF2302" s="69"/>
      <c r="GG2302" s="69"/>
      <c r="GH2302" s="69"/>
      <c r="GI2302" s="69"/>
      <c r="GJ2302" s="69"/>
      <c r="GK2302" s="69"/>
      <c r="GL2302" s="69"/>
      <c r="GM2302" s="69"/>
      <c r="GN2302" s="69"/>
      <c r="GO2302" s="69"/>
      <c r="GP2302" s="69"/>
      <c r="GQ2302" s="69"/>
      <c r="GR2302" s="69"/>
      <c r="GS2302" s="69"/>
      <c r="GT2302" s="69"/>
      <c r="GU2302" s="69"/>
      <c r="GV2302" s="69"/>
      <c r="GW2302" s="69"/>
      <c r="GX2302" s="69"/>
      <c r="GY2302" s="69"/>
      <c r="GZ2302" s="69"/>
      <c r="HA2302" s="69"/>
      <c r="HB2302" s="69"/>
      <c r="HC2302" s="69"/>
      <c r="HD2302" s="69"/>
      <c r="HE2302" s="69"/>
      <c r="HF2302" s="69"/>
      <c r="HG2302" s="69"/>
      <c r="HH2302" s="69"/>
      <c r="HI2302" s="69"/>
      <c r="HJ2302" s="69"/>
      <c r="HK2302" s="69"/>
      <c r="HL2302" s="69"/>
      <c r="HM2302" s="69"/>
      <c r="HN2302" s="69"/>
      <c r="HO2302" s="69"/>
      <c r="HP2302" s="69"/>
      <c r="HQ2302" s="69"/>
      <c r="HR2302" s="69"/>
      <c r="HS2302" s="69"/>
      <c r="HT2302" s="69"/>
      <c r="HU2302" s="69"/>
      <c r="HV2302" s="69"/>
      <c r="HW2302" s="69"/>
      <c r="HX2302" s="69"/>
      <c r="HY2302" s="69"/>
      <c r="HZ2302" s="69"/>
      <c r="IA2302" s="69"/>
      <c r="IB2302" s="69"/>
      <c r="IC2302" s="69"/>
      <c r="ID2302" s="69"/>
      <c r="IE2302" s="69"/>
      <c r="IF2302" s="69"/>
      <c r="IG2302" s="69"/>
      <c r="IH2302" s="69"/>
      <c r="II2302" s="69"/>
      <c r="IJ2302" s="69"/>
      <c r="IK2302" s="69"/>
      <c r="IL2302" s="69"/>
      <c r="IM2302" s="69"/>
      <c r="IN2302" s="69"/>
    </row>
    <row r="2303" spans="1:248" s="70" customFormat="1" ht="32.1" customHeight="1" x14ac:dyDescent="0.2">
      <c r="A2303" s="13" t="s">
        <v>1038</v>
      </c>
      <c r="B2303" s="19">
        <v>52073</v>
      </c>
      <c r="C2303" s="16" t="s">
        <v>1039</v>
      </c>
      <c r="D2303" s="355">
        <v>7800</v>
      </c>
      <c r="E2303" s="69"/>
      <c r="F2303" s="69"/>
      <c r="G2303" s="69"/>
      <c r="H2303" s="69"/>
      <c r="I2303" s="69"/>
      <c r="J2303" s="69"/>
      <c r="N2303" s="69"/>
      <c r="O2303" s="69"/>
      <c r="P2303" s="69"/>
      <c r="Q2303" s="69"/>
      <c r="R2303" s="69"/>
      <c r="S2303" s="69"/>
      <c r="T2303" s="69"/>
      <c r="U2303" s="69"/>
      <c r="V2303" s="69"/>
      <c r="W2303" s="69"/>
      <c r="X2303" s="69"/>
      <c r="Y2303" s="69"/>
      <c r="Z2303" s="69"/>
      <c r="AA2303" s="69"/>
      <c r="AB2303" s="69"/>
      <c r="AC2303" s="69"/>
      <c r="AD2303" s="69"/>
      <c r="AE2303" s="69"/>
      <c r="AF2303" s="69"/>
      <c r="AG2303" s="69"/>
      <c r="AH2303" s="69"/>
      <c r="AI2303" s="69"/>
      <c r="AJ2303" s="69"/>
      <c r="AK2303" s="69"/>
      <c r="AL2303" s="69"/>
      <c r="AM2303" s="69"/>
      <c r="AN2303" s="69"/>
      <c r="AO2303" s="69"/>
      <c r="AP2303" s="69"/>
      <c r="AQ2303" s="69"/>
      <c r="AR2303" s="69"/>
      <c r="AS2303" s="69"/>
      <c r="AT2303" s="69"/>
      <c r="AU2303" s="69"/>
      <c r="AV2303" s="69"/>
      <c r="AW2303" s="69"/>
      <c r="AX2303" s="69"/>
      <c r="AY2303" s="69"/>
      <c r="AZ2303" s="69"/>
      <c r="BA2303" s="69"/>
      <c r="BB2303" s="69"/>
      <c r="BC2303" s="69"/>
      <c r="BD2303" s="69"/>
      <c r="BE2303" s="69"/>
      <c r="BF2303" s="69"/>
      <c r="BG2303" s="69"/>
      <c r="BH2303" s="69"/>
      <c r="BI2303" s="69"/>
      <c r="BJ2303" s="69"/>
      <c r="BK2303" s="69"/>
      <c r="BL2303" s="69"/>
      <c r="BM2303" s="69"/>
      <c r="BN2303" s="69"/>
      <c r="BO2303" s="69"/>
      <c r="BP2303" s="69"/>
      <c r="BQ2303" s="69"/>
      <c r="BR2303" s="69"/>
      <c r="BS2303" s="69"/>
      <c r="BT2303" s="69"/>
      <c r="BU2303" s="69"/>
      <c r="BV2303" s="69"/>
      <c r="BW2303" s="69"/>
      <c r="BX2303" s="69"/>
      <c r="BY2303" s="69"/>
      <c r="BZ2303" s="69"/>
      <c r="CA2303" s="69"/>
      <c r="CB2303" s="69"/>
      <c r="CC2303" s="69"/>
      <c r="CD2303" s="69"/>
      <c r="CE2303" s="69"/>
      <c r="CF2303" s="69"/>
      <c r="CG2303" s="69"/>
      <c r="CH2303" s="69"/>
      <c r="CI2303" s="69"/>
      <c r="CJ2303" s="69"/>
      <c r="CK2303" s="69"/>
      <c r="CL2303" s="69"/>
      <c r="CM2303" s="69"/>
      <c r="CN2303" s="69"/>
      <c r="CO2303" s="69"/>
      <c r="CP2303" s="69"/>
      <c r="CQ2303" s="69"/>
      <c r="CR2303" s="69"/>
      <c r="CS2303" s="69"/>
      <c r="CT2303" s="69"/>
      <c r="CU2303" s="69"/>
      <c r="CV2303" s="69"/>
      <c r="CW2303" s="69"/>
      <c r="CX2303" s="69"/>
      <c r="CY2303" s="69"/>
      <c r="CZ2303" s="69"/>
      <c r="DA2303" s="69"/>
      <c r="DB2303" s="69"/>
      <c r="DC2303" s="69"/>
      <c r="DD2303" s="69"/>
      <c r="DE2303" s="69"/>
      <c r="DF2303" s="69"/>
      <c r="DG2303" s="69"/>
      <c r="DH2303" s="69"/>
      <c r="DI2303" s="69"/>
      <c r="DJ2303" s="69"/>
      <c r="DK2303" s="69"/>
      <c r="DL2303" s="69"/>
      <c r="DM2303" s="69"/>
      <c r="DN2303" s="69"/>
      <c r="DO2303" s="69"/>
      <c r="DP2303" s="69"/>
      <c r="DQ2303" s="69"/>
      <c r="DR2303" s="69"/>
      <c r="DS2303" s="69"/>
      <c r="DT2303" s="69"/>
      <c r="DU2303" s="69"/>
      <c r="DV2303" s="69"/>
      <c r="DW2303" s="69"/>
      <c r="DX2303" s="69"/>
      <c r="DY2303" s="69"/>
      <c r="DZ2303" s="69"/>
      <c r="EA2303" s="69"/>
      <c r="EB2303" s="69"/>
      <c r="EC2303" s="69"/>
      <c r="ED2303" s="69"/>
      <c r="EE2303" s="69"/>
      <c r="EF2303" s="69"/>
      <c r="EG2303" s="69"/>
      <c r="EH2303" s="69"/>
      <c r="EI2303" s="69"/>
      <c r="EJ2303" s="69"/>
      <c r="EK2303" s="69"/>
      <c r="EL2303" s="69"/>
      <c r="EM2303" s="69"/>
      <c r="EN2303" s="69"/>
      <c r="EO2303" s="69"/>
      <c r="EP2303" s="69"/>
      <c r="EQ2303" s="69"/>
      <c r="ER2303" s="69"/>
      <c r="ES2303" s="69"/>
      <c r="ET2303" s="69"/>
      <c r="EU2303" s="69"/>
      <c r="EV2303" s="69"/>
      <c r="EW2303" s="69"/>
      <c r="EX2303" s="69"/>
      <c r="EY2303" s="69"/>
      <c r="EZ2303" s="69"/>
      <c r="FA2303" s="69"/>
      <c r="FB2303" s="69"/>
      <c r="FC2303" s="69"/>
      <c r="FD2303" s="69"/>
      <c r="FE2303" s="69"/>
      <c r="FF2303" s="69"/>
      <c r="FG2303" s="69"/>
      <c r="FH2303" s="69"/>
      <c r="FI2303" s="69"/>
      <c r="FJ2303" s="69"/>
      <c r="FK2303" s="69"/>
      <c r="FL2303" s="69"/>
      <c r="FM2303" s="69"/>
      <c r="FN2303" s="69"/>
      <c r="FO2303" s="69"/>
      <c r="FP2303" s="69"/>
      <c r="FQ2303" s="69"/>
      <c r="FR2303" s="69"/>
      <c r="FS2303" s="69"/>
      <c r="FT2303" s="69"/>
      <c r="FU2303" s="69"/>
      <c r="FV2303" s="69"/>
      <c r="FW2303" s="69"/>
      <c r="FX2303" s="69"/>
      <c r="FY2303" s="69"/>
      <c r="FZ2303" s="69"/>
      <c r="GA2303" s="69"/>
      <c r="GB2303" s="69"/>
      <c r="GC2303" s="69"/>
      <c r="GD2303" s="69"/>
      <c r="GE2303" s="69"/>
      <c r="GF2303" s="69"/>
      <c r="GG2303" s="69"/>
      <c r="GH2303" s="69"/>
      <c r="GI2303" s="69"/>
      <c r="GJ2303" s="69"/>
      <c r="GK2303" s="69"/>
      <c r="GL2303" s="69"/>
      <c r="GM2303" s="69"/>
      <c r="GN2303" s="69"/>
      <c r="GO2303" s="69"/>
      <c r="GP2303" s="69"/>
      <c r="GQ2303" s="69"/>
      <c r="GR2303" s="69"/>
      <c r="GS2303" s="69"/>
      <c r="GT2303" s="69"/>
      <c r="GU2303" s="69"/>
      <c r="GV2303" s="69"/>
      <c r="GW2303" s="69"/>
      <c r="GX2303" s="69"/>
      <c r="GY2303" s="69"/>
      <c r="GZ2303" s="69"/>
      <c r="HA2303" s="69"/>
      <c r="HB2303" s="69"/>
      <c r="HC2303" s="69"/>
      <c r="HD2303" s="69"/>
      <c r="HE2303" s="69"/>
      <c r="HF2303" s="69"/>
      <c r="HG2303" s="69"/>
      <c r="HH2303" s="69"/>
      <c r="HI2303" s="69"/>
      <c r="HJ2303" s="69"/>
      <c r="HK2303" s="69"/>
      <c r="HL2303" s="69"/>
      <c r="HM2303" s="69"/>
      <c r="HN2303" s="69"/>
      <c r="HO2303" s="69"/>
      <c r="HP2303" s="69"/>
      <c r="HQ2303" s="69"/>
      <c r="HR2303" s="69"/>
      <c r="HS2303" s="69"/>
      <c r="HT2303" s="69"/>
      <c r="HU2303" s="69"/>
      <c r="HV2303" s="69"/>
      <c r="HW2303" s="69"/>
      <c r="HX2303" s="69"/>
      <c r="HY2303" s="69"/>
      <c r="HZ2303" s="69"/>
      <c r="IA2303" s="69"/>
      <c r="IB2303" s="69"/>
      <c r="IC2303" s="69"/>
      <c r="ID2303" s="69"/>
      <c r="IE2303" s="69"/>
      <c r="IF2303" s="69"/>
      <c r="IG2303" s="69"/>
      <c r="IH2303" s="69"/>
      <c r="II2303" s="69"/>
      <c r="IJ2303" s="69"/>
      <c r="IK2303" s="69"/>
      <c r="IL2303" s="69"/>
      <c r="IM2303" s="69"/>
      <c r="IN2303" s="69"/>
    </row>
    <row r="2304" spans="1:248" s="70" customFormat="1" ht="32.1" customHeight="1" x14ac:dyDescent="0.2">
      <c r="A2304" s="13" t="s">
        <v>943</v>
      </c>
      <c r="B2304" s="19">
        <v>52074</v>
      </c>
      <c r="C2304" s="16" t="s">
        <v>1040</v>
      </c>
      <c r="D2304" s="355">
        <v>31450</v>
      </c>
      <c r="E2304" s="69"/>
      <c r="F2304" s="69"/>
      <c r="G2304" s="69"/>
      <c r="H2304" s="69"/>
      <c r="I2304" s="69"/>
      <c r="J2304" s="69"/>
      <c r="N2304" s="69"/>
      <c r="O2304" s="69"/>
      <c r="P2304" s="69"/>
      <c r="Q2304" s="69"/>
      <c r="R2304" s="69"/>
      <c r="S2304" s="69"/>
      <c r="T2304" s="69"/>
      <c r="U2304" s="69"/>
      <c r="V2304" s="69"/>
      <c r="W2304" s="69"/>
      <c r="X2304" s="69"/>
      <c r="Y2304" s="69"/>
      <c r="Z2304" s="69"/>
      <c r="AA2304" s="69"/>
      <c r="AB2304" s="69"/>
      <c r="AC2304" s="69"/>
      <c r="AD2304" s="69"/>
      <c r="AE2304" s="69"/>
      <c r="AF2304" s="69"/>
      <c r="AG2304" s="69"/>
      <c r="AH2304" s="69"/>
      <c r="AI2304" s="69"/>
      <c r="AJ2304" s="69"/>
      <c r="AK2304" s="69"/>
      <c r="AL2304" s="69"/>
      <c r="AM2304" s="69"/>
      <c r="AN2304" s="69"/>
      <c r="AO2304" s="69"/>
      <c r="AP2304" s="69"/>
      <c r="AQ2304" s="69"/>
      <c r="AR2304" s="69"/>
      <c r="AS2304" s="69"/>
      <c r="AT2304" s="69"/>
      <c r="AU2304" s="69"/>
      <c r="AV2304" s="69"/>
      <c r="AW2304" s="69"/>
      <c r="AX2304" s="69"/>
      <c r="AY2304" s="69"/>
      <c r="AZ2304" s="69"/>
      <c r="BA2304" s="69"/>
      <c r="BB2304" s="69"/>
      <c r="BC2304" s="69"/>
      <c r="BD2304" s="69"/>
      <c r="BE2304" s="69"/>
      <c r="BF2304" s="69"/>
      <c r="BG2304" s="69"/>
      <c r="BH2304" s="69"/>
      <c r="BI2304" s="69"/>
      <c r="BJ2304" s="69"/>
      <c r="BK2304" s="69"/>
      <c r="BL2304" s="69"/>
      <c r="BM2304" s="69"/>
      <c r="BN2304" s="69"/>
      <c r="BO2304" s="69"/>
      <c r="BP2304" s="69"/>
      <c r="BQ2304" s="69"/>
      <c r="BR2304" s="69"/>
      <c r="BS2304" s="69"/>
      <c r="BT2304" s="69"/>
      <c r="BU2304" s="69"/>
      <c r="BV2304" s="69"/>
      <c r="BW2304" s="69"/>
      <c r="BX2304" s="69"/>
      <c r="BY2304" s="69"/>
      <c r="BZ2304" s="69"/>
      <c r="CA2304" s="69"/>
      <c r="CB2304" s="69"/>
      <c r="CC2304" s="69"/>
      <c r="CD2304" s="69"/>
      <c r="CE2304" s="69"/>
      <c r="CF2304" s="69"/>
      <c r="CG2304" s="69"/>
      <c r="CH2304" s="69"/>
      <c r="CI2304" s="69"/>
      <c r="CJ2304" s="69"/>
      <c r="CK2304" s="69"/>
      <c r="CL2304" s="69"/>
      <c r="CM2304" s="69"/>
      <c r="CN2304" s="69"/>
      <c r="CO2304" s="69"/>
      <c r="CP2304" s="69"/>
      <c r="CQ2304" s="69"/>
      <c r="CR2304" s="69"/>
      <c r="CS2304" s="69"/>
      <c r="CT2304" s="69"/>
      <c r="CU2304" s="69"/>
      <c r="CV2304" s="69"/>
      <c r="CW2304" s="69"/>
      <c r="CX2304" s="69"/>
      <c r="CY2304" s="69"/>
      <c r="CZ2304" s="69"/>
      <c r="DA2304" s="69"/>
      <c r="DB2304" s="69"/>
      <c r="DC2304" s="69"/>
      <c r="DD2304" s="69"/>
      <c r="DE2304" s="69"/>
      <c r="DF2304" s="69"/>
      <c r="DG2304" s="69"/>
      <c r="DH2304" s="69"/>
      <c r="DI2304" s="69"/>
      <c r="DJ2304" s="69"/>
      <c r="DK2304" s="69"/>
      <c r="DL2304" s="69"/>
      <c r="DM2304" s="69"/>
      <c r="DN2304" s="69"/>
      <c r="DO2304" s="69"/>
      <c r="DP2304" s="69"/>
      <c r="DQ2304" s="69"/>
      <c r="DR2304" s="69"/>
      <c r="DS2304" s="69"/>
      <c r="DT2304" s="69"/>
      <c r="DU2304" s="69"/>
      <c r="DV2304" s="69"/>
      <c r="DW2304" s="69"/>
      <c r="DX2304" s="69"/>
      <c r="DY2304" s="69"/>
      <c r="DZ2304" s="69"/>
      <c r="EA2304" s="69"/>
      <c r="EB2304" s="69"/>
      <c r="EC2304" s="69"/>
      <c r="ED2304" s="69"/>
      <c r="EE2304" s="69"/>
      <c r="EF2304" s="69"/>
      <c r="EG2304" s="69"/>
      <c r="EH2304" s="69"/>
      <c r="EI2304" s="69"/>
      <c r="EJ2304" s="69"/>
      <c r="EK2304" s="69"/>
      <c r="EL2304" s="69"/>
      <c r="EM2304" s="69"/>
      <c r="EN2304" s="69"/>
      <c r="EO2304" s="69"/>
      <c r="EP2304" s="69"/>
      <c r="EQ2304" s="69"/>
      <c r="ER2304" s="69"/>
      <c r="ES2304" s="69"/>
      <c r="ET2304" s="69"/>
      <c r="EU2304" s="69"/>
      <c r="EV2304" s="69"/>
      <c r="EW2304" s="69"/>
      <c r="EX2304" s="69"/>
      <c r="EY2304" s="69"/>
      <c r="EZ2304" s="69"/>
      <c r="FA2304" s="69"/>
      <c r="FB2304" s="69"/>
      <c r="FC2304" s="69"/>
      <c r="FD2304" s="69"/>
      <c r="FE2304" s="69"/>
      <c r="FF2304" s="69"/>
      <c r="FG2304" s="69"/>
      <c r="FH2304" s="69"/>
      <c r="FI2304" s="69"/>
      <c r="FJ2304" s="69"/>
      <c r="FK2304" s="69"/>
      <c r="FL2304" s="69"/>
      <c r="FM2304" s="69"/>
      <c r="FN2304" s="69"/>
      <c r="FO2304" s="69"/>
      <c r="FP2304" s="69"/>
      <c r="FQ2304" s="69"/>
      <c r="FR2304" s="69"/>
      <c r="FS2304" s="69"/>
      <c r="FT2304" s="69"/>
      <c r="FU2304" s="69"/>
      <c r="FV2304" s="69"/>
      <c r="FW2304" s="69"/>
      <c r="FX2304" s="69"/>
      <c r="FY2304" s="69"/>
      <c r="FZ2304" s="69"/>
      <c r="GA2304" s="69"/>
      <c r="GB2304" s="69"/>
      <c r="GC2304" s="69"/>
      <c r="GD2304" s="69"/>
      <c r="GE2304" s="69"/>
      <c r="GF2304" s="69"/>
      <c r="GG2304" s="69"/>
      <c r="GH2304" s="69"/>
      <c r="GI2304" s="69"/>
      <c r="GJ2304" s="69"/>
      <c r="GK2304" s="69"/>
      <c r="GL2304" s="69"/>
      <c r="GM2304" s="69"/>
      <c r="GN2304" s="69"/>
      <c r="GO2304" s="69"/>
      <c r="GP2304" s="69"/>
      <c r="GQ2304" s="69"/>
      <c r="GR2304" s="69"/>
      <c r="GS2304" s="69"/>
      <c r="GT2304" s="69"/>
      <c r="GU2304" s="69"/>
      <c r="GV2304" s="69"/>
      <c r="GW2304" s="69"/>
      <c r="GX2304" s="69"/>
      <c r="GY2304" s="69"/>
      <c r="GZ2304" s="69"/>
      <c r="HA2304" s="69"/>
      <c r="HB2304" s="69"/>
      <c r="HC2304" s="69"/>
      <c r="HD2304" s="69"/>
      <c r="HE2304" s="69"/>
      <c r="HF2304" s="69"/>
      <c r="HG2304" s="69"/>
      <c r="HH2304" s="69"/>
      <c r="HI2304" s="69"/>
      <c r="HJ2304" s="69"/>
      <c r="HK2304" s="69"/>
      <c r="HL2304" s="69"/>
      <c r="HM2304" s="69"/>
      <c r="HN2304" s="69"/>
      <c r="HO2304" s="69"/>
      <c r="HP2304" s="69"/>
      <c r="HQ2304" s="69"/>
      <c r="HR2304" s="69"/>
      <c r="HS2304" s="69"/>
      <c r="HT2304" s="69"/>
      <c r="HU2304" s="69"/>
      <c r="HV2304" s="69"/>
      <c r="HW2304" s="69"/>
      <c r="HX2304" s="69"/>
      <c r="HY2304" s="69"/>
      <c r="HZ2304" s="69"/>
      <c r="IA2304" s="69"/>
      <c r="IB2304" s="69"/>
      <c r="IC2304" s="69"/>
      <c r="ID2304" s="69"/>
      <c r="IE2304" s="69"/>
      <c r="IF2304" s="69"/>
      <c r="IG2304" s="69"/>
      <c r="IH2304" s="69"/>
      <c r="II2304" s="69"/>
      <c r="IJ2304" s="69"/>
      <c r="IK2304" s="69"/>
      <c r="IL2304" s="69"/>
      <c r="IM2304" s="69"/>
      <c r="IN2304" s="69"/>
    </row>
    <row r="2305" spans="1:248" s="70" customFormat="1" ht="32.1" customHeight="1" x14ac:dyDescent="0.2">
      <c r="A2305" s="13" t="s">
        <v>1041</v>
      </c>
      <c r="B2305" s="19">
        <v>52075</v>
      </c>
      <c r="C2305" s="16" t="s">
        <v>1042</v>
      </c>
      <c r="D2305" s="355">
        <v>43550</v>
      </c>
      <c r="E2305" s="69"/>
      <c r="F2305" s="69"/>
      <c r="G2305" s="69"/>
      <c r="H2305" s="69"/>
      <c r="I2305" s="69"/>
      <c r="J2305" s="69"/>
      <c r="N2305" s="69"/>
      <c r="O2305" s="69"/>
      <c r="P2305" s="69"/>
      <c r="Q2305" s="69"/>
      <c r="R2305" s="69"/>
      <c r="S2305" s="69"/>
      <c r="T2305" s="69"/>
      <c r="U2305" s="69"/>
      <c r="V2305" s="69"/>
      <c r="W2305" s="69"/>
      <c r="X2305" s="69"/>
      <c r="Y2305" s="69"/>
      <c r="Z2305" s="69"/>
      <c r="AA2305" s="69"/>
      <c r="AB2305" s="69"/>
      <c r="AC2305" s="69"/>
      <c r="AD2305" s="69"/>
      <c r="AE2305" s="69"/>
      <c r="AF2305" s="69"/>
      <c r="AG2305" s="69"/>
      <c r="AH2305" s="69"/>
      <c r="AI2305" s="69"/>
      <c r="AJ2305" s="69"/>
      <c r="AK2305" s="69"/>
      <c r="AL2305" s="69"/>
      <c r="AM2305" s="69"/>
      <c r="AN2305" s="69"/>
      <c r="AO2305" s="69"/>
      <c r="AP2305" s="69"/>
      <c r="AQ2305" s="69"/>
      <c r="AR2305" s="69"/>
      <c r="AS2305" s="69"/>
      <c r="AT2305" s="69"/>
      <c r="AU2305" s="69"/>
      <c r="AV2305" s="69"/>
      <c r="AW2305" s="69"/>
      <c r="AX2305" s="69"/>
      <c r="AY2305" s="69"/>
      <c r="AZ2305" s="69"/>
      <c r="BA2305" s="69"/>
      <c r="BB2305" s="69"/>
      <c r="BC2305" s="69"/>
      <c r="BD2305" s="69"/>
      <c r="BE2305" s="69"/>
      <c r="BF2305" s="69"/>
      <c r="BG2305" s="69"/>
      <c r="BH2305" s="69"/>
      <c r="BI2305" s="69"/>
      <c r="BJ2305" s="69"/>
      <c r="BK2305" s="69"/>
      <c r="BL2305" s="69"/>
      <c r="BM2305" s="69"/>
      <c r="BN2305" s="69"/>
      <c r="BO2305" s="69"/>
      <c r="BP2305" s="69"/>
      <c r="BQ2305" s="69"/>
      <c r="BR2305" s="69"/>
      <c r="BS2305" s="69"/>
      <c r="BT2305" s="69"/>
      <c r="BU2305" s="69"/>
      <c r="BV2305" s="69"/>
      <c r="BW2305" s="69"/>
      <c r="BX2305" s="69"/>
      <c r="BY2305" s="69"/>
      <c r="BZ2305" s="69"/>
      <c r="CA2305" s="69"/>
      <c r="CB2305" s="69"/>
      <c r="CC2305" s="69"/>
      <c r="CD2305" s="69"/>
      <c r="CE2305" s="69"/>
      <c r="CF2305" s="69"/>
      <c r="CG2305" s="69"/>
      <c r="CH2305" s="69"/>
      <c r="CI2305" s="69"/>
      <c r="CJ2305" s="69"/>
      <c r="CK2305" s="69"/>
      <c r="CL2305" s="69"/>
      <c r="CM2305" s="69"/>
      <c r="CN2305" s="69"/>
      <c r="CO2305" s="69"/>
      <c r="CP2305" s="69"/>
      <c r="CQ2305" s="69"/>
      <c r="CR2305" s="69"/>
      <c r="CS2305" s="69"/>
      <c r="CT2305" s="69"/>
      <c r="CU2305" s="69"/>
      <c r="CV2305" s="69"/>
      <c r="CW2305" s="69"/>
      <c r="CX2305" s="69"/>
      <c r="CY2305" s="69"/>
      <c r="CZ2305" s="69"/>
      <c r="DA2305" s="69"/>
      <c r="DB2305" s="69"/>
      <c r="DC2305" s="69"/>
      <c r="DD2305" s="69"/>
      <c r="DE2305" s="69"/>
      <c r="DF2305" s="69"/>
      <c r="DG2305" s="69"/>
      <c r="DH2305" s="69"/>
      <c r="DI2305" s="69"/>
      <c r="DJ2305" s="69"/>
      <c r="DK2305" s="69"/>
      <c r="DL2305" s="69"/>
      <c r="DM2305" s="69"/>
      <c r="DN2305" s="69"/>
      <c r="DO2305" s="69"/>
      <c r="DP2305" s="69"/>
      <c r="DQ2305" s="69"/>
      <c r="DR2305" s="69"/>
      <c r="DS2305" s="69"/>
      <c r="DT2305" s="69"/>
      <c r="DU2305" s="69"/>
      <c r="DV2305" s="69"/>
      <c r="DW2305" s="69"/>
      <c r="DX2305" s="69"/>
      <c r="DY2305" s="69"/>
      <c r="DZ2305" s="69"/>
      <c r="EA2305" s="69"/>
      <c r="EB2305" s="69"/>
      <c r="EC2305" s="69"/>
      <c r="ED2305" s="69"/>
      <c r="EE2305" s="69"/>
      <c r="EF2305" s="69"/>
      <c r="EG2305" s="69"/>
      <c r="EH2305" s="69"/>
      <c r="EI2305" s="69"/>
      <c r="EJ2305" s="69"/>
      <c r="EK2305" s="69"/>
      <c r="EL2305" s="69"/>
      <c r="EM2305" s="69"/>
      <c r="EN2305" s="69"/>
      <c r="EO2305" s="69"/>
      <c r="EP2305" s="69"/>
      <c r="EQ2305" s="69"/>
      <c r="ER2305" s="69"/>
      <c r="ES2305" s="69"/>
      <c r="ET2305" s="69"/>
      <c r="EU2305" s="69"/>
      <c r="EV2305" s="69"/>
      <c r="EW2305" s="69"/>
      <c r="EX2305" s="69"/>
      <c r="EY2305" s="69"/>
      <c r="EZ2305" s="69"/>
      <c r="FA2305" s="69"/>
      <c r="FB2305" s="69"/>
      <c r="FC2305" s="69"/>
      <c r="FD2305" s="69"/>
      <c r="FE2305" s="69"/>
      <c r="FF2305" s="69"/>
      <c r="FG2305" s="69"/>
      <c r="FH2305" s="69"/>
      <c r="FI2305" s="69"/>
      <c r="FJ2305" s="69"/>
      <c r="FK2305" s="69"/>
      <c r="FL2305" s="69"/>
      <c r="FM2305" s="69"/>
      <c r="FN2305" s="69"/>
      <c r="FO2305" s="69"/>
      <c r="FP2305" s="69"/>
      <c r="FQ2305" s="69"/>
      <c r="FR2305" s="69"/>
      <c r="FS2305" s="69"/>
      <c r="FT2305" s="69"/>
      <c r="FU2305" s="69"/>
      <c r="FV2305" s="69"/>
      <c r="FW2305" s="69"/>
      <c r="FX2305" s="69"/>
      <c r="FY2305" s="69"/>
      <c r="FZ2305" s="69"/>
      <c r="GA2305" s="69"/>
      <c r="GB2305" s="69"/>
      <c r="GC2305" s="69"/>
      <c r="GD2305" s="69"/>
      <c r="GE2305" s="69"/>
      <c r="GF2305" s="69"/>
      <c r="GG2305" s="69"/>
      <c r="GH2305" s="69"/>
      <c r="GI2305" s="69"/>
      <c r="GJ2305" s="69"/>
      <c r="GK2305" s="69"/>
      <c r="GL2305" s="69"/>
      <c r="GM2305" s="69"/>
      <c r="GN2305" s="69"/>
      <c r="GO2305" s="69"/>
      <c r="GP2305" s="69"/>
      <c r="GQ2305" s="69"/>
      <c r="GR2305" s="69"/>
      <c r="GS2305" s="69"/>
      <c r="GT2305" s="69"/>
      <c r="GU2305" s="69"/>
      <c r="GV2305" s="69"/>
      <c r="GW2305" s="69"/>
      <c r="GX2305" s="69"/>
      <c r="GY2305" s="69"/>
      <c r="GZ2305" s="69"/>
      <c r="HA2305" s="69"/>
      <c r="HB2305" s="69"/>
      <c r="HC2305" s="69"/>
      <c r="HD2305" s="69"/>
      <c r="HE2305" s="69"/>
      <c r="HF2305" s="69"/>
      <c r="HG2305" s="69"/>
      <c r="HH2305" s="69"/>
      <c r="HI2305" s="69"/>
      <c r="HJ2305" s="69"/>
      <c r="HK2305" s="69"/>
      <c r="HL2305" s="69"/>
      <c r="HM2305" s="69"/>
      <c r="HN2305" s="69"/>
      <c r="HO2305" s="69"/>
      <c r="HP2305" s="69"/>
      <c r="HQ2305" s="69"/>
      <c r="HR2305" s="69"/>
      <c r="HS2305" s="69"/>
      <c r="HT2305" s="69"/>
      <c r="HU2305" s="69"/>
      <c r="HV2305" s="69"/>
      <c r="HW2305" s="69"/>
      <c r="HX2305" s="69"/>
      <c r="HY2305" s="69"/>
      <c r="HZ2305" s="69"/>
      <c r="IA2305" s="69"/>
      <c r="IB2305" s="69"/>
      <c r="IC2305" s="69"/>
      <c r="ID2305" s="69"/>
      <c r="IE2305" s="69"/>
      <c r="IF2305" s="69"/>
      <c r="IG2305" s="69"/>
      <c r="IH2305" s="69"/>
      <c r="II2305" s="69"/>
      <c r="IJ2305" s="69"/>
      <c r="IK2305" s="69"/>
      <c r="IL2305" s="69"/>
      <c r="IM2305" s="69"/>
      <c r="IN2305" s="69"/>
    </row>
    <row r="2306" spans="1:248" s="70" customFormat="1" ht="15.95" customHeight="1" x14ac:dyDescent="0.2">
      <c r="A2306" s="13" t="s">
        <v>1044</v>
      </c>
      <c r="B2306" s="19">
        <v>52076</v>
      </c>
      <c r="C2306" s="16" t="s">
        <v>1045</v>
      </c>
      <c r="D2306" s="355">
        <v>34650</v>
      </c>
      <c r="E2306" s="69"/>
      <c r="F2306" s="69"/>
      <c r="G2306" s="69"/>
      <c r="H2306" s="69"/>
      <c r="I2306" s="69"/>
      <c r="J2306" s="69"/>
      <c r="N2306" s="69"/>
      <c r="O2306" s="69"/>
      <c r="P2306" s="69"/>
      <c r="Q2306" s="69"/>
      <c r="R2306" s="69"/>
      <c r="S2306" s="69"/>
      <c r="T2306" s="69"/>
      <c r="U2306" s="69"/>
      <c r="V2306" s="69"/>
      <c r="W2306" s="69"/>
      <c r="X2306" s="69"/>
      <c r="Y2306" s="69"/>
      <c r="Z2306" s="69"/>
      <c r="AA2306" s="69"/>
      <c r="AB2306" s="69"/>
      <c r="AC2306" s="69"/>
      <c r="AD2306" s="69"/>
      <c r="AE2306" s="69"/>
      <c r="AF2306" s="69"/>
      <c r="AG2306" s="69"/>
      <c r="AH2306" s="69"/>
      <c r="AI2306" s="69"/>
      <c r="AJ2306" s="69"/>
      <c r="AK2306" s="69"/>
      <c r="AL2306" s="69"/>
      <c r="AM2306" s="69"/>
      <c r="AN2306" s="69"/>
      <c r="AO2306" s="69"/>
      <c r="AP2306" s="69"/>
      <c r="AQ2306" s="69"/>
      <c r="AR2306" s="69"/>
      <c r="AS2306" s="69"/>
      <c r="AT2306" s="69"/>
      <c r="AU2306" s="69"/>
      <c r="AV2306" s="69"/>
      <c r="AW2306" s="69"/>
      <c r="AX2306" s="69"/>
      <c r="AY2306" s="69"/>
      <c r="AZ2306" s="69"/>
      <c r="BA2306" s="69"/>
      <c r="BB2306" s="69"/>
      <c r="BC2306" s="69"/>
      <c r="BD2306" s="69"/>
      <c r="BE2306" s="69"/>
      <c r="BF2306" s="69"/>
      <c r="BG2306" s="69"/>
      <c r="BH2306" s="69"/>
      <c r="BI2306" s="69"/>
      <c r="BJ2306" s="69"/>
      <c r="BK2306" s="69"/>
      <c r="BL2306" s="69"/>
      <c r="BM2306" s="69"/>
      <c r="BN2306" s="69"/>
      <c r="BO2306" s="69"/>
      <c r="BP2306" s="69"/>
      <c r="BQ2306" s="69"/>
      <c r="BR2306" s="69"/>
      <c r="BS2306" s="69"/>
      <c r="BT2306" s="69"/>
      <c r="BU2306" s="69"/>
      <c r="BV2306" s="69"/>
      <c r="BW2306" s="69"/>
      <c r="BX2306" s="69"/>
      <c r="BY2306" s="69"/>
      <c r="BZ2306" s="69"/>
      <c r="CA2306" s="69"/>
      <c r="CB2306" s="69"/>
      <c r="CC2306" s="69"/>
      <c r="CD2306" s="69"/>
      <c r="CE2306" s="69"/>
      <c r="CF2306" s="69"/>
      <c r="CG2306" s="69"/>
      <c r="CH2306" s="69"/>
      <c r="CI2306" s="69"/>
      <c r="CJ2306" s="69"/>
      <c r="CK2306" s="69"/>
      <c r="CL2306" s="69"/>
      <c r="CM2306" s="69"/>
      <c r="CN2306" s="69"/>
      <c r="CO2306" s="69"/>
      <c r="CP2306" s="69"/>
      <c r="CQ2306" s="69"/>
      <c r="CR2306" s="69"/>
      <c r="CS2306" s="69"/>
      <c r="CT2306" s="69"/>
      <c r="CU2306" s="69"/>
      <c r="CV2306" s="69"/>
      <c r="CW2306" s="69"/>
      <c r="CX2306" s="69"/>
      <c r="CY2306" s="69"/>
      <c r="CZ2306" s="69"/>
      <c r="DA2306" s="69"/>
      <c r="DB2306" s="69"/>
      <c r="DC2306" s="69"/>
      <c r="DD2306" s="69"/>
      <c r="DE2306" s="69"/>
      <c r="DF2306" s="69"/>
      <c r="DG2306" s="69"/>
      <c r="DH2306" s="69"/>
      <c r="DI2306" s="69"/>
      <c r="DJ2306" s="69"/>
      <c r="DK2306" s="69"/>
      <c r="DL2306" s="69"/>
      <c r="DM2306" s="69"/>
      <c r="DN2306" s="69"/>
      <c r="DO2306" s="69"/>
      <c r="DP2306" s="69"/>
      <c r="DQ2306" s="69"/>
      <c r="DR2306" s="69"/>
      <c r="DS2306" s="69"/>
      <c r="DT2306" s="69"/>
      <c r="DU2306" s="69"/>
      <c r="DV2306" s="69"/>
      <c r="DW2306" s="69"/>
      <c r="DX2306" s="69"/>
      <c r="DY2306" s="69"/>
      <c r="DZ2306" s="69"/>
      <c r="EA2306" s="69"/>
      <c r="EB2306" s="69"/>
      <c r="EC2306" s="69"/>
      <c r="ED2306" s="69"/>
      <c r="EE2306" s="69"/>
      <c r="EF2306" s="69"/>
      <c r="EG2306" s="69"/>
      <c r="EH2306" s="69"/>
      <c r="EI2306" s="69"/>
      <c r="EJ2306" s="69"/>
      <c r="EK2306" s="69"/>
      <c r="EL2306" s="69"/>
      <c r="EM2306" s="69"/>
      <c r="EN2306" s="69"/>
      <c r="EO2306" s="69"/>
      <c r="EP2306" s="69"/>
      <c r="EQ2306" s="69"/>
      <c r="ER2306" s="69"/>
      <c r="ES2306" s="69"/>
      <c r="ET2306" s="69"/>
      <c r="EU2306" s="69"/>
      <c r="EV2306" s="69"/>
      <c r="EW2306" s="69"/>
      <c r="EX2306" s="69"/>
      <c r="EY2306" s="69"/>
      <c r="EZ2306" s="69"/>
      <c r="FA2306" s="69"/>
      <c r="FB2306" s="69"/>
      <c r="FC2306" s="69"/>
      <c r="FD2306" s="69"/>
      <c r="FE2306" s="69"/>
      <c r="FF2306" s="69"/>
      <c r="FG2306" s="69"/>
      <c r="FH2306" s="69"/>
      <c r="FI2306" s="69"/>
      <c r="FJ2306" s="69"/>
      <c r="FK2306" s="69"/>
      <c r="FL2306" s="69"/>
      <c r="FM2306" s="69"/>
      <c r="FN2306" s="69"/>
      <c r="FO2306" s="69"/>
      <c r="FP2306" s="69"/>
      <c r="FQ2306" s="69"/>
      <c r="FR2306" s="69"/>
      <c r="FS2306" s="69"/>
      <c r="FT2306" s="69"/>
      <c r="FU2306" s="69"/>
      <c r="FV2306" s="69"/>
      <c r="FW2306" s="69"/>
      <c r="FX2306" s="69"/>
      <c r="FY2306" s="69"/>
      <c r="FZ2306" s="69"/>
      <c r="GA2306" s="69"/>
      <c r="GB2306" s="69"/>
      <c r="GC2306" s="69"/>
      <c r="GD2306" s="69"/>
      <c r="GE2306" s="69"/>
      <c r="GF2306" s="69"/>
      <c r="GG2306" s="69"/>
      <c r="GH2306" s="69"/>
      <c r="GI2306" s="69"/>
      <c r="GJ2306" s="69"/>
      <c r="GK2306" s="69"/>
      <c r="GL2306" s="69"/>
      <c r="GM2306" s="69"/>
      <c r="GN2306" s="69"/>
      <c r="GO2306" s="69"/>
      <c r="GP2306" s="69"/>
      <c r="GQ2306" s="69"/>
      <c r="GR2306" s="69"/>
      <c r="GS2306" s="69"/>
      <c r="GT2306" s="69"/>
      <c r="GU2306" s="69"/>
      <c r="GV2306" s="69"/>
      <c r="GW2306" s="69"/>
      <c r="GX2306" s="69"/>
      <c r="GY2306" s="69"/>
      <c r="GZ2306" s="69"/>
      <c r="HA2306" s="69"/>
      <c r="HB2306" s="69"/>
      <c r="HC2306" s="69"/>
      <c r="HD2306" s="69"/>
      <c r="HE2306" s="69"/>
      <c r="HF2306" s="69"/>
      <c r="HG2306" s="69"/>
      <c r="HH2306" s="69"/>
      <c r="HI2306" s="69"/>
      <c r="HJ2306" s="69"/>
      <c r="HK2306" s="69"/>
      <c r="HL2306" s="69"/>
      <c r="HM2306" s="69"/>
      <c r="HN2306" s="69"/>
      <c r="HO2306" s="69"/>
      <c r="HP2306" s="69"/>
      <c r="HQ2306" s="69"/>
      <c r="HR2306" s="69"/>
      <c r="HS2306" s="69"/>
      <c r="HT2306" s="69"/>
      <c r="HU2306" s="69"/>
      <c r="HV2306" s="69"/>
      <c r="HW2306" s="69"/>
      <c r="HX2306" s="69"/>
      <c r="HY2306" s="69"/>
      <c r="HZ2306" s="69"/>
      <c r="IA2306" s="69"/>
      <c r="IB2306" s="69"/>
      <c r="IC2306" s="69"/>
      <c r="ID2306" s="69"/>
      <c r="IE2306" s="69"/>
      <c r="IF2306" s="69"/>
      <c r="IG2306" s="69"/>
      <c r="IH2306" s="69"/>
      <c r="II2306" s="69"/>
      <c r="IJ2306" s="69"/>
      <c r="IK2306" s="69"/>
      <c r="IL2306" s="69"/>
      <c r="IM2306" s="69"/>
      <c r="IN2306" s="69"/>
    </row>
    <row r="2307" spans="1:248" s="70" customFormat="1" ht="32.1" customHeight="1" x14ac:dyDescent="0.2">
      <c r="A2307" s="13" t="s">
        <v>1046</v>
      </c>
      <c r="B2307" s="19">
        <v>52077</v>
      </c>
      <c r="C2307" s="16" t="s">
        <v>1047</v>
      </c>
      <c r="D2307" s="355">
        <v>35350</v>
      </c>
      <c r="E2307" s="69"/>
      <c r="F2307" s="69"/>
      <c r="G2307" s="69"/>
      <c r="H2307" s="69"/>
      <c r="I2307" s="69"/>
      <c r="J2307" s="69"/>
      <c r="N2307" s="69"/>
      <c r="O2307" s="69"/>
      <c r="P2307" s="69"/>
      <c r="Q2307" s="69"/>
      <c r="R2307" s="69"/>
      <c r="S2307" s="69"/>
      <c r="T2307" s="69"/>
      <c r="U2307" s="69"/>
      <c r="V2307" s="69"/>
      <c r="W2307" s="69"/>
      <c r="X2307" s="69"/>
      <c r="Y2307" s="69"/>
      <c r="Z2307" s="69"/>
      <c r="AA2307" s="69"/>
      <c r="AB2307" s="69"/>
      <c r="AC2307" s="69"/>
      <c r="AD2307" s="69"/>
      <c r="AE2307" s="69"/>
      <c r="AF2307" s="69"/>
      <c r="AG2307" s="69"/>
      <c r="AH2307" s="69"/>
      <c r="AI2307" s="69"/>
      <c r="AJ2307" s="69"/>
      <c r="AK2307" s="69"/>
      <c r="AL2307" s="69"/>
      <c r="AM2307" s="69"/>
      <c r="AN2307" s="69"/>
      <c r="AO2307" s="69"/>
      <c r="AP2307" s="69"/>
      <c r="AQ2307" s="69"/>
      <c r="AR2307" s="69"/>
      <c r="AS2307" s="69"/>
      <c r="AT2307" s="69"/>
      <c r="AU2307" s="69"/>
      <c r="AV2307" s="69"/>
      <c r="AW2307" s="69"/>
      <c r="AX2307" s="69"/>
      <c r="AY2307" s="69"/>
      <c r="AZ2307" s="69"/>
      <c r="BA2307" s="69"/>
      <c r="BB2307" s="69"/>
      <c r="BC2307" s="69"/>
      <c r="BD2307" s="69"/>
      <c r="BE2307" s="69"/>
      <c r="BF2307" s="69"/>
      <c r="BG2307" s="69"/>
      <c r="BH2307" s="69"/>
      <c r="BI2307" s="69"/>
      <c r="BJ2307" s="69"/>
      <c r="BK2307" s="69"/>
      <c r="BL2307" s="69"/>
      <c r="BM2307" s="69"/>
      <c r="BN2307" s="69"/>
      <c r="BO2307" s="69"/>
      <c r="BP2307" s="69"/>
      <c r="BQ2307" s="69"/>
      <c r="BR2307" s="69"/>
      <c r="BS2307" s="69"/>
      <c r="BT2307" s="69"/>
      <c r="BU2307" s="69"/>
      <c r="BV2307" s="69"/>
      <c r="BW2307" s="69"/>
      <c r="BX2307" s="69"/>
      <c r="BY2307" s="69"/>
      <c r="BZ2307" s="69"/>
      <c r="CA2307" s="69"/>
      <c r="CB2307" s="69"/>
      <c r="CC2307" s="69"/>
      <c r="CD2307" s="69"/>
      <c r="CE2307" s="69"/>
      <c r="CF2307" s="69"/>
      <c r="CG2307" s="69"/>
      <c r="CH2307" s="69"/>
      <c r="CI2307" s="69"/>
      <c r="CJ2307" s="69"/>
      <c r="CK2307" s="69"/>
      <c r="CL2307" s="69"/>
      <c r="CM2307" s="69"/>
      <c r="CN2307" s="69"/>
      <c r="CO2307" s="69"/>
      <c r="CP2307" s="69"/>
      <c r="CQ2307" s="69"/>
      <c r="CR2307" s="69"/>
      <c r="CS2307" s="69"/>
      <c r="CT2307" s="69"/>
      <c r="CU2307" s="69"/>
      <c r="CV2307" s="69"/>
      <c r="CW2307" s="69"/>
      <c r="CX2307" s="69"/>
      <c r="CY2307" s="69"/>
      <c r="CZ2307" s="69"/>
      <c r="DA2307" s="69"/>
      <c r="DB2307" s="69"/>
      <c r="DC2307" s="69"/>
      <c r="DD2307" s="69"/>
      <c r="DE2307" s="69"/>
      <c r="DF2307" s="69"/>
      <c r="DG2307" s="69"/>
      <c r="DH2307" s="69"/>
      <c r="DI2307" s="69"/>
      <c r="DJ2307" s="69"/>
      <c r="DK2307" s="69"/>
      <c r="DL2307" s="69"/>
      <c r="DM2307" s="69"/>
      <c r="DN2307" s="69"/>
      <c r="DO2307" s="69"/>
      <c r="DP2307" s="69"/>
      <c r="DQ2307" s="69"/>
      <c r="DR2307" s="69"/>
      <c r="DS2307" s="69"/>
      <c r="DT2307" s="69"/>
      <c r="DU2307" s="69"/>
      <c r="DV2307" s="69"/>
      <c r="DW2307" s="69"/>
      <c r="DX2307" s="69"/>
      <c r="DY2307" s="69"/>
      <c r="DZ2307" s="69"/>
      <c r="EA2307" s="69"/>
      <c r="EB2307" s="69"/>
      <c r="EC2307" s="69"/>
      <c r="ED2307" s="69"/>
      <c r="EE2307" s="69"/>
      <c r="EF2307" s="69"/>
      <c r="EG2307" s="69"/>
      <c r="EH2307" s="69"/>
      <c r="EI2307" s="69"/>
      <c r="EJ2307" s="69"/>
      <c r="EK2307" s="69"/>
      <c r="EL2307" s="69"/>
      <c r="EM2307" s="69"/>
      <c r="EN2307" s="69"/>
      <c r="EO2307" s="69"/>
      <c r="EP2307" s="69"/>
      <c r="EQ2307" s="69"/>
      <c r="ER2307" s="69"/>
      <c r="ES2307" s="69"/>
      <c r="ET2307" s="69"/>
      <c r="EU2307" s="69"/>
      <c r="EV2307" s="69"/>
      <c r="EW2307" s="69"/>
      <c r="EX2307" s="69"/>
      <c r="EY2307" s="69"/>
      <c r="EZ2307" s="69"/>
      <c r="FA2307" s="69"/>
      <c r="FB2307" s="69"/>
      <c r="FC2307" s="69"/>
      <c r="FD2307" s="69"/>
      <c r="FE2307" s="69"/>
      <c r="FF2307" s="69"/>
      <c r="FG2307" s="69"/>
      <c r="FH2307" s="69"/>
      <c r="FI2307" s="69"/>
      <c r="FJ2307" s="69"/>
      <c r="FK2307" s="69"/>
      <c r="FL2307" s="69"/>
      <c r="FM2307" s="69"/>
      <c r="FN2307" s="69"/>
      <c r="FO2307" s="69"/>
      <c r="FP2307" s="69"/>
      <c r="FQ2307" s="69"/>
      <c r="FR2307" s="69"/>
      <c r="FS2307" s="69"/>
      <c r="FT2307" s="69"/>
      <c r="FU2307" s="69"/>
      <c r="FV2307" s="69"/>
      <c r="FW2307" s="69"/>
      <c r="FX2307" s="69"/>
      <c r="FY2307" s="69"/>
      <c r="FZ2307" s="69"/>
      <c r="GA2307" s="69"/>
      <c r="GB2307" s="69"/>
      <c r="GC2307" s="69"/>
      <c r="GD2307" s="69"/>
      <c r="GE2307" s="69"/>
      <c r="GF2307" s="69"/>
      <c r="GG2307" s="69"/>
      <c r="GH2307" s="69"/>
      <c r="GI2307" s="69"/>
      <c r="GJ2307" s="69"/>
      <c r="GK2307" s="69"/>
      <c r="GL2307" s="69"/>
      <c r="GM2307" s="69"/>
      <c r="GN2307" s="69"/>
      <c r="GO2307" s="69"/>
      <c r="GP2307" s="69"/>
      <c r="GQ2307" s="69"/>
      <c r="GR2307" s="69"/>
      <c r="GS2307" s="69"/>
      <c r="GT2307" s="69"/>
      <c r="GU2307" s="69"/>
      <c r="GV2307" s="69"/>
      <c r="GW2307" s="69"/>
      <c r="GX2307" s="69"/>
      <c r="GY2307" s="69"/>
      <c r="GZ2307" s="69"/>
      <c r="HA2307" s="69"/>
      <c r="HB2307" s="69"/>
      <c r="HC2307" s="69"/>
      <c r="HD2307" s="69"/>
      <c r="HE2307" s="69"/>
      <c r="HF2307" s="69"/>
      <c r="HG2307" s="69"/>
      <c r="HH2307" s="69"/>
      <c r="HI2307" s="69"/>
      <c r="HJ2307" s="69"/>
      <c r="HK2307" s="69"/>
      <c r="HL2307" s="69"/>
      <c r="HM2307" s="69"/>
      <c r="HN2307" s="69"/>
      <c r="HO2307" s="69"/>
      <c r="HP2307" s="69"/>
      <c r="HQ2307" s="69"/>
      <c r="HR2307" s="69"/>
      <c r="HS2307" s="69"/>
      <c r="HT2307" s="69"/>
      <c r="HU2307" s="69"/>
      <c r="HV2307" s="69"/>
      <c r="HW2307" s="69"/>
      <c r="HX2307" s="69"/>
      <c r="HY2307" s="69"/>
      <c r="HZ2307" s="69"/>
      <c r="IA2307" s="69"/>
      <c r="IB2307" s="69"/>
      <c r="IC2307" s="69"/>
      <c r="ID2307" s="69"/>
      <c r="IE2307" s="69"/>
      <c r="IF2307" s="69"/>
      <c r="IG2307" s="69"/>
      <c r="IH2307" s="69"/>
      <c r="II2307" s="69"/>
      <c r="IJ2307" s="69"/>
      <c r="IK2307" s="69"/>
      <c r="IL2307" s="69"/>
      <c r="IM2307" s="69"/>
      <c r="IN2307" s="69"/>
    </row>
    <row r="2308" spans="1:248" s="70" customFormat="1" ht="47.1" customHeight="1" x14ac:dyDescent="0.2">
      <c r="A2308" s="13" t="s">
        <v>1049</v>
      </c>
      <c r="B2308" s="19">
        <v>52078</v>
      </c>
      <c r="C2308" s="16" t="s">
        <v>1050</v>
      </c>
      <c r="D2308" s="355">
        <v>23100</v>
      </c>
      <c r="E2308" s="69"/>
      <c r="F2308" s="69"/>
      <c r="G2308" s="69"/>
      <c r="H2308" s="69"/>
      <c r="I2308" s="69"/>
      <c r="J2308" s="69"/>
      <c r="N2308" s="69"/>
      <c r="O2308" s="69"/>
      <c r="P2308" s="69"/>
      <c r="Q2308" s="69"/>
      <c r="R2308" s="69"/>
      <c r="S2308" s="69"/>
      <c r="T2308" s="69"/>
      <c r="U2308" s="69"/>
      <c r="V2308" s="69"/>
      <c r="W2308" s="69"/>
      <c r="X2308" s="69"/>
      <c r="Y2308" s="69"/>
      <c r="Z2308" s="69"/>
      <c r="AA2308" s="69"/>
      <c r="AB2308" s="69"/>
      <c r="AC2308" s="69"/>
      <c r="AD2308" s="69"/>
      <c r="AE2308" s="69"/>
      <c r="AF2308" s="69"/>
      <c r="AG2308" s="69"/>
      <c r="AH2308" s="69"/>
      <c r="AI2308" s="69"/>
      <c r="AJ2308" s="69"/>
      <c r="AK2308" s="69"/>
      <c r="AL2308" s="69"/>
      <c r="AM2308" s="69"/>
      <c r="AN2308" s="69"/>
      <c r="AO2308" s="69"/>
      <c r="AP2308" s="69"/>
      <c r="AQ2308" s="69"/>
      <c r="AR2308" s="69"/>
      <c r="AS2308" s="69"/>
      <c r="AT2308" s="69"/>
      <c r="AU2308" s="69"/>
      <c r="AV2308" s="69"/>
      <c r="AW2308" s="69"/>
      <c r="AX2308" s="69"/>
      <c r="AY2308" s="69"/>
      <c r="AZ2308" s="69"/>
      <c r="BA2308" s="69"/>
      <c r="BB2308" s="69"/>
      <c r="BC2308" s="69"/>
      <c r="BD2308" s="69"/>
      <c r="BE2308" s="69"/>
      <c r="BF2308" s="69"/>
      <c r="BG2308" s="69"/>
      <c r="BH2308" s="69"/>
      <c r="BI2308" s="69"/>
      <c r="BJ2308" s="69"/>
      <c r="BK2308" s="69"/>
      <c r="BL2308" s="69"/>
      <c r="BM2308" s="69"/>
      <c r="BN2308" s="69"/>
      <c r="BO2308" s="69"/>
      <c r="BP2308" s="69"/>
      <c r="BQ2308" s="69"/>
      <c r="BR2308" s="69"/>
      <c r="BS2308" s="69"/>
      <c r="BT2308" s="69"/>
      <c r="BU2308" s="69"/>
      <c r="BV2308" s="69"/>
      <c r="BW2308" s="69"/>
      <c r="BX2308" s="69"/>
      <c r="BY2308" s="69"/>
      <c r="BZ2308" s="69"/>
      <c r="CA2308" s="69"/>
      <c r="CB2308" s="69"/>
      <c r="CC2308" s="69"/>
      <c r="CD2308" s="69"/>
      <c r="CE2308" s="69"/>
      <c r="CF2308" s="69"/>
      <c r="CG2308" s="69"/>
      <c r="CH2308" s="69"/>
      <c r="CI2308" s="69"/>
      <c r="CJ2308" s="69"/>
      <c r="CK2308" s="69"/>
      <c r="CL2308" s="69"/>
      <c r="CM2308" s="69"/>
      <c r="CN2308" s="69"/>
      <c r="CO2308" s="69"/>
      <c r="CP2308" s="69"/>
      <c r="CQ2308" s="69"/>
      <c r="CR2308" s="69"/>
      <c r="CS2308" s="69"/>
      <c r="CT2308" s="69"/>
      <c r="CU2308" s="69"/>
      <c r="CV2308" s="69"/>
      <c r="CW2308" s="69"/>
      <c r="CX2308" s="69"/>
      <c r="CY2308" s="69"/>
      <c r="CZ2308" s="69"/>
      <c r="DA2308" s="69"/>
      <c r="DB2308" s="69"/>
      <c r="DC2308" s="69"/>
      <c r="DD2308" s="69"/>
      <c r="DE2308" s="69"/>
      <c r="DF2308" s="69"/>
      <c r="DG2308" s="69"/>
      <c r="DH2308" s="69"/>
      <c r="DI2308" s="69"/>
      <c r="DJ2308" s="69"/>
      <c r="DK2308" s="69"/>
      <c r="DL2308" s="69"/>
      <c r="DM2308" s="69"/>
      <c r="DN2308" s="69"/>
      <c r="DO2308" s="69"/>
      <c r="DP2308" s="69"/>
      <c r="DQ2308" s="69"/>
      <c r="DR2308" s="69"/>
      <c r="DS2308" s="69"/>
      <c r="DT2308" s="69"/>
      <c r="DU2308" s="69"/>
      <c r="DV2308" s="69"/>
      <c r="DW2308" s="69"/>
      <c r="DX2308" s="69"/>
      <c r="DY2308" s="69"/>
      <c r="DZ2308" s="69"/>
      <c r="EA2308" s="69"/>
      <c r="EB2308" s="69"/>
      <c r="EC2308" s="69"/>
      <c r="ED2308" s="69"/>
      <c r="EE2308" s="69"/>
      <c r="EF2308" s="69"/>
      <c r="EG2308" s="69"/>
      <c r="EH2308" s="69"/>
      <c r="EI2308" s="69"/>
      <c r="EJ2308" s="69"/>
      <c r="EK2308" s="69"/>
      <c r="EL2308" s="69"/>
      <c r="EM2308" s="69"/>
      <c r="EN2308" s="69"/>
      <c r="EO2308" s="69"/>
      <c r="EP2308" s="69"/>
      <c r="EQ2308" s="69"/>
      <c r="ER2308" s="69"/>
      <c r="ES2308" s="69"/>
      <c r="ET2308" s="69"/>
      <c r="EU2308" s="69"/>
      <c r="EV2308" s="69"/>
      <c r="EW2308" s="69"/>
      <c r="EX2308" s="69"/>
      <c r="EY2308" s="69"/>
      <c r="EZ2308" s="69"/>
      <c r="FA2308" s="69"/>
      <c r="FB2308" s="69"/>
      <c r="FC2308" s="69"/>
      <c r="FD2308" s="69"/>
      <c r="FE2308" s="69"/>
      <c r="FF2308" s="69"/>
      <c r="FG2308" s="69"/>
      <c r="FH2308" s="69"/>
      <c r="FI2308" s="69"/>
      <c r="FJ2308" s="69"/>
      <c r="FK2308" s="69"/>
      <c r="FL2308" s="69"/>
      <c r="FM2308" s="69"/>
      <c r="FN2308" s="69"/>
      <c r="FO2308" s="69"/>
      <c r="FP2308" s="69"/>
      <c r="FQ2308" s="69"/>
      <c r="FR2308" s="69"/>
      <c r="FS2308" s="69"/>
      <c r="FT2308" s="69"/>
      <c r="FU2308" s="69"/>
      <c r="FV2308" s="69"/>
      <c r="FW2308" s="69"/>
      <c r="FX2308" s="69"/>
      <c r="FY2308" s="69"/>
      <c r="FZ2308" s="69"/>
      <c r="GA2308" s="69"/>
      <c r="GB2308" s="69"/>
      <c r="GC2308" s="69"/>
      <c r="GD2308" s="69"/>
      <c r="GE2308" s="69"/>
      <c r="GF2308" s="69"/>
      <c r="GG2308" s="69"/>
      <c r="GH2308" s="69"/>
      <c r="GI2308" s="69"/>
      <c r="GJ2308" s="69"/>
      <c r="GK2308" s="69"/>
      <c r="GL2308" s="69"/>
      <c r="GM2308" s="69"/>
      <c r="GN2308" s="69"/>
      <c r="GO2308" s="69"/>
      <c r="GP2308" s="69"/>
      <c r="GQ2308" s="69"/>
      <c r="GR2308" s="69"/>
      <c r="GS2308" s="69"/>
      <c r="GT2308" s="69"/>
      <c r="GU2308" s="69"/>
      <c r="GV2308" s="69"/>
      <c r="GW2308" s="69"/>
      <c r="GX2308" s="69"/>
      <c r="GY2308" s="69"/>
      <c r="GZ2308" s="69"/>
      <c r="HA2308" s="69"/>
      <c r="HB2308" s="69"/>
      <c r="HC2308" s="69"/>
      <c r="HD2308" s="69"/>
      <c r="HE2308" s="69"/>
      <c r="HF2308" s="69"/>
      <c r="HG2308" s="69"/>
      <c r="HH2308" s="69"/>
      <c r="HI2308" s="69"/>
      <c r="HJ2308" s="69"/>
      <c r="HK2308" s="69"/>
      <c r="HL2308" s="69"/>
      <c r="HM2308" s="69"/>
      <c r="HN2308" s="69"/>
      <c r="HO2308" s="69"/>
      <c r="HP2308" s="69"/>
      <c r="HQ2308" s="69"/>
      <c r="HR2308" s="69"/>
      <c r="HS2308" s="69"/>
      <c r="HT2308" s="69"/>
      <c r="HU2308" s="69"/>
      <c r="HV2308" s="69"/>
      <c r="HW2308" s="69"/>
      <c r="HX2308" s="69"/>
      <c r="HY2308" s="69"/>
      <c r="HZ2308" s="69"/>
      <c r="IA2308" s="69"/>
      <c r="IB2308" s="69"/>
      <c r="IC2308" s="69"/>
      <c r="ID2308" s="69"/>
      <c r="IE2308" s="69"/>
      <c r="IF2308" s="69"/>
      <c r="IG2308" s="69"/>
      <c r="IH2308" s="69"/>
      <c r="II2308" s="69"/>
      <c r="IJ2308" s="69"/>
      <c r="IK2308" s="69"/>
      <c r="IL2308" s="69"/>
      <c r="IM2308" s="69"/>
      <c r="IN2308" s="69"/>
    </row>
    <row r="2309" spans="1:248" s="70" customFormat="1" ht="47.1" customHeight="1" x14ac:dyDescent="0.2">
      <c r="A2309" s="13" t="s">
        <v>931</v>
      </c>
      <c r="B2309" s="19">
        <v>52079</v>
      </c>
      <c r="C2309" s="16" t="s">
        <v>1051</v>
      </c>
      <c r="D2309" s="355">
        <v>30625</v>
      </c>
      <c r="E2309" s="69"/>
      <c r="F2309" s="69"/>
      <c r="G2309" s="69"/>
      <c r="H2309" s="69"/>
      <c r="I2309" s="69"/>
      <c r="J2309" s="69"/>
      <c r="N2309" s="69"/>
      <c r="O2309" s="69"/>
      <c r="P2309" s="69"/>
      <c r="Q2309" s="69"/>
      <c r="R2309" s="69"/>
      <c r="S2309" s="69"/>
      <c r="T2309" s="69"/>
      <c r="U2309" s="69"/>
      <c r="V2309" s="69"/>
      <c r="W2309" s="69"/>
      <c r="X2309" s="69"/>
      <c r="Y2309" s="69"/>
      <c r="Z2309" s="69"/>
      <c r="AA2309" s="69"/>
      <c r="AB2309" s="69"/>
      <c r="AC2309" s="69"/>
      <c r="AD2309" s="69"/>
      <c r="AE2309" s="69"/>
      <c r="AF2309" s="69"/>
      <c r="AG2309" s="69"/>
      <c r="AH2309" s="69"/>
      <c r="AI2309" s="69"/>
      <c r="AJ2309" s="69"/>
      <c r="AK2309" s="69"/>
      <c r="AL2309" s="69"/>
      <c r="AM2309" s="69"/>
      <c r="AN2309" s="69"/>
      <c r="AO2309" s="69"/>
      <c r="AP2309" s="69"/>
      <c r="AQ2309" s="69"/>
      <c r="AR2309" s="69"/>
      <c r="AS2309" s="69"/>
      <c r="AT2309" s="69"/>
      <c r="AU2309" s="69"/>
      <c r="AV2309" s="69"/>
      <c r="AW2309" s="69"/>
      <c r="AX2309" s="69"/>
      <c r="AY2309" s="69"/>
      <c r="AZ2309" s="69"/>
      <c r="BA2309" s="69"/>
      <c r="BB2309" s="69"/>
      <c r="BC2309" s="69"/>
      <c r="BD2309" s="69"/>
      <c r="BE2309" s="69"/>
      <c r="BF2309" s="69"/>
      <c r="BG2309" s="69"/>
      <c r="BH2309" s="69"/>
      <c r="BI2309" s="69"/>
      <c r="BJ2309" s="69"/>
      <c r="BK2309" s="69"/>
      <c r="BL2309" s="69"/>
      <c r="BM2309" s="69"/>
      <c r="BN2309" s="69"/>
      <c r="BO2309" s="69"/>
      <c r="BP2309" s="69"/>
      <c r="BQ2309" s="69"/>
      <c r="BR2309" s="69"/>
      <c r="BS2309" s="69"/>
      <c r="BT2309" s="69"/>
      <c r="BU2309" s="69"/>
      <c r="BV2309" s="69"/>
      <c r="BW2309" s="69"/>
      <c r="BX2309" s="69"/>
      <c r="BY2309" s="69"/>
      <c r="BZ2309" s="69"/>
      <c r="CA2309" s="69"/>
      <c r="CB2309" s="69"/>
      <c r="CC2309" s="69"/>
      <c r="CD2309" s="69"/>
      <c r="CE2309" s="69"/>
      <c r="CF2309" s="69"/>
      <c r="CG2309" s="69"/>
      <c r="CH2309" s="69"/>
      <c r="CI2309" s="69"/>
      <c r="CJ2309" s="69"/>
      <c r="CK2309" s="69"/>
      <c r="CL2309" s="69"/>
      <c r="CM2309" s="69"/>
      <c r="CN2309" s="69"/>
      <c r="CO2309" s="69"/>
      <c r="CP2309" s="69"/>
      <c r="CQ2309" s="69"/>
      <c r="CR2309" s="69"/>
      <c r="CS2309" s="69"/>
      <c r="CT2309" s="69"/>
      <c r="CU2309" s="69"/>
      <c r="CV2309" s="69"/>
      <c r="CW2309" s="69"/>
      <c r="CX2309" s="69"/>
      <c r="CY2309" s="69"/>
      <c r="CZ2309" s="69"/>
      <c r="DA2309" s="69"/>
      <c r="DB2309" s="69"/>
      <c r="DC2309" s="69"/>
      <c r="DD2309" s="69"/>
      <c r="DE2309" s="69"/>
      <c r="DF2309" s="69"/>
      <c r="DG2309" s="69"/>
      <c r="DH2309" s="69"/>
      <c r="DI2309" s="69"/>
      <c r="DJ2309" s="69"/>
      <c r="DK2309" s="69"/>
      <c r="DL2309" s="69"/>
      <c r="DM2309" s="69"/>
      <c r="DN2309" s="69"/>
      <c r="DO2309" s="69"/>
      <c r="DP2309" s="69"/>
      <c r="DQ2309" s="69"/>
      <c r="DR2309" s="69"/>
      <c r="DS2309" s="69"/>
      <c r="DT2309" s="69"/>
      <c r="DU2309" s="69"/>
      <c r="DV2309" s="69"/>
      <c r="DW2309" s="69"/>
      <c r="DX2309" s="69"/>
      <c r="DY2309" s="69"/>
      <c r="DZ2309" s="69"/>
      <c r="EA2309" s="69"/>
      <c r="EB2309" s="69"/>
      <c r="EC2309" s="69"/>
      <c r="ED2309" s="69"/>
      <c r="EE2309" s="69"/>
      <c r="EF2309" s="69"/>
      <c r="EG2309" s="69"/>
      <c r="EH2309" s="69"/>
      <c r="EI2309" s="69"/>
      <c r="EJ2309" s="69"/>
      <c r="EK2309" s="69"/>
      <c r="EL2309" s="69"/>
      <c r="EM2309" s="69"/>
      <c r="EN2309" s="69"/>
      <c r="EO2309" s="69"/>
      <c r="EP2309" s="69"/>
      <c r="EQ2309" s="69"/>
      <c r="ER2309" s="69"/>
      <c r="ES2309" s="69"/>
      <c r="ET2309" s="69"/>
      <c r="EU2309" s="69"/>
      <c r="EV2309" s="69"/>
      <c r="EW2309" s="69"/>
      <c r="EX2309" s="69"/>
      <c r="EY2309" s="69"/>
      <c r="EZ2309" s="69"/>
      <c r="FA2309" s="69"/>
      <c r="FB2309" s="69"/>
      <c r="FC2309" s="69"/>
      <c r="FD2309" s="69"/>
      <c r="FE2309" s="69"/>
      <c r="FF2309" s="69"/>
      <c r="FG2309" s="69"/>
      <c r="FH2309" s="69"/>
      <c r="FI2309" s="69"/>
      <c r="FJ2309" s="69"/>
      <c r="FK2309" s="69"/>
      <c r="FL2309" s="69"/>
      <c r="FM2309" s="69"/>
      <c r="FN2309" s="69"/>
      <c r="FO2309" s="69"/>
      <c r="FP2309" s="69"/>
      <c r="FQ2309" s="69"/>
      <c r="FR2309" s="69"/>
      <c r="FS2309" s="69"/>
      <c r="FT2309" s="69"/>
      <c r="FU2309" s="69"/>
      <c r="FV2309" s="69"/>
      <c r="FW2309" s="69"/>
      <c r="FX2309" s="69"/>
      <c r="FY2309" s="69"/>
      <c r="FZ2309" s="69"/>
      <c r="GA2309" s="69"/>
      <c r="GB2309" s="69"/>
      <c r="GC2309" s="69"/>
      <c r="GD2309" s="69"/>
      <c r="GE2309" s="69"/>
      <c r="GF2309" s="69"/>
      <c r="GG2309" s="69"/>
      <c r="GH2309" s="69"/>
      <c r="GI2309" s="69"/>
      <c r="GJ2309" s="69"/>
      <c r="GK2309" s="69"/>
      <c r="GL2309" s="69"/>
      <c r="GM2309" s="69"/>
      <c r="GN2309" s="69"/>
      <c r="GO2309" s="69"/>
      <c r="GP2309" s="69"/>
      <c r="GQ2309" s="69"/>
      <c r="GR2309" s="69"/>
      <c r="GS2309" s="69"/>
      <c r="GT2309" s="69"/>
      <c r="GU2309" s="69"/>
      <c r="GV2309" s="69"/>
      <c r="GW2309" s="69"/>
      <c r="GX2309" s="69"/>
      <c r="GY2309" s="69"/>
      <c r="GZ2309" s="69"/>
      <c r="HA2309" s="69"/>
      <c r="HB2309" s="69"/>
      <c r="HC2309" s="69"/>
      <c r="HD2309" s="69"/>
      <c r="HE2309" s="69"/>
      <c r="HF2309" s="69"/>
      <c r="HG2309" s="69"/>
      <c r="HH2309" s="69"/>
      <c r="HI2309" s="69"/>
      <c r="HJ2309" s="69"/>
      <c r="HK2309" s="69"/>
      <c r="HL2309" s="69"/>
      <c r="HM2309" s="69"/>
      <c r="HN2309" s="69"/>
      <c r="HO2309" s="69"/>
      <c r="HP2309" s="69"/>
      <c r="HQ2309" s="69"/>
      <c r="HR2309" s="69"/>
      <c r="HS2309" s="69"/>
      <c r="HT2309" s="69"/>
      <c r="HU2309" s="69"/>
      <c r="HV2309" s="69"/>
      <c r="HW2309" s="69"/>
      <c r="HX2309" s="69"/>
      <c r="HY2309" s="69"/>
      <c r="HZ2309" s="69"/>
      <c r="IA2309" s="69"/>
      <c r="IB2309" s="69"/>
      <c r="IC2309" s="69"/>
      <c r="ID2309" s="69"/>
      <c r="IE2309" s="69"/>
      <c r="IF2309" s="69"/>
      <c r="IG2309" s="69"/>
      <c r="IH2309" s="69"/>
      <c r="II2309" s="69"/>
      <c r="IJ2309" s="69"/>
      <c r="IK2309" s="69"/>
      <c r="IL2309" s="69"/>
      <c r="IM2309" s="69"/>
      <c r="IN2309" s="69"/>
    </row>
    <row r="2310" spans="1:248" s="70" customFormat="1" ht="47.1" customHeight="1" x14ac:dyDescent="0.2">
      <c r="A2310" s="13" t="s">
        <v>1053</v>
      </c>
      <c r="B2310" s="19">
        <v>52080</v>
      </c>
      <c r="C2310" s="16" t="s">
        <v>1054</v>
      </c>
      <c r="D2310" s="355">
        <v>19330</v>
      </c>
      <c r="E2310" s="69"/>
      <c r="F2310" s="69"/>
      <c r="G2310" s="69"/>
      <c r="H2310" s="69"/>
      <c r="I2310" s="69"/>
      <c r="J2310" s="69"/>
      <c r="N2310" s="69"/>
      <c r="O2310" s="69"/>
      <c r="P2310" s="69"/>
      <c r="Q2310" s="69"/>
      <c r="R2310" s="69"/>
      <c r="S2310" s="69"/>
      <c r="T2310" s="69"/>
      <c r="U2310" s="69"/>
      <c r="V2310" s="69"/>
      <c r="W2310" s="69"/>
      <c r="X2310" s="69"/>
      <c r="Y2310" s="69"/>
      <c r="Z2310" s="69"/>
      <c r="AA2310" s="69"/>
      <c r="AB2310" s="69"/>
      <c r="AC2310" s="69"/>
      <c r="AD2310" s="69"/>
      <c r="AE2310" s="69"/>
      <c r="AF2310" s="69"/>
      <c r="AG2310" s="69"/>
      <c r="AH2310" s="69"/>
      <c r="AI2310" s="69"/>
      <c r="AJ2310" s="69"/>
      <c r="AK2310" s="69"/>
      <c r="AL2310" s="69"/>
      <c r="AM2310" s="69"/>
      <c r="AN2310" s="69"/>
      <c r="AO2310" s="69"/>
      <c r="AP2310" s="69"/>
      <c r="AQ2310" s="69"/>
      <c r="AR2310" s="69"/>
      <c r="AS2310" s="69"/>
      <c r="AT2310" s="69"/>
      <c r="AU2310" s="69"/>
      <c r="AV2310" s="69"/>
      <c r="AW2310" s="69"/>
      <c r="AX2310" s="69"/>
      <c r="AY2310" s="69"/>
      <c r="AZ2310" s="69"/>
      <c r="BA2310" s="69"/>
      <c r="BB2310" s="69"/>
      <c r="BC2310" s="69"/>
      <c r="BD2310" s="69"/>
      <c r="BE2310" s="69"/>
      <c r="BF2310" s="69"/>
      <c r="BG2310" s="69"/>
      <c r="BH2310" s="69"/>
      <c r="BI2310" s="69"/>
      <c r="BJ2310" s="69"/>
      <c r="BK2310" s="69"/>
      <c r="BL2310" s="69"/>
      <c r="BM2310" s="69"/>
      <c r="BN2310" s="69"/>
      <c r="BO2310" s="69"/>
      <c r="BP2310" s="69"/>
      <c r="BQ2310" s="69"/>
      <c r="BR2310" s="69"/>
      <c r="BS2310" s="69"/>
      <c r="BT2310" s="69"/>
      <c r="BU2310" s="69"/>
      <c r="BV2310" s="69"/>
      <c r="BW2310" s="69"/>
      <c r="BX2310" s="69"/>
      <c r="BY2310" s="69"/>
      <c r="BZ2310" s="69"/>
      <c r="CA2310" s="69"/>
      <c r="CB2310" s="69"/>
      <c r="CC2310" s="69"/>
      <c r="CD2310" s="69"/>
      <c r="CE2310" s="69"/>
      <c r="CF2310" s="69"/>
      <c r="CG2310" s="69"/>
      <c r="CH2310" s="69"/>
      <c r="CI2310" s="69"/>
      <c r="CJ2310" s="69"/>
      <c r="CK2310" s="69"/>
      <c r="CL2310" s="69"/>
      <c r="CM2310" s="69"/>
      <c r="CN2310" s="69"/>
      <c r="CO2310" s="69"/>
      <c r="CP2310" s="69"/>
      <c r="CQ2310" s="69"/>
      <c r="CR2310" s="69"/>
      <c r="CS2310" s="69"/>
      <c r="CT2310" s="69"/>
      <c r="CU2310" s="69"/>
      <c r="CV2310" s="69"/>
      <c r="CW2310" s="69"/>
      <c r="CX2310" s="69"/>
      <c r="CY2310" s="69"/>
      <c r="CZ2310" s="69"/>
      <c r="DA2310" s="69"/>
      <c r="DB2310" s="69"/>
      <c r="DC2310" s="69"/>
      <c r="DD2310" s="69"/>
      <c r="DE2310" s="69"/>
      <c r="DF2310" s="69"/>
      <c r="DG2310" s="69"/>
      <c r="DH2310" s="69"/>
      <c r="DI2310" s="69"/>
      <c r="DJ2310" s="69"/>
      <c r="DK2310" s="69"/>
      <c r="DL2310" s="69"/>
      <c r="DM2310" s="69"/>
      <c r="DN2310" s="69"/>
      <c r="DO2310" s="69"/>
      <c r="DP2310" s="69"/>
      <c r="DQ2310" s="69"/>
      <c r="DR2310" s="69"/>
      <c r="DS2310" s="69"/>
      <c r="DT2310" s="69"/>
      <c r="DU2310" s="69"/>
      <c r="DV2310" s="69"/>
      <c r="DW2310" s="69"/>
      <c r="DX2310" s="69"/>
      <c r="DY2310" s="69"/>
      <c r="DZ2310" s="69"/>
      <c r="EA2310" s="69"/>
      <c r="EB2310" s="69"/>
      <c r="EC2310" s="69"/>
      <c r="ED2310" s="69"/>
      <c r="EE2310" s="69"/>
      <c r="EF2310" s="69"/>
      <c r="EG2310" s="69"/>
      <c r="EH2310" s="69"/>
      <c r="EI2310" s="69"/>
      <c r="EJ2310" s="69"/>
      <c r="EK2310" s="69"/>
      <c r="EL2310" s="69"/>
      <c r="EM2310" s="69"/>
      <c r="EN2310" s="69"/>
      <c r="EO2310" s="69"/>
      <c r="EP2310" s="69"/>
      <c r="EQ2310" s="69"/>
      <c r="ER2310" s="69"/>
      <c r="ES2310" s="69"/>
      <c r="ET2310" s="69"/>
      <c r="EU2310" s="69"/>
      <c r="EV2310" s="69"/>
      <c r="EW2310" s="69"/>
      <c r="EX2310" s="69"/>
      <c r="EY2310" s="69"/>
      <c r="EZ2310" s="69"/>
      <c r="FA2310" s="69"/>
      <c r="FB2310" s="69"/>
      <c r="FC2310" s="69"/>
      <c r="FD2310" s="69"/>
      <c r="FE2310" s="69"/>
      <c r="FF2310" s="69"/>
      <c r="FG2310" s="69"/>
      <c r="FH2310" s="69"/>
      <c r="FI2310" s="69"/>
      <c r="FJ2310" s="69"/>
      <c r="FK2310" s="69"/>
      <c r="FL2310" s="69"/>
      <c r="FM2310" s="69"/>
      <c r="FN2310" s="69"/>
      <c r="FO2310" s="69"/>
      <c r="FP2310" s="69"/>
      <c r="FQ2310" s="69"/>
      <c r="FR2310" s="69"/>
      <c r="FS2310" s="69"/>
      <c r="FT2310" s="69"/>
      <c r="FU2310" s="69"/>
      <c r="FV2310" s="69"/>
      <c r="FW2310" s="69"/>
      <c r="FX2310" s="69"/>
      <c r="FY2310" s="69"/>
      <c r="FZ2310" s="69"/>
      <c r="GA2310" s="69"/>
      <c r="GB2310" s="69"/>
      <c r="GC2310" s="69"/>
      <c r="GD2310" s="69"/>
      <c r="GE2310" s="69"/>
      <c r="GF2310" s="69"/>
      <c r="GG2310" s="69"/>
      <c r="GH2310" s="69"/>
      <c r="GI2310" s="69"/>
      <c r="GJ2310" s="69"/>
      <c r="GK2310" s="69"/>
      <c r="GL2310" s="69"/>
      <c r="GM2310" s="69"/>
      <c r="GN2310" s="69"/>
      <c r="GO2310" s="69"/>
      <c r="GP2310" s="69"/>
      <c r="GQ2310" s="69"/>
      <c r="GR2310" s="69"/>
      <c r="GS2310" s="69"/>
      <c r="GT2310" s="69"/>
      <c r="GU2310" s="69"/>
      <c r="GV2310" s="69"/>
      <c r="GW2310" s="69"/>
      <c r="GX2310" s="69"/>
      <c r="GY2310" s="69"/>
      <c r="GZ2310" s="69"/>
      <c r="HA2310" s="69"/>
      <c r="HB2310" s="69"/>
      <c r="HC2310" s="69"/>
      <c r="HD2310" s="69"/>
      <c r="HE2310" s="69"/>
      <c r="HF2310" s="69"/>
      <c r="HG2310" s="69"/>
      <c r="HH2310" s="69"/>
      <c r="HI2310" s="69"/>
      <c r="HJ2310" s="69"/>
      <c r="HK2310" s="69"/>
      <c r="HL2310" s="69"/>
      <c r="HM2310" s="69"/>
      <c r="HN2310" s="69"/>
      <c r="HO2310" s="69"/>
      <c r="HP2310" s="69"/>
      <c r="HQ2310" s="69"/>
      <c r="HR2310" s="69"/>
      <c r="HS2310" s="69"/>
      <c r="HT2310" s="69"/>
      <c r="HU2310" s="69"/>
      <c r="HV2310" s="69"/>
      <c r="HW2310" s="69"/>
      <c r="HX2310" s="69"/>
      <c r="HY2310" s="69"/>
      <c r="HZ2310" s="69"/>
      <c r="IA2310" s="69"/>
      <c r="IB2310" s="69"/>
      <c r="IC2310" s="69"/>
      <c r="ID2310" s="69"/>
      <c r="IE2310" s="69"/>
      <c r="IF2310" s="69"/>
      <c r="IG2310" s="69"/>
      <c r="IH2310" s="69"/>
      <c r="II2310" s="69"/>
      <c r="IJ2310" s="69"/>
      <c r="IK2310" s="69"/>
      <c r="IL2310" s="69"/>
      <c r="IM2310" s="69"/>
      <c r="IN2310" s="69"/>
    </row>
    <row r="2311" spans="1:248" s="70" customFormat="1" ht="15.95" customHeight="1" x14ac:dyDescent="0.2">
      <c r="A2311" s="13" t="s">
        <v>1055</v>
      </c>
      <c r="B2311" s="19">
        <v>52081</v>
      </c>
      <c r="C2311" s="16" t="s">
        <v>1056</v>
      </c>
      <c r="D2311" s="355">
        <v>57100</v>
      </c>
      <c r="E2311" s="69"/>
      <c r="F2311" s="69"/>
      <c r="G2311" s="69"/>
      <c r="H2311" s="69"/>
      <c r="I2311" s="69"/>
      <c r="J2311" s="69"/>
      <c r="N2311" s="69"/>
      <c r="O2311" s="69"/>
      <c r="P2311" s="69"/>
      <c r="Q2311" s="69"/>
      <c r="R2311" s="69"/>
      <c r="S2311" s="69"/>
      <c r="T2311" s="69"/>
      <c r="U2311" s="69"/>
      <c r="V2311" s="69"/>
      <c r="W2311" s="69"/>
      <c r="X2311" s="69"/>
      <c r="Y2311" s="69"/>
      <c r="Z2311" s="69"/>
      <c r="AA2311" s="69"/>
      <c r="AB2311" s="69"/>
      <c r="AC2311" s="69"/>
      <c r="AD2311" s="69"/>
      <c r="AE2311" s="69"/>
      <c r="AF2311" s="69"/>
      <c r="AG2311" s="69"/>
      <c r="AH2311" s="69"/>
      <c r="AI2311" s="69"/>
      <c r="AJ2311" s="69"/>
      <c r="AK2311" s="69"/>
      <c r="AL2311" s="69"/>
      <c r="AM2311" s="69"/>
      <c r="AN2311" s="69"/>
      <c r="AO2311" s="69"/>
      <c r="AP2311" s="69"/>
      <c r="AQ2311" s="69"/>
      <c r="AR2311" s="69"/>
      <c r="AS2311" s="69"/>
      <c r="AT2311" s="69"/>
      <c r="AU2311" s="69"/>
      <c r="AV2311" s="69"/>
      <c r="AW2311" s="69"/>
      <c r="AX2311" s="69"/>
      <c r="AY2311" s="69"/>
      <c r="AZ2311" s="69"/>
      <c r="BA2311" s="69"/>
      <c r="BB2311" s="69"/>
      <c r="BC2311" s="69"/>
      <c r="BD2311" s="69"/>
      <c r="BE2311" s="69"/>
      <c r="BF2311" s="69"/>
      <c r="BG2311" s="69"/>
      <c r="BH2311" s="69"/>
      <c r="BI2311" s="69"/>
      <c r="BJ2311" s="69"/>
      <c r="BK2311" s="69"/>
      <c r="BL2311" s="69"/>
      <c r="BM2311" s="69"/>
      <c r="BN2311" s="69"/>
      <c r="BO2311" s="69"/>
      <c r="BP2311" s="69"/>
      <c r="BQ2311" s="69"/>
      <c r="BR2311" s="69"/>
      <c r="BS2311" s="69"/>
      <c r="BT2311" s="69"/>
      <c r="BU2311" s="69"/>
      <c r="BV2311" s="69"/>
      <c r="BW2311" s="69"/>
      <c r="BX2311" s="69"/>
      <c r="BY2311" s="69"/>
      <c r="BZ2311" s="69"/>
      <c r="CA2311" s="69"/>
      <c r="CB2311" s="69"/>
      <c r="CC2311" s="69"/>
      <c r="CD2311" s="69"/>
      <c r="CE2311" s="69"/>
      <c r="CF2311" s="69"/>
      <c r="CG2311" s="69"/>
      <c r="CH2311" s="69"/>
      <c r="CI2311" s="69"/>
      <c r="CJ2311" s="69"/>
      <c r="CK2311" s="69"/>
      <c r="CL2311" s="69"/>
      <c r="CM2311" s="69"/>
      <c r="CN2311" s="69"/>
      <c r="CO2311" s="69"/>
      <c r="CP2311" s="69"/>
      <c r="CQ2311" s="69"/>
      <c r="CR2311" s="69"/>
      <c r="CS2311" s="69"/>
      <c r="CT2311" s="69"/>
      <c r="CU2311" s="69"/>
      <c r="CV2311" s="69"/>
      <c r="CW2311" s="69"/>
      <c r="CX2311" s="69"/>
      <c r="CY2311" s="69"/>
      <c r="CZ2311" s="69"/>
      <c r="DA2311" s="69"/>
      <c r="DB2311" s="69"/>
      <c r="DC2311" s="69"/>
      <c r="DD2311" s="69"/>
      <c r="DE2311" s="69"/>
      <c r="DF2311" s="69"/>
      <c r="DG2311" s="69"/>
      <c r="DH2311" s="69"/>
      <c r="DI2311" s="69"/>
      <c r="DJ2311" s="69"/>
      <c r="DK2311" s="69"/>
      <c r="DL2311" s="69"/>
      <c r="DM2311" s="69"/>
      <c r="DN2311" s="69"/>
      <c r="DO2311" s="69"/>
      <c r="DP2311" s="69"/>
      <c r="DQ2311" s="69"/>
      <c r="DR2311" s="69"/>
      <c r="DS2311" s="69"/>
      <c r="DT2311" s="69"/>
      <c r="DU2311" s="69"/>
      <c r="DV2311" s="69"/>
      <c r="DW2311" s="69"/>
      <c r="DX2311" s="69"/>
      <c r="DY2311" s="69"/>
      <c r="DZ2311" s="69"/>
      <c r="EA2311" s="69"/>
      <c r="EB2311" s="69"/>
      <c r="EC2311" s="69"/>
      <c r="ED2311" s="69"/>
      <c r="EE2311" s="69"/>
      <c r="EF2311" s="69"/>
      <c r="EG2311" s="69"/>
      <c r="EH2311" s="69"/>
      <c r="EI2311" s="69"/>
      <c r="EJ2311" s="69"/>
      <c r="EK2311" s="69"/>
      <c r="EL2311" s="69"/>
      <c r="EM2311" s="69"/>
      <c r="EN2311" s="69"/>
      <c r="EO2311" s="69"/>
      <c r="EP2311" s="69"/>
      <c r="EQ2311" s="69"/>
      <c r="ER2311" s="69"/>
      <c r="ES2311" s="69"/>
      <c r="ET2311" s="69"/>
      <c r="EU2311" s="69"/>
      <c r="EV2311" s="69"/>
      <c r="EW2311" s="69"/>
      <c r="EX2311" s="69"/>
      <c r="EY2311" s="69"/>
      <c r="EZ2311" s="69"/>
      <c r="FA2311" s="69"/>
      <c r="FB2311" s="69"/>
      <c r="FC2311" s="69"/>
      <c r="FD2311" s="69"/>
      <c r="FE2311" s="69"/>
      <c r="FF2311" s="69"/>
      <c r="FG2311" s="69"/>
      <c r="FH2311" s="69"/>
      <c r="FI2311" s="69"/>
      <c r="FJ2311" s="69"/>
      <c r="FK2311" s="69"/>
      <c r="FL2311" s="69"/>
      <c r="FM2311" s="69"/>
      <c r="FN2311" s="69"/>
      <c r="FO2311" s="69"/>
      <c r="FP2311" s="69"/>
      <c r="FQ2311" s="69"/>
      <c r="FR2311" s="69"/>
      <c r="FS2311" s="69"/>
      <c r="FT2311" s="69"/>
      <c r="FU2311" s="69"/>
      <c r="FV2311" s="69"/>
      <c r="FW2311" s="69"/>
      <c r="FX2311" s="69"/>
      <c r="FY2311" s="69"/>
      <c r="FZ2311" s="69"/>
      <c r="GA2311" s="69"/>
      <c r="GB2311" s="69"/>
      <c r="GC2311" s="69"/>
      <c r="GD2311" s="69"/>
      <c r="GE2311" s="69"/>
      <c r="GF2311" s="69"/>
      <c r="GG2311" s="69"/>
      <c r="GH2311" s="69"/>
      <c r="GI2311" s="69"/>
      <c r="GJ2311" s="69"/>
      <c r="GK2311" s="69"/>
      <c r="GL2311" s="69"/>
      <c r="GM2311" s="69"/>
      <c r="GN2311" s="69"/>
      <c r="GO2311" s="69"/>
      <c r="GP2311" s="69"/>
      <c r="GQ2311" s="69"/>
      <c r="GR2311" s="69"/>
      <c r="GS2311" s="69"/>
      <c r="GT2311" s="69"/>
      <c r="GU2311" s="69"/>
      <c r="GV2311" s="69"/>
      <c r="GW2311" s="69"/>
      <c r="GX2311" s="69"/>
      <c r="GY2311" s="69"/>
      <c r="GZ2311" s="69"/>
      <c r="HA2311" s="69"/>
      <c r="HB2311" s="69"/>
      <c r="HC2311" s="69"/>
      <c r="HD2311" s="69"/>
      <c r="HE2311" s="69"/>
      <c r="HF2311" s="69"/>
      <c r="HG2311" s="69"/>
      <c r="HH2311" s="69"/>
      <c r="HI2311" s="69"/>
      <c r="HJ2311" s="69"/>
      <c r="HK2311" s="69"/>
      <c r="HL2311" s="69"/>
      <c r="HM2311" s="69"/>
      <c r="HN2311" s="69"/>
      <c r="HO2311" s="69"/>
      <c r="HP2311" s="69"/>
      <c r="HQ2311" s="69"/>
      <c r="HR2311" s="69"/>
      <c r="HS2311" s="69"/>
      <c r="HT2311" s="69"/>
      <c r="HU2311" s="69"/>
      <c r="HV2311" s="69"/>
      <c r="HW2311" s="69"/>
      <c r="HX2311" s="69"/>
      <c r="HY2311" s="69"/>
      <c r="HZ2311" s="69"/>
      <c r="IA2311" s="69"/>
      <c r="IB2311" s="69"/>
      <c r="IC2311" s="69"/>
      <c r="ID2311" s="69"/>
      <c r="IE2311" s="69"/>
      <c r="IF2311" s="69"/>
      <c r="IG2311" s="69"/>
      <c r="IH2311" s="69"/>
      <c r="II2311" s="69"/>
      <c r="IJ2311" s="69"/>
      <c r="IK2311" s="69"/>
      <c r="IL2311" s="69"/>
      <c r="IM2311" s="69"/>
      <c r="IN2311" s="69"/>
    </row>
    <row r="2312" spans="1:248" s="70" customFormat="1" ht="15.95" customHeight="1" x14ac:dyDescent="0.2">
      <c r="A2312" s="13" t="s">
        <v>898</v>
      </c>
      <c r="B2312" s="19">
        <v>52082</v>
      </c>
      <c r="C2312" s="16" t="s">
        <v>1057</v>
      </c>
      <c r="D2312" s="355">
        <v>27200</v>
      </c>
      <c r="E2312" s="69"/>
      <c r="F2312" s="69"/>
      <c r="G2312" s="69"/>
      <c r="H2312" s="69"/>
      <c r="I2312" s="69"/>
      <c r="J2312" s="69"/>
      <c r="N2312" s="69"/>
      <c r="O2312" s="69"/>
      <c r="P2312" s="69"/>
      <c r="Q2312" s="69"/>
      <c r="R2312" s="69"/>
      <c r="S2312" s="69"/>
      <c r="T2312" s="69"/>
      <c r="U2312" s="69"/>
      <c r="V2312" s="69"/>
      <c r="W2312" s="69"/>
      <c r="X2312" s="69"/>
      <c r="Y2312" s="69"/>
      <c r="Z2312" s="69"/>
      <c r="AA2312" s="69"/>
      <c r="AB2312" s="69"/>
      <c r="AC2312" s="69"/>
      <c r="AD2312" s="69"/>
      <c r="AE2312" s="69"/>
      <c r="AF2312" s="69"/>
      <c r="AG2312" s="69"/>
      <c r="AH2312" s="69"/>
      <c r="AI2312" s="69"/>
      <c r="AJ2312" s="69"/>
      <c r="AK2312" s="69"/>
      <c r="AL2312" s="69"/>
      <c r="AM2312" s="69"/>
      <c r="AN2312" s="69"/>
      <c r="AO2312" s="69"/>
      <c r="AP2312" s="69"/>
      <c r="AQ2312" s="69"/>
      <c r="AR2312" s="69"/>
      <c r="AS2312" s="69"/>
      <c r="AT2312" s="69"/>
      <c r="AU2312" s="69"/>
      <c r="AV2312" s="69"/>
      <c r="AW2312" s="69"/>
      <c r="AX2312" s="69"/>
      <c r="AY2312" s="69"/>
      <c r="AZ2312" s="69"/>
      <c r="BA2312" s="69"/>
      <c r="BB2312" s="69"/>
      <c r="BC2312" s="69"/>
      <c r="BD2312" s="69"/>
      <c r="BE2312" s="69"/>
      <c r="BF2312" s="69"/>
      <c r="BG2312" s="69"/>
      <c r="BH2312" s="69"/>
      <c r="BI2312" s="69"/>
      <c r="BJ2312" s="69"/>
      <c r="BK2312" s="69"/>
      <c r="BL2312" s="69"/>
      <c r="BM2312" s="69"/>
      <c r="BN2312" s="69"/>
      <c r="BO2312" s="69"/>
      <c r="BP2312" s="69"/>
      <c r="BQ2312" s="69"/>
      <c r="BR2312" s="69"/>
      <c r="BS2312" s="69"/>
      <c r="BT2312" s="69"/>
      <c r="BU2312" s="69"/>
      <c r="BV2312" s="69"/>
      <c r="BW2312" s="69"/>
      <c r="BX2312" s="69"/>
      <c r="BY2312" s="69"/>
      <c r="BZ2312" s="69"/>
      <c r="CA2312" s="69"/>
      <c r="CB2312" s="69"/>
      <c r="CC2312" s="69"/>
      <c r="CD2312" s="69"/>
      <c r="CE2312" s="69"/>
      <c r="CF2312" s="69"/>
      <c r="CG2312" s="69"/>
      <c r="CH2312" s="69"/>
      <c r="CI2312" s="69"/>
      <c r="CJ2312" s="69"/>
      <c r="CK2312" s="69"/>
      <c r="CL2312" s="69"/>
      <c r="CM2312" s="69"/>
      <c r="CN2312" s="69"/>
      <c r="CO2312" s="69"/>
      <c r="CP2312" s="69"/>
      <c r="CQ2312" s="69"/>
      <c r="CR2312" s="69"/>
      <c r="CS2312" s="69"/>
      <c r="CT2312" s="69"/>
      <c r="CU2312" s="69"/>
      <c r="CV2312" s="69"/>
      <c r="CW2312" s="69"/>
      <c r="CX2312" s="69"/>
      <c r="CY2312" s="69"/>
      <c r="CZ2312" s="69"/>
      <c r="DA2312" s="69"/>
      <c r="DB2312" s="69"/>
      <c r="DC2312" s="69"/>
      <c r="DD2312" s="69"/>
      <c r="DE2312" s="69"/>
      <c r="DF2312" s="69"/>
      <c r="DG2312" s="69"/>
      <c r="DH2312" s="69"/>
      <c r="DI2312" s="69"/>
      <c r="DJ2312" s="69"/>
      <c r="DK2312" s="69"/>
      <c r="DL2312" s="69"/>
      <c r="DM2312" s="69"/>
      <c r="DN2312" s="69"/>
      <c r="DO2312" s="69"/>
      <c r="DP2312" s="69"/>
      <c r="DQ2312" s="69"/>
      <c r="DR2312" s="69"/>
      <c r="DS2312" s="69"/>
      <c r="DT2312" s="69"/>
      <c r="DU2312" s="69"/>
      <c r="DV2312" s="69"/>
      <c r="DW2312" s="69"/>
      <c r="DX2312" s="69"/>
      <c r="DY2312" s="69"/>
      <c r="DZ2312" s="69"/>
      <c r="EA2312" s="69"/>
      <c r="EB2312" s="69"/>
      <c r="EC2312" s="69"/>
      <c r="ED2312" s="69"/>
      <c r="EE2312" s="69"/>
      <c r="EF2312" s="69"/>
      <c r="EG2312" s="69"/>
      <c r="EH2312" s="69"/>
      <c r="EI2312" s="69"/>
      <c r="EJ2312" s="69"/>
      <c r="EK2312" s="69"/>
      <c r="EL2312" s="69"/>
      <c r="EM2312" s="69"/>
      <c r="EN2312" s="69"/>
      <c r="EO2312" s="69"/>
      <c r="EP2312" s="69"/>
      <c r="EQ2312" s="69"/>
      <c r="ER2312" s="69"/>
      <c r="ES2312" s="69"/>
      <c r="ET2312" s="69"/>
      <c r="EU2312" s="69"/>
      <c r="EV2312" s="69"/>
      <c r="EW2312" s="69"/>
      <c r="EX2312" s="69"/>
      <c r="EY2312" s="69"/>
      <c r="EZ2312" s="69"/>
      <c r="FA2312" s="69"/>
      <c r="FB2312" s="69"/>
      <c r="FC2312" s="69"/>
      <c r="FD2312" s="69"/>
      <c r="FE2312" s="69"/>
      <c r="FF2312" s="69"/>
      <c r="FG2312" s="69"/>
      <c r="FH2312" s="69"/>
      <c r="FI2312" s="69"/>
      <c r="FJ2312" s="69"/>
      <c r="FK2312" s="69"/>
      <c r="FL2312" s="69"/>
      <c r="FM2312" s="69"/>
      <c r="FN2312" s="69"/>
      <c r="FO2312" s="69"/>
      <c r="FP2312" s="69"/>
      <c r="FQ2312" s="69"/>
      <c r="FR2312" s="69"/>
      <c r="FS2312" s="69"/>
      <c r="FT2312" s="69"/>
      <c r="FU2312" s="69"/>
      <c r="FV2312" s="69"/>
      <c r="FW2312" s="69"/>
      <c r="FX2312" s="69"/>
      <c r="FY2312" s="69"/>
      <c r="FZ2312" s="69"/>
      <c r="GA2312" s="69"/>
      <c r="GB2312" s="69"/>
      <c r="GC2312" s="69"/>
      <c r="GD2312" s="69"/>
      <c r="GE2312" s="69"/>
      <c r="GF2312" s="69"/>
      <c r="GG2312" s="69"/>
      <c r="GH2312" s="69"/>
      <c r="GI2312" s="69"/>
      <c r="GJ2312" s="69"/>
      <c r="GK2312" s="69"/>
      <c r="GL2312" s="69"/>
      <c r="GM2312" s="69"/>
      <c r="GN2312" s="69"/>
      <c r="GO2312" s="69"/>
      <c r="GP2312" s="69"/>
      <c r="GQ2312" s="69"/>
      <c r="GR2312" s="69"/>
      <c r="GS2312" s="69"/>
      <c r="GT2312" s="69"/>
      <c r="GU2312" s="69"/>
      <c r="GV2312" s="69"/>
      <c r="GW2312" s="69"/>
      <c r="GX2312" s="69"/>
      <c r="GY2312" s="69"/>
      <c r="GZ2312" s="69"/>
      <c r="HA2312" s="69"/>
      <c r="HB2312" s="69"/>
      <c r="HC2312" s="69"/>
      <c r="HD2312" s="69"/>
      <c r="HE2312" s="69"/>
      <c r="HF2312" s="69"/>
      <c r="HG2312" s="69"/>
      <c r="HH2312" s="69"/>
      <c r="HI2312" s="69"/>
      <c r="HJ2312" s="69"/>
      <c r="HK2312" s="69"/>
      <c r="HL2312" s="69"/>
      <c r="HM2312" s="69"/>
      <c r="HN2312" s="69"/>
      <c r="HO2312" s="69"/>
      <c r="HP2312" s="69"/>
      <c r="HQ2312" s="69"/>
      <c r="HR2312" s="69"/>
      <c r="HS2312" s="69"/>
      <c r="HT2312" s="69"/>
      <c r="HU2312" s="69"/>
      <c r="HV2312" s="69"/>
      <c r="HW2312" s="69"/>
      <c r="HX2312" s="69"/>
      <c r="HY2312" s="69"/>
      <c r="HZ2312" s="69"/>
      <c r="IA2312" s="69"/>
      <c r="IB2312" s="69"/>
      <c r="IC2312" s="69"/>
      <c r="ID2312" s="69"/>
      <c r="IE2312" s="69"/>
      <c r="IF2312" s="69"/>
      <c r="IG2312" s="69"/>
      <c r="IH2312" s="69"/>
      <c r="II2312" s="69"/>
      <c r="IJ2312" s="69"/>
      <c r="IK2312" s="69"/>
      <c r="IL2312" s="69"/>
      <c r="IM2312" s="69"/>
      <c r="IN2312" s="69"/>
    </row>
    <row r="2313" spans="1:248" s="70" customFormat="1" ht="32.1" customHeight="1" x14ac:dyDescent="0.2">
      <c r="A2313" s="13" t="s">
        <v>1059</v>
      </c>
      <c r="B2313" s="19">
        <v>52083</v>
      </c>
      <c r="C2313" s="16" t="s">
        <v>1060</v>
      </c>
      <c r="D2313" s="355">
        <v>14000</v>
      </c>
      <c r="E2313" s="69"/>
      <c r="F2313" s="69"/>
      <c r="G2313" s="69"/>
      <c r="H2313" s="69"/>
      <c r="I2313" s="69"/>
      <c r="J2313" s="69"/>
      <c r="N2313" s="69"/>
      <c r="O2313" s="69"/>
      <c r="P2313" s="69"/>
      <c r="Q2313" s="69"/>
      <c r="R2313" s="69"/>
      <c r="S2313" s="69"/>
      <c r="T2313" s="69"/>
      <c r="U2313" s="69"/>
      <c r="V2313" s="69"/>
      <c r="W2313" s="69"/>
      <c r="X2313" s="69"/>
      <c r="Y2313" s="69"/>
      <c r="Z2313" s="69"/>
      <c r="AA2313" s="69"/>
      <c r="AB2313" s="69"/>
      <c r="AC2313" s="69"/>
      <c r="AD2313" s="69"/>
      <c r="AE2313" s="69"/>
      <c r="AF2313" s="69"/>
      <c r="AG2313" s="69"/>
      <c r="AH2313" s="69"/>
      <c r="AI2313" s="69"/>
      <c r="AJ2313" s="69"/>
      <c r="AK2313" s="69"/>
      <c r="AL2313" s="69"/>
      <c r="AM2313" s="69"/>
      <c r="AN2313" s="69"/>
      <c r="AO2313" s="69"/>
      <c r="AP2313" s="69"/>
      <c r="AQ2313" s="69"/>
      <c r="AR2313" s="69"/>
      <c r="AS2313" s="69"/>
      <c r="AT2313" s="69"/>
      <c r="AU2313" s="69"/>
      <c r="AV2313" s="69"/>
      <c r="AW2313" s="69"/>
      <c r="AX2313" s="69"/>
      <c r="AY2313" s="69"/>
      <c r="AZ2313" s="69"/>
      <c r="BA2313" s="69"/>
      <c r="BB2313" s="69"/>
      <c r="BC2313" s="69"/>
      <c r="BD2313" s="69"/>
      <c r="BE2313" s="69"/>
      <c r="BF2313" s="69"/>
      <c r="BG2313" s="69"/>
      <c r="BH2313" s="69"/>
      <c r="BI2313" s="69"/>
      <c r="BJ2313" s="69"/>
      <c r="BK2313" s="69"/>
      <c r="BL2313" s="69"/>
      <c r="BM2313" s="69"/>
      <c r="BN2313" s="69"/>
      <c r="BO2313" s="69"/>
      <c r="BP2313" s="69"/>
      <c r="BQ2313" s="69"/>
      <c r="BR2313" s="69"/>
      <c r="BS2313" s="69"/>
      <c r="BT2313" s="69"/>
      <c r="BU2313" s="69"/>
      <c r="BV2313" s="69"/>
      <c r="BW2313" s="69"/>
      <c r="BX2313" s="69"/>
      <c r="BY2313" s="69"/>
      <c r="BZ2313" s="69"/>
      <c r="CA2313" s="69"/>
      <c r="CB2313" s="69"/>
      <c r="CC2313" s="69"/>
      <c r="CD2313" s="69"/>
      <c r="CE2313" s="69"/>
      <c r="CF2313" s="69"/>
      <c r="CG2313" s="69"/>
      <c r="CH2313" s="69"/>
      <c r="CI2313" s="69"/>
      <c r="CJ2313" s="69"/>
      <c r="CK2313" s="69"/>
      <c r="CL2313" s="69"/>
      <c r="CM2313" s="69"/>
      <c r="CN2313" s="69"/>
      <c r="CO2313" s="69"/>
      <c r="CP2313" s="69"/>
      <c r="CQ2313" s="69"/>
      <c r="CR2313" s="69"/>
      <c r="CS2313" s="69"/>
      <c r="CT2313" s="69"/>
      <c r="CU2313" s="69"/>
      <c r="CV2313" s="69"/>
      <c r="CW2313" s="69"/>
      <c r="CX2313" s="69"/>
      <c r="CY2313" s="69"/>
      <c r="CZ2313" s="69"/>
      <c r="DA2313" s="69"/>
      <c r="DB2313" s="69"/>
      <c r="DC2313" s="69"/>
      <c r="DD2313" s="69"/>
      <c r="DE2313" s="69"/>
      <c r="DF2313" s="69"/>
      <c r="DG2313" s="69"/>
      <c r="DH2313" s="69"/>
      <c r="DI2313" s="69"/>
      <c r="DJ2313" s="69"/>
      <c r="DK2313" s="69"/>
      <c r="DL2313" s="69"/>
      <c r="DM2313" s="69"/>
      <c r="DN2313" s="69"/>
      <c r="DO2313" s="69"/>
      <c r="DP2313" s="69"/>
      <c r="DQ2313" s="69"/>
      <c r="DR2313" s="69"/>
      <c r="DS2313" s="69"/>
      <c r="DT2313" s="69"/>
      <c r="DU2313" s="69"/>
      <c r="DV2313" s="69"/>
      <c r="DW2313" s="69"/>
      <c r="DX2313" s="69"/>
      <c r="DY2313" s="69"/>
      <c r="DZ2313" s="69"/>
      <c r="EA2313" s="69"/>
      <c r="EB2313" s="69"/>
      <c r="EC2313" s="69"/>
      <c r="ED2313" s="69"/>
      <c r="EE2313" s="69"/>
      <c r="EF2313" s="69"/>
      <c r="EG2313" s="69"/>
      <c r="EH2313" s="69"/>
      <c r="EI2313" s="69"/>
      <c r="EJ2313" s="69"/>
      <c r="EK2313" s="69"/>
      <c r="EL2313" s="69"/>
      <c r="EM2313" s="69"/>
      <c r="EN2313" s="69"/>
      <c r="EO2313" s="69"/>
      <c r="EP2313" s="69"/>
      <c r="EQ2313" s="69"/>
      <c r="ER2313" s="69"/>
      <c r="ES2313" s="69"/>
      <c r="ET2313" s="69"/>
      <c r="EU2313" s="69"/>
      <c r="EV2313" s="69"/>
      <c r="EW2313" s="69"/>
      <c r="EX2313" s="69"/>
      <c r="EY2313" s="69"/>
      <c r="EZ2313" s="69"/>
      <c r="FA2313" s="69"/>
      <c r="FB2313" s="69"/>
      <c r="FC2313" s="69"/>
      <c r="FD2313" s="69"/>
      <c r="FE2313" s="69"/>
      <c r="FF2313" s="69"/>
      <c r="FG2313" s="69"/>
      <c r="FH2313" s="69"/>
      <c r="FI2313" s="69"/>
      <c r="FJ2313" s="69"/>
      <c r="FK2313" s="69"/>
      <c r="FL2313" s="69"/>
      <c r="FM2313" s="69"/>
      <c r="FN2313" s="69"/>
      <c r="FO2313" s="69"/>
      <c r="FP2313" s="69"/>
      <c r="FQ2313" s="69"/>
      <c r="FR2313" s="69"/>
      <c r="FS2313" s="69"/>
      <c r="FT2313" s="69"/>
      <c r="FU2313" s="69"/>
      <c r="FV2313" s="69"/>
      <c r="FW2313" s="69"/>
      <c r="FX2313" s="69"/>
      <c r="FY2313" s="69"/>
      <c r="FZ2313" s="69"/>
      <c r="GA2313" s="69"/>
      <c r="GB2313" s="69"/>
      <c r="GC2313" s="69"/>
      <c r="GD2313" s="69"/>
      <c r="GE2313" s="69"/>
      <c r="GF2313" s="69"/>
      <c r="GG2313" s="69"/>
      <c r="GH2313" s="69"/>
      <c r="GI2313" s="69"/>
      <c r="GJ2313" s="69"/>
      <c r="GK2313" s="69"/>
      <c r="GL2313" s="69"/>
      <c r="GM2313" s="69"/>
      <c r="GN2313" s="69"/>
      <c r="GO2313" s="69"/>
      <c r="GP2313" s="69"/>
      <c r="GQ2313" s="69"/>
      <c r="GR2313" s="69"/>
      <c r="GS2313" s="69"/>
      <c r="GT2313" s="69"/>
      <c r="GU2313" s="69"/>
      <c r="GV2313" s="69"/>
      <c r="GW2313" s="69"/>
      <c r="GX2313" s="69"/>
      <c r="GY2313" s="69"/>
      <c r="GZ2313" s="69"/>
      <c r="HA2313" s="69"/>
      <c r="HB2313" s="69"/>
      <c r="HC2313" s="69"/>
      <c r="HD2313" s="69"/>
      <c r="HE2313" s="69"/>
      <c r="HF2313" s="69"/>
      <c r="HG2313" s="69"/>
      <c r="HH2313" s="69"/>
      <c r="HI2313" s="69"/>
      <c r="HJ2313" s="69"/>
      <c r="HK2313" s="69"/>
      <c r="HL2313" s="69"/>
      <c r="HM2313" s="69"/>
      <c r="HN2313" s="69"/>
      <c r="HO2313" s="69"/>
      <c r="HP2313" s="69"/>
      <c r="HQ2313" s="69"/>
      <c r="HR2313" s="69"/>
      <c r="HS2313" s="69"/>
      <c r="HT2313" s="69"/>
      <c r="HU2313" s="69"/>
      <c r="HV2313" s="69"/>
      <c r="HW2313" s="69"/>
      <c r="HX2313" s="69"/>
      <c r="HY2313" s="69"/>
      <c r="HZ2313" s="69"/>
      <c r="IA2313" s="69"/>
      <c r="IB2313" s="69"/>
      <c r="IC2313" s="69"/>
      <c r="ID2313" s="69"/>
      <c r="IE2313" s="69"/>
      <c r="IF2313" s="69"/>
      <c r="IG2313" s="69"/>
      <c r="IH2313" s="69"/>
      <c r="II2313" s="69"/>
      <c r="IJ2313" s="69"/>
      <c r="IK2313" s="69"/>
      <c r="IL2313" s="69"/>
      <c r="IM2313" s="69"/>
      <c r="IN2313" s="69"/>
    </row>
    <row r="2314" spans="1:248" s="70" customFormat="1" ht="32.1" customHeight="1" x14ac:dyDescent="0.2">
      <c r="A2314" s="13" t="s">
        <v>1061</v>
      </c>
      <c r="B2314" s="19">
        <v>52084</v>
      </c>
      <c r="C2314" s="16" t="s">
        <v>1062</v>
      </c>
      <c r="D2314" s="355">
        <v>27600</v>
      </c>
      <c r="E2314" s="69"/>
      <c r="F2314" s="69"/>
      <c r="G2314" s="69"/>
      <c r="H2314" s="69"/>
      <c r="I2314" s="69"/>
      <c r="J2314" s="69"/>
      <c r="N2314" s="69"/>
      <c r="O2314" s="69"/>
      <c r="P2314" s="69"/>
      <c r="Q2314" s="69"/>
      <c r="R2314" s="69"/>
      <c r="S2314" s="69"/>
      <c r="T2314" s="69"/>
      <c r="U2314" s="69"/>
      <c r="V2314" s="69"/>
      <c r="W2314" s="69"/>
      <c r="X2314" s="69"/>
      <c r="Y2314" s="69"/>
      <c r="Z2314" s="69"/>
      <c r="AA2314" s="69"/>
      <c r="AB2314" s="69"/>
      <c r="AC2314" s="69"/>
      <c r="AD2314" s="69"/>
      <c r="AE2314" s="69"/>
      <c r="AF2314" s="69"/>
      <c r="AG2314" s="69"/>
      <c r="AH2314" s="69"/>
      <c r="AI2314" s="69"/>
      <c r="AJ2314" s="69"/>
      <c r="AK2314" s="69"/>
      <c r="AL2314" s="69"/>
      <c r="AM2314" s="69"/>
      <c r="AN2314" s="69"/>
      <c r="AO2314" s="69"/>
      <c r="AP2314" s="69"/>
      <c r="AQ2314" s="69"/>
      <c r="AR2314" s="69"/>
      <c r="AS2314" s="69"/>
      <c r="AT2314" s="69"/>
      <c r="AU2314" s="69"/>
      <c r="AV2314" s="69"/>
      <c r="AW2314" s="69"/>
      <c r="AX2314" s="69"/>
      <c r="AY2314" s="69"/>
      <c r="AZ2314" s="69"/>
      <c r="BA2314" s="69"/>
      <c r="BB2314" s="69"/>
      <c r="BC2314" s="69"/>
      <c r="BD2314" s="69"/>
      <c r="BE2314" s="69"/>
      <c r="BF2314" s="69"/>
      <c r="BG2314" s="69"/>
      <c r="BH2314" s="69"/>
      <c r="BI2314" s="69"/>
      <c r="BJ2314" s="69"/>
      <c r="BK2314" s="69"/>
      <c r="BL2314" s="69"/>
      <c r="BM2314" s="69"/>
      <c r="BN2314" s="69"/>
      <c r="BO2314" s="69"/>
      <c r="BP2314" s="69"/>
      <c r="BQ2314" s="69"/>
      <c r="BR2314" s="69"/>
      <c r="BS2314" s="69"/>
      <c r="BT2314" s="69"/>
      <c r="BU2314" s="69"/>
      <c r="BV2314" s="69"/>
      <c r="BW2314" s="69"/>
      <c r="BX2314" s="69"/>
      <c r="BY2314" s="69"/>
      <c r="BZ2314" s="69"/>
      <c r="CA2314" s="69"/>
      <c r="CB2314" s="69"/>
      <c r="CC2314" s="69"/>
      <c r="CD2314" s="69"/>
      <c r="CE2314" s="69"/>
      <c r="CF2314" s="69"/>
      <c r="CG2314" s="69"/>
      <c r="CH2314" s="69"/>
      <c r="CI2314" s="69"/>
      <c r="CJ2314" s="69"/>
      <c r="CK2314" s="69"/>
      <c r="CL2314" s="69"/>
      <c r="CM2314" s="69"/>
      <c r="CN2314" s="69"/>
      <c r="CO2314" s="69"/>
      <c r="CP2314" s="69"/>
      <c r="CQ2314" s="69"/>
      <c r="CR2314" s="69"/>
      <c r="CS2314" s="69"/>
      <c r="CT2314" s="69"/>
      <c r="CU2314" s="69"/>
      <c r="CV2314" s="69"/>
      <c r="CW2314" s="69"/>
      <c r="CX2314" s="69"/>
      <c r="CY2314" s="69"/>
      <c r="CZ2314" s="69"/>
      <c r="DA2314" s="69"/>
      <c r="DB2314" s="69"/>
      <c r="DC2314" s="69"/>
      <c r="DD2314" s="69"/>
      <c r="DE2314" s="69"/>
      <c r="DF2314" s="69"/>
      <c r="DG2314" s="69"/>
      <c r="DH2314" s="69"/>
      <c r="DI2314" s="69"/>
      <c r="DJ2314" s="69"/>
      <c r="DK2314" s="69"/>
      <c r="DL2314" s="69"/>
      <c r="DM2314" s="69"/>
      <c r="DN2314" s="69"/>
      <c r="DO2314" s="69"/>
      <c r="DP2314" s="69"/>
      <c r="DQ2314" s="69"/>
      <c r="DR2314" s="69"/>
      <c r="DS2314" s="69"/>
      <c r="DT2314" s="69"/>
      <c r="DU2314" s="69"/>
      <c r="DV2314" s="69"/>
      <c r="DW2314" s="69"/>
      <c r="DX2314" s="69"/>
      <c r="DY2314" s="69"/>
      <c r="DZ2314" s="69"/>
      <c r="EA2314" s="69"/>
      <c r="EB2314" s="69"/>
      <c r="EC2314" s="69"/>
      <c r="ED2314" s="69"/>
      <c r="EE2314" s="69"/>
      <c r="EF2314" s="69"/>
      <c r="EG2314" s="69"/>
      <c r="EH2314" s="69"/>
      <c r="EI2314" s="69"/>
      <c r="EJ2314" s="69"/>
      <c r="EK2314" s="69"/>
      <c r="EL2314" s="69"/>
      <c r="EM2314" s="69"/>
      <c r="EN2314" s="69"/>
      <c r="EO2314" s="69"/>
      <c r="EP2314" s="69"/>
      <c r="EQ2314" s="69"/>
      <c r="ER2314" s="69"/>
      <c r="ES2314" s="69"/>
      <c r="ET2314" s="69"/>
      <c r="EU2314" s="69"/>
      <c r="EV2314" s="69"/>
      <c r="EW2314" s="69"/>
      <c r="EX2314" s="69"/>
      <c r="EY2314" s="69"/>
      <c r="EZ2314" s="69"/>
      <c r="FA2314" s="69"/>
      <c r="FB2314" s="69"/>
      <c r="FC2314" s="69"/>
      <c r="FD2314" s="69"/>
      <c r="FE2314" s="69"/>
      <c r="FF2314" s="69"/>
      <c r="FG2314" s="69"/>
      <c r="FH2314" s="69"/>
      <c r="FI2314" s="69"/>
      <c r="FJ2314" s="69"/>
      <c r="FK2314" s="69"/>
      <c r="FL2314" s="69"/>
      <c r="FM2314" s="69"/>
      <c r="FN2314" s="69"/>
      <c r="FO2314" s="69"/>
      <c r="FP2314" s="69"/>
      <c r="FQ2314" s="69"/>
      <c r="FR2314" s="69"/>
      <c r="FS2314" s="69"/>
      <c r="FT2314" s="69"/>
      <c r="FU2314" s="69"/>
      <c r="FV2314" s="69"/>
      <c r="FW2314" s="69"/>
      <c r="FX2314" s="69"/>
      <c r="FY2314" s="69"/>
      <c r="FZ2314" s="69"/>
      <c r="GA2314" s="69"/>
      <c r="GB2314" s="69"/>
      <c r="GC2314" s="69"/>
      <c r="GD2314" s="69"/>
      <c r="GE2314" s="69"/>
      <c r="GF2314" s="69"/>
      <c r="GG2314" s="69"/>
      <c r="GH2314" s="69"/>
      <c r="GI2314" s="69"/>
      <c r="GJ2314" s="69"/>
      <c r="GK2314" s="69"/>
      <c r="GL2314" s="69"/>
      <c r="GM2314" s="69"/>
      <c r="GN2314" s="69"/>
      <c r="GO2314" s="69"/>
      <c r="GP2314" s="69"/>
      <c r="GQ2314" s="69"/>
      <c r="GR2314" s="69"/>
      <c r="GS2314" s="69"/>
      <c r="GT2314" s="69"/>
      <c r="GU2314" s="69"/>
      <c r="GV2314" s="69"/>
      <c r="GW2314" s="69"/>
      <c r="GX2314" s="69"/>
      <c r="GY2314" s="69"/>
      <c r="GZ2314" s="69"/>
      <c r="HA2314" s="69"/>
      <c r="HB2314" s="69"/>
      <c r="HC2314" s="69"/>
      <c r="HD2314" s="69"/>
      <c r="HE2314" s="69"/>
      <c r="HF2314" s="69"/>
      <c r="HG2314" s="69"/>
      <c r="HH2314" s="69"/>
      <c r="HI2314" s="69"/>
      <c r="HJ2314" s="69"/>
      <c r="HK2314" s="69"/>
      <c r="HL2314" s="69"/>
      <c r="HM2314" s="69"/>
      <c r="HN2314" s="69"/>
      <c r="HO2314" s="69"/>
      <c r="HP2314" s="69"/>
      <c r="HQ2314" s="69"/>
      <c r="HR2314" s="69"/>
      <c r="HS2314" s="69"/>
      <c r="HT2314" s="69"/>
      <c r="HU2314" s="69"/>
      <c r="HV2314" s="69"/>
      <c r="HW2314" s="69"/>
      <c r="HX2314" s="69"/>
      <c r="HY2314" s="69"/>
      <c r="HZ2314" s="69"/>
      <c r="IA2314" s="69"/>
      <c r="IB2314" s="69"/>
      <c r="IC2314" s="69"/>
      <c r="ID2314" s="69"/>
      <c r="IE2314" s="69"/>
      <c r="IF2314" s="69"/>
      <c r="IG2314" s="69"/>
      <c r="IH2314" s="69"/>
      <c r="II2314" s="69"/>
      <c r="IJ2314" s="69"/>
      <c r="IK2314" s="69"/>
      <c r="IL2314" s="69"/>
      <c r="IM2314" s="69"/>
      <c r="IN2314" s="69"/>
    </row>
    <row r="2315" spans="1:248" s="70" customFormat="1" ht="15.95" customHeight="1" x14ac:dyDescent="0.2">
      <c r="A2315" s="13" t="s">
        <v>1063</v>
      </c>
      <c r="B2315" s="19">
        <v>52085</v>
      </c>
      <c r="C2315" s="16" t="s">
        <v>1064</v>
      </c>
      <c r="D2315" s="355">
        <v>27650</v>
      </c>
      <c r="E2315" s="69"/>
      <c r="F2315" s="69"/>
      <c r="G2315" s="69"/>
      <c r="H2315" s="69"/>
      <c r="I2315" s="69"/>
      <c r="J2315" s="69"/>
      <c r="N2315" s="69"/>
      <c r="O2315" s="69"/>
      <c r="P2315" s="69"/>
      <c r="Q2315" s="69"/>
      <c r="R2315" s="69"/>
      <c r="S2315" s="69"/>
      <c r="T2315" s="69"/>
      <c r="U2315" s="69"/>
      <c r="V2315" s="69"/>
      <c r="W2315" s="69"/>
      <c r="X2315" s="69"/>
      <c r="Y2315" s="69"/>
      <c r="Z2315" s="69"/>
      <c r="AA2315" s="69"/>
      <c r="AB2315" s="69"/>
      <c r="AC2315" s="69"/>
      <c r="AD2315" s="69"/>
      <c r="AE2315" s="69"/>
      <c r="AF2315" s="69"/>
      <c r="AG2315" s="69"/>
      <c r="AH2315" s="69"/>
      <c r="AI2315" s="69"/>
      <c r="AJ2315" s="69"/>
      <c r="AK2315" s="69"/>
      <c r="AL2315" s="69"/>
      <c r="AM2315" s="69"/>
      <c r="AN2315" s="69"/>
      <c r="AO2315" s="69"/>
      <c r="AP2315" s="69"/>
      <c r="AQ2315" s="69"/>
      <c r="AR2315" s="69"/>
      <c r="AS2315" s="69"/>
      <c r="AT2315" s="69"/>
      <c r="AU2315" s="69"/>
      <c r="AV2315" s="69"/>
      <c r="AW2315" s="69"/>
      <c r="AX2315" s="69"/>
      <c r="AY2315" s="69"/>
      <c r="AZ2315" s="69"/>
      <c r="BA2315" s="69"/>
      <c r="BB2315" s="69"/>
      <c r="BC2315" s="69"/>
      <c r="BD2315" s="69"/>
      <c r="BE2315" s="69"/>
      <c r="BF2315" s="69"/>
      <c r="BG2315" s="69"/>
      <c r="BH2315" s="69"/>
      <c r="BI2315" s="69"/>
      <c r="BJ2315" s="69"/>
      <c r="BK2315" s="69"/>
      <c r="BL2315" s="69"/>
      <c r="BM2315" s="69"/>
      <c r="BN2315" s="69"/>
      <c r="BO2315" s="69"/>
      <c r="BP2315" s="69"/>
      <c r="BQ2315" s="69"/>
      <c r="BR2315" s="69"/>
      <c r="BS2315" s="69"/>
      <c r="BT2315" s="69"/>
      <c r="BU2315" s="69"/>
      <c r="BV2315" s="69"/>
      <c r="BW2315" s="69"/>
      <c r="BX2315" s="69"/>
      <c r="BY2315" s="69"/>
      <c r="BZ2315" s="69"/>
      <c r="CA2315" s="69"/>
      <c r="CB2315" s="69"/>
      <c r="CC2315" s="69"/>
      <c r="CD2315" s="69"/>
      <c r="CE2315" s="69"/>
      <c r="CF2315" s="69"/>
      <c r="CG2315" s="69"/>
      <c r="CH2315" s="69"/>
      <c r="CI2315" s="69"/>
      <c r="CJ2315" s="69"/>
      <c r="CK2315" s="69"/>
      <c r="CL2315" s="69"/>
      <c r="CM2315" s="69"/>
      <c r="CN2315" s="69"/>
      <c r="CO2315" s="69"/>
      <c r="CP2315" s="69"/>
      <c r="CQ2315" s="69"/>
      <c r="CR2315" s="69"/>
      <c r="CS2315" s="69"/>
      <c r="CT2315" s="69"/>
      <c r="CU2315" s="69"/>
      <c r="CV2315" s="69"/>
      <c r="CW2315" s="69"/>
      <c r="CX2315" s="69"/>
      <c r="CY2315" s="69"/>
      <c r="CZ2315" s="69"/>
      <c r="DA2315" s="69"/>
      <c r="DB2315" s="69"/>
      <c r="DC2315" s="69"/>
      <c r="DD2315" s="69"/>
      <c r="DE2315" s="69"/>
      <c r="DF2315" s="69"/>
      <c r="DG2315" s="69"/>
      <c r="DH2315" s="69"/>
      <c r="DI2315" s="69"/>
      <c r="DJ2315" s="69"/>
      <c r="DK2315" s="69"/>
      <c r="DL2315" s="69"/>
      <c r="DM2315" s="69"/>
      <c r="DN2315" s="69"/>
      <c r="DO2315" s="69"/>
      <c r="DP2315" s="69"/>
      <c r="DQ2315" s="69"/>
      <c r="DR2315" s="69"/>
      <c r="DS2315" s="69"/>
      <c r="DT2315" s="69"/>
      <c r="DU2315" s="69"/>
      <c r="DV2315" s="69"/>
      <c r="DW2315" s="69"/>
      <c r="DX2315" s="69"/>
      <c r="DY2315" s="69"/>
      <c r="DZ2315" s="69"/>
      <c r="EA2315" s="69"/>
      <c r="EB2315" s="69"/>
      <c r="EC2315" s="69"/>
      <c r="ED2315" s="69"/>
      <c r="EE2315" s="69"/>
      <c r="EF2315" s="69"/>
      <c r="EG2315" s="69"/>
      <c r="EH2315" s="69"/>
      <c r="EI2315" s="69"/>
      <c r="EJ2315" s="69"/>
      <c r="EK2315" s="69"/>
      <c r="EL2315" s="69"/>
      <c r="EM2315" s="69"/>
      <c r="EN2315" s="69"/>
      <c r="EO2315" s="69"/>
      <c r="EP2315" s="69"/>
      <c r="EQ2315" s="69"/>
      <c r="ER2315" s="69"/>
      <c r="ES2315" s="69"/>
      <c r="ET2315" s="69"/>
      <c r="EU2315" s="69"/>
      <c r="EV2315" s="69"/>
      <c r="EW2315" s="69"/>
      <c r="EX2315" s="69"/>
      <c r="EY2315" s="69"/>
      <c r="EZ2315" s="69"/>
      <c r="FA2315" s="69"/>
      <c r="FB2315" s="69"/>
      <c r="FC2315" s="69"/>
      <c r="FD2315" s="69"/>
      <c r="FE2315" s="69"/>
      <c r="FF2315" s="69"/>
      <c r="FG2315" s="69"/>
      <c r="FH2315" s="69"/>
      <c r="FI2315" s="69"/>
      <c r="FJ2315" s="69"/>
      <c r="FK2315" s="69"/>
      <c r="FL2315" s="69"/>
      <c r="FM2315" s="69"/>
      <c r="FN2315" s="69"/>
      <c r="FO2315" s="69"/>
      <c r="FP2315" s="69"/>
      <c r="FQ2315" s="69"/>
      <c r="FR2315" s="69"/>
      <c r="FS2315" s="69"/>
      <c r="FT2315" s="69"/>
      <c r="FU2315" s="69"/>
      <c r="FV2315" s="69"/>
      <c r="FW2315" s="69"/>
      <c r="FX2315" s="69"/>
      <c r="FY2315" s="69"/>
      <c r="FZ2315" s="69"/>
      <c r="GA2315" s="69"/>
      <c r="GB2315" s="69"/>
      <c r="GC2315" s="69"/>
      <c r="GD2315" s="69"/>
      <c r="GE2315" s="69"/>
      <c r="GF2315" s="69"/>
      <c r="GG2315" s="69"/>
      <c r="GH2315" s="69"/>
      <c r="GI2315" s="69"/>
      <c r="GJ2315" s="69"/>
      <c r="GK2315" s="69"/>
      <c r="GL2315" s="69"/>
      <c r="GM2315" s="69"/>
      <c r="GN2315" s="69"/>
      <c r="GO2315" s="69"/>
      <c r="GP2315" s="69"/>
      <c r="GQ2315" s="69"/>
      <c r="GR2315" s="69"/>
      <c r="GS2315" s="69"/>
      <c r="GT2315" s="69"/>
      <c r="GU2315" s="69"/>
      <c r="GV2315" s="69"/>
      <c r="GW2315" s="69"/>
      <c r="GX2315" s="69"/>
      <c r="GY2315" s="69"/>
      <c r="GZ2315" s="69"/>
      <c r="HA2315" s="69"/>
      <c r="HB2315" s="69"/>
      <c r="HC2315" s="69"/>
      <c r="HD2315" s="69"/>
      <c r="HE2315" s="69"/>
      <c r="HF2315" s="69"/>
      <c r="HG2315" s="69"/>
      <c r="HH2315" s="69"/>
      <c r="HI2315" s="69"/>
      <c r="HJ2315" s="69"/>
      <c r="HK2315" s="69"/>
      <c r="HL2315" s="69"/>
      <c r="HM2315" s="69"/>
      <c r="HN2315" s="69"/>
      <c r="HO2315" s="69"/>
      <c r="HP2315" s="69"/>
      <c r="HQ2315" s="69"/>
      <c r="HR2315" s="69"/>
      <c r="HS2315" s="69"/>
      <c r="HT2315" s="69"/>
      <c r="HU2315" s="69"/>
      <c r="HV2315" s="69"/>
      <c r="HW2315" s="69"/>
      <c r="HX2315" s="69"/>
      <c r="HY2315" s="69"/>
      <c r="HZ2315" s="69"/>
      <c r="IA2315" s="69"/>
      <c r="IB2315" s="69"/>
      <c r="IC2315" s="69"/>
      <c r="ID2315" s="69"/>
      <c r="IE2315" s="69"/>
      <c r="IF2315" s="69"/>
      <c r="IG2315" s="69"/>
      <c r="IH2315" s="69"/>
      <c r="II2315" s="69"/>
      <c r="IJ2315" s="69"/>
      <c r="IK2315" s="69"/>
      <c r="IL2315" s="69"/>
      <c r="IM2315" s="69"/>
      <c r="IN2315" s="69"/>
    </row>
    <row r="2316" spans="1:248" s="70" customFormat="1" ht="32.1" customHeight="1" x14ac:dyDescent="0.2">
      <c r="A2316" s="13" t="s">
        <v>987</v>
      </c>
      <c r="B2316" s="19">
        <v>52086</v>
      </c>
      <c r="C2316" s="16" t="s">
        <v>1066</v>
      </c>
      <c r="D2316" s="355">
        <v>25600</v>
      </c>
      <c r="E2316" s="69"/>
      <c r="F2316" s="69"/>
      <c r="G2316" s="69"/>
      <c r="H2316" s="69"/>
      <c r="I2316" s="69"/>
      <c r="J2316" s="69"/>
      <c r="N2316" s="69"/>
      <c r="O2316" s="69"/>
      <c r="P2316" s="69"/>
      <c r="Q2316" s="69"/>
      <c r="R2316" s="69"/>
      <c r="S2316" s="69"/>
      <c r="T2316" s="69"/>
      <c r="U2316" s="69"/>
      <c r="V2316" s="69"/>
      <c r="W2316" s="69"/>
      <c r="X2316" s="69"/>
      <c r="Y2316" s="69"/>
      <c r="Z2316" s="69"/>
      <c r="AA2316" s="69"/>
      <c r="AB2316" s="69"/>
      <c r="AC2316" s="69"/>
      <c r="AD2316" s="69"/>
      <c r="AE2316" s="69"/>
      <c r="AF2316" s="69"/>
      <c r="AG2316" s="69"/>
      <c r="AH2316" s="69"/>
      <c r="AI2316" s="69"/>
      <c r="AJ2316" s="69"/>
      <c r="AK2316" s="69"/>
      <c r="AL2316" s="69"/>
      <c r="AM2316" s="69"/>
      <c r="AN2316" s="69"/>
      <c r="AO2316" s="69"/>
      <c r="AP2316" s="69"/>
      <c r="AQ2316" s="69"/>
      <c r="AR2316" s="69"/>
      <c r="AS2316" s="69"/>
      <c r="AT2316" s="69"/>
      <c r="AU2316" s="69"/>
      <c r="AV2316" s="69"/>
      <c r="AW2316" s="69"/>
      <c r="AX2316" s="69"/>
      <c r="AY2316" s="69"/>
      <c r="AZ2316" s="69"/>
      <c r="BA2316" s="69"/>
      <c r="BB2316" s="69"/>
      <c r="BC2316" s="69"/>
      <c r="BD2316" s="69"/>
      <c r="BE2316" s="69"/>
      <c r="BF2316" s="69"/>
      <c r="BG2316" s="69"/>
      <c r="BH2316" s="69"/>
      <c r="BI2316" s="69"/>
      <c r="BJ2316" s="69"/>
      <c r="BK2316" s="69"/>
      <c r="BL2316" s="69"/>
      <c r="BM2316" s="69"/>
      <c r="BN2316" s="69"/>
      <c r="BO2316" s="69"/>
      <c r="BP2316" s="69"/>
      <c r="BQ2316" s="69"/>
      <c r="BR2316" s="69"/>
      <c r="BS2316" s="69"/>
      <c r="BT2316" s="69"/>
      <c r="BU2316" s="69"/>
      <c r="BV2316" s="69"/>
      <c r="BW2316" s="69"/>
      <c r="BX2316" s="69"/>
      <c r="BY2316" s="69"/>
      <c r="BZ2316" s="69"/>
      <c r="CA2316" s="69"/>
      <c r="CB2316" s="69"/>
      <c r="CC2316" s="69"/>
      <c r="CD2316" s="69"/>
      <c r="CE2316" s="69"/>
      <c r="CF2316" s="69"/>
      <c r="CG2316" s="69"/>
      <c r="CH2316" s="69"/>
      <c r="CI2316" s="69"/>
      <c r="CJ2316" s="69"/>
      <c r="CK2316" s="69"/>
      <c r="CL2316" s="69"/>
      <c r="CM2316" s="69"/>
      <c r="CN2316" s="69"/>
      <c r="CO2316" s="69"/>
      <c r="CP2316" s="69"/>
      <c r="CQ2316" s="69"/>
      <c r="CR2316" s="69"/>
      <c r="CS2316" s="69"/>
      <c r="CT2316" s="69"/>
      <c r="CU2316" s="69"/>
      <c r="CV2316" s="69"/>
      <c r="CW2316" s="69"/>
      <c r="CX2316" s="69"/>
      <c r="CY2316" s="69"/>
      <c r="CZ2316" s="69"/>
      <c r="DA2316" s="69"/>
      <c r="DB2316" s="69"/>
      <c r="DC2316" s="69"/>
      <c r="DD2316" s="69"/>
      <c r="DE2316" s="69"/>
      <c r="DF2316" s="69"/>
      <c r="DG2316" s="69"/>
      <c r="DH2316" s="69"/>
      <c r="DI2316" s="69"/>
      <c r="DJ2316" s="69"/>
      <c r="DK2316" s="69"/>
      <c r="DL2316" s="69"/>
      <c r="DM2316" s="69"/>
      <c r="DN2316" s="69"/>
      <c r="DO2316" s="69"/>
      <c r="DP2316" s="69"/>
      <c r="DQ2316" s="69"/>
      <c r="DR2316" s="69"/>
      <c r="DS2316" s="69"/>
      <c r="DT2316" s="69"/>
      <c r="DU2316" s="69"/>
      <c r="DV2316" s="69"/>
      <c r="DW2316" s="69"/>
      <c r="DX2316" s="69"/>
      <c r="DY2316" s="69"/>
      <c r="DZ2316" s="69"/>
      <c r="EA2316" s="69"/>
      <c r="EB2316" s="69"/>
      <c r="EC2316" s="69"/>
      <c r="ED2316" s="69"/>
      <c r="EE2316" s="69"/>
      <c r="EF2316" s="69"/>
      <c r="EG2316" s="69"/>
      <c r="EH2316" s="69"/>
      <c r="EI2316" s="69"/>
      <c r="EJ2316" s="69"/>
      <c r="EK2316" s="69"/>
      <c r="EL2316" s="69"/>
      <c r="EM2316" s="69"/>
      <c r="EN2316" s="69"/>
      <c r="EO2316" s="69"/>
      <c r="EP2316" s="69"/>
      <c r="EQ2316" s="69"/>
      <c r="ER2316" s="69"/>
      <c r="ES2316" s="69"/>
      <c r="ET2316" s="69"/>
      <c r="EU2316" s="69"/>
      <c r="EV2316" s="69"/>
      <c r="EW2316" s="69"/>
      <c r="EX2316" s="69"/>
      <c r="EY2316" s="69"/>
      <c r="EZ2316" s="69"/>
      <c r="FA2316" s="69"/>
      <c r="FB2316" s="69"/>
      <c r="FC2316" s="69"/>
      <c r="FD2316" s="69"/>
      <c r="FE2316" s="69"/>
      <c r="FF2316" s="69"/>
      <c r="FG2316" s="69"/>
      <c r="FH2316" s="69"/>
      <c r="FI2316" s="69"/>
      <c r="FJ2316" s="69"/>
      <c r="FK2316" s="69"/>
      <c r="FL2316" s="69"/>
      <c r="FM2316" s="69"/>
      <c r="FN2316" s="69"/>
      <c r="FO2316" s="69"/>
      <c r="FP2316" s="69"/>
      <c r="FQ2316" s="69"/>
      <c r="FR2316" s="69"/>
      <c r="FS2316" s="69"/>
      <c r="FT2316" s="69"/>
      <c r="FU2316" s="69"/>
      <c r="FV2316" s="69"/>
      <c r="FW2316" s="69"/>
      <c r="FX2316" s="69"/>
      <c r="FY2316" s="69"/>
      <c r="FZ2316" s="69"/>
      <c r="GA2316" s="69"/>
      <c r="GB2316" s="69"/>
      <c r="GC2316" s="69"/>
      <c r="GD2316" s="69"/>
      <c r="GE2316" s="69"/>
      <c r="GF2316" s="69"/>
      <c r="GG2316" s="69"/>
      <c r="GH2316" s="69"/>
      <c r="GI2316" s="69"/>
      <c r="GJ2316" s="69"/>
      <c r="GK2316" s="69"/>
      <c r="GL2316" s="69"/>
      <c r="GM2316" s="69"/>
      <c r="GN2316" s="69"/>
      <c r="GO2316" s="69"/>
      <c r="GP2316" s="69"/>
      <c r="GQ2316" s="69"/>
      <c r="GR2316" s="69"/>
      <c r="GS2316" s="69"/>
      <c r="GT2316" s="69"/>
      <c r="GU2316" s="69"/>
      <c r="GV2316" s="69"/>
      <c r="GW2316" s="69"/>
      <c r="GX2316" s="69"/>
      <c r="GY2316" s="69"/>
      <c r="GZ2316" s="69"/>
      <c r="HA2316" s="69"/>
      <c r="HB2316" s="69"/>
      <c r="HC2316" s="69"/>
      <c r="HD2316" s="69"/>
      <c r="HE2316" s="69"/>
      <c r="HF2316" s="69"/>
      <c r="HG2316" s="69"/>
      <c r="HH2316" s="69"/>
      <c r="HI2316" s="69"/>
      <c r="HJ2316" s="69"/>
      <c r="HK2316" s="69"/>
      <c r="HL2316" s="69"/>
      <c r="HM2316" s="69"/>
      <c r="HN2316" s="69"/>
      <c r="HO2316" s="69"/>
      <c r="HP2316" s="69"/>
      <c r="HQ2316" s="69"/>
      <c r="HR2316" s="69"/>
      <c r="HS2316" s="69"/>
      <c r="HT2316" s="69"/>
      <c r="HU2316" s="69"/>
      <c r="HV2316" s="69"/>
      <c r="HW2316" s="69"/>
      <c r="HX2316" s="69"/>
      <c r="HY2316" s="69"/>
      <c r="HZ2316" s="69"/>
      <c r="IA2316" s="69"/>
      <c r="IB2316" s="69"/>
      <c r="IC2316" s="69"/>
      <c r="ID2316" s="69"/>
      <c r="IE2316" s="69"/>
      <c r="IF2316" s="69"/>
      <c r="IG2316" s="69"/>
      <c r="IH2316" s="69"/>
      <c r="II2316" s="69"/>
      <c r="IJ2316" s="69"/>
      <c r="IK2316" s="69"/>
      <c r="IL2316" s="69"/>
      <c r="IM2316" s="69"/>
      <c r="IN2316" s="69"/>
    </row>
    <row r="2317" spans="1:248" s="70" customFormat="1" ht="15.95" customHeight="1" x14ac:dyDescent="0.2">
      <c r="A2317" s="13" t="s">
        <v>987</v>
      </c>
      <c r="B2317" s="19">
        <v>52087</v>
      </c>
      <c r="C2317" s="16" t="s">
        <v>1068</v>
      </c>
      <c r="D2317" s="355">
        <v>33500</v>
      </c>
      <c r="E2317" s="69"/>
      <c r="F2317" s="69"/>
      <c r="G2317" s="69"/>
      <c r="H2317" s="69"/>
      <c r="I2317" s="69"/>
      <c r="J2317" s="69"/>
      <c r="N2317" s="69"/>
      <c r="O2317" s="69"/>
      <c r="P2317" s="69"/>
      <c r="Q2317" s="69"/>
      <c r="R2317" s="69"/>
      <c r="S2317" s="69"/>
      <c r="T2317" s="69"/>
      <c r="U2317" s="69"/>
      <c r="V2317" s="69"/>
      <c r="W2317" s="69"/>
      <c r="X2317" s="69"/>
      <c r="Y2317" s="69"/>
      <c r="Z2317" s="69"/>
      <c r="AA2317" s="69"/>
      <c r="AB2317" s="69"/>
      <c r="AC2317" s="69"/>
      <c r="AD2317" s="69"/>
      <c r="AE2317" s="69"/>
      <c r="AF2317" s="69"/>
      <c r="AG2317" s="69"/>
      <c r="AH2317" s="69"/>
      <c r="AI2317" s="69"/>
      <c r="AJ2317" s="69"/>
      <c r="AK2317" s="69"/>
      <c r="AL2317" s="69"/>
      <c r="AM2317" s="69"/>
      <c r="AN2317" s="69"/>
      <c r="AO2317" s="69"/>
      <c r="AP2317" s="69"/>
      <c r="AQ2317" s="69"/>
      <c r="AR2317" s="69"/>
      <c r="AS2317" s="69"/>
      <c r="AT2317" s="69"/>
      <c r="AU2317" s="69"/>
      <c r="AV2317" s="69"/>
      <c r="AW2317" s="69"/>
      <c r="AX2317" s="69"/>
      <c r="AY2317" s="69"/>
      <c r="AZ2317" s="69"/>
      <c r="BA2317" s="69"/>
      <c r="BB2317" s="69"/>
      <c r="BC2317" s="69"/>
      <c r="BD2317" s="69"/>
      <c r="BE2317" s="69"/>
      <c r="BF2317" s="69"/>
      <c r="BG2317" s="69"/>
      <c r="BH2317" s="69"/>
      <c r="BI2317" s="69"/>
      <c r="BJ2317" s="69"/>
      <c r="BK2317" s="69"/>
      <c r="BL2317" s="69"/>
      <c r="BM2317" s="69"/>
      <c r="BN2317" s="69"/>
      <c r="BO2317" s="69"/>
      <c r="BP2317" s="69"/>
      <c r="BQ2317" s="69"/>
      <c r="BR2317" s="69"/>
      <c r="BS2317" s="69"/>
      <c r="BT2317" s="69"/>
      <c r="BU2317" s="69"/>
      <c r="BV2317" s="69"/>
      <c r="BW2317" s="69"/>
      <c r="BX2317" s="69"/>
      <c r="BY2317" s="69"/>
      <c r="BZ2317" s="69"/>
      <c r="CA2317" s="69"/>
      <c r="CB2317" s="69"/>
      <c r="CC2317" s="69"/>
      <c r="CD2317" s="69"/>
      <c r="CE2317" s="69"/>
      <c r="CF2317" s="69"/>
      <c r="CG2317" s="69"/>
      <c r="CH2317" s="69"/>
      <c r="CI2317" s="69"/>
      <c r="CJ2317" s="69"/>
      <c r="CK2317" s="69"/>
      <c r="CL2317" s="69"/>
      <c r="CM2317" s="69"/>
      <c r="CN2317" s="69"/>
      <c r="CO2317" s="69"/>
      <c r="CP2317" s="69"/>
      <c r="CQ2317" s="69"/>
      <c r="CR2317" s="69"/>
      <c r="CS2317" s="69"/>
      <c r="CT2317" s="69"/>
      <c r="CU2317" s="69"/>
      <c r="CV2317" s="69"/>
      <c r="CW2317" s="69"/>
      <c r="CX2317" s="69"/>
      <c r="CY2317" s="69"/>
      <c r="CZ2317" s="69"/>
      <c r="DA2317" s="69"/>
      <c r="DB2317" s="69"/>
      <c r="DC2317" s="69"/>
      <c r="DD2317" s="69"/>
      <c r="DE2317" s="69"/>
      <c r="DF2317" s="69"/>
      <c r="DG2317" s="69"/>
      <c r="DH2317" s="69"/>
      <c r="DI2317" s="69"/>
      <c r="DJ2317" s="69"/>
      <c r="DK2317" s="69"/>
      <c r="DL2317" s="69"/>
      <c r="DM2317" s="69"/>
      <c r="DN2317" s="69"/>
      <c r="DO2317" s="69"/>
      <c r="DP2317" s="69"/>
      <c r="DQ2317" s="69"/>
      <c r="DR2317" s="69"/>
      <c r="DS2317" s="69"/>
      <c r="DT2317" s="69"/>
      <c r="DU2317" s="69"/>
      <c r="DV2317" s="69"/>
      <c r="DW2317" s="69"/>
      <c r="DX2317" s="69"/>
      <c r="DY2317" s="69"/>
      <c r="DZ2317" s="69"/>
      <c r="EA2317" s="69"/>
      <c r="EB2317" s="69"/>
      <c r="EC2317" s="69"/>
      <c r="ED2317" s="69"/>
      <c r="EE2317" s="69"/>
      <c r="EF2317" s="69"/>
      <c r="EG2317" s="69"/>
      <c r="EH2317" s="69"/>
      <c r="EI2317" s="69"/>
      <c r="EJ2317" s="69"/>
      <c r="EK2317" s="69"/>
      <c r="EL2317" s="69"/>
      <c r="EM2317" s="69"/>
      <c r="EN2317" s="69"/>
      <c r="EO2317" s="69"/>
      <c r="EP2317" s="69"/>
      <c r="EQ2317" s="69"/>
      <c r="ER2317" s="69"/>
      <c r="ES2317" s="69"/>
      <c r="ET2317" s="69"/>
      <c r="EU2317" s="69"/>
      <c r="EV2317" s="69"/>
      <c r="EW2317" s="69"/>
      <c r="EX2317" s="69"/>
      <c r="EY2317" s="69"/>
      <c r="EZ2317" s="69"/>
      <c r="FA2317" s="69"/>
      <c r="FB2317" s="69"/>
      <c r="FC2317" s="69"/>
      <c r="FD2317" s="69"/>
      <c r="FE2317" s="69"/>
      <c r="FF2317" s="69"/>
      <c r="FG2317" s="69"/>
      <c r="FH2317" s="69"/>
      <c r="FI2317" s="69"/>
      <c r="FJ2317" s="69"/>
      <c r="FK2317" s="69"/>
      <c r="FL2317" s="69"/>
      <c r="FM2317" s="69"/>
      <c r="FN2317" s="69"/>
      <c r="FO2317" s="69"/>
      <c r="FP2317" s="69"/>
      <c r="FQ2317" s="69"/>
      <c r="FR2317" s="69"/>
      <c r="FS2317" s="69"/>
      <c r="FT2317" s="69"/>
      <c r="FU2317" s="69"/>
      <c r="FV2317" s="69"/>
      <c r="FW2317" s="69"/>
      <c r="FX2317" s="69"/>
      <c r="FY2317" s="69"/>
      <c r="FZ2317" s="69"/>
      <c r="GA2317" s="69"/>
      <c r="GB2317" s="69"/>
      <c r="GC2317" s="69"/>
      <c r="GD2317" s="69"/>
      <c r="GE2317" s="69"/>
      <c r="GF2317" s="69"/>
      <c r="GG2317" s="69"/>
      <c r="GH2317" s="69"/>
      <c r="GI2317" s="69"/>
      <c r="GJ2317" s="69"/>
      <c r="GK2317" s="69"/>
      <c r="GL2317" s="69"/>
      <c r="GM2317" s="69"/>
      <c r="GN2317" s="69"/>
      <c r="GO2317" s="69"/>
      <c r="GP2317" s="69"/>
      <c r="GQ2317" s="69"/>
      <c r="GR2317" s="69"/>
      <c r="GS2317" s="69"/>
      <c r="GT2317" s="69"/>
      <c r="GU2317" s="69"/>
      <c r="GV2317" s="69"/>
      <c r="GW2317" s="69"/>
      <c r="GX2317" s="69"/>
      <c r="GY2317" s="69"/>
      <c r="GZ2317" s="69"/>
      <c r="HA2317" s="69"/>
      <c r="HB2317" s="69"/>
      <c r="HC2317" s="69"/>
      <c r="HD2317" s="69"/>
      <c r="HE2317" s="69"/>
      <c r="HF2317" s="69"/>
      <c r="HG2317" s="69"/>
      <c r="HH2317" s="69"/>
      <c r="HI2317" s="69"/>
      <c r="HJ2317" s="69"/>
      <c r="HK2317" s="69"/>
      <c r="HL2317" s="69"/>
      <c r="HM2317" s="69"/>
      <c r="HN2317" s="69"/>
      <c r="HO2317" s="69"/>
      <c r="HP2317" s="69"/>
      <c r="HQ2317" s="69"/>
      <c r="HR2317" s="69"/>
      <c r="HS2317" s="69"/>
      <c r="HT2317" s="69"/>
      <c r="HU2317" s="69"/>
      <c r="HV2317" s="69"/>
      <c r="HW2317" s="69"/>
      <c r="HX2317" s="69"/>
      <c r="HY2317" s="69"/>
      <c r="HZ2317" s="69"/>
      <c r="IA2317" s="69"/>
      <c r="IB2317" s="69"/>
      <c r="IC2317" s="69"/>
      <c r="ID2317" s="69"/>
      <c r="IE2317" s="69"/>
      <c r="IF2317" s="69"/>
      <c r="IG2317" s="69"/>
      <c r="IH2317" s="69"/>
      <c r="II2317" s="69"/>
      <c r="IJ2317" s="69"/>
      <c r="IK2317" s="69"/>
      <c r="IL2317" s="69"/>
      <c r="IM2317" s="69"/>
      <c r="IN2317" s="69"/>
    </row>
    <row r="2318" spans="1:248" s="70" customFormat="1" ht="15.95" customHeight="1" x14ac:dyDescent="0.2">
      <c r="A2318" s="13" t="s">
        <v>991</v>
      </c>
      <c r="B2318" s="19">
        <v>52088</v>
      </c>
      <c r="C2318" s="16" t="s">
        <v>1069</v>
      </c>
      <c r="D2318" s="355">
        <v>24500</v>
      </c>
      <c r="E2318" s="69"/>
      <c r="F2318" s="69"/>
      <c r="G2318" s="69"/>
      <c r="H2318" s="69"/>
      <c r="I2318" s="69"/>
      <c r="J2318" s="69"/>
      <c r="N2318" s="69"/>
      <c r="O2318" s="69"/>
      <c r="P2318" s="69"/>
      <c r="Q2318" s="69"/>
      <c r="R2318" s="69"/>
      <c r="S2318" s="69"/>
      <c r="T2318" s="69"/>
      <c r="U2318" s="69"/>
      <c r="V2318" s="69"/>
      <c r="W2318" s="69"/>
      <c r="X2318" s="69"/>
      <c r="Y2318" s="69"/>
      <c r="Z2318" s="69"/>
      <c r="AA2318" s="69"/>
      <c r="AB2318" s="69"/>
      <c r="AC2318" s="69"/>
      <c r="AD2318" s="69"/>
      <c r="AE2318" s="69"/>
      <c r="AF2318" s="69"/>
      <c r="AG2318" s="69"/>
      <c r="AH2318" s="69"/>
      <c r="AI2318" s="69"/>
      <c r="AJ2318" s="69"/>
      <c r="AK2318" s="69"/>
      <c r="AL2318" s="69"/>
      <c r="AM2318" s="69"/>
      <c r="AN2318" s="69"/>
      <c r="AO2318" s="69"/>
      <c r="AP2318" s="69"/>
      <c r="AQ2318" s="69"/>
      <c r="AR2318" s="69"/>
      <c r="AS2318" s="69"/>
      <c r="AT2318" s="69"/>
      <c r="AU2318" s="69"/>
      <c r="AV2318" s="69"/>
      <c r="AW2318" s="69"/>
      <c r="AX2318" s="69"/>
      <c r="AY2318" s="69"/>
      <c r="AZ2318" s="69"/>
      <c r="BA2318" s="69"/>
      <c r="BB2318" s="69"/>
      <c r="BC2318" s="69"/>
      <c r="BD2318" s="69"/>
      <c r="BE2318" s="69"/>
      <c r="BF2318" s="69"/>
      <c r="BG2318" s="69"/>
      <c r="BH2318" s="69"/>
      <c r="BI2318" s="69"/>
      <c r="BJ2318" s="69"/>
      <c r="BK2318" s="69"/>
      <c r="BL2318" s="69"/>
      <c r="BM2318" s="69"/>
      <c r="BN2318" s="69"/>
      <c r="BO2318" s="69"/>
      <c r="BP2318" s="69"/>
      <c r="BQ2318" s="69"/>
      <c r="BR2318" s="69"/>
      <c r="BS2318" s="69"/>
      <c r="BT2318" s="69"/>
      <c r="BU2318" s="69"/>
      <c r="BV2318" s="69"/>
      <c r="BW2318" s="69"/>
      <c r="BX2318" s="69"/>
      <c r="BY2318" s="69"/>
      <c r="BZ2318" s="69"/>
      <c r="CA2318" s="69"/>
      <c r="CB2318" s="69"/>
      <c r="CC2318" s="69"/>
      <c r="CD2318" s="69"/>
      <c r="CE2318" s="69"/>
      <c r="CF2318" s="69"/>
      <c r="CG2318" s="69"/>
      <c r="CH2318" s="69"/>
      <c r="CI2318" s="69"/>
      <c r="CJ2318" s="69"/>
      <c r="CK2318" s="69"/>
      <c r="CL2318" s="69"/>
      <c r="CM2318" s="69"/>
      <c r="CN2318" s="69"/>
      <c r="CO2318" s="69"/>
      <c r="CP2318" s="69"/>
      <c r="CQ2318" s="69"/>
      <c r="CR2318" s="69"/>
      <c r="CS2318" s="69"/>
      <c r="CT2318" s="69"/>
      <c r="CU2318" s="69"/>
      <c r="CV2318" s="69"/>
      <c r="CW2318" s="69"/>
      <c r="CX2318" s="69"/>
      <c r="CY2318" s="69"/>
      <c r="CZ2318" s="69"/>
      <c r="DA2318" s="69"/>
      <c r="DB2318" s="69"/>
      <c r="DC2318" s="69"/>
      <c r="DD2318" s="69"/>
      <c r="DE2318" s="69"/>
      <c r="DF2318" s="69"/>
      <c r="DG2318" s="69"/>
      <c r="DH2318" s="69"/>
      <c r="DI2318" s="69"/>
      <c r="DJ2318" s="69"/>
      <c r="DK2318" s="69"/>
      <c r="DL2318" s="69"/>
      <c r="DM2318" s="69"/>
      <c r="DN2318" s="69"/>
      <c r="DO2318" s="69"/>
      <c r="DP2318" s="69"/>
      <c r="DQ2318" s="69"/>
      <c r="DR2318" s="69"/>
      <c r="DS2318" s="69"/>
      <c r="DT2318" s="69"/>
      <c r="DU2318" s="69"/>
      <c r="DV2318" s="69"/>
      <c r="DW2318" s="69"/>
      <c r="DX2318" s="69"/>
      <c r="DY2318" s="69"/>
      <c r="DZ2318" s="69"/>
      <c r="EA2318" s="69"/>
      <c r="EB2318" s="69"/>
      <c r="EC2318" s="69"/>
      <c r="ED2318" s="69"/>
      <c r="EE2318" s="69"/>
      <c r="EF2318" s="69"/>
      <c r="EG2318" s="69"/>
      <c r="EH2318" s="69"/>
      <c r="EI2318" s="69"/>
      <c r="EJ2318" s="69"/>
      <c r="EK2318" s="69"/>
      <c r="EL2318" s="69"/>
      <c r="EM2318" s="69"/>
      <c r="EN2318" s="69"/>
      <c r="EO2318" s="69"/>
      <c r="EP2318" s="69"/>
      <c r="EQ2318" s="69"/>
      <c r="ER2318" s="69"/>
      <c r="ES2318" s="69"/>
      <c r="ET2318" s="69"/>
      <c r="EU2318" s="69"/>
      <c r="EV2318" s="69"/>
      <c r="EW2318" s="69"/>
      <c r="EX2318" s="69"/>
      <c r="EY2318" s="69"/>
      <c r="EZ2318" s="69"/>
      <c r="FA2318" s="69"/>
      <c r="FB2318" s="69"/>
      <c r="FC2318" s="69"/>
      <c r="FD2318" s="69"/>
      <c r="FE2318" s="69"/>
      <c r="FF2318" s="69"/>
      <c r="FG2318" s="69"/>
      <c r="FH2318" s="69"/>
      <c r="FI2318" s="69"/>
      <c r="FJ2318" s="69"/>
      <c r="FK2318" s="69"/>
      <c r="FL2318" s="69"/>
      <c r="FM2318" s="69"/>
      <c r="FN2318" s="69"/>
      <c r="FO2318" s="69"/>
      <c r="FP2318" s="69"/>
      <c r="FQ2318" s="69"/>
      <c r="FR2318" s="69"/>
      <c r="FS2318" s="69"/>
      <c r="FT2318" s="69"/>
      <c r="FU2318" s="69"/>
      <c r="FV2318" s="69"/>
      <c r="FW2318" s="69"/>
      <c r="FX2318" s="69"/>
      <c r="FY2318" s="69"/>
      <c r="FZ2318" s="69"/>
      <c r="GA2318" s="69"/>
      <c r="GB2318" s="69"/>
      <c r="GC2318" s="69"/>
      <c r="GD2318" s="69"/>
      <c r="GE2318" s="69"/>
      <c r="GF2318" s="69"/>
      <c r="GG2318" s="69"/>
      <c r="GH2318" s="69"/>
      <c r="GI2318" s="69"/>
      <c r="GJ2318" s="69"/>
      <c r="GK2318" s="69"/>
      <c r="GL2318" s="69"/>
      <c r="GM2318" s="69"/>
      <c r="GN2318" s="69"/>
      <c r="GO2318" s="69"/>
      <c r="GP2318" s="69"/>
      <c r="GQ2318" s="69"/>
      <c r="GR2318" s="69"/>
      <c r="GS2318" s="69"/>
      <c r="GT2318" s="69"/>
      <c r="GU2318" s="69"/>
      <c r="GV2318" s="69"/>
      <c r="GW2318" s="69"/>
      <c r="GX2318" s="69"/>
      <c r="GY2318" s="69"/>
      <c r="GZ2318" s="69"/>
      <c r="HA2318" s="69"/>
      <c r="HB2318" s="69"/>
      <c r="HC2318" s="69"/>
      <c r="HD2318" s="69"/>
      <c r="HE2318" s="69"/>
      <c r="HF2318" s="69"/>
      <c r="HG2318" s="69"/>
      <c r="HH2318" s="69"/>
      <c r="HI2318" s="69"/>
      <c r="HJ2318" s="69"/>
      <c r="HK2318" s="69"/>
      <c r="HL2318" s="69"/>
      <c r="HM2318" s="69"/>
      <c r="HN2318" s="69"/>
      <c r="HO2318" s="69"/>
      <c r="HP2318" s="69"/>
      <c r="HQ2318" s="69"/>
      <c r="HR2318" s="69"/>
      <c r="HS2318" s="69"/>
      <c r="HT2318" s="69"/>
      <c r="HU2318" s="69"/>
      <c r="HV2318" s="69"/>
      <c r="HW2318" s="69"/>
      <c r="HX2318" s="69"/>
      <c r="HY2318" s="69"/>
      <c r="HZ2318" s="69"/>
      <c r="IA2318" s="69"/>
      <c r="IB2318" s="69"/>
      <c r="IC2318" s="69"/>
      <c r="ID2318" s="69"/>
      <c r="IE2318" s="69"/>
      <c r="IF2318" s="69"/>
      <c r="IG2318" s="69"/>
      <c r="IH2318" s="69"/>
      <c r="II2318" s="69"/>
      <c r="IJ2318" s="69"/>
      <c r="IK2318" s="69"/>
      <c r="IL2318" s="69"/>
      <c r="IM2318" s="69"/>
      <c r="IN2318" s="69"/>
    </row>
    <row r="2319" spans="1:248" s="70" customFormat="1" ht="32.1" customHeight="1" x14ac:dyDescent="0.2">
      <c r="A2319" s="33" t="s">
        <v>1070</v>
      </c>
      <c r="B2319" s="19">
        <v>52089</v>
      </c>
      <c r="C2319" s="34" t="s">
        <v>1071</v>
      </c>
      <c r="D2319" s="355">
        <v>44800</v>
      </c>
      <c r="E2319" s="69"/>
      <c r="F2319" s="69"/>
      <c r="G2319" s="69"/>
      <c r="H2319" s="69"/>
      <c r="I2319" s="69"/>
      <c r="J2319" s="69"/>
      <c r="N2319" s="69"/>
      <c r="O2319" s="69"/>
      <c r="P2319" s="69"/>
      <c r="Q2319" s="69"/>
      <c r="R2319" s="69"/>
      <c r="S2319" s="69"/>
      <c r="T2319" s="69"/>
      <c r="U2319" s="69"/>
      <c r="V2319" s="69"/>
      <c r="W2319" s="69"/>
      <c r="X2319" s="69"/>
      <c r="Y2319" s="69"/>
      <c r="Z2319" s="69"/>
      <c r="AA2319" s="69"/>
      <c r="AB2319" s="69"/>
      <c r="AC2319" s="69"/>
      <c r="AD2319" s="69"/>
      <c r="AE2319" s="69"/>
      <c r="AF2319" s="69"/>
      <c r="AG2319" s="69"/>
      <c r="AH2319" s="69"/>
      <c r="AI2319" s="69"/>
      <c r="AJ2319" s="69"/>
      <c r="AK2319" s="69"/>
      <c r="AL2319" s="69"/>
      <c r="AM2319" s="69"/>
      <c r="AN2319" s="69"/>
      <c r="AO2319" s="69"/>
      <c r="AP2319" s="69"/>
      <c r="AQ2319" s="69"/>
      <c r="AR2319" s="69"/>
      <c r="AS2319" s="69"/>
      <c r="AT2319" s="69"/>
      <c r="AU2319" s="69"/>
      <c r="AV2319" s="69"/>
      <c r="AW2319" s="69"/>
      <c r="AX2319" s="69"/>
      <c r="AY2319" s="69"/>
      <c r="AZ2319" s="69"/>
      <c r="BA2319" s="69"/>
      <c r="BB2319" s="69"/>
      <c r="BC2319" s="69"/>
      <c r="BD2319" s="69"/>
      <c r="BE2319" s="69"/>
      <c r="BF2319" s="69"/>
      <c r="BG2319" s="69"/>
      <c r="BH2319" s="69"/>
      <c r="BI2319" s="69"/>
      <c r="BJ2319" s="69"/>
      <c r="BK2319" s="69"/>
      <c r="BL2319" s="69"/>
      <c r="BM2319" s="69"/>
      <c r="BN2319" s="69"/>
      <c r="BO2319" s="69"/>
      <c r="BP2319" s="69"/>
      <c r="BQ2319" s="69"/>
      <c r="BR2319" s="69"/>
      <c r="BS2319" s="69"/>
      <c r="BT2319" s="69"/>
      <c r="BU2319" s="69"/>
      <c r="BV2319" s="69"/>
      <c r="BW2319" s="69"/>
      <c r="BX2319" s="69"/>
      <c r="BY2319" s="69"/>
      <c r="BZ2319" s="69"/>
      <c r="CA2319" s="69"/>
      <c r="CB2319" s="69"/>
      <c r="CC2319" s="69"/>
      <c r="CD2319" s="69"/>
      <c r="CE2319" s="69"/>
      <c r="CF2319" s="69"/>
      <c r="CG2319" s="69"/>
      <c r="CH2319" s="69"/>
      <c r="CI2319" s="69"/>
      <c r="CJ2319" s="69"/>
      <c r="CK2319" s="69"/>
      <c r="CL2319" s="69"/>
      <c r="CM2319" s="69"/>
      <c r="CN2319" s="69"/>
      <c r="CO2319" s="69"/>
      <c r="CP2319" s="69"/>
      <c r="CQ2319" s="69"/>
      <c r="CR2319" s="69"/>
      <c r="CS2319" s="69"/>
      <c r="CT2319" s="69"/>
      <c r="CU2319" s="69"/>
      <c r="CV2319" s="69"/>
      <c r="CW2319" s="69"/>
      <c r="CX2319" s="69"/>
      <c r="CY2319" s="69"/>
      <c r="CZ2319" s="69"/>
      <c r="DA2319" s="69"/>
      <c r="DB2319" s="69"/>
      <c r="DC2319" s="69"/>
      <c r="DD2319" s="69"/>
      <c r="DE2319" s="69"/>
      <c r="DF2319" s="69"/>
      <c r="DG2319" s="69"/>
      <c r="DH2319" s="69"/>
      <c r="DI2319" s="69"/>
      <c r="DJ2319" s="69"/>
      <c r="DK2319" s="69"/>
      <c r="DL2319" s="69"/>
      <c r="DM2319" s="69"/>
      <c r="DN2319" s="69"/>
      <c r="DO2319" s="69"/>
      <c r="DP2319" s="69"/>
      <c r="DQ2319" s="69"/>
      <c r="DR2319" s="69"/>
      <c r="DS2319" s="69"/>
      <c r="DT2319" s="69"/>
      <c r="DU2319" s="69"/>
      <c r="DV2319" s="69"/>
      <c r="DW2319" s="69"/>
      <c r="DX2319" s="69"/>
      <c r="DY2319" s="69"/>
      <c r="DZ2319" s="69"/>
      <c r="EA2319" s="69"/>
      <c r="EB2319" s="69"/>
      <c r="EC2319" s="69"/>
      <c r="ED2319" s="69"/>
      <c r="EE2319" s="69"/>
      <c r="EF2319" s="69"/>
      <c r="EG2319" s="69"/>
      <c r="EH2319" s="69"/>
      <c r="EI2319" s="69"/>
      <c r="EJ2319" s="69"/>
      <c r="EK2319" s="69"/>
      <c r="EL2319" s="69"/>
      <c r="EM2319" s="69"/>
      <c r="EN2319" s="69"/>
      <c r="EO2319" s="69"/>
      <c r="EP2319" s="69"/>
      <c r="EQ2319" s="69"/>
      <c r="ER2319" s="69"/>
      <c r="ES2319" s="69"/>
      <c r="ET2319" s="69"/>
      <c r="EU2319" s="69"/>
      <c r="EV2319" s="69"/>
      <c r="EW2319" s="69"/>
      <c r="EX2319" s="69"/>
      <c r="EY2319" s="69"/>
      <c r="EZ2319" s="69"/>
      <c r="FA2319" s="69"/>
      <c r="FB2319" s="69"/>
      <c r="FC2319" s="69"/>
      <c r="FD2319" s="69"/>
      <c r="FE2319" s="69"/>
      <c r="FF2319" s="69"/>
      <c r="FG2319" s="69"/>
      <c r="FH2319" s="69"/>
      <c r="FI2319" s="69"/>
      <c r="FJ2319" s="69"/>
      <c r="FK2319" s="69"/>
      <c r="FL2319" s="69"/>
      <c r="FM2319" s="69"/>
      <c r="FN2319" s="69"/>
      <c r="FO2319" s="69"/>
      <c r="FP2319" s="69"/>
      <c r="FQ2319" s="69"/>
      <c r="FR2319" s="69"/>
      <c r="FS2319" s="69"/>
      <c r="FT2319" s="69"/>
      <c r="FU2319" s="69"/>
      <c r="FV2319" s="69"/>
      <c r="FW2319" s="69"/>
      <c r="FX2319" s="69"/>
      <c r="FY2319" s="69"/>
      <c r="FZ2319" s="69"/>
      <c r="GA2319" s="69"/>
      <c r="GB2319" s="69"/>
      <c r="GC2319" s="69"/>
      <c r="GD2319" s="69"/>
      <c r="GE2319" s="69"/>
      <c r="GF2319" s="69"/>
      <c r="GG2319" s="69"/>
      <c r="GH2319" s="69"/>
      <c r="GI2319" s="69"/>
      <c r="GJ2319" s="69"/>
      <c r="GK2319" s="69"/>
      <c r="GL2319" s="69"/>
      <c r="GM2319" s="69"/>
      <c r="GN2319" s="69"/>
      <c r="GO2319" s="69"/>
      <c r="GP2319" s="69"/>
      <c r="GQ2319" s="69"/>
      <c r="GR2319" s="69"/>
      <c r="GS2319" s="69"/>
      <c r="GT2319" s="69"/>
      <c r="GU2319" s="69"/>
      <c r="GV2319" s="69"/>
      <c r="GW2319" s="69"/>
      <c r="GX2319" s="69"/>
      <c r="GY2319" s="69"/>
      <c r="GZ2319" s="69"/>
      <c r="HA2319" s="69"/>
      <c r="HB2319" s="69"/>
      <c r="HC2319" s="69"/>
      <c r="HD2319" s="69"/>
      <c r="HE2319" s="69"/>
      <c r="HF2319" s="69"/>
      <c r="HG2319" s="69"/>
      <c r="HH2319" s="69"/>
      <c r="HI2319" s="69"/>
      <c r="HJ2319" s="69"/>
      <c r="HK2319" s="69"/>
      <c r="HL2319" s="69"/>
      <c r="HM2319" s="69"/>
      <c r="HN2319" s="69"/>
      <c r="HO2319" s="69"/>
      <c r="HP2319" s="69"/>
      <c r="HQ2319" s="69"/>
      <c r="HR2319" s="69"/>
      <c r="HS2319" s="69"/>
      <c r="HT2319" s="69"/>
      <c r="HU2319" s="69"/>
      <c r="HV2319" s="69"/>
      <c r="HW2319" s="69"/>
      <c r="HX2319" s="69"/>
      <c r="HY2319" s="69"/>
      <c r="HZ2319" s="69"/>
      <c r="IA2319" s="69"/>
      <c r="IB2319" s="69"/>
      <c r="IC2319" s="69"/>
      <c r="ID2319" s="69"/>
      <c r="IE2319" s="69"/>
      <c r="IF2319" s="69"/>
      <c r="IG2319" s="69"/>
      <c r="IH2319" s="69"/>
      <c r="II2319" s="69"/>
      <c r="IJ2319" s="69"/>
      <c r="IK2319" s="69"/>
      <c r="IL2319" s="69"/>
      <c r="IM2319" s="69"/>
      <c r="IN2319" s="69"/>
    </row>
    <row r="2320" spans="1:248" s="70" customFormat="1" ht="32.1" customHeight="1" x14ac:dyDescent="0.2">
      <c r="A2320" s="13" t="s">
        <v>1073</v>
      </c>
      <c r="B2320" s="19">
        <v>52090</v>
      </c>
      <c r="C2320" s="16" t="s">
        <v>1074</v>
      </c>
      <c r="D2320" s="355">
        <v>16000</v>
      </c>
      <c r="E2320" s="69"/>
      <c r="F2320" s="69"/>
      <c r="G2320" s="69"/>
      <c r="H2320" s="69"/>
      <c r="I2320" s="69"/>
      <c r="J2320" s="69"/>
      <c r="N2320" s="69"/>
      <c r="O2320" s="69"/>
      <c r="P2320" s="69"/>
      <c r="Q2320" s="69"/>
      <c r="R2320" s="69"/>
      <c r="S2320" s="69"/>
      <c r="T2320" s="69"/>
      <c r="U2320" s="69"/>
      <c r="V2320" s="69"/>
      <c r="W2320" s="69"/>
      <c r="X2320" s="69"/>
      <c r="Y2320" s="69"/>
      <c r="Z2320" s="69"/>
      <c r="AA2320" s="69"/>
      <c r="AB2320" s="69"/>
      <c r="AC2320" s="69"/>
      <c r="AD2320" s="69"/>
      <c r="AE2320" s="69"/>
      <c r="AF2320" s="69"/>
      <c r="AG2320" s="69"/>
      <c r="AH2320" s="69"/>
      <c r="AI2320" s="69"/>
      <c r="AJ2320" s="69"/>
      <c r="AK2320" s="69"/>
      <c r="AL2320" s="69"/>
      <c r="AM2320" s="69"/>
      <c r="AN2320" s="69"/>
      <c r="AO2320" s="69"/>
      <c r="AP2320" s="69"/>
      <c r="AQ2320" s="69"/>
      <c r="AR2320" s="69"/>
      <c r="AS2320" s="69"/>
      <c r="AT2320" s="69"/>
      <c r="AU2320" s="69"/>
      <c r="AV2320" s="69"/>
      <c r="AW2320" s="69"/>
      <c r="AX2320" s="69"/>
      <c r="AY2320" s="69"/>
      <c r="AZ2320" s="69"/>
      <c r="BA2320" s="69"/>
      <c r="BB2320" s="69"/>
      <c r="BC2320" s="69"/>
      <c r="BD2320" s="69"/>
      <c r="BE2320" s="69"/>
      <c r="BF2320" s="69"/>
      <c r="BG2320" s="69"/>
      <c r="BH2320" s="69"/>
      <c r="BI2320" s="69"/>
      <c r="BJ2320" s="69"/>
      <c r="BK2320" s="69"/>
      <c r="BL2320" s="69"/>
      <c r="BM2320" s="69"/>
      <c r="BN2320" s="69"/>
      <c r="BO2320" s="69"/>
      <c r="BP2320" s="69"/>
      <c r="BQ2320" s="69"/>
      <c r="BR2320" s="69"/>
      <c r="BS2320" s="69"/>
      <c r="BT2320" s="69"/>
      <c r="BU2320" s="69"/>
      <c r="BV2320" s="69"/>
      <c r="BW2320" s="69"/>
      <c r="BX2320" s="69"/>
      <c r="BY2320" s="69"/>
      <c r="BZ2320" s="69"/>
      <c r="CA2320" s="69"/>
      <c r="CB2320" s="69"/>
      <c r="CC2320" s="69"/>
      <c r="CD2320" s="69"/>
      <c r="CE2320" s="69"/>
      <c r="CF2320" s="69"/>
      <c r="CG2320" s="69"/>
      <c r="CH2320" s="69"/>
      <c r="CI2320" s="69"/>
      <c r="CJ2320" s="69"/>
      <c r="CK2320" s="69"/>
      <c r="CL2320" s="69"/>
      <c r="CM2320" s="69"/>
      <c r="CN2320" s="69"/>
      <c r="CO2320" s="69"/>
      <c r="CP2320" s="69"/>
      <c r="CQ2320" s="69"/>
      <c r="CR2320" s="69"/>
      <c r="CS2320" s="69"/>
      <c r="CT2320" s="69"/>
      <c r="CU2320" s="69"/>
      <c r="CV2320" s="69"/>
      <c r="CW2320" s="69"/>
      <c r="CX2320" s="69"/>
      <c r="CY2320" s="69"/>
      <c r="CZ2320" s="69"/>
      <c r="DA2320" s="69"/>
      <c r="DB2320" s="69"/>
      <c r="DC2320" s="69"/>
      <c r="DD2320" s="69"/>
      <c r="DE2320" s="69"/>
      <c r="DF2320" s="69"/>
      <c r="DG2320" s="69"/>
      <c r="DH2320" s="69"/>
      <c r="DI2320" s="69"/>
      <c r="DJ2320" s="69"/>
      <c r="DK2320" s="69"/>
      <c r="DL2320" s="69"/>
      <c r="DM2320" s="69"/>
      <c r="DN2320" s="69"/>
      <c r="DO2320" s="69"/>
      <c r="DP2320" s="69"/>
      <c r="DQ2320" s="69"/>
      <c r="DR2320" s="69"/>
      <c r="DS2320" s="69"/>
      <c r="DT2320" s="69"/>
      <c r="DU2320" s="69"/>
      <c r="DV2320" s="69"/>
      <c r="DW2320" s="69"/>
      <c r="DX2320" s="69"/>
      <c r="DY2320" s="69"/>
      <c r="DZ2320" s="69"/>
      <c r="EA2320" s="69"/>
      <c r="EB2320" s="69"/>
      <c r="EC2320" s="69"/>
      <c r="ED2320" s="69"/>
      <c r="EE2320" s="69"/>
      <c r="EF2320" s="69"/>
      <c r="EG2320" s="69"/>
      <c r="EH2320" s="69"/>
      <c r="EI2320" s="69"/>
      <c r="EJ2320" s="69"/>
      <c r="EK2320" s="69"/>
      <c r="EL2320" s="69"/>
      <c r="EM2320" s="69"/>
      <c r="EN2320" s="69"/>
      <c r="EO2320" s="69"/>
      <c r="EP2320" s="69"/>
      <c r="EQ2320" s="69"/>
      <c r="ER2320" s="69"/>
      <c r="ES2320" s="69"/>
      <c r="ET2320" s="69"/>
      <c r="EU2320" s="69"/>
      <c r="EV2320" s="69"/>
      <c r="EW2320" s="69"/>
      <c r="EX2320" s="69"/>
      <c r="EY2320" s="69"/>
      <c r="EZ2320" s="69"/>
      <c r="FA2320" s="69"/>
      <c r="FB2320" s="69"/>
      <c r="FC2320" s="69"/>
      <c r="FD2320" s="69"/>
      <c r="FE2320" s="69"/>
      <c r="FF2320" s="69"/>
      <c r="FG2320" s="69"/>
      <c r="FH2320" s="69"/>
      <c r="FI2320" s="69"/>
      <c r="FJ2320" s="69"/>
      <c r="FK2320" s="69"/>
      <c r="FL2320" s="69"/>
      <c r="FM2320" s="69"/>
      <c r="FN2320" s="69"/>
      <c r="FO2320" s="69"/>
      <c r="FP2320" s="69"/>
      <c r="FQ2320" s="69"/>
      <c r="FR2320" s="69"/>
      <c r="FS2320" s="69"/>
      <c r="FT2320" s="69"/>
      <c r="FU2320" s="69"/>
      <c r="FV2320" s="69"/>
      <c r="FW2320" s="69"/>
      <c r="FX2320" s="69"/>
      <c r="FY2320" s="69"/>
      <c r="FZ2320" s="69"/>
      <c r="GA2320" s="69"/>
      <c r="GB2320" s="69"/>
      <c r="GC2320" s="69"/>
      <c r="GD2320" s="69"/>
      <c r="GE2320" s="69"/>
      <c r="GF2320" s="69"/>
      <c r="GG2320" s="69"/>
      <c r="GH2320" s="69"/>
      <c r="GI2320" s="69"/>
      <c r="GJ2320" s="69"/>
      <c r="GK2320" s="69"/>
      <c r="GL2320" s="69"/>
      <c r="GM2320" s="69"/>
      <c r="GN2320" s="69"/>
      <c r="GO2320" s="69"/>
      <c r="GP2320" s="69"/>
      <c r="GQ2320" s="69"/>
      <c r="GR2320" s="69"/>
      <c r="GS2320" s="69"/>
      <c r="GT2320" s="69"/>
      <c r="GU2320" s="69"/>
      <c r="GV2320" s="69"/>
      <c r="GW2320" s="69"/>
      <c r="GX2320" s="69"/>
      <c r="GY2320" s="69"/>
      <c r="GZ2320" s="69"/>
      <c r="HA2320" s="69"/>
      <c r="HB2320" s="69"/>
      <c r="HC2320" s="69"/>
      <c r="HD2320" s="69"/>
      <c r="HE2320" s="69"/>
      <c r="HF2320" s="69"/>
      <c r="HG2320" s="69"/>
      <c r="HH2320" s="69"/>
      <c r="HI2320" s="69"/>
      <c r="HJ2320" s="69"/>
      <c r="HK2320" s="69"/>
      <c r="HL2320" s="69"/>
      <c r="HM2320" s="69"/>
      <c r="HN2320" s="69"/>
      <c r="HO2320" s="69"/>
      <c r="HP2320" s="69"/>
      <c r="HQ2320" s="69"/>
      <c r="HR2320" s="69"/>
      <c r="HS2320" s="69"/>
      <c r="HT2320" s="69"/>
      <c r="HU2320" s="69"/>
      <c r="HV2320" s="69"/>
      <c r="HW2320" s="69"/>
      <c r="HX2320" s="69"/>
      <c r="HY2320" s="69"/>
      <c r="HZ2320" s="69"/>
      <c r="IA2320" s="69"/>
      <c r="IB2320" s="69"/>
      <c r="IC2320" s="69"/>
      <c r="ID2320" s="69"/>
      <c r="IE2320" s="69"/>
      <c r="IF2320" s="69"/>
      <c r="IG2320" s="69"/>
      <c r="IH2320" s="69"/>
      <c r="II2320" s="69"/>
      <c r="IJ2320" s="69"/>
      <c r="IK2320" s="69"/>
      <c r="IL2320" s="69"/>
      <c r="IM2320" s="69"/>
      <c r="IN2320" s="69"/>
    </row>
    <row r="2321" spans="1:248" s="70" customFormat="1" ht="47.1" customHeight="1" x14ac:dyDescent="0.2">
      <c r="A2321" s="13" t="s">
        <v>1075</v>
      </c>
      <c r="B2321" s="19">
        <v>52091</v>
      </c>
      <c r="C2321" s="16" t="s">
        <v>1076</v>
      </c>
      <c r="D2321" s="355">
        <v>27900</v>
      </c>
      <c r="E2321" s="69"/>
      <c r="F2321" s="69"/>
      <c r="G2321" s="69"/>
      <c r="H2321" s="69"/>
      <c r="I2321" s="69"/>
      <c r="J2321" s="69"/>
      <c r="N2321" s="69"/>
      <c r="O2321" s="69"/>
      <c r="P2321" s="69"/>
      <c r="Q2321" s="69"/>
      <c r="R2321" s="69"/>
      <c r="S2321" s="69"/>
      <c r="T2321" s="69"/>
      <c r="U2321" s="69"/>
      <c r="V2321" s="69"/>
      <c r="W2321" s="69"/>
      <c r="X2321" s="69"/>
      <c r="Y2321" s="69"/>
      <c r="Z2321" s="69"/>
      <c r="AA2321" s="69"/>
      <c r="AB2321" s="69"/>
      <c r="AC2321" s="69"/>
      <c r="AD2321" s="69"/>
      <c r="AE2321" s="69"/>
      <c r="AF2321" s="69"/>
      <c r="AG2321" s="69"/>
      <c r="AH2321" s="69"/>
      <c r="AI2321" s="69"/>
      <c r="AJ2321" s="69"/>
      <c r="AK2321" s="69"/>
      <c r="AL2321" s="69"/>
      <c r="AM2321" s="69"/>
      <c r="AN2321" s="69"/>
      <c r="AO2321" s="69"/>
      <c r="AP2321" s="69"/>
      <c r="AQ2321" s="69"/>
      <c r="AR2321" s="69"/>
      <c r="AS2321" s="69"/>
      <c r="AT2321" s="69"/>
      <c r="AU2321" s="69"/>
      <c r="AV2321" s="69"/>
      <c r="AW2321" s="69"/>
      <c r="AX2321" s="69"/>
      <c r="AY2321" s="69"/>
      <c r="AZ2321" s="69"/>
      <c r="BA2321" s="69"/>
      <c r="BB2321" s="69"/>
      <c r="BC2321" s="69"/>
      <c r="BD2321" s="69"/>
      <c r="BE2321" s="69"/>
      <c r="BF2321" s="69"/>
      <c r="BG2321" s="69"/>
      <c r="BH2321" s="69"/>
      <c r="BI2321" s="69"/>
      <c r="BJ2321" s="69"/>
      <c r="BK2321" s="69"/>
      <c r="BL2321" s="69"/>
      <c r="BM2321" s="69"/>
      <c r="BN2321" s="69"/>
      <c r="BO2321" s="69"/>
      <c r="BP2321" s="69"/>
      <c r="BQ2321" s="69"/>
      <c r="BR2321" s="69"/>
      <c r="BS2321" s="69"/>
      <c r="BT2321" s="69"/>
      <c r="BU2321" s="69"/>
      <c r="BV2321" s="69"/>
      <c r="BW2321" s="69"/>
      <c r="BX2321" s="69"/>
      <c r="BY2321" s="69"/>
      <c r="BZ2321" s="69"/>
      <c r="CA2321" s="69"/>
      <c r="CB2321" s="69"/>
      <c r="CC2321" s="69"/>
      <c r="CD2321" s="69"/>
      <c r="CE2321" s="69"/>
      <c r="CF2321" s="69"/>
      <c r="CG2321" s="69"/>
      <c r="CH2321" s="69"/>
      <c r="CI2321" s="69"/>
      <c r="CJ2321" s="69"/>
      <c r="CK2321" s="69"/>
      <c r="CL2321" s="69"/>
      <c r="CM2321" s="69"/>
      <c r="CN2321" s="69"/>
      <c r="CO2321" s="69"/>
      <c r="CP2321" s="69"/>
      <c r="CQ2321" s="69"/>
      <c r="CR2321" s="69"/>
      <c r="CS2321" s="69"/>
      <c r="CT2321" s="69"/>
      <c r="CU2321" s="69"/>
      <c r="CV2321" s="69"/>
      <c r="CW2321" s="69"/>
      <c r="CX2321" s="69"/>
      <c r="CY2321" s="69"/>
      <c r="CZ2321" s="69"/>
      <c r="DA2321" s="69"/>
      <c r="DB2321" s="69"/>
      <c r="DC2321" s="69"/>
      <c r="DD2321" s="69"/>
      <c r="DE2321" s="69"/>
      <c r="DF2321" s="69"/>
      <c r="DG2321" s="69"/>
      <c r="DH2321" s="69"/>
      <c r="DI2321" s="69"/>
      <c r="DJ2321" s="69"/>
      <c r="DK2321" s="69"/>
      <c r="DL2321" s="69"/>
      <c r="DM2321" s="69"/>
      <c r="DN2321" s="69"/>
      <c r="DO2321" s="69"/>
      <c r="DP2321" s="69"/>
      <c r="DQ2321" s="69"/>
      <c r="DR2321" s="69"/>
      <c r="DS2321" s="69"/>
      <c r="DT2321" s="69"/>
      <c r="DU2321" s="69"/>
      <c r="DV2321" s="69"/>
      <c r="DW2321" s="69"/>
      <c r="DX2321" s="69"/>
      <c r="DY2321" s="69"/>
      <c r="DZ2321" s="69"/>
      <c r="EA2321" s="69"/>
      <c r="EB2321" s="69"/>
      <c r="EC2321" s="69"/>
      <c r="ED2321" s="69"/>
      <c r="EE2321" s="69"/>
      <c r="EF2321" s="69"/>
      <c r="EG2321" s="69"/>
      <c r="EH2321" s="69"/>
      <c r="EI2321" s="69"/>
      <c r="EJ2321" s="69"/>
      <c r="EK2321" s="69"/>
      <c r="EL2321" s="69"/>
      <c r="EM2321" s="69"/>
      <c r="EN2321" s="69"/>
      <c r="EO2321" s="69"/>
      <c r="EP2321" s="69"/>
      <c r="EQ2321" s="69"/>
      <c r="ER2321" s="69"/>
      <c r="ES2321" s="69"/>
      <c r="ET2321" s="69"/>
      <c r="EU2321" s="69"/>
      <c r="EV2321" s="69"/>
      <c r="EW2321" s="69"/>
      <c r="EX2321" s="69"/>
      <c r="EY2321" s="69"/>
      <c r="EZ2321" s="69"/>
      <c r="FA2321" s="69"/>
      <c r="FB2321" s="69"/>
      <c r="FC2321" s="69"/>
      <c r="FD2321" s="69"/>
      <c r="FE2321" s="69"/>
      <c r="FF2321" s="69"/>
      <c r="FG2321" s="69"/>
      <c r="FH2321" s="69"/>
      <c r="FI2321" s="69"/>
      <c r="FJ2321" s="69"/>
      <c r="FK2321" s="69"/>
      <c r="FL2321" s="69"/>
      <c r="FM2321" s="69"/>
      <c r="FN2321" s="69"/>
      <c r="FO2321" s="69"/>
      <c r="FP2321" s="69"/>
      <c r="FQ2321" s="69"/>
      <c r="FR2321" s="69"/>
      <c r="FS2321" s="69"/>
      <c r="FT2321" s="69"/>
      <c r="FU2321" s="69"/>
      <c r="FV2321" s="69"/>
      <c r="FW2321" s="69"/>
      <c r="FX2321" s="69"/>
      <c r="FY2321" s="69"/>
      <c r="FZ2321" s="69"/>
      <c r="GA2321" s="69"/>
      <c r="GB2321" s="69"/>
      <c r="GC2321" s="69"/>
      <c r="GD2321" s="69"/>
      <c r="GE2321" s="69"/>
      <c r="GF2321" s="69"/>
      <c r="GG2321" s="69"/>
      <c r="GH2321" s="69"/>
      <c r="GI2321" s="69"/>
      <c r="GJ2321" s="69"/>
      <c r="GK2321" s="69"/>
      <c r="GL2321" s="69"/>
      <c r="GM2321" s="69"/>
      <c r="GN2321" s="69"/>
      <c r="GO2321" s="69"/>
      <c r="GP2321" s="69"/>
      <c r="GQ2321" s="69"/>
      <c r="GR2321" s="69"/>
      <c r="GS2321" s="69"/>
      <c r="GT2321" s="69"/>
      <c r="GU2321" s="69"/>
      <c r="GV2321" s="69"/>
      <c r="GW2321" s="69"/>
      <c r="GX2321" s="69"/>
      <c r="GY2321" s="69"/>
      <c r="GZ2321" s="69"/>
      <c r="HA2321" s="69"/>
      <c r="HB2321" s="69"/>
      <c r="HC2321" s="69"/>
      <c r="HD2321" s="69"/>
      <c r="HE2321" s="69"/>
      <c r="HF2321" s="69"/>
      <c r="HG2321" s="69"/>
      <c r="HH2321" s="69"/>
      <c r="HI2321" s="69"/>
      <c r="HJ2321" s="69"/>
      <c r="HK2321" s="69"/>
      <c r="HL2321" s="69"/>
      <c r="HM2321" s="69"/>
      <c r="HN2321" s="69"/>
      <c r="HO2321" s="69"/>
      <c r="HP2321" s="69"/>
      <c r="HQ2321" s="69"/>
      <c r="HR2321" s="69"/>
      <c r="HS2321" s="69"/>
      <c r="HT2321" s="69"/>
      <c r="HU2321" s="69"/>
      <c r="HV2321" s="69"/>
      <c r="HW2321" s="69"/>
      <c r="HX2321" s="69"/>
      <c r="HY2321" s="69"/>
      <c r="HZ2321" s="69"/>
      <c r="IA2321" s="69"/>
      <c r="IB2321" s="69"/>
      <c r="IC2321" s="69"/>
      <c r="ID2321" s="69"/>
      <c r="IE2321" s="69"/>
      <c r="IF2321" s="69"/>
      <c r="IG2321" s="69"/>
      <c r="IH2321" s="69"/>
      <c r="II2321" s="69"/>
      <c r="IJ2321" s="69"/>
      <c r="IK2321" s="69"/>
      <c r="IL2321" s="69"/>
      <c r="IM2321" s="69"/>
      <c r="IN2321" s="69"/>
    </row>
    <row r="2322" spans="1:248" s="70" customFormat="1" ht="32.1" customHeight="1" x14ac:dyDescent="0.2">
      <c r="A2322" s="13" t="s">
        <v>1077</v>
      </c>
      <c r="B2322" s="19">
        <v>52092</v>
      </c>
      <c r="C2322" s="16" t="s">
        <v>1078</v>
      </c>
      <c r="D2322" s="355">
        <v>31800</v>
      </c>
      <c r="E2322" s="69"/>
      <c r="F2322" s="69"/>
      <c r="G2322" s="69"/>
      <c r="H2322" s="69"/>
      <c r="I2322" s="69"/>
      <c r="J2322" s="69"/>
      <c r="N2322" s="69"/>
      <c r="O2322" s="69"/>
      <c r="P2322" s="69"/>
      <c r="Q2322" s="69"/>
      <c r="R2322" s="69"/>
      <c r="S2322" s="69"/>
      <c r="T2322" s="69"/>
      <c r="U2322" s="69"/>
      <c r="V2322" s="69"/>
      <c r="W2322" s="69"/>
      <c r="X2322" s="69"/>
      <c r="Y2322" s="69"/>
      <c r="Z2322" s="69"/>
      <c r="AA2322" s="69"/>
      <c r="AB2322" s="69"/>
      <c r="AC2322" s="69"/>
      <c r="AD2322" s="69"/>
      <c r="AE2322" s="69"/>
      <c r="AF2322" s="69"/>
      <c r="AG2322" s="69"/>
      <c r="AH2322" s="69"/>
      <c r="AI2322" s="69"/>
      <c r="AJ2322" s="69"/>
      <c r="AK2322" s="69"/>
      <c r="AL2322" s="69"/>
      <c r="AM2322" s="69"/>
      <c r="AN2322" s="69"/>
      <c r="AO2322" s="69"/>
      <c r="AP2322" s="69"/>
      <c r="AQ2322" s="69"/>
      <c r="AR2322" s="69"/>
      <c r="AS2322" s="69"/>
      <c r="AT2322" s="69"/>
      <c r="AU2322" s="69"/>
      <c r="AV2322" s="69"/>
      <c r="AW2322" s="69"/>
      <c r="AX2322" s="69"/>
      <c r="AY2322" s="69"/>
      <c r="AZ2322" s="69"/>
      <c r="BA2322" s="69"/>
      <c r="BB2322" s="69"/>
      <c r="BC2322" s="69"/>
      <c r="BD2322" s="69"/>
      <c r="BE2322" s="69"/>
      <c r="BF2322" s="69"/>
      <c r="BG2322" s="69"/>
      <c r="BH2322" s="69"/>
      <c r="BI2322" s="69"/>
      <c r="BJ2322" s="69"/>
      <c r="BK2322" s="69"/>
      <c r="BL2322" s="69"/>
      <c r="BM2322" s="69"/>
      <c r="BN2322" s="69"/>
      <c r="BO2322" s="69"/>
      <c r="BP2322" s="69"/>
      <c r="BQ2322" s="69"/>
      <c r="BR2322" s="69"/>
      <c r="BS2322" s="69"/>
      <c r="BT2322" s="69"/>
      <c r="BU2322" s="69"/>
      <c r="BV2322" s="69"/>
      <c r="BW2322" s="69"/>
      <c r="BX2322" s="69"/>
      <c r="BY2322" s="69"/>
      <c r="BZ2322" s="69"/>
      <c r="CA2322" s="69"/>
      <c r="CB2322" s="69"/>
      <c r="CC2322" s="69"/>
      <c r="CD2322" s="69"/>
      <c r="CE2322" s="69"/>
      <c r="CF2322" s="69"/>
      <c r="CG2322" s="69"/>
      <c r="CH2322" s="69"/>
      <c r="CI2322" s="69"/>
      <c r="CJ2322" s="69"/>
      <c r="CK2322" s="69"/>
      <c r="CL2322" s="69"/>
      <c r="CM2322" s="69"/>
      <c r="CN2322" s="69"/>
      <c r="CO2322" s="69"/>
      <c r="CP2322" s="69"/>
      <c r="CQ2322" s="69"/>
      <c r="CR2322" s="69"/>
      <c r="CS2322" s="69"/>
      <c r="CT2322" s="69"/>
      <c r="CU2322" s="69"/>
      <c r="CV2322" s="69"/>
      <c r="CW2322" s="69"/>
      <c r="CX2322" s="69"/>
      <c r="CY2322" s="69"/>
      <c r="CZ2322" s="69"/>
      <c r="DA2322" s="69"/>
      <c r="DB2322" s="69"/>
      <c r="DC2322" s="69"/>
      <c r="DD2322" s="69"/>
      <c r="DE2322" s="69"/>
      <c r="DF2322" s="69"/>
      <c r="DG2322" s="69"/>
      <c r="DH2322" s="69"/>
      <c r="DI2322" s="69"/>
      <c r="DJ2322" s="69"/>
      <c r="DK2322" s="69"/>
      <c r="DL2322" s="69"/>
      <c r="DM2322" s="69"/>
      <c r="DN2322" s="69"/>
      <c r="DO2322" s="69"/>
      <c r="DP2322" s="69"/>
      <c r="DQ2322" s="69"/>
      <c r="DR2322" s="69"/>
      <c r="DS2322" s="69"/>
      <c r="DT2322" s="69"/>
      <c r="DU2322" s="69"/>
      <c r="DV2322" s="69"/>
      <c r="DW2322" s="69"/>
      <c r="DX2322" s="69"/>
      <c r="DY2322" s="69"/>
      <c r="DZ2322" s="69"/>
      <c r="EA2322" s="69"/>
      <c r="EB2322" s="69"/>
      <c r="EC2322" s="69"/>
      <c r="ED2322" s="69"/>
      <c r="EE2322" s="69"/>
      <c r="EF2322" s="69"/>
      <c r="EG2322" s="69"/>
      <c r="EH2322" s="69"/>
      <c r="EI2322" s="69"/>
      <c r="EJ2322" s="69"/>
      <c r="EK2322" s="69"/>
      <c r="EL2322" s="69"/>
      <c r="EM2322" s="69"/>
      <c r="EN2322" s="69"/>
      <c r="EO2322" s="69"/>
      <c r="EP2322" s="69"/>
      <c r="EQ2322" s="69"/>
      <c r="ER2322" s="69"/>
      <c r="ES2322" s="69"/>
      <c r="ET2322" s="69"/>
      <c r="EU2322" s="69"/>
      <c r="EV2322" s="69"/>
      <c r="EW2322" s="69"/>
      <c r="EX2322" s="69"/>
      <c r="EY2322" s="69"/>
      <c r="EZ2322" s="69"/>
      <c r="FA2322" s="69"/>
      <c r="FB2322" s="69"/>
      <c r="FC2322" s="69"/>
      <c r="FD2322" s="69"/>
      <c r="FE2322" s="69"/>
      <c r="FF2322" s="69"/>
      <c r="FG2322" s="69"/>
      <c r="FH2322" s="69"/>
      <c r="FI2322" s="69"/>
      <c r="FJ2322" s="69"/>
      <c r="FK2322" s="69"/>
      <c r="FL2322" s="69"/>
      <c r="FM2322" s="69"/>
      <c r="FN2322" s="69"/>
      <c r="FO2322" s="69"/>
      <c r="FP2322" s="69"/>
      <c r="FQ2322" s="69"/>
      <c r="FR2322" s="69"/>
      <c r="FS2322" s="69"/>
      <c r="FT2322" s="69"/>
      <c r="FU2322" s="69"/>
      <c r="FV2322" s="69"/>
      <c r="FW2322" s="69"/>
      <c r="FX2322" s="69"/>
      <c r="FY2322" s="69"/>
      <c r="FZ2322" s="69"/>
      <c r="GA2322" s="69"/>
      <c r="GB2322" s="69"/>
      <c r="GC2322" s="69"/>
      <c r="GD2322" s="69"/>
      <c r="GE2322" s="69"/>
      <c r="GF2322" s="69"/>
      <c r="GG2322" s="69"/>
      <c r="GH2322" s="69"/>
      <c r="GI2322" s="69"/>
      <c r="GJ2322" s="69"/>
      <c r="GK2322" s="69"/>
      <c r="GL2322" s="69"/>
      <c r="GM2322" s="69"/>
      <c r="GN2322" s="69"/>
      <c r="GO2322" s="69"/>
      <c r="GP2322" s="69"/>
      <c r="GQ2322" s="69"/>
      <c r="GR2322" s="69"/>
      <c r="GS2322" s="69"/>
      <c r="GT2322" s="69"/>
      <c r="GU2322" s="69"/>
      <c r="GV2322" s="69"/>
      <c r="GW2322" s="69"/>
      <c r="GX2322" s="69"/>
      <c r="GY2322" s="69"/>
      <c r="GZ2322" s="69"/>
      <c r="HA2322" s="69"/>
      <c r="HB2322" s="69"/>
      <c r="HC2322" s="69"/>
      <c r="HD2322" s="69"/>
      <c r="HE2322" s="69"/>
      <c r="HF2322" s="69"/>
      <c r="HG2322" s="69"/>
      <c r="HH2322" s="69"/>
      <c r="HI2322" s="69"/>
      <c r="HJ2322" s="69"/>
      <c r="HK2322" s="69"/>
      <c r="HL2322" s="69"/>
      <c r="HM2322" s="69"/>
      <c r="HN2322" s="69"/>
      <c r="HO2322" s="69"/>
      <c r="HP2322" s="69"/>
      <c r="HQ2322" s="69"/>
      <c r="HR2322" s="69"/>
      <c r="HS2322" s="69"/>
      <c r="HT2322" s="69"/>
      <c r="HU2322" s="69"/>
      <c r="HV2322" s="69"/>
      <c r="HW2322" s="69"/>
      <c r="HX2322" s="69"/>
      <c r="HY2322" s="69"/>
      <c r="HZ2322" s="69"/>
      <c r="IA2322" s="69"/>
      <c r="IB2322" s="69"/>
      <c r="IC2322" s="69"/>
      <c r="ID2322" s="69"/>
      <c r="IE2322" s="69"/>
      <c r="IF2322" s="69"/>
      <c r="IG2322" s="69"/>
      <c r="IH2322" s="69"/>
      <c r="II2322" s="69"/>
      <c r="IJ2322" s="69"/>
      <c r="IK2322" s="69"/>
      <c r="IL2322" s="69"/>
      <c r="IM2322" s="69"/>
      <c r="IN2322" s="69"/>
    </row>
    <row r="2323" spans="1:248" s="70" customFormat="1" ht="47.1" customHeight="1" x14ac:dyDescent="0.2">
      <c r="A2323" s="13" t="s">
        <v>1079</v>
      </c>
      <c r="B2323" s="19">
        <v>52093</v>
      </c>
      <c r="C2323" s="16" t="s">
        <v>1080</v>
      </c>
      <c r="D2323" s="355">
        <v>31800</v>
      </c>
      <c r="E2323" s="69"/>
      <c r="F2323" s="69"/>
      <c r="G2323" s="69"/>
      <c r="H2323" s="69"/>
      <c r="I2323" s="69"/>
      <c r="J2323" s="69"/>
      <c r="N2323" s="69"/>
      <c r="O2323" s="69"/>
      <c r="P2323" s="69"/>
      <c r="Q2323" s="69"/>
      <c r="R2323" s="69"/>
      <c r="S2323" s="69"/>
      <c r="T2323" s="69"/>
      <c r="U2323" s="69"/>
      <c r="V2323" s="69"/>
      <c r="W2323" s="69"/>
      <c r="X2323" s="69"/>
      <c r="Y2323" s="69"/>
      <c r="Z2323" s="69"/>
      <c r="AA2323" s="69"/>
      <c r="AB2323" s="69"/>
      <c r="AC2323" s="69"/>
      <c r="AD2323" s="69"/>
      <c r="AE2323" s="69"/>
      <c r="AF2323" s="69"/>
      <c r="AG2323" s="69"/>
      <c r="AH2323" s="69"/>
      <c r="AI2323" s="69"/>
      <c r="AJ2323" s="69"/>
      <c r="AK2323" s="69"/>
      <c r="AL2323" s="69"/>
      <c r="AM2323" s="69"/>
      <c r="AN2323" s="69"/>
      <c r="AO2323" s="69"/>
      <c r="AP2323" s="69"/>
      <c r="AQ2323" s="69"/>
      <c r="AR2323" s="69"/>
      <c r="AS2323" s="69"/>
      <c r="AT2323" s="69"/>
      <c r="AU2323" s="69"/>
      <c r="AV2323" s="69"/>
      <c r="AW2323" s="69"/>
      <c r="AX2323" s="69"/>
      <c r="AY2323" s="69"/>
      <c r="AZ2323" s="69"/>
      <c r="BA2323" s="69"/>
      <c r="BB2323" s="69"/>
      <c r="BC2323" s="69"/>
      <c r="BD2323" s="69"/>
      <c r="BE2323" s="69"/>
      <c r="BF2323" s="69"/>
      <c r="BG2323" s="69"/>
      <c r="BH2323" s="69"/>
      <c r="BI2323" s="69"/>
      <c r="BJ2323" s="69"/>
      <c r="BK2323" s="69"/>
      <c r="BL2323" s="69"/>
      <c r="BM2323" s="69"/>
      <c r="BN2323" s="69"/>
      <c r="BO2323" s="69"/>
      <c r="BP2323" s="69"/>
      <c r="BQ2323" s="69"/>
      <c r="BR2323" s="69"/>
      <c r="BS2323" s="69"/>
      <c r="BT2323" s="69"/>
      <c r="BU2323" s="69"/>
      <c r="BV2323" s="69"/>
      <c r="BW2323" s="69"/>
      <c r="BX2323" s="69"/>
      <c r="BY2323" s="69"/>
      <c r="BZ2323" s="69"/>
      <c r="CA2323" s="69"/>
      <c r="CB2323" s="69"/>
      <c r="CC2323" s="69"/>
      <c r="CD2323" s="69"/>
      <c r="CE2323" s="69"/>
      <c r="CF2323" s="69"/>
      <c r="CG2323" s="69"/>
      <c r="CH2323" s="69"/>
      <c r="CI2323" s="69"/>
      <c r="CJ2323" s="69"/>
      <c r="CK2323" s="69"/>
      <c r="CL2323" s="69"/>
      <c r="CM2323" s="69"/>
      <c r="CN2323" s="69"/>
      <c r="CO2323" s="69"/>
      <c r="CP2323" s="69"/>
      <c r="CQ2323" s="69"/>
      <c r="CR2323" s="69"/>
      <c r="CS2323" s="69"/>
      <c r="CT2323" s="69"/>
      <c r="CU2323" s="69"/>
      <c r="CV2323" s="69"/>
      <c r="CW2323" s="69"/>
      <c r="CX2323" s="69"/>
      <c r="CY2323" s="69"/>
      <c r="CZ2323" s="69"/>
      <c r="DA2323" s="69"/>
      <c r="DB2323" s="69"/>
      <c r="DC2323" s="69"/>
      <c r="DD2323" s="69"/>
      <c r="DE2323" s="69"/>
      <c r="DF2323" s="69"/>
      <c r="DG2323" s="69"/>
      <c r="DH2323" s="69"/>
      <c r="DI2323" s="69"/>
      <c r="DJ2323" s="69"/>
      <c r="DK2323" s="69"/>
      <c r="DL2323" s="69"/>
      <c r="DM2323" s="69"/>
      <c r="DN2323" s="69"/>
      <c r="DO2323" s="69"/>
      <c r="DP2323" s="69"/>
      <c r="DQ2323" s="69"/>
      <c r="DR2323" s="69"/>
      <c r="DS2323" s="69"/>
      <c r="DT2323" s="69"/>
      <c r="DU2323" s="69"/>
      <c r="DV2323" s="69"/>
      <c r="DW2323" s="69"/>
      <c r="DX2323" s="69"/>
      <c r="DY2323" s="69"/>
      <c r="DZ2323" s="69"/>
      <c r="EA2323" s="69"/>
      <c r="EB2323" s="69"/>
      <c r="EC2323" s="69"/>
      <c r="ED2323" s="69"/>
      <c r="EE2323" s="69"/>
      <c r="EF2323" s="69"/>
      <c r="EG2323" s="69"/>
      <c r="EH2323" s="69"/>
      <c r="EI2323" s="69"/>
      <c r="EJ2323" s="69"/>
      <c r="EK2323" s="69"/>
      <c r="EL2323" s="69"/>
      <c r="EM2323" s="69"/>
      <c r="EN2323" s="69"/>
      <c r="EO2323" s="69"/>
      <c r="EP2323" s="69"/>
      <c r="EQ2323" s="69"/>
      <c r="ER2323" s="69"/>
      <c r="ES2323" s="69"/>
      <c r="ET2323" s="69"/>
      <c r="EU2323" s="69"/>
      <c r="EV2323" s="69"/>
      <c r="EW2323" s="69"/>
      <c r="EX2323" s="69"/>
      <c r="EY2323" s="69"/>
      <c r="EZ2323" s="69"/>
      <c r="FA2323" s="69"/>
      <c r="FB2323" s="69"/>
      <c r="FC2323" s="69"/>
      <c r="FD2323" s="69"/>
      <c r="FE2323" s="69"/>
      <c r="FF2323" s="69"/>
      <c r="FG2323" s="69"/>
      <c r="FH2323" s="69"/>
      <c r="FI2323" s="69"/>
      <c r="FJ2323" s="69"/>
      <c r="FK2323" s="69"/>
      <c r="FL2323" s="69"/>
      <c r="FM2323" s="69"/>
      <c r="FN2323" s="69"/>
      <c r="FO2323" s="69"/>
      <c r="FP2323" s="69"/>
      <c r="FQ2323" s="69"/>
      <c r="FR2323" s="69"/>
      <c r="FS2323" s="69"/>
      <c r="FT2323" s="69"/>
      <c r="FU2323" s="69"/>
      <c r="FV2323" s="69"/>
      <c r="FW2323" s="69"/>
      <c r="FX2323" s="69"/>
      <c r="FY2323" s="69"/>
      <c r="FZ2323" s="69"/>
      <c r="GA2323" s="69"/>
      <c r="GB2323" s="69"/>
      <c r="GC2323" s="69"/>
      <c r="GD2323" s="69"/>
      <c r="GE2323" s="69"/>
      <c r="GF2323" s="69"/>
      <c r="GG2323" s="69"/>
      <c r="GH2323" s="69"/>
      <c r="GI2323" s="69"/>
      <c r="GJ2323" s="69"/>
      <c r="GK2323" s="69"/>
      <c r="GL2323" s="69"/>
      <c r="GM2323" s="69"/>
      <c r="GN2323" s="69"/>
      <c r="GO2323" s="69"/>
      <c r="GP2323" s="69"/>
      <c r="GQ2323" s="69"/>
      <c r="GR2323" s="69"/>
      <c r="GS2323" s="69"/>
      <c r="GT2323" s="69"/>
      <c r="GU2323" s="69"/>
      <c r="GV2323" s="69"/>
      <c r="GW2323" s="69"/>
      <c r="GX2323" s="69"/>
      <c r="GY2323" s="69"/>
      <c r="GZ2323" s="69"/>
      <c r="HA2323" s="69"/>
      <c r="HB2323" s="69"/>
      <c r="HC2323" s="69"/>
      <c r="HD2323" s="69"/>
      <c r="HE2323" s="69"/>
      <c r="HF2323" s="69"/>
      <c r="HG2323" s="69"/>
      <c r="HH2323" s="69"/>
      <c r="HI2323" s="69"/>
      <c r="HJ2323" s="69"/>
      <c r="HK2323" s="69"/>
      <c r="HL2323" s="69"/>
      <c r="HM2323" s="69"/>
      <c r="HN2323" s="69"/>
      <c r="HO2323" s="69"/>
      <c r="HP2323" s="69"/>
      <c r="HQ2323" s="69"/>
      <c r="HR2323" s="69"/>
      <c r="HS2323" s="69"/>
      <c r="HT2323" s="69"/>
      <c r="HU2323" s="69"/>
      <c r="HV2323" s="69"/>
      <c r="HW2323" s="69"/>
      <c r="HX2323" s="69"/>
      <c r="HY2323" s="69"/>
      <c r="HZ2323" s="69"/>
      <c r="IA2323" s="69"/>
      <c r="IB2323" s="69"/>
      <c r="IC2323" s="69"/>
      <c r="ID2323" s="69"/>
      <c r="IE2323" s="69"/>
      <c r="IF2323" s="69"/>
      <c r="IG2323" s="69"/>
      <c r="IH2323" s="69"/>
      <c r="II2323" s="69"/>
      <c r="IJ2323" s="69"/>
      <c r="IK2323" s="69"/>
      <c r="IL2323" s="69"/>
      <c r="IM2323" s="69"/>
      <c r="IN2323" s="69"/>
    </row>
    <row r="2324" spans="1:248" s="70" customFormat="1" ht="63.95" customHeight="1" x14ac:dyDescent="0.2">
      <c r="A2324" s="13" t="s">
        <v>1082</v>
      </c>
      <c r="B2324" s="19">
        <v>52094</v>
      </c>
      <c r="C2324" s="16" t="s">
        <v>1081</v>
      </c>
      <c r="D2324" s="355">
        <v>25200</v>
      </c>
      <c r="E2324" s="69"/>
      <c r="F2324" s="69"/>
      <c r="G2324" s="69"/>
      <c r="H2324" s="69"/>
      <c r="I2324" s="69"/>
      <c r="J2324" s="69"/>
      <c r="N2324" s="69"/>
      <c r="O2324" s="69"/>
      <c r="P2324" s="69"/>
      <c r="Q2324" s="69"/>
      <c r="R2324" s="69"/>
      <c r="S2324" s="69"/>
      <c r="T2324" s="69"/>
      <c r="U2324" s="69"/>
      <c r="V2324" s="69"/>
      <c r="W2324" s="69"/>
      <c r="X2324" s="69"/>
      <c r="Y2324" s="69"/>
      <c r="Z2324" s="69"/>
      <c r="AA2324" s="69"/>
      <c r="AB2324" s="69"/>
      <c r="AC2324" s="69"/>
      <c r="AD2324" s="69"/>
      <c r="AE2324" s="69"/>
      <c r="AF2324" s="69"/>
      <c r="AG2324" s="69"/>
      <c r="AH2324" s="69"/>
      <c r="AI2324" s="69"/>
      <c r="AJ2324" s="69"/>
      <c r="AK2324" s="69"/>
      <c r="AL2324" s="69"/>
      <c r="AM2324" s="69"/>
      <c r="AN2324" s="69"/>
      <c r="AO2324" s="69"/>
      <c r="AP2324" s="69"/>
      <c r="AQ2324" s="69"/>
      <c r="AR2324" s="69"/>
      <c r="AS2324" s="69"/>
      <c r="AT2324" s="69"/>
      <c r="AU2324" s="69"/>
      <c r="AV2324" s="69"/>
      <c r="AW2324" s="69"/>
      <c r="AX2324" s="69"/>
      <c r="AY2324" s="69"/>
      <c r="AZ2324" s="69"/>
      <c r="BA2324" s="69"/>
      <c r="BB2324" s="69"/>
      <c r="BC2324" s="69"/>
      <c r="BD2324" s="69"/>
      <c r="BE2324" s="69"/>
      <c r="BF2324" s="69"/>
      <c r="BG2324" s="69"/>
      <c r="BH2324" s="69"/>
      <c r="BI2324" s="69"/>
      <c r="BJ2324" s="69"/>
      <c r="BK2324" s="69"/>
      <c r="BL2324" s="69"/>
      <c r="BM2324" s="69"/>
      <c r="BN2324" s="69"/>
      <c r="BO2324" s="69"/>
      <c r="BP2324" s="69"/>
      <c r="BQ2324" s="69"/>
      <c r="BR2324" s="69"/>
      <c r="BS2324" s="69"/>
      <c r="BT2324" s="69"/>
      <c r="BU2324" s="69"/>
      <c r="BV2324" s="69"/>
      <c r="BW2324" s="69"/>
      <c r="BX2324" s="69"/>
      <c r="BY2324" s="69"/>
      <c r="BZ2324" s="69"/>
      <c r="CA2324" s="69"/>
      <c r="CB2324" s="69"/>
      <c r="CC2324" s="69"/>
      <c r="CD2324" s="69"/>
      <c r="CE2324" s="69"/>
      <c r="CF2324" s="69"/>
      <c r="CG2324" s="69"/>
      <c r="CH2324" s="69"/>
      <c r="CI2324" s="69"/>
      <c r="CJ2324" s="69"/>
      <c r="CK2324" s="69"/>
      <c r="CL2324" s="69"/>
      <c r="CM2324" s="69"/>
      <c r="CN2324" s="69"/>
      <c r="CO2324" s="69"/>
      <c r="CP2324" s="69"/>
      <c r="CQ2324" s="69"/>
      <c r="CR2324" s="69"/>
      <c r="CS2324" s="69"/>
      <c r="CT2324" s="69"/>
      <c r="CU2324" s="69"/>
      <c r="CV2324" s="69"/>
      <c r="CW2324" s="69"/>
      <c r="CX2324" s="69"/>
      <c r="CY2324" s="69"/>
      <c r="CZ2324" s="69"/>
      <c r="DA2324" s="69"/>
      <c r="DB2324" s="69"/>
      <c r="DC2324" s="69"/>
      <c r="DD2324" s="69"/>
      <c r="DE2324" s="69"/>
      <c r="DF2324" s="69"/>
      <c r="DG2324" s="69"/>
      <c r="DH2324" s="69"/>
      <c r="DI2324" s="69"/>
      <c r="DJ2324" s="69"/>
      <c r="DK2324" s="69"/>
      <c r="DL2324" s="69"/>
      <c r="DM2324" s="69"/>
      <c r="DN2324" s="69"/>
      <c r="DO2324" s="69"/>
      <c r="DP2324" s="69"/>
      <c r="DQ2324" s="69"/>
      <c r="DR2324" s="69"/>
      <c r="DS2324" s="69"/>
      <c r="DT2324" s="69"/>
      <c r="DU2324" s="69"/>
      <c r="DV2324" s="69"/>
      <c r="DW2324" s="69"/>
      <c r="DX2324" s="69"/>
      <c r="DY2324" s="69"/>
      <c r="DZ2324" s="69"/>
      <c r="EA2324" s="69"/>
      <c r="EB2324" s="69"/>
      <c r="EC2324" s="69"/>
      <c r="ED2324" s="69"/>
      <c r="EE2324" s="69"/>
      <c r="EF2324" s="69"/>
      <c r="EG2324" s="69"/>
      <c r="EH2324" s="69"/>
      <c r="EI2324" s="69"/>
      <c r="EJ2324" s="69"/>
      <c r="EK2324" s="69"/>
      <c r="EL2324" s="69"/>
      <c r="EM2324" s="69"/>
      <c r="EN2324" s="69"/>
      <c r="EO2324" s="69"/>
      <c r="EP2324" s="69"/>
      <c r="EQ2324" s="69"/>
      <c r="ER2324" s="69"/>
      <c r="ES2324" s="69"/>
      <c r="ET2324" s="69"/>
      <c r="EU2324" s="69"/>
      <c r="EV2324" s="69"/>
      <c r="EW2324" s="69"/>
      <c r="EX2324" s="69"/>
      <c r="EY2324" s="69"/>
      <c r="EZ2324" s="69"/>
      <c r="FA2324" s="69"/>
      <c r="FB2324" s="69"/>
      <c r="FC2324" s="69"/>
      <c r="FD2324" s="69"/>
      <c r="FE2324" s="69"/>
      <c r="FF2324" s="69"/>
      <c r="FG2324" s="69"/>
      <c r="FH2324" s="69"/>
      <c r="FI2324" s="69"/>
      <c r="FJ2324" s="69"/>
      <c r="FK2324" s="69"/>
      <c r="FL2324" s="69"/>
      <c r="FM2324" s="69"/>
      <c r="FN2324" s="69"/>
      <c r="FO2324" s="69"/>
      <c r="FP2324" s="69"/>
      <c r="FQ2324" s="69"/>
      <c r="FR2324" s="69"/>
      <c r="FS2324" s="69"/>
      <c r="FT2324" s="69"/>
      <c r="FU2324" s="69"/>
      <c r="FV2324" s="69"/>
      <c r="FW2324" s="69"/>
      <c r="FX2324" s="69"/>
      <c r="FY2324" s="69"/>
      <c r="FZ2324" s="69"/>
      <c r="GA2324" s="69"/>
      <c r="GB2324" s="69"/>
      <c r="GC2324" s="69"/>
      <c r="GD2324" s="69"/>
      <c r="GE2324" s="69"/>
      <c r="GF2324" s="69"/>
      <c r="GG2324" s="69"/>
      <c r="GH2324" s="69"/>
      <c r="GI2324" s="69"/>
      <c r="GJ2324" s="69"/>
      <c r="GK2324" s="69"/>
      <c r="GL2324" s="69"/>
      <c r="GM2324" s="69"/>
      <c r="GN2324" s="69"/>
      <c r="GO2324" s="69"/>
      <c r="GP2324" s="69"/>
      <c r="GQ2324" s="69"/>
      <c r="GR2324" s="69"/>
      <c r="GS2324" s="69"/>
      <c r="GT2324" s="69"/>
      <c r="GU2324" s="69"/>
      <c r="GV2324" s="69"/>
      <c r="GW2324" s="69"/>
      <c r="GX2324" s="69"/>
      <c r="GY2324" s="69"/>
      <c r="GZ2324" s="69"/>
      <c r="HA2324" s="69"/>
      <c r="HB2324" s="69"/>
      <c r="HC2324" s="69"/>
      <c r="HD2324" s="69"/>
      <c r="HE2324" s="69"/>
      <c r="HF2324" s="69"/>
      <c r="HG2324" s="69"/>
      <c r="HH2324" s="69"/>
      <c r="HI2324" s="69"/>
      <c r="HJ2324" s="69"/>
      <c r="HK2324" s="69"/>
      <c r="HL2324" s="69"/>
      <c r="HM2324" s="69"/>
      <c r="HN2324" s="69"/>
      <c r="HO2324" s="69"/>
      <c r="HP2324" s="69"/>
      <c r="HQ2324" s="69"/>
      <c r="HR2324" s="69"/>
      <c r="HS2324" s="69"/>
      <c r="HT2324" s="69"/>
      <c r="HU2324" s="69"/>
      <c r="HV2324" s="69"/>
      <c r="HW2324" s="69"/>
      <c r="HX2324" s="69"/>
      <c r="HY2324" s="69"/>
      <c r="HZ2324" s="69"/>
      <c r="IA2324" s="69"/>
      <c r="IB2324" s="69"/>
      <c r="IC2324" s="69"/>
      <c r="ID2324" s="69"/>
      <c r="IE2324" s="69"/>
      <c r="IF2324" s="69"/>
      <c r="IG2324" s="69"/>
      <c r="IH2324" s="69"/>
      <c r="II2324" s="69"/>
      <c r="IJ2324" s="69"/>
      <c r="IK2324" s="69"/>
      <c r="IL2324" s="69"/>
      <c r="IM2324" s="69"/>
      <c r="IN2324" s="69"/>
    </row>
    <row r="2325" spans="1:248" s="70" customFormat="1" ht="32.1" customHeight="1" x14ac:dyDescent="0.2">
      <c r="A2325" s="13" t="s">
        <v>1084</v>
      </c>
      <c r="B2325" s="19">
        <v>52095</v>
      </c>
      <c r="C2325" s="16" t="s">
        <v>1085</v>
      </c>
      <c r="D2325" s="355">
        <v>31700</v>
      </c>
      <c r="E2325" s="69"/>
      <c r="F2325" s="69"/>
      <c r="G2325" s="69"/>
      <c r="H2325" s="69"/>
      <c r="I2325" s="69"/>
      <c r="J2325" s="69"/>
      <c r="N2325" s="69"/>
      <c r="O2325" s="69"/>
      <c r="P2325" s="69"/>
      <c r="Q2325" s="69"/>
      <c r="R2325" s="69"/>
      <c r="S2325" s="69"/>
      <c r="T2325" s="69"/>
      <c r="U2325" s="69"/>
      <c r="V2325" s="69"/>
      <c r="W2325" s="69"/>
      <c r="X2325" s="69"/>
      <c r="Y2325" s="69"/>
      <c r="Z2325" s="69"/>
      <c r="AA2325" s="69"/>
      <c r="AB2325" s="69"/>
      <c r="AC2325" s="69"/>
      <c r="AD2325" s="69"/>
      <c r="AE2325" s="69"/>
      <c r="AF2325" s="69"/>
      <c r="AG2325" s="69"/>
      <c r="AH2325" s="69"/>
      <c r="AI2325" s="69"/>
      <c r="AJ2325" s="69"/>
      <c r="AK2325" s="69"/>
      <c r="AL2325" s="69"/>
      <c r="AM2325" s="69"/>
      <c r="AN2325" s="69"/>
      <c r="AO2325" s="69"/>
      <c r="AP2325" s="69"/>
      <c r="AQ2325" s="69"/>
      <c r="AR2325" s="69"/>
      <c r="AS2325" s="69"/>
      <c r="AT2325" s="69"/>
      <c r="AU2325" s="69"/>
      <c r="AV2325" s="69"/>
      <c r="AW2325" s="69"/>
      <c r="AX2325" s="69"/>
      <c r="AY2325" s="69"/>
      <c r="AZ2325" s="69"/>
      <c r="BA2325" s="69"/>
      <c r="BB2325" s="69"/>
      <c r="BC2325" s="69"/>
      <c r="BD2325" s="69"/>
      <c r="BE2325" s="69"/>
      <c r="BF2325" s="69"/>
      <c r="BG2325" s="69"/>
      <c r="BH2325" s="69"/>
      <c r="BI2325" s="69"/>
      <c r="BJ2325" s="69"/>
      <c r="BK2325" s="69"/>
      <c r="BL2325" s="69"/>
      <c r="BM2325" s="69"/>
      <c r="BN2325" s="69"/>
      <c r="BO2325" s="69"/>
      <c r="BP2325" s="69"/>
      <c r="BQ2325" s="69"/>
      <c r="BR2325" s="69"/>
      <c r="BS2325" s="69"/>
      <c r="BT2325" s="69"/>
      <c r="BU2325" s="69"/>
      <c r="BV2325" s="69"/>
      <c r="BW2325" s="69"/>
      <c r="BX2325" s="69"/>
      <c r="BY2325" s="69"/>
      <c r="BZ2325" s="69"/>
      <c r="CA2325" s="69"/>
      <c r="CB2325" s="69"/>
      <c r="CC2325" s="69"/>
      <c r="CD2325" s="69"/>
      <c r="CE2325" s="69"/>
      <c r="CF2325" s="69"/>
      <c r="CG2325" s="69"/>
      <c r="CH2325" s="69"/>
      <c r="CI2325" s="69"/>
      <c r="CJ2325" s="69"/>
      <c r="CK2325" s="69"/>
      <c r="CL2325" s="69"/>
      <c r="CM2325" s="69"/>
      <c r="CN2325" s="69"/>
      <c r="CO2325" s="69"/>
      <c r="CP2325" s="69"/>
      <c r="CQ2325" s="69"/>
      <c r="CR2325" s="69"/>
      <c r="CS2325" s="69"/>
      <c r="CT2325" s="69"/>
      <c r="CU2325" s="69"/>
      <c r="CV2325" s="69"/>
      <c r="CW2325" s="69"/>
      <c r="CX2325" s="69"/>
      <c r="CY2325" s="69"/>
      <c r="CZ2325" s="69"/>
      <c r="DA2325" s="69"/>
      <c r="DB2325" s="69"/>
      <c r="DC2325" s="69"/>
      <c r="DD2325" s="69"/>
      <c r="DE2325" s="69"/>
      <c r="DF2325" s="69"/>
      <c r="DG2325" s="69"/>
      <c r="DH2325" s="69"/>
      <c r="DI2325" s="69"/>
      <c r="DJ2325" s="69"/>
      <c r="DK2325" s="69"/>
      <c r="DL2325" s="69"/>
      <c r="DM2325" s="69"/>
      <c r="DN2325" s="69"/>
      <c r="DO2325" s="69"/>
      <c r="DP2325" s="69"/>
      <c r="DQ2325" s="69"/>
      <c r="DR2325" s="69"/>
      <c r="DS2325" s="69"/>
      <c r="DT2325" s="69"/>
      <c r="DU2325" s="69"/>
      <c r="DV2325" s="69"/>
      <c r="DW2325" s="69"/>
      <c r="DX2325" s="69"/>
      <c r="DY2325" s="69"/>
      <c r="DZ2325" s="69"/>
      <c r="EA2325" s="69"/>
      <c r="EB2325" s="69"/>
      <c r="EC2325" s="69"/>
      <c r="ED2325" s="69"/>
      <c r="EE2325" s="69"/>
      <c r="EF2325" s="69"/>
      <c r="EG2325" s="69"/>
      <c r="EH2325" s="69"/>
      <c r="EI2325" s="69"/>
      <c r="EJ2325" s="69"/>
      <c r="EK2325" s="69"/>
      <c r="EL2325" s="69"/>
      <c r="EM2325" s="69"/>
      <c r="EN2325" s="69"/>
      <c r="EO2325" s="69"/>
      <c r="EP2325" s="69"/>
      <c r="EQ2325" s="69"/>
      <c r="ER2325" s="69"/>
      <c r="ES2325" s="69"/>
      <c r="ET2325" s="69"/>
      <c r="EU2325" s="69"/>
      <c r="EV2325" s="69"/>
      <c r="EW2325" s="69"/>
      <c r="EX2325" s="69"/>
      <c r="EY2325" s="69"/>
      <c r="EZ2325" s="69"/>
      <c r="FA2325" s="69"/>
      <c r="FB2325" s="69"/>
      <c r="FC2325" s="69"/>
      <c r="FD2325" s="69"/>
      <c r="FE2325" s="69"/>
      <c r="FF2325" s="69"/>
      <c r="FG2325" s="69"/>
      <c r="FH2325" s="69"/>
      <c r="FI2325" s="69"/>
      <c r="FJ2325" s="69"/>
      <c r="FK2325" s="69"/>
      <c r="FL2325" s="69"/>
      <c r="FM2325" s="69"/>
      <c r="FN2325" s="69"/>
      <c r="FO2325" s="69"/>
      <c r="FP2325" s="69"/>
      <c r="FQ2325" s="69"/>
      <c r="FR2325" s="69"/>
      <c r="FS2325" s="69"/>
      <c r="FT2325" s="69"/>
      <c r="FU2325" s="69"/>
      <c r="FV2325" s="69"/>
      <c r="FW2325" s="69"/>
      <c r="FX2325" s="69"/>
      <c r="FY2325" s="69"/>
      <c r="FZ2325" s="69"/>
      <c r="GA2325" s="69"/>
      <c r="GB2325" s="69"/>
      <c r="GC2325" s="69"/>
      <c r="GD2325" s="69"/>
      <c r="GE2325" s="69"/>
      <c r="GF2325" s="69"/>
      <c r="GG2325" s="69"/>
      <c r="GH2325" s="69"/>
      <c r="GI2325" s="69"/>
      <c r="GJ2325" s="69"/>
      <c r="GK2325" s="69"/>
      <c r="GL2325" s="69"/>
      <c r="GM2325" s="69"/>
      <c r="GN2325" s="69"/>
      <c r="GO2325" s="69"/>
      <c r="GP2325" s="69"/>
      <c r="GQ2325" s="69"/>
      <c r="GR2325" s="69"/>
      <c r="GS2325" s="69"/>
      <c r="GT2325" s="69"/>
      <c r="GU2325" s="69"/>
      <c r="GV2325" s="69"/>
      <c r="GW2325" s="69"/>
      <c r="GX2325" s="69"/>
      <c r="GY2325" s="69"/>
      <c r="GZ2325" s="69"/>
      <c r="HA2325" s="69"/>
      <c r="HB2325" s="69"/>
      <c r="HC2325" s="69"/>
      <c r="HD2325" s="69"/>
      <c r="HE2325" s="69"/>
      <c r="HF2325" s="69"/>
      <c r="HG2325" s="69"/>
      <c r="HH2325" s="69"/>
      <c r="HI2325" s="69"/>
      <c r="HJ2325" s="69"/>
      <c r="HK2325" s="69"/>
      <c r="HL2325" s="69"/>
      <c r="HM2325" s="69"/>
      <c r="HN2325" s="69"/>
      <c r="HO2325" s="69"/>
      <c r="HP2325" s="69"/>
      <c r="HQ2325" s="69"/>
      <c r="HR2325" s="69"/>
      <c r="HS2325" s="69"/>
      <c r="HT2325" s="69"/>
      <c r="HU2325" s="69"/>
      <c r="HV2325" s="69"/>
      <c r="HW2325" s="69"/>
      <c r="HX2325" s="69"/>
      <c r="HY2325" s="69"/>
      <c r="HZ2325" s="69"/>
      <c r="IA2325" s="69"/>
      <c r="IB2325" s="69"/>
      <c r="IC2325" s="69"/>
      <c r="ID2325" s="69"/>
      <c r="IE2325" s="69"/>
      <c r="IF2325" s="69"/>
      <c r="IG2325" s="69"/>
      <c r="IH2325" s="69"/>
      <c r="II2325" s="69"/>
      <c r="IJ2325" s="69"/>
      <c r="IK2325" s="69"/>
      <c r="IL2325" s="69"/>
      <c r="IM2325" s="69"/>
      <c r="IN2325" s="69"/>
    </row>
    <row r="2326" spans="1:248" s="70" customFormat="1" ht="32.1" customHeight="1" x14ac:dyDescent="0.2">
      <c r="A2326" s="13" t="s">
        <v>1086</v>
      </c>
      <c r="B2326" s="19">
        <v>52096</v>
      </c>
      <c r="C2326" s="16" t="s">
        <v>1087</v>
      </c>
      <c r="D2326" s="355">
        <v>32700</v>
      </c>
      <c r="E2326" s="69"/>
      <c r="F2326" s="69"/>
      <c r="G2326" s="69"/>
      <c r="H2326" s="69"/>
      <c r="I2326" s="69"/>
      <c r="J2326" s="69"/>
      <c r="N2326" s="69"/>
      <c r="O2326" s="69"/>
      <c r="P2326" s="69"/>
      <c r="Q2326" s="69"/>
      <c r="R2326" s="69"/>
      <c r="S2326" s="69"/>
      <c r="T2326" s="69"/>
      <c r="U2326" s="69"/>
      <c r="V2326" s="69"/>
      <c r="W2326" s="69"/>
      <c r="X2326" s="69"/>
      <c r="Y2326" s="69"/>
      <c r="Z2326" s="69"/>
      <c r="AA2326" s="69"/>
      <c r="AB2326" s="69"/>
      <c r="AC2326" s="69"/>
      <c r="AD2326" s="69"/>
      <c r="AE2326" s="69"/>
      <c r="AF2326" s="69"/>
      <c r="AG2326" s="69"/>
      <c r="AH2326" s="69"/>
      <c r="AI2326" s="69"/>
      <c r="AJ2326" s="69"/>
      <c r="AK2326" s="69"/>
      <c r="AL2326" s="69"/>
      <c r="AM2326" s="69"/>
      <c r="AN2326" s="69"/>
      <c r="AO2326" s="69"/>
      <c r="AP2326" s="69"/>
      <c r="AQ2326" s="69"/>
      <c r="AR2326" s="69"/>
      <c r="AS2326" s="69"/>
      <c r="AT2326" s="69"/>
      <c r="AU2326" s="69"/>
      <c r="AV2326" s="69"/>
      <c r="AW2326" s="69"/>
      <c r="AX2326" s="69"/>
      <c r="AY2326" s="69"/>
      <c r="AZ2326" s="69"/>
      <c r="BA2326" s="69"/>
      <c r="BB2326" s="69"/>
      <c r="BC2326" s="69"/>
      <c r="BD2326" s="69"/>
      <c r="BE2326" s="69"/>
      <c r="BF2326" s="69"/>
      <c r="BG2326" s="69"/>
      <c r="BH2326" s="69"/>
      <c r="BI2326" s="69"/>
      <c r="BJ2326" s="69"/>
      <c r="BK2326" s="69"/>
      <c r="BL2326" s="69"/>
      <c r="BM2326" s="69"/>
      <c r="BN2326" s="69"/>
      <c r="BO2326" s="69"/>
      <c r="BP2326" s="69"/>
      <c r="BQ2326" s="69"/>
      <c r="BR2326" s="69"/>
      <c r="BS2326" s="69"/>
      <c r="BT2326" s="69"/>
      <c r="BU2326" s="69"/>
      <c r="BV2326" s="69"/>
      <c r="BW2326" s="69"/>
      <c r="BX2326" s="69"/>
      <c r="BY2326" s="69"/>
      <c r="BZ2326" s="69"/>
      <c r="CA2326" s="69"/>
      <c r="CB2326" s="69"/>
      <c r="CC2326" s="69"/>
      <c r="CD2326" s="69"/>
      <c r="CE2326" s="69"/>
      <c r="CF2326" s="69"/>
      <c r="CG2326" s="69"/>
      <c r="CH2326" s="69"/>
      <c r="CI2326" s="69"/>
      <c r="CJ2326" s="69"/>
      <c r="CK2326" s="69"/>
      <c r="CL2326" s="69"/>
      <c r="CM2326" s="69"/>
      <c r="CN2326" s="69"/>
      <c r="CO2326" s="69"/>
      <c r="CP2326" s="69"/>
      <c r="CQ2326" s="69"/>
      <c r="CR2326" s="69"/>
      <c r="CS2326" s="69"/>
      <c r="CT2326" s="69"/>
      <c r="CU2326" s="69"/>
      <c r="CV2326" s="69"/>
      <c r="CW2326" s="69"/>
      <c r="CX2326" s="69"/>
      <c r="CY2326" s="69"/>
      <c r="CZ2326" s="69"/>
      <c r="DA2326" s="69"/>
      <c r="DB2326" s="69"/>
      <c r="DC2326" s="69"/>
      <c r="DD2326" s="69"/>
      <c r="DE2326" s="69"/>
      <c r="DF2326" s="69"/>
      <c r="DG2326" s="69"/>
      <c r="DH2326" s="69"/>
      <c r="DI2326" s="69"/>
      <c r="DJ2326" s="69"/>
      <c r="DK2326" s="69"/>
      <c r="DL2326" s="69"/>
      <c r="DM2326" s="69"/>
      <c r="DN2326" s="69"/>
      <c r="DO2326" s="69"/>
      <c r="DP2326" s="69"/>
      <c r="DQ2326" s="69"/>
      <c r="DR2326" s="69"/>
      <c r="DS2326" s="69"/>
      <c r="DT2326" s="69"/>
      <c r="DU2326" s="69"/>
      <c r="DV2326" s="69"/>
      <c r="DW2326" s="69"/>
      <c r="DX2326" s="69"/>
      <c r="DY2326" s="69"/>
      <c r="DZ2326" s="69"/>
      <c r="EA2326" s="69"/>
      <c r="EB2326" s="69"/>
      <c r="EC2326" s="69"/>
      <c r="ED2326" s="69"/>
      <c r="EE2326" s="69"/>
      <c r="EF2326" s="69"/>
      <c r="EG2326" s="69"/>
      <c r="EH2326" s="69"/>
      <c r="EI2326" s="69"/>
      <c r="EJ2326" s="69"/>
      <c r="EK2326" s="69"/>
      <c r="EL2326" s="69"/>
      <c r="EM2326" s="69"/>
      <c r="EN2326" s="69"/>
      <c r="EO2326" s="69"/>
      <c r="EP2326" s="69"/>
      <c r="EQ2326" s="69"/>
      <c r="ER2326" s="69"/>
      <c r="ES2326" s="69"/>
      <c r="ET2326" s="69"/>
      <c r="EU2326" s="69"/>
      <c r="EV2326" s="69"/>
      <c r="EW2326" s="69"/>
      <c r="EX2326" s="69"/>
      <c r="EY2326" s="69"/>
      <c r="EZ2326" s="69"/>
      <c r="FA2326" s="69"/>
      <c r="FB2326" s="69"/>
      <c r="FC2326" s="69"/>
      <c r="FD2326" s="69"/>
      <c r="FE2326" s="69"/>
      <c r="FF2326" s="69"/>
      <c r="FG2326" s="69"/>
      <c r="FH2326" s="69"/>
      <c r="FI2326" s="69"/>
      <c r="FJ2326" s="69"/>
      <c r="FK2326" s="69"/>
      <c r="FL2326" s="69"/>
      <c r="FM2326" s="69"/>
      <c r="FN2326" s="69"/>
      <c r="FO2326" s="69"/>
      <c r="FP2326" s="69"/>
      <c r="FQ2326" s="69"/>
      <c r="FR2326" s="69"/>
      <c r="FS2326" s="69"/>
      <c r="FT2326" s="69"/>
      <c r="FU2326" s="69"/>
      <c r="FV2326" s="69"/>
      <c r="FW2326" s="69"/>
      <c r="FX2326" s="69"/>
      <c r="FY2326" s="69"/>
      <c r="FZ2326" s="69"/>
      <c r="GA2326" s="69"/>
      <c r="GB2326" s="69"/>
      <c r="GC2326" s="69"/>
      <c r="GD2326" s="69"/>
      <c r="GE2326" s="69"/>
      <c r="GF2326" s="69"/>
      <c r="GG2326" s="69"/>
      <c r="GH2326" s="69"/>
      <c r="GI2326" s="69"/>
      <c r="GJ2326" s="69"/>
      <c r="GK2326" s="69"/>
      <c r="GL2326" s="69"/>
      <c r="GM2326" s="69"/>
      <c r="GN2326" s="69"/>
      <c r="GO2326" s="69"/>
      <c r="GP2326" s="69"/>
      <c r="GQ2326" s="69"/>
      <c r="GR2326" s="69"/>
      <c r="GS2326" s="69"/>
      <c r="GT2326" s="69"/>
      <c r="GU2326" s="69"/>
      <c r="GV2326" s="69"/>
      <c r="GW2326" s="69"/>
      <c r="GX2326" s="69"/>
      <c r="GY2326" s="69"/>
      <c r="GZ2326" s="69"/>
      <c r="HA2326" s="69"/>
      <c r="HB2326" s="69"/>
      <c r="HC2326" s="69"/>
      <c r="HD2326" s="69"/>
      <c r="HE2326" s="69"/>
      <c r="HF2326" s="69"/>
      <c r="HG2326" s="69"/>
      <c r="HH2326" s="69"/>
      <c r="HI2326" s="69"/>
      <c r="HJ2326" s="69"/>
      <c r="HK2326" s="69"/>
      <c r="HL2326" s="69"/>
      <c r="HM2326" s="69"/>
      <c r="HN2326" s="69"/>
      <c r="HO2326" s="69"/>
      <c r="HP2326" s="69"/>
      <c r="HQ2326" s="69"/>
      <c r="HR2326" s="69"/>
      <c r="HS2326" s="69"/>
      <c r="HT2326" s="69"/>
      <c r="HU2326" s="69"/>
      <c r="HV2326" s="69"/>
      <c r="HW2326" s="69"/>
      <c r="HX2326" s="69"/>
      <c r="HY2326" s="69"/>
      <c r="HZ2326" s="69"/>
      <c r="IA2326" s="69"/>
      <c r="IB2326" s="69"/>
      <c r="IC2326" s="69"/>
      <c r="ID2326" s="69"/>
      <c r="IE2326" s="69"/>
      <c r="IF2326" s="69"/>
      <c r="IG2326" s="69"/>
      <c r="IH2326" s="69"/>
      <c r="II2326" s="69"/>
      <c r="IJ2326" s="69"/>
      <c r="IK2326" s="69"/>
      <c r="IL2326" s="69"/>
      <c r="IM2326" s="69"/>
      <c r="IN2326" s="69"/>
    </row>
    <row r="2327" spans="1:248" s="70" customFormat="1" ht="32.1" customHeight="1" x14ac:dyDescent="0.2">
      <c r="A2327" s="13" t="s">
        <v>1088</v>
      </c>
      <c r="B2327" s="19">
        <v>52097</v>
      </c>
      <c r="C2327" s="16" t="s">
        <v>1089</v>
      </c>
      <c r="D2327" s="355">
        <v>43700</v>
      </c>
      <c r="E2327" s="69"/>
      <c r="F2327" s="69"/>
      <c r="G2327" s="69"/>
      <c r="H2327" s="69"/>
      <c r="I2327" s="69"/>
      <c r="J2327" s="69"/>
      <c r="N2327" s="69"/>
      <c r="O2327" s="69"/>
      <c r="P2327" s="69"/>
      <c r="Q2327" s="69"/>
      <c r="R2327" s="69"/>
      <c r="S2327" s="69"/>
      <c r="T2327" s="69"/>
      <c r="U2327" s="69"/>
      <c r="V2327" s="69"/>
      <c r="W2327" s="69"/>
      <c r="X2327" s="69"/>
      <c r="Y2327" s="69"/>
      <c r="Z2327" s="69"/>
      <c r="AA2327" s="69"/>
      <c r="AB2327" s="69"/>
      <c r="AC2327" s="69"/>
      <c r="AD2327" s="69"/>
      <c r="AE2327" s="69"/>
      <c r="AF2327" s="69"/>
      <c r="AG2327" s="69"/>
      <c r="AH2327" s="69"/>
      <c r="AI2327" s="69"/>
      <c r="AJ2327" s="69"/>
      <c r="AK2327" s="69"/>
      <c r="AL2327" s="69"/>
      <c r="AM2327" s="69"/>
      <c r="AN2327" s="69"/>
      <c r="AO2327" s="69"/>
      <c r="AP2327" s="69"/>
      <c r="AQ2327" s="69"/>
      <c r="AR2327" s="69"/>
      <c r="AS2327" s="69"/>
      <c r="AT2327" s="69"/>
      <c r="AU2327" s="69"/>
      <c r="AV2327" s="69"/>
      <c r="AW2327" s="69"/>
      <c r="AX2327" s="69"/>
      <c r="AY2327" s="69"/>
      <c r="AZ2327" s="69"/>
      <c r="BA2327" s="69"/>
      <c r="BB2327" s="69"/>
      <c r="BC2327" s="69"/>
      <c r="BD2327" s="69"/>
      <c r="BE2327" s="69"/>
      <c r="BF2327" s="69"/>
      <c r="BG2327" s="69"/>
      <c r="BH2327" s="69"/>
      <c r="BI2327" s="69"/>
      <c r="BJ2327" s="69"/>
      <c r="BK2327" s="69"/>
      <c r="BL2327" s="69"/>
      <c r="BM2327" s="69"/>
      <c r="BN2327" s="69"/>
      <c r="BO2327" s="69"/>
      <c r="BP2327" s="69"/>
      <c r="BQ2327" s="69"/>
      <c r="BR2327" s="69"/>
      <c r="BS2327" s="69"/>
      <c r="BT2327" s="69"/>
      <c r="BU2327" s="69"/>
      <c r="BV2327" s="69"/>
      <c r="BW2327" s="69"/>
      <c r="BX2327" s="69"/>
      <c r="BY2327" s="69"/>
      <c r="BZ2327" s="69"/>
      <c r="CA2327" s="69"/>
      <c r="CB2327" s="69"/>
      <c r="CC2327" s="69"/>
      <c r="CD2327" s="69"/>
      <c r="CE2327" s="69"/>
      <c r="CF2327" s="69"/>
      <c r="CG2327" s="69"/>
      <c r="CH2327" s="69"/>
      <c r="CI2327" s="69"/>
      <c r="CJ2327" s="69"/>
      <c r="CK2327" s="69"/>
      <c r="CL2327" s="69"/>
      <c r="CM2327" s="69"/>
      <c r="CN2327" s="69"/>
      <c r="CO2327" s="69"/>
      <c r="CP2327" s="69"/>
      <c r="CQ2327" s="69"/>
      <c r="CR2327" s="69"/>
      <c r="CS2327" s="69"/>
      <c r="CT2327" s="69"/>
      <c r="CU2327" s="69"/>
      <c r="CV2327" s="69"/>
      <c r="CW2327" s="69"/>
      <c r="CX2327" s="69"/>
      <c r="CY2327" s="69"/>
      <c r="CZ2327" s="69"/>
      <c r="DA2327" s="69"/>
      <c r="DB2327" s="69"/>
      <c r="DC2327" s="69"/>
      <c r="DD2327" s="69"/>
      <c r="DE2327" s="69"/>
      <c r="DF2327" s="69"/>
      <c r="DG2327" s="69"/>
      <c r="DH2327" s="69"/>
      <c r="DI2327" s="69"/>
      <c r="DJ2327" s="69"/>
      <c r="DK2327" s="69"/>
      <c r="DL2327" s="69"/>
      <c r="DM2327" s="69"/>
      <c r="DN2327" s="69"/>
      <c r="DO2327" s="69"/>
      <c r="DP2327" s="69"/>
      <c r="DQ2327" s="69"/>
      <c r="DR2327" s="69"/>
      <c r="DS2327" s="69"/>
      <c r="DT2327" s="69"/>
      <c r="DU2327" s="69"/>
      <c r="DV2327" s="69"/>
      <c r="DW2327" s="69"/>
      <c r="DX2327" s="69"/>
      <c r="DY2327" s="69"/>
      <c r="DZ2327" s="69"/>
      <c r="EA2327" s="69"/>
      <c r="EB2327" s="69"/>
      <c r="EC2327" s="69"/>
      <c r="ED2327" s="69"/>
      <c r="EE2327" s="69"/>
      <c r="EF2327" s="69"/>
      <c r="EG2327" s="69"/>
      <c r="EH2327" s="69"/>
      <c r="EI2327" s="69"/>
      <c r="EJ2327" s="69"/>
      <c r="EK2327" s="69"/>
      <c r="EL2327" s="69"/>
      <c r="EM2327" s="69"/>
      <c r="EN2327" s="69"/>
      <c r="EO2327" s="69"/>
      <c r="EP2327" s="69"/>
      <c r="EQ2327" s="69"/>
      <c r="ER2327" s="69"/>
      <c r="ES2327" s="69"/>
      <c r="ET2327" s="69"/>
      <c r="EU2327" s="69"/>
      <c r="EV2327" s="69"/>
      <c r="EW2327" s="69"/>
      <c r="EX2327" s="69"/>
      <c r="EY2327" s="69"/>
      <c r="EZ2327" s="69"/>
      <c r="FA2327" s="69"/>
      <c r="FB2327" s="69"/>
      <c r="FC2327" s="69"/>
      <c r="FD2327" s="69"/>
      <c r="FE2327" s="69"/>
      <c r="FF2327" s="69"/>
      <c r="FG2327" s="69"/>
      <c r="FH2327" s="69"/>
      <c r="FI2327" s="69"/>
      <c r="FJ2327" s="69"/>
      <c r="FK2327" s="69"/>
      <c r="FL2327" s="69"/>
      <c r="FM2327" s="69"/>
      <c r="FN2327" s="69"/>
      <c r="FO2327" s="69"/>
      <c r="FP2327" s="69"/>
      <c r="FQ2327" s="69"/>
      <c r="FR2327" s="69"/>
      <c r="FS2327" s="69"/>
      <c r="FT2327" s="69"/>
      <c r="FU2327" s="69"/>
      <c r="FV2327" s="69"/>
      <c r="FW2327" s="69"/>
      <c r="FX2327" s="69"/>
      <c r="FY2327" s="69"/>
      <c r="FZ2327" s="69"/>
      <c r="GA2327" s="69"/>
      <c r="GB2327" s="69"/>
      <c r="GC2327" s="69"/>
      <c r="GD2327" s="69"/>
      <c r="GE2327" s="69"/>
      <c r="GF2327" s="69"/>
      <c r="GG2327" s="69"/>
      <c r="GH2327" s="69"/>
      <c r="GI2327" s="69"/>
      <c r="GJ2327" s="69"/>
      <c r="GK2327" s="69"/>
      <c r="GL2327" s="69"/>
      <c r="GM2327" s="69"/>
      <c r="GN2327" s="69"/>
      <c r="GO2327" s="69"/>
      <c r="GP2327" s="69"/>
      <c r="GQ2327" s="69"/>
      <c r="GR2327" s="69"/>
      <c r="GS2327" s="69"/>
      <c r="GT2327" s="69"/>
      <c r="GU2327" s="69"/>
      <c r="GV2327" s="69"/>
      <c r="GW2327" s="69"/>
      <c r="GX2327" s="69"/>
      <c r="GY2327" s="69"/>
      <c r="GZ2327" s="69"/>
      <c r="HA2327" s="69"/>
      <c r="HB2327" s="69"/>
      <c r="HC2327" s="69"/>
      <c r="HD2327" s="69"/>
      <c r="HE2327" s="69"/>
      <c r="HF2327" s="69"/>
      <c r="HG2327" s="69"/>
      <c r="HH2327" s="69"/>
      <c r="HI2327" s="69"/>
      <c r="HJ2327" s="69"/>
      <c r="HK2327" s="69"/>
      <c r="HL2327" s="69"/>
      <c r="HM2327" s="69"/>
      <c r="HN2327" s="69"/>
      <c r="HO2327" s="69"/>
      <c r="HP2327" s="69"/>
      <c r="HQ2327" s="69"/>
      <c r="HR2327" s="69"/>
      <c r="HS2327" s="69"/>
      <c r="HT2327" s="69"/>
      <c r="HU2327" s="69"/>
      <c r="HV2327" s="69"/>
      <c r="HW2327" s="69"/>
      <c r="HX2327" s="69"/>
      <c r="HY2327" s="69"/>
      <c r="HZ2327" s="69"/>
      <c r="IA2327" s="69"/>
      <c r="IB2327" s="69"/>
      <c r="IC2327" s="69"/>
      <c r="ID2327" s="69"/>
      <c r="IE2327" s="69"/>
      <c r="IF2327" s="69"/>
      <c r="IG2327" s="69"/>
      <c r="IH2327" s="69"/>
      <c r="II2327" s="69"/>
      <c r="IJ2327" s="69"/>
      <c r="IK2327" s="69"/>
      <c r="IL2327" s="69"/>
      <c r="IM2327" s="69"/>
      <c r="IN2327" s="69"/>
    </row>
    <row r="2328" spans="1:248" s="70" customFormat="1" ht="32.1" customHeight="1" x14ac:dyDescent="0.2">
      <c r="A2328" s="13" t="s">
        <v>1091</v>
      </c>
      <c r="B2328" s="19">
        <v>52098</v>
      </c>
      <c r="C2328" s="16" t="s">
        <v>1090</v>
      </c>
      <c r="D2328" s="355">
        <v>12400</v>
      </c>
      <c r="E2328" s="69"/>
      <c r="F2328" s="69"/>
      <c r="G2328" s="69"/>
      <c r="H2328" s="69"/>
      <c r="I2328" s="69"/>
      <c r="J2328" s="69"/>
      <c r="N2328" s="69"/>
      <c r="O2328" s="69"/>
      <c r="P2328" s="69"/>
      <c r="Q2328" s="69"/>
      <c r="R2328" s="69"/>
      <c r="S2328" s="69"/>
      <c r="T2328" s="69"/>
      <c r="U2328" s="69"/>
      <c r="V2328" s="69"/>
      <c r="W2328" s="69"/>
      <c r="X2328" s="69"/>
      <c r="Y2328" s="69"/>
      <c r="Z2328" s="69"/>
      <c r="AA2328" s="69"/>
      <c r="AB2328" s="69"/>
      <c r="AC2328" s="69"/>
      <c r="AD2328" s="69"/>
      <c r="AE2328" s="69"/>
      <c r="AF2328" s="69"/>
      <c r="AG2328" s="69"/>
      <c r="AH2328" s="69"/>
      <c r="AI2328" s="69"/>
      <c r="AJ2328" s="69"/>
      <c r="AK2328" s="69"/>
      <c r="AL2328" s="69"/>
      <c r="AM2328" s="69"/>
      <c r="AN2328" s="69"/>
      <c r="AO2328" s="69"/>
      <c r="AP2328" s="69"/>
      <c r="AQ2328" s="69"/>
      <c r="AR2328" s="69"/>
      <c r="AS2328" s="69"/>
      <c r="AT2328" s="69"/>
      <c r="AU2328" s="69"/>
      <c r="AV2328" s="69"/>
      <c r="AW2328" s="69"/>
      <c r="AX2328" s="69"/>
      <c r="AY2328" s="69"/>
      <c r="AZ2328" s="69"/>
      <c r="BA2328" s="69"/>
      <c r="BB2328" s="69"/>
      <c r="BC2328" s="69"/>
      <c r="BD2328" s="69"/>
      <c r="BE2328" s="69"/>
      <c r="BF2328" s="69"/>
      <c r="BG2328" s="69"/>
      <c r="BH2328" s="69"/>
      <c r="BI2328" s="69"/>
      <c r="BJ2328" s="69"/>
      <c r="BK2328" s="69"/>
      <c r="BL2328" s="69"/>
      <c r="BM2328" s="69"/>
      <c r="BN2328" s="69"/>
      <c r="BO2328" s="69"/>
      <c r="BP2328" s="69"/>
      <c r="BQ2328" s="69"/>
      <c r="BR2328" s="69"/>
      <c r="BS2328" s="69"/>
      <c r="BT2328" s="69"/>
      <c r="BU2328" s="69"/>
      <c r="BV2328" s="69"/>
      <c r="BW2328" s="69"/>
      <c r="BX2328" s="69"/>
      <c r="BY2328" s="69"/>
      <c r="BZ2328" s="69"/>
      <c r="CA2328" s="69"/>
      <c r="CB2328" s="69"/>
      <c r="CC2328" s="69"/>
      <c r="CD2328" s="69"/>
      <c r="CE2328" s="69"/>
      <c r="CF2328" s="69"/>
      <c r="CG2328" s="69"/>
      <c r="CH2328" s="69"/>
      <c r="CI2328" s="69"/>
      <c r="CJ2328" s="69"/>
      <c r="CK2328" s="69"/>
      <c r="CL2328" s="69"/>
      <c r="CM2328" s="69"/>
      <c r="CN2328" s="69"/>
      <c r="CO2328" s="69"/>
      <c r="CP2328" s="69"/>
      <c r="CQ2328" s="69"/>
      <c r="CR2328" s="69"/>
      <c r="CS2328" s="69"/>
      <c r="CT2328" s="69"/>
      <c r="CU2328" s="69"/>
      <c r="CV2328" s="69"/>
      <c r="CW2328" s="69"/>
      <c r="CX2328" s="69"/>
      <c r="CY2328" s="69"/>
      <c r="CZ2328" s="69"/>
      <c r="DA2328" s="69"/>
      <c r="DB2328" s="69"/>
      <c r="DC2328" s="69"/>
      <c r="DD2328" s="69"/>
      <c r="DE2328" s="69"/>
      <c r="DF2328" s="69"/>
      <c r="DG2328" s="69"/>
      <c r="DH2328" s="69"/>
      <c r="DI2328" s="69"/>
      <c r="DJ2328" s="69"/>
      <c r="DK2328" s="69"/>
      <c r="DL2328" s="69"/>
      <c r="DM2328" s="69"/>
      <c r="DN2328" s="69"/>
      <c r="DO2328" s="69"/>
      <c r="DP2328" s="69"/>
      <c r="DQ2328" s="69"/>
      <c r="DR2328" s="69"/>
      <c r="DS2328" s="69"/>
      <c r="DT2328" s="69"/>
      <c r="DU2328" s="69"/>
      <c r="DV2328" s="69"/>
      <c r="DW2328" s="69"/>
      <c r="DX2328" s="69"/>
      <c r="DY2328" s="69"/>
      <c r="DZ2328" s="69"/>
      <c r="EA2328" s="69"/>
      <c r="EB2328" s="69"/>
      <c r="EC2328" s="69"/>
      <c r="ED2328" s="69"/>
      <c r="EE2328" s="69"/>
      <c r="EF2328" s="69"/>
      <c r="EG2328" s="69"/>
      <c r="EH2328" s="69"/>
      <c r="EI2328" s="69"/>
      <c r="EJ2328" s="69"/>
      <c r="EK2328" s="69"/>
      <c r="EL2328" s="69"/>
      <c r="EM2328" s="69"/>
      <c r="EN2328" s="69"/>
      <c r="EO2328" s="69"/>
      <c r="EP2328" s="69"/>
      <c r="EQ2328" s="69"/>
      <c r="ER2328" s="69"/>
      <c r="ES2328" s="69"/>
      <c r="ET2328" s="69"/>
      <c r="EU2328" s="69"/>
      <c r="EV2328" s="69"/>
      <c r="EW2328" s="69"/>
      <c r="EX2328" s="69"/>
      <c r="EY2328" s="69"/>
      <c r="EZ2328" s="69"/>
      <c r="FA2328" s="69"/>
      <c r="FB2328" s="69"/>
      <c r="FC2328" s="69"/>
      <c r="FD2328" s="69"/>
      <c r="FE2328" s="69"/>
      <c r="FF2328" s="69"/>
      <c r="FG2328" s="69"/>
      <c r="FH2328" s="69"/>
      <c r="FI2328" s="69"/>
      <c r="FJ2328" s="69"/>
      <c r="FK2328" s="69"/>
      <c r="FL2328" s="69"/>
      <c r="FM2328" s="69"/>
      <c r="FN2328" s="69"/>
      <c r="FO2328" s="69"/>
      <c r="FP2328" s="69"/>
      <c r="FQ2328" s="69"/>
      <c r="FR2328" s="69"/>
      <c r="FS2328" s="69"/>
      <c r="FT2328" s="69"/>
      <c r="FU2328" s="69"/>
      <c r="FV2328" s="69"/>
      <c r="FW2328" s="69"/>
      <c r="FX2328" s="69"/>
      <c r="FY2328" s="69"/>
      <c r="FZ2328" s="69"/>
      <c r="GA2328" s="69"/>
      <c r="GB2328" s="69"/>
      <c r="GC2328" s="69"/>
      <c r="GD2328" s="69"/>
      <c r="GE2328" s="69"/>
      <c r="GF2328" s="69"/>
      <c r="GG2328" s="69"/>
      <c r="GH2328" s="69"/>
      <c r="GI2328" s="69"/>
      <c r="GJ2328" s="69"/>
      <c r="GK2328" s="69"/>
      <c r="GL2328" s="69"/>
      <c r="GM2328" s="69"/>
      <c r="GN2328" s="69"/>
      <c r="GO2328" s="69"/>
      <c r="GP2328" s="69"/>
      <c r="GQ2328" s="69"/>
      <c r="GR2328" s="69"/>
      <c r="GS2328" s="69"/>
      <c r="GT2328" s="69"/>
      <c r="GU2328" s="69"/>
      <c r="GV2328" s="69"/>
      <c r="GW2328" s="69"/>
      <c r="GX2328" s="69"/>
      <c r="GY2328" s="69"/>
      <c r="GZ2328" s="69"/>
      <c r="HA2328" s="69"/>
      <c r="HB2328" s="69"/>
      <c r="HC2328" s="69"/>
      <c r="HD2328" s="69"/>
      <c r="HE2328" s="69"/>
      <c r="HF2328" s="69"/>
      <c r="HG2328" s="69"/>
      <c r="HH2328" s="69"/>
      <c r="HI2328" s="69"/>
      <c r="HJ2328" s="69"/>
      <c r="HK2328" s="69"/>
      <c r="HL2328" s="69"/>
      <c r="HM2328" s="69"/>
      <c r="HN2328" s="69"/>
      <c r="HO2328" s="69"/>
      <c r="HP2328" s="69"/>
      <c r="HQ2328" s="69"/>
      <c r="HR2328" s="69"/>
      <c r="HS2328" s="69"/>
      <c r="HT2328" s="69"/>
      <c r="HU2328" s="69"/>
      <c r="HV2328" s="69"/>
      <c r="HW2328" s="69"/>
      <c r="HX2328" s="69"/>
      <c r="HY2328" s="69"/>
      <c r="HZ2328" s="69"/>
      <c r="IA2328" s="69"/>
      <c r="IB2328" s="69"/>
      <c r="IC2328" s="69"/>
      <c r="ID2328" s="69"/>
      <c r="IE2328" s="69"/>
      <c r="IF2328" s="69"/>
      <c r="IG2328" s="69"/>
      <c r="IH2328" s="69"/>
      <c r="II2328" s="69"/>
      <c r="IJ2328" s="69"/>
      <c r="IK2328" s="69"/>
      <c r="IL2328" s="69"/>
      <c r="IM2328" s="69"/>
      <c r="IN2328" s="69"/>
    </row>
    <row r="2329" spans="1:248" s="70" customFormat="1" ht="32.1" customHeight="1" x14ac:dyDescent="0.2">
      <c r="A2329" s="13" t="s">
        <v>948</v>
      </c>
      <c r="B2329" s="19">
        <v>52099</v>
      </c>
      <c r="C2329" s="16" t="s">
        <v>1093</v>
      </c>
      <c r="D2329" s="355">
        <v>17300</v>
      </c>
      <c r="E2329" s="69"/>
      <c r="F2329" s="69"/>
      <c r="G2329" s="69"/>
      <c r="H2329" s="69"/>
      <c r="I2329" s="69"/>
      <c r="J2329" s="69"/>
      <c r="N2329" s="69"/>
      <c r="O2329" s="69"/>
      <c r="P2329" s="69"/>
      <c r="Q2329" s="69"/>
      <c r="R2329" s="69"/>
      <c r="S2329" s="69"/>
      <c r="T2329" s="69"/>
      <c r="U2329" s="69"/>
      <c r="V2329" s="69"/>
      <c r="W2329" s="69"/>
      <c r="X2329" s="69"/>
      <c r="Y2329" s="69"/>
      <c r="Z2329" s="69"/>
      <c r="AA2329" s="69"/>
      <c r="AB2329" s="69"/>
      <c r="AC2329" s="69"/>
      <c r="AD2329" s="69"/>
      <c r="AE2329" s="69"/>
      <c r="AF2329" s="69"/>
      <c r="AG2329" s="69"/>
      <c r="AH2329" s="69"/>
      <c r="AI2329" s="69"/>
      <c r="AJ2329" s="69"/>
      <c r="AK2329" s="69"/>
      <c r="AL2329" s="69"/>
      <c r="AM2329" s="69"/>
      <c r="AN2329" s="69"/>
      <c r="AO2329" s="69"/>
      <c r="AP2329" s="69"/>
      <c r="AQ2329" s="69"/>
      <c r="AR2329" s="69"/>
      <c r="AS2329" s="69"/>
      <c r="AT2329" s="69"/>
      <c r="AU2329" s="69"/>
      <c r="AV2329" s="69"/>
      <c r="AW2329" s="69"/>
      <c r="AX2329" s="69"/>
      <c r="AY2329" s="69"/>
      <c r="AZ2329" s="69"/>
      <c r="BA2329" s="69"/>
      <c r="BB2329" s="69"/>
      <c r="BC2329" s="69"/>
      <c r="BD2329" s="69"/>
      <c r="BE2329" s="69"/>
      <c r="BF2329" s="69"/>
      <c r="BG2329" s="69"/>
      <c r="BH2329" s="69"/>
      <c r="BI2329" s="69"/>
      <c r="BJ2329" s="69"/>
      <c r="BK2329" s="69"/>
      <c r="BL2329" s="69"/>
      <c r="BM2329" s="69"/>
      <c r="BN2329" s="69"/>
      <c r="BO2329" s="69"/>
      <c r="BP2329" s="69"/>
      <c r="BQ2329" s="69"/>
      <c r="BR2329" s="69"/>
      <c r="BS2329" s="69"/>
      <c r="BT2329" s="69"/>
      <c r="BU2329" s="69"/>
      <c r="BV2329" s="69"/>
      <c r="BW2329" s="69"/>
      <c r="BX2329" s="69"/>
      <c r="BY2329" s="69"/>
      <c r="BZ2329" s="69"/>
      <c r="CA2329" s="69"/>
      <c r="CB2329" s="69"/>
      <c r="CC2329" s="69"/>
      <c r="CD2329" s="69"/>
      <c r="CE2329" s="69"/>
      <c r="CF2329" s="69"/>
      <c r="CG2329" s="69"/>
      <c r="CH2329" s="69"/>
      <c r="CI2329" s="69"/>
      <c r="CJ2329" s="69"/>
      <c r="CK2329" s="69"/>
      <c r="CL2329" s="69"/>
      <c r="CM2329" s="69"/>
      <c r="CN2329" s="69"/>
      <c r="CO2329" s="69"/>
      <c r="CP2329" s="69"/>
      <c r="CQ2329" s="69"/>
      <c r="CR2329" s="69"/>
      <c r="CS2329" s="69"/>
      <c r="CT2329" s="69"/>
      <c r="CU2329" s="69"/>
      <c r="CV2329" s="69"/>
      <c r="CW2329" s="69"/>
      <c r="CX2329" s="69"/>
      <c r="CY2329" s="69"/>
      <c r="CZ2329" s="69"/>
      <c r="DA2329" s="69"/>
      <c r="DB2329" s="69"/>
      <c r="DC2329" s="69"/>
      <c r="DD2329" s="69"/>
      <c r="DE2329" s="69"/>
      <c r="DF2329" s="69"/>
      <c r="DG2329" s="69"/>
      <c r="DH2329" s="69"/>
      <c r="DI2329" s="69"/>
      <c r="DJ2329" s="69"/>
      <c r="DK2329" s="69"/>
      <c r="DL2329" s="69"/>
      <c r="DM2329" s="69"/>
      <c r="DN2329" s="69"/>
      <c r="DO2329" s="69"/>
      <c r="DP2329" s="69"/>
      <c r="DQ2329" s="69"/>
      <c r="DR2329" s="69"/>
      <c r="DS2329" s="69"/>
      <c r="DT2329" s="69"/>
      <c r="DU2329" s="69"/>
      <c r="DV2329" s="69"/>
      <c r="DW2329" s="69"/>
      <c r="DX2329" s="69"/>
      <c r="DY2329" s="69"/>
      <c r="DZ2329" s="69"/>
      <c r="EA2329" s="69"/>
      <c r="EB2329" s="69"/>
      <c r="EC2329" s="69"/>
      <c r="ED2329" s="69"/>
      <c r="EE2329" s="69"/>
      <c r="EF2329" s="69"/>
      <c r="EG2329" s="69"/>
      <c r="EH2329" s="69"/>
      <c r="EI2329" s="69"/>
      <c r="EJ2329" s="69"/>
      <c r="EK2329" s="69"/>
      <c r="EL2329" s="69"/>
      <c r="EM2329" s="69"/>
      <c r="EN2329" s="69"/>
      <c r="EO2329" s="69"/>
      <c r="EP2329" s="69"/>
      <c r="EQ2329" s="69"/>
      <c r="ER2329" s="69"/>
      <c r="ES2329" s="69"/>
      <c r="ET2329" s="69"/>
      <c r="EU2329" s="69"/>
      <c r="EV2329" s="69"/>
      <c r="EW2329" s="69"/>
      <c r="EX2329" s="69"/>
      <c r="EY2329" s="69"/>
      <c r="EZ2329" s="69"/>
      <c r="FA2329" s="69"/>
      <c r="FB2329" s="69"/>
      <c r="FC2329" s="69"/>
      <c r="FD2329" s="69"/>
      <c r="FE2329" s="69"/>
      <c r="FF2329" s="69"/>
      <c r="FG2329" s="69"/>
      <c r="FH2329" s="69"/>
      <c r="FI2329" s="69"/>
      <c r="FJ2329" s="69"/>
      <c r="FK2329" s="69"/>
      <c r="FL2329" s="69"/>
      <c r="FM2329" s="69"/>
      <c r="FN2329" s="69"/>
      <c r="FO2329" s="69"/>
      <c r="FP2329" s="69"/>
      <c r="FQ2329" s="69"/>
      <c r="FR2329" s="69"/>
      <c r="FS2329" s="69"/>
      <c r="FT2329" s="69"/>
      <c r="FU2329" s="69"/>
      <c r="FV2329" s="69"/>
      <c r="FW2329" s="69"/>
      <c r="FX2329" s="69"/>
      <c r="FY2329" s="69"/>
      <c r="FZ2329" s="69"/>
      <c r="GA2329" s="69"/>
      <c r="GB2329" s="69"/>
      <c r="GC2329" s="69"/>
      <c r="GD2329" s="69"/>
      <c r="GE2329" s="69"/>
      <c r="GF2329" s="69"/>
      <c r="GG2329" s="69"/>
      <c r="GH2329" s="69"/>
      <c r="GI2329" s="69"/>
      <c r="GJ2329" s="69"/>
      <c r="GK2329" s="69"/>
      <c r="GL2329" s="69"/>
      <c r="GM2329" s="69"/>
      <c r="GN2329" s="69"/>
      <c r="GO2329" s="69"/>
      <c r="GP2329" s="69"/>
      <c r="GQ2329" s="69"/>
      <c r="GR2329" s="69"/>
      <c r="GS2329" s="69"/>
      <c r="GT2329" s="69"/>
      <c r="GU2329" s="69"/>
      <c r="GV2329" s="69"/>
      <c r="GW2329" s="69"/>
      <c r="GX2329" s="69"/>
      <c r="GY2329" s="69"/>
      <c r="GZ2329" s="69"/>
      <c r="HA2329" s="69"/>
      <c r="HB2329" s="69"/>
      <c r="HC2329" s="69"/>
      <c r="HD2329" s="69"/>
      <c r="HE2329" s="69"/>
      <c r="HF2329" s="69"/>
      <c r="HG2329" s="69"/>
      <c r="HH2329" s="69"/>
      <c r="HI2329" s="69"/>
      <c r="HJ2329" s="69"/>
      <c r="HK2329" s="69"/>
      <c r="HL2329" s="69"/>
      <c r="HM2329" s="69"/>
      <c r="HN2329" s="69"/>
      <c r="HO2329" s="69"/>
      <c r="HP2329" s="69"/>
      <c r="HQ2329" s="69"/>
      <c r="HR2329" s="69"/>
      <c r="HS2329" s="69"/>
      <c r="HT2329" s="69"/>
      <c r="HU2329" s="69"/>
      <c r="HV2329" s="69"/>
      <c r="HW2329" s="69"/>
      <c r="HX2329" s="69"/>
      <c r="HY2329" s="69"/>
      <c r="HZ2329" s="69"/>
      <c r="IA2329" s="69"/>
      <c r="IB2329" s="69"/>
      <c r="IC2329" s="69"/>
      <c r="ID2329" s="69"/>
      <c r="IE2329" s="69"/>
      <c r="IF2329" s="69"/>
      <c r="IG2329" s="69"/>
      <c r="IH2329" s="69"/>
      <c r="II2329" s="69"/>
      <c r="IJ2329" s="69"/>
      <c r="IK2329" s="69"/>
      <c r="IL2329" s="69"/>
      <c r="IM2329" s="69"/>
      <c r="IN2329" s="69"/>
    </row>
    <row r="2330" spans="1:248" s="70" customFormat="1" ht="15.95" customHeight="1" x14ac:dyDescent="0.2">
      <c r="A2330" s="13" t="s">
        <v>1094</v>
      </c>
      <c r="B2330" s="19">
        <v>52100</v>
      </c>
      <c r="C2330" s="16" t="s">
        <v>1095</v>
      </c>
      <c r="D2330" s="355">
        <v>21800</v>
      </c>
      <c r="E2330" s="69"/>
      <c r="F2330" s="69"/>
      <c r="G2330" s="69"/>
      <c r="H2330" s="69"/>
      <c r="I2330" s="69"/>
      <c r="J2330" s="69"/>
      <c r="N2330" s="69"/>
      <c r="O2330" s="69"/>
      <c r="P2330" s="69"/>
      <c r="Q2330" s="69"/>
      <c r="R2330" s="69"/>
      <c r="S2330" s="69"/>
      <c r="T2330" s="69"/>
      <c r="U2330" s="69"/>
      <c r="V2330" s="69"/>
      <c r="W2330" s="69"/>
      <c r="X2330" s="69"/>
      <c r="Y2330" s="69"/>
      <c r="Z2330" s="69"/>
      <c r="AA2330" s="69"/>
      <c r="AB2330" s="69"/>
      <c r="AC2330" s="69"/>
      <c r="AD2330" s="69"/>
      <c r="AE2330" s="69"/>
      <c r="AF2330" s="69"/>
      <c r="AG2330" s="69"/>
      <c r="AH2330" s="69"/>
      <c r="AI2330" s="69"/>
      <c r="AJ2330" s="69"/>
      <c r="AK2330" s="69"/>
      <c r="AL2330" s="69"/>
      <c r="AM2330" s="69"/>
      <c r="AN2330" s="69"/>
      <c r="AO2330" s="69"/>
      <c r="AP2330" s="69"/>
      <c r="AQ2330" s="69"/>
      <c r="AR2330" s="69"/>
      <c r="AS2330" s="69"/>
      <c r="AT2330" s="69"/>
      <c r="AU2330" s="69"/>
      <c r="AV2330" s="69"/>
      <c r="AW2330" s="69"/>
      <c r="AX2330" s="69"/>
      <c r="AY2330" s="69"/>
      <c r="AZ2330" s="69"/>
      <c r="BA2330" s="69"/>
      <c r="BB2330" s="69"/>
      <c r="BC2330" s="69"/>
      <c r="BD2330" s="69"/>
      <c r="BE2330" s="69"/>
      <c r="BF2330" s="69"/>
      <c r="BG2330" s="69"/>
      <c r="BH2330" s="69"/>
      <c r="BI2330" s="69"/>
      <c r="BJ2330" s="69"/>
      <c r="BK2330" s="69"/>
      <c r="BL2330" s="69"/>
      <c r="BM2330" s="69"/>
      <c r="BN2330" s="69"/>
      <c r="BO2330" s="69"/>
      <c r="BP2330" s="69"/>
      <c r="BQ2330" s="69"/>
      <c r="BR2330" s="69"/>
      <c r="BS2330" s="69"/>
      <c r="BT2330" s="69"/>
      <c r="BU2330" s="69"/>
      <c r="BV2330" s="69"/>
      <c r="BW2330" s="69"/>
      <c r="BX2330" s="69"/>
      <c r="BY2330" s="69"/>
      <c r="BZ2330" s="69"/>
      <c r="CA2330" s="69"/>
      <c r="CB2330" s="69"/>
      <c r="CC2330" s="69"/>
      <c r="CD2330" s="69"/>
      <c r="CE2330" s="69"/>
      <c r="CF2330" s="69"/>
      <c r="CG2330" s="69"/>
      <c r="CH2330" s="69"/>
      <c r="CI2330" s="69"/>
      <c r="CJ2330" s="69"/>
      <c r="CK2330" s="69"/>
      <c r="CL2330" s="69"/>
      <c r="CM2330" s="69"/>
      <c r="CN2330" s="69"/>
      <c r="CO2330" s="69"/>
      <c r="CP2330" s="69"/>
      <c r="CQ2330" s="69"/>
      <c r="CR2330" s="69"/>
      <c r="CS2330" s="69"/>
      <c r="CT2330" s="69"/>
      <c r="CU2330" s="69"/>
      <c r="CV2330" s="69"/>
      <c r="CW2330" s="69"/>
      <c r="CX2330" s="69"/>
      <c r="CY2330" s="69"/>
      <c r="CZ2330" s="69"/>
      <c r="DA2330" s="69"/>
      <c r="DB2330" s="69"/>
      <c r="DC2330" s="69"/>
      <c r="DD2330" s="69"/>
      <c r="DE2330" s="69"/>
      <c r="DF2330" s="69"/>
      <c r="DG2330" s="69"/>
      <c r="DH2330" s="69"/>
      <c r="DI2330" s="69"/>
      <c r="DJ2330" s="69"/>
      <c r="DK2330" s="69"/>
      <c r="DL2330" s="69"/>
      <c r="DM2330" s="69"/>
      <c r="DN2330" s="69"/>
      <c r="DO2330" s="69"/>
      <c r="DP2330" s="69"/>
      <c r="DQ2330" s="69"/>
      <c r="DR2330" s="69"/>
      <c r="DS2330" s="69"/>
      <c r="DT2330" s="69"/>
      <c r="DU2330" s="69"/>
      <c r="DV2330" s="69"/>
      <c r="DW2330" s="69"/>
      <c r="DX2330" s="69"/>
      <c r="DY2330" s="69"/>
      <c r="DZ2330" s="69"/>
      <c r="EA2330" s="69"/>
      <c r="EB2330" s="69"/>
      <c r="EC2330" s="69"/>
      <c r="ED2330" s="69"/>
      <c r="EE2330" s="69"/>
      <c r="EF2330" s="69"/>
      <c r="EG2330" s="69"/>
      <c r="EH2330" s="69"/>
      <c r="EI2330" s="69"/>
      <c r="EJ2330" s="69"/>
      <c r="EK2330" s="69"/>
      <c r="EL2330" s="69"/>
      <c r="EM2330" s="69"/>
      <c r="EN2330" s="69"/>
      <c r="EO2330" s="69"/>
      <c r="EP2330" s="69"/>
      <c r="EQ2330" s="69"/>
      <c r="ER2330" s="69"/>
      <c r="ES2330" s="69"/>
      <c r="ET2330" s="69"/>
      <c r="EU2330" s="69"/>
      <c r="EV2330" s="69"/>
      <c r="EW2330" s="69"/>
      <c r="EX2330" s="69"/>
      <c r="EY2330" s="69"/>
      <c r="EZ2330" s="69"/>
      <c r="FA2330" s="69"/>
      <c r="FB2330" s="69"/>
      <c r="FC2330" s="69"/>
      <c r="FD2330" s="69"/>
      <c r="FE2330" s="69"/>
      <c r="FF2330" s="69"/>
      <c r="FG2330" s="69"/>
      <c r="FH2330" s="69"/>
      <c r="FI2330" s="69"/>
      <c r="FJ2330" s="69"/>
      <c r="FK2330" s="69"/>
      <c r="FL2330" s="69"/>
      <c r="FM2330" s="69"/>
      <c r="FN2330" s="69"/>
      <c r="FO2330" s="69"/>
      <c r="FP2330" s="69"/>
      <c r="FQ2330" s="69"/>
      <c r="FR2330" s="69"/>
      <c r="FS2330" s="69"/>
      <c r="FT2330" s="69"/>
      <c r="FU2330" s="69"/>
      <c r="FV2330" s="69"/>
      <c r="FW2330" s="69"/>
      <c r="FX2330" s="69"/>
      <c r="FY2330" s="69"/>
      <c r="FZ2330" s="69"/>
      <c r="GA2330" s="69"/>
      <c r="GB2330" s="69"/>
      <c r="GC2330" s="69"/>
      <c r="GD2330" s="69"/>
      <c r="GE2330" s="69"/>
      <c r="GF2330" s="69"/>
      <c r="GG2330" s="69"/>
      <c r="GH2330" s="69"/>
      <c r="GI2330" s="69"/>
      <c r="GJ2330" s="69"/>
      <c r="GK2330" s="69"/>
      <c r="GL2330" s="69"/>
      <c r="GM2330" s="69"/>
      <c r="GN2330" s="69"/>
      <c r="GO2330" s="69"/>
      <c r="GP2330" s="69"/>
      <c r="GQ2330" s="69"/>
      <c r="GR2330" s="69"/>
      <c r="GS2330" s="69"/>
      <c r="GT2330" s="69"/>
      <c r="GU2330" s="69"/>
      <c r="GV2330" s="69"/>
      <c r="GW2330" s="69"/>
      <c r="GX2330" s="69"/>
      <c r="GY2330" s="69"/>
      <c r="GZ2330" s="69"/>
      <c r="HA2330" s="69"/>
      <c r="HB2330" s="69"/>
      <c r="HC2330" s="69"/>
      <c r="HD2330" s="69"/>
      <c r="HE2330" s="69"/>
      <c r="HF2330" s="69"/>
      <c r="HG2330" s="69"/>
      <c r="HH2330" s="69"/>
      <c r="HI2330" s="69"/>
      <c r="HJ2330" s="69"/>
      <c r="HK2330" s="69"/>
      <c r="HL2330" s="69"/>
      <c r="HM2330" s="69"/>
      <c r="HN2330" s="69"/>
      <c r="HO2330" s="69"/>
      <c r="HP2330" s="69"/>
      <c r="HQ2330" s="69"/>
      <c r="HR2330" s="69"/>
      <c r="HS2330" s="69"/>
      <c r="HT2330" s="69"/>
      <c r="HU2330" s="69"/>
      <c r="HV2330" s="69"/>
      <c r="HW2330" s="69"/>
      <c r="HX2330" s="69"/>
      <c r="HY2330" s="69"/>
      <c r="HZ2330" s="69"/>
      <c r="IA2330" s="69"/>
      <c r="IB2330" s="69"/>
      <c r="IC2330" s="69"/>
      <c r="ID2330" s="69"/>
      <c r="IE2330" s="69"/>
      <c r="IF2330" s="69"/>
      <c r="IG2330" s="69"/>
      <c r="IH2330" s="69"/>
      <c r="II2330" s="69"/>
      <c r="IJ2330" s="69"/>
      <c r="IK2330" s="69"/>
      <c r="IL2330" s="69"/>
      <c r="IM2330" s="69"/>
      <c r="IN2330" s="69"/>
    </row>
    <row r="2331" spans="1:248" s="70" customFormat="1" ht="32.1" customHeight="1" x14ac:dyDescent="0.2">
      <c r="A2331" s="13" t="s">
        <v>1096</v>
      </c>
      <c r="B2331" s="19">
        <v>52101</v>
      </c>
      <c r="C2331" s="16" t="s">
        <v>1097</v>
      </c>
      <c r="D2331" s="355">
        <v>12775</v>
      </c>
      <c r="E2331" s="69"/>
      <c r="F2331" s="69"/>
      <c r="G2331" s="69"/>
      <c r="H2331" s="69"/>
      <c r="I2331" s="69"/>
      <c r="J2331" s="69"/>
      <c r="N2331" s="69"/>
      <c r="O2331" s="69"/>
      <c r="P2331" s="69"/>
      <c r="Q2331" s="69"/>
      <c r="R2331" s="69"/>
      <c r="S2331" s="69"/>
      <c r="T2331" s="69"/>
      <c r="U2331" s="69"/>
      <c r="V2331" s="69"/>
      <c r="W2331" s="69"/>
      <c r="X2331" s="69"/>
      <c r="Y2331" s="69"/>
      <c r="Z2331" s="69"/>
      <c r="AA2331" s="69"/>
      <c r="AB2331" s="69"/>
      <c r="AC2331" s="69"/>
      <c r="AD2331" s="69"/>
      <c r="AE2331" s="69"/>
      <c r="AF2331" s="69"/>
      <c r="AG2331" s="69"/>
      <c r="AH2331" s="69"/>
      <c r="AI2331" s="69"/>
      <c r="AJ2331" s="69"/>
      <c r="AK2331" s="69"/>
      <c r="AL2331" s="69"/>
      <c r="AM2331" s="69"/>
      <c r="AN2331" s="69"/>
      <c r="AO2331" s="69"/>
      <c r="AP2331" s="69"/>
      <c r="AQ2331" s="69"/>
      <c r="AR2331" s="69"/>
      <c r="AS2331" s="69"/>
      <c r="AT2331" s="69"/>
      <c r="AU2331" s="69"/>
      <c r="AV2331" s="69"/>
      <c r="AW2331" s="69"/>
      <c r="AX2331" s="69"/>
      <c r="AY2331" s="69"/>
      <c r="AZ2331" s="69"/>
      <c r="BA2331" s="69"/>
      <c r="BB2331" s="69"/>
      <c r="BC2331" s="69"/>
      <c r="BD2331" s="69"/>
      <c r="BE2331" s="69"/>
      <c r="BF2331" s="69"/>
      <c r="BG2331" s="69"/>
      <c r="BH2331" s="69"/>
      <c r="BI2331" s="69"/>
      <c r="BJ2331" s="69"/>
      <c r="BK2331" s="69"/>
      <c r="BL2331" s="69"/>
      <c r="BM2331" s="69"/>
      <c r="BN2331" s="69"/>
      <c r="BO2331" s="69"/>
      <c r="BP2331" s="69"/>
      <c r="BQ2331" s="69"/>
      <c r="BR2331" s="69"/>
      <c r="BS2331" s="69"/>
      <c r="BT2331" s="69"/>
      <c r="BU2331" s="69"/>
      <c r="BV2331" s="69"/>
      <c r="BW2331" s="69"/>
      <c r="BX2331" s="69"/>
      <c r="BY2331" s="69"/>
      <c r="BZ2331" s="69"/>
      <c r="CA2331" s="69"/>
      <c r="CB2331" s="69"/>
      <c r="CC2331" s="69"/>
      <c r="CD2331" s="69"/>
      <c r="CE2331" s="69"/>
      <c r="CF2331" s="69"/>
      <c r="CG2331" s="69"/>
      <c r="CH2331" s="69"/>
      <c r="CI2331" s="69"/>
      <c r="CJ2331" s="69"/>
      <c r="CK2331" s="69"/>
      <c r="CL2331" s="69"/>
      <c r="CM2331" s="69"/>
      <c r="CN2331" s="69"/>
      <c r="CO2331" s="69"/>
      <c r="CP2331" s="69"/>
      <c r="CQ2331" s="69"/>
      <c r="CR2331" s="69"/>
      <c r="CS2331" s="69"/>
      <c r="CT2331" s="69"/>
      <c r="CU2331" s="69"/>
      <c r="CV2331" s="69"/>
      <c r="CW2331" s="69"/>
      <c r="CX2331" s="69"/>
      <c r="CY2331" s="69"/>
      <c r="CZ2331" s="69"/>
      <c r="DA2331" s="69"/>
      <c r="DB2331" s="69"/>
      <c r="DC2331" s="69"/>
      <c r="DD2331" s="69"/>
      <c r="DE2331" s="69"/>
      <c r="DF2331" s="69"/>
      <c r="DG2331" s="69"/>
      <c r="DH2331" s="69"/>
      <c r="DI2331" s="69"/>
      <c r="DJ2331" s="69"/>
      <c r="DK2331" s="69"/>
      <c r="DL2331" s="69"/>
      <c r="DM2331" s="69"/>
      <c r="DN2331" s="69"/>
      <c r="DO2331" s="69"/>
      <c r="DP2331" s="69"/>
      <c r="DQ2331" s="69"/>
      <c r="DR2331" s="69"/>
      <c r="DS2331" s="69"/>
      <c r="DT2331" s="69"/>
      <c r="DU2331" s="69"/>
      <c r="DV2331" s="69"/>
      <c r="DW2331" s="69"/>
      <c r="DX2331" s="69"/>
      <c r="DY2331" s="69"/>
      <c r="DZ2331" s="69"/>
      <c r="EA2331" s="69"/>
      <c r="EB2331" s="69"/>
      <c r="EC2331" s="69"/>
      <c r="ED2331" s="69"/>
      <c r="EE2331" s="69"/>
      <c r="EF2331" s="69"/>
      <c r="EG2331" s="69"/>
      <c r="EH2331" s="69"/>
      <c r="EI2331" s="69"/>
      <c r="EJ2331" s="69"/>
      <c r="EK2331" s="69"/>
      <c r="EL2331" s="69"/>
      <c r="EM2331" s="69"/>
      <c r="EN2331" s="69"/>
      <c r="EO2331" s="69"/>
      <c r="EP2331" s="69"/>
      <c r="EQ2331" s="69"/>
      <c r="ER2331" s="69"/>
      <c r="ES2331" s="69"/>
      <c r="ET2331" s="69"/>
      <c r="EU2331" s="69"/>
      <c r="EV2331" s="69"/>
      <c r="EW2331" s="69"/>
      <c r="EX2331" s="69"/>
      <c r="EY2331" s="69"/>
      <c r="EZ2331" s="69"/>
      <c r="FA2331" s="69"/>
      <c r="FB2331" s="69"/>
      <c r="FC2331" s="69"/>
      <c r="FD2331" s="69"/>
      <c r="FE2331" s="69"/>
      <c r="FF2331" s="69"/>
      <c r="FG2331" s="69"/>
      <c r="FH2331" s="69"/>
      <c r="FI2331" s="69"/>
      <c r="FJ2331" s="69"/>
      <c r="FK2331" s="69"/>
      <c r="FL2331" s="69"/>
      <c r="FM2331" s="69"/>
      <c r="FN2331" s="69"/>
      <c r="FO2331" s="69"/>
      <c r="FP2331" s="69"/>
      <c r="FQ2331" s="69"/>
      <c r="FR2331" s="69"/>
      <c r="FS2331" s="69"/>
      <c r="FT2331" s="69"/>
      <c r="FU2331" s="69"/>
      <c r="FV2331" s="69"/>
      <c r="FW2331" s="69"/>
      <c r="FX2331" s="69"/>
      <c r="FY2331" s="69"/>
      <c r="FZ2331" s="69"/>
      <c r="GA2331" s="69"/>
      <c r="GB2331" s="69"/>
      <c r="GC2331" s="69"/>
      <c r="GD2331" s="69"/>
      <c r="GE2331" s="69"/>
      <c r="GF2331" s="69"/>
      <c r="GG2331" s="69"/>
      <c r="GH2331" s="69"/>
      <c r="GI2331" s="69"/>
      <c r="GJ2331" s="69"/>
      <c r="GK2331" s="69"/>
      <c r="GL2331" s="69"/>
      <c r="GM2331" s="69"/>
      <c r="GN2331" s="69"/>
      <c r="GO2331" s="69"/>
      <c r="GP2331" s="69"/>
      <c r="GQ2331" s="69"/>
      <c r="GR2331" s="69"/>
      <c r="GS2331" s="69"/>
      <c r="GT2331" s="69"/>
      <c r="GU2331" s="69"/>
      <c r="GV2331" s="69"/>
      <c r="GW2331" s="69"/>
      <c r="GX2331" s="69"/>
      <c r="GY2331" s="69"/>
      <c r="GZ2331" s="69"/>
      <c r="HA2331" s="69"/>
      <c r="HB2331" s="69"/>
      <c r="HC2331" s="69"/>
      <c r="HD2331" s="69"/>
      <c r="HE2331" s="69"/>
      <c r="HF2331" s="69"/>
      <c r="HG2331" s="69"/>
      <c r="HH2331" s="69"/>
      <c r="HI2331" s="69"/>
      <c r="HJ2331" s="69"/>
      <c r="HK2331" s="69"/>
      <c r="HL2331" s="69"/>
      <c r="HM2331" s="69"/>
      <c r="HN2331" s="69"/>
      <c r="HO2331" s="69"/>
      <c r="HP2331" s="69"/>
      <c r="HQ2331" s="69"/>
      <c r="HR2331" s="69"/>
      <c r="HS2331" s="69"/>
      <c r="HT2331" s="69"/>
      <c r="HU2331" s="69"/>
      <c r="HV2331" s="69"/>
      <c r="HW2331" s="69"/>
      <c r="HX2331" s="69"/>
      <c r="HY2331" s="69"/>
      <c r="HZ2331" s="69"/>
      <c r="IA2331" s="69"/>
      <c r="IB2331" s="69"/>
      <c r="IC2331" s="69"/>
      <c r="ID2331" s="69"/>
      <c r="IE2331" s="69"/>
      <c r="IF2331" s="69"/>
      <c r="IG2331" s="69"/>
      <c r="IH2331" s="69"/>
      <c r="II2331" s="69"/>
      <c r="IJ2331" s="69"/>
      <c r="IK2331" s="69"/>
      <c r="IL2331" s="69"/>
      <c r="IM2331" s="69"/>
      <c r="IN2331" s="69"/>
    </row>
    <row r="2332" spans="1:248" s="70" customFormat="1" ht="15.95" customHeight="1" x14ac:dyDescent="0.2">
      <c r="A2332" s="13" t="s">
        <v>1096</v>
      </c>
      <c r="B2332" s="19">
        <v>52102</v>
      </c>
      <c r="C2332" s="16" t="s">
        <v>1098</v>
      </c>
      <c r="D2332" s="355">
        <v>13800</v>
      </c>
      <c r="E2332" s="69"/>
      <c r="F2332" s="69"/>
      <c r="G2332" s="69"/>
      <c r="H2332" s="69"/>
      <c r="I2332" s="69"/>
      <c r="J2332" s="69"/>
      <c r="N2332" s="69"/>
      <c r="O2332" s="69"/>
      <c r="P2332" s="69"/>
      <c r="Q2332" s="69"/>
      <c r="R2332" s="69"/>
      <c r="S2332" s="69"/>
      <c r="T2332" s="69"/>
      <c r="U2332" s="69"/>
      <c r="V2332" s="69"/>
      <c r="W2332" s="69"/>
      <c r="X2332" s="69"/>
      <c r="Y2332" s="69"/>
      <c r="Z2332" s="69"/>
      <c r="AA2332" s="69"/>
      <c r="AB2332" s="69"/>
      <c r="AC2332" s="69"/>
      <c r="AD2332" s="69"/>
      <c r="AE2332" s="69"/>
      <c r="AF2332" s="69"/>
      <c r="AG2332" s="69"/>
      <c r="AH2332" s="69"/>
      <c r="AI2332" s="69"/>
      <c r="AJ2332" s="69"/>
      <c r="AK2332" s="69"/>
      <c r="AL2332" s="69"/>
      <c r="AM2332" s="69"/>
      <c r="AN2332" s="69"/>
      <c r="AO2332" s="69"/>
      <c r="AP2332" s="69"/>
      <c r="AQ2332" s="69"/>
      <c r="AR2332" s="69"/>
      <c r="AS2332" s="69"/>
      <c r="AT2332" s="69"/>
      <c r="AU2332" s="69"/>
      <c r="AV2332" s="69"/>
      <c r="AW2332" s="69"/>
      <c r="AX2332" s="69"/>
      <c r="AY2332" s="69"/>
      <c r="AZ2332" s="69"/>
      <c r="BA2332" s="69"/>
      <c r="BB2332" s="69"/>
      <c r="BC2332" s="69"/>
      <c r="BD2332" s="69"/>
      <c r="BE2332" s="69"/>
      <c r="BF2332" s="69"/>
      <c r="BG2332" s="69"/>
      <c r="BH2332" s="69"/>
      <c r="BI2332" s="69"/>
      <c r="BJ2332" s="69"/>
      <c r="BK2332" s="69"/>
      <c r="BL2332" s="69"/>
      <c r="BM2332" s="69"/>
      <c r="BN2332" s="69"/>
      <c r="BO2332" s="69"/>
      <c r="BP2332" s="69"/>
      <c r="BQ2332" s="69"/>
      <c r="BR2332" s="69"/>
      <c r="BS2332" s="69"/>
      <c r="BT2332" s="69"/>
      <c r="BU2332" s="69"/>
      <c r="BV2332" s="69"/>
      <c r="BW2332" s="69"/>
      <c r="BX2332" s="69"/>
      <c r="BY2332" s="69"/>
      <c r="BZ2332" s="69"/>
      <c r="CA2332" s="69"/>
      <c r="CB2332" s="69"/>
      <c r="CC2332" s="69"/>
      <c r="CD2332" s="69"/>
      <c r="CE2332" s="69"/>
      <c r="CF2332" s="69"/>
      <c r="CG2332" s="69"/>
      <c r="CH2332" s="69"/>
      <c r="CI2332" s="69"/>
      <c r="CJ2332" s="69"/>
      <c r="CK2332" s="69"/>
      <c r="CL2332" s="69"/>
      <c r="CM2332" s="69"/>
      <c r="CN2332" s="69"/>
      <c r="CO2332" s="69"/>
      <c r="CP2332" s="69"/>
      <c r="CQ2332" s="69"/>
      <c r="CR2332" s="69"/>
      <c r="CS2332" s="69"/>
      <c r="CT2332" s="69"/>
      <c r="CU2332" s="69"/>
      <c r="CV2332" s="69"/>
      <c r="CW2332" s="69"/>
      <c r="CX2332" s="69"/>
      <c r="CY2332" s="69"/>
      <c r="CZ2332" s="69"/>
      <c r="DA2332" s="69"/>
      <c r="DB2332" s="69"/>
      <c r="DC2332" s="69"/>
      <c r="DD2332" s="69"/>
      <c r="DE2332" s="69"/>
      <c r="DF2332" s="69"/>
      <c r="DG2332" s="69"/>
      <c r="DH2332" s="69"/>
      <c r="DI2332" s="69"/>
      <c r="DJ2332" s="69"/>
      <c r="DK2332" s="69"/>
      <c r="DL2332" s="69"/>
      <c r="DM2332" s="69"/>
      <c r="DN2332" s="69"/>
      <c r="DO2332" s="69"/>
      <c r="DP2332" s="69"/>
      <c r="DQ2332" s="69"/>
      <c r="DR2332" s="69"/>
      <c r="DS2332" s="69"/>
      <c r="DT2332" s="69"/>
      <c r="DU2332" s="69"/>
      <c r="DV2332" s="69"/>
      <c r="DW2332" s="69"/>
      <c r="DX2332" s="69"/>
      <c r="DY2332" s="69"/>
      <c r="DZ2332" s="69"/>
      <c r="EA2332" s="69"/>
      <c r="EB2332" s="69"/>
      <c r="EC2332" s="69"/>
      <c r="ED2332" s="69"/>
      <c r="EE2332" s="69"/>
      <c r="EF2332" s="69"/>
      <c r="EG2332" s="69"/>
      <c r="EH2332" s="69"/>
      <c r="EI2332" s="69"/>
      <c r="EJ2332" s="69"/>
      <c r="EK2332" s="69"/>
      <c r="EL2332" s="69"/>
      <c r="EM2332" s="69"/>
      <c r="EN2332" s="69"/>
      <c r="EO2332" s="69"/>
      <c r="EP2332" s="69"/>
      <c r="EQ2332" s="69"/>
      <c r="ER2332" s="69"/>
      <c r="ES2332" s="69"/>
      <c r="ET2332" s="69"/>
      <c r="EU2332" s="69"/>
      <c r="EV2332" s="69"/>
      <c r="EW2332" s="69"/>
      <c r="EX2332" s="69"/>
      <c r="EY2332" s="69"/>
      <c r="EZ2332" s="69"/>
      <c r="FA2332" s="69"/>
      <c r="FB2332" s="69"/>
      <c r="FC2332" s="69"/>
      <c r="FD2332" s="69"/>
      <c r="FE2332" s="69"/>
      <c r="FF2332" s="69"/>
      <c r="FG2332" s="69"/>
      <c r="FH2332" s="69"/>
      <c r="FI2332" s="69"/>
      <c r="FJ2332" s="69"/>
      <c r="FK2332" s="69"/>
      <c r="FL2332" s="69"/>
      <c r="FM2332" s="69"/>
      <c r="FN2332" s="69"/>
      <c r="FO2332" s="69"/>
      <c r="FP2332" s="69"/>
      <c r="FQ2332" s="69"/>
      <c r="FR2332" s="69"/>
      <c r="FS2332" s="69"/>
      <c r="FT2332" s="69"/>
      <c r="FU2332" s="69"/>
      <c r="FV2332" s="69"/>
      <c r="FW2332" s="69"/>
      <c r="FX2332" s="69"/>
      <c r="FY2332" s="69"/>
      <c r="FZ2332" s="69"/>
      <c r="GA2332" s="69"/>
      <c r="GB2332" s="69"/>
      <c r="GC2332" s="69"/>
      <c r="GD2332" s="69"/>
      <c r="GE2332" s="69"/>
      <c r="GF2332" s="69"/>
      <c r="GG2332" s="69"/>
      <c r="GH2332" s="69"/>
      <c r="GI2332" s="69"/>
      <c r="GJ2332" s="69"/>
      <c r="GK2332" s="69"/>
      <c r="GL2332" s="69"/>
      <c r="GM2332" s="69"/>
      <c r="GN2332" s="69"/>
      <c r="GO2332" s="69"/>
      <c r="GP2332" s="69"/>
      <c r="GQ2332" s="69"/>
      <c r="GR2332" s="69"/>
      <c r="GS2332" s="69"/>
      <c r="GT2332" s="69"/>
      <c r="GU2332" s="69"/>
      <c r="GV2332" s="69"/>
      <c r="GW2332" s="69"/>
      <c r="GX2332" s="69"/>
      <c r="GY2332" s="69"/>
      <c r="GZ2332" s="69"/>
      <c r="HA2332" s="69"/>
      <c r="HB2332" s="69"/>
      <c r="HC2332" s="69"/>
      <c r="HD2332" s="69"/>
      <c r="HE2332" s="69"/>
      <c r="HF2332" s="69"/>
      <c r="HG2332" s="69"/>
      <c r="HH2332" s="69"/>
      <c r="HI2332" s="69"/>
      <c r="HJ2332" s="69"/>
      <c r="HK2332" s="69"/>
      <c r="HL2332" s="69"/>
      <c r="HM2332" s="69"/>
      <c r="HN2332" s="69"/>
      <c r="HO2332" s="69"/>
      <c r="HP2332" s="69"/>
      <c r="HQ2332" s="69"/>
      <c r="HR2332" s="69"/>
      <c r="HS2332" s="69"/>
      <c r="HT2332" s="69"/>
      <c r="HU2332" s="69"/>
      <c r="HV2332" s="69"/>
      <c r="HW2332" s="69"/>
      <c r="HX2332" s="69"/>
      <c r="HY2332" s="69"/>
      <c r="HZ2332" s="69"/>
      <c r="IA2332" s="69"/>
      <c r="IB2332" s="69"/>
      <c r="IC2332" s="69"/>
      <c r="ID2332" s="69"/>
      <c r="IE2332" s="69"/>
      <c r="IF2332" s="69"/>
      <c r="IG2332" s="69"/>
      <c r="IH2332" s="69"/>
      <c r="II2332" s="69"/>
      <c r="IJ2332" s="69"/>
      <c r="IK2332" s="69"/>
      <c r="IL2332" s="69"/>
      <c r="IM2332" s="69"/>
      <c r="IN2332" s="69"/>
    </row>
    <row r="2333" spans="1:248" s="70" customFormat="1" ht="32.1" customHeight="1" x14ac:dyDescent="0.2">
      <c r="A2333" s="13" t="s">
        <v>1096</v>
      </c>
      <c r="B2333" s="19">
        <v>52103</v>
      </c>
      <c r="C2333" s="16" t="s">
        <v>1099</v>
      </c>
      <c r="D2333" s="355">
        <v>15800</v>
      </c>
      <c r="E2333" s="69"/>
      <c r="F2333" s="69"/>
      <c r="G2333" s="69"/>
      <c r="H2333" s="69"/>
      <c r="I2333" s="69"/>
      <c r="J2333" s="69"/>
      <c r="N2333" s="69"/>
      <c r="O2333" s="69"/>
      <c r="P2333" s="69"/>
      <c r="Q2333" s="69"/>
      <c r="R2333" s="69"/>
      <c r="S2333" s="69"/>
      <c r="T2333" s="69"/>
      <c r="U2333" s="69"/>
      <c r="V2333" s="69"/>
      <c r="W2333" s="69"/>
      <c r="X2333" s="69"/>
      <c r="Y2333" s="69"/>
      <c r="Z2333" s="69"/>
      <c r="AA2333" s="69"/>
      <c r="AB2333" s="69"/>
      <c r="AC2333" s="69"/>
      <c r="AD2333" s="69"/>
      <c r="AE2333" s="69"/>
      <c r="AF2333" s="69"/>
      <c r="AG2333" s="69"/>
      <c r="AH2333" s="69"/>
      <c r="AI2333" s="69"/>
      <c r="AJ2333" s="69"/>
      <c r="AK2333" s="69"/>
      <c r="AL2333" s="69"/>
      <c r="AM2333" s="69"/>
      <c r="AN2333" s="69"/>
      <c r="AO2333" s="69"/>
      <c r="AP2333" s="69"/>
      <c r="AQ2333" s="69"/>
      <c r="AR2333" s="69"/>
      <c r="AS2333" s="69"/>
      <c r="AT2333" s="69"/>
      <c r="AU2333" s="69"/>
      <c r="AV2333" s="69"/>
      <c r="AW2333" s="69"/>
      <c r="AX2333" s="69"/>
      <c r="AY2333" s="69"/>
      <c r="AZ2333" s="69"/>
      <c r="BA2333" s="69"/>
      <c r="BB2333" s="69"/>
      <c r="BC2333" s="69"/>
      <c r="BD2333" s="69"/>
      <c r="BE2333" s="69"/>
      <c r="BF2333" s="69"/>
      <c r="BG2333" s="69"/>
      <c r="BH2333" s="69"/>
      <c r="BI2333" s="69"/>
      <c r="BJ2333" s="69"/>
      <c r="BK2333" s="69"/>
      <c r="BL2333" s="69"/>
      <c r="BM2333" s="69"/>
      <c r="BN2333" s="69"/>
      <c r="BO2333" s="69"/>
      <c r="BP2333" s="69"/>
      <c r="BQ2333" s="69"/>
      <c r="BR2333" s="69"/>
      <c r="BS2333" s="69"/>
      <c r="BT2333" s="69"/>
      <c r="BU2333" s="69"/>
      <c r="BV2333" s="69"/>
      <c r="BW2333" s="69"/>
      <c r="BX2333" s="69"/>
      <c r="BY2333" s="69"/>
      <c r="BZ2333" s="69"/>
      <c r="CA2333" s="69"/>
      <c r="CB2333" s="69"/>
      <c r="CC2333" s="69"/>
      <c r="CD2333" s="69"/>
      <c r="CE2333" s="69"/>
      <c r="CF2333" s="69"/>
      <c r="CG2333" s="69"/>
      <c r="CH2333" s="69"/>
      <c r="CI2333" s="69"/>
      <c r="CJ2333" s="69"/>
      <c r="CK2333" s="69"/>
      <c r="CL2333" s="69"/>
      <c r="CM2333" s="69"/>
      <c r="CN2333" s="69"/>
      <c r="CO2333" s="69"/>
      <c r="CP2333" s="69"/>
      <c r="CQ2333" s="69"/>
      <c r="CR2333" s="69"/>
      <c r="CS2333" s="69"/>
      <c r="CT2333" s="69"/>
      <c r="CU2333" s="69"/>
      <c r="CV2333" s="69"/>
      <c r="CW2333" s="69"/>
      <c r="CX2333" s="69"/>
      <c r="CY2333" s="69"/>
      <c r="CZ2333" s="69"/>
      <c r="DA2333" s="69"/>
      <c r="DB2333" s="69"/>
      <c r="DC2333" s="69"/>
      <c r="DD2333" s="69"/>
      <c r="DE2333" s="69"/>
      <c r="DF2333" s="69"/>
      <c r="DG2333" s="69"/>
      <c r="DH2333" s="69"/>
      <c r="DI2333" s="69"/>
      <c r="DJ2333" s="69"/>
      <c r="DK2333" s="69"/>
      <c r="DL2333" s="69"/>
      <c r="DM2333" s="69"/>
      <c r="DN2333" s="69"/>
      <c r="DO2333" s="69"/>
      <c r="DP2333" s="69"/>
      <c r="DQ2333" s="69"/>
      <c r="DR2333" s="69"/>
      <c r="DS2333" s="69"/>
      <c r="DT2333" s="69"/>
      <c r="DU2333" s="69"/>
      <c r="DV2333" s="69"/>
      <c r="DW2333" s="69"/>
      <c r="DX2333" s="69"/>
      <c r="DY2333" s="69"/>
      <c r="DZ2333" s="69"/>
      <c r="EA2333" s="69"/>
      <c r="EB2333" s="69"/>
      <c r="EC2333" s="69"/>
      <c r="ED2333" s="69"/>
      <c r="EE2333" s="69"/>
      <c r="EF2333" s="69"/>
      <c r="EG2333" s="69"/>
      <c r="EH2333" s="69"/>
      <c r="EI2333" s="69"/>
      <c r="EJ2333" s="69"/>
      <c r="EK2333" s="69"/>
      <c r="EL2333" s="69"/>
      <c r="EM2333" s="69"/>
      <c r="EN2333" s="69"/>
      <c r="EO2333" s="69"/>
      <c r="EP2333" s="69"/>
      <c r="EQ2333" s="69"/>
      <c r="ER2333" s="69"/>
      <c r="ES2333" s="69"/>
      <c r="ET2333" s="69"/>
      <c r="EU2333" s="69"/>
      <c r="EV2333" s="69"/>
      <c r="EW2333" s="69"/>
      <c r="EX2333" s="69"/>
      <c r="EY2333" s="69"/>
      <c r="EZ2333" s="69"/>
      <c r="FA2333" s="69"/>
      <c r="FB2333" s="69"/>
      <c r="FC2333" s="69"/>
      <c r="FD2333" s="69"/>
      <c r="FE2333" s="69"/>
      <c r="FF2333" s="69"/>
      <c r="FG2333" s="69"/>
      <c r="FH2333" s="69"/>
      <c r="FI2333" s="69"/>
      <c r="FJ2333" s="69"/>
      <c r="FK2333" s="69"/>
      <c r="FL2333" s="69"/>
      <c r="FM2333" s="69"/>
      <c r="FN2333" s="69"/>
      <c r="FO2333" s="69"/>
      <c r="FP2333" s="69"/>
      <c r="FQ2333" s="69"/>
      <c r="FR2333" s="69"/>
      <c r="FS2333" s="69"/>
      <c r="FT2333" s="69"/>
      <c r="FU2333" s="69"/>
      <c r="FV2333" s="69"/>
      <c r="FW2333" s="69"/>
      <c r="FX2333" s="69"/>
      <c r="FY2333" s="69"/>
      <c r="FZ2333" s="69"/>
      <c r="GA2333" s="69"/>
      <c r="GB2333" s="69"/>
      <c r="GC2333" s="69"/>
      <c r="GD2333" s="69"/>
      <c r="GE2333" s="69"/>
      <c r="GF2333" s="69"/>
      <c r="GG2333" s="69"/>
      <c r="GH2333" s="69"/>
      <c r="GI2333" s="69"/>
      <c r="GJ2333" s="69"/>
      <c r="GK2333" s="69"/>
      <c r="GL2333" s="69"/>
      <c r="GM2333" s="69"/>
      <c r="GN2333" s="69"/>
      <c r="GO2333" s="69"/>
      <c r="GP2333" s="69"/>
      <c r="GQ2333" s="69"/>
      <c r="GR2333" s="69"/>
      <c r="GS2333" s="69"/>
      <c r="GT2333" s="69"/>
      <c r="GU2333" s="69"/>
      <c r="GV2333" s="69"/>
      <c r="GW2333" s="69"/>
      <c r="GX2333" s="69"/>
      <c r="GY2333" s="69"/>
      <c r="GZ2333" s="69"/>
      <c r="HA2333" s="69"/>
      <c r="HB2333" s="69"/>
      <c r="HC2333" s="69"/>
      <c r="HD2333" s="69"/>
      <c r="HE2333" s="69"/>
      <c r="HF2333" s="69"/>
      <c r="HG2333" s="69"/>
      <c r="HH2333" s="69"/>
      <c r="HI2333" s="69"/>
      <c r="HJ2333" s="69"/>
      <c r="HK2333" s="69"/>
      <c r="HL2333" s="69"/>
      <c r="HM2333" s="69"/>
      <c r="HN2333" s="69"/>
      <c r="HO2333" s="69"/>
      <c r="HP2333" s="69"/>
      <c r="HQ2333" s="69"/>
      <c r="HR2333" s="69"/>
      <c r="HS2333" s="69"/>
      <c r="HT2333" s="69"/>
      <c r="HU2333" s="69"/>
      <c r="HV2333" s="69"/>
      <c r="HW2333" s="69"/>
      <c r="HX2333" s="69"/>
      <c r="HY2333" s="69"/>
      <c r="HZ2333" s="69"/>
      <c r="IA2333" s="69"/>
      <c r="IB2333" s="69"/>
      <c r="IC2333" s="69"/>
      <c r="ID2333" s="69"/>
      <c r="IE2333" s="69"/>
      <c r="IF2333" s="69"/>
      <c r="IG2333" s="69"/>
      <c r="IH2333" s="69"/>
      <c r="II2333" s="69"/>
      <c r="IJ2333" s="69"/>
      <c r="IK2333" s="69"/>
      <c r="IL2333" s="69"/>
      <c r="IM2333" s="69"/>
      <c r="IN2333" s="69"/>
    </row>
    <row r="2334" spans="1:248" s="70" customFormat="1" ht="32.1" customHeight="1" x14ac:dyDescent="0.2">
      <c r="A2334" s="13" t="s">
        <v>938</v>
      </c>
      <c r="B2334" s="19">
        <v>52104</v>
      </c>
      <c r="C2334" s="16" t="s">
        <v>1101</v>
      </c>
      <c r="D2334" s="355">
        <v>18200</v>
      </c>
      <c r="E2334" s="69"/>
      <c r="F2334" s="69"/>
      <c r="G2334" s="69"/>
      <c r="H2334" s="69"/>
      <c r="I2334" s="69"/>
      <c r="J2334" s="69"/>
      <c r="N2334" s="69"/>
      <c r="O2334" s="69"/>
      <c r="P2334" s="69"/>
      <c r="Q2334" s="69"/>
      <c r="R2334" s="69"/>
      <c r="S2334" s="69"/>
      <c r="T2334" s="69"/>
      <c r="U2334" s="69"/>
      <c r="V2334" s="69"/>
      <c r="W2334" s="69"/>
      <c r="X2334" s="69"/>
      <c r="Y2334" s="69"/>
      <c r="Z2334" s="69"/>
      <c r="AA2334" s="69"/>
      <c r="AB2334" s="69"/>
      <c r="AC2334" s="69"/>
      <c r="AD2334" s="69"/>
      <c r="AE2334" s="69"/>
      <c r="AF2334" s="69"/>
      <c r="AG2334" s="69"/>
      <c r="AH2334" s="69"/>
      <c r="AI2334" s="69"/>
      <c r="AJ2334" s="69"/>
      <c r="AK2334" s="69"/>
      <c r="AL2334" s="69"/>
      <c r="AM2334" s="69"/>
      <c r="AN2334" s="69"/>
      <c r="AO2334" s="69"/>
      <c r="AP2334" s="69"/>
      <c r="AQ2334" s="69"/>
      <c r="AR2334" s="69"/>
      <c r="AS2334" s="69"/>
      <c r="AT2334" s="69"/>
      <c r="AU2334" s="69"/>
      <c r="AV2334" s="69"/>
      <c r="AW2334" s="69"/>
      <c r="AX2334" s="69"/>
      <c r="AY2334" s="69"/>
      <c r="AZ2334" s="69"/>
      <c r="BA2334" s="69"/>
      <c r="BB2334" s="69"/>
      <c r="BC2334" s="69"/>
      <c r="BD2334" s="69"/>
      <c r="BE2334" s="69"/>
      <c r="BF2334" s="69"/>
      <c r="BG2334" s="69"/>
      <c r="BH2334" s="69"/>
      <c r="BI2334" s="69"/>
      <c r="BJ2334" s="69"/>
      <c r="BK2334" s="69"/>
      <c r="BL2334" s="69"/>
      <c r="BM2334" s="69"/>
      <c r="BN2334" s="69"/>
      <c r="BO2334" s="69"/>
      <c r="BP2334" s="69"/>
      <c r="BQ2334" s="69"/>
      <c r="BR2334" s="69"/>
      <c r="BS2334" s="69"/>
      <c r="BT2334" s="69"/>
      <c r="BU2334" s="69"/>
      <c r="BV2334" s="69"/>
      <c r="BW2334" s="69"/>
      <c r="BX2334" s="69"/>
      <c r="BY2334" s="69"/>
      <c r="BZ2334" s="69"/>
      <c r="CA2334" s="69"/>
      <c r="CB2334" s="69"/>
      <c r="CC2334" s="69"/>
      <c r="CD2334" s="69"/>
      <c r="CE2334" s="69"/>
      <c r="CF2334" s="69"/>
      <c r="CG2334" s="69"/>
      <c r="CH2334" s="69"/>
      <c r="CI2334" s="69"/>
      <c r="CJ2334" s="69"/>
      <c r="CK2334" s="69"/>
      <c r="CL2334" s="69"/>
      <c r="CM2334" s="69"/>
      <c r="CN2334" s="69"/>
      <c r="CO2334" s="69"/>
      <c r="CP2334" s="69"/>
      <c r="CQ2334" s="69"/>
      <c r="CR2334" s="69"/>
      <c r="CS2334" s="69"/>
      <c r="CT2334" s="69"/>
      <c r="CU2334" s="69"/>
      <c r="CV2334" s="69"/>
      <c r="CW2334" s="69"/>
      <c r="CX2334" s="69"/>
      <c r="CY2334" s="69"/>
      <c r="CZ2334" s="69"/>
      <c r="DA2334" s="69"/>
      <c r="DB2334" s="69"/>
      <c r="DC2334" s="69"/>
      <c r="DD2334" s="69"/>
      <c r="DE2334" s="69"/>
      <c r="DF2334" s="69"/>
      <c r="DG2334" s="69"/>
      <c r="DH2334" s="69"/>
      <c r="DI2334" s="69"/>
      <c r="DJ2334" s="69"/>
      <c r="DK2334" s="69"/>
      <c r="DL2334" s="69"/>
      <c r="DM2334" s="69"/>
      <c r="DN2334" s="69"/>
      <c r="DO2334" s="69"/>
      <c r="DP2334" s="69"/>
      <c r="DQ2334" s="69"/>
      <c r="DR2334" s="69"/>
      <c r="DS2334" s="69"/>
      <c r="DT2334" s="69"/>
      <c r="DU2334" s="69"/>
      <c r="DV2334" s="69"/>
      <c r="DW2334" s="69"/>
      <c r="DX2334" s="69"/>
      <c r="DY2334" s="69"/>
      <c r="DZ2334" s="69"/>
      <c r="EA2334" s="69"/>
      <c r="EB2334" s="69"/>
      <c r="EC2334" s="69"/>
      <c r="ED2334" s="69"/>
      <c r="EE2334" s="69"/>
      <c r="EF2334" s="69"/>
      <c r="EG2334" s="69"/>
      <c r="EH2334" s="69"/>
      <c r="EI2334" s="69"/>
      <c r="EJ2334" s="69"/>
      <c r="EK2334" s="69"/>
      <c r="EL2334" s="69"/>
      <c r="EM2334" s="69"/>
      <c r="EN2334" s="69"/>
      <c r="EO2334" s="69"/>
      <c r="EP2334" s="69"/>
      <c r="EQ2334" s="69"/>
      <c r="ER2334" s="69"/>
      <c r="ES2334" s="69"/>
      <c r="ET2334" s="69"/>
      <c r="EU2334" s="69"/>
      <c r="EV2334" s="69"/>
      <c r="EW2334" s="69"/>
      <c r="EX2334" s="69"/>
      <c r="EY2334" s="69"/>
      <c r="EZ2334" s="69"/>
      <c r="FA2334" s="69"/>
      <c r="FB2334" s="69"/>
      <c r="FC2334" s="69"/>
      <c r="FD2334" s="69"/>
      <c r="FE2334" s="69"/>
      <c r="FF2334" s="69"/>
      <c r="FG2334" s="69"/>
      <c r="FH2334" s="69"/>
      <c r="FI2334" s="69"/>
      <c r="FJ2334" s="69"/>
      <c r="FK2334" s="69"/>
      <c r="FL2334" s="69"/>
      <c r="FM2334" s="69"/>
      <c r="FN2334" s="69"/>
      <c r="FO2334" s="69"/>
      <c r="FP2334" s="69"/>
      <c r="FQ2334" s="69"/>
      <c r="FR2334" s="69"/>
      <c r="FS2334" s="69"/>
      <c r="FT2334" s="69"/>
      <c r="FU2334" s="69"/>
      <c r="FV2334" s="69"/>
      <c r="FW2334" s="69"/>
      <c r="FX2334" s="69"/>
      <c r="FY2334" s="69"/>
      <c r="FZ2334" s="69"/>
      <c r="GA2334" s="69"/>
      <c r="GB2334" s="69"/>
      <c r="GC2334" s="69"/>
      <c r="GD2334" s="69"/>
      <c r="GE2334" s="69"/>
      <c r="GF2334" s="69"/>
      <c r="GG2334" s="69"/>
      <c r="GH2334" s="69"/>
      <c r="GI2334" s="69"/>
      <c r="GJ2334" s="69"/>
      <c r="GK2334" s="69"/>
      <c r="GL2334" s="69"/>
      <c r="GM2334" s="69"/>
      <c r="GN2334" s="69"/>
      <c r="GO2334" s="69"/>
      <c r="GP2334" s="69"/>
      <c r="GQ2334" s="69"/>
      <c r="GR2334" s="69"/>
      <c r="GS2334" s="69"/>
      <c r="GT2334" s="69"/>
      <c r="GU2334" s="69"/>
      <c r="GV2334" s="69"/>
      <c r="GW2334" s="69"/>
      <c r="GX2334" s="69"/>
      <c r="GY2334" s="69"/>
      <c r="GZ2334" s="69"/>
      <c r="HA2334" s="69"/>
      <c r="HB2334" s="69"/>
      <c r="HC2334" s="69"/>
      <c r="HD2334" s="69"/>
      <c r="HE2334" s="69"/>
      <c r="HF2334" s="69"/>
      <c r="HG2334" s="69"/>
      <c r="HH2334" s="69"/>
      <c r="HI2334" s="69"/>
      <c r="HJ2334" s="69"/>
      <c r="HK2334" s="69"/>
      <c r="HL2334" s="69"/>
      <c r="HM2334" s="69"/>
      <c r="HN2334" s="69"/>
      <c r="HO2334" s="69"/>
      <c r="HP2334" s="69"/>
      <c r="HQ2334" s="69"/>
      <c r="HR2334" s="69"/>
      <c r="HS2334" s="69"/>
      <c r="HT2334" s="69"/>
      <c r="HU2334" s="69"/>
      <c r="HV2334" s="69"/>
      <c r="HW2334" s="69"/>
      <c r="HX2334" s="69"/>
      <c r="HY2334" s="69"/>
      <c r="HZ2334" s="69"/>
      <c r="IA2334" s="69"/>
      <c r="IB2334" s="69"/>
      <c r="IC2334" s="69"/>
      <c r="ID2334" s="69"/>
      <c r="IE2334" s="69"/>
      <c r="IF2334" s="69"/>
      <c r="IG2334" s="69"/>
      <c r="IH2334" s="69"/>
      <c r="II2334" s="69"/>
      <c r="IJ2334" s="69"/>
      <c r="IK2334" s="69"/>
      <c r="IL2334" s="69"/>
      <c r="IM2334" s="69"/>
      <c r="IN2334" s="69"/>
    </row>
    <row r="2335" spans="1:248" s="70" customFormat="1" ht="32.1" customHeight="1" x14ac:dyDescent="0.2">
      <c r="A2335" s="13" t="s">
        <v>933</v>
      </c>
      <c r="B2335" s="19">
        <v>52105</v>
      </c>
      <c r="C2335" s="16" t="s">
        <v>1103</v>
      </c>
      <c r="D2335" s="355">
        <v>13125</v>
      </c>
      <c r="E2335" s="69"/>
      <c r="F2335" s="69"/>
      <c r="G2335" s="69"/>
      <c r="H2335" s="69"/>
      <c r="I2335" s="69"/>
      <c r="J2335" s="69"/>
      <c r="N2335" s="69"/>
      <c r="O2335" s="69"/>
      <c r="P2335" s="69"/>
      <c r="Q2335" s="69"/>
      <c r="R2335" s="69"/>
      <c r="S2335" s="69"/>
      <c r="T2335" s="69"/>
      <c r="U2335" s="69"/>
      <c r="V2335" s="69"/>
      <c r="W2335" s="69"/>
      <c r="X2335" s="69"/>
      <c r="Y2335" s="69"/>
      <c r="Z2335" s="69"/>
      <c r="AA2335" s="69"/>
      <c r="AB2335" s="69"/>
      <c r="AC2335" s="69"/>
      <c r="AD2335" s="69"/>
      <c r="AE2335" s="69"/>
      <c r="AF2335" s="69"/>
      <c r="AG2335" s="69"/>
      <c r="AH2335" s="69"/>
      <c r="AI2335" s="69"/>
      <c r="AJ2335" s="69"/>
      <c r="AK2335" s="69"/>
      <c r="AL2335" s="69"/>
      <c r="AM2335" s="69"/>
      <c r="AN2335" s="69"/>
      <c r="AO2335" s="69"/>
      <c r="AP2335" s="69"/>
      <c r="AQ2335" s="69"/>
      <c r="AR2335" s="69"/>
      <c r="AS2335" s="69"/>
      <c r="AT2335" s="69"/>
      <c r="AU2335" s="69"/>
      <c r="AV2335" s="69"/>
      <c r="AW2335" s="69"/>
      <c r="AX2335" s="69"/>
      <c r="AY2335" s="69"/>
      <c r="AZ2335" s="69"/>
      <c r="BA2335" s="69"/>
      <c r="BB2335" s="69"/>
      <c r="BC2335" s="69"/>
      <c r="BD2335" s="69"/>
      <c r="BE2335" s="69"/>
      <c r="BF2335" s="69"/>
      <c r="BG2335" s="69"/>
      <c r="BH2335" s="69"/>
      <c r="BI2335" s="69"/>
      <c r="BJ2335" s="69"/>
      <c r="BK2335" s="69"/>
      <c r="BL2335" s="69"/>
      <c r="BM2335" s="69"/>
      <c r="BN2335" s="69"/>
      <c r="BO2335" s="69"/>
      <c r="BP2335" s="69"/>
      <c r="BQ2335" s="69"/>
      <c r="BR2335" s="69"/>
      <c r="BS2335" s="69"/>
      <c r="BT2335" s="69"/>
      <c r="BU2335" s="69"/>
      <c r="BV2335" s="69"/>
      <c r="BW2335" s="69"/>
      <c r="BX2335" s="69"/>
      <c r="BY2335" s="69"/>
      <c r="BZ2335" s="69"/>
      <c r="CA2335" s="69"/>
      <c r="CB2335" s="69"/>
      <c r="CC2335" s="69"/>
      <c r="CD2335" s="69"/>
      <c r="CE2335" s="69"/>
      <c r="CF2335" s="69"/>
      <c r="CG2335" s="69"/>
      <c r="CH2335" s="69"/>
      <c r="CI2335" s="69"/>
      <c r="CJ2335" s="69"/>
      <c r="CK2335" s="69"/>
      <c r="CL2335" s="69"/>
      <c r="CM2335" s="69"/>
      <c r="CN2335" s="69"/>
      <c r="CO2335" s="69"/>
      <c r="CP2335" s="69"/>
      <c r="CQ2335" s="69"/>
      <c r="CR2335" s="69"/>
      <c r="CS2335" s="69"/>
      <c r="CT2335" s="69"/>
      <c r="CU2335" s="69"/>
      <c r="CV2335" s="69"/>
      <c r="CW2335" s="69"/>
      <c r="CX2335" s="69"/>
      <c r="CY2335" s="69"/>
      <c r="CZ2335" s="69"/>
      <c r="DA2335" s="69"/>
      <c r="DB2335" s="69"/>
      <c r="DC2335" s="69"/>
      <c r="DD2335" s="69"/>
      <c r="DE2335" s="69"/>
      <c r="DF2335" s="69"/>
      <c r="DG2335" s="69"/>
      <c r="DH2335" s="69"/>
      <c r="DI2335" s="69"/>
      <c r="DJ2335" s="69"/>
      <c r="DK2335" s="69"/>
      <c r="DL2335" s="69"/>
      <c r="DM2335" s="69"/>
      <c r="DN2335" s="69"/>
      <c r="DO2335" s="69"/>
      <c r="DP2335" s="69"/>
      <c r="DQ2335" s="69"/>
      <c r="DR2335" s="69"/>
      <c r="DS2335" s="69"/>
      <c r="DT2335" s="69"/>
      <c r="DU2335" s="69"/>
      <c r="DV2335" s="69"/>
      <c r="DW2335" s="69"/>
      <c r="DX2335" s="69"/>
      <c r="DY2335" s="69"/>
      <c r="DZ2335" s="69"/>
      <c r="EA2335" s="69"/>
      <c r="EB2335" s="69"/>
      <c r="EC2335" s="69"/>
      <c r="ED2335" s="69"/>
      <c r="EE2335" s="69"/>
      <c r="EF2335" s="69"/>
      <c r="EG2335" s="69"/>
      <c r="EH2335" s="69"/>
      <c r="EI2335" s="69"/>
      <c r="EJ2335" s="69"/>
      <c r="EK2335" s="69"/>
      <c r="EL2335" s="69"/>
      <c r="EM2335" s="69"/>
      <c r="EN2335" s="69"/>
      <c r="EO2335" s="69"/>
      <c r="EP2335" s="69"/>
      <c r="EQ2335" s="69"/>
      <c r="ER2335" s="69"/>
      <c r="ES2335" s="69"/>
      <c r="ET2335" s="69"/>
      <c r="EU2335" s="69"/>
      <c r="EV2335" s="69"/>
      <c r="EW2335" s="69"/>
      <c r="EX2335" s="69"/>
      <c r="EY2335" s="69"/>
      <c r="EZ2335" s="69"/>
      <c r="FA2335" s="69"/>
      <c r="FB2335" s="69"/>
      <c r="FC2335" s="69"/>
      <c r="FD2335" s="69"/>
      <c r="FE2335" s="69"/>
      <c r="FF2335" s="69"/>
      <c r="FG2335" s="69"/>
      <c r="FH2335" s="69"/>
      <c r="FI2335" s="69"/>
      <c r="FJ2335" s="69"/>
      <c r="FK2335" s="69"/>
      <c r="FL2335" s="69"/>
      <c r="FM2335" s="69"/>
      <c r="FN2335" s="69"/>
      <c r="FO2335" s="69"/>
      <c r="FP2335" s="69"/>
      <c r="FQ2335" s="69"/>
      <c r="FR2335" s="69"/>
      <c r="FS2335" s="69"/>
      <c r="FT2335" s="69"/>
      <c r="FU2335" s="69"/>
      <c r="FV2335" s="69"/>
      <c r="FW2335" s="69"/>
      <c r="FX2335" s="69"/>
      <c r="FY2335" s="69"/>
      <c r="FZ2335" s="69"/>
      <c r="GA2335" s="69"/>
      <c r="GB2335" s="69"/>
      <c r="GC2335" s="69"/>
      <c r="GD2335" s="69"/>
      <c r="GE2335" s="69"/>
      <c r="GF2335" s="69"/>
      <c r="GG2335" s="69"/>
      <c r="GH2335" s="69"/>
      <c r="GI2335" s="69"/>
      <c r="GJ2335" s="69"/>
      <c r="GK2335" s="69"/>
      <c r="GL2335" s="69"/>
      <c r="GM2335" s="69"/>
      <c r="GN2335" s="69"/>
      <c r="GO2335" s="69"/>
      <c r="GP2335" s="69"/>
      <c r="GQ2335" s="69"/>
      <c r="GR2335" s="69"/>
      <c r="GS2335" s="69"/>
      <c r="GT2335" s="69"/>
      <c r="GU2335" s="69"/>
      <c r="GV2335" s="69"/>
      <c r="GW2335" s="69"/>
      <c r="GX2335" s="69"/>
      <c r="GY2335" s="69"/>
      <c r="GZ2335" s="69"/>
      <c r="HA2335" s="69"/>
      <c r="HB2335" s="69"/>
      <c r="HC2335" s="69"/>
      <c r="HD2335" s="69"/>
      <c r="HE2335" s="69"/>
      <c r="HF2335" s="69"/>
      <c r="HG2335" s="69"/>
      <c r="HH2335" s="69"/>
      <c r="HI2335" s="69"/>
      <c r="HJ2335" s="69"/>
      <c r="HK2335" s="69"/>
      <c r="HL2335" s="69"/>
      <c r="HM2335" s="69"/>
      <c r="HN2335" s="69"/>
      <c r="HO2335" s="69"/>
      <c r="HP2335" s="69"/>
      <c r="HQ2335" s="69"/>
      <c r="HR2335" s="69"/>
      <c r="HS2335" s="69"/>
      <c r="HT2335" s="69"/>
      <c r="HU2335" s="69"/>
      <c r="HV2335" s="69"/>
      <c r="HW2335" s="69"/>
      <c r="HX2335" s="69"/>
      <c r="HY2335" s="69"/>
      <c r="HZ2335" s="69"/>
      <c r="IA2335" s="69"/>
      <c r="IB2335" s="69"/>
      <c r="IC2335" s="69"/>
      <c r="ID2335" s="69"/>
      <c r="IE2335" s="69"/>
      <c r="IF2335" s="69"/>
      <c r="IG2335" s="69"/>
      <c r="IH2335" s="69"/>
      <c r="II2335" s="69"/>
      <c r="IJ2335" s="69"/>
      <c r="IK2335" s="69"/>
      <c r="IL2335" s="69"/>
      <c r="IM2335" s="69"/>
      <c r="IN2335" s="69"/>
    </row>
    <row r="2336" spans="1:248" s="70" customFormat="1" ht="15.95" customHeight="1" x14ac:dyDescent="0.2">
      <c r="A2336" s="13" t="s">
        <v>1105</v>
      </c>
      <c r="B2336" s="19">
        <v>52106</v>
      </c>
      <c r="C2336" s="16" t="s">
        <v>1106</v>
      </c>
      <c r="D2336" s="355">
        <v>10000</v>
      </c>
      <c r="E2336" s="69"/>
      <c r="F2336" s="69"/>
      <c r="G2336" s="69"/>
      <c r="H2336" s="69"/>
      <c r="I2336" s="69"/>
      <c r="J2336" s="69"/>
      <c r="N2336" s="69"/>
      <c r="O2336" s="69"/>
      <c r="P2336" s="69"/>
      <c r="Q2336" s="69"/>
      <c r="R2336" s="69"/>
      <c r="S2336" s="69"/>
      <c r="T2336" s="69"/>
      <c r="U2336" s="69"/>
      <c r="V2336" s="69"/>
      <c r="W2336" s="69"/>
      <c r="X2336" s="69"/>
      <c r="Y2336" s="69"/>
      <c r="Z2336" s="69"/>
      <c r="AA2336" s="69"/>
      <c r="AB2336" s="69"/>
      <c r="AC2336" s="69"/>
      <c r="AD2336" s="69"/>
      <c r="AE2336" s="69"/>
      <c r="AF2336" s="69"/>
      <c r="AG2336" s="69"/>
      <c r="AH2336" s="69"/>
      <c r="AI2336" s="69"/>
      <c r="AJ2336" s="69"/>
      <c r="AK2336" s="69"/>
      <c r="AL2336" s="69"/>
      <c r="AM2336" s="69"/>
      <c r="AN2336" s="69"/>
      <c r="AO2336" s="69"/>
      <c r="AP2336" s="69"/>
      <c r="AQ2336" s="69"/>
      <c r="AR2336" s="69"/>
      <c r="AS2336" s="69"/>
      <c r="AT2336" s="69"/>
      <c r="AU2336" s="69"/>
      <c r="AV2336" s="69"/>
      <c r="AW2336" s="69"/>
      <c r="AX2336" s="69"/>
      <c r="AY2336" s="69"/>
      <c r="AZ2336" s="69"/>
      <c r="BA2336" s="69"/>
      <c r="BB2336" s="69"/>
      <c r="BC2336" s="69"/>
      <c r="BD2336" s="69"/>
      <c r="BE2336" s="69"/>
      <c r="BF2336" s="69"/>
      <c r="BG2336" s="69"/>
      <c r="BH2336" s="69"/>
      <c r="BI2336" s="69"/>
      <c r="BJ2336" s="69"/>
      <c r="BK2336" s="69"/>
      <c r="BL2336" s="69"/>
      <c r="BM2336" s="69"/>
      <c r="BN2336" s="69"/>
      <c r="BO2336" s="69"/>
      <c r="BP2336" s="69"/>
      <c r="BQ2336" s="69"/>
      <c r="BR2336" s="69"/>
      <c r="BS2336" s="69"/>
      <c r="BT2336" s="69"/>
      <c r="BU2336" s="69"/>
      <c r="BV2336" s="69"/>
      <c r="BW2336" s="69"/>
      <c r="BX2336" s="69"/>
      <c r="BY2336" s="69"/>
      <c r="BZ2336" s="69"/>
      <c r="CA2336" s="69"/>
      <c r="CB2336" s="69"/>
      <c r="CC2336" s="69"/>
      <c r="CD2336" s="69"/>
      <c r="CE2336" s="69"/>
      <c r="CF2336" s="69"/>
      <c r="CG2336" s="69"/>
      <c r="CH2336" s="69"/>
      <c r="CI2336" s="69"/>
      <c r="CJ2336" s="69"/>
      <c r="CK2336" s="69"/>
      <c r="CL2336" s="69"/>
      <c r="CM2336" s="69"/>
      <c r="CN2336" s="69"/>
      <c r="CO2336" s="69"/>
      <c r="CP2336" s="69"/>
      <c r="CQ2336" s="69"/>
      <c r="CR2336" s="69"/>
      <c r="CS2336" s="69"/>
      <c r="CT2336" s="69"/>
      <c r="CU2336" s="69"/>
      <c r="CV2336" s="69"/>
      <c r="CW2336" s="69"/>
      <c r="CX2336" s="69"/>
      <c r="CY2336" s="69"/>
      <c r="CZ2336" s="69"/>
      <c r="DA2336" s="69"/>
      <c r="DB2336" s="69"/>
      <c r="DC2336" s="69"/>
      <c r="DD2336" s="69"/>
      <c r="DE2336" s="69"/>
      <c r="DF2336" s="69"/>
      <c r="DG2336" s="69"/>
      <c r="DH2336" s="69"/>
      <c r="DI2336" s="69"/>
      <c r="DJ2336" s="69"/>
      <c r="DK2336" s="69"/>
      <c r="DL2336" s="69"/>
      <c r="DM2336" s="69"/>
      <c r="DN2336" s="69"/>
      <c r="DO2336" s="69"/>
      <c r="DP2336" s="69"/>
      <c r="DQ2336" s="69"/>
      <c r="DR2336" s="69"/>
      <c r="DS2336" s="69"/>
      <c r="DT2336" s="69"/>
      <c r="DU2336" s="69"/>
      <c r="DV2336" s="69"/>
      <c r="DW2336" s="69"/>
      <c r="DX2336" s="69"/>
      <c r="DY2336" s="69"/>
      <c r="DZ2336" s="69"/>
      <c r="EA2336" s="69"/>
      <c r="EB2336" s="69"/>
      <c r="EC2336" s="69"/>
      <c r="ED2336" s="69"/>
      <c r="EE2336" s="69"/>
      <c r="EF2336" s="69"/>
      <c r="EG2336" s="69"/>
      <c r="EH2336" s="69"/>
      <c r="EI2336" s="69"/>
      <c r="EJ2336" s="69"/>
      <c r="EK2336" s="69"/>
      <c r="EL2336" s="69"/>
      <c r="EM2336" s="69"/>
      <c r="EN2336" s="69"/>
      <c r="EO2336" s="69"/>
      <c r="EP2336" s="69"/>
      <c r="EQ2336" s="69"/>
      <c r="ER2336" s="69"/>
      <c r="ES2336" s="69"/>
      <c r="ET2336" s="69"/>
      <c r="EU2336" s="69"/>
      <c r="EV2336" s="69"/>
      <c r="EW2336" s="69"/>
      <c r="EX2336" s="69"/>
      <c r="EY2336" s="69"/>
      <c r="EZ2336" s="69"/>
      <c r="FA2336" s="69"/>
      <c r="FB2336" s="69"/>
      <c r="FC2336" s="69"/>
      <c r="FD2336" s="69"/>
      <c r="FE2336" s="69"/>
      <c r="FF2336" s="69"/>
      <c r="FG2336" s="69"/>
      <c r="FH2336" s="69"/>
      <c r="FI2336" s="69"/>
      <c r="FJ2336" s="69"/>
      <c r="FK2336" s="69"/>
      <c r="FL2336" s="69"/>
      <c r="FM2336" s="69"/>
      <c r="FN2336" s="69"/>
      <c r="FO2336" s="69"/>
      <c r="FP2336" s="69"/>
      <c r="FQ2336" s="69"/>
      <c r="FR2336" s="69"/>
      <c r="FS2336" s="69"/>
      <c r="FT2336" s="69"/>
      <c r="FU2336" s="69"/>
      <c r="FV2336" s="69"/>
      <c r="FW2336" s="69"/>
      <c r="FX2336" s="69"/>
      <c r="FY2336" s="69"/>
      <c r="FZ2336" s="69"/>
      <c r="GA2336" s="69"/>
      <c r="GB2336" s="69"/>
      <c r="GC2336" s="69"/>
      <c r="GD2336" s="69"/>
      <c r="GE2336" s="69"/>
      <c r="GF2336" s="69"/>
      <c r="GG2336" s="69"/>
      <c r="GH2336" s="69"/>
      <c r="GI2336" s="69"/>
      <c r="GJ2336" s="69"/>
      <c r="GK2336" s="69"/>
      <c r="GL2336" s="69"/>
      <c r="GM2336" s="69"/>
      <c r="GN2336" s="69"/>
      <c r="GO2336" s="69"/>
      <c r="GP2336" s="69"/>
      <c r="GQ2336" s="69"/>
      <c r="GR2336" s="69"/>
      <c r="GS2336" s="69"/>
      <c r="GT2336" s="69"/>
      <c r="GU2336" s="69"/>
      <c r="GV2336" s="69"/>
      <c r="GW2336" s="69"/>
      <c r="GX2336" s="69"/>
      <c r="GY2336" s="69"/>
      <c r="GZ2336" s="69"/>
      <c r="HA2336" s="69"/>
      <c r="HB2336" s="69"/>
      <c r="HC2336" s="69"/>
      <c r="HD2336" s="69"/>
      <c r="HE2336" s="69"/>
      <c r="HF2336" s="69"/>
      <c r="HG2336" s="69"/>
      <c r="HH2336" s="69"/>
      <c r="HI2336" s="69"/>
      <c r="HJ2336" s="69"/>
      <c r="HK2336" s="69"/>
      <c r="HL2336" s="69"/>
      <c r="HM2336" s="69"/>
      <c r="HN2336" s="69"/>
      <c r="HO2336" s="69"/>
      <c r="HP2336" s="69"/>
      <c r="HQ2336" s="69"/>
      <c r="HR2336" s="69"/>
      <c r="HS2336" s="69"/>
      <c r="HT2336" s="69"/>
      <c r="HU2336" s="69"/>
      <c r="HV2336" s="69"/>
      <c r="HW2336" s="69"/>
      <c r="HX2336" s="69"/>
      <c r="HY2336" s="69"/>
      <c r="HZ2336" s="69"/>
      <c r="IA2336" s="69"/>
      <c r="IB2336" s="69"/>
      <c r="IC2336" s="69"/>
      <c r="ID2336" s="69"/>
      <c r="IE2336" s="69"/>
      <c r="IF2336" s="69"/>
      <c r="IG2336" s="69"/>
      <c r="IH2336" s="69"/>
      <c r="II2336" s="69"/>
      <c r="IJ2336" s="69"/>
      <c r="IK2336" s="69"/>
      <c r="IL2336" s="69"/>
      <c r="IM2336" s="69"/>
      <c r="IN2336" s="69"/>
    </row>
    <row r="2337" spans="1:248" s="70" customFormat="1" ht="47.1" customHeight="1" x14ac:dyDescent="0.2">
      <c r="A2337" s="13" t="s">
        <v>1107</v>
      </c>
      <c r="B2337" s="19">
        <v>52107</v>
      </c>
      <c r="C2337" s="16" t="s">
        <v>1108</v>
      </c>
      <c r="D2337" s="355">
        <v>11700</v>
      </c>
      <c r="E2337" s="69"/>
      <c r="F2337" s="69"/>
      <c r="G2337" s="69"/>
      <c r="H2337" s="69"/>
      <c r="I2337" s="69"/>
      <c r="J2337" s="69"/>
      <c r="N2337" s="69"/>
      <c r="O2337" s="69"/>
      <c r="P2337" s="69"/>
      <c r="Q2337" s="69"/>
      <c r="R2337" s="69"/>
      <c r="S2337" s="69"/>
      <c r="T2337" s="69"/>
      <c r="U2337" s="69"/>
      <c r="V2337" s="69"/>
      <c r="W2337" s="69"/>
      <c r="X2337" s="69"/>
      <c r="Y2337" s="69"/>
      <c r="Z2337" s="69"/>
      <c r="AA2337" s="69"/>
      <c r="AB2337" s="69"/>
      <c r="AC2337" s="69"/>
      <c r="AD2337" s="69"/>
      <c r="AE2337" s="69"/>
      <c r="AF2337" s="69"/>
      <c r="AG2337" s="69"/>
      <c r="AH2337" s="69"/>
      <c r="AI2337" s="69"/>
      <c r="AJ2337" s="69"/>
      <c r="AK2337" s="69"/>
      <c r="AL2337" s="69"/>
      <c r="AM2337" s="69"/>
      <c r="AN2337" s="69"/>
      <c r="AO2337" s="69"/>
      <c r="AP2337" s="69"/>
      <c r="AQ2337" s="69"/>
      <c r="AR2337" s="69"/>
      <c r="AS2337" s="69"/>
      <c r="AT2337" s="69"/>
      <c r="AU2337" s="69"/>
      <c r="AV2337" s="69"/>
      <c r="AW2337" s="69"/>
      <c r="AX2337" s="69"/>
      <c r="AY2337" s="69"/>
      <c r="AZ2337" s="69"/>
      <c r="BA2337" s="69"/>
      <c r="BB2337" s="69"/>
      <c r="BC2337" s="69"/>
      <c r="BD2337" s="69"/>
      <c r="BE2337" s="69"/>
      <c r="BF2337" s="69"/>
      <c r="BG2337" s="69"/>
      <c r="BH2337" s="69"/>
      <c r="BI2337" s="69"/>
      <c r="BJ2337" s="69"/>
      <c r="BK2337" s="69"/>
      <c r="BL2337" s="69"/>
      <c r="BM2337" s="69"/>
      <c r="BN2337" s="69"/>
      <c r="BO2337" s="69"/>
      <c r="BP2337" s="69"/>
      <c r="BQ2337" s="69"/>
      <c r="BR2337" s="69"/>
      <c r="BS2337" s="69"/>
      <c r="BT2337" s="69"/>
      <c r="BU2337" s="69"/>
      <c r="BV2337" s="69"/>
      <c r="BW2337" s="69"/>
      <c r="BX2337" s="69"/>
      <c r="BY2337" s="69"/>
      <c r="BZ2337" s="69"/>
      <c r="CA2337" s="69"/>
      <c r="CB2337" s="69"/>
      <c r="CC2337" s="69"/>
      <c r="CD2337" s="69"/>
      <c r="CE2337" s="69"/>
      <c r="CF2337" s="69"/>
      <c r="CG2337" s="69"/>
      <c r="CH2337" s="69"/>
      <c r="CI2337" s="69"/>
      <c r="CJ2337" s="69"/>
      <c r="CK2337" s="69"/>
      <c r="CL2337" s="69"/>
      <c r="CM2337" s="69"/>
      <c r="CN2337" s="69"/>
      <c r="CO2337" s="69"/>
      <c r="CP2337" s="69"/>
      <c r="CQ2337" s="69"/>
      <c r="CR2337" s="69"/>
      <c r="CS2337" s="69"/>
      <c r="CT2337" s="69"/>
      <c r="CU2337" s="69"/>
      <c r="CV2337" s="69"/>
      <c r="CW2337" s="69"/>
      <c r="CX2337" s="69"/>
      <c r="CY2337" s="69"/>
      <c r="CZ2337" s="69"/>
      <c r="DA2337" s="69"/>
      <c r="DB2337" s="69"/>
      <c r="DC2337" s="69"/>
      <c r="DD2337" s="69"/>
      <c r="DE2337" s="69"/>
      <c r="DF2337" s="69"/>
      <c r="DG2337" s="69"/>
      <c r="DH2337" s="69"/>
      <c r="DI2337" s="69"/>
      <c r="DJ2337" s="69"/>
      <c r="DK2337" s="69"/>
      <c r="DL2337" s="69"/>
      <c r="DM2337" s="69"/>
      <c r="DN2337" s="69"/>
      <c r="DO2337" s="69"/>
      <c r="DP2337" s="69"/>
      <c r="DQ2337" s="69"/>
      <c r="DR2337" s="69"/>
      <c r="DS2337" s="69"/>
      <c r="DT2337" s="69"/>
      <c r="DU2337" s="69"/>
      <c r="DV2337" s="69"/>
      <c r="DW2337" s="69"/>
      <c r="DX2337" s="69"/>
      <c r="DY2337" s="69"/>
      <c r="DZ2337" s="69"/>
      <c r="EA2337" s="69"/>
      <c r="EB2337" s="69"/>
      <c r="EC2337" s="69"/>
      <c r="ED2337" s="69"/>
      <c r="EE2337" s="69"/>
      <c r="EF2337" s="69"/>
      <c r="EG2337" s="69"/>
      <c r="EH2337" s="69"/>
      <c r="EI2337" s="69"/>
      <c r="EJ2337" s="69"/>
      <c r="EK2337" s="69"/>
      <c r="EL2337" s="69"/>
      <c r="EM2337" s="69"/>
      <c r="EN2337" s="69"/>
      <c r="EO2337" s="69"/>
      <c r="EP2337" s="69"/>
      <c r="EQ2337" s="69"/>
      <c r="ER2337" s="69"/>
      <c r="ES2337" s="69"/>
      <c r="ET2337" s="69"/>
      <c r="EU2337" s="69"/>
      <c r="EV2337" s="69"/>
      <c r="EW2337" s="69"/>
      <c r="EX2337" s="69"/>
      <c r="EY2337" s="69"/>
      <c r="EZ2337" s="69"/>
      <c r="FA2337" s="69"/>
      <c r="FB2337" s="69"/>
      <c r="FC2337" s="69"/>
      <c r="FD2337" s="69"/>
      <c r="FE2337" s="69"/>
      <c r="FF2337" s="69"/>
      <c r="FG2337" s="69"/>
      <c r="FH2337" s="69"/>
      <c r="FI2337" s="69"/>
      <c r="FJ2337" s="69"/>
      <c r="FK2337" s="69"/>
      <c r="FL2337" s="69"/>
      <c r="FM2337" s="69"/>
      <c r="FN2337" s="69"/>
      <c r="FO2337" s="69"/>
      <c r="FP2337" s="69"/>
      <c r="FQ2337" s="69"/>
      <c r="FR2337" s="69"/>
      <c r="FS2337" s="69"/>
      <c r="FT2337" s="69"/>
      <c r="FU2337" s="69"/>
      <c r="FV2337" s="69"/>
      <c r="FW2337" s="69"/>
      <c r="FX2337" s="69"/>
      <c r="FY2337" s="69"/>
      <c r="FZ2337" s="69"/>
      <c r="GA2337" s="69"/>
      <c r="GB2337" s="69"/>
      <c r="GC2337" s="69"/>
      <c r="GD2337" s="69"/>
      <c r="GE2337" s="69"/>
      <c r="GF2337" s="69"/>
      <c r="GG2337" s="69"/>
      <c r="GH2337" s="69"/>
      <c r="GI2337" s="69"/>
      <c r="GJ2337" s="69"/>
      <c r="GK2337" s="69"/>
      <c r="GL2337" s="69"/>
      <c r="GM2337" s="69"/>
      <c r="GN2337" s="69"/>
      <c r="GO2337" s="69"/>
      <c r="GP2337" s="69"/>
      <c r="GQ2337" s="69"/>
      <c r="GR2337" s="69"/>
      <c r="GS2337" s="69"/>
      <c r="GT2337" s="69"/>
      <c r="GU2337" s="69"/>
      <c r="GV2337" s="69"/>
      <c r="GW2337" s="69"/>
      <c r="GX2337" s="69"/>
      <c r="GY2337" s="69"/>
      <c r="GZ2337" s="69"/>
      <c r="HA2337" s="69"/>
      <c r="HB2337" s="69"/>
      <c r="HC2337" s="69"/>
      <c r="HD2337" s="69"/>
      <c r="HE2337" s="69"/>
      <c r="HF2337" s="69"/>
      <c r="HG2337" s="69"/>
      <c r="HH2337" s="69"/>
      <c r="HI2337" s="69"/>
      <c r="HJ2337" s="69"/>
      <c r="HK2337" s="69"/>
      <c r="HL2337" s="69"/>
      <c r="HM2337" s="69"/>
      <c r="HN2337" s="69"/>
      <c r="HO2337" s="69"/>
      <c r="HP2337" s="69"/>
      <c r="HQ2337" s="69"/>
      <c r="HR2337" s="69"/>
      <c r="HS2337" s="69"/>
      <c r="HT2337" s="69"/>
      <c r="HU2337" s="69"/>
      <c r="HV2337" s="69"/>
      <c r="HW2337" s="69"/>
      <c r="HX2337" s="69"/>
      <c r="HY2337" s="69"/>
      <c r="HZ2337" s="69"/>
      <c r="IA2337" s="69"/>
      <c r="IB2337" s="69"/>
      <c r="IC2337" s="69"/>
      <c r="ID2337" s="69"/>
      <c r="IE2337" s="69"/>
      <c r="IF2337" s="69"/>
      <c r="IG2337" s="69"/>
      <c r="IH2337" s="69"/>
      <c r="II2337" s="69"/>
      <c r="IJ2337" s="69"/>
      <c r="IK2337" s="69"/>
      <c r="IL2337" s="69"/>
      <c r="IM2337" s="69"/>
      <c r="IN2337" s="69"/>
    </row>
    <row r="2338" spans="1:248" s="70" customFormat="1" ht="32.1" customHeight="1" x14ac:dyDescent="0.2">
      <c r="A2338" s="13" t="s">
        <v>943</v>
      </c>
      <c r="B2338" s="19">
        <v>52108</v>
      </c>
      <c r="C2338" s="16" t="s">
        <v>1110</v>
      </c>
      <c r="D2338" s="355">
        <v>21350</v>
      </c>
      <c r="E2338" s="69"/>
      <c r="F2338" s="69"/>
      <c r="G2338" s="69"/>
      <c r="H2338" s="69"/>
      <c r="I2338" s="69"/>
      <c r="J2338" s="69"/>
      <c r="N2338" s="69"/>
      <c r="O2338" s="69"/>
      <c r="P2338" s="69"/>
      <c r="Q2338" s="69"/>
      <c r="R2338" s="69"/>
      <c r="S2338" s="69"/>
      <c r="T2338" s="69"/>
      <c r="U2338" s="69"/>
      <c r="V2338" s="69"/>
      <c r="W2338" s="69"/>
      <c r="X2338" s="69"/>
      <c r="Y2338" s="69"/>
      <c r="Z2338" s="69"/>
      <c r="AA2338" s="69"/>
      <c r="AB2338" s="69"/>
      <c r="AC2338" s="69"/>
      <c r="AD2338" s="69"/>
      <c r="AE2338" s="69"/>
      <c r="AF2338" s="69"/>
      <c r="AG2338" s="69"/>
      <c r="AH2338" s="69"/>
      <c r="AI2338" s="69"/>
      <c r="AJ2338" s="69"/>
      <c r="AK2338" s="69"/>
      <c r="AL2338" s="69"/>
      <c r="AM2338" s="69"/>
      <c r="AN2338" s="69"/>
      <c r="AO2338" s="69"/>
      <c r="AP2338" s="69"/>
      <c r="AQ2338" s="69"/>
      <c r="AR2338" s="69"/>
      <c r="AS2338" s="69"/>
      <c r="AT2338" s="69"/>
      <c r="AU2338" s="69"/>
      <c r="AV2338" s="69"/>
      <c r="AW2338" s="69"/>
      <c r="AX2338" s="69"/>
      <c r="AY2338" s="69"/>
      <c r="AZ2338" s="69"/>
      <c r="BA2338" s="69"/>
      <c r="BB2338" s="69"/>
      <c r="BC2338" s="69"/>
      <c r="BD2338" s="69"/>
      <c r="BE2338" s="69"/>
      <c r="BF2338" s="69"/>
      <c r="BG2338" s="69"/>
      <c r="BH2338" s="69"/>
      <c r="BI2338" s="69"/>
      <c r="BJ2338" s="69"/>
      <c r="BK2338" s="69"/>
      <c r="BL2338" s="69"/>
      <c r="BM2338" s="69"/>
      <c r="BN2338" s="69"/>
      <c r="BO2338" s="69"/>
      <c r="BP2338" s="69"/>
      <c r="BQ2338" s="69"/>
      <c r="BR2338" s="69"/>
      <c r="BS2338" s="69"/>
      <c r="BT2338" s="69"/>
      <c r="BU2338" s="69"/>
      <c r="BV2338" s="69"/>
      <c r="BW2338" s="69"/>
      <c r="BX2338" s="69"/>
      <c r="BY2338" s="69"/>
      <c r="BZ2338" s="69"/>
      <c r="CA2338" s="69"/>
      <c r="CB2338" s="69"/>
      <c r="CC2338" s="69"/>
      <c r="CD2338" s="69"/>
      <c r="CE2338" s="69"/>
      <c r="CF2338" s="69"/>
      <c r="CG2338" s="69"/>
      <c r="CH2338" s="69"/>
      <c r="CI2338" s="69"/>
      <c r="CJ2338" s="69"/>
      <c r="CK2338" s="69"/>
      <c r="CL2338" s="69"/>
      <c r="CM2338" s="69"/>
      <c r="CN2338" s="69"/>
      <c r="CO2338" s="69"/>
      <c r="CP2338" s="69"/>
      <c r="CQ2338" s="69"/>
      <c r="CR2338" s="69"/>
      <c r="CS2338" s="69"/>
      <c r="CT2338" s="69"/>
      <c r="CU2338" s="69"/>
      <c r="CV2338" s="69"/>
      <c r="CW2338" s="69"/>
      <c r="CX2338" s="69"/>
      <c r="CY2338" s="69"/>
      <c r="CZ2338" s="69"/>
      <c r="DA2338" s="69"/>
      <c r="DB2338" s="69"/>
      <c r="DC2338" s="69"/>
      <c r="DD2338" s="69"/>
      <c r="DE2338" s="69"/>
      <c r="DF2338" s="69"/>
      <c r="DG2338" s="69"/>
      <c r="DH2338" s="69"/>
      <c r="DI2338" s="69"/>
      <c r="DJ2338" s="69"/>
      <c r="DK2338" s="69"/>
      <c r="DL2338" s="69"/>
      <c r="DM2338" s="69"/>
      <c r="DN2338" s="69"/>
      <c r="DO2338" s="69"/>
      <c r="DP2338" s="69"/>
      <c r="DQ2338" s="69"/>
      <c r="DR2338" s="69"/>
      <c r="DS2338" s="69"/>
      <c r="DT2338" s="69"/>
      <c r="DU2338" s="69"/>
      <c r="DV2338" s="69"/>
      <c r="DW2338" s="69"/>
      <c r="DX2338" s="69"/>
      <c r="DY2338" s="69"/>
      <c r="DZ2338" s="69"/>
      <c r="EA2338" s="69"/>
      <c r="EB2338" s="69"/>
      <c r="EC2338" s="69"/>
      <c r="ED2338" s="69"/>
      <c r="EE2338" s="69"/>
      <c r="EF2338" s="69"/>
      <c r="EG2338" s="69"/>
      <c r="EH2338" s="69"/>
      <c r="EI2338" s="69"/>
      <c r="EJ2338" s="69"/>
      <c r="EK2338" s="69"/>
      <c r="EL2338" s="69"/>
      <c r="EM2338" s="69"/>
      <c r="EN2338" s="69"/>
      <c r="EO2338" s="69"/>
      <c r="EP2338" s="69"/>
      <c r="EQ2338" s="69"/>
      <c r="ER2338" s="69"/>
      <c r="ES2338" s="69"/>
      <c r="ET2338" s="69"/>
      <c r="EU2338" s="69"/>
      <c r="EV2338" s="69"/>
      <c r="EW2338" s="69"/>
      <c r="EX2338" s="69"/>
      <c r="EY2338" s="69"/>
      <c r="EZ2338" s="69"/>
      <c r="FA2338" s="69"/>
      <c r="FB2338" s="69"/>
      <c r="FC2338" s="69"/>
      <c r="FD2338" s="69"/>
      <c r="FE2338" s="69"/>
      <c r="FF2338" s="69"/>
      <c r="FG2338" s="69"/>
      <c r="FH2338" s="69"/>
      <c r="FI2338" s="69"/>
      <c r="FJ2338" s="69"/>
      <c r="FK2338" s="69"/>
      <c r="FL2338" s="69"/>
      <c r="FM2338" s="69"/>
      <c r="FN2338" s="69"/>
      <c r="FO2338" s="69"/>
      <c r="FP2338" s="69"/>
      <c r="FQ2338" s="69"/>
      <c r="FR2338" s="69"/>
      <c r="FS2338" s="69"/>
      <c r="FT2338" s="69"/>
      <c r="FU2338" s="69"/>
      <c r="FV2338" s="69"/>
      <c r="FW2338" s="69"/>
      <c r="FX2338" s="69"/>
      <c r="FY2338" s="69"/>
      <c r="FZ2338" s="69"/>
      <c r="GA2338" s="69"/>
      <c r="GB2338" s="69"/>
      <c r="GC2338" s="69"/>
      <c r="GD2338" s="69"/>
      <c r="GE2338" s="69"/>
      <c r="GF2338" s="69"/>
      <c r="GG2338" s="69"/>
      <c r="GH2338" s="69"/>
      <c r="GI2338" s="69"/>
      <c r="GJ2338" s="69"/>
      <c r="GK2338" s="69"/>
      <c r="GL2338" s="69"/>
      <c r="GM2338" s="69"/>
      <c r="GN2338" s="69"/>
      <c r="GO2338" s="69"/>
      <c r="GP2338" s="69"/>
      <c r="GQ2338" s="69"/>
      <c r="GR2338" s="69"/>
      <c r="GS2338" s="69"/>
      <c r="GT2338" s="69"/>
      <c r="GU2338" s="69"/>
      <c r="GV2338" s="69"/>
      <c r="GW2338" s="69"/>
      <c r="GX2338" s="69"/>
      <c r="GY2338" s="69"/>
      <c r="GZ2338" s="69"/>
      <c r="HA2338" s="69"/>
      <c r="HB2338" s="69"/>
      <c r="HC2338" s="69"/>
      <c r="HD2338" s="69"/>
      <c r="HE2338" s="69"/>
      <c r="HF2338" s="69"/>
      <c r="HG2338" s="69"/>
      <c r="HH2338" s="69"/>
      <c r="HI2338" s="69"/>
      <c r="HJ2338" s="69"/>
      <c r="HK2338" s="69"/>
      <c r="HL2338" s="69"/>
      <c r="HM2338" s="69"/>
      <c r="HN2338" s="69"/>
      <c r="HO2338" s="69"/>
      <c r="HP2338" s="69"/>
      <c r="HQ2338" s="69"/>
      <c r="HR2338" s="69"/>
      <c r="HS2338" s="69"/>
      <c r="HT2338" s="69"/>
      <c r="HU2338" s="69"/>
      <c r="HV2338" s="69"/>
      <c r="HW2338" s="69"/>
      <c r="HX2338" s="69"/>
      <c r="HY2338" s="69"/>
      <c r="HZ2338" s="69"/>
      <c r="IA2338" s="69"/>
      <c r="IB2338" s="69"/>
      <c r="IC2338" s="69"/>
      <c r="ID2338" s="69"/>
      <c r="IE2338" s="69"/>
      <c r="IF2338" s="69"/>
      <c r="IG2338" s="69"/>
      <c r="IH2338" s="69"/>
      <c r="II2338" s="69"/>
      <c r="IJ2338" s="69"/>
      <c r="IK2338" s="69"/>
      <c r="IL2338" s="69"/>
      <c r="IM2338" s="69"/>
      <c r="IN2338" s="69"/>
    </row>
    <row r="2339" spans="1:248" s="70" customFormat="1" ht="32.1" customHeight="1" x14ac:dyDescent="0.2">
      <c r="A2339" s="13" t="s">
        <v>1112</v>
      </c>
      <c r="B2339" s="19">
        <v>52109</v>
      </c>
      <c r="C2339" s="16" t="s">
        <v>1113</v>
      </c>
      <c r="D2339" s="355">
        <v>15400</v>
      </c>
      <c r="E2339" s="69"/>
      <c r="F2339" s="69"/>
      <c r="G2339" s="69"/>
      <c r="H2339" s="69"/>
      <c r="I2339" s="69"/>
      <c r="J2339" s="69"/>
      <c r="N2339" s="69"/>
      <c r="O2339" s="69"/>
      <c r="P2339" s="69"/>
      <c r="Q2339" s="69"/>
      <c r="R2339" s="69"/>
      <c r="S2339" s="69"/>
      <c r="T2339" s="69"/>
      <c r="U2339" s="69"/>
      <c r="V2339" s="69"/>
      <c r="W2339" s="69"/>
      <c r="X2339" s="69"/>
      <c r="Y2339" s="69"/>
      <c r="Z2339" s="69"/>
      <c r="AA2339" s="69"/>
      <c r="AB2339" s="69"/>
      <c r="AC2339" s="69"/>
      <c r="AD2339" s="69"/>
      <c r="AE2339" s="69"/>
      <c r="AF2339" s="69"/>
      <c r="AG2339" s="69"/>
      <c r="AH2339" s="69"/>
      <c r="AI2339" s="69"/>
      <c r="AJ2339" s="69"/>
      <c r="AK2339" s="69"/>
      <c r="AL2339" s="69"/>
      <c r="AM2339" s="69"/>
      <c r="AN2339" s="69"/>
      <c r="AO2339" s="69"/>
      <c r="AP2339" s="69"/>
      <c r="AQ2339" s="69"/>
      <c r="AR2339" s="69"/>
      <c r="AS2339" s="69"/>
      <c r="AT2339" s="69"/>
      <c r="AU2339" s="69"/>
      <c r="AV2339" s="69"/>
      <c r="AW2339" s="69"/>
      <c r="AX2339" s="69"/>
      <c r="AY2339" s="69"/>
      <c r="AZ2339" s="69"/>
      <c r="BA2339" s="69"/>
      <c r="BB2339" s="69"/>
      <c r="BC2339" s="69"/>
      <c r="BD2339" s="69"/>
      <c r="BE2339" s="69"/>
      <c r="BF2339" s="69"/>
      <c r="BG2339" s="69"/>
      <c r="BH2339" s="69"/>
      <c r="BI2339" s="69"/>
      <c r="BJ2339" s="69"/>
      <c r="BK2339" s="69"/>
      <c r="BL2339" s="69"/>
      <c r="BM2339" s="69"/>
      <c r="BN2339" s="69"/>
      <c r="BO2339" s="69"/>
      <c r="BP2339" s="69"/>
      <c r="BQ2339" s="69"/>
      <c r="BR2339" s="69"/>
      <c r="BS2339" s="69"/>
      <c r="BT2339" s="69"/>
      <c r="BU2339" s="69"/>
      <c r="BV2339" s="69"/>
      <c r="BW2339" s="69"/>
      <c r="BX2339" s="69"/>
      <c r="BY2339" s="69"/>
      <c r="BZ2339" s="69"/>
      <c r="CA2339" s="69"/>
      <c r="CB2339" s="69"/>
      <c r="CC2339" s="69"/>
      <c r="CD2339" s="69"/>
      <c r="CE2339" s="69"/>
      <c r="CF2339" s="69"/>
      <c r="CG2339" s="69"/>
      <c r="CH2339" s="69"/>
      <c r="CI2339" s="69"/>
      <c r="CJ2339" s="69"/>
      <c r="CK2339" s="69"/>
      <c r="CL2339" s="69"/>
      <c r="CM2339" s="69"/>
      <c r="CN2339" s="69"/>
      <c r="CO2339" s="69"/>
      <c r="CP2339" s="69"/>
      <c r="CQ2339" s="69"/>
      <c r="CR2339" s="69"/>
      <c r="CS2339" s="69"/>
      <c r="CT2339" s="69"/>
      <c r="CU2339" s="69"/>
      <c r="CV2339" s="69"/>
      <c r="CW2339" s="69"/>
      <c r="CX2339" s="69"/>
      <c r="CY2339" s="69"/>
      <c r="CZ2339" s="69"/>
      <c r="DA2339" s="69"/>
      <c r="DB2339" s="69"/>
      <c r="DC2339" s="69"/>
      <c r="DD2339" s="69"/>
      <c r="DE2339" s="69"/>
      <c r="DF2339" s="69"/>
      <c r="DG2339" s="69"/>
      <c r="DH2339" s="69"/>
      <c r="DI2339" s="69"/>
      <c r="DJ2339" s="69"/>
      <c r="DK2339" s="69"/>
      <c r="DL2339" s="69"/>
      <c r="DM2339" s="69"/>
      <c r="DN2339" s="69"/>
      <c r="DO2339" s="69"/>
      <c r="DP2339" s="69"/>
      <c r="DQ2339" s="69"/>
      <c r="DR2339" s="69"/>
      <c r="DS2339" s="69"/>
      <c r="DT2339" s="69"/>
      <c r="DU2339" s="69"/>
      <c r="DV2339" s="69"/>
      <c r="DW2339" s="69"/>
      <c r="DX2339" s="69"/>
      <c r="DY2339" s="69"/>
      <c r="DZ2339" s="69"/>
      <c r="EA2339" s="69"/>
      <c r="EB2339" s="69"/>
      <c r="EC2339" s="69"/>
      <c r="ED2339" s="69"/>
      <c r="EE2339" s="69"/>
      <c r="EF2339" s="69"/>
      <c r="EG2339" s="69"/>
      <c r="EH2339" s="69"/>
      <c r="EI2339" s="69"/>
      <c r="EJ2339" s="69"/>
      <c r="EK2339" s="69"/>
      <c r="EL2339" s="69"/>
      <c r="EM2339" s="69"/>
      <c r="EN2339" s="69"/>
      <c r="EO2339" s="69"/>
      <c r="EP2339" s="69"/>
      <c r="EQ2339" s="69"/>
      <c r="ER2339" s="69"/>
      <c r="ES2339" s="69"/>
      <c r="ET2339" s="69"/>
      <c r="EU2339" s="69"/>
      <c r="EV2339" s="69"/>
      <c r="EW2339" s="69"/>
      <c r="EX2339" s="69"/>
      <c r="EY2339" s="69"/>
      <c r="EZ2339" s="69"/>
      <c r="FA2339" s="69"/>
      <c r="FB2339" s="69"/>
      <c r="FC2339" s="69"/>
      <c r="FD2339" s="69"/>
      <c r="FE2339" s="69"/>
      <c r="FF2339" s="69"/>
      <c r="FG2339" s="69"/>
      <c r="FH2339" s="69"/>
      <c r="FI2339" s="69"/>
      <c r="FJ2339" s="69"/>
      <c r="FK2339" s="69"/>
      <c r="FL2339" s="69"/>
      <c r="FM2339" s="69"/>
      <c r="FN2339" s="69"/>
      <c r="FO2339" s="69"/>
      <c r="FP2339" s="69"/>
      <c r="FQ2339" s="69"/>
      <c r="FR2339" s="69"/>
      <c r="FS2339" s="69"/>
      <c r="FT2339" s="69"/>
      <c r="FU2339" s="69"/>
      <c r="FV2339" s="69"/>
      <c r="FW2339" s="69"/>
      <c r="FX2339" s="69"/>
      <c r="FY2339" s="69"/>
      <c r="FZ2339" s="69"/>
      <c r="GA2339" s="69"/>
      <c r="GB2339" s="69"/>
      <c r="GC2339" s="69"/>
      <c r="GD2339" s="69"/>
      <c r="GE2339" s="69"/>
      <c r="GF2339" s="69"/>
      <c r="GG2339" s="69"/>
      <c r="GH2339" s="69"/>
      <c r="GI2339" s="69"/>
      <c r="GJ2339" s="69"/>
      <c r="GK2339" s="69"/>
      <c r="GL2339" s="69"/>
      <c r="GM2339" s="69"/>
      <c r="GN2339" s="69"/>
      <c r="GO2339" s="69"/>
      <c r="GP2339" s="69"/>
      <c r="GQ2339" s="69"/>
      <c r="GR2339" s="69"/>
      <c r="GS2339" s="69"/>
      <c r="GT2339" s="69"/>
      <c r="GU2339" s="69"/>
      <c r="GV2339" s="69"/>
      <c r="GW2339" s="69"/>
      <c r="GX2339" s="69"/>
      <c r="GY2339" s="69"/>
      <c r="GZ2339" s="69"/>
      <c r="HA2339" s="69"/>
      <c r="HB2339" s="69"/>
      <c r="HC2339" s="69"/>
      <c r="HD2339" s="69"/>
      <c r="HE2339" s="69"/>
      <c r="HF2339" s="69"/>
      <c r="HG2339" s="69"/>
      <c r="HH2339" s="69"/>
      <c r="HI2339" s="69"/>
      <c r="HJ2339" s="69"/>
      <c r="HK2339" s="69"/>
      <c r="HL2339" s="69"/>
      <c r="HM2339" s="69"/>
      <c r="HN2339" s="69"/>
      <c r="HO2339" s="69"/>
      <c r="HP2339" s="69"/>
      <c r="HQ2339" s="69"/>
      <c r="HR2339" s="69"/>
      <c r="HS2339" s="69"/>
      <c r="HT2339" s="69"/>
      <c r="HU2339" s="69"/>
      <c r="HV2339" s="69"/>
      <c r="HW2339" s="69"/>
      <c r="HX2339" s="69"/>
      <c r="HY2339" s="69"/>
      <c r="HZ2339" s="69"/>
      <c r="IA2339" s="69"/>
      <c r="IB2339" s="69"/>
      <c r="IC2339" s="69"/>
      <c r="ID2339" s="69"/>
      <c r="IE2339" s="69"/>
      <c r="IF2339" s="69"/>
      <c r="IG2339" s="69"/>
      <c r="IH2339" s="69"/>
      <c r="II2339" s="69"/>
      <c r="IJ2339" s="69"/>
      <c r="IK2339" s="69"/>
      <c r="IL2339" s="69"/>
      <c r="IM2339" s="69"/>
      <c r="IN2339" s="69"/>
    </row>
    <row r="2340" spans="1:248" s="70" customFormat="1" ht="47.1" customHeight="1" x14ac:dyDescent="0.2">
      <c r="A2340" s="13" t="s">
        <v>973</v>
      </c>
      <c r="B2340" s="19">
        <v>52110</v>
      </c>
      <c r="C2340" s="16" t="s">
        <v>1114</v>
      </c>
      <c r="D2340" s="355">
        <v>19600</v>
      </c>
      <c r="E2340" s="69"/>
      <c r="F2340" s="69"/>
      <c r="G2340" s="69"/>
      <c r="H2340" s="69"/>
      <c r="I2340" s="69"/>
      <c r="J2340" s="69"/>
      <c r="N2340" s="69"/>
      <c r="O2340" s="69"/>
      <c r="P2340" s="69"/>
      <c r="Q2340" s="69"/>
      <c r="R2340" s="69"/>
      <c r="S2340" s="69"/>
      <c r="T2340" s="69"/>
      <c r="U2340" s="69"/>
      <c r="V2340" s="69"/>
      <c r="W2340" s="69"/>
      <c r="X2340" s="69"/>
      <c r="Y2340" s="69"/>
      <c r="Z2340" s="69"/>
      <c r="AA2340" s="69"/>
      <c r="AB2340" s="69"/>
      <c r="AC2340" s="69"/>
      <c r="AD2340" s="69"/>
      <c r="AE2340" s="69"/>
      <c r="AF2340" s="69"/>
      <c r="AG2340" s="69"/>
      <c r="AH2340" s="69"/>
      <c r="AI2340" s="69"/>
      <c r="AJ2340" s="69"/>
      <c r="AK2340" s="69"/>
      <c r="AL2340" s="69"/>
      <c r="AM2340" s="69"/>
      <c r="AN2340" s="69"/>
      <c r="AO2340" s="69"/>
      <c r="AP2340" s="69"/>
      <c r="AQ2340" s="69"/>
      <c r="AR2340" s="69"/>
      <c r="AS2340" s="69"/>
      <c r="AT2340" s="69"/>
      <c r="AU2340" s="69"/>
      <c r="AV2340" s="69"/>
      <c r="AW2340" s="69"/>
      <c r="AX2340" s="69"/>
      <c r="AY2340" s="69"/>
      <c r="AZ2340" s="69"/>
      <c r="BA2340" s="69"/>
      <c r="BB2340" s="69"/>
      <c r="BC2340" s="69"/>
      <c r="BD2340" s="69"/>
      <c r="BE2340" s="69"/>
      <c r="BF2340" s="69"/>
      <c r="BG2340" s="69"/>
      <c r="BH2340" s="69"/>
      <c r="BI2340" s="69"/>
      <c r="BJ2340" s="69"/>
      <c r="BK2340" s="69"/>
      <c r="BL2340" s="69"/>
      <c r="BM2340" s="69"/>
      <c r="BN2340" s="69"/>
      <c r="BO2340" s="69"/>
      <c r="BP2340" s="69"/>
      <c r="BQ2340" s="69"/>
      <c r="BR2340" s="69"/>
      <c r="BS2340" s="69"/>
      <c r="BT2340" s="69"/>
      <c r="BU2340" s="69"/>
      <c r="BV2340" s="69"/>
      <c r="BW2340" s="69"/>
      <c r="BX2340" s="69"/>
      <c r="BY2340" s="69"/>
      <c r="BZ2340" s="69"/>
      <c r="CA2340" s="69"/>
      <c r="CB2340" s="69"/>
      <c r="CC2340" s="69"/>
      <c r="CD2340" s="69"/>
      <c r="CE2340" s="69"/>
      <c r="CF2340" s="69"/>
      <c r="CG2340" s="69"/>
      <c r="CH2340" s="69"/>
      <c r="CI2340" s="69"/>
      <c r="CJ2340" s="69"/>
      <c r="CK2340" s="69"/>
      <c r="CL2340" s="69"/>
      <c r="CM2340" s="69"/>
      <c r="CN2340" s="69"/>
      <c r="CO2340" s="69"/>
      <c r="CP2340" s="69"/>
      <c r="CQ2340" s="69"/>
      <c r="CR2340" s="69"/>
      <c r="CS2340" s="69"/>
      <c r="CT2340" s="69"/>
      <c r="CU2340" s="69"/>
      <c r="CV2340" s="69"/>
      <c r="CW2340" s="69"/>
      <c r="CX2340" s="69"/>
      <c r="CY2340" s="69"/>
      <c r="CZ2340" s="69"/>
      <c r="DA2340" s="69"/>
      <c r="DB2340" s="69"/>
      <c r="DC2340" s="69"/>
      <c r="DD2340" s="69"/>
      <c r="DE2340" s="69"/>
      <c r="DF2340" s="69"/>
      <c r="DG2340" s="69"/>
      <c r="DH2340" s="69"/>
      <c r="DI2340" s="69"/>
      <c r="DJ2340" s="69"/>
      <c r="DK2340" s="69"/>
      <c r="DL2340" s="69"/>
      <c r="DM2340" s="69"/>
      <c r="DN2340" s="69"/>
      <c r="DO2340" s="69"/>
      <c r="DP2340" s="69"/>
      <c r="DQ2340" s="69"/>
      <c r="DR2340" s="69"/>
      <c r="DS2340" s="69"/>
      <c r="DT2340" s="69"/>
      <c r="DU2340" s="69"/>
      <c r="DV2340" s="69"/>
      <c r="DW2340" s="69"/>
      <c r="DX2340" s="69"/>
      <c r="DY2340" s="69"/>
      <c r="DZ2340" s="69"/>
      <c r="EA2340" s="69"/>
      <c r="EB2340" s="69"/>
      <c r="EC2340" s="69"/>
      <c r="ED2340" s="69"/>
      <c r="EE2340" s="69"/>
      <c r="EF2340" s="69"/>
      <c r="EG2340" s="69"/>
      <c r="EH2340" s="69"/>
      <c r="EI2340" s="69"/>
      <c r="EJ2340" s="69"/>
      <c r="EK2340" s="69"/>
      <c r="EL2340" s="69"/>
      <c r="EM2340" s="69"/>
      <c r="EN2340" s="69"/>
      <c r="EO2340" s="69"/>
      <c r="EP2340" s="69"/>
      <c r="EQ2340" s="69"/>
      <c r="ER2340" s="69"/>
      <c r="ES2340" s="69"/>
      <c r="ET2340" s="69"/>
      <c r="EU2340" s="69"/>
      <c r="EV2340" s="69"/>
      <c r="EW2340" s="69"/>
      <c r="EX2340" s="69"/>
      <c r="EY2340" s="69"/>
      <c r="EZ2340" s="69"/>
      <c r="FA2340" s="69"/>
      <c r="FB2340" s="69"/>
      <c r="FC2340" s="69"/>
      <c r="FD2340" s="69"/>
      <c r="FE2340" s="69"/>
      <c r="FF2340" s="69"/>
      <c r="FG2340" s="69"/>
      <c r="FH2340" s="69"/>
      <c r="FI2340" s="69"/>
      <c r="FJ2340" s="69"/>
      <c r="FK2340" s="69"/>
      <c r="FL2340" s="69"/>
      <c r="FM2340" s="69"/>
      <c r="FN2340" s="69"/>
      <c r="FO2340" s="69"/>
      <c r="FP2340" s="69"/>
      <c r="FQ2340" s="69"/>
      <c r="FR2340" s="69"/>
      <c r="FS2340" s="69"/>
      <c r="FT2340" s="69"/>
      <c r="FU2340" s="69"/>
      <c r="FV2340" s="69"/>
      <c r="FW2340" s="69"/>
      <c r="FX2340" s="69"/>
      <c r="FY2340" s="69"/>
      <c r="FZ2340" s="69"/>
      <c r="GA2340" s="69"/>
      <c r="GB2340" s="69"/>
      <c r="GC2340" s="69"/>
      <c r="GD2340" s="69"/>
      <c r="GE2340" s="69"/>
      <c r="GF2340" s="69"/>
      <c r="GG2340" s="69"/>
      <c r="GH2340" s="69"/>
      <c r="GI2340" s="69"/>
      <c r="GJ2340" s="69"/>
      <c r="GK2340" s="69"/>
      <c r="GL2340" s="69"/>
      <c r="GM2340" s="69"/>
      <c r="GN2340" s="69"/>
      <c r="GO2340" s="69"/>
      <c r="GP2340" s="69"/>
      <c r="GQ2340" s="69"/>
      <c r="GR2340" s="69"/>
      <c r="GS2340" s="69"/>
      <c r="GT2340" s="69"/>
      <c r="GU2340" s="69"/>
      <c r="GV2340" s="69"/>
      <c r="GW2340" s="69"/>
      <c r="GX2340" s="69"/>
      <c r="GY2340" s="69"/>
      <c r="GZ2340" s="69"/>
      <c r="HA2340" s="69"/>
      <c r="HB2340" s="69"/>
      <c r="HC2340" s="69"/>
      <c r="HD2340" s="69"/>
      <c r="HE2340" s="69"/>
      <c r="HF2340" s="69"/>
      <c r="HG2340" s="69"/>
      <c r="HH2340" s="69"/>
      <c r="HI2340" s="69"/>
      <c r="HJ2340" s="69"/>
      <c r="HK2340" s="69"/>
      <c r="HL2340" s="69"/>
      <c r="HM2340" s="69"/>
      <c r="HN2340" s="69"/>
      <c r="HO2340" s="69"/>
      <c r="HP2340" s="69"/>
      <c r="HQ2340" s="69"/>
      <c r="HR2340" s="69"/>
      <c r="HS2340" s="69"/>
      <c r="HT2340" s="69"/>
      <c r="HU2340" s="69"/>
      <c r="HV2340" s="69"/>
      <c r="HW2340" s="69"/>
      <c r="HX2340" s="69"/>
      <c r="HY2340" s="69"/>
      <c r="HZ2340" s="69"/>
      <c r="IA2340" s="69"/>
      <c r="IB2340" s="69"/>
      <c r="IC2340" s="69"/>
      <c r="ID2340" s="69"/>
      <c r="IE2340" s="69"/>
      <c r="IF2340" s="69"/>
      <c r="IG2340" s="69"/>
      <c r="IH2340" s="69"/>
      <c r="II2340" s="69"/>
      <c r="IJ2340" s="69"/>
      <c r="IK2340" s="69"/>
      <c r="IL2340" s="69"/>
      <c r="IM2340" s="69"/>
      <c r="IN2340" s="69"/>
    </row>
    <row r="2341" spans="1:248" s="70" customFormat="1" ht="47.1" customHeight="1" x14ac:dyDescent="0.2">
      <c r="A2341" s="13" t="s">
        <v>968</v>
      </c>
      <c r="B2341" s="19">
        <v>52111</v>
      </c>
      <c r="C2341" s="16" t="s">
        <v>1115</v>
      </c>
      <c r="D2341" s="355">
        <v>22350</v>
      </c>
      <c r="E2341" s="69"/>
      <c r="F2341" s="69"/>
      <c r="G2341" s="69"/>
      <c r="H2341" s="69"/>
      <c r="I2341" s="69"/>
      <c r="J2341" s="69"/>
      <c r="N2341" s="69"/>
      <c r="O2341" s="69"/>
      <c r="P2341" s="69"/>
      <c r="Q2341" s="69"/>
      <c r="R2341" s="69"/>
      <c r="S2341" s="69"/>
      <c r="T2341" s="69"/>
      <c r="U2341" s="69"/>
      <c r="V2341" s="69"/>
      <c r="W2341" s="69"/>
      <c r="X2341" s="69"/>
      <c r="Y2341" s="69"/>
      <c r="Z2341" s="69"/>
      <c r="AA2341" s="69"/>
      <c r="AB2341" s="69"/>
      <c r="AC2341" s="69"/>
      <c r="AD2341" s="69"/>
      <c r="AE2341" s="69"/>
      <c r="AF2341" s="69"/>
      <c r="AG2341" s="69"/>
      <c r="AH2341" s="69"/>
      <c r="AI2341" s="69"/>
      <c r="AJ2341" s="69"/>
      <c r="AK2341" s="69"/>
      <c r="AL2341" s="69"/>
      <c r="AM2341" s="69"/>
      <c r="AN2341" s="69"/>
      <c r="AO2341" s="69"/>
      <c r="AP2341" s="69"/>
      <c r="AQ2341" s="69"/>
      <c r="AR2341" s="69"/>
      <c r="AS2341" s="69"/>
      <c r="AT2341" s="69"/>
      <c r="AU2341" s="69"/>
      <c r="AV2341" s="69"/>
      <c r="AW2341" s="69"/>
      <c r="AX2341" s="69"/>
      <c r="AY2341" s="69"/>
      <c r="AZ2341" s="69"/>
      <c r="BA2341" s="69"/>
      <c r="BB2341" s="69"/>
      <c r="BC2341" s="69"/>
      <c r="BD2341" s="69"/>
      <c r="BE2341" s="69"/>
      <c r="BF2341" s="69"/>
      <c r="BG2341" s="69"/>
      <c r="BH2341" s="69"/>
      <c r="BI2341" s="69"/>
      <c r="BJ2341" s="69"/>
      <c r="BK2341" s="69"/>
      <c r="BL2341" s="69"/>
      <c r="BM2341" s="69"/>
      <c r="BN2341" s="69"/>
      <c r="BO2341" s="69"/>
      <c r="BP2341" s="69"/>
      <c r="BQ2341" s="69"/>
      <c r="BR2341" s="69"/>
      <c r="BS2341" s="69"/>
      <c r="BT2341" s="69"/>
      <c r="BU2341" s="69"/>
      <c r="BV2341" s="69"/>
      <c r="BW2341" s="69"/>
      <c r="BX2341" s="69"/>
      <c r="BY2341" s="69"/>
      <c r="BZ2341" s="69"/>
      <c r="CA2341" s="69"/>
      <c r="CB2341" s="69"/>
      <c r="CC2341" s="69"/>
      <c r="CD2341" s="69"/>
      <c r="CE2341" s="69"/>
      <c r="CF2341" s="69"/>
      <c r="CG2341" s="69"/>
      <c r="CH2341" s="69"/>
      <c r="CI2341" s="69"/>
      <c r="CJ2341" s="69"/>
      <c r="CK2341" s="69"/>
      <c r="CL2341" s="69"/>
      <c r="CM2341" s="69"/>
      <c r="CN2341" s="69"/>
      <c r="CO2341" s="69"/>
      <c r="CP2341" s="69"/>
      <c r="CQ2341" s="69"/>
      <c r="CR2341" s="69"/>
      <c r="CS2341" s="69"/>
      <c r="CT2341" s="69"/>
      <c r="CU2341" s="69"/>
      <c r="CV2341" s="69"/>
      <c r="CW2341" s="69"/>
      <c r="CX2341" s="69"/>
      <c r="CY2341" s="69"/>
      <c r="CZ2341" s="69"/>
      <c r="DA2341" s="69"/>
      <c r="DB2341" s="69"/>
      <c r="DC2341" s="69"/>
      <c r="DD2341" s="69"/>
      <c r="DE2341" s="69"/>
      <c r="DF2341" s="69"/>
      <c r="DG2341" s="69"/>
      <c r="DH2341" s="69"/>
      <c r="DI2341" s="69"/>
      <c r="DJ2341" s="69"/>
      <c r="DK2341" s="69"/>
      <c r="DL2341" s="69"/>
      <c r="DM2341" s="69"/>
      <c r="DN2341" s="69"/>
      <c r="DO2341" s="69"/>
      <c r="DP2341" s="69"/>
      <c r="DQ2341" s="69"/>
      <c r="DR2341" s="69"/>
      <c r="DS2341" s="69"/>
      <c r="DT2341" s="69"/>
      <c r="DU2341" s="69"/>
      <c r="DV2341" s="69"/>
      <c r="DW2341" s="69"/>
      <c r="DX2341" s="69"/>
      <c r="DY2341" s="69"/>
      <c r="DZ2341" s="69"/>
      <c r="EA2341" s="69"/>
      <c r="EB2341" s="69"/>
      <c r="EC2341" s="69"/>
      <c r="ED2341" s="69"/>
      <c r="EE2341" s="69"/>
      <c r="EF2341" s="69"/>
      <c r="EG2341" s="69"/>
      <c r="EH2341" s="69"/>
      <c r="EI2341" s="69"/>
      <c r="EJ2341" s="69"/>
      <c r="EK2341" s="69"/>
      <c r="EL2341" s="69"/>
      <c r="EM2341" s="69"/>
      <c r="EN2341" s="69"/>
      <c r="EO2341" s="69"/>
      <c r="EP2341" s="69"/>
      <c r="EQ2341" s="69"/>
      <c r="ER2341" s="69"/>
      <c r="ES2341" s="69"/>
      <c r="ET2341" s="69"/>
      <c r="EU2341" s="69"/>
      <c r="EV2341" s="69"/>
      <c r="EW2341" s="69"/>
      <c r="EX2341" s="69"/>
      <c r="EY2341" s="69"/>
      <c r="EZ2341" s="69"/>
      <c r="FA2341" s="69"/>
      <c r="FB2341" s="69"/>
      <c r="FC2341" s="69"/>
      <c r="FD2341" s="69"/>
      <c r="FE2341" s="69"/>
      <c r="FF2341" s="69"/>
      <c r="FG2341" s="69"/>
      <c r="FH2341" s="69"/>
      <c r="FI2341" s="69"/>
      <c r="FJ2341" s="69"/>
      <c r="FK2341" s="69"/>
      <c r="FL2341" s="69"/>
      <c r="FM2341" s="69"/>
      <c r="FN2341" s="69"/>
      <c r="FO2341" s="69"/>
      <c r="FP2341" s="69"/>
      <c r="FQ2341" s="69"/>
      <c r="FR2341" s="69"/>
      <c r="FS2341" s="69"/>
      <c r="FT2341" s="69"/>
      <c r="FU2341" s="69"/>
      <c r="FV2341" s="69"/>
      <c r="FW2341" s="69"/>
      <c r="FX2341" s="69"/>
      <c r="FY2341" s="69"/>
      <c r="FZ2341" s="69"/>
      <c r="GA2341" s="69"/>
      <c r="GB2341" s="69"/>
      <c r="GC2341" s="69"/>
      <c r="GD2341" s="69"/>
      <c r="GE2341" s="69"/>
      <c r="GF2341" s="69"/>
      <c r="GG2341" s="69"/>
      <c r="GH2341" s="69"/>
      <c r="GI2341" s="69"/>
      <c r="GJ2341" s="69"/>
      <c r="GK2341" s="69"/>
      <c r="GL2341" s="69"/>
      <c r="GM2341" s="69"/>
      <c r="GN2341" s="69"/>
      <c r="GO2341" s="69"/>
      <c r="GP2341" s="69"/>
      <c r="GQ2341" s="69"/>
      <c r="GR2341" s="69"/>
      <c r="GS2341" s="69"/>
      <c r="GT2341" s="69"/>
      <c r="GU2341" s="69"/>
      <c r="GV2341" s="69"/>
      <c r="GW2341" s="69"/>
      <c r="GX2341" s="69"/>
      <c r="GY2341" s="69"/>
      <c r="GZ2341" s="69"/>
      <c r="HA2341" s="69"/>
      <c r="HB2341" s="69"/>
      <c r="HC2341" s="69"/>
      <c r="HD2341" s="69"/>
      <c r="HE2341" s="69"/>
      <c r="HF2341" s="69"/>
      <c r="HG2341" s="69"/>
      <c r="HH2341" s="69"/>
      <c r="HI2341" s="69"/>
      <c r="HJ2341" s="69"/>
      <c r="HK2341" s="69"/>
      <c r="HL2341" s="69"/>
      <c r="HM2341" s="69"/>
      <c r="HN2341" s="69"/>
      <c r="HO2341" s="69"/>
      <c r="HP2341" s="69"/>
      <c r="HQ2341" s="69"/>
      <c r="HR2341" s="69"/>
      <c r="HS2341" s="69"/>
      <c r="HT2341" s="69"/>
      <c r="HU2341" s="69"/>
      <c r="HV2341" s="69"/>
      <c r="HW2341" s="69"/>
      <c r="HX2341" s="69"/>
      <c r="HY2341" s="69"/>
      <c r="HZ2341" s="69"/>
      <c r="IA2341" s="69"/>
      <c r="IB2341" s="69"/>
      <c r="IC2341" s="69"/>
      <c r="ID2341" s="69"/>
      <c r="IE2341" s="69"/>
      <c r="IF2341" s="69"/>
      <c r="IG2341" s="69"/>
      <c r="IH2341" s="69"/>
      <c r="II2341" s="69"/>
      <c r="IJ2341" s="69"/>
      <c r="IK2341" s="69"/>
      <c r="IL2341" s="69"/>
      <c r="IM2341" s="69"/>
      <c r="IN2341" s="69"/>
    </row>
    <row r="2342" spans="1:248" s="70" customFormat="1" ht="47.1" customHeight="1" x14ac:dyDescent="0.2">
      <c r="A2342" s="13" t="s">
        <v>1117</v>
      </c>
      <c r="B2342" s="19">
        <v>52112</v>
      </c>
      <c r="C2342" s="16" t="s">
        <v>1118</v>
      </c>
      <c r="D2342" s="355">
        <v>13500</v>
      </c>
      <c r="E2342" s="69"/>
      <c r="F2342" s="69"/>
      <c r="G2342" s="69"/>
      <c r="H2342" s="69"/>
      <c r="I2342" s="69"/>
      <c r="J2342" s="69"/>
      <c r="N2342" s="69"/>
      <c r="O2342" s="69"/>
      <c r="P2342" s="69"/>
      <c r="Q2342" s="69"/>
      <c r="R2342" s="69"/>
      <c r="S2342" s="69"/>
      <c r="T2342" s="69"/>
      <c r="U2342" s="69"/>
      <c r="V2342" s="69"/>
      <c r="W2342" s="69"/>
      <c r="X2342" s="69"/>
      <c r="Y2342" s="69"/>
      <c r="Z2342" s="69"/>
      <c r="AA2342" s="69"/>
      <c r="AB2342" s="69"/>
      <c r="AC2342" s="69"/>
      <c r="AD2342" s="69"/>
      <c r="AE2342" s="69"/>
      <c r="AF2342" s="69"/>
      <c r="AG2342" s="69"/>
      <c r="AH2342" s="69"/>
      <c r="AI2342" s="69"/>
      <c r="AJ2342" s="69"/>
      <c r="AK2342" s="69"/>
      <c r="AL2342" s="69"/>
      <c r="AM2342" s="69"/>
      <c r="AN2342" s="69"/>
      <c r="AO2342" s="69"/>
      <c r="AP2342" s="69"/>
      <c r="AQ2342" s="69"/>
      <c r="AR2342" s="69"/>
      <c r="AS2342" s="69"/>
      <c r="AT2342" s="69"/>
      <c r="AU2342" s="69"/>
      <c r="AV2342" s="69"/>
      <c r="AW2342" s="69"/>
      <c r="AX2342" s="69"/>
      <c r="AY2342" s="69"/>
      <c r="AZ2342" s="69"/>
      <c r="BA2342" s="69"/>
      <c r="BB2342" s="69"/>
      <c r="BC2342" s="69"/>
      <c r="BD2342" s="69"/>
      <c r="BE2342" s="69"/>
      <c r="BF2342" s="69"/>
      <c r="BG2342" s="69"/>
      <c r="BH2342" s="69"/>
      <c r="BI2342" s="69"/>
      <c r="BJ2342" s="69"/>
      <c r="BK2342" s="69"/>
      <c r="BL2342" s="69"/>
      <c r="BM2342" s="69"/>
      <c r="BN2342" s="69"/>
      <c r="BO2342" s="69"/>
      <c r="BP2342" s="69"/>
      <c r="BQ2342" s="69"/>
      <c r="BR2342" s="69"/>
      <c r="BS2342" s="69"/>
      <c r="BT2342" s="69"/>
      <c r="BU2342" s="69"/>
      <c r="BV2342" s="69"/>
      <c r="BW2342" s="69"/>
      <c r="BX2342" s="69"/>
      <c r="BY2342" s="69"/>
      <c r="BZ2342" s="69"/>
      <c r="CA2342" s="69"/>
      <c r="CB2342" s="69"/>
      <c r="CC2342" s="69"/>
      <c r="CD2342" s="69"/>
      <c r="CE2342" s="69"/>
      <c r="CF2342" s="69"/>
      <c r="CG2342" s="69"/>
      <c r="CH2342" s="69"/>
      <c r="CI2342" s="69"/>
      <c r="CJ2342" s="69"/>
      <c r="CK2342" s="69"/>
      <c r="CL2342" s="69"/>
      <c r="CM2342" s="69"/>
      <c r="CN2342" s="69"/>
      <c r="CO2342" s="69"/>
      <c r="CP2342" s="69"/>
      <c r="CQ2342" s="69"/>
      <c r="CR2342" s="69"/>
      <c r="CS2342" s="69"/>
      <c r="CT2342" s="69"/>
      <c r="CU2342" s="69"/>
      <c r="CV2342" s="69"/>
      <c r="CW2342" s="69"/>
      <c r="CX2342" s="69"/>
      <c r="CY2342" s="69"/>
      <c r="CZ2342" s="69"/>
      <c r="DA2342" s="69"/>
      <c r="DB2342" s="69"/>
      <c r="DC2342" s="69"/>
      <c r="DD2342" s="69"/>
      <c r="DE2342" s="69"/>
      <c r="DF2342" s="69"/>
      <c r="DG2342" s="69"/>
      <c r="DH2342" s="69"/>
      <c r="DI2342" s="69"/>
      <c r="DJ2342" s="69"/>
      <c r="DK2342" s="69"/>
      <c r="DL2342" s="69"/>
      <c r="DM2342" s="69"/>
      <c r="DN2342" s="69"/>
      <c r="DO2342" s="69"/>
      <c r="DP2342" s="69"/>
      <c r="DQ2342" s="69"/>
      <c r="DR2342" s="69"/>
      <c r="DS2342" s="69"/>
      <c r="DT2342" s="69"/>
      <c r="DU2342" s="69"/>
      <c r="DV2342" s="69"/>
      <c r="DW2342" s="69"/>
      <c r="DX2342" s="69"/>
      <c r="DY2342" s="69"/>
      <c r="DZ2342" s="69"/>
      <c r="EA2342" s="69"/>
      <c r="EB2342" s="69"/>
      <c r="EC2342" s="69"/>
      <c r="ED2342" s="69"/>
      <c r="EE2342" s="69"/>
      <c r="EF2342" s="69"/>
      <c r="EG2342" s="69"/>
      <c r="EH2342" s="69"/>
      <c r="EI2342" s="69"/>
      <c r="EJ2342" s="69"/>
      <c r="EK2342" s="69"/>
      <c r="EL2342" s="69"/>
      <c r="EM2342" s="69"/>
      <c r="EN2342" s="69"/>
      <c r="EO2342" s="69"/>
      <c r="EP2342" s="69"/>
      <c r="EQ2342" s="69"/>
      <c r="ER2342" s="69"/>
      <c r="ES2342" s="69"/>
      <c r="ET2342" s="69"/>
      <c r="EU2342" s="69"/>
      <c r="EV2342" s="69"/>
      <c r="EW2342" s="69"/>
      <c r="EX2342" s="69"/>
      <c r="EY2342" s="69"/>
      <c r="EZ2342" s="69"/>
      <c r="FA2342" s="69"/>
      <c r="FB2342" s="69"/>
      <c r="FC2342" s="69"/>
      <c r="FD2342" s="69"/>
      <c r="FE2342" s="69"/>
      <c r="FF2342" s="69"/>
      <c r="FG2342" s="69"/>
      <c r="FH2342" s="69"/>
      <c r="FI2342" s="69"/>
      <c r="FJ2342" s="69"/>
      <c r="FK2342" s="69"/>
      <c r="FL2342" s="69"/>
      <c r="FM2342" s="69"/>
      <c r="FN2342" s="69"/>
      <c r="FO2342" s="69"/>
      <c r="FP2342" s="69"/>
      <c r="FQ2342" s="69"/>
      <c r="FR2342" s="69"/>
      <c r="FS2342" s="69"/>
      <c r="FT2342" s="69"/>
      <c r="FU2342" s="69"/>
      <c r="FV2342" s="69"/>
      <c r="FW2342" s="69"/>
      <c r="FX2342" s="69"/>
      <c r="FY2342" s="69"/>
      <c r="FZ2342" s="69"/>
      <c r="GA2342" s="69"/>
      <c r="GB2342" s="69"/>
      <c r="GC2342" s="69"/>
      <c r="GD2342" s="69"/>
      <c r="GE2342" s="69"/>
      <c r="GF2342" s="69"/>
      <c r="GG2342" s="69"/>
      <c r="GH2342" s="69"/>
      <c r="GI2342" s="69"/>
      <c r="GJ2342" s="69"/>
      <c r="GK2342" s="69"/>
      <c r="GL2342" s="69"/>
      <c r="GM2342" s="69"/>
      <c r="GN2342" s="69"/>
      <c r="GO2342" s="69"/>
      <c r="GP2342" s="69"/>
      <c r="GQ2342" s="69"/>
      <c r="GR2342" s="69"/>
      <c r="GS2342" s="69"/>
      <c r="GT2342" s="69"/>
      <c r="GU2342" s="69"/>
      <c r="GV2342" s="69"/>
      <c r="GW2342" s="69"/>
      <c r="GX2342" s="69"/>
      <c r="GY2342" s="69"/>
      <c r="GZ2342" s="69"/>
      <c r="HA2342" s="69"/>
      <c r="HB2342" s="69"/>
      <c r="HC2342" s="69"/>
      <c r="HD2342" s="69"/>
      <c r="HE2342" s="69"/>
      <c r="HF2342" s="69"/>
      <c r="HG2342" s="69"/>
      <c r="HH2342" s="69"/>
      <c r="HI2342" s="69"/>
      <c r="HJ2342" s="69"/>
      <c r="HK2342" s="69"/>
      <c r="HL2342" s="69"/>
      <c r="HM2342" s="69"/>
      <c r="HN2342" s="69"/>
      <c r="HO2342" s="69"/>
      <c r="HP2342" s="69"/>
      <c r="HQ2342" s="69"/>
      <c r="HR2342" s="69"/>
      <c r="HS2342" s="69"/>
      <c r="HT2342" s="69"/>
      <c r="HU2342" s="69"/>
      <c r="HV2342" s="69"/>
      <c r="HW2342" s="69"/>
      <c r="HX2342" s="69"/>
      <c r="HY2342" s="69"/>
      <c r="HZ2342" s="69"/>
      <c r="IA2342" s="69"/>
      <c r="IB2342" s="69"/>
      <c r="IC2342" s="69"/>
      <c r="ID2342" s="69"/>
      <c r="IE2342" s="69"/>
      <c r="IF2342" s="69"/>
      <c r="IG2342" s="69"/>
      <c r="IH2342" s="69"/>
      <c r="II2342" s="69"/>
      <c r="IJ2342" s="69"/>
      <c r="IK2342" s="69"/>
      <c r="IL2342" s="69"/>
      <c r="IM2342" s="69"/>
      <c r="IN2342" s="69"/>
    </row>
    <row r="2343" spans="1:248" s="70" customFormat="1" ht="47.1" customHeight="1" x14ac:dyDescent="0.2">
      <c r="A2343" s="13" t="s">
        <v>1120</v>
      </c>
      <c r="B2343" s="19">
        <v>52113</v>
      </c>
      <c r="C2343" s="16" t="s">
        <v>1121</v>
      </c>
      <c r="D2343" s="355">
        <v>13500</v>
      </c>
      <c r="E2343" s="69"/>
      <c r="F2343" s="69"/>
      <c r="G2343" s="69"/>
      <c r="H2343" s="69"/>
      <c r="I2343" s="69"/>
      <c r="J2343" s="69"/>
      <c r="N2343" s="69"/>
      <c r="O2343" s="69"/>
      <c r="P2343" s="69"/>
      <c r="Q2343" s="69"/>
      <c r="R2343" s="69"/>
      <c r="S2343" s="69"/>
      <c r="T2343" s="69"/>
      <c r="U2343" s="69"/>
      <c r="V2343" s="69"/>
      <c r="W2343" s="69"/>
      <c r="X2343" s="69"/>
      <c r="Y2343" s="69"/>
      <c r="Z2343" s="69"/>
      <c r="AA2343" s="69"/>
      <c r="AB2343" s="69"/>
      <c r="AC2343" s="69"/>
      <c r="AD2343" s="69"/>
      <c r="AE2343" s="69"/>
      <c r="AF2343" s="69"/>
      <c r="AG2343" s="69"/>
      <c r="AH2343" s="69"/>
      <c r="AI2343" s="69"/>
      <c r="AJ2343" s="69"/>
      <c r="AK2343" s="69"/>
      <c r="AL2343" s="69"/>
      <c r="AM2343" s="69"/>
      <c r="AN2343" s="69"/>
      <c r="AO2343" s="69"/>
      <c r="AP2343" s="69"/>
      <c r="AQ2343" s="69"/>
      <c r="AR2343" s="69"/>
      <c r="AS2343" s="69"/>
      <c r="AT2343" s="69"/>
      <c r="AU2343" s="69"/>
      <c r="AV2343" s="69"/>
      <c r="AW2343" s="69"/>
      <c r="AX2343" s="69"/>
      <c r="AY2343" s="69"/>
      <c r="AZ2343" s="69"/>
      <c r="BA2343" s="69"/>
      <c r="BB2343" s="69"/>
      <c r="BC2343" s="69"/>
      <c r="BD2343" s="69"/>
      <c r="BE2343" s="69"/>
      <c r="BF2343" s="69"/>
      <c r="BG2343" s="69"/>
      <c r="BH2343" s="69"/>
      <c r="BI2343" s="69"/>
      <c r="BJ2343" s="69"/>
      <c r="BK2343" s="69"/>
      <c r="BL2343" s="69"/>
      <c r="BM2343" s="69"/>
      <c r="BN2343" s="69"/>
      <c r="BO2343" s="69"/>
      <c r="BP2343" s="69"/>
      <c r="BQ2343" s="69"/>
      <c r="BR2343" s="69"/>
      <c r="BS2343" s="69"/>
      <c r="BT2343" s="69"/>
      <c r="BU2343" s="69"/>
      <c r="BV2343" s="69"/>
      <c r="BW2343" s="69"/>
      <c r="BX2343" s="69"/>
      <c r="BY2343" s="69"/>
      <c r="BZ2343" s="69"/>
      <c r="CA2343" s="69"/>
      <c r="CB2343" s="69"/>
      <c r="CC2343" s="69"/>
      <c r="CD2343" s="69"/>
      <c r="CE2343" s="69"/>
      <c r="CF2343" s="69"/>
      <c r="CG2343" s="69"/>
      <c r="CH2343" s="69"/>
      <c r="CI2343" s="69"/>
      <c r="CJ2343" s="69"/>
      <c r="CK2343" s="69"/>
      <c r="CL2343" s="69"/>
      <c r="CM2343" s="69"/>
      <c r="CN2343" s="69"/>
      <c r="CO2343" s="69"/>
      <c r="CP2343" s="69"/>
      <c r="CQ2343" s="69"/>
      <c r="CR2343" s="69"/>
      <c r="CS2343" s="69"/>
      <c r="CT2343" s="69"/>
      <c r="CU2343" s="69"/>
      <c r="CV2343" s="69"/>
      <c r="CW2343" s="69"/>
      <c r="CX2343" s="69"/>
      <c r="CY2343" s="69"/>
      <c r="CZ2343" s="69"/>
      <c r="DA2343" s="69"/>
      <c r="DB2343" s="69"/>
      <c r="DC2343" s="69"/>
      <c r="DD2343" s="69"/>
      <c r="DE2343" s="69"/>
      <c r="DF2343" s="69"/>
      <c r="DG2343" s="69"/>
      <c r="DH2343" s="69"/>
      <c r="DI2343" s="69"/>
      <c r="DJ2343" s="69"/>
      <c r="DK2343" s="69"/>
      <c r="DL2343" s="69"/>
      <c r="DM2343" s="69"/>
      <c r="DN2343" s="69"/>
      <c r="DO2343" s="69"/>
      <c r="DP2343" s="69"/>
      <c r="DQ2343" s="69"/>
      <c r="DR2343" s="69"/>
      <c r="DS2343" s="69"/>
      <c r="DT2343" s="69"/>
      <c r="DU2343" s="69"/>
      <c r="DV2343" s="69"/>
      <c r="DW2343" s="69"/>
      <c r="DX2343" s="69"/>
      <c r="DY2343" s="69"/>
      <c r="DZ2343" s="69"/>
      <c r="EA2343" s="69"/>
      <c r="EB2343" s="69"/>
      <c r="EC2343" s="69"/>
      <c r="ED2343" s="69"/>
      <c r="EE2343" s="69"/>
      <c r="EF2343" s="69"/>
      <c r="EG2343" s="69"/>
      <c r="EH2343" s="69"/>
      <c r="EI2343" s="69"/>
      <c r="EJ2343" s="69"/>
      <c r="EK2343" s="69"/>
      <c r="EL2343" s="69"/>
      <c r="EM2343" s="69"/>
      <c r="EN2343" s="69"/>
      <c r="EO2343" s="69"/>
      <c r="EP2343" s="69"/>
      <c r="EQ2343" s="69"/>
      <c r="ER2343" s="69"/>
      <c r="ES2343" s="69"/>
      <c r="ET2343" s="69"/>
      <c r="EU2343" s="69"/>
      <c r="EV2343" s="69"/>
      <c r="EW2343" s="69"/>
      <c r="EX2343" s="69"/>
      <c r="EY2343" s="69"/>
      <c r="EZ2343" s="69"/>
      <c r="FA2343" s="69"/>
      <c r="FB2343" s="69"/>
      <c r="FC2343" s="69"/>
      <c r="FD2343" s="69"/>
      <c r="FE2343" s="69"/>
      <c r="FF2343" s="69"/>
      <c r="FG2343" s="69"/>
      <c r="FH2343" s="69"/>
      <c r="FI2343" s="69"/>
      <c r="FJ2343" s="69"/>
      <c r="FK2343" s="69"/>
      <c r="FL2343" s="69"/>
      <c r="FM2343" s="69"/>
      <c r="FN2343" s="69"/>
      <c r="FO2343" s="69"/>
      <c r="FP2343" s="69"/>
      <c r="FQ2343" s="69"/>
      <c r="FR2343" s="69"/>
      <c r="FS2343" s="69"/>
      <c r="FT2343" s="69"/>
      <c r="FU2343" s="69"/>
      <c r="FV2343" s="69"/>
      <c r="FW2343" s="69"/>
      <c r="FX2343" s="69"/>
      <c r="FY2343" s="69"/>
      <c r="FZ2343" s="69"/>
      <c r="GA2343" s="69"/>
      <c r="GB2343" s="69"/>
      <c r="GC2343" s="69"/>
      <c r="GD2343" s="69"/>
      <c r="GE2343" s="69"/>
      <c r="GF2343" s="69"/>
      <c r="GG2343" s="69"/>
      <c r="GH2343" s="69"/>
      <c r="GI2343" s="69"/>
      <c r="GJ2343" s="69"/>
      <c r="GK2343" s="69"/>
      <c r="GL2343" s="69"/>
      <c r="GM2343" s="69"/>
      <c r="GN2343" s="69"/>
      <c r="GO2343" s="69"/>
      <c r="GP2343" s="69"/>
      <c r="GQ2343" s="69"/>
      <c r="GR2343" s="69"/>
      <c r="GS2343" s="69"/>
      <c r="GT2343" s="69"/>
      <c r="GU2343" s="69"/>
      <c r="GV2343" s="69"/>
      <c r="GW2343" s="69"/>
      <c r="GX2343" s="69"/>
      <c r="GY2343" s="69"/>
      <c r="GZ2343" s="69"/>
      <c r="HA2343" s="69"/>
      <c r="HB2343" s="69"/>
      <c r="HC2343" s="69"/>
      <c r="HD2343" s="69"/>
      <c r="HE2343" s="69"/>
      <c r="HF2343" s="69"/>
      <c r="HG2343" s="69"/>
      <c r="HH2343" s="69"/>
      <c r="HI2343" s="69"/>
      <c r="HJ2343" s="69"/>
      <c r="HK2343" s="69"/>
      <c r="HL2343" s="69"/>
      <c r="HM2343" s="69"/>
      <c r="HN2343" s="69"/>
      <c r="HO2343" s="69"/>
      <c r="HP2343" s="69"/>
      <c r="HQ2343" s="69"/>
      <c r="HR2343" s="69"/>
      <c r="HS2343" s="69"/>
      <c r="HT2343" s="69"/>
      <c r="HU2343" s="69"/>
      <c r="HV2343" s="69"/>
      <c r="HW2343" s="69"/>
      <c r="HX2343" s="69"/>
      <c r="HY2343" s="69"/>
      <c r="HZ2343" s="69"/>
      <c r="IA2343" s="69"/>
      <c r="IB2343" s="69"/>
      <c r="IC2343" s="69"/>
      <c r="ID2343" s="69"/>
      <c r="IE2343" s="69"/>
      <c r="IF2343" s="69"/>
      <c r="IG2343" s="69"/>
      <c r="IH2343" s="69"/>
      <c r="II2343" s="69"/>
      <c r="IJ2343" s="69"/>
      <c r="IK2343" s="69"/>
      <c r="IL2343" s="69"/>
      <c r="IM2343" s="69"/>
      <c r="IN2343" s="69"/>
    </row>
    <row r="2344" spans="1:248" s="70" customFormat="1" ht="32.1" customHeight="1" x14ac:dyDescent="0.2">
      <c r="A2344" s="13" t="s">
        <v>1096</v>
      </c>
      <c r="B2344" s="19">
        <v>52114</v>
      </c>
      <c r="C2344" s="16" t="s">
        <v>1123</v>
      </c>
      <c r="D2344" s="355">
        <v>15470</v>
      </c>
      <c r="E2344" s="69"/>
      <c r="F2344" s="69"/>
      <c r="G2344" s="69"/>
      <c r="H2344" s="69"/>
      <c r="I2344" s="69"/>
      <c r="J2344" s="69"/>
      <c r="N2344" s="69"/>
      <c r="O2344" s="69"/>
      <c r="P2344" s="69"/>
      <c r="Q2344" s="69"/>
      <c r="R2344" s="69"/>
      <c r="S2344" s="69"/>
      <c r="T2344" s="69"/>
      <c r="U2344" s="69"/>
      <c r="V2344" s="69"/>
      <c r="W2344" s="69"/>
      <c r="X2344" s="69"/>
      <c r="Y2344" s="69"/>
      <c r="Z2344" s="69"/>
      <c r="AA2344" s="69"/>
      <c r="AB2344" s="69"/>
      <c r="AC2344" s="69"/>
      <c r="AD2344" s="69"/>
      <c r="AE2344" s="69"/>
      <c r="AF2344" s="69"/>
      <c r="AG2344" s="69"/>
      <c r="AH2344" s="69"/>
      <c r="AI2344" s="69"/>
      <c r="AJ2344" s="69"/>
      <c r="AK2344" s="69"/>
      <c r="AL2344" s="69"/>
      <c r="AM2344" s="69"/>
      <c r="AN2344" s="69"/>
      <c r="AO2344" s="69"/>
      <c r="AP2344" s="69"/>
      <c r="AQ2344" s="69"/>
      <c r="AR2344" s="69"/>
      <c r="AS2344" s="69"/>
      <c r="AT2344" s="69"/>
      <c r="AU2344" s="69"/>
      <c r="AV2344" s="69"/>
      <c r="AW2344" s="69"/>
      <c r="AX2344" s="69"/>
      <c r="AY2344" s="69"/>
      <c r="AZ2344" s="69"/>
      <c r="BA2344" s="69"/>
      <c r="BB2344" s="69"/>
      <c r="BC2344" s="69"/>
      <c r="BD2344" s="69"/>
      <c r="BE2344" s="69"/>
      <c r="BF2344" s="69"/>
      <c r="BG2344" s="69"/>
      <c r="BH2344" s="69"/>
      <c r="BI2344" s="69"/>
      <c r="BJ2344" s="69"/>
      <c r="BK2344" s="69"/>
      <c r="BL2344" s="69"/>
      <c r="BM2344" s="69"/>
      <c r="BN2344" s="69"/>
      <c r="BO2344" s="69"/>
      <c r="BP2344" s="69"/>
      <c r="BQ2344" s="69"/>
      <c r="BR2344" s="69"/>
      <c r="BS2344" s="69"/>
      <c r="BT2344" s="69"/>
      <c r="BU2344" s="69"/>
      <c r="BV2344" s="69"/>
      <c r="BW2344" s="69"/>
      <c r="BX2344" s="69"/>
      <c r="BY2344" s="69"/>
      <c r="BZ2344" s="69"/>
      <c r="CA2344" s="69"/>
      <c r="CB2344" s="69"/>
      <c r="CC2344" s="69"/>
      <c r="CD2344" s="69"/>
      <c r="CE2344" s="69"/>
      <c r="CF2344" s="69"/>
      <c r="CG2344" s="69"/>
      <c r="CH2344" s="69"/>
      <c r="CI2344" s="69"/>
      <c r="CJ2344" s="69"/>
      <c r="CK2344" s="69"/>
      <c r="CL2344" s="69"/>
      <c r="CM2344" s="69"/>
      <c r="CN2344" s="69"/>
      <c r="CO2344" s="69"/>
      <c r="CP2344" s="69"/>
      <c r="CQ2344" s="69"/>
      <c r="CR2344" s="69"/>
      <c r="CS2344" s="69"/>
      <c r="CT2344" s="69"/>
      <c r="CU2344" s="69"/>
      <c r="CV2344" s="69"/>
      <c r="CW2344" s="69"/>
      <c r="CX2344" s="69"/>
      <c r="CY2344" s="69"/>
      <c r="CZ2344" s="69"/>
      <c r="DA2344" s="69"/>
      <c r="DB2344" s="69"/>
      <c r="DC2344" s="69"/>
      <c r="DD2344" s="69"/>
      <c r="DE2344" s="69"/>
      <c r="DF2344" s="69"/>
      <c r="DG2344" s="69"/>
      <c r="DH2344" s="69"/>
      <c r="DI2344" s="69"/>
      <c r="DJ2344" s="69"/>
      <c r="DK2344" s="69"/>
      <c r="DL2344" s="69"/>
      <c r="DM2344" s="69"/>
      <c r="DN2344" s="69"/>
      <c r="DO2344" s="69"/>
      <c r="DP2344" s="69"/>
      <c r="DQ2344" s="69"/>
      <c r="DR2344" s="69"/>
      <c r="DS2344" s="69"/>
      <c r="DT2344" s="69"/>
      <c r="DU2344" s="69"/>
      <c r="DV2344" s="69"/>
      <c r="DW2344" s="69"/>
      <c r="DX2344" s="69"/>
      <c r="DY2344" s="69"/>
      <c r="DZ2344" s="69"/>
      <c r="EA2344" s="69"/>
      <c r="EB2344" s="69"/>
      <c r="EC2344" s="69"/>
      <c r="ED2344" s="69"/>
      <c r="EE2344" s="69"/>
      <c r="EF2344" s="69"/>
      <c r="EG2344" s="69"/>
      <c r="EH2344" s="69"/>
      <c r="EI2344" s="69"/>
      <c r="EJ2344" s="69"/>
      <c r="EK2344" s="69"/>
      <c r="EL2344" s="69"/>
      <c r="EM2344" s="69"/>
      <c r="EN2344" s="69"/>
      <c r="EO2344" s="69"/>
      <c r="EP2344" s="69"/>
      <c r="EQ2344" s="69"/>
      <c r="ER2344" s="69"/>
      <c r="ES2344" s="69"/>
      <c r="ET2344" s="69"/>
      <c r="EU2344" s="69"/>
      <c r="EV2344" s="69"/>
      <c r="EW2344" s="69"/>
      <c r="EX2344" s="69"/>
      <c r="EY2344" s="69"/>
      <c r="EZ2344" s="69"/>
      <c r="FA2344" s="69"/>
      <c r="FB2344" s="69"/>
      <c r="FC2344" s="69"/>
      <c r="FD2344" s="69"/>
      <c r="FE2344" s="69"/>
      <c r="FF2344" s="69"/>
      <c r="FG2344" s="69"/>
      <c r="FH2344" s="69"/>
      <c r="FI2344" s="69"/>
      <c r="FJ2344" s="69"/>
      <c r="FK2344" s="69"/>
      <c r="FL2344" s="69"/>
      <c r="FM2344" s="69"/>
      <c r="FN2344" s="69"/>
      <c r="FO2344" s="69"/>
      <c r="FP2344" s="69"/>
      <c r="FQ2344" s="69"/>
      <c r="FR2344" s="69"/>
      <c r="FS2344" s="69"/>
      <c r="FT2344" s="69"/>
      <c r="FU2344" s="69"/>
      <c r="FV2344" s="69"/>
      <c r="FW2344" s="69"/>
      <c r="FX2344" s="69"/>
      <c r="FY2344" s="69"/>
      <c r="FZ2344" s="69"/>
      <c r="GA2344" s="69"/>
      <c r="GB2344" s="69"/>
      <c r="GC2344" s="69"/>
      <c r="GD2344" s="69"/>
      <c r="GE2344" s="69"/>
      <c r="GF2344" s="69"/>
      <c r="GG2344" s="69"/>
      <c r="GH2344" s="69"/>
      <c r="GI2344" s="69"/>
      <c r="GJ2344" s="69"/>
      <c r="GK2344" s="69"/>
      <c r="GL2344" s="69"/>
      <c r="GM2344" s="69"/>
      <c r="GN2344" s="69"/>
      <c r="GO2344" s="69"/>
      <c r="GP2344" s="69"/>
      <c r="GQ2344" s="69"/>
      <c r="GR2344" s="69"/>
      <c r="GS2344" s="69"/>
      <c r="GT2344" s="69"/>
      <c r="GU2344" s="69"/>
      <c r="GV2344" s="69"/>
      <c r="GW2344" s="69"/>
      <c r="GX2344" s="69"/>
      <c r="GY2344" s="69"/>
      <c r="GZ2344" s="69"/>
      <c r="HA2344" s="69"/>
      <c r="HB2344" s="69"/>
      <c r="HC2344" s="69"/>
      <c r="HD2344" s="69"/>
      <c r="HE2344" s="69"/>
      <c r="HF2344" s="69"/>
      <c r="HG2344" s="69"/>
      <c r="HH2344" s="69"/>
      <c r="HI2344" s="69"/>
      <c r="HJ2344" s="69"/>
      <c r="HK2344" s="69"/>
      <c r="HL2344" s="69"/>
      <c r="HM2344" s="69"/>
      <c r="HN2344" s="69"/>
      <c r="HO2344" s="69"/>
      <c r="HP2344" s="69"/>
      <c r="HQ2344" s="69"/>
      <c r="HR2344" s="69"/>
      <c r="HS2344" s="69"/>
      <c r="HT2344" s="69"/>
      <c r="HU2344" s="69"/>
      <c r="HV2344" s="69"/>
      <c r="HW2344" s="69"/>
      <c r="HX2344" s="69"/>
      <c r="HY2344" s="69"/>
      <c r="HZ2344" s="69"/>
      <c r="IA2344" s="69"/>
      <c r="IB2344" s="69"/>
      <c r="IC2344" s="69"/>
      <c r="ID2344" s="69"/>
      <c r="IE2344" s="69"/>
      <c r="IF2344" s="69"/>
      <c r="IG2344" s="69"/>
      <c r="IH2344" s="69"/>
      <c r="II2344" s="69"/>
      <c r="IJ2344" s="69"/>
      <c r="IK2344" s="69"/>
      <c r="IL2344" s="69"/>
      <c r="IM2344" s="69"/>
      <c r="IN2344" s="69"/>
    </row>
    <row r="2345" spans="1:248" s="70" customFormat="1" ht="47.1" customHeight="1" x14ac:dyDescent="0.2">
      <c r="A2345" s="13" t="s">
        <v>1125</v>
      </c>
      <c r="B2345" s="19">
        <v>52115</v>
      </c>
      <c r="C2345" s="16" t="s">
        <v>1126</v>
      </c>
      <c r="D2345" s="355">
        <v>22300</v>
      </c>
      <c r="E2345" s="69"/>
      <c r="F2345" s="69"/>
      <c r="G2345" s="69"/>
      <c r="H2345" s="69"/>
      <c r="I2345" s="69"/>
      <c r="J2345" s="69"/>
      <c r="N2345" s="69"/>
      <c r="O2345" s="69"/>
      <c r="P2345" s="69"/>
      <c r="Q2345" s="69"/>
      <c r="R2345" s="69"/>
      <c r="S2345" s="69"/>
      <c r="T2345" s="69"/>
      <c r="U2345" s="69"/>
      <c r="V2345" s="69"/>
      <c r="W2345" s="69"/>
      <c r="X2345" s="69"/>
      <c r="Y2345" s="69"/>
      <c r="Z2345" s="69"/>
      <c r="AA2345" s="69"/>
      <c r="AB2345" s="69"/>
      <c r="AC2345" s="69"/>
      <c r="AD2345" s="69"/>
      <c r="AE2345" s="69"/>
      <c r="AF2345" s="69"/>
      <c r="AG2345" s="69"/>
      <c r="AH2345" s="69"/>
      <c r="AI2345" s="69"/>
      <c r="AJ2345" s="69"/>
      <c r="AK2345" s="69"/>
      <c r="AL2345" s="69"/>
      <c r="AM2345" s="69"/>
      <c r="AN2345" s="69"/>
      <c r="AO2345" s="69"/>
      <c r="AP2345" s="69"/>
      <c r="AQ2345" s="69"/>
      <c r="AR2345" s="69"/>
      <c r="AS2345" s="69"/>
      <c r="AT2345" s="69"/>
      <c r="AU2345" s="69"/>
      <c r="AV2345" s="69"/>
      <c r="AW2345" s="69"/>
      <c r="AX2345" s="69"/>
      <c r="AY2345" s="69"/>
      <c r="AZ2345" s="69"/>
      <c r="BA2345" s="69"/>
      <c r="BB2345" s="69"/>
      <c r="BC2345" s="69"/>
      <c r="BD2345" s="69"/>
      <c r="BE2345" s="69"/>
      <c r="BF2345" s="69"/>
      <c r="BG2345" s="69"/>
      <c r="BH2345" s="69"/>
      <c r="BI2345" s="69"/>
      <c r="BJ2345" s="69"/>
      <c r="BK2345" s="69"/>
      <c r="BL2345" s="69"/>
      <c r="BM2345" s="69"/>
      <c r="BN2345" s="69"/>
      <c r="BO2345" s="69"/>
      <c r="BP2345" s="69"/>
      <c r="BQ2345" s="69"/>
      <c r="BR2345" s="69"/>
      <c r="BS2345" s="69"/>
      <c r="BT2345" s="69"/>
      <c r="BU2345" s="69"/>
      <c r="BV2345" s="69"/>
      <c r="BW2345" s="69"/>
      <c r="BX2345" s="69"/>
      <c r="BY2345" s="69"/>
      <c r="BZ2345" s="69"/>
      <c r="CA2345" s="69"/>
      <c r="CB2345" s="69"/>
      <c r="CC2345" s="69"/>
      <c r="CD2345" s="69"/>
      <c r="CE2345" s="69"/>
      <c r="CF2345" s="69"/>
      <c r="CG2345" s="69"/>
      <c r="CH2345" s="69"/>
      <c r="CI2345" s="69"/>
      <c r="CJ2345" s="69"/>
      <c r="CK2345" s="69"/>
      <c r="CL2345" s="69"/>
      <c r="CM2345" s="69"/>
      <c r="CN2345" s="69"/>
      <c r="CO2345" s="69"/>
      <c r="CP2345" s="69"/>
      <c r="CQ2345" s="69"/>
      <c r="CR2345" s="69"/>
      <c r="CS2345" s="69"/>
      <c r="CT2345" s="69"/>
      <c r="CU2345" s="69"/>
      <c r="CV2345" s="69"/>
      <c r="CW2345" s="69"/>
      <c r="CX2345" s="69"/>
      <c r="CY2345" s="69"/>
      <c r="CZ2345" s="69"/>
      <c r="DA2345" s="69"/>
      <c r="DB2345" s="69"/>
      <c r="DC2345" s="69"/>
      <c r="DD2345" s="69"/>
      <c r="DE2345" s="69"/>
      <c r="DF2345" s="69"/>
      <c r="DG2345" s="69"/>
      <c r="DH2345" s="69"/>
      <c r="DI2345" s="69"/>
      <c r="DJ2345" s="69"/>
      <c r="DK2345" s="69"/>
      <c r="DL2345" s="69"/>
      <c r="DM2345" s="69"/>
      <c r="DN2345" s="69"/>
      <c r="DO2345" s="69"/>
      <c r="DP2345" s="69"/>
      <c r="DQ2345" s="69"/>
      <c r="DR2345" s="69"/>
      <c r="DS2345" s="69"/>
      <c r="DT2345" s="69"/>
      <c r="DU2345" s="69"/>
      <c r="DV2345" s="69"/>
      <c r="DW2345" s="69"/>
      <c r="DX2345" s="69"/>
      <c r="DY2345" s="69"/>
      <c r="DZ2345" s="69"/>
      <c r="EA2345" s="69"/>
      <c r="EB2345" s="69"/>
      <c r="EC2345" s="69"/>
      <c r="ED2345" s="69"/>
      <c r="EE2345" s="69"/>
      <c r="EF2345" s="69"/>
      <c r="EG2345" s="69"/>
      <c r="EH2345" s="69"/>
      <c r="EI2345" s="69"/>
      <c r="EJ2345" s="69"/>
      <c r="EK2345" s="69"/>
      <c r="EL2345" s="69"/>
      <c r="EM2345" s="69"/>
      <c r="EN2345" s="69"/>
      <c r="EO2345" s="69"/>
      <c r="EP2345" s="69"/>
      <c r="EQ2345" s="69"/>
      <c r="ER2345" s="69"/>
      <c r="ES2345" s="69"/>
      <c r="ET2345" s="69"/>
      <c r="EU2345" s="69"/>
      <c r="EV2345" s="69"/>
      <c r="EW2345" s="69"/>
      <c r="EX2345" s="69"/>
      <c r="EY2345" s="69"/>
      <c r="EZ2345" s="69"/>
      <c r="FA2345" s="69"/>
      <c r="FB2345" s="69"/>
      <c r="FC2345" s="69"/>
      <c r="FD2345" s="69"/>
      <c r="FE2345" s="69"/>
      <c r="FF2345" s="69"/>
      <c r="FG2345" s="69"/>
      <c r="FH2345" s="69"/>
      <c r="FI2345" s="69"/>
      <c r="FJ2345" s="69"/>
      <c r="FK2345" s="69"/>
      <c r="FL2345" s="69"/>
      <c r="FM2345" s="69"/>
      <c r="FN2345" s="69"/>
      <c r="FO2345" s="69"/>
      <c r="FP2345" s="69"/>
      <c r="FQ2345" s="69"/>
      <c r="FR2345" s="69"/>
      <c r="FS2345" s="69"/>
      <c r="FT2345" s="69"/>
      <c r="FU2345" s="69"/>
      <c r="FV2345" s="69"/>
      <c r="FW2345" s="69"/>
      <c r="FX2345" s="69"/>
      <c r="FY2345" s="69"/>
      <c r="FZ2345" s="69"/>
      <c r="GA2345" s="69"/>
      <c r="GB2345" s="69"/>
      <c r="GC2345" s="69"/>
      <c r="GD2345" s="69"/>
      <c r="GE2345" s="69"/>
      <c r="GF2345" s="69"/>
      <c r="GG2345" s="69"/>
      <c r="GH2345" s="69"/>
      <c r="GI2345" s="69"/>
      <c r="GJ2345" s="69"/>
      <c r="GK2345" s="69"/>
      <c r="GL2345" s="69"/>
      <c r="GM2345" s="69"/>
      <c r="GN2345" s="69"/>
      <c r="GO2345" s="69"/>
      <c r="GP2345" s="69"/>
      <c r="GQ2345" s="69"/>
      <c r="GR2345" s="69"/>
      <c r="GS2345" s="69"/>
      <c r="GT2345" s="69"/>
      <c r="GU2345" s="69"/>
      <c r="GV2345" s="69"/>
      <c r="GW2345" s="69"/>
      <c r="GX2345" s="69"/>
      <c r="GY2345" s="69"/>
      <c r="GZ2345" s="69"/>
      <c r="HA2345" s="69"/>
      <c r="HB2345" s="69"/>
      <c r="HC2345" s="69"/>
      <c r="HD2345" s="69"/>
      <c r="HE2345" s="69"/>
      <c r="HF2345" s="69"/>
      <c r="HG2345" s="69"/>
      <c r="HH2345" s="69"/>
      <c r="HI2345" s="69"/>
      <c r="HJ2345" s="69"/>
      <c r="HK2345" s="69"/>
      <c r="HL2345" s="69"/>
      <c r="HM2345" s="69"/>
      <c r="HN2345" s="69"/>
      <c r="HO2345" s="69"/>
      <c r="HP2345" s="69"/>
      <c r="HQ2345" s="69"/>
      <c r="HR2345" s="69"/>
      <c r="HS2345" s="69"/>
      <c r="HT2345" s="69"/>
      <c r="HU2345" s="69"/>
      <c r="HV2345" s="69"/>
      <c r="HW2345" s="69"/>
      <c r="HX2345" s="69"/>
      <c r="HY2345" s="69"/>
      <c r="HZ2345" s="69"/>
      <c r="IA2345" s="69"/>
      <c r="IB2345" s="69"/>
      <c r="IC2345" s="69"/>
      <c r="ID2345" s="69"/>
      <c r="IE2345" s="69"/>
      <c r="IF2345" s="69"/>
      <c r="IG2345" s="69"/>
      <c r="IH2345" s="69"/>
      <c r="II2345" s="69"/>
      <c r="IJ2345" s="69"/>
      <c r="IK2345" s="69"/>
      <c r="IL2345" s="69"/>
      <c r="IM2345" s="69"/>
      <c r="IN2345" s="69"/>
    </row>
    <row r="2346" spans="1:248" s="70" customFormat="1" ht="32.1" customHeight="1" x14ac:dyDescent="0.2">
      <c r="A2346" s="13" t="s">
        <v>1125</v>
      </c>
      <c r="B2346" s="19">
        <v>52116</v>
      </c>
      <c r="C2346" s="16" t="s">
        <v>1128</v>
      </c>
      <c r="D2346" s="355">
        <v>22500</v>
      </c>
      <c r="E2346" s="69"/>
      <c r="F2346" s="69"/>
      <c r="G2346" s="69"/>
      <c r="H2346" s="69"/>
      <c r="I2346" s="69"/>
      <c r="J2346" s="69"/>
      <c r="N2346" s="69"/>
      <c r="O2346" s="69"/>
      <c r="P2346" s="69"/>
      <c r="Q2346" s="69"/>
      <c r="R2346" s="69"/>
      <c r="S2346" s="69"/>
      <c r="T2346" s="69"/>
      <c r="U2346" s="69"/>
      <c r="V2346" s="69"/>
      <c r="W2346" s="69"/>
      <c r="X2346" s="69"/>
      <c r="Y2346" s="69"/>
      <c r="Z2346" s="69"/>
      <c r="AA2346" s="69"/>
      <c r="AB2346" s="69"/>
      <c r="AC2346" s="69"/>
      <c r="AD2346" s="69"/>
      <c r="AE2346" s="69"/>
      <c r="AF2346" s="69"/>
      <c r="AG2346" s="69"/>
      <c r="AH2346" s="69"/>
      <c r="AI2346" s="69"/>
      <c r="AJ2346" s="69"/>
      <c r="AK2346" s="69"/>
      <c r="AL2346" s="69"/>
      <c r="AM2346" s="69"/>
      <c r="AN2346" s="69"/>
      <c r="AO2346" s="69"/>
      <c r="AP2346" s="69"/>
      <c r="AQ2346" s="69"/>
      <c r="AR2346" s="69"/>
      <c r="AS2346" s="69"/>
      <c r="AT2346" s="69"/>
      <c r="AU2346" s="69"/>
      <c r="AV2346" s="69"/>
      <c r="AW2346" s="69"/>
      <c r="AX2346" s="69"/>
      <c r="AY2346" s="69"/>
      <c r="AZ2346" s="69"/>
      <c r="BA2346" s="69"/>
      <c r="BB2346" s="69"/>
      <c r="BC2346" s="69"/>
      <c r="BD2346" s="69"/>
      <c r="BE2346" s="69"/>
      <c r="BF2346" s="69"/>
      <c r="BG2346" s="69"/>
      <c r="BH2346" s="69"/>
      <c r="BI2346" s="69"/>
      <c r="BJ2346" s="69"/>
      <c r="BK2346" s="69"/>
      <c r="BL2346" s="69"/>
      <c r="BM2346" s="69"/>
      <c r="BN2346" s="69"/>
      <c r="BO2346" s="69"/>
      <c r="BP2346" s="69"/>
      <c r="BQ2346" s="69"/>
      <c r="BR2346" s="69"/>
      <c r="BS2346" s="69"/>
      <c r="BT2346" s="69"/>
      <c r="BU2346" s="69"/>
      <c r="BV2346" s="69"/>
      <c r="BW2346" s="69"/>
      <c r="BX2346" s="69"/>
      <c r="BY2346" s="69"/>
      <c r="BZ2346" s="69"/>
      <c r="CA2346" s="69"/>
      <c r="CB2346" s="69"/>
      <c r="CC2346" s="69"/>
      <c r="CD2346" s="69"/>
      <c r="CE2346" s="69"/>
      <c r="CF2346" s="69"/>
      <c r="CG2346" s="69"/>
      <c r="CH2346" s="69"/>
      <c r="CI2346" s="69"/>
      <c r="CJ2346" s="69"/>
      <c r="CK2346" s="69"/>
      <c r="CL2346" s="69"/>
      <c r="CM2346" s="69"/>
      <c r="CN2346" s="69"/>
      <c r="CO2346" s="69"/>
      <c r="CP2346" s="69"/>
      <c r="CQ2346" s="69"/>
      <c r="CR2346" s="69"/>
      <c r="CS2346" s="69"/>
      <c r="CT2346" s="69"/>
      <c r="CU2346" s="69"/>
      <c r="CV2346" s="69"/>
      <c r="CW2346" s="69"/>
      <c r="CX2346" s="69"/>
      <c r="CY2346" s="69"/>
      <c r="CZ2346" s="69"/>
      <c r="DA2346" s="69"/>
      <c r="DB2346" s="69"/>
      <c r="DC2346" s="69"/>
      <c r="DD2346" s="69"/>
      <c r="DE2346" s="69"/>
      <c r="DF2346" s="69"/>
      <c r="DG2346" s="69"/>
      <c r="DH2346" s="69"/>
      <c r="DI2346" s="69"/>
      <c r="DJ2346" s="69"/>
      <c r="DK2346" s="69"/>
      <c r="DL2346" s="69"/>
      <c r="DM2346" s="69"/>
      <c r="DN2346" s="69"/>
      <c r="DO2346" s="69"/>
      <c r="DP2346" s="69"/>
      <c r="DQ2346" s="69"/>
      <c r="DR2346" s="69"/>
      <c r="DS2346" s="69"/>
      <c r="DT2346" s="69"/>
      <c r="DU2346" s="69"/>
      <c r="DV2346" s="69"/>
      <c r="DW2346" s="69"/>
      <c r="DX2346" s="69"/>
      <c r="DY2346" s="69"/>
      <c r="DZ2346" s="69"/>
      <c r="EA2346" s="69"/>
      <c r="EB2346" s="69"/>
      <c r="EC2346" s="69"/>
      <c r="ED2346" s="69"/>
      <c r="EE2346" s="69"/>
      <c r="EF2346" s="69"/>
      <c r="EG2346" s="69"/>
      <c r="EH2346" s="69"/>
      <c r="EI2346" s="69"/>
      <c r="EJ2346" s="69"/>
      <c r="EK2346" s="69"/>
      <c r="EL2346" s="69"/>
      <c r="EM2346" s="69"/>
      <c r="EN2346" s="69"/>
      <c r="EO2346" s="69"/>
      <c r="EP2346" s="69"/>
      <c r="EQ2346" s="69"/>
      <c r="ER2346" s="69"/>
      <c r="ES2346" s="69"/>
      <c r="ET2346" s="69"/>
      <c r="EU2346" s="69"/>
      <c r="EV2346" s="69"/>
      <c r="EW2346" s="69"/>
      <c r="EX2346" s="69"/>
      <c r="EY2346" s="69"/>
      <c r="EZ2346" s="69"/>
      <c r="FA2346" s="69"/>
      <c r="FB2346" s="69"/>
      <c r="FC2346" s="69"/>
      <c r="FD2346" s="69"/>
      <c r="FE2346" s="69"/>
      <c r="FF2346" s="69"/>
      <c r="FG2346" s="69"/>
      <c r="FH2346" s="69"/>
      <c r="FI2346" s="69"/>
      <c r="FJ2346" s="69"/>
      <c r="FK2346" s="69"/>
      <c r="FL2346" s="69"/>
      <c r="FM2346" s="69"/>
      <c r="FN2346" s="69"/>
      <c r="FO2346" s="69"/>
      <c r="FP2346" s="69"/>
      <c r="FQ2346" s="69"/>
      <c r="FR2346" s="69"/>
      <c r="FS2346" s="69"/>
      <c r="FT2346" s="69"/>
      <c r="FU2346" s="69"/>
      <c r="FV2346" s="69"/>
      <c r="FW2346" s="69"/>
      <c r="FX2346" s="69"/>
      <c r="FY2346" s="69"/>
      <c r="FZ2346" s="69"/>
      <c r="GA2346" s="69"/>
      <c r="GB2346" s="69"/>
      <c r="GC2346" s="69"/>
      <c r="GD2346" s="69"/>
      <c r="GE2346" s="69"/>
      <c r="GF2346" s="69"/>
      <c r="GG2346" s="69"/>
      <c r="GH2346" s="69"/>
      <c r="GI2346" s="69"/>
      <c r="GJ2346" s="69"/>
      <c r="GK2346" s="69"/>
      <c r="GL2346" s="69"/>
      <c r="GM2346" s="69"/>
      <c r="GN2346" s="69"/>
      <c r="GO2346" s="69"/>
      <c r="GP2346" s="69"/>
      <c r="GQ2346" s="69"/>
      <c r="GR2346" s="69"/>
      <c r="GS2346" s="69"/>
      <c r="GT2346" s="69"/>
      <c r="GU2346" s="69"/>
      <c r="GV2346" s="69"/>
      <c r="GW2346" s="69"/>
      <c r="GX2346" s="69"/>
      <c r="GY2346" s="69"/>
      <c r="GZ2346" s="69"/>
      <c r="HA2346" s="69"/>
      <c r="HB2346" s="69"/>
      <c r="HC2346" s="69"/>
      <c r="HD2346" s="69"/>
      <c r="HE2346" s="69"/>
      <c r="HF2346" s="69"/>
      <c r="HG2346" s="69"/>
      <c r="HH2346" s="69"/>
      <c r="HI2346" s="69"/>
      <c r="HJ2346" s="69"/>
      <c r="HK2346" s="69"/>
      <c r="HL2346" s="69"/>
      <c r="HM2346" s="69"/>
      <c r="HN2346" s="69"/>
      <c r="HO2346" s="69"/>
      <c r="HP2346" s="69"/>
      <c r="HQ2346" s="69"/>
      <c r="HR2346" s="69"/>
      <c r="HS2346" s="69"/>
      <c r="HT2346" s="69"/>
      <c r="HU2346" s="69"/>
      <c r="HV2346" s="69"/>
      <c r="HW2346" s="69"/>
      <c r="HX2346" s="69"/>
      <c r="HY2346" s="69"/>
      <c r="HZ2346" s="69"/>
      <c r="IA2346" s="69"/>
      <c r="IB2346" s="69"/>
      <c r="IC2346" s="69"/>
      <c r="ID2346" s="69"/>
      <c r="IE2346" s="69"/>
      <c r="IF2346" s="69"/>
      <c r="IG2346" s="69"/>
      <c r="IH2346" s="69"/>
      <c r="II2346" s="69"/>
      <c r="IJ2346" s="69"/>
      <c r="IK2346" s="69"/>
      <c r="IL2346" s="69"/>
      <c r="IM2346" s="69"/>
      <c r="IN2346" s="69"/>
    </row>
    <row r="2347" spans="1:248" s="70" customFormat="1" ht="32.1" customHeight="1" x14ac:dyDescent="0.2">
      <c r="A2347" s="13" t="s">
        <v>1125</v>
      </c>
      <c r="B2347" s="19">
        <v>52117</v>
      </c>
      <c r="C2347" s="16" t="s">
        <v>1130</v>
      </c>
      <c r="D2347" s="355">
        <v>58000</v>
      </c>
      <c r="E2347" s="69"/>
      <c r="F2347" s="69"/>
      <c r="G2347" s="69"/>
      <c r="H2347" s="69"/>
      <c r="I2347" s="69"/>
      <c r="J2347" s="69"/>
      <c r="N2347" s="69"/>
      <c r="O2347" s="69"/>
      <c r="P2347" s="69"/>
      <c r="Q2347" s="69"/>
      <c r="R2347" s="69"/>
      <c r="S2347" s="69"/>
      <c r="T2347" s="69"/>
      <c r="U2347" s="69"/>
      <c r="V2347" s="69"/>
      <c r="W2347" s="69"/>
      <c r="X2347" s="69"/>
      <c r="Y2347" s="69"/>
      <c r="Z2347" s="69"/>
      <c r="AA2347" s="69"/>
      <c r="AB2347" s="69"/>
      <c r="AC2347" s="69"/>
      <c r="AD2347" s="69"/>
      <c r="AE2347" s="69"/>
      <c r="AF2347" s="69"/>
      <c r="AG2347" s="69"/>
      <c r="AH2347" s="69"/>
      <c r="AI2347" s="69"/>
      <c r="AJ2347" s="69"/>
      <c r="AK2347" s="69"/>
      <c r="AL2347" s="69"/>
      <c r="AM2347" s="69"/>
      <c r="AN2347" s="69"/>
      <c r="AO2347" s="69"/>
      <c r="AP2347" s="69"/>
      <c r="AQ2347" s="69"/>
      <c r="AR2347" s="69"/>
      <c r="AS2347" s="69"/>
      <c r="AT2347" s="69"/>
      <c r="AU2347" s="69"/>
      <c r="AV2347" s="69"/>
      <c r="AW2347" s="69"/>
      <c r="AX2347" s="69"/>
      <c r="AY2347" s="69"/>
      <c r="AZ2347" s="69"/>
      <c r="BA2347" s="69"/>
      <c r="BB2347" s="69"/>
      <c r="BC2347" s="69"/>
      <c r="BD2347" s="69"/>
      <c r="BE2347" s="69"/>
      <c r="BF2347" s="69"/>
      <c r="BG2347" s="69"/>
      <c r="BH2347" s="69"/>
      <c r="BI2347" s="69"/>
      <c r="BJ2347" s="69"/>
      <c r="BK2347" s="69"/>
      <c r="BL2347" s="69"/>
      <c r="BM2347" s="69"/>
      <c r="BN2347" s="69"/>
      <c r="BO2347" s="69"/>
      <c r="BP2347" s="69"/>
      <c r="BQ2347" s="69"/>
      <c r="BR2347" s="69"/>
      <c r="BS2347" s="69"/>
      <c r="BT2347" s="69"/>
      <c r="BU2347" s="69"/>
      <c r="BV2347" s="69"/>
      <c r="BW2347" s="69"/>
      <c r="BX2347" s="69"/>
      <c r="BY2347" s="69"/>
      <c r="BZ2347" s="69"/>
      <c r="CA2347" s="69"/>
      <c r="CB2347" s="69"/>
      <c r="CC2347" s="69"/>
      <c r="CD2347" s="69"/>
      <c r="CE2347" s="69"/>
      <c r="CF2347" s="69"/>
      <c r="CG2347" s="69"/>
      <c r="CH2347" s="69"/>
      <c r="CI2347" s="69"/>
      <c r="CJ2347" s="69"/>
      <c r="CK2347" s="69"/>
      <c r="CL2347" s="69"/>
      <c r="CM2347" s="69"/>
      <c r="CN2347" s="69"/>
      <c r="CO2347" s="69"/>
      <c r="CP2347" s="69"/>
      <c r="CQ2347" s="69"/>
      <c r="CR2347" s="69"/>
      <c r="CS2347" s="69"/>
      <c r="CT2347" s="69"/>
      <c r="CU2347" s="69"/>
      <c r="CV2347" s="69"/>
      <c r="CW2347" s="69"/>
      <c r="CX2347" s="69"/>
      <c r="CY2347" s="69"/>
      <c r="CZ2347" s="69"/>
      <c r="DA2347" s="69"/>
      <c r="DB2347" s="69"/>
      <c r="DC2347" s="69"/>
      <c r="DD2347" s="69"/>
      <c r="DE2347" s="69"/>
      <c r="DF2347" s="69"/>
      <c r="DG2347" s="69"/>
      <c r="DH2347" s="69"/>
      <c r="DI2347" s="69"/>
      <c r="DJ2347" s="69"/>
      <c r="DK2347" s="69"/>
      <c r="DL2347" s="69"/>
      <c r="DM2347" s="69"/>
      <c r="DN2347" s="69"/>
      <c r="DO2347" s="69"/>
      <c r="DP2347" s="69"/>
      <c r="DQ2347" s="69"/>
      <c r="DR2347" s="69"/>
      <c r="DS2347" s="69"/>
      <c r="DT2347" s="69"/>
      <c r="DU2347" s="69"/>
      <c r="DV2347" s="69"/>
      <c r="DW2347" s="69"/>
      <c r="DX2347" s="69"/>
      <c r="DY2347" s="69"/>
      <c r="DZ2347" s="69"/>
      <c r="EA2347" s="69"/>
      <c r="EB2347" s="69"/>
      <c r="EC2347" s="69"/>
      <c r="ED2347" s="69"/>
      <c r="EE2347" s="69"/>
      <c r="EF2347" s="69"/>
      <c r="EG2347" s="69"/>
      <c r="EH2347" s="69"/>
      <c r="EI2347" s="69"/>
      <c r="EJ2347" s="69"/>
      <c r="EK2347" s="69"/>
      <c r="EL2347" s="69"/>
      <c r="EM2347" s="69"/>
      <c r="EN2347" s="69"/>
      <c r="EO2347" s="69"/>
      <c r="EP2347" s="69"/>
      <c r="EQ2347" s="69"/>
      <c r="ER2347" s="69"/>
      <c r="ES2347" s="69"/>
      <c r="ET2347" s="69"/>
      <c r="EU2347" s="69"/>
      <c r="EV2347" s="69"/>
      <c r="EW2347" s="69"/>
      <c r="EX2347" s="69"/>
      <c r="EY2347" s="69"/>
      <c r="EZ2347" s="69"/>
      <c r="FA2347" s="69"/>
      <c r="FB2347" s="69"/>
      <c r="FC2347" s="69"/>
      <c r="FD2347" s="69"/>
      <c r="FE2347" s="69"/>
      <c r="FF2347" s="69"/>
      <c r="FG2347" s="69"/>
      <c r="FH2347" s="69"/>
      <c r="FI2347" s="69"/>
      <c r="FJ2347" s="69"/>
      <c r="FK2347" s="69"/>
      <c r="FL2347" s="69"/>
      <c r="FM2347" s="69"/>
      <c r="FN2347" s="69"/>
      <c r="FO2347" s="69"/>
      <c r="FP2347" s="69"/>
      <c r="FQ2347" s="69"/>
      <c r="FR2347" s="69"/>
      <c r="FS2347" s="69"/>
      <c r="FT2347" s="69"/>
      <c r="FU2347" s="69"/>
      <c r="FV2347" s="69"/>
      <c r="FW2347" s="69"/>
      <c r="FX2347" s="69"/>
      <c r="FY2347" s="69"/>
      <c r="FZ2347" s="69"/>
      <c r="GA2347" s="69"/>
      <c r="GB2347" s="69"/>
      <c r="GC2347" s="69"/>
      <c r="GD2347" s="69"/>
      <c r="GE2347" s="69"/>
      <c r="GF2347" s="69"/>
      <c r="GG2347" s="69"/>
      <c r="GH2347" s="69"/>
      <c r="GI2347" s="69"/>
      <c r="GJ2347" s="69"/>
      <c r="GK2347" s="69"/>
      <c r="GL2347" s="69"/>
      <c r="GM2347" s="69"/>
      <c r="GN2347" s="69"/>
      <c r="GO2347" s="69"/>
      <c r="GP2347" s="69"/>
      <c r="GQ2347" s="69"/>
      <c r="GR2347" s="69"/>
      <c r="GS2347" s="69"/>
      <c r="GT2347" s="69"/>
      <c r="GU2347" s="69"/>
      <c r="GV2347" s="69"/>
      <c r="GW2347" s="69"/>
      <c r="GX2347" s="69"/>
      <c r="GY2347" s="69"/>
      <c r="GZ2347" s="69"/>
      <c r="HA2347" s="69"/>
      <c r="HB2347" s="69"/>
      <c r="HC2347" s="69"/>
      <c r="HD2347" s="69"/>
      <c r="HE2347" s="69"/>
      <c r="HF2347" s="69"/>
      <c r="HG2347" s="69"/>
      <c r="HH2347" s="69"/>
      <c r="HI2347" s="69"/>
      <c r="HJ2347" s="69"/>
      <c r="HK2347" s="69"/>
      <c r="HL2347" s="69"/>
      <c r="HM2347" s="69"/>
      <c r="HN2347" s="69"/>
      <c r="HO2347" s="69"/>
      <c r="HP2347" s="69"/>
      <c r="HQ2347" s="69"/>
      <c r="HR2347" s="69"/>
      <c r="HS2347" s="69"/>
      <c r="HT2347" s="69"/>
      <c r="HU2347" s="69"/>
      <c r="HV2347" s="69"/>
      <c r="HW2347" s="69"/>
      <c r="HX2347" s="69"/>
      <c r="HY2347" s="69"/>
      <c r="HZ2347" s="69"/>
      <c r="IA2347" s="69"/>
      <c r="IB2347" s="69"/>
      <c r="IC2347" s="69"/>
      <c r="ID2347" s="69"/>
      <c r="IE2347" s="69"/>
      <c r="IF2347" s="69"/>
      <c r="IG2347" s="69"/>
      <c r="IH2347" s="69"/>
      <c r="II2347" s="69"/>
      <c r="IJ2347" s="69"/>
      <c r="IK2347" s="69"/>
      <c r="IL2347" s="69"/>
      <c r="IM2347" s="69"/>
      <c r="IN2347" s="69"/>
    </row>
    <row r="2348" spans="1:248" s="70" customFormat="1" ht="32.1" customHeight="1" x14ac:dyDescent="0.2">
      <c r="A2348" s="13" t="s">
        <v>1117</v>
      </c>
      <c r="B2348" s="19">
        <v>52118</v>
      </c>
      <c r="C2348" s="16" t="s">
        <v>1132</v>
      </c>
      <c r="D2348" s="355">
        <v>16550</v>
      </c>
      <c r="E2348" s="69"/>
      <c r="F2348" s="69"/>
      <c r="G2348" s="69"/>
      <c r="H2348" s="69"/>
      <c r="I2348" s="69"/>
      <c r="J2348" s="69"/>
      <c r="N2348" s="69"/>
      <c r="O2348" s="69"/>
      <c r="P2348" s="69"/>
      <c r="Q2348" s="69"/>
      <c r="R2348" s="69"/>
      <c r="S2348" s="69"/>
      <c r="T2348" s="69"/>
      <c r="U2348" s="69"/>
      <c r="V2348" s="69"/>
      <c r="W2348" s="69"/>
      <c r="X2348" s="69"/>
      <c r="Y2348" s="69"/>
      <c r="Z2348" s="69"/>
      <c r="AA2348" s="69"/>
      <c r="AB2348" s="69"/>
      <c r="AC2348" s="69"/>
      <c r="AD2348" s="69"/>
      <c r="AE2348" s="69"/>
      <c r="AF2348" s="69"/>
      <c r="AG2348" s="69"/>
      <c r="AH2348" s="69"/>
      <c r="AI2348" s="69"/>
      <c r="AJ2348" s="69"/>
      <c r="AK2348" s="69"/>
      <c r="AL2348" s="69"/>
      <c r="AM2348" s="69"/>
      <c r="AN2348" s="69"/>
      <c r="AO2348" s="69"/>
      <c r="AP2348" s="69"/>
      <c r="AQ2348" s="69"/>
      <c r="AR2348" s="69"/>
      <c r="AS2348" s="69"/>
      <c r="AT2348" s="69"/>
      <c r="AU2348" s="69"/>
      <c r="AV2348" s="69"/>
      <c r="AW2348" s="69"/>
      <c r="AX2348" s="69"/>
      <c r="AY2348" s="69"/>
      <c r="AZ2348" s="69"/>
      <c r="BA2348" s="69"/>
      <c r="BB2348" s="69"/>
      <c r="BC2348" s="69"/>
      <c r="BD2348" s="69"/>
      <c r="BE2348" s="69"/>
      <c r="BF2348" s="69"/>
      <c r="BG2348" s="69"/>
      <c r="BH2348" s="69"/>
      <c r="BI2348" s="69"/>
      <c r="BJ2348" s="69"/>
      <c r="BK2348" s="69"/>
      <c r="BL2348" s="69"/>
      <c r="BM2348" s="69"/>
      <c r="BN2348" s="69"/>
      <c r="BO2348" s="69"/>
      <c r="BP2348" s="69"/>
      <c r="BQ2348" s="69"/>
      <c r="BR2348" s="69"/>
      <c r="BS2348" s="69"/>
      <c r="BT2348" s="69"/>
      <c r="BU2348" s="69"/>
      <c r="BV2348" s="69"/>
      <c r="BW2348" s="69"/>
      <c r="BX2348" s="69"/>
      <c r="BY2348" s="69"/>
      <c r="BZ2348" s="69"/>
      <c r="CA2348" s="69"/>
      <c r="CB2348" s="69"/>
      <c r="CC2348" s="69"/>
      <c r="CD2348" s="69"/>
      <c r="CE2348" s="69"/>
      <c r="CF2348" s="69"/>
      <c r="CG2348" s="69"/>
      <c r="CH2348" s="69"/>
      <c r="CI2348" s="69"/>
      <c r="CJ2348" s="69"/>
      <c r="CK2348" s="69"/>
      <c r="CL2348" s="69"/>
      <c r="CM2348" s="69"/>
      <c r="CN2348" s="69"/>
      <c r="CO2348" s="69"/>
      <c r="CP2348" s="69"/>
      <c r="CQ2348" s="69"/>
      <c r="CR2348" s="69"/>
      <c r="CS2348" s="69"/>
      <c r="CT2348" s="69"/>
      <c r="CU2348" s="69"/>
      <c r="CV2348" s="69"/>
      <c r="CW2348" s="69"/>
      <c r="CX2348" s="69"/>
      <c r="CY2348" s="69"/>
      <c r="CZ2348" s="69"/>
      <c r="DA2348" s="69"/>
      <c r="DB2348" s="69"/>
      <c r="DC2348" s="69"/>
      <c r="DD2348" s="69"/>
      <c r="DE2348" s="69"/>
      <c r="DF2348" s="69"/>
      <c r="DG2348" s="69"/>
      <c r="DH2348" s="69"/>
      <c r="DI2348" s="69"/>
      <c r="DJ2348" s="69"/>
      <c r="DK2348" s="69"/>
      <c r="DL2348" s="69"/>
      <c r="DM2348" s="69"/>
      <c r="DN2348" s="69"/>
      <c r="DO2348" s="69"/>
      <c r="DP2348" s="69"/>
      <c r="DQ2348" s="69"/>
      <c r="DR2348" s="69"/>
      <c r="DS2348" s="69"/>
      <c r="DT2348" s="69"/>
      <c r="DU2348" s="69"/>
      <c r="DV2348" s="69"/>
      <c r="DW2348" s="69"/>
      <c r="DX2348" s="69"/>
      <c r="DY2348" s="69"/>
      <c r="DZ2348" s="69"/>
      <c r="EA2348" s="69"/>
      <c r="EB2348" s="69"/>
      <c r="EC2348" s="69"/>
      <c r="ED2348" s="69"/>
      <c r="EE2348" s="69"/>
      <c r="EF2348" s="69"/>
      <c r="EG2348" s="69"/>
      <c r="EH2348" s="69"/>
      <c r="EI2348" s="69"/>
      <c r="EJ2348" s="69"/>
      <c r="EK2348" s="69"/>
      <c r="EL2348" s="69"/>
      <c r="EM2348" s="69"/>
      <c r="EN2348" s="69"/>
      <c r="EO2348" s="69"/>
      <c r="EP2348" s="69"/>
      <c r="EQ2348" s="69"/>
      <c r="ER2348" s="69"/>
      <c r="ES2348" s="69"/>
      <c r="ET2348" s="69"/>
      <c r="EU2348" s="69"/>
      <c r="EV2348" s="69"/>
      <c r="EW2348" s="69"/>
      <c r="EX2348" s="69"/>
      <c r="EY2348" s="69"/>
      <c r="EZ2348" s="69"/>
      <c r="FA2348" s="69"/>
      <c r="FB2348" s="69"/>
      <c r="FC2348" s="69"/>
      <c r="FD2348" s="69"/>
      <c r="FE2348" s="69"/>
      <c r="FF2348" s="69"/>
      <c r="FG2348" s="69"/>
      <c r="FH2348" s="69"/>
      <c r="FI2348" s="69"/>
      <c r="FJ2348" s="69"/>
      <c r="FK2348" s="69"/>
      <c r="FL2348" s="69"/>
      <c r="FM2348" s="69"/>
      <c r="FN2348" s="69"/>
      <c r="FO2348" s="69"/>
      <c r="FP2348" s="69"/>
      <c r="FQ2348" s="69"/>
      <c r="FR2348" s="69"/>
      <c r="FS2348" s="69"/>
      <c r="FT2348" s="69"/>
      <c r="FU2348" s="69"/>
      <c r="FV2348" s="69"/>
      <c r="FW2348" s="69"/>
      <c r="FX2348" s="69"/>
      <c r="FY2348" s="69"/>
      <c r="FZ2348" s="69"/>
      <c r="GA2348" s="69"/>
      <c r="GB2348" s="69"/>
      <c r="GC2348" s="69"/>
      <c r="GD2348" s="69"/>
      <c r="GE2348" s="69"/>
      <c r="GF2348" s="69"/>
      <c r="GG2348" s="69"/>
      <c r="GH2348" s="69"/>
      <c r="GI2348" s="69"/>
      <c r="GJ2348" s="69"/>
      <c r="GK2348" s="69"/>
      <c r="GL2348" s="69"/>
      <c r="GM2348" s="69"/>
      <c r="GN2348" s="69"/>
      <c r="GO2348" s="69"/>
      <c r="GP2348" s="69"/>
      <c r="GQ2348" s="69"/>
      <c r="GR2348" s="69"/>
      <c r="GS2348" s="69"/>
      <c r="GT2348" s="69"/>
      <c r="GU2348" s="69"/>
      <c r="GV2348" s="69"/>
      <c r="GW2348" s="69"/>
      <c r="GX2348" s="69"/>
      <c r="GY2348" s="69"/>
      <c r="GZ2348" s="69"/>
      <c r="HA2348" s="69"/>
      <c r="HB2348" s="69"/>
      <c r="HC2348" s="69"/>
      <c r="HD2348" s="69"/>
      <c r="HE2348" s="69"/>
      <c r="HF2348" s="69"/>
      <c r="HG2348" s="69"/>
      <c r="HH2348" s="69"/>
      <c r="HI2348" s="69"/>
      <c r="HJ2348" s="69"/>
      <c r="HK2348" s="69"/>
      <c r="HL2348" s="69"/>
      <c r="HM2348" s="69"/>
      <c r="HN2348" s="69"/>
      <c r="HO2348" s="69"/>
      <c r="HP2348" s="69"/>
      <c r="HQ2348" s="69"/>
      <c r="HR2348" s="69"/>
      <c r="HS2348" s="69"/>
      <c r="HT2348" s="69"/>
      <c r="HU2348" s="69"/>
      <c r="HV2348" s="69"/>
      <c r="HW2348" s="69"/>
      <c r="HX2348" s="69"/>
      <c r="HY2348" s="69"/>
      <c r="HZ2348" s="69"/>
      <c r="IA2348" s="69"/>
      <c r="IB2348" s="69"/>
      <c r="IC2348" s="69"/>
      <c r="ID2348" s="69"/>
      <c r="IE2348" s="69"/>
      <c r="IF2348" s="69"/>
      <c r="IG2348" s="69"/>
      <c r="IH2348" s="69"/>
      <c r="II2348" s="69"/>
      <c r="IJ2348" s="69"/>
      <c r="IK2348" s="69"/>
      <c r="IL2348" s="69"/>
      <c r="IM2348" s="69"/>
      <c r="IN2348" s="69"/>
    </row>
    <row r="2349" spans="1:248" s="70" customFormat="1" ht="15.95" customHeight="1" x14ac:dyDescent="0.2">
      <c r="A2349" s="13" t="s">
        <v>1117</v>
      </c>
      <c r="B2349" s="19">
        <v>52119</v>
      </c>
      <c r="C2349" s="16" t="s">
        <v>1134</v>
      </c>
      <c r="D2349" s="355">
        <v>16550</v>
      </c>
      <c r="E2349" s="69"/>
      <c r="F2349" s="69"/>
      <c r="G2349" s="69"/>
      <c r="H2349" s="69"/>
      <c r="I2349" s="69"/>
      <c r="J2349" s="69"/>
      <c r="N2349" s="69"/>
      <c r="O2349" s="69"/>
      <c r="P2349" s="69"/>
      <c r="Q2349" s="69"/>
      <c r="R2349" s="69"/>
      <c r="S2349" s="69"/>
      <c r="T2349" s="69"/>
      <c r="U2349" s="69"/>
      <c r="V2349" s="69"/>
      <c r="W2349" s="69"/>
      <c r="X2349" s="69"/>
      <c r="Y2349" s="69"/>
      <c r="Z2349" s="69"/>
      <c r="AA2349" s="69"/>
      <c r="AB2349" s="69"/>
      <c r="AC2349" s="69"/>
      <c r="AD2349" s="69"/>
      <c r="AE2349" s="69"/>
      <c r="AF2349" s="69"/>
      <c r="AG2349" s="69"/>
      <c r="AH2349" s="69"/>
      <c r="AI2349" s="69"/>
      <c r="AJ2349" s="69"/>
      <c r="AK2349" s="69"/>
      <c r="AL2349" s="69"/>
      <c r="AM2349" s="69"/>
      <c r="AN2349" s="69"/>
      <c r="AO2349" s="69"/>
      <c r="AP2349" s="69"/>
      <c r="AQ2349" s="69"/>
      <c r="AR2349" s="69"/>
      <c r="AS2349" s="69"/>
      <c r="AT2349" s="69"/>
      <c r="AU2349" s="69"/>
      <c r="AV2349" s="69"/>
      <c r="AW2349" s="69"/>
      <c r="AX2349" s="69"/>
      <c r="AY2349" s="69"/>
      <c r="AZ2349" s="69"/>
      <c r="BA2349" s="69"/>
      <c r="BB2349" s="69"/>
      <c r="BC2349" s="69"/>
      <c r="BD2349" s="69"/>
      <c r="BE2349" s="69"/>
      <c r="BF2349" s="69"/>
      <c r="BG2349" s="69"/>
      <c r="BH2349" s="69"/>
      <c r="BI2349" s="69"/>
      <c r="BJ2349" s="69"/>
      <c r="BK2349" s="69"/>
      <c r="BL2349" s="69"/>
      <c r="BM2349" s="69"/>
      <c r="BN2349" s="69"/>
      <c r="BO2349" s="69"/>
      <c r="BP2349" s="69"/>
      <c r="BQ2349" s="69"/>
      <c r="BR2349" s="69"/>
      <c r="BS2349" s="69"/>
      <c r="BT2349" s="69"/>
      <c r="BU2349" s="69"/>
      <c r="BV2349" s="69"/>
      <c r="BW2349" s="69"/>
      <c r="BX2349" s="69"/>
      <c r="BY2349" s="69"/>
      <c r="BZ2349" s="69"/>
      <c r="CA2349" s="69"/>
      <c r="CB2349" s="69"/>
      <c r="CC2349" s="69"/>
      <c r="CD2349" s="69"/>
      <c r="CE2349" s="69"/>
      <c r="CF2349" s="69"/>
      <c r="CG2349" s="69"/>
      <c r="CH2349" s="69"/>
      <c r="CI2349" s="69"/>
      <c r="CJ2349" s="69"/>
      <c r="CK2349" s="69"/>
      <c r="CL2349" s="69"/>
      <c r="CM2349" s="69"/>
      <c r="CN2349" s="69"/>
      <c r="CO2349" s="69"/>
      <c r="CP2349" s="69"/>
      <c r="CQ2349" s="69"/>
      <c r="CR2349" s="69"/>
      <c r="CS2349" s="69"/>
      <c r="CT2349" s="69"/>
      <c r="CU2349" s="69"/>
      <c r="CV2349" s="69"/>
      <c r="CW2349" s="69"/>
      <c r="CX2349" s="69"/>
      <c r="CY2349" s="69"/>
      <c r="CZ2349" s="69"/>
      <c r="DA2349" s="69"/>
      <c r="DB2349" s="69"/>
      <c r="DC2349" s="69"/>
      <c r="DD2349" s="69"/>
      <c r="DE2349" s="69"/>
      <c r="DF2349" s="69"/>
      <c r="DG2349" s="69"/>
      <c r="DH2349" s="69"/>
      <c r="DI2349" s="69"/>
      <c r="DJ2349" s="69"/>
      <c r="DK2349" s="69"/>
      <c r="DL2349" s="69"/>
      <c r="DM2349" s="69"/>
      <c r="DN2349" s="69"/>
      <c r="DO2349" s="69"/>
      <c r="DP2349" s="69"/>
      <c r="DQ2349" s="69"/>
      <c r="DR2349" s="69"/>
      <c r="DS2349" s="69"/>
      <c r="DT2349" s="69"/>
      <c r="DU2349" s="69"/>
      <c r="DV2349" s="69"/>
      <c r="DW2349" s="69"/>
      <c r="DX2349" s="69"/>
      <c r="DY2349" s="69"/>
      <c r="DZ2349" s="69"/>
      <c r="EA2349" s="69"/>
      <c r="EB2349" s="69"/>
      <c r="EC2349" s="69"/>
      <c r="ED2349" s="69"/>
      <c r="EE2349" s="69"/>
      <c r="EF2349" s="69"/>
      <c r="EG2349" s="69"/>
      <c r="EH2349" s="69"/>
      <c r="EI2349" s="69"/>
      <c r="EJ2349" s="69"/>
      <c r="EK2349" s="69"/>
      <c r="EL2349" s="69"/>
      <c r="EM2349" s="69"/>
      <c r="EN2349" s="69"/>
      <c r="EO2349" s="69"/>
      <c r="EP2349" s="69"/>
      <c r="EQ2349" s="69"/>
      <c r="ER2349" s="69"/>
      <c r="ES2349" s="69"/>
      <c r="ET2349" s="69"/>
      <c r="EU2349" s="69"/>
      <c r="EV2349" s="69"/>
      <c r="EW2349" s="69"/>
      <c r="EX2349" s="69"/>
      <c r="EY2349" s="69"/>
      <c r="EZ2349" s="69"/>
      <c r="FA2349" s="69"/>
      <c r="FB2349" s="69"/>
      <c r="FC2349" s="69"/>
      <c r="FD2349" s="69"/>
      <c r="FE2349" s="69"/>
      <c r="FF2349" s="69"/>
      <c r="FG2349" s="69"/>
      <c r="FH2349" s="69"/>
      <c r="FI2349" s="69"/>
      <c r="FJ2349" s="69"/>
      <c r="FK2349" s="69"/>
      <c r="FL2349" s="69"/>
      <c r="FM2349" s="69"/>
      <c r="FN2349" s="69"/>
      <c r="FO2349" s="69"/>
      <c r="FP2349" s="69"/>
      <c r="FQ2349" s="69"/>
      <c r="FR2349" s="69"/>
      <c r="FS2349" s="69"/>
      <c r="FT2349" s="69"/>
      <c r="FU2349" s="69"/>
      <c r="FV2349" s="69"/>
      <c r="FW2349" s="69"/>
      <c r="FX2349" s="69"/>
      <c r="FY2349" s="69"/>
      <c r="FZ2349" s="69"/>
      <c r="GA2349" s="69"/>
      <c r="GB2349" s="69"/>
      <c r="GC2349" s="69"/>
      <c r="GD2349" s="69"/>
      <c r="GE2349" s="69"/>
      <c r="GF2349" s="69"/>
      <c r="GG2349" s="69"/>
      <c r="GH2349" s="69"/>
      <c r="GI2349" s="69"/>
      <c r="GJ2349" s="69"/>
      <c r="GK2349" s="69"/>
      <c r="GL2349" s="69"/>
      <c r="GM2349" s="69"/>
      <c r="GN2349" s="69"/>
      <c r="GO2349" s="69"/>
      <c r="GP2349" s="69"/>
      <c r="GQ2349" s="69"/>
      <c r="GR2349" s="69"/>
      <c r="GS2349" s="69"/>
      <c r="GT2349" s="69"/>
      <c r="GU2349" s="69"/>
      <c r="GV2349" s="69"/>
      <c r="GW2349" s="69"/>
      <c r="GX2349" s="69"/>
      <c r="GY2349" s="69"/>
      <c r="GZ2349" s="69"/>
      <c r="HA2349" s="69"/>
      <c r="HB2349" s="69"/>
      <c r="HC2349" s="69"/>
      <c r="HD2349" s="69"/>
      <c r="HE2349" s="69"/>
      <c r="HF2349" s="69"/>
      <c r="HG2349" s="69"/>
      <c r="HH2349" s="69"/>
      <c r="HI2349" s="69"/>
      <c r="HJ2349" s="69"/>
      <c r="HK2349" s="69"/>
      <c r="HL2349" s="69"/>
      <c r="HM2349" s="69"/>
      <c r="HN2349" s="69"/>
      <c r="HO2349" s="69"/>
      <c r="HP2349" s="69"/>
      <c r="HQ2349" s="69"/>
      <c r="HR2349" s="69"/>
      <c r="HS2349" s="69"/>
      <c r="HT2349" s="69"/>
      <c r="HU2349" s="69"/>
      <c r="HV2349" s="69"/>
      <c r="HW2349" s="69"/>
      <c r="HX2349" s="69"/>
      <c r="HY2349" s="69"/>
      <c r="HZ2349" s="69"/>
      <c r="IA2349" s="69"/>
      <c r="IB2349" s="69"/>
      <c r="IC2349" s="69"/>
      <c r="ID2349" s="69"/>
      <c r="IE2349" s="69"/>
      <c r="IF2349" s="69"/>
      <c r="IG2349" s="69"/>
      <c r="IH2349" s="69"/>
      <c r="II2349" s="69"/>
      <c r="IJ2349" s="69"/>
      <c r="IK2349" s="69"/>
      <c r="IL2349" s="69"/>
      <c r="IM2349" s="69"/>
      <c r="IN2349" s="69"/>
    </row>
    <row r="2350" spans="1:248" s="70" customFormat="1" ht="47.1" customHeight="1" x14ac:dyDescent="0.2">
      <c r="A2350" s="13" t="s">
        <v>1136</v>
      </c>
      <c r="B2350" s="19">
        <v>52120</v>
      </c>
      <c r="C2350" s="16" t="s">
        <v>1137</v>
      </c>
      <c r="D2350" s="355">
        <v>21700</v>
      </c>
      <c r="E2350" s="69"/>
      <c r="F2350" s="69"/>
      <c r="G2350" s="69"/>
      <c r="H2350" s="69"/>
      <c r="I2350" s="69"/>
      <c r="J2350" s="69"/>
      <c r="N2350" s="69"/>
      <c r="O2350" s="69"/>
      <c r="P2350" s="69"/>
      <c r="Q2350" s="69"/>
      <c r="R2350" s="69"/>
      <c r="S2350" s="69"/>
      <c r="T2350" s="69"/>
      <c r="U2350" s="69"/>
      <c r="V2350" s="69"/>
      <c r="W2350" s="69"/>
      <c r="X2350" s="69"/>
      <c r="Y2350" s="69"/>
      <c r="Z2350" s="69"/>
      <c r="AA2350" s="69"/>
      <c r="AB2350" s="69"/>
      <c r="AC2350" s="69"/>
      <c r="AD2350" s="69"/>
      <c r="AE2350" s="69"/>
      <c r="AF2350" s="69"/>
      <c r="AG2350" s="69"/>
      <c r="AH2350" s="69"/>
      <c r="AI2350" s="69"/>
      <c r="AJ2350" s="69"/>
      <c r="AK2350" s="69"/>
      <c r="AL2350" s="69"/>
      <c r="AM2350" s="69"/>
      <c r="AN2350" s="69"/>
      <c r="AO2350" s="69"/>
      <c r="AP2350" s="69"/>
      <c r="AQ2350" s="69"/>
      <c r="AR2350" s="69"/>
      <c r="AS2350" s="69"/>
      <c r="AT2350" s="69"/>
      <c r="AU2350" s="69"/>
      <c r="AV2350" s="69"/>
      <c r="AW2350" s="69"/>
      <c r="AX2350" s="69"/>
      <c r="AY2350" s="69"/>
      <c r="AZ2350" s="69"/>
      <c r="BA2350" s="69"/>
      <c r="BB2350" s="69"/>
      <c r="BC2350" s="69"/>
      <c r="BD2350" s="69"/>
      <c r="BE2350" s="69"/>
      <c r="BF2350" s="69"/>
      <c r="BG2350" s="69"/>
      <c r="BH2350" s="69"/>
      <c r="BI2350" s="69"/>
      <c r="BJ2350" s="69"/>
      <c r="BK2350" s="69"/>
      <c r="BL2350" s="69"/>
      <c r="BM2350" s="69"/>
      <c r="BN2350" s="69"/>
      <c r="BO2350" s="69"/>
      <c r="BP2350" s="69"/>
      <c r="BQ2350" s="69"/>
      <c r="BR2350" s="69"/>
      <c r="BS2350" s="69"/>
      <c r="BT2350" s="69"/>
      <c r="BU2350" s="69"/>
      <c r="BV2350" s="69"/>
      <c r="BW2350" s="69"/>
      <c r="BX2350" s="69"/>
      <c r="BY2350" s="69"/>
      <c r="BZ2350" s="69"/>
      <c r="CA2350" s="69"/>
      <c r="CB2350" s="69"/>
      <c r="CC2350" s="69"/>
      <c r="CD2350" s="69"/>
      <c r="CE2350" s="69"/>
      <c r="CF2350" s="69"/>
      <c r="CG2350" s="69"/>
      <c r="CH2350" s="69"/>
      <c r="CI2350" s="69"/>
      <c r="CJ2350" s="69"/>
      <c r="CK2350" s="69"/>
      <c r="CL2350" s="69"/>
      <c r="CM2350" s="69"/>
      <c r="CN2350" s="69"/>
      <c r="CO2350" s="69"/>
      <c r="CP2350" s="69"/>
      <c r="CQ2350" s="69"/>
      <c r="CR2350" s="69"/>
      <c r="CS2350" s="69"/>
      <c r="CT2350" s="69"/>
      <c r="CU2350" s="69"/>
      <c r="CV2350" s="69"/>
      <c r="CW2350" s="69"/>
      <c r="CX2350" s="69"/>
      <c r="CY2350" s="69"/>
      <c r="CZ2350" s="69"/>
      <c r="DA2350" s="69"/>
      <c r="DB2350" s="69"/>
      <c r="DC2350" s="69"/>
      <c r="DD2350" s="69"/>
      <c r="DE2350" s="69"/>
      <c r="DF2350" s="69"/>
      <c r="DG2350" s="69"/>
      <c r="DH2350" s="69"/>
      <c r="DI2350" s="69"/>
      <c r="DJ2350" s="69"/>
      <c r="DK2350" s="69"/>
      <c r="DL2350" s="69"/>
      <c r="DM2350" s="69"/>
      <c r="DN2350" s="69"/>
      <c r="DO2350" s="69"/>
      <c r="DP2350" s="69"/>
      <c r="DQ2350" s="69"/>
      <c r="DR2350" s="69"/>
      <c r="DS2350" s="69"/>
      <c r="DT2350" s="69"/>
      <c r="DU2350" s="69"/>
      <c r="DV2350" s="69"/>
      <c r="DW2350" s="69"/>
      <c r="DX2350" s="69"/>
      <c r="DY2350" s="69"/>
      <c r="DZ2350" s="69"/>
      <c r="EA2350" s="69"/>
      <c r="EB2350" s="69"/>
      <c r="EC2350" s="69"/>
      <c r="ED2350" s="69"/>
      <c r="EE2350" s="69"/>
      <c r="EF2350" s="69"/>
      <c r="EG2350" s="69"/>
      <c r="EH2350" s="69"/>
      <c r="EI2350" s="69"/>
      <c r="EJ2350" s="69"/>
      <c r="EK2350" s="69"/>
      <c r="EL2350" s="69"/>
      <c r="EM2350" s="69"/>
      <c r="EN2350" s="69"/>
      <c r="EO2350" s="69"/>
      <c r="EP2350" s="69"/>
      <c r="EQ2350" s="69"/>
      <c r="ER2350" s="69"/>
      <c r="ES2350" s="69"/>
      <c r="ET2350" s="69"/>
      <c r="EU2350" s="69"/>
      <c r="EV2350" s="69"/>
      <c r="EW2350" s="69"/>
      <c r="EX2350" s="69"/>
      <c r="EY2350" s="69"/>
      <c r="EZ2350" s="69"/>
      <c r="FA2350" s="69"/>
      <c r="FB2350" s="69"/>
      <c r="FC2350" s="69"/>
      <c r="FD2350" s="69"/>
      <c r="FE2350" s="69"/>
      <c r="FF2350" s="69"/>
      <c r="FG2350" s="69"/>
      <c r="FH2350" s="69"/>
      <c r="FI2350" s="69"/>
      <c r="FJ2350" s="69"/>
      <c r="FK2350" s="69"/>
      <c r="FL2350" s="69"/>
      <c r="FM2350" s="69"/>
      <c r="FN2350" s="69"/>
      <c r="FO2350" s="69"/>
      <c r="FP2350" s="69"/>
      <c r="FQ2350" s="69"/>
      <c r="FR2350" s="69"/>
      <c r="FS2350" s="69"/>
      <c r="FT2350" s="69"/>
      <c r="FU2350" s="69"/>
      <c r="FV2350" s="69"/>
      <c r="FW2350" s="69"/>
      <c r="FX2350" s="69"/>
      <c r="FY2350" s="69"/>
      <c r="FZ2350" s="69"/>
      <c r="GA2350" s="69"/>
      <c r="GB2350" s="69"/>
      <c r="GC2350" s="69"/>
      <c r="GD2350" s="69"/>
      <c r="GE2350" s="69"/>
      <c r="GF2350" s="69"/>
      <c r="GG2350" s="69"/>
      <c r="GH2350" s="69"/>
      <c r="GI2350" s="69"/>
      <c r="GJ2350" s="69"/>
      <c r="GK2350" s="69"/>
      <c r="GL2350" s="69"/>
      <c r="GM2350" s="69"/>
      <c r="GN2350" s="69"/>
      <c r="GO2350" s="69"/>
      <c r="GP2350" s="69"/>
      <c r="GQ2350" s="69"/>
      <c r="GR2350" s="69"/>
      <c r="GS2350" s="69"/>
      <c r="GT2350" s="69"/>
      <c r="GU2350" s="69"/>
      <c r="GV2350" s="69"/>
      <c r="GW2350" s="69"/>
      <c r="GX2350" s="69"/>
      <c r="GY2350" s="69"/>
      <c r="GZ2350" s="69"/>
      <c r="HA2350" s="69"/>
      <c r="HB2350" s="69"/>
      <c r="HC2350" s="69"/>
      <c r="HD2350" s="69"/>
      <c r="HE2350" s="69"/>
      <c r="HF2350" s="69"/>
      <c r="HG2350" s="69"/>
      <c r="HH2350" s="69"/>
      <c r="HI2350" s="69"/>
      <c r="HJ2350" s="69"/>
      <c r="HK2350" s="69"/>
      <c r="HL2350" s="69"/>
      <c r="HM2350" s="69"/>
      <c r="HN2350" s="69"/>
      <c r="HO2350" s="69"/>
      <c r="HP2350" s="69"/>
      <c r="HQ2350" s="69"/>
      <c r="HR2350" s="69"/>
      <c r="HS2350" s="69"/>
      <c r="HT2350" s="69"/>
      <c r="HU2350" s="69"/>
      <c r="HV2350" s="69"/>
      <c r="HW2350" s="69"/>
      <c r="HX2350" s="69"/>
      <c r="HY2350" s="69"/>
      <c r="HZ2350" s="69"/>
      <c r="IA2350" s="69"/>
      <c r="IB2350" s="69"/>
      <c r="IC2350" s="69"/>
      <c r="ID2350" s="69"/>
      <c r="IE2350" s="69"/>
      <c r="IF2350" s="69"/>
      <c r="IG2350" s="69"/>
      <c r="IH2350" s="69"/>
      <c r="II2350" s="69"/>
      <c r="IJ2350" s="69"/>
      <c r="IK2350" s="69"/>
      <c r="IL2350" s="69"/>
      <c r="IM2350" s="69"/>
      <c r="IN2350" s="69"/>
    </row>
    <row r="2351" spans="1:248" s="70" customFormat="1" ht="32.1" customHeight="1" x14ac:dyDescent="0.2">
      <c r="A2351" s="13" t="s">
        <v>1139</v>
      </c>
      <c r="B2351" s="19">
        <v>52121</v>
      </c>
      <c r="C2351" s="16" t="s">
        <v>1140</v>
      </c>
      <c r="D2351" s="355">
        <v>10000</v>
      </c>
      <c r="E2351" s="69"/>
      <c r="F2351" s="69"/>
      <c r="G2351" s="69"/>
      <c r="H2351" s="69"/>
      <c r="I2351" s="69"/>
      <c r="J2351" s="69"/>
      <c r="N2351" s="69"/>
      <c r="O2351" s="69"/>
      <c r="P2351" s="69"/>
      <c r="Q2351" s="69"/>
      <c r="R2351" s="69"/>
      <c r="S2351" s="69"/>
      <c r="T2351" s="69"/>
      <c r="U2351" s="69"/>
      <c r="V2351" s="69"/>
      <c r="W2351" s="69"/>
      <c r="X2351" s="69"/>
      <c r="Y2351" s="69"/>
      <c r="Z2351" s="69"/>
      <c r="AA2351" s="69"/>
      <c r="AB2351" s="69"/>
      <c r="AC2351" s="69"/>
      <c r="AD2351" s="69"/>
      <c r="AE2351" s="69"/>
      <c r="AF2351" s="69"/>
      <c r="AG2351" s="69"/>
      <c r="AH2351" s="69"/>
      <c r="AI2351" s="69"/>
      <c r="AJ2351" s="69"/>
      <c r="AK2351" s="69"/>
      <c r="AL2351" s="69"/>
      <c r="AM2351" s="69"/>
      <c r="AN2351" s="69"/>
      <c r="AO2351" s="69"/>
      <c r="AP2351" s="69"/>
      <c r="AQ2351" s="69"/>
      <c r="AR2351" s="69"/>
      <c r="AS2351" s="69"/>
      <c r="AT2351" s="69"/>
      <c r="AU2351" s="69"/>
      <c r="AV2351" s="69"/>
      <c r="AW2351" s="69"/>
      <c r="AX2351" s="69"/>
      <c r="AY2351" s="69"/>
      <c r="AZ2351" s="69"/>
      <c r="BA2351" s="69"/>
      <c r="BB2351" s="69"/>
      <c r="BC2351" s="69"/>
      <c r="BD2351" s="69"/>
      <c r="BE2351" s="69"/>
      <c r="BF2351" s="69"/>
      <c r="BG2351" s="69"/>
      <c r="BH2351" s="69"/>
      <c r="BI2351" s="69"/>
      <c r="BJ2351" s="69"/>
      <c r="BK2351" s="69"/>
      <c r="BL2351" s="69"/>
      <c r="BM2351" s="69"/>
      <c r="BN2351" s="69"/>
      <c r="BO2351" s="69"/>
      <c r="BP2351" s="69"/>
      <c r="BQ2351" s="69"/>
      <c r="BR2351" s="69"/>
      <c r="BS2351" s="69"/>
      <c r="BT2351" s="69"/>
      <c r="BU2351" s="69"/>
      <c r="BV2351" s="69"/>
      <c r="BW2351" s="69"/>
      <c r="BX2351" s="69"/>
      <c r="BY2351" s="69"/>
      <c r="BZ2351" s="69"/>
      <c r="CA2351" s="69"/>
      <c r="CB2351" s="69"/>
      <c r="CC2351" s="69"/>
      <c r="CD2351" s="69"/>
      <c r="CE2351" s="69"/>
      <c r="CF2351" s="69"/>
      <c r="CG2351" s="69"/>
      <c r="CH2351" s="69"/>
      <c r="CI2351" s="69"/>
      <c r="CJ2351" s="69"/>
      <c r="CK2351" s="69"/>
      <c r="CL2351" s="69"/>
      <c r="CM2351" s="69"/>
      <c r="CN2351" s="69"/>
      <c r="CO2351" s="69"/>
      <c r="CP2351" s="69"/>
      <c r="CQ2351" s="69"/>
      <c r="CR2351" s="69"/>
      <c r="CS2351" s="69"/>
      <c r="CT2351" s="69"/>
      <c r="CU2351" s="69"/>
      <c r="CV2351" s="69"/>
      <c r="CW2351" s="69"/>
      <c r="CX2351" s="69"/>
      <c r="CY2351" s="69"/>
      <c r="CZ2351" s="69"/>
      <c r="DA2351" s="69"/>
      <c r="DB2351" s="69"/>
      <c r="DC2351" s="69"/>
      <c r="DD2351" s="69"/>
      <c r="DE2351" s="69"/>
      <c r="DF2351" s="69"/>
      <c r="DG2351" s="69"/>
      <c r="DH2351" s="69"/>
      <c r="DI2351" s="69"/>
      <c r="DJ2351" s="69"/>
      <c r="DK2351" s="69"/>
      <c r="DL2351" s="69"/>
      <c r="DM2351" s="69"/>
      <c r="DN2351" s="69"/>
      <c r="DO2351" s="69"/>
      <c r="DP2351" s="69"/>
      <c r="DQ2351" s="69"/>
      <c r="DR2351" s="69"/>
      <c r="DS2351" s="69"/>
      <c r="DT2351" s="69"/>
      <c r="DU2351" s="69"/>
      <c r="DV2351" s="69"/>
      <c r="DW2351" s="69"/>
      <c r="DX2351" s="69"/>
      <c r="DY2351" s="69"/>
      <c r="DZ2351" s="69"/>
      <c r="EA2351" s="69"/>
      <c r="EB2351" s="69"/>
      <c r="EC2351" s="69"/>
      <c r="ED2351" s="69"/>
      <c r="EE2351" s="69"/>
      <c r="EF2351" s="69"/>
      <c r="EG2351" s="69"/>
      <c r="EH2351" s="69"/>
      <c r="EI2351" s="69"/>
      <c r="EJ2351" s="69"/>
      <c r="EK2351" s="69"/>
      <c r="EL2351" s="69"/>
      <c r="EM2351" s="69"/>
      <c r="EN2351" s="69"/>
      <c r="EO2351" s="69"/>
      <c r="EP2351" s="69"/>
      <c r="EQ2351" s="69"/>
      <c r="ER2351" s="69"/>
      <c r="ES2351" s="69"/>
      <c r="ET2351" s="69"/>
      <c r="EU2351" s="69"/>
      <c r="EV2351" s="69"/>
      <c r="EW2351" s="69"/>
      <c r="EX2351" s="69"/>
      <c r="EY2351" s="69"/>
      <c r="EZ2351" s="69"/>
      <c r="FA2351" s="69"/>
      <c r="FB2351" s="69"/>
      <c r="FC2351" s="69"/>
      <c r="FD2351" s="69"/>
      <c r="FE2351" s="69"/>
      <c r="FF2351" s="69"/>
      <c r="FG2351" s="69"/>
      <c r="FH2351" s="69"/>
      <c r="FI2351" s="69"/>
      <c r="FJ2351" s="69"/>
      <c r="FK2351" s="69"/>
      <c r="FL2351" s="69"/>
      <c r="FM2351" s="69"/>
      <c r="FN2351" s="69"/>
      <c r="FO2351" s="69"/>
      <c r="FP2351" s="69"/>
      <c r="FQ2351" s="69"/>
      <c r="FR2351" s="69"/>
      <c r="FS2351" s="69"/>
      <c r="FT2351" s="69"/>
      <c r="FU2351" s="69"/>
      <c r="FV2351" s="69"/>
      <c r="FW2351" s="69"/>
      <c r="FX2351" s="69"/>
      <c r="FY2351" s="69"/>
      <c r="FZ2351" s="69"/>
      <c r="GA2351" s="69"/>
      <c r="GB2351" s="69"/>
      <c r="GC2351" s="69"/>
      <c r="GD2351" s="69"/>
      <c r="GE2351" s="69"/>
      <c r="GF2351" s="69"/>
      <c r="GG2351" s="69"/>
      <c r="GH2351" s="69"/>
      <c r="GI2351" s="69"/>
      <c r="GJ2351" s="69"/>
      <c r="GK2351" s="69"/>
      <c r="GL2351" s="69"/>
      <c r="GM2351" s="69"/>
      <c r="GN2351" s="69"/>
      <c r="GO2351" s="69"/>
      <c r="GP2351" s="69"/>
      <c r="GQ2351" s="69"/>
      <c r="GR2351" s="69"/>
      <c r="GS2351" s="69"/>
      <c r="GT2351" s="69"/>
      <c r="GU2351" s="69"/>
      <c r="GV2351" s="69"/>
      <c r="GW2351" s="69"/>
      <c r="GX2351" s="69"/>
      <c r="GY2351" s="69"/>
      <c r="GZ2351" s="69"/>
      <c r="HA2351" s="69"/>
      <c r="HB2351" s="69"/>
      <c r="HC2351" s="69"/>
      <c r="HD2351" s="69"/>
      <c r="HE2351" s="69"/>
      <c r="HF2351" s="69"/>
      <c r="HG2351" s="69"/>
      <c r="HH2351" s="69"/>
      <c r="HI2351" s="69"/>
      <c r="HJ2351" s="69"/>
      <c r="HK2351" s="69"/>
      <c r="HL2351" s="69"/>
      <c r="HM2351" s="69"/>
      <c r="HN2351" s="69"/>
      <c r="HO2351" s="69"/>
      <c r="HP2351" s="69"/>
      <c r="HQ2351" s="69"/>
      <c r="HR2351" s="69"/>
      <c r="HS2351" s="69"/>
      <c r="HT2351" s="69"/>
      <c r="HU2351" s="69"/>
      <c r="HV2351" s="69"/>
      <c r="HW2351" s="69"/>
      <c r="HX2351" s="69"/>
      <c r="HY2351" s="69"/>
      <c r="HZ2351" s="69"/>
      <c r="IA2351" s="69"/>
      <c r="IB2351" s="69"/>
      <c r="IC2351" s="69"/>
      <c r="ID2351" s="69"/>
      <c r="IE2351" s="69"/>
      <c r="IF2351" s="69"/>
      <c r="IG2351" s="69"/>
      <c r="IH2351" s="69"/>
      <c r="II2351" s="69"/>
      <c r="IJ2351" s="69"/>
      <c r="IK2351" s="69"/>
      <c r="IL2351" s="69"/>
      <c r="IM2351" s="69"/>
      <c r="IN2351" s="69"/>
    </row>
    <row r="2352" spans="1:248" s="70" customFormat="1" ht="32.1" customHeight="1" x14ac:dyDescent="0.2">
      <c r="A2352" s="13" t="s">
        <v>1117</v>
      </c>
      <c r="B2352" s="19">
        <v>52122</v>
      </c>
      <c r="C2352" s="16" t="s">
        <v>1142</v>
      </c>
      <c r="D2352" s="355">
        <v>9750</v>
      </c>
      <c r="E2352" s="69"/>
      <c r="F2352" s="69"/>
      <c r="G2352" s="69"/>
      <c r="H2352" s="69"/>
      <c r="I2352" s="69"/>
      <c r="J2352" s="69"/>
      <c r="N2352" s="69"/>
      <c r="O2352" s="69"/>
      <c r="P2352" s="69"/>
      <c r="Q2352" s="69"/>
      <c r="R2352" s="69"/>
      <c r="S2352" s="69"/>
      <c r="T2352" s="69"/>
      <c r="U2352" s="69"/>
      <c r="V2352" s="69"/>
      <c r="W2352" s="69"/>
      <c r="X2352" s="69"/>
      <c r="Y2352" s="69"/>
      <c r="Z2352" s="69"/>
      <c r="AA2352" s="69"/>
      <c r="AB2352" s="69"/>
      <c r="AC2352" s="69"/>
      <c r="AD2352" s="69"/>
      <c r="AE2352" s="69"/>
      <c r="AF2352" s="69"/>
      <c r="AG2352" s="69"/>
      <c r="AH2352" s="69"/>
      <c r="AI2352" s="69"/>
      <c r="AJ2352" s="69"/>
      <c r="AK2352" s="69"/>
      <c r="AL2352" s="69"/>
      <c r="AM2352" s="69"/>
      <c r="AN2352" s="69"/>
      <c r="AO2352" s="69"/>
      <c r="AP2352" s="69"/>
      <c r="AQ2352" s="69"/>
      <c r="AR2352" s="69"/>
      <c r="AS2352" s="69"/>
      <c r="AT2352" s="69"/>
      <c r="AU2352" s="69"/>
      <c r="AV2352" s="69"/>
      <c r="AW2352" s="69"/>
      <c r="AX2352" s="69"/>
      <c r="AY2352" s="69"/>
      <c r="AZ2352" s="69"/>
      <c r="BA2352" s="69"/>
      <c r="BB2352" s="69"/>
      <c r="BC2352" s="69"/>
      <c r="BD2352" s="69"/>
      <c r="BE2352" s="69"/>
      <c r="BF2352" s="69"/>
      <c r="BG2352" s="69"/>
      <c r="BH2352" s="69"/>
      <c r="BI2352" s="69"/>
      <c r="BJ2352" s="69"/>
      <c r="BK2352" s="69"/>
      <c r="BL2352" s="69"/>
      <c r="BM2352" s="69"/>
      <c r="BN2352" s="69"/>
      <c r="BO2352" s="69"/>
      <c r="BP2352" s="69"/>
      <c r="BQ2352" s="69"/>
      <c r="BR2352" s="69"/>
      <c r="BS2352" s="69"/>
      <c r="BT2352" s="69"/>
      <c r="BU2352" s="69"/>
      <c r="BV2352" s="69"/>
      <c r="BW2352" s="69"/>
      <c r="BX2352" s="69"/>
      <c r="BY2352" s="69"/>
      <c r="BZ2352" s="69"/>
      <c r="CA2352" s="69"/>
      <c r="CB2352" s="69"/>
      <c r="CC2352" s="69"/>
      <c r="CD2352" s="69"/>
      <c r="CE2352" s="69"/>
      <c r="CF2352" s="69"/>
      <c r="CG2352" s="69"/>
      <c r="CH2352" s="69"/>
      <c r="CI2352" s="69"/>
      <c r="CJ2352" s="69"/>
      <c r="CK2352" s="69"/>
      <c r="CL2352" s="69"/>
      <c r="CM2352" s="69"/>
      <c r="CN2352" s="69"/>
      <c r="CO2352" s="69"/>
      <c r="CP2352" s="69"/>
      <c r="CQ2352" s="69"/>
      <c r="CR2352" s="69"/>
      <c r="CS2352" s="69"/>
      <c r="CT2352" s="69"/>
      <c r="CU2352" s="69"/>
      <c r="CV2352" s="69"/>
      <c r="CW2352" s="69"/>
      <c r="CX2352" s="69"/>
      <c r="CY2352" s="69"/>
      <c r="CZ2352" s="69"/>
      <c r="DA2352" s="69"/>
      <c r="DB2352" s="69"/>
      <c r="DC2352" s="69"/>
      <c r="DD2352" s="69"/>
      <c r="DE2352" s="69"/>
      <c r="DF2352" s="69"/>
      <c r="DG2352" s="69"/>
      <c r="DH2352" s="69"/>
      <c r="DI2352" s="69"/>
      <c r="DJ2352" s="69"/>
      <c r="DK2352" s="69"/>
      <c r="DL2352" s="69"/>
      <c r="DM2352" s="69"/>
      <c r="DN2352" s="69"/>
      <c r="DO2352" s="69"/>
      <c r="DP2352" s="69"/>
      <c r="DQ2352" s="69"/>
      <c r="DR2352" s="69"/>
      <c r="DS2352" s="69"/>
      <c r="DT2352" s="69"/>
      <c r="DU2352" s="69"/>
      <c r="DV2352" s="69"/>
      <c r="DW2352" s="69"/>
      <c r="DX2352" s="69"/>
      <c r="DY2352" s="69"/>
      <c r="DZ2352" s="69"/>
      <c r="EA2352" s="69"/>
      <c r="EB2352" s="69"/>
      <c r="EC2352" s="69"/>
      <c r="ED2352" s="69"/>
      <c r="EE2352" s="69"/>
      <c r="EF2352" s="69"/>
      <c r="EG2352" s="69"/>
      <c r="EH2352" s="69"/>
      <c r="EI2352" s="69"/>
      <c r="EJ2352" s="69"/>
      <c r="EK2352" s="69"/>
      <c r="EL2352" s="69"/>
      <c r="EM2352" s="69"/>
      <c r="EN2352" s="69"/>
      <c r="EO2352" s="69"/>
      <c r="EP2352" s="69"/>
      <c r="EQ2352" s="69"/>
      <c r="ER2352" s="69"/>
      <c r="ES2352" s="69"/>
      <c r="ET2352" s="69"/>
      <c r="EU2352" s="69"/>
      <c r="EV2352" s="69"/>
      <c r="EW2352" s="69"/>
      <c r="EX2352" s="69"/>
      <c r="EY2352" s="69"/>
      <c r="EZ2352" s="69"/>
      <c r="FA2352" s="69"/>
      <c r="FB2352" s="69"/>
      <c r="FC2352" s="69"/>
      <c r="FD2352" s="69"/>
      <c r="FE2352" s="69"/>
      <c r="FF2352" s="69"/>
      <c r="FG2352" s="69"/>
      <c r="FH2352" s="69"/>
      <c r="FI2352" s="69"/>
      <c r="FJ2352" s="69"/>
      <c r="FK2352" s="69"/>
      <c r="FL2352" s="69"/>
      <c r="FM2352" s="69"/>
      <c r="FN2352" s="69"/>
      <c r="FO2352" s="69"/>
      <c r="FP2352" s="69"/>
      <c r="FQ2352" s="69"/>
      <c r="FR2352" s="69"/>
      <c r="FS2352" s="69"/>
      <c r="FT2352" s="69"/>
      <c r="FU2352" s="69"/>
      <c r="FV2352" s="69"/>
      <c r="FW2352" s="69"/>
      <c r="FX2352" s="69"/>
      <c r="FY2352" s="69"/>
      <c r="FZ2352" s="69"/>
      <c r="GA2352" s="69"/>
      <c r="GB2352" s="69"/>
      <c r="GC2352" s="69"/>
      <c r="GD2352" s="69"/>
      <c r="GE2352" s="69"/>
      <c r="GF2352" s="69"/>
      <c r="GG2352" s="69"/>
      <c r="GH2352" s="69"/>
      <c r="GI2352" s="69"/>
      <c r="GJ2352" s="69"/>
      <c r="GK2352" s="69"/>
      <c r="GL2352" s="69"/>
      <c r="GM2352" s="69"/>
      <c r="GN2352" s="69"/>
      <c r="GO2352" s="69"/>
      <c r="GP2352" s="69"/>
      <c r="GQ2352" s="69"/>
      <c r="GR2352" s="69"/>
      <c r="GS2352" s="69"/>
      <c r="GT2352" s="69"/>
      <c r="GU2352" s="69"/>
      <c r="GV2352" s="69"/>
      <c r="GW2352" s="69"/>
      <c r="GX2352" s="69"/>
      <c r="GY2352" s="69"/>
      <c r="GZ2352" s="69"/>
      <c r="HA2352" s="69"/>
      <c r="HB2352" s="69"/>
      <c r="HC2352" s="69"/>
      <c r="HD2352" s="69"/>
      <c r="HE2352" s="69"/>
      <c r="HF2352" s="69"/>
      <c r="HG2352" s="69"/>
      <c r="HH2352" s="69"/>
      <c r="HI2352" s="69"/>
      <c r="HJ2352" s="69"/>
      <c r="HK2352" s="69"/>
      <c r="HL2352" s="69"/>
      <c r="HM2352" s="69"/>
      <c r="HN2352" s="69"/>
      <c r="HO2352" s="69"/>
      <c r="HP2352" s="69"/>
      <c r="HQ2352" s="69"/>
      <c r="HR2352" s="69"/>
      <c r="HS2352" s="69"/>
      <c r="HT2352" s="69"/>
      <c r="HU2352" s="69"/>
      <c r="HV2352" s="69"/>
      <c r="HW2352" s="69"/>
      <c r="HX2352" s="69"/>
      <c r="HY2352" s="69"/>
      <c r="HZ2352" s="69"/>
      <c r="IA2352" s="69"/>
      <c r="IB2352" s="69"/>
      <c r="IC2352" s="69"/>
      <c r="ID2352" s="69"/>
      <c r="IE2352" s="69"/>
      <c r="IF2352" s="69"/>
      <c r="IG2352" s="69"/>
      <c r="IH2352" s="69"/>
      <c r="II2352" s="69"/>
      <c r="IJ2352" s="69"/>
      <c r="IK2352" s="69"/>
      <c r="IL2352" s="69"/>
      <c r="IM2352" s="69"/>
      <c r="IN2352" s="69"/>
    </row>
    <row r="2353" spans="1:248" s="70" customFormat="1" ht="32.1" customHeight="1" x14ac:dyDescent="0.2">
      <c r="A2353" s="13" t="s">
        <v>1136</v>
      </c>
      <c r="B2353" s="19">
        <v>52123</v>
      </c>
      <c r="C2353" s="16" t="s">
        <v>1143</v>
      </c>
      <c r="D2353" s="355">
        <v>15730</v>
      </c>
      <c r="E2353" s="69"/>
      <c r="F2353" s="69"/>
      <c r="G2353" s="69"/>
      <c r="H2353" s="69"/>
      <c r="I2353" s="69"/>
      <c r="J2353" s="69"/>
      <c r="N2353" s="69"/>
      <c r="O2353" s="69"/>
      <c r="P2353" s="69"/>
      <c r="Q2353" s="69"/>
      <c r="R2353" s="69"/>
      <c r="S2353" s="69"/>
      <c r="T2353" s="69"/>
      <c r="U2353" s="69"/>
      <c r="V2353" s="69"/>
      <c r="W2353" s="69"/>
      <c r="X2353" s="69"/>
      <c r="Y2353" s="69"/>
      <c r="Z2353" s="69"/>
      <c r="AA2353" s="69"/>
      <c r="AB2353" s="69"/>
      <c r="AC2353" s="69"/>
      <c r="AD2353" s="69"/>
      <c r="AE2353" s="69"/>
      <c r="AF2353" s="69"/>
      <c r="AG2353" s="69"/>
      <c r="AH2353" s="69"/>
      <c r="AI2353" s="69"/>
      <c r="AJ2353" s="69"/>
      <c r="AK2353" s="69"/>
      <c r="AL2353" s="69"/>
      <c r="AM2353" s="69"/>
      <c r="AN2353" s="69"/>
      <c r="AO2353" s="69"/>
      <c r="AP2353" s="69"/>
      <c r="AQ2353" s="69"/>
      <c r="AR2353" s="69"/>
      <c r="AS2353" s="69"/>
      <c r="AT2353" s="69"/>
      <c r="AU2353" s="69"/>
      <c r="AV2353" s="69"/>
      <c r="AW2353" s="69"/>
      <c r="AX2353" s="69"/>
      <c r="AY2353" s="69"/>
      <c r="AZ2353" s="69"/>
      <c r="BA2353" s="69"/>
      <c r="BB2353" s="69"/>
      <c r="BC2353" s="69"/>
      <c r="BD2353" s="69"/>
      <c r="BE2353" s="69"/>
      <c r="BF2353" s="69"/>
      <c r="BG2353" s="69"/>
      <c r="BH2353" s="69"/>
      <c r="BI2353" s="69"/>
      <c r="BJ2353" s="69"/>
      <c r="BK2353" s="69"/>
      <c r="BL2353" s="69"/>
      <c r="BM2353" s="69"/>
      <c r="BN2353" s="69"/>
      <c r="BO2353" s="69"/>
      <c r="BP2353" s="69"/>
      <c r="BQ2353" s="69"/>
      <c r="BR2353" s="69"/>
      <c r="BS2353" s="69"/>
      <c r="BT2353" s="69"/>
      <c r="BU2353" s="69"/>
      <c r="BV2353" s="69"/>
      <c r="BW2353" s="69"/>
      <c r="BX2353" s="69"/>
      <c r="BY2353" s="69"/>
      <c r="BZ2353" s="69"/>
      <c r="CA2353" s="69"/>
      <c r="CB2353" s="69"/>
      <c r="CC2353" s="69"/>
      <c r="CD2353" s="69"/>
      <c r="CE2353" s="69"/>
      <c r="CF2353" s="69"/>
      <c r="CG2353" s="69"/>
      <c r="CH2353" s="69"/>
      <c r="CI2353" s="69"/>
      <c r="CJ2353" s="69"/>
      <c r="CK2353" s="69"/>
      <c r="CL2353" s="69"/>
      <c r="CM2353" s="69"/>
      <c r="CN2353" s="69"/>
      <c r="CO2353" s="69"/>
      <c r="CP2353" s="69"/>
      <c r="CQ2353" s="69"/>
      <c r="CR2353" s="69"/>
      <c r="CS2353" s="69"/>
      <c r="CT2353" s="69"/>
      <c r="CU2353" s="69"/>
      <c r="CV2353" s="69"/>
      <c r="CW2353" s="69"/>
      <c r="CX2353" s="69"/>
      <c r="CY2353" s="69"/>
      <c r="CZ2353" s="69"/>
      <c r="DA2353" s="69"/>
      <c r="DB2353" s="69"/>
      <c r="DC2353" s="69"/>
      <c r="DD2353" s="69"/>
      <c r="DE2353" s="69"/>
      <c r="DF2353" s="69"/>
      <c r="DG2353" s="69"/>
      <c r="DH2353" s="69"/>
      <c r="DI2353" s="69"/>
      <c r="DJ2353" s="69"/>
      <c r="DK2353" s="69"/>
      <c r="DL2353" s="69"/>
      <c r="DM2353" s="69"/>
      <c r="DN2353" s="69"/>
      <c r="DO2353" s="69"/>
      <c r="DP2353" s="69"/>
      <c r="DQ2353" s="69"/>
      <c r="DR2353" s="69"/>
      <c r="DS2353" s="69"/>
      <c r="DT2353" s="69"/>
      <c r="DU2353" s="69"/>
      <c r="DV2353" s="69"/>
      <c r="DW2353" s="69"/>
      <c r="DX2353" s="69"/>
      <c r="DY2353" s="69"/>
      <c r="DZ2353" s="69"/>
      <c r="EA2353" s="69"/>
      <c r="EB2353" s="69"/>
      <c r="EC2353" s="69"/>
      <c r="ED2353" s="69"/>
      <c r="EE2353" s="69"/>
      <c r="EF2353" s="69"/>
      <c r="EG2353" s="69"/>
      <c r="EH2353" s="69"/>
      <c r="EI2353" s="69"/>
      <c r="EJ2353" s="69"/>
      <c r="EK2353" s="69"/>
      <c r="EL2353" s="69"/>
      <c r="EM2353" s="69"/>
      <c r="EN2353" s="69"/>
      <c r="EO2353" s="69"/>
      <c r="EP2353" s="69"/>
      <c r="EQ2353" s="69"/>
      <c r="ER2353" s="69"/>
      <c r="ES2353" s="69"/>
      <c r="ET2353" s="69"/>
      <c r="EU2353" s="69"/>
      <c r="EV2353" s="69"/>
      <c r="EW2353" s="69"/>
      <c r="EX2353" s="69"/>
      <c r="EY2353" s="69"/>
      <c r="EZ2353" s="69"/>
      <c r="FA2353" s="69"/>
      <c r="FB2353" s="69"/>
      <c r="FC2353" s="69"/>
      <c r="FD2353" s="69"/>
      <c r="FE2353" s="69"/>
      <c r="FF2353" s="69"/>
      <c r="FG2353" s="69"/>
      <c r="FH2353" s="69"/>
      <c r="FI2353" s="69"/>
      <c r="FJ2353" s="69"/>
      <c r="FK2353" s="69"/>
      <c r="FL2353" s="69"/>
      <c r="FM2353" s="69"/>
      <c r="FN2353" s="69"/>
      <c r="FO2353" s="69"/>
      <c r="FP2353" s="69"/>
      <c r="FQ2353" s="69"/>
      <c r="FR2353" s="69"/>
      <c r="FS2353" s="69"/>
      <c r="FT2353" s="69"/>
      <c r="FU2353" s="69"/>
      <c r="FV2353" s="69"/>
      <c r="FW2353" s="69"/>
      <c r="FX2353" s="69"/>
      <c r="FY2353" s="69"/>
      <c r="FZ2353" s="69"/>
      <c r="GA2353" s="69"/>
      <c r="GB2353" s="69"/>
      <c r="GC2353" s="69"/>
      <c r="GD2353" s="69"/>
      <c r="GE2353" s="69"/>
      <c r="GF2353" s="69"/>
      <c r="GG2353" s="69"/>
      <c r="GH2353" s="69"/>
      <c r="GI2353" s="69"/>
      <c r="GJ2353" s="69"/>
      <c r="GK2353" s="69"/>
      <c r="GL2353" s="69"/>
      <c r="GM2353" s="69"/>
      <c r="GN2353" s="69"/>
      <c r="GO2353" s="69"/>
      <c r="GP2353" s="69"/>
      <c r="GQ2353" s="69"/>
      <c r="GR2353" s="69"/>
      <c r="GS2353" s="69"/>
      <c r="GT2353" s="69"/>
      <c r="GU2353" s="69"/>
      <c r="GV2353" s="69"/>
      <c r="GW2353" s="69"/>
      <c r="GX2353" s="69"/>
      <c r="GY2353" s="69"/>
      <c r="GZ2353" s="69"/>
      <c r="HA2353" s="69"/>
      <c r="HB2353" s="69"/>
      <c r="HC2353" s="69"/>
      <c r="HD2353" s="69"/>
      <c r="HE2353" s="69"/>
      <c r="HF2353" s="69"/>
      <c r="HG2353" s="69"/>
      <c r="HH2353" s="69"/>
      <c r="HI2353" s="69"/>
      <c r="HJ2353" s="69"/>
      <c r="HK2353" s="69"/>
      <c r="HL2353" s="69"/>
      <c r="HM2353" s="69"/>
      <c r="HN2353" s="69"/>
      <c r="HO2353" s="69"/>
      <c r="HP2353" s="69"/>
      <c r="HQ2353" s="69"/>
      <c r="HR2353" s="69"/>
      <c r="HS2353" s="69"/>
      <c r="HT2353" s="69"/>
      <c r="HU2353" s="69"/>
      <c r="HV2353" s="69"/>
      <c r="HW2353" s="69"/>
      <c r="HX2353" s="69"/>
      <c r="HY2353" s="69"/>
      <c r="HZ2353" s="69"/>
      <c r="IA2353" s="69"/>
      <c r="IB2353" s="69"/>
      <c r="IC2353" s="69"/>
      <c r="ID2353" s="69"/>
      <c r="IE2353" s="69"/>
      <c r="IF2353" s="69"/>
      <c r="IG2353" s="69"/>
      <c r="IH2353" s="69"/>
      <c r="II2353" s="69"/>
      <c r="IJ2353" s="69"/>
      <c r="IK2353" s="69"/>
      <c r="IL2353" s="69"/>
      <c r="IM2353" s="69"/>
      <c r="IN2353" s="69"/>
    </row>
    <row r="2354" spans="1:248" s="70" customFormat="1" ht="32.1" customHeight="1" x14ac:dyDescent="0.2">
      <c r="A2354" s="13" t="s">
        <v>1144</v>
      </c>
      <c r="B2354" s="19">
        <v>52124</v>
      </c>
      <c r="C2354" s="16" t="s">
        <v>1145</v>
      </c>
      <c r="D2354" s="355">
        <v>11830</v>
      </c>
      <c r="E2354" s="69"/>
      <c r="F2354" s="69"/>
      <c r="G2354" s="69"/>
      <c r="H2354" s="69"/>
      <c r="I2354" s="69"/>
      <c r="J2354" s="69"/>
      <c r="N2354" s="69"/>
      <c r="O2354" s="69"/>
      <c r="P2354" s="69"/>
      <c r="Q2354" s="69"/>
      <c r="R2354" s="69"/>
      <c r="S2354" s="69"/>
      <c r="T2354" s="69"/>
      <c r="U2354" s="69"/>
      <c r="V2354" s="69"/>
      <c r="W2354" s="69"/>
      <c r="X2354" s="69"/>
      <c r="Y2354" s="69"/>
      <c r="Z2354" s="69"/>
      <c r="AA2354" s="69"/>
      <c r="AB2354" s="69"/>
      <c r="AC2354" s="69"/>
      <c r="AD2354" s="69"/>
      <c r="AE2354" s="69"/>
      <c r="AF2354" s="69"/>
      <c r="AG2354" s="69"/>
      <c r="AH2354" s="69"/>
      <c r="AI2354" s="69"/>
      <c r="AJ2354" s="69"/>
      <c r="AK2354" s="69"/>
      <c r="AL2354" s="69"/>
      <c r="AM2354" s="69"/>
      <c r="AN2354" s="69"/>
      <c r="AO2354" s="69"/>
      <c r="AP2354" s="69"/>
      <c r="AQ2354" s="69"/>
      <c r="AR2354" s="69"/>
      <c r="AS2354" s="69"/>
      <c r="AT2354" s="69"/>
      <c r="AU2354" s="69"/>
      <c r="AV2354" s="69"/>
      <c r="AW2354" s="69"/>
      <c r="AX2354" s="69"/>
      <c r="AY2354" s="69"/>
      <c r="AZ2354" s="69"/>
      <c r="BA2354" s="69"/>
      <c r="BB2354" s="69"/>
      <c r="BC2354" s="69"/>
      <c r="BD2354" s="69"/>
      <c r="BE2354" s="69"/>
      <c r="BF2354" s="69"/>
      <c r="BG2354" s="69"/>
      <c r="BH2354" s="69"/>
      <c r="BI2354" s="69"/>
      <c r="BJ2354" s="69"/>
      <c r="BK2354" s="69"/>
      <c r="BL2354" s="69"/>
      <c r="BM2354" s="69"/>
      <c r="BN2354" s="69"/>
      <c r="BO2354" s="69"/>
      <c r="BP2354" s="69"/>
      <c r="BQ2354" s="69"/>
      <c r="BR2354" s="69"/>
      <c r="BS2354" s="69"/>
      <c r="BT2354" s="69"/>
      <c r="BU2354" s="69"/>
      <c r="BV2354" s="69"/>
      <c r="BW2354" s="69"/>
      <c r="BX2354" s="69"/>
      <c r="BY2354" s="69"/>
      <c r="BZ2354" s="69"/>
      <c r="CA2354" s="69"/>
      <c r="CB2354" s="69"/>
      <c r="CC2354" s="69"/>
      <c r="CD2354" s="69"/>
      <c r="CE2354" s="69"/>
      <c r="CF2354" s="69"/>
      <c r="CG2354" s="69"/>
      <c r="CH2354" s="69"/>
      <c r="CI2354" s="69"/>
      <c r="CJ2354" s="69"/>
      <c r="CK2354" s="69"/>
      <c r="CL2354" s="69"/>
      <c r="CM2354" s="69"/>
      <c r="CN2354" s="69"/>
      <c r="CO2354" s="69"/>
      <c r="CP2354" s="69"/>
      <c r="CQ2354" s="69"/>
      <c r="CR2354" s="69"/>
      <c r="CS2354" s="69"/>
      <c r="CT2354" s="69"/>
      <c r="CU2354" s="69"/>
      <c r="CV2354" s="69"/>
      <c r="CW2354" s="69"/>
      <c r="CX2354" s="69"/>
      <c r="CY2354" s="69"/>
      <c r="CZ2354" s="69"/>
      <c r="DA2354" s="69"/>
      <c r="DB2354" s="69"/>
      <c r="DC2354" s="69"/>
      <c r="DD2354" s="69"/>
      <c r="DE2354" s="69"/>
      <c r="DF2354" s="69"/>
      <c r="DG2354" s="69"/>
      <c r="DH2354" s="69"/>
      <c r="DI2354" s="69"/>
      <c r="DJ2354" s="69"/>
      <c r="DK2354" s="69"/>
      <c r="DL2354" s="69"/>
      <c r="DM2354" s="69"/>
      <c r="DN2354" s="69"/>
      <c r="DO2354" s="69"/>
      <c r="DP2354" s="69"/>
      <c r="DQ2354" s="69"/>
      <c r="DR2354" s="69"/>
      <c r="DS2354" s="69"/>
      <c r="DT2354" s="69"/>
      <c r="DU2354" s="69"/>
      <c r="DV2354" s="69"/>
      <c r="DW2354" s="69"/>
      <c r="DX2354" s="69"/>
      <c r="DY2354" s="69"/>
      <c r="DZ2354" s="69"/>
      <c r="EA2354" s="69"/>
      <c r="EB2354" s="69"/>
      <c r="EC2354" s="69"/>
      <c r="ED2354" s="69"/>
      <c r="EE2354" s="69"/>
      <c r="EF2354" s="69"/>
      <c r="EG2354" s="69"/>
      <c r="EH2354" s="69"/>
      <c r="EI2354" s="69"/>
      <c r="EJ2354" s="69"/>
      <c r="EK2354" s="69"/>
      <c r="EL2354" s="69"/>
      <c r="EM2354" s="69"/>
      <c r="EN2354" s="69"/>
      <c r="EO2354" s="69"/>
      <c r="EP2354" s="69"/>
      <c r="EQ2354" s="69"/>
      <c r="ER2354" s="69"/>
      <c r="ES2354" s="69"/>
      <c r="ET2354" s="69"/>
      <c r="EU2354" s="69"/>
      <c r="EV2354" s="69"/>
      <c r="EW2354" s="69"/>
      <c r="EX2354" s="69"/>
      <c r="EY2354" s="69"/>
      <c r="EZ2354" s="69"/>
      <c r="FA2354" s="69"/>
      <c r="FB2354" s="69"/>
      <c r="FC2354" s="69"/>
      <c r="FD2354" s="69"/>
      <c r="FE2354" s="69"/>
      <c r="FF2354" s="69"/>
      <c r="FG2354" s="69"/>
      <c r="FH2354" s="69"/>
      <c r="FI2354" s="69"/>
      <c r="FJ2354" s="69"/>
      <c r="FK2354" s="69"/>
      <c r="FL2354" s="69"/>
      <c r="FM2354" s="69"/>
      <c r="FN2354" s="69"/>
      <c r="FO2354" s="69"/>
      <c r="FP2354" s="69"/>
      <c r="FQ2354" s="69"/>
      <c r="FR2354" s="69"/>
      <c r="FS2354" s="69"/>
      <c r="FT2354" s="69"/>
      <c r="FU2354" s="69"/>
      <c r="FV2354" s="69"/>
      <c r="FW2354" s="69"/>
      <c r="FX2354" s="69"/>
      <c r="FY2354" s="69"/>
      <c r="FZ2354" s="69"/>
      <c r="GA2354" s="69"/>
      <c r="GB2354" s="69"/>
      <c r="GC2354" s="69"/>
      <c r="GD2354" s="69"/>
      <c r="GE2354" s="69"/>
      <c r="GF2354" s="69"/>
      <c r="GG2354" s="69"/>
      <c r="GH2354" s="69"/>
      <c r="GI2354" s="69"/>
      <c r="GJ2354" s="69"/>
      <c r="GK2354" s="69"/>
      <c r="GL2354" s="69"/>
      <c r="GM2354" s="69"/>
      <c r="GN2354" s="69"/>
      <c r="GO2354" s="69"/>
      <c r="GP2354" s="69"/>
      <c r="GQ2354" s="69"/>
      <c r="GR2354" s="69"/>
      <c r="GS2354" s="69"/>
      <c r="GT2354" s="69"/>
      <c r="GU2354" s="69"/>
      <c r="GV2354" s="69"/>
      <c r="GW2354" s="69"/>
      <c r="GX2354" s="69"/>
      <c r="GY2354" s="69"/>
      <c r="GZ2354" s="69"/>
      <c r="HA2354" s="69"/>
      <c r="HB2354" s="69"/>
      <c r="HC2354" s="69"/>
      <c r="HD2354" s="69"/>
      <c r="HE2354" s="69"/>
      <c r="HF2354" s="69"/>
      <c r="HG2354" s="69"/>
      <c r="HH2354" s="69"/>
      <c r="HI2354" s="69"/>
      <c r="HJ2354" s="69"/>
      <c r="HK2354" s="69"/>
      <c r="HL2354" s="69"/>
      <c r="HM2354" s="69"/>
      <c r="HN2354" s="69"/>
      <c r="HO2354" s="69"/>
      <c r="HP2354" s="69"/>
      <c r="HQ2354" s="69"/>
      <c r="HR2354" s="69"/>
      <c r="HS2354" s="69"/>
      <c r="HT2354" s="69"/>
      <c r="HU2354" s="69"/>
      <c r="HV2354" s="69"/>
      <c r="HW2354" s="69"/>
      <c r="HX2354" s="69"/>
      <c r="HY2354" s="69"/>
      <c r="HZ2354" s="69"/>
      <c r="IA2354" s="69"/>
      <c r="IB2354" s="69"/>
      <c r="IC2354" s="69"/>
      <c r="ID2354" s="69"/>
      <c r="IE2354" s="69"/>
      <c r="IF2354" s="69"/>
      <c r="IG2354" s="69"/>
      <c r="IH2354" s="69"/>
      <c r="II2354" s="69"/>
      <c r="IJ2354" s="69"/>
      <c r="IK2354" s="69"/>
      <c r="IL2354" s="69"/>
      <c r="IM2354" s="69"/>
      <c r="IN2354" s="69"/>
    </row>
    <row r="2355" spans="1:248" s="70" customFormat="1" ht="32.1" customHeight="1" x14ac:dyDescent="0.2">
      <c r="A2355" s="13" t="s">
        <v>1147</v>
      </c>
      <c r="B2355" s="19">
        <v>52125</v>
      </c>
      <c r="C2355" s="16" t="s">
        <v>1146</v>
      </c>
      <c r="D2355" s="355">
        <v>34500</v>
      </c>
      <c r="E2355" s="69"/>
      <c r="F2355" s="69"/>
      <c r="G2355" s="69"/>
      <c r="H2355" s="69"/>
      <c r="I2355" s="69"/>
      <c r="J2355" s="69"/>
      <c r="N2355" s="69"/>
      <c r="O2355" s="69"/>
      <c r="P2355" s="69"/>
      <c r="Q2355" s="69"/>
      <c r="R2355" s="69"/>
      <c r="S2355" s="69"/>
      <c r="T2355" s="69"/>
      <c r="U2355" s="69"/>
      <c r="V2355" s="69"/>
      <c r="W2355" s="69"/>
      <c r="X2355" s="69"/>
      <c r="Y2355" s="69"/>
      <c r="Z2355" s="69"/>
      <c r="AA2355" s="69"/>
      <c r="AB2355" s="69"/>
      <c r="AC2355" s="69"/>
      <c r="AD2355" s="69"/>
      <c r="AE2355" s="69"/>
      <c r="AF2355" s="69"/>
      <c r="AG2355" s="69"/>
      <c r="AH2355" s="69"/>
      <c r="AI2355" s="69"/>
      <c r="AJ2355" s="69"/>
      <c r="AK2355" s="69"/>
      <c r="AL2355" s="69"/>
      <c r="AM2355" s="69"/>
      <c r="AN2355" s="69"/>
      <c r="AO2355" s="69"/>
      <c r="AP2355" s="69"/>
      <c r="AQ2355" s="69"/>
      <c r="AR2355" s="69"/>
      <c r="AS2355" s="69"/>
      <c r="AT2355" s="69"/>
      <c r="AU2355" s="69"/>
      <c r="AV2355" s="69"/>
      <c r="AW2355" s="69"/>
      <c r="AX2355" s="69"/>
      <c r="AY2355" s="69"/>
      <c r="AZ2355" s="69"/>
      <c r="BA2355" s="69"/>
      <c r="BB2355" s="69"/>
      <c r="BC2355" s="69"/>
      <c r="BD2355" s="69"/>
      <c r="BE2355" s="69"/>
      <c r="BF2355" s="69"/>
      <c r="BG2355" s="69"/>
      <c r="BH2355" s="69"/>
      <c r="BI2355" s="69"/>
      <c r="BJ2355" s="69"/>
      <c r="BK2355" s="69"/>
      <c r="BL2355" s="69"/>
      <c r="BM2355" s="69"/>
      <c r="BN2355" s="69"/>
      <c r="BO2355" s="69"/>
      <c r="BP2355" s="69"/>
      <c r="BQ2355" s="69"/>
      <c r="BR2355" s="69"/>
      <c r="BS2355" s="69"/>
      <c r="BT2355" s="69"/>
      <c r="BU2355" s="69"/>
      <c r="BV2355" s="69"/>
      <c r="BW2355" s="69"/>
      <c r="BX2355" s="69"/>
      <c r="BY2355" s="69"/>
      <c r="BZ2355" s="69"/>
      <c r="CA2355" s="69"/>
      <c r="CB2355" s="69"/>
      <c r="CC2355" s="69"/>
      <c r="CD2355" s="69"/>
      <c r="CE2355" s="69"/>
      <c r="CF2355" s="69"/>
      <c r="CG2355" s="69"/>
      <c r="CH2355" s="69"/>
      <c r="CI2355" s="69"/>
      <c r="CJ2355" s="69"/>
      <c r="CK2355" s="69"/>
      <c r="CL2355" s="69"/>
      <c r="CM2355" s="69"/>
      <c r="CN2355" s="69"/>
      <c r="CO2355" s="69"/>
      <c r="CP2355" s="69"/>
      <c r="CQ2355" s="69"/>
      <c r="CR2355" s="69"/>
      <c r="CS2355" s="69"/>
      <c r="CT2355" s="69"/>
      <c r="CU2355" s="69"/>
      <c r="CV2355" s="69"/>
      <c r="CW2355" s="69"/>
      <c r="CX2355" s="69"/>
      <c r="CY2355" s="69"/>
      <c r="CZ2355" s="69"/>
      <c r="DA2355" s="69"/>
      <c r="DB2355" s="69"/>
      <c r="DC2355" s="69"/>
      <c r="DD2355" s="69"/>
      <c r="DE2355" s="69"/>
      <c r="DF2355" s="69"/>
      <c r="DG2355" s="69"/>
      <c r="DH2355" s="69"/>
      <c r="DI2355" s="69"/>
      <c r="DJ2355" s="69"/>
      <c r="DK2355" s="69"/>
      <c r="DL2355" s="69"/>
      <c r="DM2355" s="69"/>
      <c r="DN2355" s="69"/>
      <c r="DO2355" s="69"/>
      <c r="DP2355" s="69"/>
      <c r="DQ2355" s="69"/>
      <c r="DR2355" s="69"/>
      <c r="DS2355" s="69"/>
      <c r="DT2355" s="69"/>
      <c r="DU2355" s="69"/>
      <c r="DV2355" s="69"/>
      <c r="DW2355" s="69"/>
      <c r="DX2355" s="69"/>
      <c r="DY2355" s="69"/>
      <c r="DZ2355" s="69"/>
      <c r="EA2355" s="69"/>
      <c r="EB2355" s="69"/>
      <c r="EC2355" s="69"/>
      <c r="ED2355" s="69"/>
      <c r="EE2355" s="69"/>
      <c r="EF2355" s="69"/>
      <c r="EG2355" s="69"/>
      <c r="EH2355" s="69"/>
      <c r="EI2355" s="69"/>
      <c r="EJ2355" s="69"/>
      <c r="EK2355" s="69"/>
      <c r="EL2355" s="69"/>
      <c r="EM2355" s="69"/>
      <c r="EN2355" s="69"/>
      <c r="EO2355" s="69"/>
      <c r="EP2355" s="69"/>
      <c r="EQ2355" s="69"/>
      <c r="ER2355" s="69"/>
      <c r="ES2355" s="69"/>
      <c r="ET2355" s="69"/>
      <c r="EU2355" s="69"/>
      <c r="EV2355" s="69"/>
      <c r="EW2355" s="69"/>
      <c r="EX2355" s="69"/>
      <c r="EY2355" s="69"/>
      <c r="EZ2355" s="69"/>
      <c r="FA2355" s="69"/>
      <c r="FB2355" s="69"/>
      <c r="FC2355" s="69"/>
      <c r="FD2355" s="69"/>
      <c r="FE2355" s="69"/>
      <c r="FF2355" s="69"/>
      <c r="FG2355" s="69"/>
      <c r="FH2355" s="69"/>
      <c r="FI2355" s="69"/>
      <c r="FJ2355" s="69"/>
      <c r="FK2355" s="69"/>
      <c r="FL2355" s="69"/>
      <c r="FM2355" s="69"/>
      <c r="FN2355" s="69"/>
      <c r="FO2355" s="69"/>
      <c r="FP2355" s="69"/>
      <c r="FQ2355" s="69"/>
      <c r="FR2355" s="69"/>
      <c r="FS2355" s="69"/>
      <c r="FT2355" s="69"/>
      <c r="FU2355" s="69"/>
      <c r="FV2355" s="69"/>
      <c r="FW2355" s="69"/>
      <c r="FX2355" s="69"/>
      <c r="FY2355" s="69"/>
      <c r="FZ2355" s="69"/>
      <c r="GA2355" s="69"/>
      <c r="GB2355" s="69"/>
      <c r="GC2355" s="69"/>
      <c r="GD2355" s="69"/>
      <c r="GE2355" s="69"/>
      <c r="GF2355" s="69"/>
      <c r="GG2355" s="69"/>
      <c r="GH2355" s="69"/>
      <c r="GI2355" s="69"/>
      <c r="GJ2355" s="69"/>
      <c r="GK2355" s="69"/>
      <c r="GL2355" s="69"/>
      <c r="GM2355" s="69"/>
      <c r="GN2355" s="69"/>
      <c r="GO2355" s="69"/>
      <c r="GP2355" s="69"/>
      <c r="GQ2355" s="69"/>
      <c r="GR2355" s="69"/>
      <c r="GS2355" s="69"/>
      <c r="GT2355" s="69"/>
      <c r="GU2355" s="69"/>
      <c r="GV2355" s="69"/>
      <c r="GW2355" s="69"/>
      <c r="GX2355" s="69"/>
      <c r="GY2355" s="69"/>
      <c r="GZ2355" s="69"/>
      <c r="HA2355" s="69"/>
      <c r="HB2355" s="69"/>
      <c r="HC2355" s="69"/>
      <c r="HD2355" s="69"/>
      <c r="HE2355" s="69"/>
      <c r="HF2355" s="69"/>
      <c r="HG2355" s="69"/>
      <c r="HH2355" s="69"/>
      <c r="HI2355" s="69"/>
      <c r="HJ2355" s="69"/>
      <c r="HK2355" s="69"/>
      <c r="HL2355" s="69"/>
      <c r="HM2355" s="69"/>
      <c r="HN2355" s="69"/>
      <c r="HO2355" s="69"/>
      <c r="HP2355" s="69"/>
      <c r="HQ2355" s="69"/>
      <c r="HR2355" s="69"/>
      <c r="HS2355" s="69"/>
      <c r="HT2355" s="69"/>
      <c r="HU2355" s="69"/>
      <c r="HV2355" s="69"/>
      <c r="HW2355" s="69"/>
      <c r="HX2355" s="69"/>
      <c r="HY2355" s="69"/>
      <c r="HZ2355" s="69"/>
      <c r="IA2355" s="69"/>
      <c r="IB2355" s="69"/>
      <c r="IC2355" s="69"/>
      <c r="ID2355" s="69"/>
      <c r="IE2355" s="69"/>
      <c r="IF2355" s="69"/>
      <c r="IG2355" s="69"/>
      <c r="IH2355" s="69"/>
      <c r="II2355" s="69"/>
      <c r="IJ2355" s="69"/>
      <c r="IK2355" s="69"/>
      <c r="IL2355" s="69"/>
      <c r="IM2355" s="69"/>
      <c r="IN2355" s="69"/>
    </row>
    <row r="2356" spans="1:248" s="70" customFormat="1" ht="15" customHeight="1" x14ac:dyDescent="0.2">
      <c r="A2356" s="13" t="s">
        <v>1148</v>
      </c>
      <c r="B2356" s="19">
        <v>52126</v>
      </c>
      <c r="C2356" s="16" t="s">
        <v>1149</v>
      </c>
      <c r="D2356" s="355">
        <v>29600</v>
      </c>
      <c r="E2356" s="69"/>
      <c r="F2356" s="69"/>
      <c r="G2356" s="69"/>
      <c r="H2356" s="69"/>
      <c r="I2356" s="69"/>
      <c r="J2356" s="69"/>
      <c r="N2356" s="69"/>
      <c r="O2356" s="69"/>
      <c r="P2356" s="69"/>
      <c r="Q2356" s="69"/>
      <c r="R2356" s="69"/>
      <c r="S2356" s="69"/>
      <c r="T2356" s="69"/>
      <c r="U2356" s="69"/>
      <c r="V2356" s="69"/>
      <c r="W2356" s="69"/>
      <c r="X2356" s="69"/>
      <c r="Y2356" s="69"/>
      <c r="Z2356" s="69"/>
      <c r="AA2356" s="69"/>
      <c r="AB2356" s="69"/>
      <c r="AC2356" s="69"/>
      <c r="AD2356" s="69"/>
      <c r="AE2356" s="69"/>
      <c r="AF2356" s="69"/>
      <c r="AG2356" s="69"/>
      <c r="AH2356" s="69"/>
      <c r="AI2356" s="69"/>
      <c r="AJ2356" s="69"/>
      <c r="AK2356" s="69"/>
      <c r="AL2356" s="69"/>
      <c r="AM2356" s="69"/>
      <c r="AN2356" s="69"/>
      <c r="AO2356" s="69"/>
      <c r="AP2356" s="69"/>
      <c r="AQ2356" s="69"/>
      <c r="AR2356" s="69"/>
      <c r="AS2356" s="69"/>
      <c r="AT2356" s="69"/>
      <c r="AU2356" s="69"/>
      <c r="AV2356" s="69"/>
      <c r="AW2356" s="69"/>
      <c r="AX2356" s="69"/>
      <c r="AY2356" s="69"/>
      <c r="AZ2356" s="69"/>
      <c r="BA2356" s="69"/>
      <c r="BB2356" s="69"/>
      <c r="BC2356" s="69"/>
      <c r="BD2356" s="69"/>
      <c r="BE2356" s="69"/>
      <c r="BF2356" s="69"/>
      <c r="BG2356" s="69"/>
      <c r="BH2356" s="69"/>
      <c r="BI2356" s="69"/>
      <c r="BJ2356" s="69"/>
      <c r="BK2356" s="69"/>
      <c r="BL2356" s="69"/>
      <c r="BM2356" s="69"/>
      <c r="BN2356" s="69"/>
      <c r="BO2356" s="69"/>
      <c r="BP2356" s="69"/>
      <c r="BQ2356" s="69"/>
      <c r="BR2356" s="69"/>
      <c r="BS2356" s="69"/>
      <c r="BT2356" s="69"/>
      <c r="BU2356" s="69"/>
      <c r="BV2356" s="69"/>
      <c r="BW2356" s="69"/>
      <c r="BX2356" s="69"/>
      <c r="BY2356" s="69"/>
      <c r="BZ2356" s="69"/>
      <c r="CA2356" s="69"/>
      <c r="CB2356" s="69"/>
      <c r="CC2356" s="69"/>
      <c r="CD2356" s="69"/>
      <c r="CE2356" s="69"/>
      <c r="CF2356" s="69"/>
      <c r="CG2356" s="69"/>
      <c r="CH2356" s="69"/>
      <c r="CI2356" s="69"/>
      <c r="CJ2356" s="69"/>
      <c r="CK2356" s="69"/>
      <c r="CL2356" s="69"/>
      <c r="CM2356" s="69"/>
      <c r="CN2356" s="69"/>
      <c r="CO2356" s="69"/>
      <c r="CP2356" s="69"/>
      <c r="CQ2356" s="69"/>
      <c r="CR2356" s="69"/>
      <c r="CS2356" s="69"/>
      <c r="CT2356" s="69"/>
      <c r="CU2356" s="69"/>
      <c r="CV2356" s="69"/>
      <c r="CW2356" s="69"/>
      <c r="CX2356" s="69"/>
      <c r="CY2356" s="69"/>
      <c r="CZ2356" s="69"/>
      <c r="DA2356" s="69"/>
      <c r="DB2356" s="69"/>
      <c r="DC2356" s="69"/>
      <c r="DD2356" s="69"/>
      <c r="DE2356" s="69"/>
      <c r="DF2356" s="69"/>
      <c r="DG2356" s="69"/>
      <c r="DH2356" s="69"/>
      <c r="DI2356" s="69"/>
      <c r="DJ2356" s="69"/>
      <c r="DK2356" s="69"/>
      <c r="DL2356" s="69"/>
      <c r="DM2356" s="69"/>
      <c r="DN2356" s="69"/>
      <c r="DO2356" s="69"/>
      <c r="DP2356" s="69"/>
      <c r="DQ2356" s="69"/>
      <c r="DR2356" s="69"/>
      <c r="DS2356" s="69"/>
      <c r="DT2356" s="69"/>
      <c r="DU2356" s="69"/>
      <c r="DV2356" s="69"/>
      <c r="DW2356" s="69"/>
      <c r="DX2356" s="69"/>
      <c r="DY2356" s="69"/>
      <c r="DZ2356" s="69"/>
      <c r="EA2356" s="69"/>
      <c r="EB2356" s="69"/>
      <c r="EC2356" s="69"/>
      <c r="ED2356" s="69"/>
      <c r="EE2356" s="69"/>
      <c r="EF2356" s="69"/>
      <c r="EG2356" s="69"/>
      <c r="EH2356" s="69"/>
      <c r="EI2356" s="69"/>
      <c r="EJ2356" s="69"/>
      <c r="EK2356" s="69"/>
      <c r="EL2356" s="69"/>
      <c r="EM2356" s="69"/>
      <c r="EN2356" s="69"/>
      <c r="EO2356" s="69"/>
      <c r="EP2356" s="69"/>
      <c r="EQ2356" s="69"/>
      <c r="ER2356" s="69"/>
      <c r="ES2356" s="69"/>
      <c r="ET2356" s="69"/>
      <c r="EU2356" s="69"/>
      <c r="EV2356" s="69"/>
      <c r="EW2356" s="69"/>
      <c r="EX2356" s="69"/>
      <c r="EY2356" s="69"/>
      <c r="EZ2356" s="69"/>
      <c r="FA2356" s="69"/>
      <c r="FB2356" s="69"/>
      <c r="FC2356" s="69"/>
      <c r="FD2356" s="69"/>
      <c r="FE2356" s="69"/>
      <c r="FF2356" s="69"/>
      <c r="FG2356" s="69"/>
      <c r="FH2356" s="69"/>
      <c r="FI2356" s="69"/>
      <c r="FJ2356" s="69"/>
      <c r="FK2356" s="69"/>
      <c r="FL2356" s="69"/>
      <c r="FM2356" s="69"/>
      <c r="FN2356" s="69"/>
      <c r="FO2356" s="69"/>
      <c r="FP2356" s="69"/>
      <c r="FQ2356" s="69"/>
      <c r="FR2356" s="69"/>
      <c r="FS2356" s="69"/>
      <c r="FT2356" s="69"/>
      <c r="FU2356" s="69"/>
      <c r="FV2356" s="69"/>
      <c r="FW2356" s="69"/>
      <c r="FX2356" s="69"/>
      <c r="FY2356" s="69"/>
      <c r="FZ2356" s="69"/>
      <c r="GA2356" s="69"/>
      <c r="GB2356" s="69"/>
      <c r="GC2356" s="69"/>
      <c r="GD2356" s="69"/>
      <c r="GE2356" s="69"/>
      <c r="GF2356" s="69"/>
      <c r="GG2356" s="69"/>
      <c r="GH2356" s="69"/>
      <c r="GI2356" s="69"/>
      <c r="GJ2356" s="69"/>
      <c r="GK2356" s="69"/>
      <c r="GL2356" s="69"/>
      <c r="GM2356" s="69"/>
      <c r="GN2356" s="69"/>
      <c r="GO2356" s="69"/>
      <c r="GP2356" s="69"/>
      <c r="GQ2356" s="69"/>
      <c r="GR2356" s="69"/>
      <c r="GS2356" s="69"/>
      <c r="GT2356" s="69"/>
      <c r="GU2356" s="69"/>
      <c r="GV2356" s="69"/>
      <c r="GW2356" s="69"/>
      <c r="GX2356" s="69"/>
      <c r="GY2356" s="69"/>
      <c r="GZ2356" s="69"/>
      <c r="HA2356" s="69"/>
      <c r="HB2356" s="69"/>
      <c r="HC2356" s="69"/>
      <c r="HD2356" s="69"/>
      <c r="HE2356" s="69"/>
      <c r="HF2356" s="69"/>
      <c r="HG2356" s="69"/>
      <c r="HH2356" s="69"/>
      <c r="HI2356" s="69"/>
      <c r="HJ2356" s="69"/>
      <c r="HK2356" s="69"/>
      <c r="HL2356" s="69"/>
      <c r="HM2356" s="69"/>
      <c r="HN2356" s="69"/>
      <c r="HO2356" s="69"/>
      <c r="HP2356" s="69"/>
      <c r="HQ2356" s="69"/>
      <c r="HR2356" s="69"/>
      <c r="HS2356" s="69"/>
      <c r="HT2356" s="69"/>
      <c r="HU2356" s="69"/>
      <c r="HV2356" s="69"/>
      <c r="HW2356" s="69"/>
      <c r="HX2356" s="69"/>
      <c r="HY2356" s="69"/>
      <c r="HZ2356" s="69"/>
      <c r="IA2356" s="69"/>
      <c r="IB2356" s="69"/>
      <c r="IC2356" s="69"/>
      <c r="ID2356" s="69"/>
      <c r="IE2356" s="69"/>
      <c r="IF2356" s="69"/>
      <c r="IG2356" s="69"/>
      <c r="IH2356" s="69"/>
      <c r="II2356" s="69"/>
      <c r="IJ2356" s="69"/>
      <c r="IK2356" s="69"/>
      <c r="IL2356" s="69"/>
      <c r="IM2356" s="69"/>
      <c r="IN2356" s="69"/>
    </row>
    <row r="2357" spans="1:248" s="70" customFormat="1" ht="32.1" customHeight="1" x14ac:dyDescent="0.2">
      <c r="A2357" s="13" t="s">
        <v>1148</v>
      </c>
      <c r="B2357" s="19">
        <v>52127</v>
      </c>
      <c r="C2357" s="16" t="s">
        <v>1150</v>
      </c>
      <c r="D2357" s="355">
        <v>16640</v>
      </c>
      <c r="E2357" s="69"/>
      <c r="F2357" s="69"/>
      <c r="G2357" s="69"/>
      <c r="H2357" s="69"/>
      <c r="I2357" s="69"/>
      <c r="J2357" s="69"/>
      <c r="N2357" s="69"/>
      <c r="O2357" s="69"/>
      <c r="P2357" s="69"/>
      <c r="Q2357" s="69"/>
      <c r="R2357" s="69"/>
      <c r="S2357" s="69"/>
      <c r="T2357" s="69"/>
      <c r="U2357" s="69"/>
      <c r="V2357" s="69"/>
      <c r="W2357" s="69"/>
      <c r="X2357" s="69"/>
      <c r="Y2357" s="69"/>
      <c r="Z2357" s="69"/>
      <c r="AA2357" s="69"/>
      <c r="AB2357" s="69"/>
      <c r="AC2357" s="69"/>
      <c r="AD2357" s="69"/>
      <c r="AE2357" s="69"/>
      <c r="AF2357" s="69"/>
      <c r="AG2357" s="69"/>
      <c r="AH2357" s="69"/>
      <c r="AI2357" s="69"/>
      <c r="AJ2357" s="69"/>
      <c r="AK2357" s="69"/>
      <c r="AL2357" s="69"/>
      <c r="AM2357" s="69"/>
      <c r="AN2357" s="69"/>
      <c r="AO2357" s="69"/>
      <c r="AP2357" s="69"/>
      <c r="AQ2357" s="69"/>
      <c r="AR2357" s="69"/>
      <c r="AS2357" s="69"/>
      <c r="AT2357" s="69"/>
      <c r="AU2357" s="69"/>
      <c r="AV2357" s="69"/>
      <c r="AW2357" s="69"/>
      <c r="AX2357" s="69"/>
      <c r="AY2357" s="69"/>
      <c r="AZ2357" s="69"/>
      <c r="BA2357" s="69"/>
      <c r="BB2357" s="69"/>
      <c r="BC2357" s="69"/>
      <c r="BD2357" s="69"/>
      <c r="BE2357" s="69"/>
      <c r="BF2357" s="69"/>
      <c r="BG2357" s="69"/>
      <c r="BH2357" s="69"/>
      <c r="BI2357" s="69"/>
      <c r="BJ2357" s="69"/>
      <c r="BK2357" s="69"/>
      <c r="BL2357" s="69"/>
      <c r="BM2357" s="69"/>
      <c r="BN2357" s="69"/>
      <c r="BO2357" s="69"/>
      <c r="BP2357" s="69"/>
      <c r="BQ2357" s="69"/>
      <c r="BR2357" s="69"/>
      <c r="BS2357" s="69"/>
      <c r="BT2357" s="69"/>
      <c r="BU2357" s="69"/>
      <c r="BV2357" s="69"/>
      <c r="BW2357" s="69"/>
      <c r="BX2357" s="69"/>
      <c r="BY2357" s="69"/>
      <c r="BZ2357" s="69"/>
      <c r="CA2357" s="69"/>
      <c r="CB2357" s="69"/>
      <c r="CC2357" s="69"/>
      <c r="CD2357" s="69"/>
      <c r="CE2357" s="69"/>
      <c r="CF2357" s="69"/>
      <c r="CG2357" s="69"/>
      <c r="CH2357" s="69"/>
      <c r="CI2357" s="69"/>
      <c r="CJ2357" s="69"/>
      <c r="CK2357" s="69"/>
      <c r="CL2357" s="69"/>
      <c r="CM2357" s="69"/>
      <c r="CN2357" s="69"/>
      <c r="CO2357" s="69"/>
      <c r="CP2357" s="69"/>
      <c r="CQ2357" s="69"/>
      <c r="CR2357" s="69"/>
      <c r="CS2357" s="69"/>
      <c r="CT2357" s="69"/>
      <c r="CU2357" s="69"/>
      <c r="CV2357" s="69"/>
      <c r="CW2357" s="69"/>
      <c r="CX2357" s="69"/>
      <c r="CY2357" s="69"/>
      <c r="CZ2357" s="69"/>
      <c r="DA2357" s="69"/>
      <c r="DB2357" s="69"/>
      <c r="DC2357" s="69"/>
      <c r="DD2357" s="69"/>
      <c r="DE2357" s="69"/>
      <c r="DF2357" s="69"/>
      <c r="DG2357" s="69"/>
      <c r="DH2357" s="69"/>
      <c r="DI2357" s="69"/>
      <c r="DJ2357" s="69"/>
      <c r="DK2357" s="69"/>
      <c r="DL2357" s="69"/>
      <c r="DM2357" s="69"/>
      <c r="DN2357" s="69"/>
      <c r="DO2357" s="69"/>
      <c r="DP2357" s="69"/>
      <c r="DQ2357" s="69"/>
      <c r="DR2357" s="69"/>
      <c r="DS2357" s="69"/>
      <c r="DT2357" s="69"/>
      <c r="DU2357" s="69"/>
      <c r="DV2357" s="69"/>
      <c r="DW2357" s="69"/>
      <c r="DX2357" s="69"/>
      <c r="DY2357" s="69"/>
      <c r="DZ2357" s="69"/>
      <c r="EA2357" s="69"/>
      <c r="EB2357" s="69"/>
      <c r="EC2357" s="69"/>
      <c r="ED2357" s="69"/>
      <c r="EE2357" s="69"/>
      <c r="EF2357" s="69"/>
      <c r="EG2357" s="69"/>
      <c r="EH2357" s="69"/>
      <c r="EI2357" s="69"/>
      <c r="EJ2357" s="69"/>
      <c r="EK2357" s="69"/>
      <c r="EL2357" s="69"/>
      <c r="EM2357" s="69"/>
      <c r="EN2357" s="69"/>
      <c r="EO2357" s="69"/>
      <c r="EP2357" s="69"/>
      <c r="EQ2357" s="69"/>
      <c r="ER2357" s="69"/>
      <c r="ES2357" s="69"/>
      <c r="ET2357" s="69"/>
      <c r="EU2357" s="69"/>
      <c r="EV2357" s="69"/>
      <c r="EW2357" s="69"/>
      <c r="EX2357" s="69"/>
      <c r="EY2357" s="69"/>
      <c r="EZ2357" s="69"/>
      <c r="FA2357" s="69"/>
      <c r="FB2357" s="69"/>
      <c r="FC2357" s="69"/>
      <c r="FD2357" s="69"/>
      <c r="FE2357" s="69"/>
      <c r="FF2357" s="69"/>
      <c r="FG2357" s="69"/>
      <c r="FH2357" s="69"/>
      <c r="FI2357" s="69"/>
      <c r="FJ2357" s="69"/>
      <c r="FK2357" s="69"/>
      <c r="FL2357" s="69"/>
      <c r="FM2357" s="69"/>
      <c r="FN2357" s="69"/>
      <c r="FO2357" s="69"/>
      <c r="FP2357" s="69"/>
      <c r="FQ2357" s="69"/>
      <c r="FR2357" s="69"/>
      <c r="FS2357" s="69"/>
      <c r="FT2357" s="69"/>
      <c r="FU2357" s="69"/>
      <c r="FV2357" s="69"/>
      <c r="FW2357" s="69"/>
      <c r="FX2357" s="69"/>
      <c r="FY2357" s="69"/>
      <c r="FZ2357" s="69"/>
      <c r="GA2357" s="69"/>
      <c r="GB2357" s="69"/>
      <c r="GC2357" s="69"/>
      <c r="GD2357" s="69"/>
      <c r="GE2357" s="69"/>
      <c r="GF2357" s="69"/>
      <c r="GG2357" s="69"/>
      <c r="GH2357" s="69"/>
      <c r="GI2357" s="69"/>
      <c r="GJ2357" s="69"/>
      <c r="GK2357" s="69"/>
      <c r="GL2357" s="69"/>
      <c r="GM2357" s="69"/>
      <c r="GN2357" s="69"/>
      <c r="GO2357" s="69"/>
      <c r="GP2357" s="69"/>
      <c r="GQ2357" s="69"/>
      <c r="GR2357" s="69"/>
      <c r="GS2357" s="69"/>
      <c r="GT2357" s="69"/>
      <c r="GU2357" s="69"/>
      <c r="GV2357" s="69"/>
      <c r="GW2357" s="69"/>
      <c r="GX2357" s="69"/>
      <c r="GY2357" s="69"/>
      <c r="GZ2357" s="69"/>
      <c r="HA2357" s="69"/>
      <c r="HB2357" s="69"/>
      <c r="HC2357" s="69"/>
      <c r="HD2357" s="69"/>
      <c r="HE2357" s="69"/>
      <c r="HF2357" s="69"/>
      <c r="HG2357" s="69"/>
      <c r="HH2357" s="69"/>
      <c r="HI2357" s="69"/>
      <c r="HJ2357" s="69"/>
      <c r="HK2357" s="69"/>
      <c r="HL2357" s="69"/>
      <c r="HM2357" s="69"/>
      <c r="HN2357" s="69"/>
      <c r="HO2357" s="69"/>
      <c r="HP2357" s="69"/>
      <c r="HQ2357" s="69"/>
      <c r="HR2357" s="69"/>
      <c r="HS2357" s="69"/>
      <c r="HT2357" s="69"/>
      <c r="HU2357" s="69"/>
      <c r="HV2357" s="69"/>
      <c r="HW2357" s="69"/>
      <c r="HX2357" s="69"/>
      <c r="HY2357" s="69"/>
      <c r="HZ2357" s="69"/>
      <c r="IA2357" s="69"/>
      <c r="IB2357" s="69"/>
      <c r="IC2357" s="69"/>
      <c r="ID2357" s="69"/>
      <c r="IE2357" s="69"/>
      <c r="IF2357" s="69"/>
      <c r="IG2357" s="69"/>
      <c r="IH2357" s="69"/>
      <c r="II2357" s="69"/>
      <c r="IJ2357" s="69"/>
      <c r="IK2357" s="69"/>
      <c r="IL2357" s="69"/>
      <c r="IM2357" s="69"/>
      <c r="IN2357" s="69"/>
    </row>
    <row r="2358" spans="1:248" s="70" customFormat="1" ht="15.95" customHeight="1" x14ac:dyDescent="0.2">
      <c r="A2358" s="13" t="s">
        <v>1021</v>
      </c>
      <c r="B2358" s="19">
        <v>52128</v>
      </c>
      <c r="C2358" s="16" t="s">
        <v>1151</v>
      </c>
      <c r="D2358" s="355">
        <v>33900</v>
      </c>
      <c r="E2358" s="69"/>
      <c r="F2358" s="69"/>
      <c r="G2358" s="69"/>
      <c r="H2358" s="69"/>
      <c r="I2358" s="69"/>
      <c r="J2358" s="69"/>
      <c r="N2358" s="69"/>
      <c r="O2358" s="69"/>
      <c r="P2358" s="69"/>
      <c r="Q2358" s="69"/>
      <c r="R2358" s="69"/>
      <c r="S2358" s="69"/>
      <c r="T2358" s="69"/>
      <c r="U2358" s="69"/>
      <c r="V2358" s="69"/>
      <c r="W2358" s="69"/>
      <c r="X2358" s="69"/>
      <c r="Y2358" s="69"/>
      <c r="Z2358" s="69"/>
      <c r="AA2358" s="69"/>
      <c r="AB2358" s="69"/>
      <c r="AC2358" s="69"/>
      <c r="AD2358" s="69"/>
      <c r="AE2358" s="69"/>
      <c r="AF2358" s="69"/>
      <c r="AG2358" s="69"/>
      <c r="AH2358" s="69"/>
      <c r="AI2358" s="69"/>
      <c r="AJ2358" s="69"/>
      <c r="AK2358" s="69"/>
      <c r="AL2358" s="69"/>
      <c r="AM2358" s="69"/>
      <c r="AN2358" s="69"/>
      <c r="AO2358" s="69"/>
      <c r="AP2358" s="69"/>
      <c r="AQ2358" s="69"/>
      <c r="AR2358" s="69"/>
      <c r="AS2358" s="69"/>
      <c r="AT2358" s="69"/>
      <c r="AU2358" s="69"/>
      <c r="AV2358" s="69"/>
      <c r="AW2358" s="69"/>
      <c r="AX2358" s="69"/>
      <c r="AY2358" s="69"/>
      <c r="AZ2358" s="69"/>
      <c r="BA2358" s="69"/>
      <c r="BB2358" s="69"/>
      <c r="BC2358" s="69"/>
      <c r="BD2358" s="69"/>
      <c r="BE2358" s="69"/>
      <c r="BF2358" s="69"/>
      <c r="BG2358" s="69"/>
      <c r="BH2358" s="69"/>
      <c r="BI2358" s="69"/>
      <c r="BJ2358" s="69"/>
      <c r="BK2358" s="69"/>
      <c r="BL2358" s="69"/>
      <c r="BM2358" s="69"/>
      <c r="BN2358" s="69"/>
      <c r="BO2358" s="69"/>
      <c r="BP2358" s="69"/>
      <c r="BQ2358" s="69"/>
      <c r="BR2358" s="69"/>
      <c r="BS2358" s="69"/>
      <c r="BT2358" s="69"/>
      <c r="BU2358" s="69"/>
      <c r="BV2358" s="69"/>
      <c r="BW2358" s="69"/>
      <c r="BX2358" s="69"/>
      <c r="BY2358" s="69"/>
      <c r="BZ2358" s="69"/>
      <c r="CA2358" s="69"/>
      <c r="CB2358" s="69"/>
      <c r="CC2358" s="69"/>
      <c r="CD2358" s="69"/>
      <c r="CE2358" s="69"/>
      <c r="CF2358" s="69"/>
      <c r="CG2358" s="69"/>
      <c r="CH2358" s="69"/>
      <c r="CI2358" s="69"/>
      <c r="CJ2358" s="69"/>
      <c r="CK2358" s="69"/>
      <c r="CL2358" s="69"/>
      <c r="CM2358" s="69"/>
      <c r="CN2358" s="69"/>
      <c r="CO2358" s="69"/>
      <c r="CP2358" s="69"/>
      <c r="CQ2358" s="69"/>
      <c r="CR2358" s="69"/>
      <c r="CS2358" s="69"/>
      <c r="CT2358" s="69"/>
      <c r="CU2358" s="69"/>
      <c r="CV2358" s="69"/>
      <c r="CW2358" s="69"/>
      <c r="CX2358" s="69"/>
      <c r="CY2358" s="69"/>
      <c r="CZ2358" s="69"/>
      <c r="DA2358" s="69"/>
      <c r="DB2358" s="69"/>
      <c r="DC2358" s="69"/>
      <c r="DD2358" s="69"/>
      <c r="DE2358" s="69"/>
      <c r="DF2358" s="69"/>
      <c r="DG2358" s="69"/>
      <c r="DH2358" s="69"/>
      <c r="DI2358" s="69"/>
      <c r="DJ2358" s="69"/>
      <c r="DK2358" s="69"/>
      <c r="DL2358" s="69"/>
      <c r="DM2358" s="69"/>
      <c r="DN2358" s="69"/>
      <c r="DO2358" s="69"/>
      <c r="DP2358" s="69"/>
      <c r="DQ2358" s="69"/>
      <c r="DR2358" s="69"/>
      <c r="DS2358" s="69"/>
      <c r="DT2358" s="69"/>
      <c r="DU2358" s="69"/>
      <c r="DV2358" s="69"/>
      <c r="DW2358" s="69"/>
      <c r="DX2358" s="69"/>
      <c r="DY2358" s="69"/>
      <c r="DZ2358" s="69"/>
      <c r="EA2358" s="69"/>
      <c r="EB2358" s="69"/>
      <c r="EC2358" s="69"/>
      <c r="ED2358" s="69"/>
      <c r="EE2358" s="69"/>
      <c r="EF2358" s="69"/>
      <c r="EG2358" s="69"/>
      <c r="EH2358" s="69"/>
      <c r="EI2358" s="69"/>
      <c r="EJ2358" s="69"/>
      <c r="EK2358" s="69"/>
      <c r="EL2358" s="69"/>
      <c r="EM2358" s="69"/>
      <c r="EN2358" s="69"/>
      <c r="EO2358" s="69"/>
      <c r="EP2358" s="69"/>
      <c r="EQ2358" s="69"/>
      <c r="ER2358" s="69"/>
      <c r="ES2358" s="69"/>
      <c r="ET2358" s="69"/>
      <c r="EU2358" s="69"/>
      <c r="EV2358" s="69"/>
      <c r="EW2358" s="69"/>
      <c r="EX2358" s="69"/>
      <c r="EY2358" s="69"/>
      <c r="EZ2358" s="69"/>
      <c r="FA2358" s="69"/>
      <c r="FB2358" s="69"/>
      <c r="FC2358" s="69"/>
      <c r="FD2358" s="69"/>
      <c r="FE2358" s="69"/>
      <c r="FF2358" s="69"/>
      <c r="FG2358" s="69"/>
      <c r="FH2358" s="69"/>
      <c r="FI2358" s="69"/>
      <c r="FJ2358" s="69"/>
      <c r="FK2358" s="69"/>
      <c r="FL2358" s="69"/>
      <c r="FM2358" s="69"/>
      <c r="FN2358" s="69"/>
      <c r="FO2358" s="69"/>
      <c r="FP2358" s="69"/>
      <c r="FQ2358" s="69"/>
      <c r="FR2358" s="69"/>
      <c r="FS2358" s="69"/>
      <c r="FT2358" s="69"/>
      <c r="FU2358" s="69"/>
      <c r="FV2358" s="69"/>
      <c r="FW2358" s="69"/>
      <c r="FX2358" s="69"/>
      <c r="FY2358" s="69"/>
      <c r="FZ2358" s="69"/>
      <c r="GA2358" s="69"/>
      <c r="GB2358" s="69"/>
      <c r="GC2358" s="69"/>
      <c r="GD2358" s="69"/>
      <c r="GE2358" s="69"/>
      <c r="GF2358" s="69"/>
      <c r="GG2358" s="69"/>
      <c r="GH2358" s="69"/>
      <c r="GI2358" s="69"/>
      <c r="GJ2358" s="69"/>
      <c r="GK2358" s="69"/>
      <c r="GL2358" s="69"/>
      <c r="GM2358" s="69"/>
      <c r="GN2358" s="69"/>
      <c r="GO2358" s="69"/>
      <c r="GP2358" s="69"/>
      <c r="GQ2358" s="69"/>
      <c r="GR2358" s="69"/>
      <c r="GS2358" s="69"/>
      <c r="GT2358" s="69"/>
      <c r="GU2358" s="69"/>
      <c r="GV2358" s="69"/>
      <c r="GW2358" s="69"/>
      <c r="GX2358" s="69"/>
      <c r="GY2358" s="69"/>
      <c r="GZ2358" s="69"/>
      <c r="HA2358" s="69"/>
      <c r="HB2358" s="69"/>
      <c r="HC2358" s="69"/>
      <c r="HD2358" s="69"/>
      <c r="HE2358" s="69"/>
      <c r="HF2358" s="69"/>
      <c r="HG2358" s="69"/>
      <c r="HH2358" s="69"/>
      <c r="HI2358" s="69"/>
      <c r="HJ2358" s="69"/>
      <c r="HK2358" s="69"/>
      <c r="HL2358" s="69"/>
      <c r="HM2358" s="69"/>
      <c r="HN2358" s="69"/>
      <c r="HO2358" s="69"/>
      <c r="HP2358" s="69"/>
      <c r="HQ2358" s="69"/>
      <c r="HR2358" s="69"/>
      <c r="HS2358" s="69"/>
      <c r="HT2358" s="69"/>
      <c r="HU2358" s="69"/>
      <c r="HV2358" s="69"/>
      <c r="HW2358" s="69"/>
      <c r="HX2358" s="69"/>
      <c r="HY2358" s="69"/>
      <c r="HZ2358" s="69"/>
      <c r="IA2358" s="69"/>
      <c r="IB2358" s="69"/>
      <c r="IC2358" s="69"/>
      <c r="ID2358" s="69"/>
      <c r="IE2358" s="69"/>
      <c r="IF2358" s="69"/>
      <c r="IG2358" s="69"/>
      <c r="IH2358" s="69"/>
      <c r="II2358" s="69"/>
      <c r="IJ2358" s="69"/>
      <c r="IK2358" s="69"/>
      <c r="IL2358" s="69"/>
      <c r="IM2358" s="69"/>
      <c r="IN2358" s="69"/>
    </row>
    <row r="2359" spans="1:248" s="70" customFormat="1" ht="77.099999999999994" customHeight="1" x14ac:dyDescent="0.2">
      <c r="A2359" s="13" t="s">
        <v>973</v>
      </c>
      <c r="B2359" s="19">
        <v>52129</v>
      </c>
      <c r="C2359" s="16" t="s">
        <v>1152</v>
      </c>
      <c r="D2359" s="355">
        <v>31200</v>
      </c>
      <c r="E2359" s="69"/>
      <c r="F2359" s="69"/>
      <c r="G2359" s="69"/>
      <c r="H2359" s="69"/>
      <c r="I2359" s="69"/>
      <c r="J2359" s="69"/>
      <c r="N2359" s="69"/>
      <c r="O2359" s="69"/>
      <c r="P2359" s="69"/>
      <c r="Q2359" s="69"/>
      <c r="R2359" s="69"/>
      <c r="S2359" s="69"/>
      <c r="T2359" s="69"/>
      <c r="U2359" s="69"/>
      <c r="V2359" s="69"/>
      <c r="W2359" s="69"/>
      <c r="X2359" s="69"/>
      <c r="Y2359" s="69"/>
      <c r="Z2359" s="69"/>
      <c r="AA2359" s="69"/>
      <c r="AB2359" s="69"/>
      <c r="AC2359" s="69"/>
      <c r="AD2359" s="69"/>
      <c r="AE2359" s="69"/>
      <c r="AF2359" s="69"/>
      <c r="AG2359" s="69"/>
      <c r="AH2359" s="69"/>
      <c r="AI2359" s="69"/>
      <c r="AJ2359" s="69"/>
      <c r="AK2359" s="69"/>
      <c r="AL2359" s="69"/>
      <c r="AM2359" s="69"/>
      <c r="AN2359" s="69"/>
      <c r="AO2359" s="69"/>
      <c r="AP2359" s="69"/>
      <c r="AQ2359" s="69"/>
      <c r="AR2359" s="69"/>
      <c r="AS2359" s="69"/>
      <c r="AT2359" s="69"/>
      <c r="AU2359" s="69"/>
      <c r="AV2359" s="69"/>
      <c r="AW2359" s="69"/>
      <c r="AX2359" s="69"/>
      <c r="AY2359" s="69"/>
      <c r="AZ2359" s="69"/>
      <c r="BA2359" s="69"/>
      <c r="BB2359" s="69"/>
      <c r="BC2359" s="69"/>
      <c r="BD2359" s="69"/>
      <c r="BE2359" s="69"/>
      <c r="BF2359" s="69"/>
      <c r="BG2359" s="69"/>
      <c r="BH2359" s="69"/>
      <c r="BI2359" s="69"/>
      <c r="BJ2359" s="69"/>
      <c r="BK2359" s="69"/>
      <c r="BL2359" s="69"/>
      <c r="BM2359" s="69"/>
      <c r="BN2359" s="69"/>
      <c r="BO2359" s="69"/>
      <c r="BP2359" s="69"/>
      <c r="BQ2359" s="69"/>
      <c r="BR2359" s="69"/>
      <c r="BS2359" s="69"/>
      <c r="BT2359" s="69"/>
      <c r="BU2359" s="69"/>
      <c r="BV2359" s="69"/>
      <c r="BW2359" s="69"/>
      <c r="BX2359" s="69"/>
      <c r="BY2359" s="69"/>
      <c r="BZ2359" s="69"/>
      <c r="CA2359" s="69"/>
      <c r="CB2359" s="69"/>
      <c r="CC2359" s="69"/>
      <c r="CD2359" s="69"/>
      <c r="CE2359" s="69"/>
      <c r="CF2359" s="69"/>
      <c r="CG2359" s="69"/>
      <c r="CH2359" s="69"/>
      <c r="CI2359" s="69"/>
      <c r="CJ2359" s="69"/>
      <c r="CK2359" s="69"/>
      <c r="CL2359" s="69"/>
      <c r="CM2359" s="69"/>
      <c r="CN2359" s="69"/>
      <c r="CO2359" s="69"/>
      <c r="CP2359" s="69"/>
      <c r="CQ2359" s="69"/>
      <c r="CR2359" s="69"/>
      <c r="CS2359" s="69"/>
      <c r="CT2359" s="69"/>
      <c r="CU2359" s="69"/>
      <c r="CV2359" s="69"/>
      <c r="CW2359" s="69"/>
      <c r="CX2359" s="69"/>
      <c r="CY2359" s="69"/>
      <c r="CZ2359" s="69"/>
      <c r="DA2359" s="69"/>
      <c r="DB2359" s="69"/>
      <c r="DC2359" s="69"/>
      <c r="DD2359" s="69"/>
      <c r="DE2359" s="69"/>
      <c r="DF2359" s="69"/>
      <c r="DG2359" s="69"/>
      <c r="DH2359" s="69"/>
      <c r="DI2359" s="69"/>
      <c r="DJ2359" s="69"/>
      <c r="DK2359" s="69"/>
      <c r="DL2359" s="69"/>
      <c r="DM2359" s="69"/>
      <c r="DN2359" s="69"/>
      <c r="DO2359" s="69"/>
      <c r="DP2359" s="69"/>
      <c r="DQ2359" s="69"/>
      <c r="DR2359" s="69"/>
      <c r="DS2359" s="69"/>
      <c r="DT2359" s="69"/>
      <c r="DU2359" s="69"/>
      <c r="DV2359" s="69"/>
      <c r="DW2359" s="69"/>
      <c r="DX2359" s="69"/>
      <c r="DY2359" s="69"/>
      <c r="DZ2359" s="69"/>
      <c r="EA2359" s="69"/>
      <c r="EB2359" s="69"/>
      <c r="EC2359" s="69"/>
      <c r="ED2359" s="69"/>
      <c r="EE2359" s="69"/>
      <c r="EF2359" s="69"/>
      <c r="EG2359" s="69"/>
      <c r="EH2359" s="69"/>
      <c r="EI2359" s="69"/>
      <c r="EJ2359" s="69"/>
      <c r="EK2359" s="69"/>
      <c r="EL2359" s="69"/>
      <c r="EM2359" s="69"/>
      <c r="EN2359" s="69"/>
      <c r="EO2359" s="69"/>
      <c r="EP2359" s="69"/>
      <c r="EQ2359" s="69"/>
      <c r="ER2359" s="69"/>
      <c r="ES2359" s="69"/>
      <c r="ET2359" s="69"/>
      <c r="EU2359" s="69"/>
      <c r="EV2359" s="69"/>
      <c r="EW2359" s="69"/>
      <c r="EX2359" s="69"/>
      <c r="EY2359" s="69"/>
      <c r="EZ2359" s="69"/>
      <c r="FA2359" s="69"/>
      <c r="FB2359" s="69"/>
      <c r="FC2359" s="69"/>
      <c r="FD2359" s="69"/>
      <c r="FE2359" s="69"/>
      <c r="FF2359" s="69"/>
      <c r="FG2359" s="69"/>
      <c r="FH2359" s="69"/>
      <c r="FI2359" s="69"/>
      <c r="FJ2359" s="69"/>
      <c r="FK2359" s="69"/>
      <c r="FL2359" s="69"/>
      <c r="FM2359" s="69"/>
      <c r="FN2359" s="69"/>
      <c r="FO2359" s="69"/>
      <c r="FP2359" s="69"/>
      <c r="FQ2359" s="69"/>
      <c r="FR2359" s="69"/>
      <c r="FS2359" s="69"/>
      <c r="FT2359" s="69"/>
      <c r="FU2359" s="69"/>
      <c r="FV2359" s="69"/>
      <c r="FW2359" s="69"/>
      <c r="FX2359" s="69"/>
      <c r="FY2359" s="69"/>
      <c r="FZ2359" s="69"/>
      <c r="GA2359" s="69"/>
      <c r="GB2359" s="69"/>
      <c r="GC2359" s="69"/>
      <c r="GD2359" s="69"/>
      <c r="GE2359" s="69"/>
      <c r="GF2359" s="69"/>
      <c r="GG2359" s="69"/>
      <c r="GH2359" s="69"/>
      <c r="GI2359" s="69"/>
      <c r="GJ2359" s="69"/>
      <c r="GK2359" s="69"/>
      <c r="GL2359" s="69"/>
      <c r="GM2359" s="69"/>
      <c r="GN2359" s="69"/>
      <c r="GO2359" s="69"/>
      <c r="GP2359" s="69"/>
      <c r="GQ2359" s="69"/>
      <c r="GR2359" s="69"/>
      <c r="GS2359" s="69"/>
      <c r="GT2359" s="69"/>
      <c r="GU2359" s="69"/>
      <c r="GV2359" s="69"/>
      <c r="GW2359" s="69"/>
      <c r="GX2359" s="69"/>
      <c r="GY2359" s="69"/>
      <c r="GZ2359" s="69"/>
      <c r="HA2359" s="69"/>
      <c r="HB2359" s="69"/>
      <c r="HC2359" s="69"/>
      <c r="HD2359" s="69"/>
      <c r="HE2359" s="69"/>
      <c r="HF2359" s="69"/>
      <c r="HG2359" s="69"/>
      <c r="HH2359" s="69"/>
      <c r="HI2359" s="69"/>
      <c r="HJ2359" s="69"/>
      <c r="HK2359" s="69"/>
      <c r="HL2359" s="69"/>
      <c r="HM2359" s="69"/>
      <c r="HN2359" s="69"/>
      <c r="HO2359" s="69"/>
      <c r="HP2359" s="69"/>
      <c r="HQ2359" s="69"/>
      <c r="HR2359" s="69"/>
      <c r="HS2359" s="69"/>
      <c r="HT2359" s="69"/>
      <c r="HU2359" s="69"/>
      <c r="HV2359" s="69"/>
      <c r="HW2359" s="69"/>
      <c r="HX2359" s="69"/>
      <c r="HY2359" s="69"/>
      <c r="HZ2359" s="69"/>
      <c r="IA2359" s="69"/>
      <c r="IB2359" s="69"/>
      <c r="IC2359" s="69"/>
      <c r="ID2359" s="69"/>
      <c r="IE2359" s="69"/>
      <c r="IF2359" s="69"/>
      <c r="IG2359" s="69"/>
      <c r="IH2359" s="69"/>
      <c r="II2359" s="69"/>
      <c r="IJ2359" s="69"/>
      <c r="IK2359" s="69"/>
      <c r="IL2359" s="69"/>
      <c r="IM2359" s="69"/>
      <c r="IN2359" s="69"/>
    </row>
    <row r="2360" spans="1:248" s="70" customFormat="1" ht="77.099999999999994" customHeight="1" x14ac:dyDescent="0.2">
      <c r="A2360" s="13" t="s">
        <v>1023</v>
      </c>
      <c r="B2360" s="19">
        <v>52130</v>
      </c>
      <c r="C2360" s="16" t="s">
        <v>1153</v>
      </c>
      <c r="D2360" s="355">
        <v>28500</v>
      </c>
      <c r="E2360" s="69"/>
      <c r="F2360" s="69"/>
      <c r="G2360" s="69"/>
      <c r="H2360" s="69"/>
      <c r="I2360" s="69"/>
      <c r="J2360" s="69"/>
      <c r="N2360" s="69"/>
      <c r="O2360" s="69"/>
      <c r="P2360" s="69"/>
      <c r="Q2360" s="69"/>
      <c r="R2360" s="69"/>
      <c r="S2360" s="69"/>
      <c r="T2360" s="69"/>
      <c r="U2360" s="69"/>
      <c r="V2360" s="69"/>
      <c r="W2360" s="69"/>
      <c r="X2360" s="69"/>
      <c r="Y2360" s="69"/>
      <c r="Z2360" s="69"/>
      <c r="AA2360" s="69"/>
      <c r="AB2360" s="69"/>
      <c r="AC2360" s="69"/>
      <c r="AD2360" s="69"/>
      <c r="AE2360" s="69"/>
      <c r="AF2360" s="69"/>
      <c r="AG2360" s="69"/>
      <c r="AH2360" s="69"/>
      <c r="AI2360" s="69"/>
      <c r="AJ2360" s="69"/>
      <c r="AK2360" s="69"/>
      <c r="AL2360" s="69"/>
      <c r="AM2360" s="69"/>
      <c r="AN2360" s="69"/>
      <c r="AO2360" s="69"/>
      <c r="AP2360" s="69"/>
      <c r="AQ2360" s="69"/>
      <c r="AR2360" s="69"/>
      <c r="AS2360" s="69"/>
      <c r="AT2360" s="69"/>
      <c r="AU2360" s="69"/>
      <c r="AV2360" s="69"/>
      <c r="AW2360" s="69"/>
      <c r="AX2360" s="69"/>
      <c r="AY2360" s="69"/>
      <c r="AZ2360" s="69"/>
      <c r="BA2360" s="69"/>
      <c r="BB2360" s="69"/>
      <c r="BC2360" s="69"/>
      <c r="BD2360" s="69"/>
      <c r="BE2360" s="69"/>
      <c r="BF2360" s="69"/>
      <c r="BG2360" s="69"/>
      <c r="BH2360" s="69"/>
      <c r="BI2360" s="69"/>
      <c r="BJ2360" s="69"/>
      <c r="BK2360" s="69"/>
      <c r="BL2360" s="69"/>
      <c r="BM2360" s="69"/>
      <c r="BN2360" s="69"/>
      <c r="BO2360" s="69"/>
      <c r="BP2360" s="69"/>
      <c r="BQ2360" s="69"/>
      <c r="BR2360" s="69"/>
      <c r="BS2360" s="69"/>
      <c r="BT2360" s="69"/>
      <c r="BU2360" s="69"/>
      <c r="BV2360" s="69"/>
      <c r="BW2360" s="69"/>
      <c r="BX2360" s="69"/>
      <c r="BY2360" s="69"/>
      <c r="BZ2360" s="69"/>
      <c r="CA2360" s="69"/>
      <c r="CB2360" s="69"/>
      <c r="CC2360" s="69"/>
      <c r="CD2360" s="69"/>
      <c r="CE2360" s="69"/>
      <c r="CF2360" s="69"/>
      <c r="CG2360" s="69"/>
      <c r="CH2360" s="69"/>
      <c r="CI2360" s="69"/>
      <c r="CJ2360" s="69"/>
      <c r="CK2360" s="69"/>
      <c r="CL2360" s="69"/>
      <c r="CM2360" s="69"/>
      <c r="CN2360" s="69"/>
      <c r="CO2360" s="69"/>
      <c r="CP2360" s="69"/>
      <c r="CQ2360" s="69"/>
      <c r="CR2360" s="69"/>
      <c r="CS2360" s="69"/>
      <c r="CT2360" s="69"/>
      <c r="CU2360" s="69"/>
      <c r="CV2360" s="69"/>
      <c r="CW2360" s="69"/>
      <c r="CX2360" s="69"/>
      <c r="CY2360" s="69"/>
      <c r="CZ2360" s="69"/>
      <c r="DA2360" s="69"/>
      <c r="DB2360" s="69"/>
      <c r="DC2360" s="69"/>
      <c r="DD2360" s="69"/>
      <c r="DE2360" s="69"/>
      <c r="DF2360" s="69"/>
      <c r="DG2360" s="69"/>
      <c r="DH2360" s="69"/>
      <c r="DI2360" s="69"/>
      <c r="DJ2360" s="69"/>
      <c r="DK2360" s="69"/>
      <c r="DL2360" s="69"/>
      <c r="DM2360" s="69"/>
      <c r="DN2360" s="69"/>
      <c r="DO2360" s="69"/>
      <c r="DP2360" s="69"/>
      <c r="DQ2360" s="69"/>
      <c r="DR2360" s="69"/>
      <c r="DS2360" s="69"/>
      <c r="DT2360" s="69"/>
      <c r="DU2360" s="69"/>
      <c r="DV2360" s="69"/>
      <c r="DW2360" s="69"/>
      <c r="DX2360" s="69"/>
      <c r="DY2360" s="69"/>
      <c r="DZ2360" s="69"/>
      <c r="EA2360" s="69"/>
      <c r="EB2360" s="69"/>
      <c r="EC2360" s="69"/>
      <c r="ED2360" s="69"/>
      <c r="EE2360" s="69"/>
      <c r="EF2360" s="69"/>
      <c r="EG2360" s="69"/>
      <c r="EH2360" s="69"/>
      <c r="EI2360" s="69"/>
      <c r="EJ2360" s="69"/>
      <c r="EK2360" s="69"/>
      <c r="EL2360" s="69"/>
      <c r="EM2360" s="69"/>
      <c r="EN2360" s="69"/>
      <c r="EO2360" s="69"/>
      <c r="EP2360" s="69"/>
      <c r="EQ2360" s="69"/>
      <c r="ER2360" s="69"/>
      <c r="ES2360" s="69"/>
      <c r="ET2360" s="69"/>
      <c r="EU2360" s="69"/>
      <c r="EV2360" s="69"/>
      <c r="EW2360" s="69"/>
      <c r="EX2360" s="69"/>
      <c r="EY2360" s="69"/>
      <c r="EZ2360" s="69"/>
      <c r="FA2360" s="69"/>
      <c r="FB2360" s="69"/>
      <c r="FC2360" s="69"/>
      <c r="FD2360" s="69"/>
      <c r="FE2360" s="69"/>
      <c r="FF2360" s="69"/>
      <c r="FG2360" s="69"/>
      <c r="FH2360" s="69"/>
      <c r="FI2360" s="69"/>
      <c r="FJ2360" s="69"/>
      <c r="FK2360" s="69"/>
      <c r="FL2360" s="69"/>
      <c r="FM2360" s="69"/>
      <c r="FN2360" s="69"/>
      <c r="FO2360" s="69"/>
      <c r="FP2360" s="69"/>
      <c r="FQ2360" s="69"/>
      <c r="FR2360" s="69"/>
      <c r="FS2360" s="69"/>
      <c r="FT2360" s="69"/>
      <c r="FU2360" s="69"/>
      <c r="FV2360" s="69"/>
      <c r="FW2360" s="69"/>
      <c r="FX2360" s="69"/>
      <c r="FY2360" s="69"/>
      <c r="FZ2360" s="69"/>
      <c r="GA2360" s="69"/>
      <c r="GB2360" s="69"/>
      <c r="GC2360" s="69"/>
      <c r="GD2360" s="69"/>
      <c r="GE2360" s="69"/>
      <c r="GF2360" s="69"/>
      <c r="GG2360" s="69"/>
      <c r="GH2360" s="69"/>
      <c r="GI2360" s="69"/>
      <c r="GJ2360" s="69"/>
      <c r="GK2360" s="69"/>
      <c r="GL2360" s="69"/>
      <c r="GM2360" s="69"/>
      <c r="GN2360" s="69"/>
      <c r="GO2360" s="69"/>
      <c r="GP2360" s="69"/>
      <c r="GQ2360" s="69"/>
      <c r="GR2360" s="69"/>
      <c r="GS2360" s="69"/>
      <c r="GT2360" s="69"/>
      <c r="GU2360" s="69"/>
      <c r="GV2360" s="69"/>
      <c r="GW2360" s="69"/>
      <c r="GX2360" s="69"/>
      <c r="GY2360" s="69"/>
      <c r="GZ2360" s="69"/>
      <c r="HA2360" s="69"/>
      <c r="HB2360" s="69"/>
      <c r="HC2360" s="69"/>
      <c r="HD2360" s="69"/>
      <c r="HE2360" s="69"/>
      <c r="HF2360" s="69"/>
      <c r="HG2360" s="69"/>
      <c r="HH2360" s="69"/>
      <c r="HI2360" s="69"/>
      <c r="HJ2360" s="69"/>
      <c r="HK2360" s="69"/>
      <c r="HL2360" s="69"/>
      <c r="HM2360" s="69"/>
      <c r="HN2360" s="69"/>
      <c r="HO2360" s="69"/>
      <c r="HP2360" s="69"/>
      <c r="HQ2360" s="69"/>
      <c r="HR2360" s="69"/>
      <c r="HS2360" s="69"/>
      <c r="HT2360" s="69"/>
      <c r="HU2360" s="69"/>
      <c r="HV2360" s="69"/>
      <c r="HW2360" s="69"/>
      <c r="HX2360" s="69"/>
      <c r="HY2360" s="69"/>
      <c r="HZ2360" s="69"/>
      <c r="IA2360" s="69"/>
      <c r="IB2360" s="69"/>
      <c r="IC2360" s="69"/>
      <c r="ID2360" s="69"/>
      <c r="IE2360" s="69"/>
      <c r="IF2360" s="69"/>
      <c r="IG2360" s="69"/>
      <c r="IH2360" s="69"/>
      <c r="II2360" s="69"/>
      <c r="IJ2360" s="69"/>
      <c r="IK2360" s="69"/>
      <c r="IL2360" s="69"/>
      <c r="IM2360" s="69"/>
      <c r="IN2360" s="69"/>
    </row>
    <row r="2361" spans="1:248" s="70" customFormat="1" ht="77.099999999999994" customHeight="1" x14ac:dyDescent="0.2">
      <c r="A2361" s="13" t="s">
        <v>1155</v>
      </c>
      <c r="B2361" s="19">
        <v>52131</v>
      </c>
      <c r="C2361" s="16" t="s">
        <v>1156</v>
      </c>
      <c r="D2361" s="355">
        <v>28500</v>
      </c>
      <c r="E2361" s="69"/>
      <c r="F2361" s="69"/>
      <c r="G2361" s="69"/>
      <c r="H2361" s="69"/>
      <c r="I2361" s="69"/>
      <c r="J2361" s="69"/>
      <c r="N2361" s="69"/>
      <c r="O2361" s="69"/>
      <c r="P2361" s="69"/>
      <c r="Q2361" s="69"/>
      <c r="R2361" s="69"/>
      <c r="S2361" s="69"/>
      <c r="T2361" s="69"/>
      <c r="U2361" s="69"/>
      <c r="V2361" s="69"/>
      <c r="W2361" s="69"/>
      <c r="X2361" s="69"/>
      <c r="Y2361" s="69"/>
      <c r="Z2361" s="69"/>
      <c r="AA2361" s="69"/>
      <c r="AB2361" s="69"/>
      <c r="AC2361" s="69"/>
      <c r="AD2361" s="69"/>
      <c r="AE2361" s="69"/>
      <c r="AF2361" s="69"/>
      <c r="AG2361" s="69"/>
      <c r="AH2361" s="69"/>
      <c r="AI2361" s="69"/>
      <c r="AJ2361" s="69"/>
      <c r="AK2361" s="69"/>
      <c r="AL2361" s="69"/>
      <c r="AM2361" s="69"/>
      <c r="AN2361" s="69"/>
      <c r="AO2361" s="69"/>
      <c r="AP2361" s="69"/>
      <c r="AQ2361" s="69"/>
      <c r="AR2361" s="69"/>
      <c r="AS2361" s="69"/>
      <c r="AT2361" s="69"/>
      <c r="AU2361" s="69"/>
      <c r="AV2361" s="69"/>
      <c r="AW2361" s="69"/>
      <c r="AX2361" s="69"/>
      <c r="AY2361" s="69"/>
      <c r="AZ2361" s="69"/>
      <c r="BA2361" s="69"/>
      <c r="BB2361" s="69"/>
      <c r="BC2361" s="69"/>
      <c r="BD2361" s="69"/>
      <c r="BE2361" s="69"/>
      <c r="BF2361" s="69"/>
      <c r="BG2361" s="69"/>
      <c r="BH2361" s="69"/>
      <c r="BI2361" s="69"/>
      <c r="BJ2361" s="69"/>
      <c r="BK2361" s="69"/>
      <c r="BL2361" s="69"/>
      <c r="BM2361" s="69"/>
      <c r="BN2361" s="69"/>
      <c r="BO2361" s="69"/>
      <c r="BP2361" s="69"/>
      <c r="BQ2361" s="69"/>
      <c r="BR2361" s="69"/>
      <c r="BS2361" s="69"/>
      <c r="BT2361" s="69"/>
      <c r="BU2361" s="69"/>
      <c r="BV2361" s="69"/>
      <c r="BW2361" s="69"/>
      <c r="BX2361" s="69"/>
      <c r="BY2361" s="69"/>
      <c r="BZ2361" s="69"/>
      <c r="CA2361" s="69"/>
      <c r="CB2361" s="69"/>
      <c r="CC2361" s="69"/>
      <c r="CD2361" s="69"/>
      <c r="CE2361" s="69"/>
      <c r="CF2361" s="69"/>
      <c r="CG2361" s="69"/>
      <c r="CH2361" s="69"/>
      <c r="CI2361" s="69"/>
      <c r="CJ2361" s="69"/>
      <c r="CK2361" s="69"/>
      <c r="CL2361" s="69"/>
      <c r="CM2361" s="69"/>
      <c r="CN2361" s="69"/>
      <c r="CO2361" s="69"/>
      <c r="CP2361" s="69"/>
      <c r="CQ2361" s="69"/>
      <c r="CR2361" s="69"/>
      <c r="CS2361" s="69"/>
      <c r="CT2361" s="69"/>
      <c r="CU2361" s="69"/>
      <c r="CV2361" s="69"/>
      <c r="CW2361" s="69"/>
      <c r="CX2361" s="69"/>
      <c r="CY2361" s="69"/>
      <c r="CZ2361" s="69"/>
      <c r="DA2361" s="69"/>
      <c r="DB2361" s="69"/>
      <c r="DC2361" s="69"/>
      <c r="DD2361" s="69"/>
      <c r="DE2361" s="69"/>
      <c r="DF2361" s="69"/>
      <c r="DG2361" s="69"/>
      <c r="DH2361" s="69"/>
      <c r="DI2361" s="69"/>
      <c r="DJ2361" s="69"/>
      <c r="DK2361" s="69"/>
      <c r="DL2361" s="69"/>
      <c r="DM2361" s="69"/>
      <c r="DN2361" s="69"/>
      <c r="DO2361" s="69"/>
      <c r="DP2361" s="69"/>
      <c r="DQ2361" s="69"/>
      <c r="DR2361" s="69"/>
      <c r="DS2361" s="69"/>
      <c r="DT2361" s="69"/>
      <c r="DU2361" s="69"/>
      <c r="DV2361" s="69"/>
      <c r="DW2361" s="69"/>
      <c r="DX2361" s="69"/>
      <c r="DY2361" s="69"/>
      <c r="DZ2361" s="69"/>
      <c r="EA2361" s="69"/>
      <c r="EB2361" s="69"/>
      <c r="EC2361" s="69"/>
      <c r="ED2361" s="69"/>
      <c r="EE2361" s="69"/>
      <c r="EF2361" s="69"/>
      <c r="EG2361" s="69"/>
      <c r="EH2361" s="69"/>
      <c r="EI2361" s="69"/>
      <c r="EJ2361" s="69"/>
      <c r="EK2361" s="69"/>
      <c r="EL2361" s="69"/>
      <c r="EM2361" s="69"/>
      <c r="EN2361" s="69"/>
      <c r="EO2361" s="69"/>
      <c r="EP2361" s="69"/>
      <c r="EQ2361" s="69"/>
      <c r="ER2361" s="69"/>
      <c r="ES2361" s="69"/>
      <c r="ET2361" s="69"/>
      <c r="EU2361" s="69"/>
      <c r="EV2361" s="69"/>
      <c r="EW2361" s="69"/>
      <c r="EX2361" s="69"/>
      <c r="EY2361" s="69"/>
      <c r="EZ2361" s="69"/>
      <c r="FA2361" s="69"/>
      <c r="FB2361" s="69"/>
      <c r="FC2361" s="69"/>
      <c r="FD2361" s="69"/>
      <c r="FE2361" s="69"/>
      <c r="FF2361" s="69"/>
      <c r="FG2361" s="69"/>
      <c r="FH2361" s="69"/>
      <c r="FI2361" s="69"/>
      <c r="FJ2361" s="69"/>
      <c r="FK2361" s="69"/>
      <c r="FL2361" s="69"/>
      <c r="FM2361" s="69"/>
      <c r="FN2361" s="69"/>
      <c r="FO2361" s="69"/>
      <c r="FP2361" s="69"/>
      <c r="FQ2361" s="69"/>
      <c r="FR2361" s="69"/>
      <c r="FS2361" s="69"/>
      <c r="FT2361" s="69"/>
      <c r="FU2361" s="69"/>
      <c r="FV2361" s="69"/>
      <c r="FW2361" s="69"/>
      <c r="FX2361" s="69"/>
      <c r="FY2361" s="69"/>
      <c r="FZ2361" s="69"/>
      <c r="GA2361" s="69"/>
      <c r="GB2361" s="69"/>
      <c r="GC2361" s="69"/>
      <c r="GD2361" s="69"/>
      <c r="GE2361" s="69"/>
      <c r="GF2361" s="69"/>
      <c r="GG2361" s="69"/>
      <c r="GH2361" s="69"/>
      <c r="GI2361" s="69"/>
      <c r="GJ2361" s="69"/>
      <c r="GK2361" s="69"/>
      <c r="GL2361" s="69"/>
      <c r="GM2361" s="69"/>
      <c r="GN2361" s="69"/>
      <c r="GO2361" s="69"/>
      <c r="GP2361" s="69"/>
      <c r="GQ2361" s="69"/>
      <c r="GR2361" s="69"/>
      <c r="GS2361" s="69"/>
      <c r="GT2361" s="69"/>
      <c r="GU2361" s="69"/>
      <c r="GV2361" s="69"/>
      <c r="GW2361" s="69"/>
      <c r="GX2361" s="69"/>
      <c r="GY2361" s="69"/>
      <c r="GZ2361" s="69"/>
      <c r="HA2361" s="69"/>
      <c r="HB2361" s="69"/>
      <c r="HC2361" s="69"/>
      <c r="HD2361" s="69"/>
      <c r="HE2361" s="69"/>
      <c r="HF2361" s="69"/>
      <c r="HG2361" s="69"/>
      <c r="HH2361" s="69"/>
      <c r="HI2361" s="69"/>
      <c r="HJ2361" s="69"/>
      <c r="HK2361" s="69"/>
      <c r="HL2361" s="69"/>
      <c r="HM2361" s="69"/>
      <c r="HN2361" s="69"/>
      <c r="HO2361" s="69"/>
      <c r="HP2361" s="69"/>
      <c r="HQ2361" s="69"/>
      <c r="HR2361" s="69"/>
      <c r="HS2361" s="69"/>
      <c r="HT2361" s="69"/>
      <c r="HU2361" s="69"/>
      <c r="HV2361" s="69"/>
      <c r="HW2361" s="69"/>
      <c r="HX2361" s="69"/>
      <c r="HY2361" s="69"/>
      <c r="HZ2361" s="69"/>
      <c r="IA2361" s="69"/>
      <c r="IB2361" s="69"/>
      <c r="IC2361" s="69"/>
      <c r="ID2361" s="69"/>
      <c r="IE2361" s="69"/>
      <c r="IF2361" s="69"/>
      <c r="IG2361" s="69"/>
      <c r="IH2361" s="69"/>
      <c r="II2361" s="69"/>
      <c r="IJ2361" s="69"/>
      <c r="IK2361" s="69"/>
      <c r="IL2361" s="69"/>
      <c r="IM2361" s="69"/>
      <c r="IN2361" s="69"/>
    </row>
    <row r="2362" spans="1:248" s="70" customFormat="1" ht="77.099999999999994" customHeight="1" x14ac:dyDescent="0.2">
      <c r="A2362" s="13" t="s">
        <v>968</v>
      </c>
      <c r="B2362" s="19">
        <v>52132</v>
      </c>
      <c r="C2362" s="16" t="s">
        <v>1157</v>
      </c>
      <c r="D2362" s="355">
        <v>19800</v>
      </c>
      <c r="E2362" s="69"/>
      <c r="F2362" s="69"/>
      <c r="G2362" s="69"/>
      <c r="H2362" s="69"/>
      <c r="I2362" s="69"/>
      <c r="J2362" s="69"/>
      <c r="N2362" s="69"/>
      <c r="O2362" s="69"/>
      <c r="P2362" s="69"/>
      <c r="Q2362" s="69"/>
      <c r="R2362" s="69"/>
      <c r="S2362" s="69"/>
      <c r="T2362" s="69"/>
      <c r="U2362" s="69"/>
      <c r="V2362" s="69"/>
      <c r="W2362" s="69"/>
      <c r="X2362" s="69"/>
      <c r="Y2362" s="69"/>
      <c r="Z2362" s="69"/>
      <c r="AA2362" s="69"/>
      <c r="AB2362" s="69"/>
      <c r="AC2362" s="69"/>
      <c r="AD2362" s="69"/>
      <c r="AE2362" s="69"/>
      <c r="AF2362" s="69"/>
      <c r="AG2362" s="69"/>
      <c r="AH2362" s="69"/>
      <c r="AI2362" s="69"/>
      <c r="AJ2362" s="69"/>
      <c r="AK2362" s="69"/>
      <c r="AL2362" s="69"/>
      <c r="AM2362" s="69"/>
      <c r="AN2362" s="69"/>
      <c r="AO2362" s="69"/>
      <c r="AP2362" s="69"/>
      <c r="AQ2362" s="69"/>
      <c r="AR2362" s="69"/>
      <c r="AS2362" s="69"/>
      <c r="AT2362" s="69"/>
      <c r="AU2362" s="69"/>
      <c r="AV2362" s="69"/>
      <c r="AW2362" s="69"/>
      <c r="AX2362" s="69"/>
      <c r="AY2362" s="69"/>
      <c r="AZ2362" s="69"/>
      <c r="BA2362" s="69"/>
      <c r="BB2362" s="69"/>
      <c r="BC2362" s="69"/>
      <c r="BD2362" s="69"/>
      <c r="BE2362" s="69"/>
      <c r="BF2362" s="69"/>
      <c r="BG2362" s="69"/>
      <c r="BH2362" s="69"/>
      <c r="BI2362" s="69"/>
      <c r="BJ2362" s="69"/>
      <c r="BK2362" s="69"/>
      <c r="BL2362" s="69"/>
      <c r="BM2362" s="69"/>
      <c r="BN2362" s="69"/>
      <c r="BO2362" s="69"/>
      <c r="BP2362" s="69"/>
      <c r="BQ2362" s="69"/>
      <c r="BR2362" s="69"/>
      <c r="BS2362" s="69"/>
      <c r="BT2362" s="69"/>
      <c r="BU2362" s="69"/>
      <c r="BV2362" s="69"/>
      <c r="BW2362" s="69"/>
      <c r="BX2362" s="69"/>
      <c r="BY2362" s="69"/>
      <c r="BZ2362" s="69"/>
      <c r="CA2362" s="69"/>
      <c r="CB2362" s="69"/>
      <c r="CC2362" s="69"/>
      <c r="CD2362" s="69"/>
      <c r="CE2362" s="69"/>
      <c r="CF2362" s="69"/>
      <c r="CG2362" s="69"/>
      <c r="CH2362" s="69"/>
      <c r="CI2362" s="69"/>
      <c r="CJ2362" s="69"/>
      <c r="CK2362" s="69"/>
      <c r="CL2362" s="69"/>
      <c r="CM2362" s="69"/>
      <c r="CN2362" s="69"/>
      <c r="CO2362" s="69"/>
      <c r="CP2362" s="69"/>
      <c r="CQ2362" s="69"/>
      <c r="CR2362" s="69"/>
      <c r="CS2362" s="69"/>
      <c r="CT2362" s="69"/>
      <c r="CU2362" s="69"/>
      <c r="CV2362" s="69"/>
      <c r="CW2362" s="69"/>
      <c r="CX2362" s="69"/>
      <c r="CY2362" s="69"/>
      <c r="CZ2362" s="69"/>
      <c r="DA2362" s="69"/>
      <c r="DB2362" s="69"/>
      <c r="DC2362" s="69"/>
      <c r="DD2362" s="69"/>
      <c r="DE2362" s="69"/>
      <c r="DF2362" s="69"/>
      <c r="DG2362" s="69"/>
      <c r="DH2362" s="69"/>
      <c r="DI2362" s="69"/>
      <c r="DJ2362" s="69"/>
      <c r="DK2362" s="69"/>
      <c r="DL2362" s="69"/>
      <c r="DM2362" s="69"/>
      <c r="DN2362" s="69"/>
      <c r="DO2362" s="69"/>
      <c r="DP2362" s="69"/>
      <c r="DQ2362" s="69"/>
      <c r="DR2362" s="69"/>
      <c r="DS2362" s="69"/>
      <c r="DT2362" s="69"/>
      <c r="DU2362" s="69"/>
      <c r="DV2362" s="69"/>
      <c r="DW2362" s="69"/>
      <c r="DX2362" s="69"/>
      <c r="DY2362" s="69"/>
      <c r="DZ2362" s="69"/>
      <c r="EA2362" s="69"/>
      <c r="EB2362" s="69"/>
      <c r="EC2362" s="69"/>
      <c r="ED2362" s="69"/>
      <c r="EE2362" s="69"/>
      <c r="EF2362" s="69"/>
      <c r="EG2362" s="69"/>
      <c r="EH2362" s="69"/>
      <c r="EI2362" s="69"/>
      <c r="EJ2362" s="69"/>
      <c r="EK2362" s="69"/>
      <c r="EL2362" s="69"/>
      <c r="EM2362" s="69"/>
      <c r="EN2362" s="69"/>
      <c r="EO2362" s="69"/>
      <c r="EP2362" s="69"/>
      <c r="EQ2362" s="69"/>
      <c r="ER2362" s="69"/>
      <c r="ES2362" s="69"/>
      <c r="ET2362" s="69"/>
      <c r="EU2362" s="69"/>
      <c r="EV2362" s="69"/>
      <c r="EW2362" s="69"/>
      <c r="EX2362" s="69"/>
      <c r="EY2362" s="69"/>
      <c r="EZ2362" s="69"/>
      <c r="FA2362" s="69"/>
      <c r="FB2362" s="69"/>
      <c r="FC2362" s="69"/>
      <c r="FD2362" s="69"/>
      <c r="FE2362" s="69"/>
      <c r="FF2362" s="69"/>
      <c r="FG2362" s="69"/>
      <c r="FH2362" s="69"/>
      <c r="FI2362" s="69"/>
      <c r="FJ2362" s="69"/>
      <c r="FK2362" s="69"/>
      <c r="FL2362" s="69"/>
      <c r="FM2362" s="69"/>
      <c r="FN2362" s="69"/>
      <c r="FO2362" s="69"/>
      <c r="FP2362" s="69"/>
      <c r="FQ2362" s="69"/>
      <c r="FR2362" s="69"/>
      <c r="FS2362" s="69"/>
      <c r="FT2362" s="69"/>
      <c r="FU2362" s="69"/>
      <c r="FV2362" s="69"/>
      <c r="FW2362" s="69"/>
      <c r="FX2362" s="69"/>
      <c r="FY2362" s="69"/>
      <c r="FZ2362" s="69"/>
      <c r="GA2362" s="69"/>
      <c r="GB2362" s="69"/>
      <c r="GC2362" s="69"/>
      <c r="GD2362" s="69"/>
      <c r="GE2362" s="69"/>
      <c r="GF2362" s="69"/>
      <c r="GG2362" s="69"/>
      <c r="GH2362" s="69"/>
      <c r="GI2362" s="69"/>
      <c r="GJ2362" s="69"/>
      <c r="GK2362" s="69"/>
      <c r="GL2362" s="69"/>
      <c r="GM2362" s="69"/>
      <c r="GN2362" s="69"/>
      <c r="GO2362" s="69"/>
      <c r="GP2362" s="69"/>
      <c r="GQ2362" s="69"/>
      <c r="GR2362" s="69"/>
      <c r="GS2362" s="69"/>
      <c r="GT2362" s="69"/>
      <c r="GU2362" s="69"/>
      <c r="GV2362" s="69"/>
      <c r="GW2362" s="69"/>
      <c r="GX2362" s="69"/>
      <c r="GY2362" s="69"/>
      <c r="GZ2362" s="69"/>
      <c r="HA2362" s="69"/>
      <c r="HB2362" s="69"/>
      <c r="HC2362" s="69"/>
      <c r="HD2362" s="69"/>
      <c r="HE2362" s="69"/>
      <c r="HF2362" s="69"/>
      <c r="HG2362" s="69"/>
      <c r="HH2362" s="69"/>
      <c r="HI2362" s="69"/>
      <c r="HJ2362" s="69"/>
      <c r="HK2362" s="69"/>
      <c r="HL2362" s="69"/>
      <c r="HM2362" s="69"/>
      <c r="HN2362" s="69"/>
      <c r="HO2362" s="69"/>
      <c r="HP2362" s="69"/>
      <c r="HQ2362" s="69"/>
      <c r="HR2362" s="69"/>
      <c r="HS2362" s="69"/>
      <c r="HT2362" s="69"/>
      <c r="HU2362" s="69"/>
      <c r="HV2362" s="69"/>
      <c r="HW2362" s="69"/>
      <c r="HX2362" s="69"/>
      <c r="HY2362" s="69"/>
      <c r="HZ2362" s="69"/>
      <c r="IA2362" s="69"/>
      <c r="IB2362" s="69"/>
      <c r="IC2362" s="69"/>
      <c r="ID2362" s="69"/>
      <c r="IE2362" s="69"/>
      <c r="IF2362" s="69"/>
      <c r="IG2362" s="69"/>
      <c r="IH2362" s="69"/>
      <c r="II2362" s="69"/>
      <c r="IJ2362" s="69"/>
      <c r="IK2362" s="69"/>
      <c r="IL2362" s="69"/>
      <c r="IM2362" s="69"/>
      <c r="IN2362" s="69"/>
    </row>
    <row r="2363" spans="1:248" s="70" customFormat="1" ht="77.099999999999994" customHeight="1" x14ac:dyDescent="0.2">
      <c r="A2363" s="13" t="s">
        <v>1159</v>
      </c>
      <c r="B2363" s="19">
        <v>52133</v>
      </c>
      <c r="C2363" s="16" t="s">
        <v>1160</v>
      </c>
      <c r="D2363" s="355">
        <v>15500</v>
      </c>
      <c r="E2363" s="69"/>
      <c r="F2363" s="69"/>
      <c r="G2363" s="69"/>
      <c r="H2363" s="69"/>
      <c r="I2363" s="69"/>
      <c r="J2363" s="69"/>
      <c r="N2363" s="69"/>
      <c r="O2363" s="69"/>
      <c r="P2363" s="69"/>
      <c r="Q2363" s="69"/>
      <c r="R2363" s="69"/>
      <c r="S2363" s="69"/>
      <c r="T2363" s="69"/>
      <c r="U2363" s="69"/>
      <c r="V2363" s="69"/>
      <c r="W2363" s="69"/>
      <c r="X2363" s="69"/>
      <c r="Y2363" s="69"/>
      <c r="Z2363" s="69"/>
      <c r="AA2363" s="69"/>
      <c r="AB2363" s="69"/>
      <c r="AC2363" s="69"/>
      <c r="AD2363" s="69"/>
      <c r="AE2363" s="69"/>
      <c r="AF2363" s="69"/>
      <c r="AG2363" s="69"/>
      <c r="AH2363" s="69"/>
      <c r="AI2363" s="69"/>
      <c r="AJ2363" s="69"/>
      <c r="AK2363" s="69"/>
      <c r="AL2363" s="69"/>
      <c r="AM2363" s="69"/>
      <c r="AN2363" s="69"/>
      <c r="AO2363" s="69"/>
      <c r="AP2363" s="69"/>
      <c r="AQ2363" s="69"/>
      <c r="AR2363" s="69"/>
      <c r="AS2363" s="69"/>
      <c r="AT2363" s="69"/>
      <c r="AU2363" s="69"/>
      <c r="AV2363" s="69"/>
      <c r="AW2363" s="69"/>
      <c r="AX2363" s="69"/>
      <c r="AY2363" s="69"/>
      <c r="AZ2363" s="69"/>
      <c r="BA2363" s="69"/>
      <c r="BB2363" s="69"/>
      <c r="BC2363" s="69"/>
      <c r="BD2363" s="69"/>
      <c r="BE2363" s="69"/>
      <c r="BF2363" s="69"/>
      <c r="BG2363" s="69"/>
      <c r="BH2363" s="69"/>
      <c r="BI2363" s="69"/>
      <c r="BJ2363" s="69"/>
      <c r="BK2363" s="69"/>
      <c r="BL2363" s="69"/>
      <c r="BM2363" s="69"/>
      <c r="BN2363" s="69"/>
      <c r="BO2363" s="69"/>
      <c r="BP2363" s="69"/>
      <c r="BQ2363" s="69"/>
      <c r="BR2363" s="69"/>
      <c r="BS2363" s="69"/>
      <c r="BT2363" s="69"/>
      <c r="BU2363" s="69"/>
      <c r="BV2363" s="69"/>
      <c r="BW2363" s="69"/>
      <c r="BX2363" s="69"/>
      <c r="BY2363" s="69"/>
      <c r="BZ2363" s="69"/>
      <c r="CA2363" s="69"/>
      <c r="CB2363" s="69"/>
      <c r="CC2363" s="69"/>
      <c r="CD2363" s="69"/>
      <c r="CE2363" s="69"/>
      <c r="CF2363" s="69"/>
      <c r="CG2363" s="69"/>
      <c r="CH2363" s="69"/>
      <c r="CI2363" s="69"/>
      <c r="CJ2363" s="69"/>
      <c r="CK2363" s="69"/>
      <c r="CL2363" s="69"/>
      <c r="CM2363" s="69"/>
      <c r="CN2363" s="69"/>
      <c r="CO2363" s="69"/>
      <c r="CP2363" s="69"/>
      <c r="CQ2363" s="69"/>
      <c r="CR2363" s="69"/>
      <c r="CS2363" s="69"/>
      <c r="CT2363" s="69"/>
      <c r="CU2363" s="69"/>
      <c r="CV2363" s="69"/>
      <c r="CW2363" s="69"/>
      <c r="CX2363" s="69"/>
      <c r="CY2363" s="69"/>
      <c r="CZ2363" s="69"/>
      <c r="DA2363" s="69"/>
      <c r="DB2363" s="69"/>
      <c r="DC2363" s="69"/>
      <c r="DD2363" s="69"/>
      <c r="DE2363" s="69"/>
      <c r="DF2363" s="69"/>
      <c r="DG2363" s="69"/>
      <c r="DH2363" s="69"/>
      <c r="DI2363" s="69"/>
      <c r="DJ2363" s="69"/>
      <c r="DK2363" s="69"/>
      <c r="DL2363" s="69"/>
      <c r="DM2363" s="69"/>
      <c r="DN2363" s="69"/>
      <c r="DO2363" s="69"/>
      <c r="DP2363" s="69"/>
      <c r="DQ2363" s="69"/>
      <c r="DR2363" s="69"/>
      <c r="DS2363" s="69"/>
      <c r="DT2363" s="69"/>
      <c r="DU2363" s="69"/>
      <c r="DV2363" s="69"/>
      <c r="DW2363" s="69"/>
      <c r="DX2363" s="69"/>
      <c r="DY2363" s="69"/>
      <c r="DZ2363" s="69"/>
      <c r="EA2363" s="69"/>
      <c r="EB2363" s="69"/>
      <c r="EC2363" s="69"/>
      <c r="ED2363" s="69"/>
      <c r="EE2363" s="69"/>
      <c r="EF2363" s="69"/>
      <c r="EG2363" s="69"/>
      <c r="EH2363" s="69"/>
      <c r="EI2363" s="69"/>
      <c r="EJ2363" s="69"/>
      <c r="EK2363" s="69"/>
      <c r="EL2363" s="69"/>
      <c r="EM2363" s="69"/>
      <c r="EN2363" s="69"/>
      <c r="EO2363" s="69"/>
      <c r="EP2363" s="69"/>
      <c r="EQ2363" s="69"/>
      <c r="ER2363" s="69"/>
      <c r="ES2363" s="69"/>
      <c r="ET2363" s="69"/>
      <c r="EU2363" s="69"/>
      <c r="EV2363" s="69"/>
      <c r="EW2363" s="69"/>
      <c r="EX2363" s="69"/>
      <c r="EY2363" s="69"/>
      <c r="EZ2363" s="69"/>
      <c r="FA2363" s="69"/>
      <c r="FB2363" s="69"/>
      <c r="FC2363" s="69"/>
      <c r="FD2363" s="69"/>
      <c r="FE2363" s="69"/>
      <c r="FF2363" s="69"/>
      <c r="FG2363" s="69"/>
      <c r="FH2363" s="69"/>
      <c r="FI2363" s="69"/>
      <c r="FJ2363" s="69"/>
      <c r="FK2363" s="69"/>
      <c r="FL2363" s="69"/>
      <c r="FM2363" s="69"/>
      <c r="FN2363" s="69"/>
      <c r="FO2363" s="69"/>
      <c r="FP2363" s="69"/>
      <c r="FQ2363" s="69"/>
      <c r="FR2363" s="69"/>
      <c r="FS2363" s="69"/>
      <c r="FT2363" s="69"/>
      <c r="FU2363" s="69"/>
      <c r="FV2363" s="69"/>
      <c r="FW2363" s="69"/>
      <c r="FX2363" s="69"/>
      <c r="FY2363" s="69"/>
      <c r="FZ2363" s="69"/>
      <c r="GA2363" s="69"/>
      <c r="GB2363" s="69"/>
      <c r="GC2363" s="69"/>
      <c r="GD2363" s="69"/>
      <c r="GE2363" s="69"/>
      <c r="GF2363" s="69"/>
      <c r="GG2363" s="69"/>
      <c r="GH2363" s="69"/>
      <c r="GI2363" s="69"/>
      <c r="GJ2363" s="69"/>
      <c r="GK2363" s="69"/>
      <c r="GL2363" s="69"/>
      <c r="GM2363" s="69"/>
      <c r="GN2363" s="69"/>
      <c r="GO2363" s="69"/>
      <c r="GP2363" s="69"/>
      <c r="GQ2363" s="69"/>
      <c r="GR2363" s="69"/>
      <c r="GS2363" s="69"/>
      <c r="GT2363" s="69"/>
      <c r="GU2363" s="69"/>
      <c r="GV2363" s="69"/>
      <c r="GW2363" s="69"/>
      <c r="GX2363" s="69"/>
      <c r="GY2363" s="69"/>
      <c r="GZ2363" s="69"/>
      <c r="HA2363" s="69"/>
      <c r="HB2363" s="69"/>
      <c r="HC2363" s="69"/>
      <c r="HD2363" s="69"/>
      <c r="HE2363" s="69"/>
      <c r="HF2363" s="69"/>
      <c r="HG2363" s="69"/>
      <c r="HH2363" s="69"/>
      <c r="HI2363" s="69"/>
      <c r="HJ2363" s="69"/>
      <c r="HK2363" s="69"/>
      <c r="HL2363" s="69"/>
      <c r="HM2363" s="69"/>
      <c r="HN2363" s="69"/>
      <c r="HO2363" s="69"/>
      <c r="HP2363" s="69"/>
      <c r="HQ2363" s="69"/>
      <c r="HR2363" s="69"/>
      <c r="HS2363" s="69"/>
      <c r="HT2363" s="69"/>
      <c r="HU2363" s="69"/>
      <c r="HV2363" s="69"/>
      <c r="HW2363" s="69"/>
      <c r="HX2363" s="69"/>
      <c r="HY2363" s="69"/>
      <c r="HZ2363" s="69"/>
      <c r="IA2363" s="69"/>
      <c r="IB2363" s="69"/>
      <c r="IC2363" s="69"/>
      <c r="ID2363" s="69"/>
      <c r="IE2363" s="69"/>
      <c r="IF2363" s="69"/>
      <c r="IG2363" s="69"/>
      <c r="IH2363" s="69"/>
      <c r="II2363" s="69"/>
      <c r="IJ2363" s="69"/>
      <c r="IK2363" s="69"/>
      <c r="IL2363" s="69"/>
      <c r="IM2363" s="69"/>
      <c r="IN2363" s="69"/>
    </row>
    <row r="2364" spans="1:248" s="70" customFormat="1" ht="77.099999999999994" customHeight="1" x14ac:dyDescent="0.2">
      <c r="A2364" s="13" t="s">
        <v>1159</v>
      </c>
      <c r="B2364" s="19">
        <v>52134</v>
      </c>
      <c r="C2364" s="16" t="s">
        <v>1161</v>
      </c>
      <c r="D2364" s="355">
        <v>41125</v>
      </c>
      <c r="E2364" s="69"/>
      <c r="F2364" s="69"/>
      <c r="G2364" s="69"/>
      <c r="H2364" s="69"/>
      <c r="I2364" s="69"/>
      <c r="J2364" s="69"/>
      <c r="N2364" s="69"/>
      <c r="O2364" s="69"/>
      <c r="P2364" s="69"/>
      <c r="Q2364" s="69"/>
      <c r="R2364" s="69"/>
      <c r="S2364" s="69"/>
      <c r="T2364" s="69"/>
      <c r="U2364" s="69"/>
      <c r="V2364" s="69"/>
      <c r="W2364" s="69"/>
      <c r="X2364" s="69"/>
      <c r="Y2364" s="69"/>
      <c r="Z2364" s="69"/>
      <c r="AA2364" s="69"/>
      <c r="AB2364" s="69"/>
      <c r="AC2364" s="69"/>
      <c r="AD2364" s="69"/>
      <c r="AE2364" s="69"/>
      <c r="AF2364" s="69"/>
      <c r="AG2364" s="69"/>
      <c r="AH2364" s="69"/>
      <c r="AI2364" s="69"/>
      <c r="AJ2364" s="69"/>
      <c r="AK2364" s="69"/>
      <c r="AL2364" s="69"/>
      <c r="AM2364" s="69"/>
      <c r="AN2364" s="69"/>
      <c r="AO2364" s="69"/>
      <c r="AP2364" s="69"/>
      <c r="AQ2364" s="69"/>
      <c r="AR2364" s="69"/>
      <c r="AS2364" s="69"/>
      <c r="AT2364" s="69"/>
      <c r="AU2364" s="69"/>
      <c r="AV2364" s="69"/>
      <c r="AW2364" s="69"/>
      <c r="AX2364" s="69"/>
      <c r="AY2364" s="69"/>
      <c r="AZ2364" s="69"/>
      <c r="BA2364" s="69"/>
      <c r="BB2364" s="69"/>
      <c r="BC2364" s="69"/>
      <c r="BD2364" s="69"/>
      <c r="BE2364" s="69"/>
      <c r="BF2364" s="69"/>
      <c r="BG2364" s="69"/>
      <c r="BH2364" s="69"/>
      <c r="BI2364" s="69"/>
      <c r="BJ2364" s="69"/>
      <c r="BK2364" s="69"/>
      <c r="BL2364" s="69"/>
      <c r="BM2364" s="69"/>
      <c r="BN2364" s="69"/>
      <c r="BO2364" s="69"/>
      <c r="BP2364" s="69"/>
      <c r="BQ2364" s="69"/>
      <c r="BR2364" s="69"/>
      <c r="BS2364" s="69"/>
      <c r="BT2364" s="69"/>
      <c r="BU2364" s="69"/>
      <c r="BV2364" s="69"/>
      <c r="BW2364" s="69"/>
      <c r="BX2364" s="69"/>
      <c r="BY2364" s="69"/>
      <c r="BZ2364" s="69"/>
      <c r="CA2364" s="69"/>
      <c r="CB2364" s="69"/>
      <c r="CC2364" s="69"/>
      <c r="CD2364" s="69"/>
      <c r="CE2364" s="69"/>
      <c r="CF2364" s="69"/>
      <c r="CG2364" s="69"/>
      <c r="CH2364" s="69"/>
      <c r="CI2364" s="69"/>
      <c r="CJ2364" s="69"/>
      <c r="CK2364" s="69"/>
      <c r="CL2364" s="69"/>
      <c r="CM2364" s="69"/>
      <c r="CN2364" s="69"/>
      <c r="CO2364" s="69"/>
      <c r="CP2364" s="69"/>
      <c r="CQ2364" s="69"/>
      <c r="CR2364" s="69"/>
      <c r="CS2364" s="69"/>
      <c r="CT2364" s="69"/>
      <c r="CU2364" s="69"/>
      <c r="CV2364" s="69"/>
      <c r="CW2364" s="69"/>
      <c r="CX2364" s="69"/>
      <c r="CY2364" s="69"/>
      <c r="CZ2364" s="69"/>
      <c r="DA2364" s="69"/>
      <c r="DB2364" s="69"/>
      <c r="DC2364" s="69"/>
      <c r="DD2364" s="69"/>
      <c r="DE2364" s="69"/>
      <c r="DF2364" s="69"/>
      <c r="DG2364" s="69"/>
      <c r="DH2364" s="69"/>
      <c r="DI2364" s="69"/>
      <c r="DJ2364" s="69"/>
      <c r="DK2364" s="69"/>
      <c r="DL2364" s="69"/>
      <c r="DM2364" s="69"/>
      <c r="DN2364" s="69"/>
      <c r="DO2364" s="69"/>
      <c r="DP2364" s="69"/>
      <c r="DQ2364" s="69"/>
      <c r="DR2364" s="69"/>
      <c r="DS2364" s="69"/>
      <c r="DT2364" s="69"/>
      <c r="DU2364" s="69"/>
      <c r="DV2364" s="69"/>
      <c r="DW2364" s="69"/>
      <c r="DX2364" s="69"/>
      <c r="DY2364" s="69"/>
      <c r="DZ2364" s="69"/>
      <c r="EA2364" s="69"/>
      <c r="EB2364" s="69"/>
      <c r="EC2364" s="69"/>
      <c r="ED2364" s="69"/>
      <c r="EE2364" s="69"/>
      <c r="EF2364" s="69"/>
      <c r="EG2364" s="69"/>
      <c r="EH2364" s="69"/>
      <c r="EI2364" s="69"/>
      <c r="EJ2364" s="69"/>
      <c r="EK2364" s="69"/>
      <c r="EL2364" s="69"/>
      <c r="EM2364" s="69"/>
      <c r="EN2364" s="69"/>
      <c r="EO2364" s="69"/>
      <c r="EP2364" s="69"/>
      <c r="EQ2364" s="69"/>
      <c r="ER2364" s="69"/>
      <c r="ES2364" s="69"/>
      <c r="ET2364" s="69"/>
      <c r="EU2364" s="69"/>
      <c r="EV2364" s="69"/>
      <c r="EW2364" s="69"/>
      <c r="EX2364" s="69"/>
      <c r="EY2364" s="69"/>
      <c r="EZ2364" s="69"/>
      <c r="FA2364" s="69"/>
      <c r="FB2364" s="69"/>
      <c r="FC2364" s="69"/>
      <c r="FD2364" s="69"/>
      <c r="FE2364" s="69"/>
      <c r="FF2364" s="69"/>
      <c r="FG2364" s="69"/>
      <c r="FH2364" s="69"/>
      <c r="FI2364" s="69"/>
      <c r="FJ2364" s="69"/>
      <c r="FK2364" s="69"/>
      <c r="FL2364" s="69"/>
      <c r="FM2364" s="69"/>
      <c r="FN2364" s="69"/>
      <c r="FO2364" s="69"/>
      <c r="FP2364" s="69"/>
      <c r="FQ2364" s="69"/>
      <c r="FR2364" s="69"/>
      <c r="FS2364" s="69"/>
      <c r="FT2364" s="69"/>
      <c r="FU2364" s="69"/>
      <c r="FV2364" s="69"/>
      <c r="FW2364" s="69"/>
      <c r="FX2364" s="69"/>
      <c r="FY2364" s="69"/>
      <c r="FZ2364" s="69"/>
      <c r="GA2364" s="69"/>
      <c r="GB2364" s="69"/>
      <c r="GC2364" s="69"/>
      <c r="GD2364" s="69"/>
      <c r="GE2364" s="69"/>
      <c r="GF2364" s="69"/>
      <c r="GG2364" s="69"/>
      <c r="GH2364" s="69"/>
      <c r="GI2364" s="69"/>
      <c r="GJ2364" s="69"/>
      <c r="GK2364" s="69"/>
      <c r="GL2364" s="69"/>
      <c r="GM2364" s="69"/>
      <c r="GN2364" s="69"/>
      <c r="GO2364" s="69"/>
      <c r="GP2364" s="69"/>
      <c r="GQ2364" s="69"/>
      <c r="GR2364" s="69"/>
      <c r="GS2364" s="69"/>
      <c r="GT2364" s="69"/>
      <c r="GU2364" s="69"/>
      <c r="GV2364" s="69"/>
      <c r="GW2364" s="69"/>
      <c r="GX2364" s="69"/>
      <c r="GY2364" s="69"/>
      <c r="GZ2364" s="69"/>
      <c r="HA2364" s="69"/>
      <c r="HB2364" s="69"/>
      <c r="HC2364" s="69"/>
      <c r="HD2364" s="69"/>
      <c r="HE2364" s="69"/>
      <c r="HF2364" s="69"/>
      <c r="HG2364" s="69"/>
      <c r="HH2364" s="69"/>
      <c r="HI2364" s="69"/>
      <c r="HJ2364" s="69"/>
      <c r="HK2364" s="69"/>
      <c r="HL2364" s="69"/>
      <c r="HM2364" s="69"/>
      <c r="HN2364" s="69"/>
      <c r="HO2364" s="69"/>
      <c r="HP2364" s="69"/>
      <c r="HQ2364" s="69"/>
      <c r="HR2364" s="69"/>
      <c r="HS2364" s="69"/>
      <c r="HT2364" s="69"/>
      <c r="HU2364" s="69"/>
      <c r="HV2364" s="69"/>
      <c r="HW2364" s="69"/>
      <c r="HX2364" s="69"/>
      <c r="HY2364" s="69"/>
      <c r="HZ2364" s="69"/>
      <c r="IA2364" s="69"/>
      <c r="IB2364" s="69"/>
      <c r="IC2364" s="69"/>
      <c r="ID2364" s="69"/>
      <c r="IE2364" s="69"/>
      <c r="IF2364" s="69"/>
      <c r="IG2364" s="69"/>
      <c r="IH2364" s="69"/>
      <c r="II2364" s="69"/>
      <c r="IJ2364" s="69"/>
      <c r="IK2364" s="69"/>
      <c r="IL2364" s="69"/>
      <c r="IM2364" s="69"/>
      <c r="IN2364" s="69"/>
    </row>
    <row r="2365" spans="1:248" s="70" customFormat="1" ht="77.099999999999994" customHeight="1" x14ac:dyDescent="0.2">
      <c r="A2365" s="13" t="s">
        <v>1159</v>
      </c>
      <c r="B2365" s="19">
        <v>52135</v>
      </c>
      <c r="C2365" s="16" t="s">
        <v>1162</v>
      </c>
      <c r="D2365" s="355">
        <v>21500</v>
      </c>
      <c r="E2365" s="69"/>
      <c r="F2365" s="69"/>
      <c r="G2365" s="69"/>
      <c r="H2365" s="69"/>
      <c r="I2365" s="69"/>
      <c r="J2365" s="69"/>
      <c r="N2365" s="69"/>
      <c r="O2365" s="69"/>
      <c r="P2365" s="69"/>
      <c r="Q2365" s="69"/>
      <c r="R2365" s="69"/>
      <c r="S2365" s="69"/>
      <c r="T2365" s="69"/>
      <c r="U2365" s="69"/>
      <c r="V2365" s="69"/>
      <c r="W2365" s="69"/>
      <c r="X2365" s="69"/>
      <c r="Y2365" s="69"/>
      <c r="Z2365" s="69"/>
      <c r="AA2365" s="69"/>
      <c r="AB2365" s="69"/>
      <c r="AC2365" s="69"/>
      <c r="AD2365" s="69"/>
      <c r="AE2365" s="69"/>
      <c r="AF2365" s="69"/>
      <c r="AG2365" s="69"/>
      <c r="AH2365" s="69"/>
      <c r="AI2365" s="69"/>
      <c r="AJ2365" s="69"/>
      <c r="AK2365" s="69"/>
      <c r="AL2365" s="69"/>
      <c r="AM2365" s="69"/>
      <c r="AN2365" s="69"/>
      <c r="AO2365" s="69"/>
      <c r="AP2365" s="69"/>
      <c r="AQ2365" s="69"/>
      <c r="AR2365" s="69"/>
      <c r="AS2365" s="69"/>
      <c r="AT2365" s="69"/>
      <c r="AU2365" s="69"/>
      <c r="AV2365" s="69"/>
      <c r="AW2365" s="69"/>
      <c r="AX2365" s="69"/>
      <c r="AY2365" s="69"/>
      <c r="AZ2365" s="69"/>
      <c r="BA2365" s="69"/>
      <c r="BB2365" s="69"/>
      <c r="BC2365" s="69"/>
      <c r="BD2365" s="69"/>
      <c r="BE2365" s="69"/>
      <c r="BF2365" s="69"/>
      <c r="BG2365" s="69"/>
      <c r="BH2365" s="69"/>
      <c r="BI2365" s="69"/>
      <c r="BJ2365" s="69"/>
      <c r="BK2365" s="69"/>
      <c r="BL2365" s="69"/>
      <c r="BM2365" s="69"/>
      <c r="BN2365" s="69"/>
      <c r="BO2365" s="69"/>
      <c r="BP2365" s="69"/>
      <c r="BQ2365" s="69"/>
      <c r="BR2365" s="69"/>
      <c r="BS2365" s="69"/>
      <c r="BT2365" s="69"/>
      <c r="BU2365" s="69"/>
      <c r="BV2365" s="69"/>
      <c r="BW2365" s="69"/>
      <c r="BX2365" s="69"/>
      <c r="BY2365" s="69"/>
      <c r="BZ2365" s="69"/>
      <c r="CA2365" s="69"/>
      <c r="CB2365" s="69"/>
      <c r="CC2365" s="69"/>
      <c r="CD2365" s="69"/>
      <c r="CE2365" s="69"/>
      <c r="CF2365" s="69"/>
      <c r="CG2365" s="69"/>
      <c r="CH2365" s="69"/>
      <c r="CI2365" s="69"/>
      <c r="CJ2365" s="69"/>
      <c r="CK2365" s="69"/>
      <c r="CL2365" s="69"/>
      <c r="CM2365" s="69"/>
      <c r="CN2365" s="69"/>
      <c r="CO2365" s="69"/>
      <c r="CP2365" s="69"/>
      <c r="CQ2365" s="69"/>
      <c r="CR2365" s="69"/>
      <c r="CS2365" s="69"/>
      <c r="CT2365" s="69"/>
      <c r="CU2365" s="69"/>
      <c r="CV2365" s="69"/>
      <c r="CW2365" s="69"/>
      <c r="CX2365" s="69"/>
      <c r="CY2365" s="69"/>
      <c r="CZ2365" s="69"/>
      <c r="DA2365" s="69"/>
      <c r="DB2365" s="69"/>
      <c r="DC2365" s="69"/>
      <c r="DD2365" s="69"/>
      <c r="DE2365" s="69"/>
      <c r="DF2365" s="69"/>
      <c r="DG2365" s="69"/>
      <c r="DH2365" s="69"/>
      <c r="DI2365" s="69"/>
      <c r="DJ2365" s="69"/>
      <c r="DK2365" s="69"/>
      <c r="DL2365" s="69"/>
      <c r="DM2365" s="69"/>
      <c r="DN2365" s="69"/>
      <c r="DO2365" s="69"/>
      <c r="DP2365" s="69"/>
      <c r="DQ2365" s="69"/>
      <c r="DR2365" s="69"/>
      <c r="DS2365" s="69"/>
      <c r="DT2365" s="69"/>
      <c r="DU2365" s="69"/>
      <c r="DV2365" s="69"/>
      <c r="DW2365" s="69"/>
      <c r="DX2365" s="69"/>
      <c r="DY2365" s="69"/>
      <c r="DZ2365" s="69"/>
      <c r="EA2365" s="69"/>
      <c r="EB2365" s="69"/>
      <c r="EC2365" s="69"/>
      <c r="ED2365" s="69"/>
      <c r="EE2365" s="69"/>
      <c r="EF2365" s="69"/>
      <c r="EG2365" s="69"/>
      <c r="EH2365" s="69"/>
      <c r="EI2365" s="69"/>
      <c r="EJ2365" s="69"/>
      <c r="EK2365" s="69"/>
      <c r="EL2365" s="69"/>
      <c r="EM2365" s="69"/>
      <c r="EN2365" s="69"/>
      <c r="EO2365" s="69"/>
      <c r="EP2365" s="69"/>
      <c r="EQ2365" s="69"/>
      <c r="ER2365" s="69"/>
      <c r="ES2365" s="69"/>
      <c r="ET2365" s="69"/>
      <c r="EU2365" s="69"/>
      <c r="EV2365" s="69"/>
      <c r="EW2365" s="69"/>
      <c r="EX2365" s="69"/>
      <c r="EY2365" s="69"/>
      <c r="EZ2365" s="69"/>
      <c r="FA2365" s="69"/>
      <c r="FB2365" s="69"/>
      <c r="FC2365" s="69"/>
      <c r="FD2365" s="69"/>
      <c r="FE2365" s="69"/>
      <c r="FF2365" s="69"/>
      <c r="FG2365" s="69"/>
      <c r="FH2365" s="69"/>
      <c r="FI2365" s="69"/>
      <c r="FJ2365" s="69"/>
      <c r="FK2365" s="69"/>
      <c r="FL2365" s="69"/>
      <c r="FM2365" s="69"/>
      <c r="FN2365" s="69"/>
      <c r="FO2365" s="69"/>
      <c r="FP2365" s="69"/>
      <c r="FQ2365" s="69"/>
      <c r="FR2365" s="69"/>
      <c r="FS2365" s="69"/>
      <c r="FT2365" s="69"/>
      <c r="FU2365" s="69"/>
      <c r="FV2365" s="69"/>
      <c r="FW2365" s="69"/>
      <c r="FX2365" s="69"/>
      <c r="FY2365" s="69"/>
      <c r="FZ2365" s="69"/>
      <c r="GA2365" s="69"/>
      <c r="GB2365" s="69"/>
      <c r="GC2365" s="69"/>
      <c r="GD2365" s="69"/>
      <c r="GE2365" s="69"/>
      <c r="GF2365" s="69"/>
      <c r="GG2365" s="69"/>
      <c r="GH2365" s="69"/>
      <c r="GI2365" s="69"/>
      <c r="GJ2365" s="69"/>
      <c r="GK2365" s="69"/>
      <c r="GL2365" s="69"/>
      <c r="GM2365" s="69"/>
      <c r="GN2365" s="69"/>
      <c r="GO2365" s="69"/>
      <c r="GP2365" s="69"/>
      <c r="GQ2365" s="69"/>
      <c r="GR2365" s="69"/>
      <c r="GS2365" s="69"/>
      <c r="GT2365" s="69"/>
      <c r="GU2365" s="69"/>
      <c r="GV2365" s="69"/>
      <c r="GW2365" s="69"/>
      <c r="GX2365" s="69"/>
      <c r="GY2365" s="69"/>
      <c r="GZ2365" s="69"/>
      <c r="HA2365" s="69"/>
      <c r="HB2365" s="69"/>
      <c r="HC2365" s="69"/>
      <c r="HD2365" s="69"/>
      <c r="HE2365" s="69"/>
      <c r="HF2365" s="69"/>
      <c r="HG2365" s="69"/>
      <c r="HH2365" s="69"/>
      <c r="HI2365" s="69"/>
      <c r="HJ2365" s="69"/>
      <c r="HK2365" s="69"/>
      <c r="HL2365" s="69"/>
      <c r="HM2365" s="69"/>
      <c r="HN2365" s="69"/>
      <c r="HO2365" s="69"/>
      <c r="HP2365" s="69"/>
      <c r="HQ2365" s="69"/>
      <c r="HR2365" s="69"/>
      <c r="HS2365" s="69"/>
      <c r="HT2365" s="69"/>
      <c r="HU2365" s="69"/>
      <c r="HV2365" s="69"/>
      <c r="HW2365" s="69"/>
      <c r="HX2365" s="69"/>
      <c r="HY2365" s="69"/>
      <c r="HZ2365" s="69"/>
      <c r="IA2365" s="69"/>
      <c r="IB2365" s="69"/>
      <c r="IC2365" s="69"/>
      <c r="ID2365" s="69"/>
      <c r="IE2365" s="69"/>
      <c r="IF2365" s="69"/>
      <c r="IG2365" s="69"/>
      <c r="IH2365" s="69"/>
      <c r="II2365" s="69"/>
      <c r="IJ2365" s="69"/>
      <c r="IK2365" s="69"/>
      <c r="IL2365" s="69"/>
      <c r="IM2365" s="69"/>
      <c r="IN2365" s="69"/>
    </row>
    <row r="2366" spans="1:248" s="70" customFormat="1" ht="15.95" customHeight="1" x14ac:dyDescent="0.2">
      <c r="A2366" s="13" t="s">
        <v>1163</v>
      </c>
      <c r="B2366" s="19">
        <v>52136</v>
      </c>
      <c r="C2366" s="16" t="s">
        <v>1164</v>
      </c>
      <c r="D2366" s="355">
        <v>20930</v>
      </c>
      <c r="E2366" s="69"/>
      <c r="F2366" s="69"/>
      <c r="G2366" s="69"/>
      <c r="H2366" s="69"/>
      <c r="I2366" s="69"/>
      <c r="J2366" s="69"/>
      <c r="N2366" s="69"/>
      <c r="O2366" s="69"/>
      <c r="P2366" s="69"/>
      <c r="Q2366" s="69"/>
      <c r="R2366" s="69"/>
      <c r="S2366" s="69"/>
      <c r="T2366" s="69"/>
      <c r="U2366" s="69"/>
      <c r="V2366" s="69"/>
      <c r="W2366" s="69"/>
      <c r="X2366" s="69"/>
      <c r="Y2366" s="69"/>
      <c r="Z2366" s="69"/>
      <c r="AA2366" s="69"/>
      <c r="AB2366" s="69"/>
      <c r="AC2366" s="69"/>
      <c r="AD2366" s="69"/>
      <c r="AE2366" s="69"/>
      <c r="AF2366" s="69"/>
      <c r="AG2366" s="69"/>
      <c r="AH2366" s="69"/>
      <c r="AI2366" s="69"/>
      <c r="AJ2366" s="69"/>
      <c r="AK2366" s="69"/>
      <c r="AL2366" s="69"/>
      <c r="AM2366" s="69"/>
      <c r="AN2366" s="69"/>
      <c r="AO2366" s="69"/>
      <c r="AP2366" s="69"/>
      <c r="AQ2366" s="69"/>
      <c r="AR2366" s="69"/>
      <c r="AS2366" s="69"/>
      <c r="AT2366" s="69"/>
      <c r="AU2366" s="69"/>
      <c r="AV2366" s="69"/>
      <c r="AW2366" s="69"/>
      <c r="AX2366" s="69"/>
      <c r="AY2366" s="69"/>
      <c r="AZ2366" s="69"/>
      <c r="BA2366" s="69"/>
      <c r="BB2366" s="69"/>
      <c r="BC2366" s="69"/>
      <c r="BD2366" s="69"/>
      <c r="BE2366" s="69"/>
      <c r="BF2366" s="69"/>
      <c r="BG2366" s="69"/>
      <c r="BH2366" s="69"/>
      <c r="BI2366" s="69"/>
      <c r="BJ2366" s="69"/>
      <c r="BK2366" s="69"/>
      <c r="BL2366" s="69"/>
      <c r="BM2366" s="69"/>
      <c r="BN2366" s="69"/>
      <c r="BO2366" s="69"/>
      <c r="BP2366" s="69"/>
      <c r="BQ2366" s="69"/>
      <c r="BR2366" s="69"/>
      <c r="BS2366" s="69"/>
      <c r="BT2366" s="69"/>
      <c r="BU2366" s="69"/>
      <c r="BV2366" s="69"/>
      <c r="BW2366" s="69"/>
      <c r="BX2366" s="69"/>
      <c r="BY2366" s="69"/>
      <c r="BZ2366" s="69"/>
      <c r="CA2366" s="69"/>
      <c r="CB2366" s="69"/>
      <c r="CC2366" s="69"/>
      <c r="CD2366" s="69"/>
      <c r="CE2366" s="69"/>
      <c r="CF2366" s="69"/>
      <c r="CG2366" s="69"/>
      <c r="CH2366" s="69"/>
      <c r="CI2366" s="69"/>
      <c r="CJ2366" s="69"/>
      <c r="CK2366" s="69"/>
      <c r="CL2366" s="69"/>
      <c r="CM2366" s="69"/>
      <c r="CN2366" s="69"/>
      <c r="CO2366" s="69"/>
      <c r="CP2366" s="69"/>
      <c r="CQ2366" s="69"/>
      <c r="CR2366" s="69"/>
      <c r="CS2366" s="69"/>
      <c r="CT2366" s="69"/>
      <c r="CU2366" s="69"/>
      <c r="CV2366" s="69"/>
      <c r="CW2366" s="69"/>
      <c r="CX2366" s="69"/>
      <c r="CY2366" s="69"/>
      <c r="CZ2366" s="69"/>
      <c r="DA2366" s="69"/>
      <c r="DB2366" s="69"/>
      <c r="DC2366" s="69"/>
      <c r="DD2366" s="69"/>
      <c r="DE2366" s="69"/>
      <c r="DF2366" s="69"/>
      <c r="DG2366" s="69"/>
      <c r="DH2366" s="69"/>
      <c r="DI2366" s="69"/>
      <c r="DJ2366" s="69"/>
      <c r="DK2366" s="69"/>
      <c r="DL2366" s="69"/>
      <c r="DM2366" s="69"/>
      <c r="DN2366" s="69"/>
      <c r="DO2366" s="69"/>
      <c r="DP2366" s="69"/>
      <c r="DQ2366" s="69"/>
      <c r="DR2366" s="69"/>
      <c r="DS2366" s="69"/>
      <c r="DT2366" s="69"/>
      <c r="DU2366" s="69"/>
      <c r="DV2366" s="69"/>
      <c r="DW2366" s="69"/>
      <c r="DX2366" s="69"/>
      <c r="DY2366" s="69"/>
      <c r="DZ2366" s="69"/>
      <c r="EA2366" s="69"/>
      <c r="EB2366" s="69"/>
      <c r="EC2366" s="69"/>
      <c r="ED2366" s="69"/>
      <c r="EE2366" s="69"/>
      <c r="EF2366" s="69"/>
      <c r="EG2366" s="69"/>
      <c r="EH2366" s="69"/>
      <c r="EI2366" s="69"/>
      <c r="EJ2366" s="69"/>
      <c r="EK2366" s="69"/>
      <c r="EL2366" s="69"/>
      <c r="EM2366" s="69"/>
      <c r="EN2366" s="69"/>
      <c r="EO2366" s="69"/>
      <c r="EP2366" s="69"/>
      <c r="EQ2366" s="69"/>
      <c r="ER2366" s="69"/>
      <c r="ES2366" s="69"/>
      <c r="ET2366" s="69"/>
      <c r="EU2366" s="69"/>
      <c r="EV2366" s="69"/>
      <c r="EW2366" s="69"/>
      <c r="EX2366" s="69"/>
      <c r="EY2366" s="69"/>
      <c r="EZ2366" s="69"/>
      <c r="FA2366" s="69"/>
      <c r="FB2366" s="69"/>
      <c r="FC2366" s="69"/>
      <c r="FD2366" s="69"/>
      <c r="FE2366" s="69"/>
      <c r="FF2366" s="69"/>
      <c r="FG2366" s="69"/>
      <c r="FH2366" s="69"/>
      <c r="FI2366" s="69"/>
      <c r="FJ2366" s="69"/>
      <c r="FK2366" s="69"/>
      <c r="FL2366" s="69"/>
      <c r="FM2366" s="69"/>
      <c r="FN2366" s="69"/>
      <c r="FO2366" s="69"/>
      <c r="FP2366" s="69"/>
      <c r="FQ2366" s="69"/>
      <c r="FR2366" s="69"/>
      <c r="FS2366" s="69"/>
      <c r="FT2366" s="69"/>
      <c r="FU2366" s="69"/>
      <c r="FV2366" s="69"/>
      <c r="FW2366" s="69"/>
      <c r="FX2366" s="69"/>
      <c r="FY2366" s="69"/>
      <c r="FZ2366" s="69"/>
      <c r="GA2366" s="69"/>
      <c r="GB2366" s="69"/>
      <c r="GC2366" s="69"/>
      <c r="GD2366" s="69"/>
      <c r="GE2366" s="69"/>
      <c r="GF2366" s="69"/>
      <c r="GG2366" s="69"/>
      <c r="GH2366" s="69"/>
      <c r="GI2366" s="69"/>
      <c r="GJ2366" s="69"/>
      <c r="GK2366" s="69"/>
      <c r="GL2366" s="69"/>
      <c r="GM2366" s="69"/>
      <c r="GN2366" s="69"/>
      <c r="GO2366" s="69"/>
      <c r="GP2366" s="69"/>
      <c r="GQ2366" s="69"/>
      <c r="GR2366" s="69"/>
      <c r="GS2366" s="69"/>
      <c r="GT2366" s="69"/>
      <c r="GU2366" s="69"/>
      <c r="GV2366" s="69"/>
      <c r="GW2366" s="69"/>
      <c r="GX2366" s="69"/>
      <c r="GY2366" s="69"/>
      <c r="GZ2366" s="69"/>
      <c r="HA2366" s="69"/>
      <c r="HB2366" s="69"/>
      <c r="HC2366" s="69"/>
      <c r="HD2366" s="69"/>
      <c r="HE2366" s="69"/>
      <c r="HF2366" s="69"/>
      <c r="HG2366" s="69"/>
      <c r="HH2366" s="69"/>
      <c r="HI2366" s="69"/>
      <c r="HJ2366" s="69"/>
      <c r="HK2366" s="69"/>
      <c r="HL2366" s="69"/>
      <c r="HM2366" s="69"/>
      <c r="HN2366" s="69"/>
      <c r="HO2366" s="69"/>
      <c r="HP2366" s="69"/>
      <c r="HQ2366" s="69"/>
      <c r="HR2366" s="69"/>
      <c r="HS2366" s="69"/>
      <c r="HT2366" s="69"/>
      <c r="HU2366" s="69"/>
      <c r="HV2366" s="69"/>
      <c r="HW2366" s="69"/>
      <c r="HX2366" s="69"/>
      <c r="HY2366" s="69"/>
      <c r="HZ2366" s="69"/>
      <c r="IA2366" s="69"/>
      <c r="IB2366" s="69"/>
      <c r="IC2366" s="69"/>
      <c r="ID2366" s="69"/>
      <c r="IE2366" s="69"/>
      <c r="IF2366" s="69"/>
      <c r="IG2366" s="69"/>
      <c r="IH2366" s="69"/>
      <c r="II2366" s="69"/>
      <c r="IJ2366" s="69"/>
      <c r="IK2366" s="69"/>
      <c r="IL2366" s="69"/>
      <c r="IM2366" s="69"/>
      <c r="IN2366" s="69"/>
    </row>
    <row r="2367" spans="1:248" s="70" customFormat="1" ht="32.1" customHeight="1" x14ac:dyDescent="0.2">
      <c r="A2367" s="13" t="s">
        <v>1163</v>
      </c>
      <c r="B2367" s="19">
        <v>52137</v>
      </c>
      <c r="C2367" s="16" t="s">
        <v>1165</v>
      </c>
      <c r="D2367" s="355">
        <v>15800</v>
      </c>
      <c r="E2367" s="69"/>
      <c r="F2367" s="69"/>
      <c r="G2367" s="69"/>
      <c r="H2367" s="69"/>
      <c r="I2367" s="69"/>
      <c r="J2367" s="69"/>
      <c r="N2367" s="69"/>
      <c r="O2367" s="69"/>
      <c r="P2367" s="69"/>
      <c r="Q2367" s="69"/>
      <c r="R2367" s="69"/>
      <c r="S2367" s="69"/>
      <c r="T2367" s="69"/>
      <c r="U2367" s="69"/>
      <c r="V2367" s="69"/>
      <c r="W2367" s="69"/>
      <c r="X2367" s="69"/>
      <c r="Y2367" s="69"/>
      <c r="Z2367" s="69"/>
      <c r="AA2367" s="69"/>
      <c r="AB2367" s="69"/>
      <c r="AC2367" s="69"/>
      <c r="AD2367" s="69"/>
      <c r="AE2367" s="69"/>
      <c r="AF2367" s="69"/>
      <c r="AG2367" s="69"/>
      <c r="AH2367" s="69"/>
      <c r="AI2367" s="69"/>
      <c r="AJ2367" s="69"/>
      <c r="AK2367" s="69"/>
      <c r="AL2367" s="69"/>
      <c r="AM2367" s="69"/>
      <c r="AN2367" s="69"/>
      <c r="AO2367" s="69"/>
      <c r="AP2367" s="69"/>
      <c r="AQ2367" s="69"/>
      <c r="AR2367" s="69"/>
      <c r="AS2367" s="69"/>
      <c r="AT2367" s="69"/>
      <c r="AU2367" s="69"/>
      <c r="AV2367" s="69"/>
      <c r="AW2367" s="69"/>
      <c r="AX2367" s="69"/>
      <c r="AY2367" s="69"/>
      <c r="AZ2367" s="69"/>
      <c r="BA2367" s="69"/>
      <c r="BB2367" s="69"/>
      <c r="BC2367" s="69"/>
      <c r="BD2367" s="69"/>
      <c r="BE2367" s="69"/>
      <c r="BF2367" s="69"/>
      <c r="BG2367" s="69"/>
      <c r="BH2367" s="69"/>
      <c r="BI2367" s="69"/>
      <c r="BJ2367" s="69"/>
      <c r="BK2367" s="69"/>
      <c r="BL2367" s="69"/>
      <c r="BM2367" s="69"/>
      <c r="BN2367" s="69"/>
      <c r="BO2367" s="69"/>
      <c r="BP2367" s="69"/>
      <c r="BQ2367" s="69"/>
      <c r="BR2367" s="69"/>
      <c r="BS2367" s="69"/>
      <c r="BT2367" s="69"/>
      <c r="BU2367" s="69"/>
      <c r="BV2367" s="69"/>
      <c r="BW2367" s="69"/>
      <c r="BX2367" s="69"/>
      <c r="BY2367" s="69"/>
      <c r="BZ2367" s="69"/>
      <c r="CA2367" s="69"/>
      <c r="CB2367" s="69"/>
      <c r="CC2367" s="69"/>
      <c r="CD2367" s="69"/>
      <c r="CE2367" s="69"/>
      <c r="CF2367" s="69"/>
      <c r="CG2367" s="69"/>
      <c r="CH2367" s="69"/>
      <c r="CI2367" s="69"/>
      <c r="CJ2367" s="69"/>
      <c r="CK2367" s="69"/>
      <c r="CL2367" s="69"/>
      <c r="CM2367" s="69"/>
      <c r="CN2367" s="69"/>
      <c r="CO2367" s="69"/>
      <c r="CP2367" s="69"/>
      <c r="CQ2367" s="69"/>
      <c r="CR2367" s="69"/>
      <c r="CS2367" s="69"/>
      <c r="CT2367" s="69"/>
      <c r="CU2367" s="69"/>
      <c r="CV2367" s="69"/>
      <c r="CW2367" s="69"/>
      <c r="CX2367" s="69"/>
      <c r="CY2367" s="69"/>
      <c r="CZ2367" s="69"/>
      <c r="DA2367" s="69"/>
      <c r="DB2367" s="69"/>
      <c r="DC2367" s="69"/>
      <c r="DD2367" s="69"/>
      <c r="DE2367" s="69"/>
      <c r="DF2367" s="69"/>
      <c r="DG2367" s="69"/>
      <c r="DH2367" s="69"/>
      <c r="DI2367" s="69"/>
      <c r="DJ2367" s="69"/>
      <c r="DK2367" s="69"/>
      <c r="DL2367" s="69"/>
      <c r="DM2367" s="69"/>
      <c r="DN2367" s="69"/>
      <c r="DO2367" s="69"/>
      <c r="DP2367" s="69"/>
      <c r="DQ2367" s="69"/>
      <c r="DR2367" s="69"/>
      <c r="DS2367" s="69"/>
      <c r="DT2367" s="69"/>
      <c r="DU2367" s="69"/>
      <c r="DV2367" s="69"/>
      <c r="DW2367" s="69"/>
      <c r="DX2367" s="69"/>
      <c r="DY2367" s="69"/>
      <c r="DZ2367" s="69"/>
      <c r="EA2367" s="69"/>
      <c r="EB2367" s="69"/>
      <c r="EC2367" s="69"/>
      <c r="ED2367" s="69"/>
      <c r="EE2367" s="69"/>
      <c r="EF2367" s="69"/>
      <c r="EG2367" s="69"/>
      <c r="EH2367" s="69"/>
      <c r="EI2367" s="69"/>
      <c r="EJ2367" s="69"/>
      <c r="EK2367" s="69"/>
      <c r="EL2367" s="69"/>
      <c r="EM2367" s="69"/>
      <c r="EN2367" s="69"/>
      <c r="EO2367" s="69"/>
      <c r="EP2367" s="69"/>
      <c r="EQ2367" s="69"/>
      <c r="ER2367" s="69"/>
      <c r="ES2367" s="69"/>
      <c r="ET2367" s="69"/>
      <c r="EU2367" s="69"/>
      <c r="EV2367" s="69"/>
      <c r="EW2367" s="69"/>
      <c r="EX2367" s="69"/>
      <c r="EY2367" s="69"/>
      <c r="EZ2367" s="69"/>
      <c r="FA2367" s="69"/>
      <c r="FB2367" s="69"/>
      <c r="FC2367" s="69"/>
      <c r="FD2367" s="69"/>
      <c r="FE2367" s="69"/>
      <c r="FF2367" s="69"/>
      <c r="FG2367" s="69"/>
      <c r="FH2367" s="69"/>
      <c r="FI2367" s="69"/>
      <c r="FJ2367" s="69"/>
      <c r="FK2367" s="69"/>
      <c r="FL2367" s="69"/>
      <c r="FM2367" s="69"/>
      <c r="FN2367" s="69"/>
      <c r="FO2367" s="69"/>
      <c r="FP2367" s="69"/>
      <c r="FQ2367" s="69"/>
      <c r="FR2367" s="69"/>
      <c r="FS2367" s="69"/>
      <c r="FT2367" s="69"/>
      <c r="FU2367" s="69"/>
      <c r="FV2367" s="69"/>
      <c r="FW2367" s="69"/>
      <c r="FX2367" s="69"/>
      <c r="FY2367" s="69"/>
      <c r="FZ2367" s="69"/>
      <c r="GA2367" s="69"/>
      <c r="GB2367" s="69"/>
      <c r="GC2367" s="69"/>
      <c r="GD2367" s="69"/>
      <c r="GE2367" s="69"/>
      <c r="GF2367" s="69"/>
      <c r="GG2367" s="69"/>
      <c r="GH2367" s="69"/>
      <c r="GI2367" s="69"/>
      <c r="GJ2367" s="69"/>
      <c r="GK2367" s="69"/>
      <c r="GL2367" s="69"/>
      <c r="GM2367" s="69"/>
      <c r="GN2367" s="69"/>
      <c r="GO2367" s="69"/>
      <c r="GP2367" s="69"/>
      <c r="GQ2367" s="69"/>
      <c r="GR2367" s="69"/>
      <c r="GS2367" s="69"/>
      <c r="GT2367" s="69"/>
      <c r="GU2367" s="69"/>
      <c r="GV2367" s="69"/>
      <c r="GW2367" s="69"/>
      <c r="GX2367" s="69"/>
      <c r="GY2367" s="69"/>
      <c r="GZ2367" s="69"/>
      <c r="HA2367" s="69"/>
      <c r="HB2367" s="69"/>
      <c r="HC2367" s="69"/>
      <c r="HD2367" s="69"/>
      <c r="HE2367" s="69"/>
      <c r="HF2367" s="69"/>
      <c r="HG2367" s="69"/>
      <c r="HH2367" s="69"/>
      <c r="HI2367" s="69"/>
      <c r="HJ2367" s="69"/>
      <c r="HK2367" s="69"/>
      <c r="HL2367" s="69"/>
      <c r="HM2367" s="69"/>
      <c r="HN2367" s="69"/>
      <c r="HO2367" s="69"/>
      <c r="HP2367" s="69"/>
      <c r="HQ2367" s="69"/>
      <c r="HR2367" s="69"/>
      <c r="HS2367" s="69"/>
      <c r="HT2367" s="69"/>
      <c r="HU2367" s="69"/>
      <c r="HV2367" s="69"/>
      <c r="HW2367" s="69"/>
      <c r="HX2367" s="69"/>
      <c r="HY2367" s="69"/>
      <c r="HZ2367" s="69"/>
      <c r="IA2367" s="69"/>
      <c r="IB2367" s="69"/>
      <c r="IC2367" s="69"/>
      <c r="ID2367" s="69"/>
      <c r="IE2367" s="69"/>
      <c r="IF2367" s="69"/>
      <c r="IG2367" s="69"/>
      <c r="IH2367" s="69"/>
      <c r="II2367" s="69"/>
      <c r="IJ2367" s="69"/>
      <c r="IK2367" s="69"/>
      <c r="IL2367" s="69"/>
      <c r="IM2367" s="69"/>
      <c r="IN2367" s="69"/>
    </row>
    <row r="2368" spans="1:248" s="70" customFormat="1" ht="32.1" customHeight="1" x14ac:dyDescent="0.2">
      <c r="A2368" s="13" t="s">
        <v>991</v>
      </c>
      <c r="B2368" s="19">
        <v>52138</v>
      </c>
      <c r="C2368" s="16" t="s">
        <v>1166</v>
      </c>
      <c r="D2368" s="355">
        <v>26700</v>
      </c>
      <c r="E2368" s="69"/>
      <c r="F2368" s="69"/>
      <c r="G2368" s="69"/>
      <c r="H2368" s="69"/>
      <c r="I2368" s="69"/>
      <c r="J2368" s="69"/>
      <c r="N2368" s="69"/>
      <c r="O2368" s="69"/>
      <c r="P2368" s="69"/>
      <c r="Q2368" s="69"/>
      <c r="R2368" s="69"/>
      <c r="S2368" s="69"/>
      <c r="T2368" s="69"/>
      <c r="U2368" s="69"/>
      <c r="V2368" s="69"/>
      <c r="W2368" s="69"/>
      <c r="X2368" s="69"/>
      <c r="Y2368" s="69"/>
      <c r="Z2368" s="69"/>
      <c r="AA2368" s="69"/>
      <c r="AB2368" s="69"/>
      <c r="AC2368" s="69"/>
      <c r="AD2368" s="69"/>
      <c r="AE2368" s="69"/>
      <c r="AF2368" s="69"/>
      <c r="AG2368" s="69"/>
      <c r="AH2368" s="69"/>
      <c r="AI2368" s="69"/>
      <c r="AJ2368" s="69"/>
      <c r="AK2368" s="69"/>
      <c r="AL2368" s="69"/>
      <c r="AM2368" s="69"/>
      <c r="AN2368" s="69"/>
      <c r="AO2368" s="69"/>
      <c r="AP2368" s="69"/>
      <c r="AQ2368" s="69"/>
      <c r="AR2368" s="69"/>
      <c r="AS2368" s="69"/>
      <c r="AT2368" s="69"/>
      <c r="AU2368" s="69"/>
      <c r="AV2368" s="69"/>
      <c r="AW2368" s="69"/>
      <c r="AX2368" s="69"/>
      <c r="AY2368" s="69"/>
      <c r="AZ2368" s="69"/>
      <c r="BA2368" s="69"/>
      <c r="BB2368" s="69"/>
      <c r="BC2368" s="69"/>
      <c r="BD2368" s="69"/>
      <c r="BE2368" s="69"/>
      <c r="BF2368" s="69"/>
      <c r="BG2368" s="69"/>
      <c r="BH2368" s="69"/>
      <c r="BI2368" s="69"/>
      <c r="BJ2368" s="69"/>
      <c r="BK2368" s="69"/>
      <c r="BL2368" s="69"/>
      <c r="BM2368" s="69"/>
      <c r="BN2368" s="69"/>
      <c r="BO2368" s="69"/>
      <c r="BP2368" s="69"/>
      <c r="BQ2368" s="69"/>
      <c r="BR2368" s="69"/>
      <c r="BS2368" s="69"/>
      <c r="BT2368" s="69"/>
      <c r="BU2368" s="69"/>
      <c r="BV2368" s="69"/>
      <c r="BW2368" s="69"/>
      <c r="BX2368" s="69"/>
      <c r="BY2368" s="69"/>
      <c r="BZ2368" s="69"/>
      <c r="CA2368" s="69"/>
      <c r="CB2368" s="69"/>
      <c r="CC2368" s="69"/>
      <c r="CD2368" s="69"/>
      <c r="CE2368" s="69"/>
      <c r="CF2368" s="69"/>
      <c r="CG2368" s="69"/>
      <c r="CH2368" s="69"/>
      <c r="CI2368" s="69"/>
      <c r="CJ2368" s="69"/>
      <c r="CK2368" s="69"/>
      <c r="CL2368" s="69"/>
      <c r="CM2368" s="69"/>
      <c r="CN2368" s="69"/>
      <c r="CO2368" s="69"/>
      <c r="CP2368" s="69"/>
      <c r="CQ2368" s="69"/>
      <c r="CR2368" s="69"/>
      <c r="CS2368" s="69"/>
      <c r="CT2368" s="69"/>
      <c r="CU2368" s="69"/>
      <c r="CV2368" s="69"/>
      <c r="CW2368" s="69"/>
      <c r="CX2368" s="69"/>
      <c r="CY2368" s="69"/>
      <c r="CZ2368" s="69"/>
      <c r="DA2368" s="69"/>
      <c r="DB2368" s="69"/>
      <c r="DC2368" s="69"/>
      <c r="DD2368" s="69"/>
      <c r="DE2368" s="69"/>
      <c r="DF2368" s="69"/>
      <c r="DG2368" s="69"/>
      <c r="DH2368" s="69"/>
      <c r="DI2368" s="69"/>
      <c r="DJ2368" s="69"/>
      <c r="DK2368" s="69"/>
      <c r="DL2368" s="69"/>
      <c r="DM2368" s="69"/>
      <c r="DN2368" s="69"/>
      <c r="DO2368" s="69"/>
      <c r="DP2368" s="69"/>
      <c r="DQ2368" s="69"/>
      <c r="DR2368" s="69"/>
      <c r="DS2368" s="69"/>
      <c r="DT2368" s="69"/>
      <c r="DU2368" s="69"/>
      <c r="DV2368" s="69"/>
      <c r="DW2368" s="69"/>
      <c r="DX2368" s="69"/>
      <c r="DY2368" s="69"/>
      <c r="DZ2368" s="69"/>
      <c r="EA2368" s="69"/>
      <c r="EB2368" s="69"/>
      <c r="EC2368" s="69"/>
      <c r="ED2368" s="69"/>
      <c r="EE2368" s="69"/>
      <c r="EF2368" s="69"/>
      <c r="EG2368" s="69"/>
      <c r="EH2368" s="69"/>
      <c r="EI2368" s="69"/>
      <c r="EJ2368" s="69"/>
      <c r="EK2368" s="69"/>
      <c r="EL2368" s="69"/>
      <c r="EM2368" s="69"/>
      <c r="EN2368" s="69"/>
      <c r="EO2368" s="69"/>
      <c r="EP2368" s="69"/>
      <c r="EQ2368" s="69"/>
      <c r="ER2368" s="69"/>
      <c r="ES2368" s="69"/>
      <c r="ET2368" s="69"/>
      <c r="EU2368" s="69"/>
      <c r="EV2368" s="69"/>
      <c r="EW2368" s="69"/>
      <c r="EX2368" s="69"/>
      <c r="EY2368" s="69"/>
      <c r="EZ2368" s="69"/>
      <c r="FA2368" s="69"/>
      <c r="FB2368" s="69"/>
      <c r="FC2368" s="69"/>
      <c r="FD2368" s="69"/>
      <c r="FE2368" s="69"/>
      <c r="FF2368" s="69"/>
      <c r="FG2368" s="69"/>
      <c r="FH2368" s="69"/>
      <c r="FI2368" s="69"/>
      <c r="FJ2368" s="69"/>
      <c r="FK2368" s="69"/>
      <c r="FL2368" s="69"/>
      <c r="FM2368" s="69"/>
      <c r="FN2368" s="69"/>
      <c r="FO2368" s="69"/>
      <c r="FP2368" s="69"/>
      <c r="FQ2368" s="69"/>
      <c r="FR2368" s="69"/>
      <c r="FS2368" s="69"/>
      <c r="FT2368" s="69"/>
      <c r="FU2368" s="69"/>
      <c r="FV2368" s="69"/>
      <c r="FW2368" s="69"/>
      <c r="FX2368" s="69"/>
      <c r="FY2368" s="69"/>
      <c r="FZ2368" s="69"/>
      <c r="GA2368" s="69"/>
      <c r="GB2368" s="69"/>
      <c r="GC2368" s="69"/>
      <c r="GD2368" s="69"/>
      <c r="GE2368" s="69"/>
      <c r="GF2368" s="69"/>
      <c r="GG2368" s="69"/>
      <c r="GH2368" s="69"/>
      <c r="GI2368" s="69"/>
      <c r="GJ2368" s="69"/>
      <c r="GK2368" s="69"/>
      <c r="GL2368" s="69"/>
      <c r="GM2368" s="69"/>
      <c r="GN2368" s="69"/>
      <c r="GO2368" s="69"/>
      <c r="GP2368" s="69"/>
      <c r="GQ2368" s="69"/>
      <c r="GR2368" s="69"/>
      <c r="GS2368" s="69"/>
      <c r="GT2368" s="69"/>
      <c r="GU2368" s="69"/>
      <c r="GV2368" s="69"/>
      <c r="GW2368" s="69"/>
      <c r="GX2368" s="69"/>
      <c r="GY2368" s="69"/>
      <c r="GZ2368" s="69"/>
      <c r="HA2368" s="69"/>
      <c r="HB2368" s="69"/>
      <c r="HC2368" s="69"/>
      <c r="HD2368" s="69"/>
      <c r="HE2368" s="69"/>
      <c r="HF2368" s="69"/>
      <c r="HG2368" s="69"/>
      <c r="HH2368" s="69"/>
      <c r="HI2368" s="69"/>
      <c r="HJ2368" s="69"/>
      <c r="HK2368" s="69"/>
      <c r="HL2368" s="69"/>
      <c r="HM2368" s="69"/>
      <c r="HN2368" s="69"/>
      <c r="HO2368" s="69"/>
      <c r="HP2368" s="69"/>
      <c r="HQ2368" s="69"/>
      <c r="HR2368" s="69"/>
      <c r="HS2368" s="69"/>
      <c r="HT2368" s="69"/>
      <c r="HU2368" s="69"/>
      <c r="HV2368" s="69"/>
      <c r="HW2368" s="69"/>
      <c r="HX2368" s="69"/>
      <c r="HY2368" s="69"/>
      <c r="HZ2368" s="69"/>
      <c r="IA2368" s="69"/>
      <c r="IB2368" s="69"/>
      <c r="IC2368" s="69"/>
      <c r="ID2368" s="69"/>
      <c r="IE2368" s="69"/>
      <c r="IF2368" s="69"/>
      <c r="IG2368" s="69"/>
      <c r="IH2368" s="69"/>
      <c r="II2368" s="69"/>
      <c r="IJ2368" s="69"/>
      <c r="IK2368" s="69"/>
      <c r="IL2368" s="69"/>
      <c r="IM2368" s="69"/>
      <c r="IN2368" s="69"/>
    </row>
    <row r="2369" spans="1:248" s="70" customFormat="1" ht="63" customHeight="1" x14ac:dyDescent="0.2">
      <c r="A2369" s="13" t="s">
        <v>960</v>
      </c>
      <c r="B2369" s="19">
        <v>52139</v>
      </c>
      <c r="C2369" s="16" t="s">
        <v>1167</v>
      </c>
      <c r="D2369" s="355">
        <v>35000</v>
      </c>
      <c r="E2369" s="69"/>
      <c r="F2369" s="69"/>
      <c r="G2369" s="69"/>
      <c r="H2369" s="69"/>
      <c r="I2369" s="69"/>
      <c r="J2369" s="69"/>
      <c r="N2369" s="69"/>
      <c r="O2369" s="69"/>
      <c r="P2369" s="69"/>
      <c r="Q2369" s="69"/>
      <c r="R2369" s="69"/>
      <c r="S2369" s="69"/>
      <c r="T2369" s="69"/>
      <c r="U2369" s="69"/>
      <c r="V2369" s="69"/>
      <c r="W2369" s="69"/>
      <c r="X2369" s="69"/>
      <c r="Y2369" s="69"/>
      <c r="Z2369" s="69"/>
      <c r="AA2369" s="69"/>
      <c r="AB2369" s="69"/>
      <c r="AC2369" s="69"/>
      <c r="AD2369" s="69"/>
      <c r="AE2369" s="69"/>
      <c r="AF2369" s="69"/>
      <c r="AG2369" s="69"/>
      <c r="AH2369" s="69"/>
      <c r="AI2369" s="69"/>
      <c r="AJ2369" s="69"/>
      <c r="AK2369" s="69"/>
      <c r="AL2369" s="69"/>
      <c r="AM2369" s="69"/>
      <c r="AN2369" s="69"/>
      <c r="AO2369" s="69"/>
      <c r="AP2369" s="69"/>
      <c r="AQ2369" s="69"/>
      <c r="AR2369" s="69"/>
      <c r="AS2369" s="69"/>
      <c r="AT2369" s="69"/>
      <c r="AU2369" s="69"/>
      <c r="AV2369" s="69"/>
      <c r="AW2369" s="69"/>
      <c r="AX2369" s="69"/>
      <c r="AY2369" s="69"/>
      <c r="AZ2369" s="69"/>
      <c r="BA2369" s="69"/>
      <c r="BB2369" s="69"/>
      <c r="BC2369" s="69"/>
      <c r="BD2369" s="69"/>
      <c r="BE2369" s="69"/>
      <c r="BF2369" s="69"/>
      <c r="BG2369" s="69"/>
      <c r="BH2369" s="69"/>
      <c r="BI2369" s="69"/>
      <c r="BJ2369" s="69"/>
      <c r="BK2369" s="69"/>
      <c r="BL2369" s="69"/>
      <c r="BM2369" s="69"/>
      <c r="BN2369" s="69"/>
      <c r="BO2369" s="69"/>
      <c r="BP2369" s="69"/>
      <c r="BQ2369" s="69"/>
      <c r="BR2369" s="69"/>
      <c r="BS2369" s="69"/>
      <c r="BT2369" s="69"/>
      <c r="BU2369" s="69"/>
      <c r="BV2369" s="69"/>
      <c r="BW2369" s="69"/>
      <c r="BX2369" s="69"/>
      <c r="BY2369" s="69"/>
      <c r="BZ2369" s="69"/>
      <c r="CA2369" s="69"/>
      <c r="CB2369" s="69"/>
      <c r="CC2369" s="69"/>
      <c r="CD2369" s="69"/>
      <c r="CE2369" s="69"/>
      <c r="CF2369" s="69"/>
      <c r="CG2369" s="69"/>
      <c r="CH2369" s="69"/>
      <c r="CI2369" s="69"/>
      <c r="CJ2369" s="69"/>
      <c r="CK2369" s="69"/>
      <c r="CL2369" s="69"/>
      <c r="CM2369" s="69"/>
      <c r="CN2369" s="69"/>
      <c r="CO2369" s="69"/>
      <c r="CP2369" s="69"/>
      <c r="CQ2369" s="69"/>
      <c r="CR2369" s="69"/>
      <c r="CS2369" s="69"/>
      <c r="CT2369" s="69"/>
      <c r="CU2369" s="69"/>
      <c r="CV2369" s="69"/>
      <c r="CW2369" s="69"/>
      <c r="CX2369" s="69"/>
      <c r="CY2369" s="69"/>
      <c r="CZ2369" s="69"/>
      <c r="DA2369" s="69"/>
      <c r="DB2369" s="69"/>
      <c r="DC2369" s="69"/>
      <c r="DD2369" s="69"/>
      <c r="DE2369" s="69"/>
      <c r="DF2369" s="69"/>
      <c r="DG2369" s="69"/>
      <c r="DH2369" s="69"/>
      <c r="DI2369" s="69"/>
      <c r="DJ2369" s="69"/>
      <c r="DK2369" s="69"/>
      <c r="DL2369" s="69"/>
      <c r="DM2369" s="69"/>
      <c r="DN2369" s="69"/>
      <c r="DO2369" s="69"/>
      <c r="DP2369" s="69"/>
      <c r="DQ2369" s="69"/>
      <c r="DR2369" s="69"/>
      <c r="DS2369" s="69"/>
      <c r="DT2369" s="69"/>
      <c r="DU2369" s="69"/>
      <c r="DV2369" s="69"/>
      <c r="DW2369" s="69"/>
      <c r="DX2369" s="69"/>
      <c r="DY2369" s="69"/>
      <c r="DZ2369" s="69"/>
      <c r="EA2369" s="69"/>
      <c r="EB2369" s="69"/>
      <c r="EC2369" s="69"/>
      <c r="ED2369" s="69"/>
      <c r="EE2369" s="69"/>
      <c r="EF2369" s="69"/>
      <c r="EG2369" s="69"/>
      <c r="EH2369" s="69"/>
      <c r="EI2369" s="69"/>
      <c r="EJ2369" s="69"/>
      <c r="EK2369" s="69"/>
      <c r="EL2369" s="69"/>
      <c r="EM2369" s="69"/>
      <c r="EN2369" s="69"/>
      <c r="EO2369" s="69"/>
      <c r="EP2369" s="69"/>
      <c r="EQ2369" s="69"/>
      <c r="ER2369" s="69"/>
      <c r="ES2369" s="69"/>
      <c r="ET2369" s="69"/>
      <c r="EU2369" s="69"/>
      <c r="EV2369" s="69"/>
      <c r="EW2369" s="69"/>
      <c r="EX2369" s="69"/>
      <c r="EY2369" s="69"/>
      <c r="EZ2369" s="69"/>
      <c r="FA2369" s="69"/>
      <c r="FB2369" s="69"/>
      <c r="FC2369" s="69"/>
      <c r="FD2369" s="69"/>
      <c r="FE2369" s="69"/>
      <c r="FF2369" s="69"/>
      <c r="FG2369" s="69"/>
      <c r="FH2369" s="69"/>
      <c r="FI2369" s="69"/>
      <c r="FJ2369" s="69"/>
      <c r="FK2369" s="69"/>
      <c r="FL2369" s="69"/>
      <c r="FM2369" s="69"/>
      <c r="FN2369" s="69"/>
      <c r="FO2369" s="69"/>
      <c r="FP2369" s="69"/>
      <c r="FQ2369" s="69"/>
      <c r="FR2369" s="69"/>
      <c r="FS2369" s="69"/>
      <c r="FT2369" s="69"/>
      <c r="FU2369" s="69"/>
      <c r="FV2369" s="69"/>
      <c r="FW2369" s="69"/>
      <c r="FX2369" s="69"/>
      <c r="FY2369" s="69"/>
      <c r="FZ2369" s="69"/>
      <c r="GA2369" s="69"/>
      <c r="GB2369" s="69"/>
      <c r="GC2369" s="69"/>
      <c r="GD2369" s="69"/>
      <c r="GE2369" s="69"/>
      <c r="GF2369" s="69"/>
      <c r="GG2369" s="69"/>
      <c r="GH2369" s="69"/>
      <c r="GI2369" s="69"/>
      <c r="GJ2369" s="69"/>
      <c r="GK2369" s="69"/>
      <c r="GL2369" s="69"/>
      <c r="GM2369" s="69"/>
      <c r="GN2369" s="69"/>
      <c r="GO2369" s="69"/>
      <c r="GP2369" s="69"/>
      <c r="GQ2369" s="69"/>
      <c r="GR2369" s="69"/>
      <c r="GS2369" s="69"/>
      <c r="GT2369" s="69"/>
      <c r="GU2369" s="69"/>
      <c r="GV2369" s="69"/>
      <c r="GW2369" s="69"/>
      <c r="GX2369" s="69"/>
      <c r="GY2369" s="69"/>
      <c r="GZ2369" s="69"/>
      <c r="HA2369" s="69"/>
      <c r="HB2369" s="69"/>
      <c r="HC2369" s="69"/>
      <c r="HD2369" s="69"/>
      <c r="HE2369" s="69"/>
      <c r="HF2369" s="69"/>
      <c r="HG2369" s="69"/>
      <c r="HH2369" s="69"/>
      <c r="HI2369" s="69"/>
      <c r="HJ2369" s="69"/>
      <c r="HK2369" s="69"/>
      <c r="HL2369" s="69"/>
      <c r="HM2369" s="69"/>
      <c r="HN2369" s="69"/>
      <c r="HO2369" s="69"/>
      <c r="HP2369" s="69"/>
      <c r="HQ2369" s="69"/>
      <c r="HR2369" s="69"/>
      <c r="HS2369" s="69"/>
      <c r="HT2369" s="69"/>
      <c r="HU2369" s="69"/>
      <c r="HV2369" s="69"/>
      <c r="HW2369" s="69"/>
      <c r="HX2369" s="69"/>
      <c r="HY2369" s="69"/>
      <c r="HZ2369" s="69"/>
      <c r="IA2369" s="69"/>
      <c r="IB2369" s="69"/>
      <c r="IC2369" s="69"/>
      <c r="ID2369" s="69"/>
      <c r="IE2369" s="69"/>
      <c r="IF2369" s="69"/>
      <c r="IG2369" s="69"/>
      <c r="IH2369" s="69"/>
      <c r="II2369" s="69"/>
      <c r="IJ2369" s="69"/>
      <c r="IK2369" s="69"/>
      <c r="IL2369" s="69"/>
      <c r="IM2369" s="69"/>
      <c r="IN2369" s="69"/>
    </row>
    <row r="2370" spans="1:248" s="70" customFormat="1" ht="37.5" customHeight="1" x14ac:dyDescent="0.2">
      <c r="A2370" s="13" t="s">
        <v>968</v>
      </c>
      <c r="B2370" s="19">
        <v>52140</v>
      </c>
      <c r="C2370" s="16" t="s">
        <v>1168</v>
      </c>
      <c r="D2370" s="355">
        <v>50800</v>
      </c>
      <c r="E2370" s="69"/>
      <c r="F2370" s="69"/>
      <c r="G2370" s="69"/>
      <c r="H2370" s="69"/>
      <c r="I2370" s="69"/>
      <c r="J2370" s="69"/>
      <c r="N2370" s="69"/>
      <c r="O2370" s="69"/>
      <c r="P2370" s="69"/>
      <c r="Q2370" s="69"/>
      <c r="R2370" s="69"/>
      <c r="S2370" s="69"/>
      <c r="T2370" s="69"/>
      <c r="U2370" s="69"/>
      <c r="V2370" s="69"/>
      <c r="W2370" s="69"/>
      <c r="X2370" s="69"/>
      <c r="Y2370" s="69"/>
      <c r="Z2370" s="69"/>
      <c r="AA2370" s="69"/>
      <c r="AB2370" s="69"/>
      <c r="AC2370" s="69"/>
      <c r="AD2370" s="69"/>
      <c r="AE2370" s="69"/>
      <c r="AF2370" s="69"/>
      <c r="AG2370" s="69"/>
      <c r="AH2370" s="69"/>
      <c r="AI2370" s="69"/>
      <c r="AJ2370" s="69"/>
      <c r="AK2370" s="69"/>
      <c r="AL2370" s="69"/>
      <c r="AM2370" s="69"/>
      <c r="AN2370" s="69"/>
      <c r="AO2370" s="69"/>
      <c r="AP2370" s="69"/>
      <c r="AQ2370" s="69"/>
      <c r="AR2370" s="69"/>
      <c r="AS2370" s="69"/>
      <c r="AT2370" s="69"/>
      <c r="AU2370" s="69"/>
      <c r="AV2370" s="69"/>
      <c r="AW2370" s="69"/>
      <c r="AX2370" s="69"/>
      <c r="AY2370" s="69"/>
      <c r="AZ2370" s="69"/>
      <c r="BA2370" s="69"/>
      <c r="BB2370" s="69"/>
      <c r="BC2370" s="69"/>
      <c r="BD2370" s="69"/>
      <c r="BE2370" s="69"/>
      <c r="BF2370" s="69"/>
      <c r="BG2370" s="69"/>
      <c r="BH2370" s="69"/>
      <c r="BI2370" s="69"/>
      <c r="BJ2370" s="69"/>
      <c r="BK2370" s="69"/>
      <c r="BL2370" s="69"/>
      <c r="BM2370" s="69"/>
      <c r="BN2370" s="69"/>
      <c r="BO2370" s="69"/>
      <c r="BP2370" s="69"/>
      <c r="BQ2370" s="69"/>
      <c r="BR2370" s="69"/>
      <c r="BS2370" s="69"/>
      <c r="BT2370" s="69"/>
      <c r="BU2370" s="69"/>
      <c r="BV2370" s="69"/>
      <c r="BW2370" s="69"/>
      <c r="BX2370" s="69"/>
      <c r="BY2370" s="69"/>
      <c r="BZ2370" s="69"/>
      <c r="CA2370" s="69"/>
      <c r="CB2370" s="69"/>
      <c r="CC2370" s="69"/>
      <c r="CD2370" s="69"/>
      <c r="CE2370" s="69"/>
      <c r="CF2370" s="69"/>
      <c r="CG2370" s="69"/>
      <c r="CH2370" s="69"/>
      <c r="CI2370" s="69"/>
      <c r="CJ2370" s="69"/>
      <c r="CK2370" s="69"/>
      <c r="CL2370" s="69"/>
      <c r="CM2370" s="69"/>
      <c r="CN2370" s="69"/>
      <c r="CO2370" s="69"/>
      <c r="CP2370" s="69"/>
      <c r="CQ2370" s="69"/>
      <c r="CR2370" s="69"/>
      <c r="CS2370" s="69"/>
      <c r="CT2370" s="69"/>
      <c r="CU2370" s="69"/>
      <c r="CV2370" s="69"/>
      <c r="CW2370" s="69"/>
      <c r="CX2370" s="69"/>
      <c r="CY2370" s="69"/>
      <c r="CZ2370" s="69"/>
      <c r="DA2370" s="69"/>
      <c r="DB2370" s="69"/>
      <c r="DC2370" s="69"/>
      <c r="DD2370" s="69"/>
      <c r="DE2370" s="69"/>
      <c r="DF2370" s="69"/>
      <c r="DG2370" s="69"/>
      <c r="DH2370" s="69"/>
      <c r="DI2370" s="69"/>
      <c r="DJ2370" s="69"/>
      <c r="DK2370" s="69"/>
      <c r="DL2370" s="69"/>
      <c r="DM2370" s="69"/>
      <c r="DN2370" s="69"/>
      <c r="DO2370" s="69"/>
      <c r="DP2370" s="69"/>
      <c r="DQ2370" s="69"/>
      <c r="DR2370" s="69"/>
      <c r="DS2370" s="69"/>
      <c r="DT2370" s="69"/>
      <c r="DU2370" s="69"/>
      <c r="DV2370" s="69"/>
      <c r="DW2370" s="69"/>
      <c r="DX2370" s="69"/>
      <c r="DY2370" s="69"/>
      <c r="DZ2370" s="69"/>
      <c r="EA2370" s="69"/>
      <c r="EB2370" s="69"/>
      <c r="EC2370" s="69"/>
      <c r="ED2370" s="69"/>
      <c r="EE2370" s="69"/>
      <c r="EF2370" s="69"/>
      <c r="EG2370" s="69"/>
      <c r="EH2370" s="69"/>
      <c r="EI2370" s="69"/>
      <c r="EJ2370" s="69"/>
      <c r="EK2370" s="69"/>
      <c r="EL2370" s="69"/>
      <c r="EM2370" s="69"/>
      <c r="EN2370" s="69"/>
      <c r="EO2370" s="69"/>
      <c r="EP2370" s="69"/>
      <c r="EQ2370" s="69"/>
      <c r="ER2370" s="69"/>
      <c r="ES2370" s="69"/>
      <c r="ET2370" s="69"/>
      <c r="EU2370" s="69"/>
      <c r="EV2370" s="69"/>
      <c r="EW2370" s="69"/>
      <c r="EX2370" s="69"/>
      <c r="EY2370" s="69"/>
      <c r="EZ2370" s="69"/>
      <c r="FA2370" s="69"/>
      <c r="FB2370" s="69"/>
      <c r="FC2370" s="69"/>
      <c r="FD2370" s="69"/>
      <c r="FE2370" s="69"/>
      <c r="FF2370" s="69"/>
      <c r="FG2370" s="69"/>
      <c r="FH2370" s="69"/>
      <c r="FI2370" s="69"/>
      <c r="FJ2370" s="69"/>
      <c r="FK2370" s="69"/>
      <c r="FL2370" s="69"/>
      <c r="FM2370" s="69"/>
      <c r="FN2370" s="69"/>
      <c r="FO2370" s="69"/>
      <c r="FP2370" s="69"/>
      <c r="FQ2370" s="69"/>
      <c r="FR2370" s="69"/>
      <c r="FS2370" s="69"/>
      <c r="FT2370" s="69"/>
      <c r="FU2370" s="69"/>
      <c r="FV2370" s="69"/>
      <c r="FW2370" s="69"/>
      <c r="FX2370" s="69"/>
      <c r="FY2370" s="69"/>
      <c r="FZ2370" s="69"/>
      <c r="GA2370" s="69"/>
      <c r="GB2370" s="69"/>
      <c r="GC2370" s="69"/>
      <c r="GD2370" s="69"/>
      <c r="GE2370" s="69"/>
      <c r="GF2370" s="69"/>
      <c r="GG2370" s="69"/>
      <c r="GH2370" s="69"/>
      <c r="GI2370" s="69"/>
      <c r="GJ2370" s="69"/>
      <c r="GK2370" s="69"/>
      <c r="GL2370" s="69"/>
      <c r="GM2370" s="69"/>
      <c r="GN2370" s="69"/>
      <c r="GO2370" s="69"/>
      <c r="GP2370" s="69"/>
      <c r="GQ2370" s="69"/>
      <c r="GR2370" s="69"/>
      <c r="GS2370" s="69"/>
      <c r="GT2370" s="69"/>
      <c r="GU2370" s="69"/>
      <c r="GV2370" s="69"/>
      <c r="GW2370" s="69"/>
      <c r="GX2370" s="69"/>
      <c r="GY2370" s="69"/>
      <c r="GZ2370" s="69"/>
      <c r="HA2370" s="69"/>
      <c r="HB2370" s="69"/>
      <c r="HC2370" s="69"/>
      <c r="HD2370" s="69"/>
      <c r="HE2370" s="69"/>
      <c r="HF2370" s="69"/>
      <c r="HG2370" s="69"/>
      <c r="HH2370" s="69"/>
      <c r="HI2370" s="69"/>
      <c r="HJ2370" s="69"/>
      <c r="HK2370" s="69"/>
      <c r="HL2370" s="69"/>
      <c r="HM2370" s="69"/>
      <c r="HN2370" s="69"/>
      <c r="HO2370" s="69"/>
      <c r="HP2370" s="69"/>
      <c r="HQ2370" s="69"/>
      <c r="HR2370" s="69"/>
      <c r="HS2370" s="69"/>
      <c r="HT2370" s="69"/>
      <c r="HU2370" s="69"/>
      <c r="HV2370" s="69"/>
      <c r="HW2370" s="69"/>
      <c r="HX2370" s="69"/>
      <c r="HY2370" s="69"/>
      <c r="HZ2370" s="69"/>
      <c r="IA2370" s="69"/>
      <c r="IB2370" s="69"/>
      <c r="IC2370" s="69"/>
      <c r="ID2370" s="69"/>
      <c r="IE2370" s="69"/>
      <c r="IF2370" s="69"/>
      <c r="IG2370" s="69"/>
      <c r="IH2370" s="69"/>
      <c r="II2370" s="69"/>
      <c r="IJ2370" s="69"/>
      <c r="IK2370" s="69"/>
      <c r="IL2370" s="69"/>
      <c r="IM2370" s="69"/>
      <c r="IN2370" s="69"/>
    </row>
    <row r="2371" spans="1:248" s="70" customFormat="1" ht="15.95" customHeight="1" x14ac:dyDescent="0.2">
      <c r="A2371" s="13" t="s">
        <v>1169</v>
      </c>
      <c r="B2371" s="19">
        <v>52141</v>
      </c>
      <c r="C2371" s="16" t="s">
        <v>1170</v>
      </c>
      <c r="D2371" s="355">
        <v>35800</v>
      </c>
      <c r="E2371" s="69"/>
      <c r="F2371" s="69"/>
      <c r="G2371" s="69"/>
      <c r="H2371" s="69"/>
      <c r="I2371" s="69"/>
      <c r="J2371" s="69"/>
      <c r="N2371" s="69"/>
      <c r="O2371" s="69"/>
      <c r="P2371" s="69"/>
      <c r="Q2371" s="69"/>
      <c r="R2371" s="69"/>
      <c r="S2371" s="69"/>
      <c r="T2371" s="69"/>
      <c r="U2371" s="69"/>
      <c r="V2371" s="69"/>
      <c r="W2371" s="69"/>
      <c r="X2371" s="69"/>
      <c r="Y2371" s="69"/>
      <c r="Z2371" s="69"/>
      <c r="AA2371" s="69"/>
      <c r="AB2371" s="69"/>
      <c r="AC2371" s="69"/>
      <c r="AD2371" s="69"/>
      <c r="AE2371" s="69"/>
      <c r="AF2371" s="69"/>
      <c r="AG2371" s="69"/>
      <c r="AH2371" s="69"/>
      <c r="AI2371" s="69"/>
      <c r="AJ2371" s="69"/>
      <c r="AK2371" s="69"/>
      <c r="AL2371" s="69"/>
      <c r="AM2371" s="69"/>
      <c r="AN2371" s="69"/>
      <c r="AO2371" s="69"/>
      <c r="AP2371" s="69"/>
      <c r="AQ2371" s="69"/>
      <c r="AR2371" s="69"/>
      <c r="AS2371" s="69"/>
      <c r="AT2371" s="69"/>
      <c r="AU2371" s="69"/>
      <c r="AV2371" s="69"/>
      <c r="AW2371" s="69"/>
      <c r="AX2371" s="69"/>
      <c r="AY2371" s="69"/>
      <c r="AZ2371" s="69"/>
      <c r="BA2371" s="69"/>
      <c r="BB2371" s="69"/>
      <c r="BC2371" s="69"/>
      <c r="BD2371" s="69"/>
      <c r="BE2371" s="69"/>
      <c r="BF2371" s="69"/>
      <c r="BG2371" s="69"/>
      <c r="BH2371" s="69"/>
      <c r="BI2371" s="69"/>
      <c r="BJ2371" s="69"/>
      <c r="BK2371" s="69"/>
      <c r="BL2371" s="69"/>
      <c r="BM2371" s="69"/>
      <c r="BN2371" s="69"/>
      <c r="BO2371" s="69"/>
      <c r="BP2371" s="69"/>
      <c r="BQ2371" s="69"/>
      <c r="BR2371" s="69"/>
      <c r="BS2371" s="69"/>
      <c r="BT2371" s="69"/>
      <c r="BU2371" s="69"/>
      <c r="BV2371" s="69"/>
      <c r="BW2371" s="69"/>
      <c r="BX2371" s="69"/>
      <c r="BY2371" s="69"/>
      <c r="BZ2371" s="69"/>
      <c r="CA2371" s="69"/>
      <c r="CB2371" s="69"/>
      <c r="CC2371" s="69"/>
      <c r="CD2371" s="69"/>
      <c r="CE2371" s="69"/>
      <c r="CF2371" s="69"/>
      <c r="CG2371" s="69"/>
      <c r="CH2371" s="69"/>
      <c r="CI2371" s="69"/>
      <c r="CJ2371" s="69"/>
      <c r="CK2371" s="69"/>
      <c r="CL2371" s="69"/>
      <c r="CM2371" s="69"/>
      <c r="CN2371" s="69"/>
      <c r="CO2371" s="69"/>
      <c r="CP2371" s="69"/>
      <c r="CQ2371" s="69"/>
      <c r="CR2371" s="69"/>
      <c r="CS2371" s="69"/>
      <c r="CT2371" s="69"/>
      <c r="CU2371" s="69"/>
      <c r="CV2371" s="69"/>
      <c r="CW2371" s="69"/>
      <c r="CX2371" s="69"/>
      <c r="CY2371" s="69"/>
      <c r="CZ2371" s="69"/>
      <c r="DA2371" s="69"/>
      <c r="DB2371" s="69"/>
      <c r="DC2371" s="69"/>
      <c r="DD2371" s="69"/>
      <c r="DE2371" s="69"/>
      <c r="DF2371" s="69"/>
      <c r="DG2371" s="69"/>
      <c r="DH2371" s="69"/>
      <c r="DI2371" s="69"/>
      <c r="DJ2371" s="69"/>
      <c r="DK2371" s="69"/>
      <c r="DL2371" s="69"/>
      <c r="DM2371" s="69"/>
      <c r="DN2371" s="69"/>
      <c r="DO2371" s="69"/>
      <c r="DP2371" s="69"/>
      <c r="DQ2371" s="69"/>
      <c r="DR2371" s="69"/>
      <c r="DS2371" s="69"/>
      <c r="DT2371" s="69"/>
      <c r="DU2371" s="69"/>
      <c r="DV2371" s="69"/>
      <c r="DW2371" s="69"/>
      <c r="DX2371" s="69"/>
      <c r="DY2371" s="69"/>
      <c r="DZ2371" s="69"/>
      <c r="EA2371" s="69"/>
      <c r="EB2371" s="69"/>
      <c r="EC2371" s="69"/>
      <c r="ED2371" s="69"/>
      <c r="EE2371" s="69"/>
      <c r="EF2371" s="69"/>
      <c r="EG2371" s="69"/>
      <c r="EH2371" s="69"/>
      <c r="EI2371" s="69"/>
      <c r="EJ2371" s="69"/>
      <c r="EK2371" s="69"/>
      <c r="EL2371" s="69"/>
      <c r="EM2371" s="69"/>
      <c r="EN2371" s="69"/>
      <c r="EO2371" s="69"/>
      <c r="EP2371" s="69"/>
      <c r="EQ2371" s="69"/>
      <c r="ER2371" s="69"/>
      <c r="ES2371" s="69"/>
      <c r="ET2371" s="69"/>
      <c r="EU2371" s="69"/>
      <c r="EV2371" s="69"/>
      <c r="EW2371" s="69"/>
      <c r="EX2371" s="69"/>
      <c r="EY2371" s="69"/>
      <c r="EZ2371" s="69"/>
      <c r="FA2371" s="69"/>
      <c r="FB2371" s="69"/>
      <c r="FC2371" s="69"/>
      <c r="FD2371" s="69"/>
      <c r="FE2371" s="69"/>
      <c r="FF2371" s="69"/>
      <c r="FG2371" s="69"/>
      <c r="FH2371" s="69"/>
      <c r="FI2371" s="69"/>
      <c r="FJ2371" s="69"/>
      <c r="FK2371" s="69"/>
      <c r="FL2371" s="69"/>
      <c r="FM2371" s="69"/>
      <c r="FN2371" s="69"/>
      <c r="FO2371" s="69"/>
      <c r="FP2371" s="69"/>
      <c r="FQ2371" s="69"/>
      <c r="FR2371" s="69"/>
      <c r="FS2371" s="69"/>
      <c r="FT2371" s="69"/>
      <c r="FU2371" s="69"/>
      <c r="FV2371" s="69"/>
      <c r="FW2371" s="69"/>
      <c r="FX2371" s="69"/>
      <c r="FY2371" s="69"/>
      <c r="FZ2371" s="69"/>
      <c r="GA2371" s="69"/>
      <c r="GB2371" s="69"/>
      <c r="GC2371" s="69"/>
      <c r="GD2371" s="69"/>
      <c r="GE2371" s="69"/>
      <c r="GF2371" s="69"/>
      <c r="GG2371" s="69"/>
      <c r="GH2371" s="69"/>
      <c r="GI2371" s="69"/>
      <c r="GJ2371" s="69"/>
      <c r="GK2371" s="69"/>
      <c r="GL2371" s="69"/>
      <c r="GM2371" s="69"/>
      <c r="GN2371" s="69"/>
      <c r="GO2371" s="69"/>
      <c r="GP2371" s="69"/>
      <c r="GQ2371" s="69"/>
      <c r="GR2371" s="69"/>
      <c r="GS2371" s="69"/>
      <c r="GT2371" s="69"/>
      <c r="GU2371" s="69"/>
      <c r="GV2371" s="69"/>
      <c r="GW2371" s="69"/>
      <c r="GX2371" s="69"/>
      <c r="GY2371" s="69"/>
      <c r="GZ2371" s="69"/>
      <c r="HA2371" s="69"/>
      <c r="HB2371" s="69"/>
      <c r="HC2371" s="69"/>
      <c r="HD2371" s="69"/>
      <c r="HE2371" s="69"/>
      <c r="HF2371" s="69"/>
      <c r="HG2371" s="69"/>
      <c r="HH2371" s="69"/>
      <c r="HI2371" s="69"/>
      <c r="HJ2371" s="69"/>
      <c r="HK2371" s="69"/>
      <c r="HL2371" s="69"/>
      <c r="HM2371" s="69"/>
      <c r="HN2371" s="69"/>
      <c r="HO2371" s="69"/>
      <c r="HP2371" s="69"/>
      <c r="HQ2371" s="69"/>
      <c r="HR2371" s="69"/>
      <c r="HS2371" s="69"/>
      <c r="HT2371" s="69"/>
      <c r="HU2371" s="69"/>
      <c r="HV2371" s="69"/>
      <c r="HW2371" s="69"/>
      <c r="HX2371" s="69"/>
      <c r="HY2371" s="69"/>
      <c r="HZ2371" s="69"/>
      <c r="IA2371" s="69"/>
      <c r="IB2371" s="69"/>
      <c r="IC2371" s="69"/>
      <c r="ID2371" s="69"/>
      <c r="IE2371" s="69"/>
      <c r="IF2371" s="69"/>
      <c r="IG2371" s="69"/>
      <c r="IH2371" s="69"/>
      <c r="II2371" s="69"/>
      <c r="IJ2371" s="69"/>
      <c r="IK2371" s="69"/>
      <c r="IL2371" s="69"/>
      <c r="IM2371" s="69"/>
      <c r="IN2371" s="69"/>
    </row>
    <row r="2372" spans="1:248" s="70" customFormat="1" ht="15.95" customHeight="1" x14ac:dyDescent="0.2">
      <c r="A2372" s="13" t="s">
        <v>973</v>
      </c>
      <c r="B2372" s="19">
        <v>52142</v>
      </c>
      <c r="C2372" s="16" t="s">
        <v>1171</v>
      </c>
      <c r="D2372" s="355">
        <v>39300</v>
      </c>
      <c r="E2372" s="69"/>
      <c r="F2372" s="69"/>
      <c r="G2372" s="69"/>
      <c r="H2372" s="69"/>
      <c r="I2372" s="69"/>
      <c r="J2372" s="69"/>
      <c r="N2372" s="69"/>
      <c r="O2372" s="69"/>
      <c r="P2372" s="69"/>
      <c r="Q2372" s="69"/>
      <c r="R2372" s="69"/>
      <c r="S2372" s="69"/>
      <c r="T2372" s="69"/>
      <c r="U2372" s="69"/>
      <c r="V2372" s="69"/>
      <c r="W2372" s="69"/>
      <c r="X2372" s="69"/>
      <c r="Y2372" s="69"/>
      <c r="Z2372" s="69"/>
      <c r="AA2372" s="69"/>
      <c r="AB2372" s="69"/>
      <c r="AC2372" s="69"/>
      <c r="AD2372" s="69"/>
      <c r="AE2372" s="69"/>
      <c r="AF2372" s="69"/>
      <c r="AG2372" s="69"/>
      <c r="AH2372" s="69"/>
      <c r="AI2372" s="69"/>
      <c r="AJ2372" s="69"/>
      <c r="AK2372" s="69"/>
      <c r="AL2372" s="69"/>
      <c r="AM2372" s="69"/>
      <c r="AN2372" s="69"/>
      <c r="AO2372" s="69"/>
      <c r="AP2372" s="69"/>
      <c r="AQ2372" s="69"/>
      <c r="AR2372" s="69"/>
      <c r="AS2372" s="69"/>
      <c r="AT2372" s="69"/>
      <c r="AU2372" s="69"/>
      <c r="AV2372" s="69"/>
      <c r="AW2372" s="69"/>
      <c r="AX2372" s="69"/>
      <c r="AY2372" s="69"/>
      <c r="AZ2372" s="69"/>
      <c r="BA2372" s="69"/>
      <c r="BB2372" s="69"/>
      <c r="BC2372" s="69"/>
      <c r="BD2372" s="69"/>
      <c r="BE2372" s="69"/>
      <c r="BF2372" s="69"/>
      <c r="BG2372" s="69"/>
      <c r="BH2372" s="69"/>
      <c r="BI2372" s="69"/>
      <c r="BJ2372" s="69"/>
      <c r="BK2372" s="69"/>
      <c r="BL2372" s="69"/>
      <c r="BM2372" s="69"/>
      <c r="BN2372" s="69"/>
      <c r="BO2372" s="69"/>
      <c r="BP2372" s="69"/>
      <c r="BQ2372" s="69"/>
      <c r="BR2372" s="69"/>
      <c r="BS2372" s="69"/>
      <c r="BT2372" s="69"/>
      <c r="BU2372" s="69"/>
      <c r="BV2372" s="69"/>
      <c r="BW2372" s="69"/>
      <c r="BX2372" s="69"/>
      <c r="BY2372" s="69"/>
      <c r="BZ2372" s="69"/>
      <c r="CA2372" s="69"/>
      <c r="CB2372" s="69"/>
      <c r="CC2372" s="69"/>
      <c r="CD2372" s="69"/>
      <c r="CE2372" s="69"/>
      <c r="CF2372" s="69"/>
      <c r="CG2372" s="69"/>
      <c r="CH2372" s="69"/>
      <c r="CI2372" s="69"/>
      <c r="CJ2372" s="69"/>
      <c r="CK2372" s="69"/>
      <c r="CL2372" s="69"/>
      <c r="CM2372" s="69"/>
      <c r="CN2372" s="69"/>
      <c r="CO2372" s="69"/>
      <c r="CP2372" s="69"/>
      <c r="CQ2372" s="69"/>
      <c r="CR2372" s="69"/>
      <c r="CS2372" s="69"/>
      <c r="CT2372" s="69"/>
      <c r="CU2372" s="69"/>
      <c r="CV2372" s="69"/>
      <c r="CW2372" s="69"/>
      <c r="CX2372" s="69"/>
      <c r="CY2372" s="69"/>
      <c r="CZ2372" s="69"/>
      <c r="DA2372" s="69"/>
      <c r="DB2372" s="69"/>
      <c r="DC2372" s="69"/>
      <c r="DD2372" s="69"/>
      <c r="DE2372" s="69"/>
      <c r="DF2372" s="69"/>
      <c r="DG2372" s="69"/>
      <c r="DH2372" s="69"/>
      <c r="DI2372" s="69"/>
      <c r="DJ2372" s="69"/>
      <c r="DK2372" s="69"/>
      <c r="DL2372" s="69"/>
      <c r="DM2372" s="69"/>
      <c r="DN2372" s="69"/>
      <c r="DO2372" s="69"/>
      <c r="DP2372" s="69"/>
      <c r="DQ2372" s="69"/>
      <c r="DR2372" s="69"/>
      <c r="DS2372" s="69"/>
      <c r="DT2372" s="69"/>
      <c r="DU2372" s="69"/>
      <c r="DV2372" s="69"/>
      <c r="DW2372" s="69"/>
      <c r="DX2372" s="69"/>
      <c r="DY2372" s="69"/>
      <c r="DZ2372" s="69"/>
      <c r="EA2372" s="69"/>
      <c r="EB2372" s="69"/>
      <c r="EC2372" s="69"/>
      <c r="ED2372" s="69"/>
      <c r="EE2372" s="69"/>
      <c r="EF2372" s="69"/>
      <c r="EG2372" s="69"/>
      <c r="EH2372" s="69"/>
      <c r="EI2372" s="69"/>
      <c r="EJ2372" s="69"/>
      <c r="EK2372" s="69"/>
      <c r="EL2372" s="69"/>
      <c r="EM2372" s="69"/>
      <c r="EN2372" s="69"/>
      <c r="EO2372" s="69"/>
      <c r="EP2372" s="69"/>
      <c r="EQ2372" s="69"/>
      <c r="ER2372" s="69"/>
      <c r="ES2372" s="69"/>
      <c r="ET2372" s="69"/>
      <c r="EU2372" s="69"/>
      <c r="EV2372" s="69"/>
      <c r="EW2372" s="69"/>
      <c r="EX2372" s="69"/>
      <c r="EY2372" s="69"/>
      <c r="EZ2372" s="69"/>
      <c r="FA2372" s="69"/>
      <c r="FB2372" s="69"/>
      <c r="FC2372" s="69"/>
      <c r="FD2372" s="69"/>
      <c r="FE2372" s="69"/>
      <c r="FF2372" s="69"/>
      <c r="FG2372" s="69"/>
      <c r="FH2372" s="69"/>
      <c r="FI2372" s="69"/>
      <c r="FJ2372" s="69"/>
      <c r="FK2372" s="69"/>
      <c r="FL2372" s="69"/>
      <c r="FM2372" s="69"/>
      <c r="FN2372" s="69"/>
      <c r="FO2372" s="69"/>
      <c r="FP2372" s="69"/>
      <c r="FQ2372" s="69"/>
      <c r="FR2372" s="69"/>
      <c r="FS2372" s="69"/>
      <c r="FT2372" s="69"/>
      <c r="FU2372" s="69"/>
      <c r="FV2372" s="69"/>
      <c r="FW2372" s="69"/>
      <c r="FX2372" s="69"/>
      <c r="FY2372" s="69"/>
      <c r="FZ2372" s="69"/>
      <c r="GA2372" s="69"/>
      <c r="GB2372" s="69"/>
      <c r="GC2372" s="69"/>
      <c r="GD2372" s="69"/>
      <c r="GE2372" s="69"/>
      <c r="GF2372" s="69"/>
      <c r="GG2372" s="69"/>
      <c r="GH2372" s="69"/>
      <c r="GI2372" s="69"/>
      <c r="GJ2372" s="69"/>
      <c r="GK2372" s="69"/>
      <c r="GL2372" s="69"/>
      <c r="GM2372" s="69"/>
      <c r="GN2372" s="69"/>
      <c r="GO2372" s="69"/>
      <c r="GP2372" s="69"/>
      <c r="GQ2372" s="69"/>
      <c r="GR2372" s="69"/>
      <c r="GS2372" s="69"/>
      <c r="GT2372" s="69"/>
      <c r="GU2372" s="69"/>
      <c r="GV2372" s="69"/>
      <c r="GW2372" s="69"/>
      <c r="GX2372" s="69"/>
      <c r="GY2372" s="69"/>
      <c r="GZ2372" s="69"/>
      <c r="HA2372" s="69"/>
      <c r="HB2372" s="69"/>
      <c r="HC2372" s="69"/>
      <c r="HD2372" s="69"/>
      <c r="HE2372" s="69"/>
      <c r="HF2372" s="69"/>
      <c r="HG2372" s="69"/>
      <c r="HH2372" s="69"/>
      <c r="HI2372" s="69"/>
      <c r="HJ2372" s="69"/>
      <c r="HK2372" s="69"/>
      <c r="HL2372" s="69"/>
      <c r="HM2372" s="69"/>
      <c r="HN2372" s="69"/>
      <c r="HO2372" s="69"/>
      <c r="HP2372" s="69"/>
      <c r="HQ2372" s="69"/>
      <c r="HR2372" s="69"/>
      <c r="HS2372" s="69"/>
      <c r="HT2372" s="69"/>
      <c r="HU2372" s="69"/>
      <c r="HV2372" s="69"/>
      <c r="HW2372" s="69"/>
      <c r="HX2372" s="69"/>
      <c r="HY2372" s="69"/>
      <c r="HZ2372" s="69"/>
      <c r="IA2372" s="69"/>
      <c r="IB2372" s="69"/>
      <c r="IC2372" s="69"/>
      <c r="ID2372" s="69"/>
      <c r="IE2372" s="69"/>
      <c r="IF2372" s="69"/>
      <c r="IG2372" s="69"/>
      <c r="IH2372" s="69"/>
      <c r="II2372" s="69"/>
      <c r="IJ2372" s="69"/>
      <c r="IK2372" s="69"/>
      <c r="IL2372" s="69"/>
      <c r="IM2372" s="69"/>
      <c r="IN2372" s="69"/>
    </row>
    <row r="2373" spans="1:248" s="70" customFormat="1" ht="15" customHeight="1" x14ac:dyDescent="0.2">
      <c r="A2373" s="13" t="s">
        <v>1172</v>
      </c>
      <c r="B2373" s="19">
        <v>52143</v>
      </c>
      <c r="C2373" s="16" t="s">
        <v>1173</v>
      </c>
      <c r="D2373" s="355">
        <v>31900</v>
      </c>
      <c r="E2373" s="69"/>
      <c r="F2373" s="69"/>
      <c r="G2373" s="69"/>
      <c r="H2373" s="69"/>
      <c r="I2373" s="69"/>
      <c r="J2373" s="69"/>
      <c r="N2373" s="69"/>
      <c r="O2373" s="69"/>
      <c r="P2373" s="69"/>
      <c r="Q2373" s="69"/>
      <c r="R2373" s="69"/>
      <c r="S2373" s="69"/>
      <c r="T2373" s="69"/>
      <c r="U2373" s="69"/>
      <c r="V2373" s="69"/>
      <c r="W2373" s="69"/>
      <c r="X2373" s="69"/>
      <c r="Y2373" s="69"/>
      <c r="Z2373" s="69"/>
      <c r="AA2373" s="69"/>
      <c r="AB2373" s="69"/>
      <c r="AC2373" s="69"/>
      <c r="AD2373" s="69"/>
      <c r="AE2373" s="69"/>
      <c r="AF2373" s="69"/>
      <c r="AG2373" s="69"/>
      <c r="AH2373" s="69"/>
      <c r="AI2373" s="69"/>
      <c r="AJ2373" s="69"/>
      <c r="AK2373" s="69"/>
      <c r="AL2373" s="69"/>
      <c r="AM2373" s="69"/>
      <c r="AN2373" s="69"/>
      <c r="AO2373" s="69"/>
      <c r="AP2373" s="69"/>
      <c r="AQ2373" s="69"/>
      <c r="AR2373" s="69"/>
      <c r="AS2373" s="69"/>
      <c r="AT2373" s="69"/>
      <c r="AU2373" s="69"/>
      <c r="AV2373" s="69"/>
      <c r="AW2373" s="69"/>
      <c r="AX2373" s="69"/>
      <c r="AY2373" s="69"/>
      <c r="AZ2373" s="69"/>
      <c r="BA2373" s="69"/>
      <c r="BB2373" s="69"/>
      <c r="BC2373" s="69"/>
      <c r="BD2373" s="69"/>
      <c r="BE2373" s="69"/>
      <c r="BF2373" s="69"/>
      <c r="BG2373" s="69"/>
      <c r="BH2373" s="69"/>
      <c r="BI2373" s="69"/>
      <c r="BJ2373" s="69"/>
      <c r="BK2373" s="69"/>
      <c r="BL2373" s="69"/>
      <c r="BM2373" s="69"/>
      <c r="BN2373" s="69"/>
      <c r="BO2373" s="69"/>
      <c r="BP2373" s="69"/>
      <c r="BQ2373" s="69"/>
      <c r="BR2373" s="69"/>
      <c r="BS2373" s="69"/>
      <c r="BT2373" s="69"/>
      <c r="BU2373" s="69"/>
      <c r="BV2373" s="69"/>
      <c r="BW2373" s="69"/>
      <c r="BX2373" s="69"/>
      <c r="BY2373" s="69"/>
      <c r="BZ2373" s="69"/>
      <c r="CA2373" s="69"/>
      <c r="CB2373" s="69"/>
      <c r="CC2373" s="69"/>
      <c r="CD2373" s="69"/>
      <c r="CE2373" s="69"/>
      <c r="CF2373" s="69"/>
      <c r="CG2373" s="69"/>
      <c r="CH2373" s="69"/>
      <c r="CI2373" s="69"/>
      <c r="CJ2373" s="69"/>
      <c r="CK2373" s="69"/>
      <c r="CL2373" s="69"/>
      <c r="CM2373" s="69"/>
      <c r="CN2373" s="69"/>
      <c r="CO2373" s="69"/>
      <c r="CP2373" s="69"/>
      <c r="CQ2373" s="69"/>
      <c r="CR2373" s="69"/>
      <c r="CS2373" s="69"/>
      <c r="CT2373" s="69"/>
      <c r="CU2373" s="69"/>
      <c r="CV2373" s="69"/>
      <c r="CW2373" s="69"/>
      <c r="CX2373" s="69"/>
      <c r="CY2373" s="69"/>
      <c r="CZ2373" s="69"/>
      <c r="DA2373" s="69"/>
      <c r="DB2373" s="69"/>
      <c r="DC2373" s="69"/>
      <c r="DD2373" s="69"/>
      <c r="DE2373" s="69"/>
      <c r="DF2373" s="69"/>
      <c r="DG2373" s="69"/>
      <c r="DH2373" s="69"/>
      <c r="DI2373" s="69"/>
      <c r="DJ2373" s="69"/>
      <c r="DK2373" s="69"/>
      <c r="DL2373" s="69"/>
      <c r="DM2373" s="69"/>
      <c r="DN2373" s="69"/>
      <c r="DO2373" s="69"/>
      <c r="DP2373" s="69"/>
      <c r="DQ2373" s="69"/>
      <c r="DR2373" s="69"/>
      <c r="DS2373" s="69"/>
      <c r="DT2373" s="69"/>
      <c r="DU2373" s="69"/>
      <c r="DV2373" s="69"/>
      <c r="DW2373" s="69"/>
      <c r="DX2373" s="69"/>
      <c r="DY2373" s="69"/>
      <c r="DZ2373" s="69"/>
      <c r="EA2373" s="69"/>
      <c r="EB2373" s="69"/>
      <c r="EC2373" s="69"/>
      <c r="ED2373" s="69"/>
      <c r="EE2373" s="69"/>
      <c r="EF2373" s="69"/>
      <c r="EG2373" s="69"/>
      <c r="EH2373" s="69"/>
      <c r="EI2373" s="69"/>
      <c r="EJ2373" s="69"/>
      <c r="EK2373" s="69"/>
      <c r="EL2373" s="69"/>
      <c r="EM2373" s="69"/>
      <c r="EN2373" s="69"/>
      <c r="EO2373" s="69"/>
      <c r="EP2373" s="69"/>
      <c r="EQ2373" s="69"/>
      <c r="ER2373" s="69"/>
      <c r="ES2373" s="69"/>
      <c r="ET2373" s="69"/>
      <c r="EU2373" s="69"/>
      <c r="EV2373" s="69"/>
      <c r="EW2373" s="69"/>
      <c r="EX2373" s="69"/>
      <c r="EY2373" s="69"/>
      <c r="EZ2373" s="69"/>
      <c r="FA2373" s="69"/>
      <c r="FB2373" s="69"/>
      <c r="FC2373" s="69"/>
      <c r="FD2373" s="69"/>
      <c r="FE2373" s="69"/>
      <c r="FF2373" s="69"/>
      <c r="FG2373" s="69"/>
      <c r="FH2373" s="69"/>
      <c r="FI2373" s="69"/>
      <c r="FJ2373" s="69"/>
      <c r="FK2373" s="69"/>
      <c r="FL2373" s="69"/>
      <c r="FM2373" s="69"/>
      <c r="FN2373" s="69"/>
      <c r="FO2373" s="69"/>
      <c r="FP2373" s="69"/>
      <c r="FQ2373" s="69"/>
      <c r="FR2373" s="69"/>
      <c r="FS2373" s="69"/>
      <c r="FT2373" s="69"/>
      <c r="FU2373" s="69"/>
      <c r="FV2373" s="69"/>
      <c r="FW2373" s="69"/>
      <c r="FX2373" s="69"/>
      <c r="FY2373" s="69"/>
      <c r="FZ2373" s="69"/>
      <c r="GA2373" s="69"/>
      <c r="GB2373" s="69"/>
      <c r="GC2373" s="69"/>
      <c r="GD2373" s="69"/>
      <c r="GE2373" s="69"/>
      <c r="GF2373" s="69"/>
      <c r="GG2373" s="69"/>
      <c r="GH2373" s="69"/>
      <c r="GI2373" s="69"/>
      <c r="GJ2373" s="69"/>
      <c r="GK2373" s="69"/>
      <c r="GL2373" s="69"/>
      <c r="GM2373" s="69"/>
      <c r="GN2373" s="69"/>
      <c r="GO2373" s="69"/>
      <c r="GP2373" s="69"/>
      <c r="GQ2373" s="69"/>
      <c r="GR2373" s="69"/>
      <c r="GS2373" s="69"/>
      <c r="GT2373" s="69"/>
      <c r="GU2373" s="69"/>
      <c r="GV2373" s="69"/>
      <c r="GW2373" s="69"/>
      <c r="GX2373" s="69"/>
      <c r="GY2373" s="69"/>
      <c r="GZ2373" s="69"/>
      <c r="HA2373" s="69"/>
      <c r="HB2373" s="69"/>
      <c r="HC2373" s="69"/>
      <c r="HD2373" s="69"/>
      <c r="HE2373" s="69"/>
      <c r="HF2373" s="69"/>
      <c r="HG2373" s="69"/>
      <c r="HH2373" s="69"/>
      <c r="HI2373" s="69"/>
      <c r="HJ2373" s="69"/>
      <c r="HK2373" s="69"/>
      <c r="HL2373" s="69"/>
      <c r="HM2373" s="69"/>
      <c r="HN2373" s="69"/>
      <c r="HO2373" s="69"/>
      <c r="HP2373" s="69"/>
      <c r="HQ2373" s="69"/>
      <c r="HR2373" s="69"/>
      <c r="HS2373" s="69"/>
      <c r="HT2373" s="69"/>
      <c r="HU2373" s="69"/>
      <c r="HV2373" s="69"/>
      <c r="HW2373" s="69"/>
      <c r="HX2373" s="69"/>
      <c r="HY2373" s="69"/>
      <c r="HZ2373" s="69"/>
      <c r="IA2373" s="69"/>
      <c r="IB2373" s="69"/>
      <c r="IC2373" s="69"/>
      <c r="ID2373" s="69"/>
      <c r="IE2373" s="69"/>
      <c r="IF2373" s="69"/>
      <c r="IG2373" s="69"/>
      <c r="IH2373" s="69"/>
      <c r="II2373" s="69"/>
      <c r="IJ2373" s="69"/>
      <c r="IK2373" s="69"/>
      <c r="IL2373" s="69"/>
      <c r="IM2373" s="69"/>
      <c r="IN2373" s="69"/>
    </row>
    <row r="2374" spans="1:248" s="70" customFormat="1" ht="15" customHeight="1" x14ac:dyDescent="0.2">
      <c r="A2374" s="13" t="s">
        <v>973</v>
      </c>
      <c r="B2374" s="19">
        <v>52144</v>
      </c>
      <c r="C2374" s="16" t="s">
        <v>1174</v>
      </c>
      <c r="D2374" s="355">
        <v>35450</v>
      </c>
      <c r="E2374" s="69"/>
      <c r="F2374" s="69"/>
      <c r="G2374" s="69"/>
      <c r="H2374" s="69"/>
      <c r="I2374" s="69"/>
      <c r="J2374" s="69"/>
      <c r="N2374" s="69"/>
      <c r="O2374" s="69"/>
      <c r="P2374" s="69"/>
      <c r="Q2374" s="69"/>
      <c r="R2374" s="69"/>
      <c r="S2374" s="69"/>
      <c r="T2374" s="69"/>
      <c r="U2374" s="69"/>
      <c r="V2374" s="69"/>
      <c r="W2374" s="69"/>
      <c r="X2374" s="69"/>
      <c r="Y2374" s="69"/>
      <c r="Z2374" s="69"/>
      <c r="AA2374" s="69"/>
      <c r="AB2374" s="69"/>
      <c r="AC2374" s="69"/>
      <c r="AD2374" s="69"/>
      <c r="AE2374" s="69"/>
      <c r="AF2374" s="69"/>
      <c r="AG2374" s="69"/>
      <c r="AH2374" s="69"/>
      <c r="AI2374" s="69"/>
      <c r="AJ2374" s="69"/>
      <c r="AK2374" s="69"/>
      <c r="AL2374" s="69"/>
      <c r="AM2374" s="69"/>
      <c r="AN2374" s="69"/>
      <c r="AO2374" s="69"/>
      <c r="AP2374" s="69"/>
      <c r="AQ2374" s="69"/>
      <c r="AR2374" s="69"/>
      <c r="AS2374" s="69"/>
      <c r="AT2374" s="69"/>
      <c r="AU2374" s="69"/>
      <c r="AV2374" s="69"/>
      <c r="AW2374" s="69"/>
      <c r="AX2374" s="69"/>
      <c r="AY2374" s="69"/>
      <c r="AZ2374" s="69"/>
      <c r="BA2374" s="69"/>
      <c r="BB2374" s="69"/>
      <c r="BC2374" s="69"/>
      <c r="BD2374" s="69"/>
      <c r="BE2374" s="69"/>
      <c r="BF2374" s="69"/>
      <c r="BG2374" s="69"/>
      <c r="BH2374" s="69"/>
      <c r="BI2374" s="69"/>
      <c r="BJ2374" s="69"/>
      <c r="BK2374" s="69"/>
      <c r="BL2374" s="69"/>
      <c r="BM2374" s="69"/>
      <c r="BN2374" s="69"/>
      <c r="BO2374" s="69"/>
      <c r="BP2374" s="69"/>
      <c r="BQ2374" s="69"/>
      <c r="BR2374" s="69"/>
      <c r="BS2374" s="69"/>
      <c r="BT2374" s="69"/>
      <c r="BU2374" s="69"/>
      <c r="BV2374" s="69"/>
      <c r="BW2374" s="69"/>
      <c r="BX2374" s="69"/>
      <c r="BY2374" s="69"/>
      <c r="BZ2374" s="69"/>
      <c r="CA2374" s="69"/>
      <c r="CB2374" s="69"/>
      <c r="CC2374" s="69"/>
      <c r="CD2374" s="69"/>
      <c r="CE2374" s="69"/>
      <c r="CF2374" s="69"/>
      <c r="CG2374" s="69"/>
      <c r="CH2374" s="69"/>
      <c r="CI2374" s="69"/>
      <c r="CJ2374" s="69"/>
      <c r="CK2374" s="69"/>
      <c r="CL2374" s="69"/>
      <c r="CM2374" s="69"/>
      <c r="CN2374" s="69"/>
      <c r="CO2374" s="69"/>
      <c r="CP2374" s="69"/>
      <c r="CQ2374" s="69"/>
      <c r="CR2374" s="69"/>
      <c r="CS2374" s="69"/>
      <c r="CT2374" s="69"/>
      <c r="CU2374" s="69"/>
      <c r="CV2374" s="69"/>
      <c r="CW2374" s="69"/>
      <c r="CX2374" s="69"/>
      <c r="CY2374" s="69"/>
      <c r="CZ2374" s="69"/>
      <c r="DA2374" s="69"/>
      <c r="DB2374" s="69"/>
      <c r="DC2374" s="69"/>
      <c r="DD2374" s="69"/>
      <c r="DE2374" s="69"/>
      <c r="DF2374" s="69"/>
      <c r="DG2374" s="69"/>
      <c r="DH2374" s="69"/>
      <c r="DI2374" s="69"/>
      <c r="DJ2374" s="69"/>
      <c r="DK2374" s="69"/>
      <c r="DL2374" s="69"/>
      <c r="DM2374" s="69"/>
      <c r="DN2374" s="69"/>
      <c r="DO2374" s="69"/>
      <c r="DP2374" s="69"/>
      <c r="DQ2374" s="69"/>
      <c r="DR2374" s="69"/>
      <c r="DS2374" s="69"/>
      <c r="DT2374" s="69"/>
      <c r="DU2374" s="69"/>
      <c r="DV2374" s="69"/>
      <c r="DW2374" s="69"/>
      <c r="DX2374" s="69"/>
      <c r="DY2374" s="69"/>
      <c r="DZ2374" s="69"/>
      <c r="EA2374" s="69"/>
      <c r="EB2374" s="69"/>
      <c r="EC2374" s="69"/>
      <c r="ED2374" s="69"/>
      <c r="EE2374" s="69"/>
      <c r="EF2374" s="69"/>
      <c r="EG2374" s="69"/>
      <c r="EH2374" s="69"/>
      <c r="EI2374" s="69"/>
      <c r="EJ2374" s="69"/>
      <c r="EK2374" s="69"/>
      <c r="EL2374" s="69"/>
      <c r="EM2374" s="69"/>
      <c r="EN2374" s="69"/>
      <c r="EO2374" s="69"/>
      <c r="EP2374" s="69"/>
      <c r="EQ2374" s="69"/>
      <c r="ER2374" s="69"/>
      <c r="ES2374" s="69"/>
      <c r="ET2374" s="69"/>
      <c r="EU2374" s="69"/>
      <c r="EV2374" s="69"/>
      <c r="EW2374" s="69"/>
      <c r="EX2374" s="69"/>
      <c r="EY2374" s="69"/>
      <c r="EZ2374" s="69"/>
      <c r="FA2374" s="69"/>
      <c r="FB2374" s="69"/>
      <c r="FC2374" s="69"/>
      <c r="FD2374" s="69"/>
      <c r="FE2374" s="69"/>
      <c r="FF2374" s="69"/>
      <c r="FG2374" s="69"/>
      <c r="FH2374" s="69"/>
      <c r="FI2374" s="69"/>
      <c r="FJ2374" s="69"/>
      <c r="FK2374" s="69"/>
      <c r="FL2374" s="69"/>
      <c r="FM2374" s="69"/>
      <c r="FN2374" s="69"/>
      <c r="FO2374" s="69"/>
      <c r="FP2374" s="69"/>
      <c r="FQ2374" s="69"/>
      <c r="FR2374" s="69"/>
      <c r="FS2374" s="69"/>
      <c r="FT2374" s="69"/>
      <c r="FU2374" s="69"/>
      <c r="FV2374" s="69"/>
      <c r="FW2374" s="69"/>
      <c r="FX2374" s="69"/>
      <c r="FY2374" s="69"/>
      <c r="FZ2374" s="69"/>
      <c r="GA2374" s="69"/>
      <c r="GB2374" s="69"/>
      <c r="GC2374" s="69"/>
      <c r="GD2374" s="69"/>
      <c r="GE2374" s="69"/>
      <c r="GF2374" s="69"/>
      <c r="GG2374" s="69"/>
      <c r="GH2374" s="69"/>
      <c r="GI2374" s="69"/>
      <c r="GJ2374" s="69"/>
      <c r="GK2374" s="69"/>
      <c r="GL2374" s="69"/>
      <c r="GM2374" s="69"/>
      <c r="GN2374" s="69"/>
      <c r="GO2374" s="69"/>
      <c r="GP2374" s="69"/>
      <c r="GQ2374" s="69"/>
      <c r="GR2374" s="69"/>
      <c r="GS2374" s="69"/>
      <c r="GT2374" s="69"/>
      <c r="GU2374" s="69"/>
      <c r="GV2374" s="69"/>
      <c r="GW2374" s="69"/>
      <c r="GX2374" s="69"/>
      <c r="GY2374" s="69"/>
      <c r="GZ2374" s="69"/>
      <c r="HA2374" s="69"/>
      <c r="HB2374" s="69"/>
      <c r="HC2374" s="69"/>
      <c r="HD2374" s="69"/>
      <c r="HE2374" s="69"/>
      <c r="HF2374" s="69"/>
      <c r="HG2374" s="69"/>
      <c r="HH2374" s="69"/>
      <c r="HI2374" s="69"/>
      <c r="HJ2374" s="69"/>
      <c r="HK2374" s="69"/>
      <c r="HL2374" s="69"/>
      <c r="HM2374" s="69"/>
      <c r="HN2374" s="69"/>
      <c r="HO2374" s="69"/>
      <c r="HP2374" s="69"/>
      <c r="HQ2374" s="69"/>
      <c r="HR2374" s="69"/>
      <c r="HS2374" s="69"/>
      <c r="HT2374" s="69"/>
      <c r="HU2374" s="69"/>
      <c r="HV2374" s="69"/>
      <c r="HW2374" s="69"/>
      <c r="HX2374" s="69"/>
      <c r="HY2374" s="69"/>
      <c r="HZ2374" s="69"/>
      <c r="IA2374" s="69"/>
      <c r="IB2374" s="69"/>
      <c r="IC2374" s="69"/>
      <c r="ID2374" s="69"/>
      <c r="IE2374" s="69"/>
      <c r="IF2374" s="69"/>
      <c r="IG2374" s="69"/>
      <c r="IH2374" s="69"/>
      <c r="II2374" s="69"/>
      <c r="IJ2374" s="69"/>
      <c r="IK2374" s="69"/>
      <c r="IL2374" s="69"/>
      <c r="IM2374" s="69"/>
      <c r="IN2374" s="69"/>
    </row>
    <row r="2375" spans="1:248" s="70" customFormat="1" ht="15" customHeight="1" x14ac:dyDescent="0.2">
      <c r="A2375" s="13" t="s">
        <v>973</v>
      </c>
      <c r="B2375" s="19">
        <v>52145</v>
      </c>
      <c r="C2375" s="16" t="s">
        <v>1175</v>
      </c>
      <c r="D2375" s="355">
        <v>22750</v>
      </c>
      <c r="E2375" s="69"/>
      <c r="F2375" s="69"/>
      <c r="G2375" s="69"/>
      <c r="H2375" s="69"/>
      <c r="I2375" s="69"/>
      <c r="J2375" s="69"/>
      <c r="N2375" s="69"/>
      <c r="O2375" s="69"/>
      <c r="P2375" s="69"/>
      <c r="Q2375" s="69"/>
      <c r="R2375" s="69"/>
      <c r="S2375" s="69"/>
      <c r="T2375" s="69"/>
      <c r="U2375" s="69"/>
      <c r="V2375" s="69"/>
      <c r="W2375" s="69"/>
      <c r="X2375" s="69"/>
      <c r="Y2375" s="69"/>
      <c r="Z2375" s="69"/>
      <c r="AA2375" s="69"/>
      <c r="AB2375" s="69"/>
      <c r="AC2375" s="69"/>
      <c r="AD2375" s="69"/>
      <c r="AE2375" s="69"/>
      <c r="AF2375" s="69"/>
      <c r="AG2375" s="69"/>
      <c r="AH2375" s="69"/>
      <c r="AI2375" s="69"/>
      <c r="AJ2375" s="69"/>
      <c r="AK2375" s="69"/>
      <c r="AL2375" s="69"/>
      <c r="AM2375" s="69"/>
      <c r="AN2375" s="69"/>
      <c r="AO2375" s="69"/>
      <c r="AP2375" s="69"/>
      <c r="AQ2375" s="69"/>
      <c r="AR2375" s="69"/>
      <c r="AS2375" s="69"/>
      <c r="AT2375" s="69"/>
      <c r="AU2375" s="69"/>
      <c r="AV2375" s="69"/>
      <c r="AW2375" s="69"/>
      <c r="AX2375" s="69"/>
      <c r="AY2375" s="69"/>
      <c r="AZ2375" s="69"/>
      <c r="BA2375" s="69"/>
      <c r="BB2375" s="69"/>
      <c r="BC2375" s="69"/>
      <c r="BD2375" s="69"/>
      <c r="BE2375" s="69"/>
      <c r="BF2375" s="69"/>
      <c r="BG2375" s="69"/>
      <c r="BH2375" s="69"/>
      <c r="BI2375" s="69"/>
      <c r="BJ2375" s="69"/>
      <c r="BK2375" s="69"/>
      <c r="BL2375" s="69"/>
      <c r="BM2375" s="69"/>
      <c r="BN2375" s="69"/>
      <c r="BO2375" s="69"/>
      <c r="BP2375" s="69"/>
      <c r="BQ2375" s="69"/>
      <c r="BR2375" s="69"/>
      <c r="BS2375" s="69"/>
      <c r="BT2375" s="69"/>
      <c r="BU2375" s="69"/>
      <c r="BV2375" s="69"/>
      <c r="BW2375" s="69"/>
      <c r="BX2375" s="69"/>
      <c r="BY2375" s="69"/>
      <c r="BZ2375" s="69"/>
      <c r="CA2375" s="69"/>
      <c r="CB2375" s="69"/>
      <c r="CC2375" s="69"/>
      <c r="CD2375" s="69"/>
      <c r="CE2375" s="69"/>
      <c r="CF2375" s="69"/>
      <c r="CG2375" s="69"/>
      <c r="CH2375" s="69"/>
      <c r="CI2375" s="69"/>
      <c r="CJ2375" s="69"/>
      <c r="CK2375" s="69"/>
      <c r="CL2375" s="69"/>
      <c r="CM2375" s="69"/>
      <c r="CN2375" s="69"/>
      <c r="CO2375" s="69"/>
      <c r="CP2375" s="69"/>
      <c r="CQ2375" s="69"/>
      <c r="CR2375" s="69"/>
      <c r="CS2375" s="69"/>
      <c r="CT2375" s="69"/>
      <c r="CU2375" s="69"/>
      <c r="CV2375" s="69"/>
      <c r="CW2375" s="69"/>
      <c r="CX2375" s="69"/>
      <c r="CY2375" s="69"/>
      <c r="CZ2375" s="69"/>
      <c r="DA2375" s="69"/>
      <c r="DB2375" s="69"/>
      <c r="DC2375" s="69"/>
      <c r="DD2375" s="69"/>
      <c r="DE2375" s="69"/>
      <c r="DF2375" s="69"/>
      <c r="DG2375" s="69"/>
      <c r="DH2375" s="69"/>
      <c r="DI2375" s="69"/>
      <c r="DJ2375" s="69"/>
      <c r="DK2375" s="69"/>
      <c r="DL2375" s="69"/>
      <c r="DM2375" s="69"/>
      <c r="DN2375" s="69"/>
      <c r="DO2375" s="69"/>
      <c r="DP2375" s="69"/>
      <c r="DQ2375" s="69"/>
      <c r="DR2375" s="69"/>
      <c r="DS2375" s="69"/>
      <c r="DT2375" s="69"/>
      <c r="DU2375" s="69"/>
      <c r="DV2375" s="69"/>
      <c r="DW2375" s="69"/>
      <c r="DX2375" s="69"/>
      <c r="DY2375" s="69"/>
      <c r="DZ2375" s="69"/>
      <c r="EA2375" s="69"/>
      <c r="EB2375" s="69"/>
      <c r="EC2375" s="69"/>
      <c r="ED2375" s="69"/>
      <c r="EE2375" s="69"/>
      <c r="EF2375" s="69"/>
      <c r="EG2375" s="69"/>
      <c r="EH2375" s="69"/>
      <c r="EI2375" s="69"/>
      <c r="EJ2375" s="69"/>
      <c r="EK2375" s="69"/>
      <c r="EL2375" s="69"/>
      <c r="EM2375" s="69"/>
      <c r="EN2375" s="69"/>
      <c r="EO2375" s="69"/>
      <c r="EP2375" s="69"/>
      <c r="EQ2375" s="69"/>
      <c r="ER2375" s="69"/>
      <c r="ES2375" s="69"/>
      <c r="ET2375" s="69"/>
      <c r="EU2375" s="69"/>
      <c r="EV2375" s="69"/>
      <c r="EW2375" s="69"/>
      <c r="EX2375" s="69"/>
      <c r="EY2375" s="69"/>
      <c r="EZ2375" s="69"/>
      <c r="FA2375" s="69"/>
      <c r="FB2375" s="69"/>
      <c r="FC2375" s="69"/>
      <c r="FD2375" s="69"/>
      <c r="FE2375" s="69"/>
      <c r="FF2375" s="69"/>
      <c r="FG2375" s="69"/>
      <c r="FH2375" s="69"/>
      <c r="FI2375" s="69"/>
      <c r="FJ2375" s="69"/>
      <c r="FK2375" s="69"/>
      <c r="FL2375" s="69"/>
      <c r="FM2375" s="69"/>
      <c r="FN2375" s="69"/>
      <c r="FO2375" s="69"/>
      <c r="FP2375" s="69"/>
      <c r="FQ2375" s="69"/>
      <c r="FR2375" s="69"/>
      <c r="FS2375" s="69"/>
      <c r="FT2375" s="69"/>
      <c r="FU2375" s="69"/>
      <c r="FV2375" s="69"/>
      <c r="FW2375" s="69"/>
      <c r="FX2375" s="69"/>
      <c r="FY2375" s="69"/>
      <c r="FZ2375" s="69"/>
      <c r="GA2375" s="69"/>
      <c r="GB2375" s="69"/>
      <c r="GC2375" s="69"/>
      <c r="GD2375" s="69"/>
      <c r="GE2375" s="69"/>
      <c r="GF2375" s="69"/>
      <c r="GG2375" s="69"/>
      <c r="GH2375" s="69"/>
      <c r="GI2375" s="69"/>
      <c r="GJ2375" s="69"/>
      <c r="GK2375" s="69"/>
      <c r="GL2375" s="69"/>
      <c r="GM2375" s="69"/>
      <c r="GN2375" s="69"/>
      <c r="GO2375" s="69"/>
      <c r="GP2375" s="69"/>
      <c r="GQ2375" s="69"/>
      <c r="GR2375" s="69"/>
      <c r="GS2375" s="69"/>
      <c r="GT2375" s="69"/>
      <c r="GU2375" s="69"/>
      <c r="GV2375" s="69"/>
      <c r="GW2375" s="69"/>
      <c r="GX2375" s="69"/>
      <c r="GY2375" s="69"/>
      <c r="GZ2375" s="69"/>
      <c r="HA2375" s="69"/>
      <c r="HB2375" s="69"/>
      <c r="HC2375" s="69"/>
      <c r="HD2375" s="69"/>
      <c r="HE2375" s="69"/>
      <c r="HF2375" s="69"/>
      <c r="HG2375" s="69"/>
      <c r="HH2375" s="69"/>
      <c r="HI2375" s="69"/>
      <c r="HJ2375" s="69"/>
      <c r="HK2375" s="69"/>
      <c r="HL2375" s="69"/>
      <c r="HM2375" s="69"/>
      <c r="HN2375" s="69"/>
      <c r="HO2375" s="69"/>
      <c r="HP2375" s="69"/>
      <c r="HQ2375" s="69"/>
      <c r="HR2375" s="69"/>
      <c r="HS2375" s="69"/>
      <c r="HT2375" s="69"/>
      <c r="HU2375" s="69"/>
      <c r="HV2375" s="69"/>
      <c r="HW2375" s="69"/>
      <c r="HX2375" s="69"/>
      <c r="HY2375" s="69"/>
      <c r="HZ2375" s="69"/>
      <c r="IA2375" s="69"/>
      <c r="IB2375" s="69"/>
      <c r="IC2375" s="69"/>
      <c r="ID2375" s="69"/>
      <c r="IE2375" s="69"/>
      <c r="IF2375" s="69"/>
      <c r="IG2375" s="69"/>
      <c r="IH2375" s="69"/>
      <c r="II2375" s="69"/>
      <c r="IJ2375" s="69"/>
      <c r="IK2375" s="69"/>
      <c r="IL2375" s="69"/>
      <c r="IM2375" s="69"/>
      <c r="IN2375" s="69"/>
    </row>
    <row r="2376" spans="1:248" s="70" customFormat="1" ht="15" customHeight="1" x14ac:dyDescent="0.2">
      <c r="A2376" s="13" t="s">
        <v>1177</v>
      </c>
      <c r="B2376" s="19">
        <v>52146</v>
      </c>
      <c r="C2376" s="16" t="s">
        <v>1178</v>
      </c>
      <c r="D2376" s="355">
        <v>29120</v>
      </c>
      <c r="E2376" s="69"/>
      <c r="F2376" s="69"/>
      <c r="G2376" s="69"/>
      <c r="H2376" s="69"/>
      <c r="I2376" s="69"/>
      <c r="J2376" s="69"/>
      <c r="N2376" s="69"/>
      <c r="O2376" s="69"/>
      <c r="P2376" s="69"/>
      <c r="Q2376" s="69"/>
      <c r="R2376" s="69"/>
      <c r="S2376" s="69"/>
      <c r="T2376" s="69"/>
      <c r="U2376" s="69"/>
      <c r="V2376" s="69"/>
      <c r="W2376" s="69"/>
      <c r="X2376" s="69"/>
      <c r="Y2376" s="69"/>
      <c r="Z2376" s="69"/>
      <c r="AA2376" s="69"/>
      <c r="AB2376" s="69"/>
      <c r="AC2376" s="69"/>
      <c r="AD2376" s="69"/>
      <c r="AE2376" s="69"/>
      <c r="AF2376" s="69"/>
      <c r="AG2376" s="69"/>
      <c r="AH2376" s="69"/>
      <c r="AI2376" s="69"/>
      <c r="AJ2376" s="69"/>
      <c r="AK2376" s="69"/>
      <c r="AL2376" s="69"/>
      <c r="AM2376" s="69"/>
      <c r="AN2376" s="69"/>
      <c r="AO2376" s="69"/>
      <c r="AP2376" s="69"/>
      <c r="AQ2376" s="69"/>
      <c r="AR2376" s="69"/>
      <c r="AS2376" s="69"/>
      <c r="AT2376" s="69"/>
      <c r="AU2376" s="69"/>
      <c r="AV2376" s="69"/>
      <c r="AW2376" s="69"/>
      <c r="AX2376" s="69"/>
      <c r="AY2376" s="69"/>
      <c r="AZ2376" s="69"/>
      <c r="BA2376" s="69"/>
      <c r="BB2376" s="69"/>
      <c r="BC2376" s="69"/>
      <c r="BD2376" s="69"/>
      <c r="BE2376" s="69"/>
      <c r="BF2376" s="69"/>
      <c r="BG2376" s="69"/>
      <c r="BH2376" s="69"/>
      <c r="BI2376" s="69"/>
      <c r="BJ2376" s="69"/>
      <c r="BK2376" s="69"/>
      <c r="BL2376" s="69"/>
      <c r="BM2376" s="69"/>
      <c r="BN2376" s="69"/>
      <c r="BO2376" s="69"/>
      <c r="BP2376" s="69"/>
      <c r="BQ2376" s="69"/>
      <c r="BR2376" s="69"/>
      <c r="BS2376" s="69"/>
      <c r="BT2376" s="69"/>
      <c r="BU2376" s="69"/>
      <c r="BV2376" s="69"/>
      <c r="BW2376" s="69"/>
      <c r="BX2376" s="69"/>
      <c r="BY2376" s="69"/>
      <c r="BZ2376" s="69"/>
      <c r="CA2376" s="69"/>
      <c r="CB2376" s="69"/>
      <c r="CC2376" s="69"/>
      <c r="CD2376" s="69"/>
      <c r="CE2376" s="69"/>
      <c r="CF2376" s="69"/>
      <c r="CG2376" s="69"/>
      <c r="CH2376" s="69"/>
      <c r="CI2376" s="69"/>
      <c r="CJ2376" s="69"/>
      <c r="CK2376" s="69"/>
      <c r="CL2376" s="69"/>
      <c r="CM2376" s="69"/>
      <c r="CN2376" s="69"/>
      <c r="CO2376" s="69"/>
      <c r="CP2376" s="69"/>
      <c r="CQ2376" s="69"/>
      <c r="CR2376" s="69"/>
      <c r="CS2376" s="69"/>
      <c r="CT2376" s="69"/>
      <c r="CU2376" s="69"/>
      <c r="CV2376" s="69"/>
      <c r="CW2376" s="69"/>
      <c r="CX2376" s="69"/>
      <c r="CY2376" s="69"/>
      <c r="CZ2376" s="69"/>
      <c r="DA2376" s="69"/>
      <c r="DB2376" s="69"/>
      <c r="DC2376" s="69"/>
      <c r="DD2376" s="69"/>
      <c r="DE2376" s="69"/>
      <c r="DF2376" s="69"/>
      <c r="DG2376" s="69"/>
      <c r="DH2376" s="69"/>
      <c r="DI2376" s="69"/>
      <c r="DJ2376" s="69"/>
      <c r="DK2376" s="69"/>
      <c r="DL2376" s="69"/>
      <c r="DM2376" s="69"/>
      <c r="DN2376" s="69"/>
      <c r="DO2376" s="69"/>
      <c r="DP2376" s="69"/>
      <c r="DQ2376" s="69"/>
      <c r="DR2376" s="69"/>
      <c r="DS2376" s="69"/>
      <c r="DT2376" s="69"/>
      <c r="DU2376" s="69"/>
      <c r="DV2376" s="69"/>
      <c r="DW2376" s="69"/>
      <c r="DX2376" s="69"/>
      <c r="DY2376" s="69"/>
      <c r="DZ2376" s="69"/>
      <c r="EA2376" s="69"/>
      <c r="EB2376" s="69"/>
      <c r="EC2376" s="69"/>
      <c r="ED2376" s="69"/>
      <c r="EE2376" s="69"/>
      <c r="EF2376" s="69"/>
      <c r="EG2376" s="69"/>
      <c r="EH2376" s="69"/>
      <c r="EI2376" s="69"/>
      <c r="EJ2376" s="69"/>
      <c r="EK2376" s="69"/>
      <c r="EL2376" s="69"/>
      <c r="EM2376" s="69"/>
      <c r="EN2376" s="69"/>
      <c r="EO2376" s="69"/>
      <c r="EP2376" s="69"/>
      <c r="EQ2376" s="69"/>
      <c r="ER2376" s="69"/>
      <c r="ES2376" s="69"/>
      <c r="ET2376" s="69"/>
      <c r="EU2376" s="69"/>
      <c r="EV2376" s="69"/>
      <c r="EW2376" s="69"/>
      <c r="EX2376" s="69"/>
      <c r="EY2376" s="69"/>
      <c r="EZ2376" s="69"/>
      <c r="FA2376" s="69"/>
      <c r="FB2376" s="69"/>
      <c r="FC2376" s="69"/>
      <c r="FD2376" s="69"/>
      <c r="FE2376" s="69"/>
      <c r="FF2376" s="69"/>
      <c r="FG2376" s="69"/>
      <c r="FH2376" s="69"/>
      <c r="FI2376" s="69"/>
      <c r="FJ2376" s="69"/>
      <c r="FK2376" s="69"/>
      <c r="FL2376" s="69"/>
      <c r="FM2376" s="69"/>
      <c r="FN2376" s="69"/>
      <c r="FO2376" s="69"/>
      <c r="FP2376" s="69"/>
      <c r="FQ2376" s="69"/>
      <c r="FR2376" s="69"/>
      <c r="FS2376" s="69"/>
      <c r="FT2376" s="69"/>
      <c r="FU2376" s="69"/>
      <c r="FV2376" s="69"/>
      <c r="FW2376" s="69"/>
      <c r="FX2376" s="69"/>
      <c r="FY2376" s="69"/>
      <c r="FZ2376" s="69"/>
      <c r="GA2376" s="69"/>
      <c r="GB2376" s="69"/>
      <c r="GC2376" s="69"/>
      <c r="GD2376" s="69"/>
      <c r="GE2376" s="69"/>
      <c r="GF2376" s="69"/>
      <c r="GG2376" s="69"/>
      <c r="GH2376" s="69"/>
      <c r="GI2376" s="69"/>
      <c r="GJ2376" s="69"/>
      <c r="GK2376" s="69"/>
      <c r="GL2376" s="69"/>
      <c r="GM2376" s="69"/>
      <c r="GN2376" s="69"/>
      <c r="GO2376" s="69"/>
      <c r="GP2376" s="69"/>
      <c r="GQ2376" s="69"/>
      <c r="GR2376" s="69"/>
      <c r="GS2376" s="69"/>
      <c r="GT2376" s="69"/>
      <c r="GU2376" s="69"/>
      <c r="GV2376" s="69"/>
      <c r="GW2376" s="69"/>
      <c r="GX2376" s="69"/>
      <c r="GY2376" s="69"/>
      <c r="GZ2376" s="69"/>
      <c r="HA2376" s="69"/>
      <c r="HB2376" s="69"/>
      <c r="HC2376" s="69"/>
      <c r="HD2376" s="69"/>
      <c r="HE2376" s="69"/>
      <c r="HF2376" s="69"/>
      <c r="HG2376" s="69"/>
      <c r="HH2376" s="69"/>
      <c r="HI2376" s="69"/>
      <c r="HJ2376" s="69"/>
      <c r="HK2376" s="69"/>
      <c r="HL2376" s="69"/>
      <c r="HM2376" s="69"/>
      <c r="HN2376" s="69"/>
      <c r="HO2376" s="69"/>
      <c r="HP2376" s="69"/>
      <c r="HQ2376" s="69"/>
      <c r="HR2376" s="69"/>
      <c r="HS2376" s="69"/>
      <c r="HT2376" s="69"/>
      <c r="HU2376" s="69"/>
      <c r="HV2376" s="69"/>
      <c r="HW2376" s="69"/>
      <c r="HX2376" s="69"/>
      <c r="HY2376" s="69"/>
      <c r="HZ2376" s="69"/>
      <c r="IA2376" s="69"/>
      <c r="IB2376" s="69"/>
      <c r="IC2376" s="69"/>
      <c r="ID2376" s="69"/>
      <c r="IE2376" s="69"/>
      <c r="IF2376" s="69"/>
      <c r="IG2376" s="69"/>
      <c r="IH2376" s="69"/>
      <c r="II2376" s="69"/>
      <c r="IJ2376" s="69"/>
      <c r="IK2376" s="69"/>
      <c r="IL2376" s="69"/>
      <c r="IM2376" s="69"/>
      <c r="IN2376" s="69"/>
    </row>
    <row r="2377" spans="1:248" s="70" customFormat="1" ht="15" customHeight="1" x14ac:dyDescent="0.2">
      <c r="A2377" s="13" t="s">
        <v>1177</v>
      </c>
      <c r="B2377" s="19">
        <v>52147</v>
      </c>
      <c r="C2377" s="16" t="s">
        <v>1179</v>
      </c>
      <c r="D2377" s="355">
        <v>33215</v>
      </c>
      <c r="E2377" s="69"/>
      <c r="F2377" s="69"/>
      <c r="G2377" s="69"/>
      <c r="H2377" s="69"/>
      <c r="I2377" s="69"/>
      <c r="J2377" s="69"/>
      <c r="N2377" s="69"/>
      <c r="O2377" s="69"/>
      <c r="P2377" s="69"/>
      <c r="Q2377" s="69"/>
      <c r="R2377" s="69"/>
      <c r="S2377" s="69"/>
      <c r="T2377" s="69"/>
      <c r="U2377" s="69"/>
      <c r="V2377" s="69"/>
      <c r="W2377" s="69"/>
      <c r="X2377" s="69"/>
      <c r="Y2377" s="69"/>
      <c r="Z2377" s="69"/>
      <c r="AA2377" s="69"/>
      <c r="AB2377" s="69"/>
      <c r="AC2377" s="69"/>
      <c r="AD2377" s="69"/>
      <c r="AE2377" s="69"/>
      <c r="AF2377" s="69"/>
      <c r="AG2377" s="69"/>
      <c r="AH2377" s="69"/>
      <c r="AI2377" s="69"/>
      <c r="AJ2377" s="69"/>
      <c r="AK2377" s="69"/>
      <c r="AL2377" s="69"/>
      <c r="AM2377" s="69"/>
      <c r="AN2377" s="69"/>
      <c r="AO2377" s="69"/>
      <c r="AP2377" s="69"/>
      <c r="AQ2377" s="69"/>
      <c r="AR2377" s="69"/>
      <c r="AS2377" s="69"/>
      <c r="AT2377" s="69"/>
      <c r="AU2377" s="69"/>
      <c r="AV2377" s="69"/>
      <c r="AW2377" s="69"/>
      <c r="AX2377" s="69"/>
      <c r="AY2377" s="69"/>
      <c r="AZ2377" s="69"/>
      <c r="BA2377" s="69"/>
      <c r="BB2377" s="69"/>
      <c r="BC2377" s="69"/>
      <c r="BD2377" s="69"/>
      <c r="BE2377" s="69"/>
      <c r="BF2377" s="69"/>
      <c r="BG2377" s="69"/>
      <c r="BH2377" s="69"/>
      <c r="BI2377" s="69"/>
      <c r="BJ2377" s="69"/>
      <c r="BK2377" s="69"/>
      <c r="BL2377" s="69"/>
      <c r="BM2377" s="69"/>
      <c r="BN2377" s="69"/>
      <c r="BO2377" s="69"/>
      <c r="BP2377" s="69"/>
      <c r="BQ2377" s="69"/>
      <c r="BR2377" s="69"/>
      <c r="BS2377" s="69"/>
      <c r="BT2377" s="69"/>
      <c r="BU2377" s="69"/>
      <c r="BV2377" s="69"/>
      <c r="BW2377" s="69"/>
      <c r="BX2377" s="69"/>
      <c r="BY2377" s="69"/>
      <c r="BZ2377" s="69"/>
      <c r="CA2377" s="69"/>
      <c r="CB2377" s="69"/>
      <c r="CC2377" s="69"/>
      <c r="CD2377" s="69"/>
      <c r="CE2377" s="69"/>
      <c r="CF2377" s="69"/>
      <c r="CG2377" s="69"/>
      <c r="CH2377" s="69"/>
      <c r="CI2377" s="69"/>
      <c r="CJ2377" s="69"/>
      <c r="CK2377" s="69"/>
      <c r="CL2377" s="69"/>
      <c r="CM2377" s="69"/>
      <c r="CN2377" s="69"/>
      <c r="CO2377" s="69"/>
      <c r="CP2377" s="69"/>
      <c r="CQ2377" s="69"/>
      <c r="CR2377" s="69"/>
      <c r="CS2377" s="69"/>
      <c r="CT2377" s="69"/>
      <c r="CU2377" s="69"/>
      <c r="CV2377" s="69"/>
      <c r="CW2377" s="69"/>
      <c r="CX2377" s="69"/>
      <c r="CY2377" s="69"/>
      <c r="CZ2377" s="69"/>
      <c r="DA2377" s="69"/>
      <c r="DB2377" s="69"/>
      <c r="DC2377" s="69"/>
      <c r="DD2377" s="69"/>
      <c r="DE2377" s="69"/>
      <c r="DF2377" s="69"/>
      <c r="DG2377" s="69"/>
      <c r="DH2377" s="69"/>
      <c r="DI2377" s="69"/>
      <c r="DJ2377" s="69"/>
      <c r="DK2377" s="69"/>
      <c r="DL2377" s="69"/>
      <c r="DM2377" s="69"/>
      <c r="DN2377" s="69"/>
      <c r="DO2377" s="69"/>
      <c r="DP2377" s="69"/>
      <c r="DQ2377" s="69"/>
      <c r="DR2377" s="69"/>
      <c r="DS2377" s="69"/>
      <c r="DT2377" s="69"/>
      <c r="DU2377" s="69"/>
      <c r="DV2377" s="69"/>
      <c r="DW2377" s="69"/>
      <c r="DX2377" s="69"/>
      <c r="DY2377" s="69"/>
      <c r="DZ2377" s="69"/>
      <c r="EA2377" s="69"/>
      <c r="EB2377" s="69"/>
      <c r="EC2377" s="69"/>
      <c r="ED2377" s="69"/>
      <c r="EE2377" s="69"/>
      <c r="EF2377" s="69"/>
      <c r="EG2377" s="69"/>
      <c r="EH2377" s="69"/>
      <c r="EI2377" s="69"/>
      <c r="EJ2377" s="69"/>
      <c r="EK2377" s="69"/>
      <c r="EL2377" s="69"/>
      <c r="EM2377" s="69"/>
      <c r="EN2377" s="69"/>
      <c r="EO2377" s="69"/>
      <c r="EP2377" s="69"/>
      <c r="EQ2377" s="69"/>
      <c r="ER2377" s="69"/>
      <c r="ES2377" s="69"/>
      <c r="ET2377" s="69"/>
      <c r="EU2377" s="69"/>
      <c r="EV2377" s="69"/>
      <c r="EW2377" s="69"/>
      <c r="EX2377" s="69"/>
      <c r="EY2377" s="69"/>
      <c r="EZ2377" s="69"/>
      <c r="FA2377" s="69"/>
      <c r="FB2377" s="69"/>
      <c r="FC2377" s="69"/>
      <c r="FD2377" s="69"/>
      <c r="FE2377" s="69"/>
      <c r="FF2377" s="69"/>
      <c r="FG2377" s="69"/>
      <c r="FH2377" s="69"/>
      <c r="FI2377" s="69"/>
      <c r="FJ2377" s="69"/>
      <c r="FK2377" s="69"/>
      <c r="FL2377" s="69"/>
      <c r="FM2377" s="69"/>
      <c r="FN2377" s="69"/>
      <c r="FO2377" s="69"/>
      <c r="FP2377" s="69"/>
      <c r="FQ2377" s="69"/>
      <c r="FR2377" s="69"/>
      <c r="FS2377" s="69"/>
      <c r="FT2377" s="69"/>
      <c r="FU2377" s="69"/>
      <c r="FV2377" s="69"/>
      <c r="FW2377" s="69"/>
      <c r="FX2377" s="69"/>
      <c r="FY2377" s="69"/>
      <c r="FZ2377" s="69"/>
      <c r="GA2377" s="69"/>
      <c r="GB2377" s="69"/>
      <c r="GC2377" s="69"/>
      <c r="GD2377" s="69"/>
      <c r="GE2377" s="69"/>
      <c r="GF2377" s="69"/>
      <c r="GG2377" s="69"/>
      <c r="GH2377" s="69"/>
      <c r="GI2377" s="69"/>
      <c r="GJ2377" s="69"/>
      <c r="GK2377" s="69"/>
      <c r="GL2377" s="69"/>
      <c r="GM2377" s="69"/>
      <c r="GN2377" s="69"/>
      <c r="GO2377" s="69"/>
      <c r="GP2377" s="69"/>
      <c r="GQ2377" s="69"/>
      <c r="GR2377" s="69"/>
      <c r="GS2377" s="69"/>
      <c r="GT2377" s="69"/>
      <c r="GU2377" s="69"/>
      <c r="GV2377" s="69"/>
      <c r="GW2377" s="69"/>
      <c r="GX2377" s="69"/>
      <c r="GY2377" s="69"/>
      <c r="GZ2377" s="69"/>
      <c r="HA2377" s="69"/>
      <c r="HB2377" s="69"/>
      <c r="HC2377" s="69"/>
      <c r="HD2377" s="69"/>
      <c r="HE2377" s="69"/>
      <c r="HF2377" s="69"/>
      <c r="HG2377" s="69"/>
      <c r="HH2377" s="69"/>
      <c r="HI2377" s="69"/>
      <c r="HJ2377" s="69"/>
      <c r="HK2377" s="69"/>
      <c r="HL2377" s="69"/>
      <c r="HM2377" s="69"/>
      <c r="HN2377" s="69"/>
      <c r="HO2377" s="69"/>
      <c r="HP2377" s="69"/>
      <c r="HQ2377" s="69"/>
      <c r="HR2377" s="69"/>
      <c r="HS2377" s="69"/>
      <c r="HT2377" s="69"/>
      <c r="HU2377" s="69"/>
      <c r="HV2377" s="69"/>
      <c r="HW2377" s="69"/>
      <c r="HX2377" s="69"/>
      <c r="HY2377" s="69"/>
      <c r="HZ2377" s="69"/>
      <c r="IA2377" s="69"/>
      <c r="IB2377" s="69"/>
      <c r="IC2377" s="69"/>
      <c r="ID2377" s="69"/>
      <c r="IE2377" s="69"/>
      <c r="IF2377" s="69"/>
      <c r="IG2377" s="69"/>
      <c r="IH2377" s="69"/>
      <c r="II2377" s="69"/>
      <c r="IJ2377" s="69"/>
      <c r="IK2377" s="69"/>
      <c r="IL2377" s="69"/>
      <c r="IM2377" s="69"/>
      <c r="IN2377" s="69"/>
    </row>
    <row r="2378" spans="1:248" s="70" customFormat="1" ht="15.95" customHeight="1" x14ac:dyDescent="0.2">
      <c r="A2378" s="13" t="s">
        <v>1177</v>
      </c>
      <c r="B2378" s="19">
        <v>52148</v>
      </c>
      <c r="C2378" s="16" t="s">
        <v>1181</v>
      </c>
      <c r="D2378" s="355">
        <v>15500</v>
      </c>
      <c r="E2378" s="69"/>
      <c r="F2378" s="69"/>
      <c r="G2378" s="69"/>
      <c r="H2378" s="69"/>
      <c r="I2378" s="69"/>
      <c r="J2378" s="69"/>
      <c r="N2378" s="69"/>
      <c r="O2378" s="69"/>
      <c r="P2378" s="69"/>
      <c r="Q2378" s="69"/>
      <c r="R2378" s="69"/>
      <c r="S2378" s="69"/>
      <c r="T2378" s="69"/>
      <c r="U2378" s="69"/>
      <c r="V2378" s="69"/>
      <c r="W2378" s="69"/>
      <c r="X2378" s="69"/>
      <c r="Y2378" s="69"/>
      <c r="Z2378" s="69"/>
      <c r="AA2378" s="69"/>
      <c r="AB2378" s="69"/>
      <c r="AC2378" s="69"/>
      <c r="AD2378" s="69"/>
      <c r="AE2378" s="69"/>
      <c r="AF2378" s="69"/>
      <c r="AG2378" s="69"/>
      <c r="AH2378" s="69"/>
      <c r="AI2378" s="69"/>
      <c r="AJ2378" s="69"/>
      <c r="AK2378" s="69"/>
      <c r="AL2378" s="69"/>
      <c r="AM2378" s="69"/>
      <c r="AN2378" s="69"/>
      <c r="AO2378" s="69"/>
      <c r="AP2378" s="69"/>
      <c r="AQ2378" s="69"/>
      <c r="AR2378" s="69"/>
      <c r="AS2378" s="69"/>
      <c r="AT2378" s="69"/>
      <c r="AU2378" s="69"/>
      <c r="AV2378" s="69"/>
      <c r="AW2378" s="69"/>
      <c r="AX2378" s="69"/>
      <c r="AY2378" s="69"/>
      <c r="AZ2378" s="69"/>
      <c r="BA2378" s="69"/>
      <c r="BB2378" s="69"/>
      <c r="BC2378" s="69"/>
      <c r="BD2378" s="69"/>
      <c r="BE2378" s="69"/>
      <c r="BF2378" s="69"/>
      <c r="BG2378" s="69"/>
      <c r="BH2378" s="69"/>
      <c r="BI2378" s="69"/>
      <c r="BJ2378" s="69"/>
      <c r="BK2378" s="69"/>
      <c r="BL2378" s="69"/>
      <c r="BM2378" s="69"/>
      <c r="BN2378" s="69"/>
      <c r="BO2378" s="69"/>
      <c r="BP2378" s="69"/>
      <c r="BQ2378" s="69"/>
      <c r="BR2378" s="69"/>
      <c r="BS2378" s="69"/>
      <c r="BT2378" s="69"/>
      <c r="BU2378" s="69"/>
      <c r="BV2378" s="69"/>
      <c r="BW2378" s="69"/>
      <c r="BX2378" s="69"/>
      <c r="BY2378" s="69"/>
      <c r="BZ2378" s="69"/>
      <c r="CA2378" s="69"/>
      <c r="CB2378" s="69"/>
      <c r="CC2378" s="69"/>
      <c r="CD2378" s="69"/>
      <c r="CE2378" s="69"/>
      <c r="CF2378" s="69"/>
      <c r="CG2378" s="69"/>
      <c r="CH2378" s="69"/>
      <c r="CI2378" s="69"/>
      <c r="CJ2378" s="69"/>
      <c r="CK2378" s="69"/>
      <c r="CL2378" s="69"/>
      <c r="CM2378" s="69"/>
      <c r="CN2378" s="69"/>
      <c r="CO2378" s="69"/>
      <c r="CP2378" s="69"/>
      <c r="CQ2378" s="69"/>
      <c r="CR2378" s="69"/>
      <c r="CS2378" s="69"/>
      <c r="CT2378" s="69"/>
      <c r="CU2378" s="69"/>
      <c r="CV2378" s="69"/>
      <c r="CW2378" s="69"/>
      <c r="CX2378" s="69"/>
      <c r="CY2378" s="69"/>
      <c r="CZ2378" s="69"/>
      <c r="DA2378" s="69"/>
      <c r="DB2378" s="69"/>
      <c r="DC2378" s="69"/>
      <c r="DD2378" s="69"/>
      <c r="DE2378" s="69"/>
      <c r="DF2378" s="69"/>
      <c r="DG2378" s="69"/>
      <c r="DH2378" s="69"/>
      <c r="DI2378" s="69"/>
      <c r="DJ2378" s="69"/>
      <c r="DK2378" s="69"/>
      <c r="DL2378" s="69"/>
      <c r="DM2378" s="69"/>
      <c r="DN2378" s="69"/>
      <c r="DO2378" s="69"/>
      <c r="DP2378" s="69"/>
      <c r="DQ2378" s="69"/>
      <c r="DR2378" s="69"/>
      <c r="DS2378" s="69"/>
      <c r="DT2378" s="69"/>
      <c r="DU2378" s="69"/>
      <c r="DV2378" s="69"/>
      <c r="DW2378" s="69"/>
      <c r="DX2378" s="69"/>
      <c r="DY2378" s="69"/>
      <c r="DZ2378" s="69"/>
      <c r="EA2378" s="69"/>
      <c r="EB2378" s="69"/>
      <c r="EC2378" s="69"/>
      <c r="ED2378" s="69"/>
      <c r="EE2378" s="69"/>
      <c r="EF2378" s="69"/>
      <c r="EG2378" s="69"/>
      <c r="EH2378" s="69"/>
      <c r="EI2378" s="69"/>
      <c r="EJ2378" s="69"/>
      <c r="EK2378" s="69"/>
      <c r="EL2378" s="69"/>
      <c r="EM2378" s="69"/>
      <c r="EN2378" s="69"/>
      <c r="EO2378" s="69"/>
      <c r="EP2378" s="69"/>
      <c r="EQ2378" s="69"/>
      <c r="ER2378" s="69"/>
      <c r="ES2378" s="69"/>
      <c r="ET2378" s="69"/>
      <c r="EU2378" s="69"/>
      <c r="EV2378" s="69"/>
      <c r="EW2378" s="69"/>
      <c r="EX2378" s="69"/>
      <c r="EY2378" s="69"/>
      <c r="EZ2378" s="69"/>
      <c r="FA2378" s="69"/>
      <c r="FB2378" s="69"/>
      <c r="FC2378" s="69"/>
      <c r="FD2378" s="69"/>
      <c r="FE2378" s="69"/>
      <c r="FF2378" s="69"/>
      <c r="FG2378" s="69"/>
      <c r="FH2378" s="69"/>
      <c r="FI2378" s="69"/>
      <c r="FJ2378" s="69"/>
      <c r="FK2378" s="69"/>
      <c r="FL2378" s="69"/>
      <c r="FM2378" s="69"/>
      <c r="FN2378" s="69"/>
      <c r="FO2378" s="69"/>
      <c r="FP2378" s="69"/>
      <c r="FQ2378" s="69"/>
      <c r="FR2378" s="69"/>
      <c r="FS2378" s="69"/>
      <c r="FT2378" s="69"/>
      <c r="FU2378" s="69"/>
      <c r="FV2378" s="69"/>
      <c r="FW2378" s="69"/>
      <c r="FX2378" s="69"/>
      <c r="FY2378" s="69"/>
      <c r="FZ2378" s="69"/>
      <c r="GA2378" s="69"/>
      <c r="GB2378" s="69"/>
      <c r="GC2378" s="69"/>
      <c r="GD2378" s="69"/>
      <c r="GE2378" s="69"/>
      <c r="GF2378" s="69"/>
      <c r="GG2378" s="69"/>
      <c r="GH2378" s="69"/>
      <c r="GI2378" s="69"/>
      <c r="GJ2378" s="69"/>
      <c r="GK2378" s="69"/>
      <c r="GL2378" s="69"/>
      <c r="GM2378" s="69"/>
      <c r="GN2378" s="69"/>
      <c r="GO2378" s="69"/>
      <c r="GP2378" s="69"/>
      <c r="GQ2378" s="69"/>
      <c r="GR2378" s="69"/>
      <c r="GS2378" s="69"/>
      <c r="GT2378" s="69"/>
      <c r="GU2378" s="69"/>
      <c r="GV2378" s="69"/>
      <c r="GW2378" s="69"/>
      <c r="GX2378" s="69"/>
      <c r="GY2378" s="69"/>
      <c r="GZ2378" s="69"/>
      <c r="HA2378" s="69"/>
      <c r="HB2378" s="69"/>
      <c r="HC2378" s="69"/>
      <c r="HD2378" s="69"/>
      <c r="HE2378" s="69"/>
      <c r="HF2378" s="69"/>
      <c r="HG2378" s="69"/>
      <c r="HH2378" s="69"/>
      <c r="HI2378" s="69"/>
      <c r="HJ2378" s="69"/>
      <c r="HK2378" s="69"/>
      <c r="HL2378" s="69"/>
      <c r="HM2378" s="69"/>
      <c r="HN2378" s="69"/>
      <c r="HO2378" s="69"/>
      <c r="HP2378" s="69"/>
      <c r="HQ2378" s="69"/>
      <c r="HR2378" s="69"/>
      <c r="HS2378" s="69"/>
      <c r="HT2378" s="69"/>
      <c r="HU2378" s="69"/>
      <c r="HV2378" s="69"/>
      <c r="HW2378" s="69"/>
      <c r="HX2378" s="69"/>
      <c r="HY2378" s="69"/>
      <c r="HZ2378" s="69"/>
      <c r="IA2378" s="69"/>
      <c r="IB2378" s="69"/>
      <c r="IC2378" s="69"/>
      <c r="ID2378" s="69"/>
      <c r="IE2378" s="69"/>
      <c r="IF2378" s="69"/>
      <c r="IG2378" s="69"/>
      <c r="IH2378" s="69"/>
      <c r="II2378" s="69"/>
      <c r="IJ2378" s="69"/>
      <c r="IK2378" s="69"/>
      <c r="IL2378" s="69"/>
      <c r="IM2378" s="69"/>
      <c r="IN2378" s="69"/>
    </row>
    <row r="2379" spans="1:248" s="70" customFormat="1" ht="32.1" customHeight="1" x14ac:dyDescent="0.2">
      <c r="A2379" s="13" t="s">
        <v>1182</v>
      </c>
      <c r="B2379" s="19">
        <v>52149</v>
      </c>
      <c r="C2379" s="16" t="s">
        <v>1183</v>
      </c>
      <c r="D2379" s="355">
        <v>31000</v>
      </c>
      <c r="E2379" s="69"/>
      <c r="F2379" s="69"/>
      <c r="G2379" s="69"/>
      <c r="H2379" s="69"/>
      <c r="I2379" s="69"/>
      <c r="J2379" s="69"/>
      <c r="N2379" s="69"/>
      <c r="O2379" s="69"/>
      <c r="P2379" s="69"/>
      <c r="Q2379" s="69"/>
      <c r="R2379" s="69"/>
      <c r="S2379" s="69"/>
      <c r="T2379" s="69"/>
      <c r="U2379" s="69"/>
      <c r="V2379" s="69"/>
      <c r="W2379" s="69"/>
      <c r="X2379" s="69"/>
      <c r="Y2379" s="69"/>
      <c r="Z2379" s="69"/>
      <c r="AA2379" s="69"/>
      <c r="AB2379" s="69"/>
      <c r="AC2379" s="69"/>
      <c r="AD2379" s="69"/>
      <c r="AE2379" s="69"/>
      <c r="AF2379" s="69"/>
      <c r="AG2379" s="69"/>
      <c r="AH2379" s="69"/>
      <c r="AI2379" s="69"/>
      <c r="AJ2379" s="69"/>
      <c r="AK2379" s="69"/>
      <c r="AL2379" s="69"/>
      <c r="AM2379" s="69"/>
      <c r="AN2379" s="69"/>
      <c r="AO2379" s="69"/>
      <c r="AP2379" s="69"/>
      <c r="AQ2379" s="69"/>
      <c r="AR2379" s="69"/>
      <c r="AS2379" s="69"/>
      <c r="AT2379" s="69"/>
      <c r="AU2379" s="69"/>
      <c r="AV2379" s="69"/>
      <c r="AW2379" s="69"/>
      <c r="AX2379" s="69"/>
      <c r="AY2379" s="69"/>
      <c r="AZ2379" s="69"/>
      <c r="BA2379" s="69"/>
      <c r="BB2379" s="69"/>
      <c r="BC2379" s="69"/>
      <c r="BD2379" s="69"/>
      <c r="BE2379" s="69"/>
      <c r="BF2379" s="69"/>
      <c r="BG2379" s="69"/>
      <c r="BH2379" s="69"/>
      <c r="BI2379" s="69"/>
      <c r="BJ2379" s="69"/>
      <c r="BK2379" s="69"/>
      <c r="BL2379" s="69"/>
      <c r="BM2379" s="69"/>
      <c r="BN2379" s="69"/>
      <c r="BO2379" s="69"/>
      <c r="BP2379" s="69"/>
      <c r="BQ2379" s="69"/>
      <c r="BR2379" s="69"/>
      <c r="BS2379" s="69"/>
      <c r="BT2379" s="69"/>
      <c r="BU2379" s="69"/>
      <c r="BV2379" s="69"/>
      <c r="BW2379" s="69"/>
      <c r="BX2379" s="69"/>
      <c r="BY2379" s="69"/>
      <c r="BZ2379" s="69"/>
      <c r="CA2379" s="69"/>
      <c r="CB2379" s="69"/>
      <c r="CC2379" s="69"/>
      <c r="CD2379" s="69"/>
      <c r="CE2379" s="69"/>
      <c r="CF2379" s="69"/>
      <c r="CG2379" s="69"/>
      <c r="CH2379" s="69"/>
      <c r="CI2379" s="69"/>
      <c r="CJ2379" s="69"/>
      <c r="CK2379" s="69"/>
      <c r="CL2379" s="69"/>
      <c r="CM2379" s="69"/>
      <c r="CN2379" s="69"/>
      <c r="CO2379" s="69"/>
      <c r="CP2379" s="69"/>
      <c r="CQ2379" s="69"/>
      <c r="CR2379" s="69"/>
      <c r="CS2379" s="69"/>
      <c r="CT2379" s="69"/>
      <c r="CU2379" s="69"/>
      <c r="CV2379" s="69"/>
      <c r="CW2379" s="69"/>
      <c r="CX2379" s="69"/>
      <c r="CY2379" s="69"/>
      <c r="CZ2379" s="69"/>
      <c r="DA2379" s="69"/>
      <c r="DB2379" s="69"/>
      <c r="DC2379" s="69"/>
      <c r="DD2379" s="69"/>
      <c r="DE2379" s="69"/>
      <c r="DF2379" s="69"/>
      <c r="DG2379" s="69"/>
      <c r="DH2379" s="69"/>
      <c r="DI2379" s="69"/>
      <c r="DJ2379" s="69"/>
      <c r="DK2379" s="69"/>
      <c r="DL2379" s="69"/>
      <c r="DM2379" s="69"/>
      <c r="DN2379" s="69"/>
      <c r="DO2379" s="69"/>
      <c r="DP2379" s="69"/>
      <c r="DQ2379" s="69"/>
      <c r="DR2379" s="69"/>
      <c r="DS2379" s="69"/>
      <c r="DT2379" s="69"/>
      <c r="DU2379" s="69"/>
      <c r="DV2379" s="69"/>
      <c r="DW2379" s="69"/>
      <c r="DX2379" s="69"/>
      <c r="DY2379" s="69"/>
      <c r="DZ2379" s="69"/>
      <c r="EA2379" s="69"/>
      <c r="EB2379" s="69"/>
      <c r="EC2379" s="69"/>
      <c r="ED2379" s="69"/>
      <c r="EE2379" s="69"/>
      <c r="EF2379" s="69"/>
      <c r="EG2379" s="69"/>
      <c r="EH2379" s="69"/>
      <c r="EI2379" s="69"/>
      <c r="EJ2379" s="69"/>
      <c r="EK2379" s="69"/>
      <c r="EL2379" s="69"/>
      <c r="EM2379" s="69"/>
      <c r="EN2379" s="69"/>
      <c r="EO2379" s="69"/>
      <c r="EP2379" s="69"/>
      <c r="EQ2379" s="69"/>
      <c r="ER2379" s="69"/>
      <c r="ES2379" s="69"/>
      <c r="ET2379" s="69"/>
      <c r="EU2379" s="69"/>
      <c r="EV2379" s="69"/>
      <c r="EW2379" s="69"/>
      <c r="EX2379" s="69"/>
      <c r="EY2379" s="69"/>
      <c r="EZ2379" s="69"/>
      <c r="FA2379" s="69"/>
      <c r="FB2379" s="69"/>
      <c r="FC2379" s="69"/>
      <c r="FD2379" s="69"/>
      <c r="FE2379" s="69"/>
      <c r="FF2379" s="69"/>
      <c r="FG2379" s="69"/>
      <c r="FH2379" s="69"/>
      <c r="FI2379" s="69"/>
      <c r="FJ2379" s="69"/>
      <c r="FK2379" s="69"/>
      <c r="FL2379" s="69"/>
      <c r="FM2379" s="69"/>
      <c r="FN2379" s="69"/>
      <c r="FO2379" s="69"/>
      <c r="FP2379" s="69"/>
      <c r="FQ2379" s="69"/>
      <c r="FR2379" s="69"/>
      <c r="FS2379" s="69"/>
      <c r="FT2379" s="69"/>
      <c r="FU2379" s="69"/>
      <c r="FV2379" s="69"/>
      <c r="FW2379" s="69"/>
      <c r="FX2379" s="69"/>
      <c r="FY2379" s="69"/>
      <c r="FZ2379" s="69"/>
      <c r="GA2379" s="69"/>
      <c r="GB2379" s="69"/>
      <c r="GC2379" s="69"/>
      <c r="GD2379" s="69"/>
      <c r="GE2379" s="69"/>
      <c r="GF2379" s="69"/>
      <c r="GG2379" s="69"/>
      <c r="GH2379" s="69"/>
      <c r="GI2379" s="69"/>
      <c r="GJ2379" s="69"/>
      <c r="GK2379" s="69"/>
      <c r="GL2379" s="69"/>
      <c r="GM2379" s="69"/>
      <c r="GN2379" s="69"/>
      <c r="GO2379" s="69"/>
      <c r="GP2379" s="69"/>
      <c r="GQ2379" s="69"/>
      <c r="GR2379" s="69"/>
      <c r="GS2379" s="69"/>
      <c r="GT2379" s="69"/>
      <c r="GU2379" s="69"/>
      <c r="GV2379" s="69"/>
      <c r="GW2379" s="69"/>
      <c r="GX2379" s="69"/>
      <c r="GY2379" s="69"/>
      <c r="GZ2379" s="69"/>
      <c r="HA2379" s="69"/>
      <c r="HB2379" s="69"/>
      <c r="HC2379" s="69"/>
      <c r="HD2379" s="69"/>
      <c r="HE2379" s="69"/>
      <c r="HF2379" s="69"/>
      <c r="HG2379" s="69"/>
      <c r="HH2379" s="69"/>
      <c r="HI2379" s="69"/>
      <c r="HJ2379" s="69"/>
      <c r="HK2379" s="69"/>
      <c r="HL2379" s="69"/>
      <c r="HM2379" s="69"/>
      <c r="HN2379" s="69"/>
      <c r="HO2379" s="69"/>
      <c r="HP2379" s="69"/>
      <c r="HQ2379" s="69"/>
      <c r="HR2379" s="69"/>
      <c r="HS2379" s="69"/>
      <c r="HT2379" s="69"/>
      <c r="HU2379" s="69"/>
      <c r="HV2379" s="69"/>
      <c r="HW2379" s="69"/>
      <c r="HX2379" s="69"/>
      <c r="HY2379" s="69"/>
      <c r="HZ2379" s="69"/>
      <c r="IA2379" s="69"/>
      <c r="IB2379" s="69"/>
      <c r="IC2379" s="69"/>
      <c r="ID2379" s="69"/>
      <c r="IE2379" s="69"/>
      <c r="IF2379" s="69"/>
      <c r="IG2379" s="69"/>
      <c r="IH2379" s="69"/>
      <c r="II2379" s="69"/>
      <c r="IJ2379" s="69"/>
      <c r="IK2379" s="69"/>
      <c r="IL2379" s="69"/>
      <c r="IM2379" s="69"/>
      <c r="IN2379" s="69"/>
    </row>
    <row r="2380" spans="1:248" s="70" customFormat="1" ht="32.1" customHeight="1" x14ac:dyDescent="0.2">
      <c r="A2380" s="13" t="s">
        <v>1182</v>
      </c>
      <c r="B2380" s="19">
        <v>52150</v>
      </c>
      <c r="C2380" s="16" t="s">
        <v>1184</v>
      </c>
      <c r="D2380" s="355">
        <v>35000</v>
      </c>
      <c r="E2380" s="69"/>
      <c r="F2380" s="69"/>
      <c r="G2380" s="69"/>
      <c r="H2380" s="69"/>
      <c r="I2380" s="69"/>
      <c r="J2380" s="69"/>
      <c r="N2380" s="69"/>
      <c r="O2380" s="69"/>
      <c r="P2380" s="69"/>
      <c r="Q2380" s="69"/>
      <c r="R2380" s="69"/>
      <c r="S2380" s="69"/>
      <c r="T2380" s="69"/>
      <c r="U2380" s="69"/>
      <c r="V2380" s="69"/>
      <c r="W2380" s="69"/>
      <c r="X2380" s="69"/>
      <c r="Y2380" s="69"/>
      <c r="Z2380" s="69"/>
      <c r="AA2380" s="69"/>
      <c r="AB2380" s="69"/>
      <c r="AC2380" s="69"/>
      <c r="AD2380" s="69"/>
      <c r="AE2380" s="69"/>
      <c r="AF2380" s="69"/>
      <c r="AG2380" s="69"/>
      <c r="AH2380" s="69"/>
      <c r="AI2380" s="69"/>
      <c r="AJ2380" s="69"/>
      <c r="AK2380" s="69"/>
      <c r="AL2380" s="69"/>
      <c r="AM2380" s="69"/>
      <c r="AN2380" s="69"/>
      <c r="AO2380" s="69"/>
      <c r="AP2380" s="69"/>
      <c r="AQ2380" s="69"/>
      <c r="AR2380" s="69"/>
      <c r="AS2380" s="69"/>
      <c r="AT2380" s="69"/>
      <c r="AU2380" s="69"/>
      <c r="AV2380" s="69"/>
      <c r="AW2380" s="69"/>
      <c r="AX2380" s="69"/>
      <c r="AY2380" s="69"/>
      <c r="AZ2380" s="69"/>
      <c r="BA2380" s="69"/>
      <c r="BB2380" s="69"/>
      <c r="BC2380" s="69"/>
      <c r="BD2380" s="69"/>
      <c r="BE2380" s="69"/>
      <c r="BF2380" s="69"/>
      <c r="BG2380" s="69"/>
      <c r="BH2380" s="69"/>
      <c r="BI2380" s="69"/>
      <c r="BJ2380" s="69"/>
      <c r="BK2380" s="69"/>
      <c r="BL2380" s="69"/>
      <c r="BM2380" s="69"/>
      <c r="BN2380" s="69"/>
      <c r="BO2380" s="69"/>
      <c r="BP2380" s="69"/>
      <c r="BQ2380" s="69"/>
      <c r="BR2380" s="69"/>
      <c r="BS2380" s="69"/>
      <c r="BT2380" s="69"/>
      <c r="BU2380" s="69"/>
      <c r="BV2380" s="69"/>
      <c r="BW2380" s="69"/>
      <c r="BX2380" s="69"/>
      <c r="BY2380" s="69"/>
      <c r="BZ2380" s="69"/>
      <c r="CA2380" s="69"/>
      <c r="CB2380" s="69"/>
      <c r="CC2380" s="69"/>
      <c r="CD2380" s="69"/>
      <c r="CE2380" s="69"/>
      <c r="CF2380" s="69"/>
      <c r="CG2380" s="69"/>
      <c r="CH2380" s="69"/>
      <c r="CI2380" s="69"/>
      <c r="CJ2380" s="69"/>
      <c r="CK2380" s="69"/>
      <c r="CL2380" s="69"/>
      <c r="CM2380" s="69"/>
      <c r="CN2380" s="69"/>
      <c r="CO2380" s="69"/>
      <c r="CP2380" s="69"/>
      <c r="CQ2380" s="69"/>
      <c r="CR2380" s="69"/>
      <c r="CS2380" s="69"/>
      <c r="CT2380" s="69"/>
      <c r="CU2380" s="69"/>
      <c r="CV2380" s="69"/>
      <c r="CW2380" s="69"/>
      <c r="CX2380" s="69"/>
      <c r="CY2380" s="69"/>
      <c r="CZ2380" s="69"/>
      <c r="DA2380" s="69"/>
      <c r="DB2380" s="69"/>
      <c r="DC2380" s="69"/>
      <c r="DD2380" s="69"/>
      <c r="DE2380" s="69"/>
      <c r="DF2380" s="69"/>
      <c r="DG2380" s="69"/>
      <c r="DH2380" s="69"/>
      <c r="DI2380" s="69"/>
      <c r="DJ2380" s="69"/>
      <c r="DK2380" s="69"/>
      <c r="DL2380" s="69"/>
      <c r="DM2380" s="69"/>
      <c r="DN2380" s="69"/>
      <c r="DO2380" s="69"/>
      <c r="DP2380" s="69"/>
      <c r="DQ2380" s="69"/>
      <c r="DR2380" s="69"/>
      <c r="DS2380" s="69"/>
      <c r="DT2380" s="69"/>
      <c r="DU2380" s="69"/>
      <c r="DV2380" s="69"/>
      <c r="DW2380" s="69"/>
      <c r="DX2380" s="69"/>
      <c r="DY2380" s="69"/>
      <c r="DZ2380" s="69"/>
      <c r="EA2380" s="69"/>
      <c r="EB2380" s="69"/>
      <c r="EC2380" s="69"/>
      <c r="ED2380" s="69"/>
      <c r="EE2380" s="69"/>
      <c r="EF2380" s="69"/>
      <c r="EG2380" s="69"/>
      <c r="EH2380" s="69"/>
      <c r="EI2380" s="69"/>
      <c r="EJ2380" s="69"/>
      <c r="EK2380" s="69"/>
      <c r="EL2380" s="69"/>
      <c r="EM2380" s="69"/>
      <c r="EN2380" s="69"/>
      <c r="EO2380" s="69"/>
      <c r="EP2380" s="69"/>
      <c r="EQ2380" s="69"/>
      <c r="ER2380" s="69"/>
      <c r="ES2380" s="69"/>
      <c r="ET2380" s="69"/>
      <c r="EU2380" s="69"/>
      <c r="EV2380" s="69"/>
      <c r="EW2380" s="69"/>
      <c r="EX2380" s="69"/>
      <c r="EY2380" s="69"/>
      <c r="EZ2380" s="69"/>
      <c r="FA2380" s="69"/>
      <c r="FB2380" s="69"/>
      <c r="FC2380" s="69"/>
      <c r="FD2380" s="69"/>
      <c r="FE2380" s="69"/>
      <c r="FF2380" s="69"/>
      <c r="FG2380" s="69"/>
      <c r="FH2380" s="69"/>
      <c r="FI2380" s="69"/>
      <c r="FJ2380" s="69"/>
      <c r="FK2380" s="69"/>
      <c r="FL2380" s="69"/>
      <c r="FM2380" s="69"/>
      <c r="FN2380" s="69"/>
      <c r="FO2380" s="69"/>
      <c r="FP2380" s="69"/>
      <c r="FQ2380" s="69"/>
      <c r="FR2380" s="69"/>
      <c r="FS2380" s="69"/>
      <c r="FT2380" s="69"/>
      <c r="FU2380" s="69"/>
      <c r="FV2380" s="69"/>
      <c r="FW2380" s="69"/>
      <c r="FX2380" s="69"/>
      <c r="FY2380" s="69"/>
      <c r="FZ2380" s="69"/>
      <c r="GA2380" s="69"/>
      <c r="GB2380" s="69"/>
      <c r="GC2380" s="69"/>
      <c r="GD2380" s="69"/>
      <c r="GE2380" s="69"/>
      <c r="GF2380" s="69"/>
      <c r="GG2380" s="69"/>
      <c r="GH2380" s="69"/>
      <c r="GI2380" s="69"/>
      <c r="GJ2380" s="69"/>
      <c r="GK2380" s="69"/>
      <c r="GL2380" s="69"/>
      <c r="GM2380" s="69"/>
      <c r="GN2380" s="69"/>
      <c r="GO2380" s="69"/>
      <c r="GP2380" s="69"/>
      <c r="GQ2380" s="69"/>
      <c r="GR2380" s="69"/>
      <c r="GS2380" s="69"/>
      <c r="GT2380" s="69"/>
      <c r="GU2380" s="69"/>
      <c r="GV2380" s="69"/>
      <c r="GW2380" s="69"/>
      <c r="GX2380" s="69"/>
      <c r="GY2380" s="69"/>
      <c r="GZ2380" s="69"/>
      <c r="HA2380" s="69"/>
      <c r="HB2380" s="69"/>
      <c r="HC2380" s="69"/>
      <c r="HD2380" s="69"/>
      <c r="HE2380" s="69"/>
      <c r="HF2380" s="69"/>
      <c r="HG2380" s="69"/>
      <c r="HH2380" s="69"/>
      <c r="HI2380" s="69"/>
      <c r="HJ2380" s="69"/>
      <c r="HK2380" s="69"/>
      <c r="HL2380" s="69"/>
      <c r="HM2380" s="69"/>
      <c r="HN2380" s="69"/>
      <c r="HO2380" s="69"/>
      <c r="HP2380" s="69"/>
      <c r="HQ2380" s="69"/>
      <c r="HR2380" s="69"/>
      <c r="HS2380" s="69"/>
      <c r="HT2380" s="69"/>
      <c r="HU2380" s="69"/>
      <c r="HV2380" s="69"/>
      <c r="HW2380" s="69"/>
      <c r="HX2380" s="69"/>
      <c r="HY2380" s="69"/>
      <c r="HZ2380" s="69"/>
      <c r="IA2380" s="69"/>
      <c r="IB2380" s="69"/>
      <c r="IC2380" s="69"/>
      <c r="ID2380" s="69"/>
      <c r="IE2380" s="69"/>
      <c r="IF2380" s="69"/>
      <c r="IG2380" s="69"/>
      <c r="IH2380" s="69"/>
      <c r="II2380" s="69"/>
      <c r="IJ2380" s="69"/>
      <c r="IK2380" s="69"/>
      <c r="IL2380" s="69"/>
      <c r="IM2380" s="69"/>
      <c r="IN2380" s="69"/>
    </row>
    <row r="2381" spans="1:248" s="70" customFormat="1" ht="32.1" customHeight="1" x14ac:dyDescent="0.2">
      <c r="A2381" s="13" t="s">
        <v>1185</v>
      </c>
      <c r="B2381" s="19">
        <v>52151</v>
      </c>
      <c r="C2381" s="16" t="s">
        <v>1186</v>
      </c>
      <c r="D2381" s="355">
        <v>37900</v>
      </c>
      <c r="E2381" s="69"/>
      <c r="F2381" s="69"/>
      <c r="G2381" s="69"/>
      <c r="H2381" s="69"/>
      <c r="I2381" s="69"/>
      <c r="J2381" s="69"/>
      <c r="N2381" s="69"/>
      <c r="O2381" s="69"/>
      <c r="P2381" s="69"/>
      <c r="Q2381" s="69"/>
      <c r="R2381" s="69"/>
      <c r="S2381" s="69"/>
      <c r="T2381" s="69"/>
      <c r="U2381" s="69"/>
      <c r="V2381" s="69"/>
      <c r="W2381" s="69"/>
      <c r="X2381" s="69"/>
      <c r="Y2381" s="69"/>
      <c r="Z2381" s="69"/>
      <c r="AA2381" s="69"/>
      <c r="AB2381" s="69"/>
      <c r="AC2381" s="69"/>
      <c r="AD2381" s="69"/>
      <c r="AE2381" s="69"/>
      <c r="AF2381" s="69"/>
      <c r="AG2381" s="69"/>
      <c r="AH2381" s="69"/>
      <c r="AI2381" s="69"/>
      <c r="AJ2381" s="69"/>
      <c r="AK2381" s="69"/>
      <c r="AL2381" s="69"/>
      <c r="AM2381" s="69"/>
      <c r="AN2381" s="69"/>
      <c r="AO2381" s="69"/>
      <c r="AP2381" s="69"/>
      <c r="AQ2381" s="69"/>
      <c r="AR2381" s="69"/>
      <c r="AS2381" s="69"/>
      <c r="AT2381" s="69"/>
      <c r="AU2381" s="69"/>
      <c r="AV2381" s="69"/>
      <c r="AW2381" s="69"/>
      <c r="AX2381" s="69"/>
      <c r="AY2381" s="69"/>
      <c r="AZ2381" s="69"/>
      <c r="BA2381" s="69"/>
      <c r="BB2381" s="69"/>
      <c r="BC2381" s="69"/>
      <c r="BD2381" s="69"/>
      <c r="BE2381" s="69"/>
      <c r="BF2381" s="69"/>
      <c r="BG2381" s="69"/>
      <c r="BH2381" s="69"/>
      <c r="BI2381" s="69"/>
      <c r="BJ2381" s="69"/>
      <c r="BK2381" s="69"/>
      <c r="BL2381" s="69"/>
      <c r="BM2381" s="69"/>
      <c r="BN2381" s="69"/>
      <c r="BO2381" s="69"/>
      <c r="BP2381" s="69"/>
      <c r="BQ2381" s="69"/>
      <c r="BR2381" s="69"/>
      <c r="BS2381" s="69"/>
      <c r="BT2381" s="69"/>
      <c r="BU2381" s="69"/>
      <c r="BV2381" s="69"/>
      <c r="BW2381" s="69"/>
      <c r="BX2381" s="69"/>
      <c r="BY2381" s="69"/>
      <c r="BZ2381" s="69"/>
      <c r="CA2381" s="69"/>
      <c r="CB2381" s="69"/>
      <c r="CC2381" s="69"/>
      <c r="CD2381" s="69"/>
      <c r="CE2381" s="69"/>
      <c r="CF2381" s="69"/>
      <c r="CG2381" s="69"/>
      <c r="CH2381" s="69"/>
      <c r="CI2381" s="69"/>
      <c r="CJ2381" s="69"/>
      <c r="CK2381" s="69"/>
      <c r="CL2381" s="69"/>
      <c r="CM2381" s="69"/>
      <c r="CN2381" s="69"/>
      <c r="CO2381" s="69"/>
      <c r="CP2381" s="69"/>
      <c r="CQ2381" s="69"/>
      <c r="CR2381" s="69"/>
      <c r="CS2381" s="69"/>
      <c r="CT2381" s="69"/>
      <c r="CU2381" s="69"/>
      <c r="CV2381" s="69"/>
      <c r="CW2381" s="69"/>
      <c r="CX2381" s="69"/>
      <c r="CY2381" s="69"/>
      <c r="CZ2381" s="69"/>
      <c r="DA2381" s="69"/>
      <c r="DB2381" s="69"/>
      <c r="DC2381" s="69"/>
      <c r="DD2381" s="69"/>
      <c r="DE2381" s="69"/>
      <c r="DF2381" s="69"/>
      <c r="DG2381" s="69"/>
      <c r="DH2381" s="69"/>
      <c r="DI2381" s="69"/>
      <c r="DJ2381" s="69"/>
      <c r="DK2381" s="69"/>
      <c r="DL2381" s="69"/>
      <c r="DM2381" s="69"/>
      <c r="DN2381" s="69"/>
      <c r="DO2381" s="69"/>
      <c r="DP2381" s="69"/>
      <c r="DQ2381" s="69"/>
      <c r="DR2381" s="69"/>
      <c r="DS2381" s="69"/>
      <c r="DT2381" s="69"/>
      <c r="DU2381" s="69"/>
      <c r="DV2381" s="69"/>
      <c r="DW2381" s="69"/>
      <c r="DX2381" s="69"/>
      <c r="DY2381" s="69"/>
      <c r="DZ2381" s="69"/>
      <c r="EA2381" s="69"/>
      <c r="EB2381" s="69"/>
      <c r="EC2381" s="69"/>
      <c r="ED2381" s="69"/>
      <c r="EE2381" s="69"/>
      <c r="EF2381" s="69"/>
      <c r="EG2381" s="69"/>
      <c r="EH2381" s="69"/>
      <c r="EI2381" s="69"/>
      <c r="EJ2381" s="69"/>
      <c r="EK2381" s="69"/>
      <c r="EL2381" s="69"/>
      <c r="EM2381" s="69"/>
      <c r="EN2381" s="69"/>
      <c r="EO2381" s="69"/>
      <c r="EP2381" s="69"/>
      <c r="EQ2381" s="69"/>
      <c r="ER2381" s="69"/>
      <c r="ES2381" s="69"/>
      <c r="ET2381" s="69"/>
      <c r="EU2381" s="69"/>
      <c r="EV2381" s="69"/>
      <c r="EW2381" s="69"/>
      <c r="EX2381" s="69"/>
      <c r="EY2381" s="69"/>
      <c r="EZ2381" s="69"/>
      <c r="FA2381" s="69"/>
      <c r="FB2381" s="69"/>
      <c r="FC2381" s="69"/>
      <c r="FD2381" s="69"/>
      <c r="FE2381" s="69"/>
      <c r="FF2381" s="69"/>
      <c r="FG2381" s="69"/>
      <c r="FH2381" s="69"/>
      <c r="FI2381" s="69"/>
      <c r="FJ2381" s="69"/>
      <c r="FK2381" s="69"/>
      <c r="FL2381" s="69"/>
      <c r="FM2381" s="69"/>
      <c r="FN2381" s="69"/>
      <c r="FO2381" s="69"/>
      <c r="FP2381" s="69"/>
      <c r="FQ2381" s="69"/>
      <c r="FR2381" s="69"/>
      <c r="FS2381" s="69"/>
      <c r="FT2381" s="69"/>
      <c r="FU2381" s="69"/>
      <c r="FV2381" s="69"/>
      <c r="FW2381" s="69"/>
      <c r="FX2381" s="69"/>
      <c r="FY2381" s="69"/>
      <c r="FZ2381" s="69"/>
      <c r="GA2381" s="69"/>
      <c r="GB2381" s="69"/>
      <c r="GC2381" s="69"/>
      <c r="GD2381" s="69"/>
      <c r="GE2381" s="69"/>
      <c r="GF2381" s="69"/>
      <c r="GG2381" s="69"/>
      <c r="GH2381" s="69"/>
      <c r="GI2381" s="69"/>
      <c r="GJ2381" s="69"/>
      <c r="GK2381" s="69"/>
      <c r="GL2381" s="69"/>
      <c r="GM2381" s="69"/>
      <c r="GN2381" s="69"/>
      <c r="GO2381" s="69"/>
      <c r="GP2381" s="69"/>
      <c r="GQ2381" s="69"/>
      <c r="GR2381" s="69"/>
      <c r="GS2381" s="69"/>
      <c r="GT2381" s="69"/>
      <c r="GU2381" s="69"/>
      <c r="GV2381" s="69"/>
      <c r="GW2381" s="69"/>
      <c r="GX2381" s="69"/>
      <c r="GY2381" s="69"/>
      <c r="GZ2381" s="69"/>
      <c r="HA2381" s="69"/>
      <c r="HB2381" s="69"/>
      <c r="HC2381" s="69"/>
      <c r="HD2381" s="69"/>
      <c r="HE2381" s="69"/>
      <c r="HF2381" s="69"/>
      <c r="HG2381" s="69"/>
      <c r="HH2381" s="69"/>
      <c r="HI2381" s="69"/>
      <c r="HJ2381" s="69"/>
      <c r="HK2381" s="69"/>
      <c r="HL2381" s="69"/>
      <c r="HM2381" s="69"/>
      <c r="HN2381" s="69"/>
      <c r="HO2381" s="69"/>
      <c r="HP2381" s="69"/>
      <c r="HQ2381" s="69"/>
      <c r="HR2381" s="69"/>
      <c r="HS2381" s="69"/>
      <c r="HT2381" s="69"/>
      <c r="HU2381" s="69"/>
      <c r="HV2381" s="69"/>
      <c r="HW2381" s="69"/>
      <c r="HX2381" s="69"/>
      <c r="HY2381" s="69"/>
      <c r="HZ2381" s="69"/>
      <c r="IA2381" s="69"/>
      <c r="IB2381" s="69"/>
      <c r="IC2381" s="69"/>
      <c r="ID2381" s="69"/>
      <c r="IE2381" s="69"/>
      <c r="IF2381" s="69"/>
      <c r="IG2381" s="69"/>
      <c r="IH2381" s="69"/>
      <c r="II2381" s="69"/>
      <c r="IJ2381" s="69"/>
      <c r="IK2381" s="69"/>
      <c r="IL2381" s="69"/>
      <c r="IM2381" s="69"/>
      <c r="IN2381" s="69"/>
    </row>
    <row r="2382" spans="1:248" s="70" customFormat="1" ht="32.1" customHeight="1" x14ac:dyDescent="0.2">
      <c r="A2382" s="13" t="s">
        <v>1187</v>
      </c>
      <c r="B2382" s="19">
        <v>52152</v>
      </c>
      <c r="C2382" s="16" t="s">
        <v>1188</v>
      </c>
      <c r="D2382" s="355">
        <v>55000</v>
      </c>
      <c r="E2382" s="69"/>
      <c r="F2382" s="69"/>
      <c r="G2382" s="69"/>
      <c r="H2382" s="69"/>
      <c r="I2382" s="69"/>
      <c r="J2382" s="69"/>
      <c r="N2382" s="69"/>
      <c r="O2382" s="69"/>
      <c r="P2382" s="69"/>
      <c r="Q2382" s="69"/>
      <c r="R2382" s="69"/>
      <c r="S2382" s="69"/>
      <c r="T2382" s="69"/>
      <c r="U2382" s="69"/>
      <c r="V2382" s="69"/>
      <c r="W2382" s="69"/>
      <c r="X2382" s="69"/>
      <c r="Y2382" s="69"/>
      <c r="Z2382" s="69"/>
      <c r="AA2382" s="69"/>
      <c r="AB2382" s="69"/>
      <c r="AC2382" s="69"/>
      <c r="AD2382" s="69"/>
      <c r="AE2382" s="69"/>
      <c r="AF2382" s="69"/>
      <c r="AG2382" s="69"/>
      <c r="AH2382" s="69"/>
      <c r="AI2382" s="69"/>
      <c r="AJ2382" s="69"/>
      <c r="AK2382" s="69"/>
      <c r="AL2382" s="69"/>
      <c r="AM2382" s="69"/>
      <c r="AN2382" s="69"/>
      <c r="AO2382" s="69"/>
      <c r="AP2382" s="69"/>
      <c r="AQ2382" s="69"/>
      <c r="AR2382" s="69"/>
      <c r="AS2382" s="69"/>
      <c r="AT2382" s="69"/>
      <c r="AU2382" s="69"/>
      <c r="AV2382" s="69"/>
      <c r="AW2382" s="69"/>
      <c r="AX2382" s="69"/>
      <c r="AY2382" s="69"/>
      <c r="AZ2382" s="69"/>
      <c r="BA2382" s="69"/>
      <c r="BB2382" s="69"/>
      <c r="BC2382" s="69"/>
      <c r="BD2382" s="69"/>
      <c r="BE2382" s="69"/>
      <c r="BF2382" s="69"/>
      <c r="BG2382" s="69"/>
      <c r="BH2382" s="69"/>
      <c r="BI2382" s="69"/>
      <c r="BJ2382" s="69"/>
      <c r="BK2382" s="69"/>
      <c r="BL2382" s="69"/>
      <c r="BM2382" s="69"/>
      <c r="BN2382" s="69"/>
      <c r="BO2382" s="69"/>
      <c r="BP2382" s="69"/>
      <c r="BQ2382" s="69"/>
      <c r="BR2382" s="69"/>
      <c r="BS2382" s="69"/>
      <c r="BT2382" s="69"/>
      <c r="BU2382" s="69"/>
      <c r="BV2382" s="69"/>
      <c r="BW2382" s="69"/>
      <c r="BX2382" s="69"/>
      <c r="BY2382" s="69"/>
      <c r="BZ2382" s="69"/>
      <c r="CA2382" s="69"/>
      <c r="CB2382" s="69"/>
      <c r="CC2382" s="69"/>
      <c r="CD2382" s="69"/>
      <c r="CE2382" s="69"/>
      <c r="CF2382" s="69"/>
      <c r="CG2382" s="69"/>
      <c r="CH2382" s="69"/>
      <c r="CI2382" s="69"/>
      <c r="CJ2382" s="69"/>
      <c r="CK2382" s="69"/>
      <c r="CL2382" s="69"/>
      <c r="CM2382" s="69"/>
      <c r="CN2382" s="69"/>
      <c r="CO2382" s="69"/>
      <c r="CP2382" s="69"/>
      <c r="CQ2382" s="69"/>
      <c r="CR2382" s="69"/>
      <c r="CS2382" s="69"/>
      <c r="CT2382" s="69"/>
      <c r="CU2382" s="69"/>
      <c r="CV2382" s="69"/>
      <c r="CW2382" s="69"/>
      <c r="CX2382" s="69"/>
      <c r="CY2382" s="69"/>
      <c r="CZ2382" s="69"/>
      <c r="DA2382" s="69"/>
      <c r="DB2382" s="69"/>
      <c r="DC2382" s="69"/>
      <c r="DD2382" s="69"/>
      <c r="DE2382" s="69"/>
      <c r="DF2382" s="69"/>
      <c r="DG2382" s="69"/>
      <c r="DH2382" s="69"/>
      <c r="DI2382" s="69"/>
      <c r="DJ2382" s="69"/>
      <c r="DK2382" s="69"/>
      <c r="DL2382" s="69"/>
      <c r="DM2382" s="69"/>
      <c r="DN2382" s="69"/>
      <c r="DO2382" s="69"/>
      <c r="DP2382" s="69"/>
      <c r="DQ2382" s="69"/>
      <c r="DR2382" s="69"/>
      <c r="DS2382" s="69"/>
      <c r="DT2382" s="69"/>
      <c r="DU2382" s="69"/>
      <c r="DV2382" s="69"/>
      <c r="DW2382" s="69"/>
      <c r="DX2382" s="69"/>
      <c r="DY2382" s="69"/>
      <c r="DZ2382" s="69"/>
      <c r="EA2382" s="69"/>
      <c r="EB2382" s="69"/>
      <c r="EC2382" s="69"/>
      <c r="ED2382" s="69"/>
      <c r="EE2382" s="69"/>
      <c r="EF2382" s="69"/>
      <c r="EG2382" s="69"/>
      <c r="EH2382" s="69"/>
      <c r="EI2382" s="69"/>
      <c r="EJ2382" s="69"/>
      <c r="EK2382" s="69"/>
      <c r="EL2382" s="69"/>
      <c r="EM2382" s="69"/>
      <c r="EN2382" s="69"/>
      <c r="EO2382" s="69"/>
      <c r="EP2382" s="69"/>
      <c r="EQ2382" s="69"/>
      <c r="ER2382" s="69"/>
      <c r="ES2382" s="69"/>
      <c r="ET2382" s="69"/>
      <c r="EU2382" s="69"/>
      <c r="EV2382" s="69"/>
      <c r="EW2382" s="69"/>
      <c r="EX2382" s="69"/>
      <c r="EY2382" s="69"/>
      <c r="EZ2382" s="69"/>
      <c r="FA2382" s="69"/>
      <c r="FB2382" s="69"/>
      <c r="FC2382" s="69"/>
      <c r="FD2382" s="69"/>
      <c r="FE2382" s="69"/>
      <c r="FF2382" s="69"/>
      <c r="FG2382" s="69"/>
      <c r="FH2382" s="69"/>
      <c r="FI2382" s="69"/>
      <c r="FJ2382" s="69"/>
      <c r="FK2382" s="69"/>
      <c r="FL2382" s="69"/>
      <c r="FM2382" s="69"/>
      <c r="FN2382" s="69"/>
      <c r="FO2382" s="69"/>
      <c r="FP2382" s="69"/>
      <c r="FQ2382" s="69"/>
      <c r="FR2382" s="69"/>
      <c r="FS2382" s="69"/>
      <c r="FT2382" s="69"/>
      <c r="FU2382" s="69"/>
      <c r="FV2382" s="69"/>
      <c r="FW2382" s="69"/>
      <c r="FX2382" s="69"/>
      <c r="FY2382" s="69"/>
      <c r="FZ2382" s="69"/>
      <c r="GA2382" s="69"/>
      <c r="GB2382" s="69"/>
      <c r="GC2382" s="69"/>
      <c r="GD2382" s="69"/>
      <c r="GE2382" s="69"/>
      <c r="GF2382" s="69"/>
      <c r="GG2382" s="69"/>
      <c r="GH2382" s="69"/>
      <c r="GI2382" s="69"/>
      <c r="GJ2382" s="69"/>
      <c r="GK2382" s="69"/>
      <c r="GL2382" s="69"/>
      <c r="GM2382" s="69"/>
      <c r="GN2382" s="69"/>
      <c r="GO2382" s="69"/>
      <c r="GP2382" s="69"/>
      <c r="GQ2382" s="69"/>
      <c r="GR2382" s="69"/>
      <c r="GS2382" s="69"/>
      <c r="GT2382" s="69"/>
      <c r="GU2382" s="69"/>
      <c r="GV2382" s="69"/>
      <c r="GW2382" s="69"/>
      <c r="GX2382" s="69"/>
      <c r="GY2382" s="69"/>
      <c r="GZ2382" s="69"/>
      <c r="HA2382" s="69"/>
      <c r="HB2382" s="69"/>
      <c r="HC2382" s="69"/>
      <c r="HD2382" s="69"/>
      <c r="HE2382" s="69"/>
      <c r="HF2382" s="69"/>
      <c r="HG2382" s="69"/>
      <c r="HH2382" s="69"/>
      <c r="HI2382" s="69"/>
      <c r="HJ2382" s="69"/>
      <c r="HK2382" s="69"/>
      <c r="HL2382" s="69"/>
      <c r="HM2382" s="69"/>
      <c r="HN2382" s="69"/>
      <c r="HO2382" s="69"/>
      <c r="HP2382" s="69"/>
      <c r="HQ2382" s="69"/>
      <c r="HR2382" s="69"/>
      <c r="HS2382" s="69"/>
      <c r="HT2382" s="69"/>
      <c r="HU2382" s="69"/>
      <c r="HV2382" s="69"/>
      <c r="HW2382" s="69"/>
      <c r="HX2382" s="69"/>
      <c r="HY2382" s="69"/>
      <c r="HZ2382" s="69"/>
      <c r="IA2382" s="69"/>
      <c r="IB2382" s="69"/>
      <c r="IC2382" s="69"/>
      <c r="ID2382" s="69"/>
      <c r="IE2382" s="69"/>
      <c r="IF2382" s="69"/>
      <c r="IG2382" s="69"/>
      <c r="IH2382" s="69"/>
      <c r="II2382" s="69"/>
      <c r="IJ2382" s="69"/>
      <c r="IK2382" s="69"/>
      <c r="IL2382" s="69"/>
      <c r="IM2382" s="69"/>
      <c r="IN2382" s="69"/>
    </row>
    <row r="2383" spans="1:248" s="70" customFormat="1" ht="32.1" customHeight="1" x14ac:dyDescent="0.2">
      <c r="A2383" s="13" t="s">
        <v>1185</v>
      </c>
      <c r="B2383" s="19">
        <v>52153</v>
      </c>
      <c r="C2383" s="16" t="s">
        <v>1189</v>
      </c>
      <c r="D2383" s="355">
        <v>54500</v>
      </c>
      <c r="E2383" s="69"/>
      <c r="F2383" s="69"/>
      <c r="G2383" s="69"/>
      <c r="H2383" s="69"/>
      <c r="I2383" s="69"/>
      <c r="J2383" s="69"/>
      <c r="N2383" s="69"/>
      <c r="O2383" s="69"/>
      <c r="P2383" s="69"/>
      <c r="Q2383" s="69"/>
      <c r="R2383" s="69"/>
      <c r="S2383" s="69"/>
      <c r="T2383" s="69"/>
      <c r="U2383" s="69"/>
      <c r="V2383" s="69"/>
      <c r="W2383" s="69"/>
      <c r="X2383" s="69"/>
      <c r="Y2383" s="69"/>
      <c r="Z2383" s="69"/>
      <c r="AA2383" s="69"/>
      <c r="AB2383" s="69"/>
      <c r="AC2383" s="69"/>
      <c r="AD2383" s="69"/>
      <c r="AE2383" s="69"/>
      <c r="AF2383" s="69"/>
      <c r="AG2383" s="69"/>
      <c r="AH2383" s="69"/>
      <c r="AI2383" s="69"/>
      <c r="AJ2383" s="69"/>
      <c r="AK2383" s="69"/>
      <c r="AL2383" s="69"/>
      <c r="AM2383" s="69"/>
      <c r="AN2383" s="69"/>
      <c r="AO2383" s="69"/>
      <c r="AP2383" s="69"/>
      <c r="AQ2383" s="69"/>
      <c r="AR2383" s="69"/>
      <c r="AS2383" s="69"/>
      <c r="AT2383" s="69"/>
      <c r="AU2383" s="69"/>
      <c r="AV2383" s="69"/>
      <c r="AW2383" s="69"/>
      <c r="AX2383" s="69"/>
      <c r="AY2383" s="69"/>
      <c r="AZ2383" s="69"/>
      <c r="BA2383" s="69"/>
      <c r="BB2383" s="69"/>
      <c r="BC2383" s="69"/>
      <c r="BD2383" s="69"/>
      <c r="BE2383" s="69"/>
      <c r="BF2383" s="69"/>
      <c r="BG2383" s="69"/>
      <c r="BH2383" s="69"/>
      <c r="BI2383" s="69"/>
      <c r="BJ2383" s="69"/>
      <c r="BK2383" s="69"/>
      <c r="BL2383" s="69"/>
      <c r="BM2383" s="69"/>
      <c r="BN2383" s="69"/>
      <c r="BO2383" s="69"/>
      <c r="BP2383" s="69"/>
      <c r="BQ2383" s="69"/>
      <c r="BR2383" s="69"/>
      <c r="BS2383" s="69"/>
      <c r="BT2383" s="69"/>
      <c r="BU2383" s="69"/>
      <c r="BV2383" s="69"/>
      <c r="BW2383" s="69"/>
      <c r="BX2383" s="69"/>
      <c r="BY2383" s="69"/>
      <c r="BZ2383" s="69"/>
      <c r="CA2383" s="69"/>
      <c r="CB2383" s="69"/>
      <c r="CC2383" s="69"/>
      <c r="CD2383" s="69"/>
      <c r="CE2383" s="69"/>
      <c r="CF2383" s="69"/>
      <c r="CG2383" s="69"/>
      <c r="CH2383" s="69"/>
      <c r="CI2383" s="69"/>
      <c r="CJ2383" s="69"/>
      <c r="CK2383" s="69"/>
      <c r="CL2383" s="69"/>
      <c r="CM2383" s="69"/>
      <c r="CN2383" s="69"/>
      <c r="CO2383" s="69"/>
      <c r="CP2383" s="69"/>
      <c r="CQ2383" s="69"/>
      <c r="CR2383" s="69"/>
      <c r="CS2383" s="69"/>
      <c r="CT2383" s="69"/>
      <c r="CU2383" s="69"/>
      <c r="CV2383" s="69"/>
      <c r="CW2383" s="69"/>
      <c r="CX2383" s="69"/>
      <c r="CY2383" s="69"/>
      <c r="CZ2383" s="69"/>
      <c r="DA2383" s="69"/>
      <c r="DB2383" s="69"/>
      <c r="DC2383" s="69"/>
      <c r="DD2383" s="69"/>
      <c r="DE2383" s="69"/>
      <c r="DF2383" s="69"/>
      <c r="DG2383" s="69"/>
      <c r="DH2383" s="69"/>
      <c r="DI2383" s="69"/>
      <c r="DJ2383" s="69"/>
      <c r="DK2383" s="69"/>
      <c r="DL2383" s="69"/>
      <c r="DM2383" s="69"/>
      <c r="DN2383" s="69"/>
      <c r="DO2383" s="69"/>
      <c r="DP2383" s="69"/>
      <c r="DQ2383" s="69"/>
      <c r="DR2383" s="69"/>
      <c r="DS2383" s="69"/>
      <c r="DT2383" s="69"/>
      <c r="DU2383" s="69"/>
      <c r="DV2383" s="69"/>
      <c r="DW2383" s="69"/>
      <c r="DX2383" s="69"/>
      <c r="DY2383" s="69"/>
      <c r="DZ2383" s="69"/>
      <c r="EA2383" s="69"/>
      <c r="EB2383" s="69"/>
      <c r="EC2383" s="69"/>
      <c r="ED2383" s="69"/>
      <c r="EE2383" s="69"/>
      <c r="EF2383" s="69"/>
      <c r="EG2383" s="69"/>
      <c r="EH2383" s="69"/>
      <c r="EI2383" s="69"/>
      <c r="EJ2383" s="69"/>
      <c r="EK2383" s="69"/>
      <c r="EL2383" s="69"/>
      <c r="EM2383" s="69"/>
      <c r="EN2383" s="69"/>
      <c r="EO2383" s="69"/>
      <c r="EP2383" s="69"/>
      <c r="EQ2383" s="69"/>
      <c r="ER2383" s="69"/>
      <c r="ES2383" s="69"/>
      <c r="ET2383" s="69"/>
      <c r="EU2383" s="69"/>
      <c r="EV2383" s="69"/>
      <c r="EW2383" s="69"/>
      <c r="EX2383" s="69"/>
      <c r="EY2383" s="69"/>
      <c r="EZ2383" s="69"/>
      <c r="FA2383" s="69"/>
      <c r="FB2383" s="69"/>
      <c r="FC2383" s="69"/>
      <c r="FD2383" s="69"/>
      <c r="FE2383" s="69"/>
      <c r="FF2383" s="69"/>
      <c r="FG2383" s="69"/>
      <c r="FH2383" s="69"/>
      <c r="FI2383" s="69"/>
      <c r="FJ2383" s="69"/>
      <c r="FK2383" s="69"/>
      <c r="FL2383" s="69"/>
      <c r="FM2383" s="69"/>
      <c r="FN2383" s="69"/>
      <c r="FO2383" s="69"/>
      <c r="FP2383" s="69"/>
      <c r="FQ2383" s="69"/>
      <c r="FR2383" s="69"/>
      <c r="FS2383" s="69"/>
      <c r="FT2383" s="69"/>
      <c r="FU2383" s="69"/>
      <c r="FV2383" s="69"/>
      <c r="FW2383" s="69"/>
      <c r="FX2383" s="69"/>
      <c r="FY2383" s="69"/>
      <c r="FZ2383" s="69"/>
      <c r="GA2383" s="69"/>
      <c r="GB2383" s="69"/>
      <c r="GC2383" s="69"/>
      <c r="GD2383" s="69"/>
      <c r="GE2383" s="69"/>
      <c r="GF2383" s="69"/>
      <c r="GG2383" s="69"/>
      <c r="GH2383" s="69"/>
      <c r="GI2383" s="69"/>
      <c r="GJ2383" s="69"/>
      <c r="GK2383" s="69"/>
      <c r="GL2383" s="69"/>
      <c r="GM2383" s="69"/>
      <c r="GN2383" s="69"/>
      <c r="GO2383" s="69"/>
      <c r="GP2383" s="69"/>
      <c r="GQ2383" s="69"/>
      <c r="GR2383" s="69"/>
      <c r="GS2383" s="69"/>
      <c r="GT2383" s="69"/>
      <c r="GU2383" s="69"/>
      <c r="GV2383" s="69"/>
      <c r="GW2383" s="69"/>
      <c r="GX2383" s="69"/>
      <c r="GY2383" s="69"/>
      <c r="GZ2383" s="69"/>
      <c r="HA2383" s="69"/>
      <c r="HB2383" s="69"/>
      <c r="HC2383" s="69"/>
      <c r="HD2383" s="69"/>
      <c r="HE2383" s="69"/>
      <c r="HF2383" s="69"/>
      <c r="HG2383" s="69"/>
      <c r="HH2383" s="69"/>
      <c r="HI2383" s="69"/>
      <c r="HJ2383" s="69"/>
      <c r="HK2383" s="69"/>
      <c r="HL2383" s="69"/>
      <c r="HM2383" s="69"/>
      <c r="HN2383" s="69"/>
      <c r="HO2383" s="69"/>
      <c r="HP2383" s="69"/>
      <c r="HQ2383" s="69"/>
      <c r="HR2383" s="69"/>
      <c r="HS2383" s="69"/>
      <c r="HT2383" s="69"/>
      <c r="HU2383" s="69"/>
      <c r="HV2383" s="69"/>
      <c r="HW2383" s="69"/>
      <c r="HX2383" s="69"/>
      <c r="HY2383" s="69"/>
      <c r="HZ2383" s="69"/>
      <c r="IA2383" s="69"/>
      <c r="IB2383" s="69"/>
      <c r="IC2383" s="69"/>
      <c r="ID2383" s="69"/>
      <c r="IE2383" s="69"/>
      <c r="IF2383" s="69"/>
      <c r="IG2383" s="69"/>
      <c r="IH2383" s="69"/>
      <c r="II2383" s="69"/>
      <c r="IJ2383" s="69"/>
      <c r="IK2383" s="69"/>
      <c r="IL2383" s="69"/>
      <c r="IM2383" s="69"/>
      <c r="IN2383" s="69"/>
    </row>
    <row r="2384" spans="1:248" s="70" customFormat="1" ht="32.1" customHeight="1" x14ac:dyDescent="0.2">
      <c r="A2384" s="13" t="s">
        <v>1185</v>
      </c>
      <c r="B2384" s="19">
        <v>52154</v>
      </c>
      <c r="C2384" s="16" t="s">
        <v>1190</v>
      </c>
      <c r="D2384" s="355">
        <v>95000</v>
      </c>
      <c r="E2384" s="69"/>
      <c r="F2384" s="69"/>
      <c r="G2384" s="69"/>
      <c r="H2384" s="69"/>
      <c r="I2384" s="69"/>
      <c r="J2384" s="69"/>
      <c r="N2384" s="69"/>
      <c r="O2384" s="69"/>
      <c r="P2384" s="69"/>
      <c r="Q2384" s="69"/>
      <c r="R2384" s="69"/>
      <c r="S2384" s="69"/>
      <c r="T2384" s="69"/>
      <c r="U2384" s="69"/>
      <c r="V2384" s="69"/>
      <c r="W2384" s="69"/>
      <c r="X2384" s="69"/>
      <c r="Y2384" s="69"/>
      <c r="Z2384" s="69"/>
      <c r="AA2384" s="69"/>
      <c r="AB2384" s="69"/>
      <c r="AC2384" s="69"/>
      <c r="AD2384" s="69"/>
      <c r="AE2384" s="69"/>
      <c r="AF2384" s="69"/>
      <c r="AG2384" s="69"/>
      <c r="AH2384" s="69"/>
      <c r="AI2384" s="69"/>
      <c r="AJ2384" s="69"/>
      <c r="AK2384" s="69"/>
      <c r="AL2384" s="69"/>
      <c r="AM2384" s="69"/>
      <c r="AN2384" s="69"/>
      <c r="AO2384" s="69"/>
      <c r="AP2384" s="69"/>
      <c r="AQ2384" s="69"/>
      <c r="AR2384" s="69"/>
      <c r="AS2384" s="69"/>
      <c r="AT2384" s="69"/>
      <c r="AU2384" s="69"/>
      <c r="AV2384" s="69"/>
      <c r="AW2384" s="69"/>
      <c r="AX2384" s="69"/>
      <c r="AY2384" s="69"/>
      <c r="AZ2384" s="69"/>
      <c r="BA2384" s="69"/>
      <c r="BB2384" s="69"/>
      <c r="BC2384" s="69"/>
      <c r="BD2384" s="69"/>
      <c r="BE2384" s="69"/>
      <c r="BF2384" s="69"/>
      <c r="BG2384" s="69"/>
      <c r="BH2384" s="69"/>
      <c r="BI2384" s="69"/>
      <c r="BJ2384" s="69"/>
      <c r="BK2384" s="69"/>
      <c r="BL2384" s="69"/>
      <c r="BM2384" s="69"/>
      <c r="BN2384" s="69"/>
      <c r="BO2384" s="69"/>
      <c r="BP2384" s="69"/>
      <c r="BQ2384" s="69"/>
      <c r="BR2384" s="69"/>
      <c r="BS2384" s="69"/>
      <c r="BT2384" s="69"/>
      <c r="BU2384" s="69"/>
      <c r="BV2384" s="69"/>
      <c r="BW2384" s="69"/>
      <c r="BX2384" s="69"/>
      <c r="BY2384" s="69"/>
      <c r="BZ2384" s="69"/>
      <c r="CA2384" s="69"/>
      <c r="CB2384" s="69"/>
      <c r="CC2384" s="69"/>
      <c r="CD2384" s="69"/>
      <c r="CE2384" s="69"/>
      <c r="CF2384" s="69"/>
      <c r="CG2384" s="69"/>
      <c r="CH2384" s="69"/>
      <c r="CI2384" s="69"/>
      <c r="CJ2384" s="69"/>
      <c r="CK2384" s="69"/>
      <c r="CL2384" s="69"/>
      <c r="CM2384" s="69"/>
      <c r="CN2384" s="69"/>
      <c r="CO2384" s="69"/>
      <c r="CP2384" s="69"/>
      <c r="CQ2384" s="69"/>
      <c r="CR2384" s="69"/>
      <c r="CS2384" s="69"/>
      <c r="CT2384" s="69"/>
      <c r="CU2384" s="69"/>
      <c r="CV2384" s="69"/>
      <c r="CW2384" s="69"/>
      <c r="CX2384" s="69"/>
      <c r="CY2384" s="69"/>
      <c r="CZ2384" s="69"/>
      <c r="DA2384" s="69"/>
      <c r="DB2384" s="69"/>
      <c r="DC2384" s="69"/>
      <c r="DD2384" s="69"/>
      <c r="DE2384" s="69"/>
      <c r="DF2384" s="69"/>
      <c r="DG2384" s="69"/>
      <c r="DH2384" s="69"/>
      <c r="DI2384" s="69"/>
      <c r="DJ2384" s="69"/>
      <c r="DK2384" s="69"/>
      <c r="DL2384" s="69"/>
      <c r="DM2384" s="69"/>
      <c r="DN2384" s="69"/>
      <c r="DO2384" s="69"/>
      <c r="DP2384" s="69"/>
      <c r="DQ2384" s="69"/>
      <c r="DR2384" s="69"/>
      <c r="DS2384" s="69"/>
      <c r="DT2384" s="69"/>
      <c r="DU2384" s="69"/>
      <c r="DV2384" s="69"/>
      <c r="DW2384" s="69"/>
      <c r="DX2384" s="69"/>
      <c r="DY2384" s="69"/>
      <c r="DZ2384" s="69"/>
      <c r="EA2384" s="69"/>
      <c r="EB2384" s="69"/>
      <c r="EC2384" s="69"/>
      <c r="ED2384" s="69"/>
      <c r="EE2384" s="69"/>
      <c r="EF2384" s="69"/>
      <c r="EG2384" s="69"/>
      <c r="EH2384" s="69"/>
      <c r="EI2384" s="69"/>
      <c r="EJ2384" s="69"/>
      <c r="EK2384" s="69"/>
      <c r="EL2384" s="69"/>
      <c r="EM2384" s="69"/>
      <c r="EN2384" s="69"/>
      <c r="EO2384" s="69"/>
      <c r="EP2384" s="69"/>
      <c r="EQ2384" s="69"/>
      <c r="ER2384" s="69"/>
      <c r="ES2384" s="69"/>
      <c r="ET2384" s="69"/>
      <c r="EU2384" s="69"/>
      <c r="EV2384" s="69"/>
      <c r="EW2384" s="69"/>
      <c r="EX2384" s="69"/>
      <c r="EY2384" s="69"/>
      <c r="EZ2384" s="69"/>
      <c r="FA2384" s="69"/>
      <c r="FB2384" s="69"/>
      <c r="FC2384" s="69"/>
      <c r="FD2384" s="69"/>
      <c r="FE2384" s="69"/>
      <c r="FF2384" s="69"/>
      <c r="FG2384" s="69"/>
      <c r="FH2384" s="69"/>
      <c r="FI2384" s="69"/>
      <c r="FJ2384" s="69"/>
      <c r="FK2384" s="69"/>
      <c r="FL2384" s="69"/>
      <c r="FM2384" s="69"/>
      <c r="FN2384" s="69"/>
      <c r="FO2384" s="69"/>
      <c r="FP2384" s="69"/>
      <c r="FQ2384" s="69"/>
      <c r="FR2384" s="69"/>
      <c r="FS2384" s="69"/>
      <c r="FT2384" s="69"/>
      <c r="FU2384" s="69"/>
      <c r="FV2384" s="69"/>
      <c r="FW2384" s="69"/>
      <c r="FX2384" s="69"/>
      <c r="FY2384" s="69"/>
      <c r="FZ2384" s="69"/>
      <c r="GA2384" s="69"/>
      <c r="GB2384" s="69"/>
      <c r="GC2384" s="69"/>
      <c r="GD2384" s="69"/>
      <c r="GE2384" s="69"/>
      <c r="GF2384" s="69"/>
      <c r="GG2384" s="69"/>
      <c r="GH2384" s="69"/>
      <c r="GI2384" s="69"/>
      <c r="GJ2384" s="69"/>
      <c r="GK2384" s="69"/>
      <c r="GL2384" s="69"/>
      <c r="GM2384" s="69"/>
      <c r="GN2384" s="69"/>
      <c r="GO2384" s="69"/>
      <c r="GP2384" s="69"/>
      <c r="GQ2384" s="69"/>
      <c r="GR2384" s="69"/>
      <c r="GS2384" s="69"/>
      <c r="GT2384" s="69"/>
      <c r="GU2384" s="69"/>
      <c r="GV2384" s="69"/>
      <c r="GW2384" s="69"/>
      <c r="GX2384" s="69"/>
      <c r="GY2384" s="69"/>
      <c r="GZ2384" s="69"/>
      <c r="HA2384" s="69"/>
      <c r="HB2384" s="69"/>
      <c r="HC2384" s="69"/>
      <c r="HD2384" s="69"/>
      <c r="HE2384" s="69"/>
      <c r="HF2384" s="69"/>
      <c r="HG2384" s="69"/>
      <c r="HH2384" s="69"/>
      <c r="HI2384" s="69"/>
      <c r="HJ2384" s="69"/>
      <c r="HK2384" s="69"/>
      <c r="HL2384" s="69"/>
      <c r="HM2384" s="69"/>
      <c r="HN2384" s="69"/>
      <c r="HO2384" s="69"/>
      <c r="HP2384" s="69"/>
      <c r="HQ2384" s="69"/>
      <c r="HR2384" s="69"/>
      <c r="HS2384" s="69"/>
      <c r="HT2384" s="69"/>
      <c r="HU2384" s="69"/>
      <c r="HV2384" s="69"/>
      <c r="HW2384" s="69"/>
      <c r="HX2384" s="69"/>
      <c r="HY2384" s="69"/>
      <c r="HZ2384" s="69"/>
      <c r="IA2384" s="69"/>
      <c r="IB2384" s="69"/>
      <c r="IC2384" s="69"/>
      <c r="ID2384" s="69"/>
      <c r="IE2384" s="69"/>
      <c r="IF2384" s="69"/>
      <c r="IG2384" s="69"/>
      <c r="IH2384" s="69"/>
      <c r="II2384" s="69"/>
      <c r="IJ2384" s="69"/>
      <c r="IK2384" s="69"/>
      <c r="IL2384" s="69"/>
      <c r="IM2384" s="69"/>
      <c r="IN2384" s="69"/>
    </row>
    <row r="2385" spans="1:248" s="70" customFormat="1" ht="32.1" customHeight="1" x14ac:dyDescent="0.2">
      <c r="A2385" s="13" t="s">
        <v>1117</v>
      </c>
      <c r="B2385" s="19">
        <v>52155</v>
      </c>
      <c r="C2385" s="16" t="s">
        <v>1192</v>
      </c>
      <c r="D2385" s="355">
        <v>14800</v>
      </c>
      <c r="E2385" s="69"/>
      <c r="F2385" s="69"/>
      <c r="G2385" s="69"/>
      <c r="H2385" s="69"/>
      <c r="I2385" s="69"/>
      <c r="J2385" s="69"/>
      <c r="N2385" s="69"/>
      <c r="O2385" s="69"/>
      <c r="P2385" s="69"/>
      <c r="Q2385" s="69"/>
      <c r="R2385" s="69"/>
      <c r="S2385" s="69"/>
      <c r="T2385" s="69"/>
      <c r="U2385" s="69"/>
      <c r="V2385" s="69"/>
      <c r="W2385" s="69"/>
      <c r="X2385" s="69"/>
      <c r="Y2385" s="69"/>
      <c r="Z2385" s="69"/>
      <c r="AA2385" s="69"/>
      <c r="AB2385" s="69"/>
      <c r="AC2385" s="69"/>
      <c r="AD2385" s="69"/>
      <c r="AE2385" s="69"/>
      <c r="AF2385" s="69"/>
      <c r="AG2385" s="69"/>
      <c r="AH2385" s="69"/>
      <c r="AI2385" s="69"/>
      <c r="AJ2385" s="69"/>
      <c r="AK2385" s="69"/>
      <c r="AL2385" s="69"/>
      <c r="AM2385" s="69"/>
      <c r="AN2385" s="69"/>
      <c r="AO2385" s="69"/>
      <c r="AP2385" s="69"/>
      <c r="AQ2385" s="69"/>
      <c r="AR2385" s="69"/>
      <c r="AS2385" s="69"/>
      <c r="AT2385" s="69"/>
      <c r="AU2385" s="69"/>
      <c r="AV2385" s="69"/>
      <c r="AW2385" s="69"/>
      <c r="AX2385" s="69"/>
      <c r="AY2385" s="69"/>
      <c r="AZ2385" s="69"/>
      <c r="BA2385" s="69"/>
      <c r="BB2385" s="69"/>
      <c r="BC2385" s="69"/>
      <c r="BD2385" s="69"/>
      <c r="BE2385" s="69"/>
      <c r="BF2385" s="69"/>
      <c r="BG2385" s="69"/>
      <c r="BH2385" s="69"/>
      <c r="BI2385" s="69"/>
      <c r="BJ2385" s="69"/>
      <c r="BK2385" s="69"/>
      <c r="BL2385" s="69"/>
      <c r="BM2385" s="69"/>
      <c r="BN2385" s="69"/>
      <c r="BO2385" s="69"/>
      <c r="BP2385" s="69"/>
      <c r="BQ2385" s="69"/>
      <c r="BR2385" s="69"/>
      <c r="BS2385" s="69"/>
      <c r="BT2385" s="69"/>
      <c r="BU2385" s="69"/>
      <c r="BV2385" s="69"/>
      <c r="BW2385" s="69"/>
      <c r="BX2385" s="69"/>
      <c r="BY2385" s="69"/>
      <c r="BZ2385" s="69"/>
      <c r="CA2385" s="69"/>
      <c r="CB2385" s="69"/>
      <c r="CC2385" s="69"/>
      <c r="CD2385" s="69"/>
      <c r="CE2385" s="69"/>
      <c r="CF2385" s="69"/>
      <c r="CG2385" s="69"/>
      <c r="CH2385" s="69"/>
      <c r="CI2385" s="69"/>
      <c r="CJ2385" s="69"/>
      <c r="CK2385" s="69"/>
      <c r="CL2385" s="69"/>
      <c r="CM2385" s="69"/>
      <c r="CN2385" s="69"/>
      <c r="CO2385" s="69"/>
      <c r="CP2385" s="69"/>
      <c r="CQ2385" s="69"/>
      <c r="CR2385" s="69"/>
      <c r="CS2385" s="69"/>
      <c r="CT2385" s="69"/>
      <c r="CU2385" s="69"/>
      <c r="CV2385" s="69"/>
      <c r="CW2385" s="69"/>
      <c r="CX2385" s="69"/>
      <c r="CY2385" s="69"/>
      <c r="CZ2385" s="69"/>
      <c r="DA2385" s="69"/>
      <c r="DB2385" s="69"/>
      <c r="DC2385" s="69"/>
      <c r="DD2385" s="69"/>
      <c r="DE2385" s="69"/>
      <c r="DF2385" s="69"/>
      <c r="DG2385" s="69"/>
      <c r="DH2385" s="69"/>
      <c r="DI2385" s="69"/>
      <c r="DJ2385" s="69"/>
      <c r="DK2385" s="69"/>
      <c r="DL2385" s="69"/>
      <c r="DM2385" s="69"/>
      <c r="DN2385" s="69"/>
      <c r="DO2385" s="69"/>
      <c r="DP2385" s="69"/>
      <c r="DQ2385" s="69"/>
      <c r="DR2385" s="69"/>
      <c r="DS2385" s="69"/>
      <c r="DT2385" s="69"/>
      <c r="DU2385" s="69"/>
      <c r="DV2385" s="69"/>
      <c r="DW2385" s="69"/>
      <c r="DX2385" s="69"/>
      <c r="DY2385" s="69"/>
      <c r="DZ2385" s="69"/>
      <c r="EA2385" s="69"/>
      <c r="EB2385" s="69"/>
      <c r="EC2385" s="69"/>
      <c r="ED2385" s="69"/>
      <c r="EE2385" s="69"/>
      <c r="EF2385" s="69"/>
      <c r="EG2385" s="69"/>
      <c r="EH2385" s="69"/>
      <c r="EI2385" s="69"/>
      <c r="EJ2385" s="69"/>
      <c r="EK2385" s="69"/>
      <c r="EL2385" s="69"/>
      <c r="EM2385" s="69"/>
      <c r="EN2385" s="69"/>
      <c r="EO2385" s="69"/>
      <c r="EP2385" s="69"/>
      <c r="EQ2385" s="69"/>
      <c r="ER2385" s="69"/>
      <c r="ES2385" s="69"/>
      <c r="ET2385" s="69"/>
      <c r="EU2385" s="69"/>
      <c r="EV2385" s="69"/>
      <c r="EW2385" s="69"/>
      <c r="EX2385" s="69"/>
      <c r="EY2385" s="69"/>
      <c r="EZ2385" s="69"/>
      <c r="FA2385" s="69"/>
      <c r="FB2385" s="69"/>
      <c r="FC2385" s="69"/>
      <c r="FD2385" s="69"/>
      <c r="FE2385" s="69"/>
      <c r="FF2385" s="69"/>
      <c r="FG2385" s="69"/>
      <c r="FH2385" s="69"/>
      <c r="FI2385" s="69"/>
      <c r="FJ2385" s="69"/>
      <c r="FK2385" s="69"/>
      <c r="FL2385" s="69"/>
      <c r="FM2385" s="69"/>
      <c r="FN2385" s="69"/>
      <c r="FO2385" s="69"/>
      <c r="FP2385" s="69"/>
      <c r="FQ2385" s="69"/>
      <c r="FR2385" s="69"/>
      <c r="FS2385" s="69"/>
      <c r="FT2385" s="69"/>
      <c r="FU2385" s="69"/>
      <c r="FV2385" s="69"/>
      <c r="FW2385" s="69"/>
      <c r="FX2385" s="69"/>
      <c r="FY2385" s="69"/>
      <c r="FZ2385" s="69"/>
      <c r="GA2385" s="69"/>
      <c r="GB2385" s="69"/>
      <c r="GC2385" s="69"/>
      <c r="GD2385" s="69"/>
      <c r="GE2385" s="69"/>
      <c r="GF2385" s="69"/>
      <c r="GG2385" s="69"/>
      <c r="GH2385" s="69"/>
      <c r="GI2385" s="69"/>
      <c r="GJ2385" s="69"/>
      <c r="GK2385" s="69"/>
      <c r="GL2385" s="69"/>
      <c r="GM2385" s="69"/>
      <c r="GN2385" s="69"/>
      <c r="GO2385" s="69"/>
      <c r="GP2385" s="69"/>
      <c r="GQ2385" s="69"/>
      <c r="GR2385" s="69"/>
      <c r="GS2385" s="69"/>
      <c r="GT2385" s="69"/>
      <c r="GU2385" s="69"/>
      <c r="GV2385" s="69"/>
      <c r="GW2385" s="69"/>
      <c r="GX2385" s="69"/>
      <c r="GY2385" s="69"/>
      <c r="GZ2385" s="69"/>
      <c r="HA2385" s="69"/>
      <c r="HB2385" s="69"/>
      <c r="HC2385" s="69"/>
      <c r="HD2385" s="69"/>
      <c r="HE2385" s="69"/>
      <c r="HF2385" s="69"/>
      <c r="HG2385" s="69"/>
      <c r="HH2385" s="69"/>
      <c r="HI2385" s="69"/>
      <c r="HJ2385" s="69"/>
      <c r="HK2385" s="69"/>
      <c r="HL2385" s="69"/>
      <c r="HM2385" s="69"/>
      <c r="HN2385" s="69"/>
      <c r="HO2385" s="69"/>
      <c r="HP2385" s="69"/>
      <c r="HQ2385" s="69"/>
      <c r="HR2385" s="69"/>
      <c r="HS2385" s="69"/>
      <c r="HT2385" s="69"/>
      <c r="HU2385" s="69"/>
      <c r="HV2385" s="69"/>
      <c r="HW2385" s="69"/>
      <c r="HX2385" s="69"/>
      <c r="HY2385" s="69"/>
      <c r="HZ2385" s="69"/>
      <c r="IA2385" s="69"/>
      <c r="IB2385" s="69"/>
      <c r="IC2385" s="69"/>
      <c r="ID2385" s="69"/>
      <c r="IE2385" s="69"/>
      <c r="IF2385" s="69"/>
      <c r="IG2385" s="69"/>
      <c r="IH2385" s="69"/>
      <c r="II2385" s="69"/>
      <c r="IJ2385" s="69"/>
      <c r="IK2385" s="69"/>
      <c r="IL2385" s="69"/>
      <c r="IM2385" s="69"/>
      <c r="IN2385" s="69"/>
    </row>
    <row r="2386" spans="1:248" s="70" customFormat="1" ht="32.1" customHeight="1" x14ac:dyDescent="0.2">
      <c r="A2386" s="13" t="s">
        <v>1194</v>
      </c>
      <c r="B2386" s="19">
        <v>52156</v>
      </c>
      <c r="C2386" s="16" t="s">
        <v>1195</v>
      </c>
      <c r="D2386" s="355">
        <v>18500</v>
      </c>
      <c r="E2386" s="69"/>
      <c r="F2386" s="69"/>
      <c r="G2386" s="69"/>
      <c r="H2386" s="69"/>
      <c r="I2386" s="69"/>
      <c r="J2386" s="69"/>
      <c r="N2386" s="69"/>
      <c r="O2386" s="69"/>
      <c r="P2386" s="69"/>
      <c r="Q2386" s="69"/>
      <c r="R2386" s="69"/>
      <c r="S2386" s="69"/>
      <c r="T2386" s="69"/>
      <c r="U2386" s="69"/>
      <c r="V2386" s="69"/>
      <c r="W2386" s="69"/>
      <c r="X2386" s="69"/>
      <c r="Y2386" s="69"/>
      <c r="Z2386" s="69"/>
      <c r="AA2386" s="69"/>
      <c r="AB2386" s="69"/>
      <c r="AC2386" s="69"/>
      <c r="AD2386" s="69"/>
      <c r="AE2386" s="69"/>
      <c r="AF2386" s="69"/>
      <c r="AG2386" s="69"/>
      <c r="AH2386" s="69"/>
      <c r="AI2386" s="69"/>
      <c r="AJ2386" s="69"/>
      <c r="AK2386" s="69"/>
      <c r="AL2386" s="69"/>
      <c r="AM2386" s="69"/>
      <c r="AN2386" s="69"/>
      <c r="AO2386" s="69"/>
      <c r="AP2386" s="69"/>
      <c r="AQ2386" s="69"/>
      <c r="AR2386" s="69"/>
      <c r="AS2386" s="69"/>
      <c r="AT2386" s="69"/>
      <c r="AU2386" s="69"/>
      <c r="AV2386" s="69"/>
      <c r="AW2386" s="69"/>
      <c r="AX2386" s="69"/>
      <c r="AY2386" s="69"/>
      <c r="AZ2386" s="69"/>
      <c r="BA2386" s="69"/>
      <c r="BB2386" s="69"/>
      <c r="BC2386" s="69"/>
      <c r="BD2386" s="69"/>
      <c r="BE2386" s="69"/>
      <c r="BF2386" s="69"/>
      <c r="BG2386" s="69"/>
      <c r="BH2386" s="69"/>
      <c r="BI2386" s="69"/>
      <c r="BJ2386" s="69"/>
      <c r="BK2386" s="69"/>
      <c r="BL2386" s="69"/>
      <c r="BM2386" s="69"/>
      <c r="BN2386" s="69"/>
      <c r="BO2386" s="69"/>
      <c r="BP2386" s="69"/>
      <c r="BQ2386" s="69"/>
      <c r="BR2386" s="69"/>
      <c r="BS2386" s="69"/>
      <c r="BT2386" s="69"/>
      <c r="BU2386" s="69"/>
      <c r="BV2386" s="69"/>
      <c r="BW2386" s="69"/>
      <c r="BX2386" s="69"/>
      <c r="BY2386" s="69"/>
      <c r="BZ2386" s="69"/>
      <c r="CA2386" s="69"/>
      <c r="CB2386" s="69"/>
      <c r="CC2386" s="69"/>
      <c r="CD2386" s="69"/>
      <c r="CE2386" s="69"/>
      <c r="CF2386" s="69"/>
      <c r="CG2386" s="69"/>
      <c r="CH2386" s="69"/>
      <c r="CI2386" s="69"/>
      <c r="CJ2386" s="69"/>
      <c r="CK2386" s="69"/>
      <c r="CL2386" s="69"/>
      <c r="CM2386" s="69"/>
      <c r="CN2386" s="69"/>
      <c r="CO2386" s="69"/>
      <c r="CP2386" s="69"/>
      <c r="CQ2386" s="69"/>
      <c r="CR2386" s="69"/>
      <c r="CS2386" s="69"/>
      <c r="CT2386" s="69"/>
      <c r="CU2386" s="69"/>
      <c r="CV2386" s="69"/>
      <c r="CW2386" s="69"/>
      <c r="CX2386" s="69"/>
      <c r="CY2386" s="69"/>
      <c r="CZ2386" s="69"/>
      <c r="DA2386" s="69"/>
      <c r="DB2386" s="69"/>
      <c r="DC2386" s="69"/>
      <c r="DD2386" s="69"/>
      <c r="DE2386" s="69"/>
      <c r="DF2386" s="69"/>
      <c r="DG2386" s="69"/>
      <c r="DH2386" s="69"/>
      <c r="DI2386" s="69"/>
      <c r="DJ2386" s="69"/>
      <c r="DK2386" s="69"/>
      <c r="DL2386" s="69"/>
      <c r="DM2386" s="69"/>
      <c r="DN2386" s="69"/>
      <c r="DO2386" s="69"/>
      <c r="DP2386" s="69"/>
      <c r="DQ2386" s="69"/>
      <c r="DR2386" s="69"/>
      <c r="DS2386" s="69"/>
      <c r="DT2386" s="69"/>
      <c r="DU2386" s="69"/>
      <c r="DV2386" s="69"/>
      <c r="DW2386" s="69"/>
      <c r="DX2386" s="69"/>
      <c r="DY2386" s="69"/>
      <c r="DZ2386" s="69"/>
      <c r="EA2386" s="69"/>
      <c r="EB2386" s="69"/>
      <c r="EC2386" s="69"/>
      <c r="ED2386" s="69"/>
      <c r="EE2386" s="69"/>
      <c r="EF2386" s="69"/>
      <c r="EG2386" s="69"/>
      <c r="EH2386" s="69"/>
      <c r="EI2386" s="69"/>
      <c r="EJ2386" s="69"/>
      <c r="EK2386" s="69"/>
      <c r="EL2386" s="69"/>
      <c r="EM2386" s="69"/>
      <c r="EN2386" s="69"/>
      <c r="EO2386" s="69"/>
      <c r="EP2386" s="69"/>
      <c r="EQ2386" s="69"/>
      <c r="ER2386" s="69"/>
      <c r="ES2386" s="69"/>
      <c r="ET2386" s="69"/>
      <c r="EU2386" s="69"/>
      <c r="EV2386" s="69"/>
      <c r="EW2386" s="69"/>
      <c r="EX2386" s="69"/>
      <c r="EY2386" s="69"/>
      <c r="EZ2386" s="69"/>
      <c r="FA2386" s="69"/>
      <c r="FB2386" s="69"/>
      <c r="FC2386" s="69"/>
      <c r="FD2386" s="69"/>
      <c r="FE2386" s="69"/>
      <c r="FF2386" s="69"/>
      <c r="FG2386" s="69"/>
      <c r="FH2386" s="69"/>
      <c r="FI2386" s="69"/>
      <c r="FJ2386" s="69"/>
      <c r="FK2386" s="69"/>
      <c r="FL2386" s="69"/>
      <c r="FM2386" s="69"/>
      <c r="FN2386" s="69"/>
      <c r="FO2386" s="69"/>
      <c r="FP2386" s="69"/>
      <c r="FQ2386" s="69"/>
      <c r="FR2386" s="69"/>
      <c r="FS2386" s="69"/>
      <c r="FT2386" s="69"/>
      <c r="FU2386" s="69"/>
      <c r="FV2386" s="69"/>
      <c r="FW2386" s="69"/>
      <c r="FX2386" s="69"/>
      <c r="FY2386" s="69"/>
      <c r="FZ2386" s="69"/>
      <c r="GA2386" s="69"/>
      <c r="GB2386" s="69"/>
      <c r="GC2386" s="69"/>
      <c r="GD2386" s="69"/>
      <c r="GE2386" s="69"/>
      <c r="GF2386" s="69"/>
      <c r="GG2386" s="69"/>
      <c r="GH2386" s="69"/>
      <c r="GI2386" s="69"/>
      <c r="GJ2386" s="69"/>
      <c r="GK2386" s="69"/>
      <c r="GL2386" s="69"/>
      <c r="GM2386" s="69"/>
      <c r="GN2386" s="69"/>
      <c r="GO2386" s="69"/>
      <c r="GP2386" s="69"/>
      <c r="GQ2386" s="69"/>
      <c r="GR2386" s="69"/>
      <c r="GS2386" s="69"/>
      <c r="GT2386" s="69"/>
      <c r="GU2386" s="69"/>
      <c r="GV2386" s="69"/>
      <c r="GW2386" s="69"/>
      <c r="GX2386" s="69"/>
      <c r="GY2386" s="69"/>
      <c r="GZ2386" s="69"/>
      <c r="HA2386" s="69"/>
      <c r="HB2386" s="69"/>
      <c r="HC2386" s="69"/>
      <c r="HD2386" s="69"/>
      <c r="HE2386" s="69"/>
      <c r="HF2386" s="69"/>
      <c r="HG2386" s="69"/>
      <c r="HH2386" s="69"/>
      <c r="HI2386" s="69"/>
      <c r="HJ2386" s="69"/>
      <c r="HK2386" s="69"/>
      <c r="HL2386" s="69"/>
      <c r="HM2386" s="69"/>
      <c r="HN2386" s="69"/>
      <c r="HO2386" s="69"/>
      <c r="HP2386" s="69"/>
      <c r="HQ2386" s="69"/>
      <c r="HR2386" s="69"/>
      <c r="HS2386" s="69"/>
      <c r="HT2386" s="69"/>
      <c r="HU2386" s="69"/>
      <c r="HV2386" s="69"/>
      <c r="HW2386" s="69"/>
      <c r="HX2386" s="69"/>
      <c r="HY2386" s="69"/>
      <c r="HZ2386" s="69"/>
      <c r="IA2386" s="69"/>
      <c r="IB2386" s="69"/>
      <c r="IC2386" s="69"/>
      <c r="ID2386" s="69"/>
      <c r="IE2386" s="69"/>
      <c r="IF2386" s="69"/>
      <c r="IG2386" s="69"/>
      <c r="IH2386" s="69"/>
      <c r="II2386" s="69"/>
      <c r="IJ2386" s="69"/>
      <c r="IK2386" s="69"/>
      <c r="IL2386" s="69"/>
      <c r="IM2386" s="69"/>
      <c r="IN2386" s="69"/>
    </row>
    <row r="2387" spans="1:248" s="70" customFormat="1" ht="32.1" customHeight="1" x14ac:dyDescent="0.2">
      <c r="A2387" s="13" t="s">
        <v>1197</v>
      </c>
      <c r="B2387" s="19">
        <v>52157</v>
      </c>
      <c r="C2387" s="16" t="s">
        <v>1198</v>
      </c>
      <c r="D2387" s="355">
        <v>23500</v>
      </c>
      <c r="E2387" s="69"/>
      <c r="F2387" s="69"/>
      <c r="G2387" s="69"/>
      <c r="H2387" s="69"/>
      <c r="I2387" s="69"/>
      <c r="J2387" s="69"/>
      <c r="N2387" s="69"/>
      <c r="O2387" s="69"/>
      <c r="P2387" s="69"/>
      <c r="Q2387" s="69"/>
      <c r="R2387" s="69"/>
      <c r="S2387" s="69"/>
      <c r="T2387" s="69"/>
      <c r="U2387" s="69"/>
      <c r="V2387" s="69"/>
      <c r="W2387" s="69"/>
      <c r="X2387" s="69"/>
      <c r="Y2387" s="69"/>
      <c r="Z2387" s="69"/>
      <c r="AA2387" s="69"/>
      <c r="AB2387" s="69"/>
      <c r="AC2387" s="69"/>
      <c r="AD2387" s="69"/>
      <c r="AE2387" s="69"/>
      <c r="AF2387" s="69"/>
      <c r="AG2387" s="69"/>
      <c r="AH2387" s="69"/>
      <c r="AI2387" s="69"/>
      <c r="AJ2387" s="69"/>
      <c r="AK2387" s="69"/>
      <c r="AL2387" s="69"/>
      <c r="AM2387" s="69"/>
      <c r="AN2387" s="69"/>
      <c r="AO2387" s="69"/>
      <c r="AP2387" s="69"/>
      <c r="AQ2387" s="69"/>
      <c r="AR2387" s="69"/>
      <c r="AS2387" s="69"/>
      <c r="AT2387" s="69"/>
      <c r="AU2387" s="69"/>
      <c r="AV2387" s="69"/>
      <c r="AW2387" s="69"/>
      <c r="AX2387" s="69"/>
      <c r="AY2387" s="69"/>
      <c r="AZ2387" s="69"/>
      <c r="BA2387" s="69"/>
      <c r="BB2387" s="69"/>
      <c r="BC2387" s="69"/>
      <c r="BD2387" s="69"/>
      <c r="BE2387" s="69"/>
      <c r="BF2387" s="69"/>
      <c r="BG2387" s="69"/>
      <c r="BH2387" s="69"/>
      <c r="BI2387" s="69"/>
      <c r="BJ2387" s="69"/>
      <c r="BK2387" s="69"/>
      <c r="BL2387" s="69"/>
      <c r="BM2387" s="69"/>
      <c r="BN2387" s="69"/>
      <c r="BO2387" s="69"/>
      <c r="BP2387" s="69"/>
      <c r="BQ2387" s="69"/>
      <c r="BR2387" s="69"/>
      <c r="BS2387" s="69"/>
      <c r="BT2387" s="69"/>
      <c r="BU2387" s="69"/>
      <c r="BV2387" s="69"/>
      <c r="BW2387" s="69"/>
      <c r="BX2387" s="69"/>
      <c r="BY2387" s="69"/>
      <c r="BZ2387" s="69"/>
      <c r="CA2387" s="69"/>
      <c r="CB2387" s="69"/>
      <c r="CC2387" s="69"/>
      <c r="CD2387" s="69"/>
      <c r="CE2387" s="69"/>
      <c r="CF2387" s="69"/>
      <c r="CG2387" s="69"/>
      <c r="CH2387" s="69"/>
      <c r="CI2387" s="69"/>
      <c r="CJ2387" s="69"/>
      <c r="CK2387" s="69"/>
      <c r="CL2387" s="69"/>
      <c r="CM2387" s="69"/>
      <c r="CN2387" s="69"/>
      <c r="CO2387" s="69"/>
      <c r="CP2387" s="69"/>
      <c r="CQ2387" s="69"/>
      <c r="CR2387" s="69"/>
      <c r="CS2387" s="69"/>
      <c r="CT2387" s="69"/>
      <c r="CU2387" s="69"/>
      <c r="CV2387" s="69"/>
      <c r="CW2387" s="69"/>
      <c r="CX2387" s="69"/>
      <c r="CY2387" s="69"/>
      <c r="CZ2387" s="69"/>
      <c r="DA2387" s="69"/>
      <c r="DB2387" s="69"/>
      <c r="DC2387" s="69"/>
      <c r="DD2387" s="69"/>
      <c r="DE2387" s="69"/>
      <c r="DF2387" s="69"/>
      <c r="DG2387" s="69"/>
      <c r="DH2387" s="69"/>
      <c r="DI2387" s="69"/>
      <c r="DJ2387" s="69"/>
      <c r="DK2387" s="69"/>
      <c r="DL2387" s="69"/>
      <c r="DM2387" s="69"/>
      <c r="DN2387" s="69"/>
      <c r="DO2387" s="69"/>
      <c r="DP2387" s="69"/>
      <c r="DQ2387" s="69"/>
      <c r="DR2387" s="69"/>
      <c r="DS2387" s="69"/>
      <c r="DT2387" s="69"/>
      <c r="DU2387" s="69"/>
      <c r="DV2387" s="69"/>
      <c r="DW2387" s="69"/>
      <c r="DX2387" s="69"/>
      <c r="DY2387" s="69"/>
      <c r="DZ2387" s="69"/>
      <c r="EA2387" s="69"/>
      <c r="EB2387" s="69"/>
      <c r="EC2387" s="69"/>
      <c r="ED2387" s="69"/>
      <c r="EE2387" s="69"/>
      <c r="EF2387" s="69"/>
      <c r="EG2387" s="69"/>
      <c r="EH2387" s="69"/>
      <c r="EI2387" s="69"/>
      <c r="EJ2387" s="69"/>
      <c r="EK2387" s="69"/>
      <c r="EL2387" s="69"/>
      <c r="EM2387" s="69"/>
      <c r="EN2387" s="69"/>
      <c r="EO2387" s="69"/>
      <c r="EP2387" s="69"/>
      <c r="EQ2387" s="69"/>
      <c r="ER2387" s="69"/>
      <c r="ES2387" s="69"/>
      <c r="ET2387" s="69"/>
      <c r="EU2387" s="69"/>
      <c r="EV2387" s="69"/>
      <c r="EW2387" s="69"/>
      <c r="EX2387" s="69"/>
      <c r="EY2387" s="69"/>
      <c r="EZ2387" s="69"/>
      <c r="FA2387" s="69"/>
      <c r="FB2387" s="69"/>
      <c r="FC2387" s="69"/>
      <c r="FD2387" s="69"/>
      <c r="FE2387" s="69"/>
      <c r="FF2387" s="69"/>
      <c r="FG2387" s="69"/>
      <c r="FH2387" s="69"/>
      <c r="FI2387" s="69"/>
      <c r="FJ2387" s="69"/>
      <c r="FK2387" s="69"/>
      <c r="FL2387" s="69"/>
      <c r="FM2387" s="69"/>
      <c r="FN2387" s="69"/>
      <c r="FO2387" s="69"/>
      <c r="FP2387" s="69"/>
      <c r="FQ2387" s="69"/>
      <c r="FR2387" s="69"/>
      <c r="FS2387" s="69"/>
      <c r="FT2387" s="69"/>
      <c r="FU2387" s="69"/>
      <c r="FV2387" s="69"/>
      <c r="FW2387" s="69"/>
      <c r="FX2387" s="69"/>
      <c r="FY2387" s="69"/>
      <c r="FZ2387" s="69"/>
      <c r="GA2387" s="69"/>
      <c r="GB2387" s="69"/>
      <c r="GC2387" s="69"/>
      <c r="GD2387" s="69"/>
      <c r="GE2387" s="69"/>
      <c r="GF2387" s="69"/>
      <c r="GG2387" s="69"/>
      <c r="GH2387" s="69"/>
      <c r="GI2387" s="69"/>
      <c r="GJ2387" s="69"/>
      <c r="GK2387" s="69"/>
      <c r="GL2387" s="69"/>
      <c r="GM2387" s="69"/>
      <c r="GN2387" s="69"/>
      <c r="GO2387" s="69"/>
      <c r="GP2387" s="69"/>
      <c r="GQ2387" s="69"/>
      <c r="GR2387" s="69"/>
      <c r="GS2387" s="69"/>
      <c r="GT2387" s="69"/>
      <c r="GU2387" s="69"/>
      <c r="GV2387" s="69"/>
      <c r="GW2387" s="69"/>
      <c r="GX2387" s="69"/>
      <c r="GY2387" s="69"/>
      <c r="GZ2387" s="69"/>
      <c r="HA2387" s="69"/>
      <c r="HB2387" s="69"/>
      <c r="HC2387" s="69"/>
      <c r="HD2387" s="69"/>
      <c r="HE2387" s="69"/>
      <c r="HF2387" s="69"/>
      <c r="HG2387" s="69"/>
      <c r="HH2387" s="69"/>
      <c r="HI2387" s="69"/>
      <c r="HJ2387" s="69"/>
      <c r="HK2387" s="69"/>
      <c r="HL2387" s="69"/>
      <c r="HM2387" s="69"/>
      <c r="HN2387" s="69"/>
      <c r="HO2387" s="69"/>
      <c r="HP2387" s="69"/>
      <c r="HQ2387" s="69"/>
      <c r="HR2387" s="69"/>
      <c r="HS2387" s="69"/>
      <c r="HT2387" s="69"/>
      <c r="HU2387" s="69"/>
      <c r="HV2387" s="69"/>
      <c r="HW2387" s="69"/>
      <c r="HX2387" s="69"/>
      <c r="HY2387" s="69"/>
      <c r="HZ2387" s="69"/>
      <c r="IA2387" s="69"/>
      <c r="IB2387" s="69"/>
      <c r="IC2387" s="69"/>
      <c r="ID2387" s="69"/>
      <c r="IE2387" s="69"/>
      <c r="IF2387" s="69"/>
      <c r="IG2387" s="69"/>
      <c r="IH2387" s="69"/>
      <c r="II2387" s="69"/>
      <c r="IJ2387" s="69"/>
      <c r="IK2387" s="69"/>
      <c r="IL2387" s="69"/>
      <c r="IM2387" s="69"/>
      <c r="IN2387" s="69"/>
    </row>
    <row r="2388" spans="1:248" s="70" customFormat="1" ht="32.1" customHeight="1" x14ac:dyDescent="0.2">
      <c r="A2388" s="13" t="s">
        <v>1055</v>
      </c>
      <c r="B2388" s="19">
        <v>52158</v>
      </c>
      <c r="C2388" s="16" t="s">
        <v>1199</v>
      </c>
      <c r="D2388" s="355">
        <v>40000</v>
      </c>
      <c r="E2388" s="69"/>
      <c r="F2388" s="69"/>
      <c r="G2388" s="69"/>
      <c r="H2388" s="69"/>
      <c r="I2388" s="69"/>
      <c r="J2388" s="69"/>
      <c r="N2388" s="69"/>
      <c r="O2388" s="69"/>
      <c r="P2388" s="69"/>
      <c r="Q2388" s="69"/>
      <c r="R2388" s="69"/>
      <c r="S2388" s="69"/>
      <c r="T2388" s="69"/>
      <c r="U2388" s="69"/>
      <c r="V2388" s="69"/>
      <c r="W2388" s="69"/>
      <c r="X2388" s="69"/>
      <c r="Y2388" s="69"/>
      <c r="Z2388" s="69"/>
      <c r="AA2388" s="69"/>
      <c r="AB2388" s="69"/>
      <c r="AC2388" s="69"/>
      <c r="AD2388" s="69"/>
      <c r="AE2388" s="69"/>
      <c r="AF2388" s="69"/>
      <c r="AG2388" s="69"/>
      <c r="AH2388" s="69"/>
      <c r="AI2388" s="69"/>
      <c r="AJ2388" s="69"/>
      <c r="AK2388" s="69"/>
      <c r="AL2388" s="69"/>
      <c r="AM2388" s="69"/>
      <c r="AN2388" s="69"/>
      <c r="AO2388" s="69"/>
      <c r="AP2388" s="69"/>
      <c r="AQ2388" s="69"/>
      <c r="AR2388" s="69"/>
      <c r="AS2388" s="69"/>
      <c r="AT2388" s="69"/>
      <c r="AU2388" s="69"/>
      <c r="AV2388" s="69"/>
      <c r="AW2388" s="69"/>
      <c r="AX2388" s="69"/>
      <c r="AY2388" s="69"/>
      <c r="AZ2388" s="69"/>
      <c r="BA2388" s="69"/>
      <c r="BB2388" s="69"/>
      <c r="BC2388" s="69"/>
      <c r="BD2388" s="69"/>
      <c r="BE2388" s="69"/>
      <c r="BF2388" s="69"/>
      <c r="BG2388" s="69"/>
      <c r="BH2388" s="69"/>
      <c r="BI2388" s="69"/>
      <c r="BJ2388" s="69"/>
      <c r="BK2388" s="69"/>
      <c r="BL2388" s="69"/>
      <c r="BM2388" s="69"/>
      <c r="BN2388" s="69"/>
      <c r="BO2388" s="69"/>
      <c r="BP2388" s="69"/>
      <c r="BQ2388" s="69"/>
      <c r="BR2388" s="69"/>
      <c r="BS2388" s="69"/>
      <c r="BT2388" s="69"/>
      <c r="BU2388" s="69"/>
      <c r="BV2388" s="69"/>
      <c r="BW2388" s="69"/>
      <c r="BX2388" s="69"/>
      <c r="BY2388" s="69"/>
      <c r="BZ2388" s="69"/>
      <c r="CA2388" s="69"/>
      <c r="CB2388" s="69"/>
      <c r="CC2388" s="69"/>
      <c r="CD2388" s="69"/>
      <c r="CE2388" s="69"/>
      <c r="CF2388" s="69"/>
      <c r="CG2388" s="69"/>
      <c r="CH2388" s="69"/>
      <c r="CI2388" s="69"/>
      <c r="CJ2388" s="69"/>
      <c r="CK2388" s="69"/>
      <c r="CL2388" s="69"/>
      <c r="CM2388" s="69"/>
      <c r="CN2388" s="69"/>
      <c r="CO2388" s="69"/>
      <c r="CP2388" s="69"/>
      <c r="CQ2388" s="69"/>
      <c r="CR2388" s="69"/>
      <c r="CS2388" s="69"/>
      <c r="CT2388" s="69"/>
      <c r="CU2388" s="69"/>
      <c r="CV2388" s="69"/>
      <c r="CW2388" s="69"/>
      <c r="CX2388" s="69"/>
      <c r="CY2388" s="69"/>
      <c r="CZ2388" s="69"/>
      <c r="DA2388" s="69"/>
      <c r="DB2388" s="69"/>
      <c r="DC2388" s="69"/>
      <c r="DD2388" s="69"/>
      <c r="DE2388" s="69"/>
      <c r="DF2388" s="69"/>
      <c r="DG2388" s="69"/>
      <c r="DH2388" s="69"/>
      <c r="DI2388" s="69"/>
      <c r="DJ2388" s="69"/>
      <c r="DK2388" s="69"/>
      <c r="DL2388" s="69"/>
      <c r="DM2388" s="69"/>
      <c r="DN2388" s="69"/>
      <c r="DO2388" s="69"/>
      <c r="DP2388" s="69"/>
      <c r="DQ2388" s="69"/>
      <c r="DR2388" s="69"/>
      <c r="DS2388" s="69"/>
      <c r="DT2388" s="69"/>
      <c r="DU2388" s="69"/>
      <c r="DV2388" s="69"/>
      <c r="DW2388" s="69"/>
      <c r="DX2388" s="69"/>
      <c r="DY2388" s="69"/>
      <c r="DZ2388" s="69"/>
      <c r="EA2388" s="69"/>
      <c r="EB2388" s="69"/>
      <c r="EC2388" s="69"/>
      <c r="ED2388" s="69"/>
      <c r="EE2388" s="69"/>
      <c r="EF2388" s="69"/>
      <c r="EG2388" s="69"/>
      <c r="EH2388" s="69"/>
      <c r="EI2388" s="69"/>
      <c r="EJ2388" s="69"/>
      <c r="EK2388" s="69"/>
      <c r="EL2388" s="69"/>
      <c r="EM2388" s="69"/>
      <c r="EN2388" s="69"/>
      <c r="EO2388" s="69"/>
      <c r="EP2388" s="69"/>
      <c r="EQ2388" s="69"/>
      <c r="ER2388" s="69"/>
      <c r="ES2388" s="69"/>
      <c r="ET2388" s="69"/>
      <c r="EU2388" s="69"/>
      <c r="EV2388" s="69"/>
      <c r="EW2388" s="69"/>
      <c r="EX2388" s="69"/>
      <c r="EY2388" s="69"/>
      <c r="EZ2388" s="69"/>
      <c r="FA2388" s="69"/>
      <c r="FB2388" s="69"/>
      <c r="FC2388" s="69"/>
      <c r="FD2388" s="69"/>
      <c r="FE2388" s="69"/>
      <c r="FF2388" s="69"/>
      <c r="FG2388" s="69"/>
      <c r="FH2388" s="69"/>
      <c r="FI2388" s="69"/>
      <c r="FJ2388" s="69"/>
      <c r="FK2388" s="69"/>
      <c r="FL2388" s="69"/>
      <c r="FM2388" s="69"/>
      <c r="FN2388" s="69"/>
      <c r="FO2388" s="69"/>
      <c r="FP2388" s="69"/>
      <c r="FQ2388" s="69"/>
      <c r="FR2388" s="69"/>
      <c r="FS2388" s="69"/>
      <c r="FT2388" s="69"/>
      <c r="FU2388" s="69"/>
      <c r="FV2388" s="69"/>
      <c r="FW2388" s="69"/>
      <c r="FX2388" s="69"/>
      <c r="FY2388" s="69"/>
      <c r="FZ2388" s="69"/>
      <c r="GA2388" s="69"/>
      <c r="GB2388" s="69"/>
      <c r="GC2388" s="69"/>
      <c r="GD2388" s="69"/>
      <c r="GE2388" s="69"/>
      <c r="GF2388" s="69"/>
      <c r="GG2388" s="69"/>
      <c r="GH2388" s="69"/>
      <c r="GI2388" s="69"/>
      <c r="GJ2388" s="69"/>
      <c r="GK2388" s="69"/>
      <c r="GL2388" s="69"/>
      <c r="GM2388" s="69"/>
      <c r="GN2388" s="69"/>
      <c r="GO2388" s="69"/>
      <c r="GP2388" s="69"/>
      <c r="GQ2388" s="69"/>
      <c r="GR2388" s="69"/>
      <c r="GS2388" s="69"/>
      <c r="GT2388" s="69"/>
      <c r="GU2388" s="69"/>
      <c r="GV2388" s="69"/>
      <c r="GW2388" s="69"/>
      <c r="GX2388" s="69"/>
      <c r="GY2388" s="69"/>
      <c r="GZ2388" s="69"/>
      <c r="HA2388" s="69"/>
      <c r="HB2388" s="69"/>
      <c r="HC2388" s="69"/>
      <c r="HD2388" s="69"/>
      <c r="HE2388" s="69"/>
      <c r="HF2388" s="69"/>
      <c r="HG2388" s="69"/>
      <c r="HH2388" s="69"/>
      <c r="HI2388" s="69"/>
      <c r="HJ2388" s="69"/>
      <c r="HK2388" s="69"/>
      <c r="HL2388" s="69"/>
      <c r="HM2388" s="69"/>
      <c r="HN2388" s="69"/>
      <c r="HO2388" s="69"/>
      <c r="HP2388" s="69"/>
      <c r="HQ2388" s="69"/>
      <c r="HR2388" s="69"/>
      <c r="HS2388" s="69"/>
      <c r="HT2388" s="69"/>
      <c r="HU2388" s="69"/>
      <c r="HV2388" s="69"/>
      <c r="HW2388" s="69"/>
      <c r="HX2388" s="69"/>
      <c r="HY2388" s="69"/>
      <c r="HZ2388" s="69"/>
      <c r="IA2388" s="69"/>
      <c r="IB2388" s="69"/>
      <c r="IC2388" s="69"/>
      <c r="ID2388" s="69"/>
      <c r="IE2388" s="69"/>
      <c r="IF2388" s="69"/>
      <c r="IG2388" s="69"/>
      <c r="IH2388" s="69"/>
      <c r="II2388" s="69"/>
      <c r="IJ2388" s="69"/>
      <c r="IK2388" s="69"/>
      <c r="IL2388" s="69"/>
      <c r="IM2388" s="69"/>
      <c r="IN2388" s="69"/>
    </row>
    <row r="2389" spans="1:248" s="70" customFormat="1" ht="32.1" customHeight="1" x14ac:dyDescent="0.2">
      <c r="A2389" s="13" t="s">
        <v>1055</v>
      </c>
      <c r="B2389" s="19">
        <v>52159</v>
      </c>
      <c r="C2389" s="16" t="s">
        <v>1201</v>
      </c>
      <c r="D2389" s="355">
        <v>30000</v>
      </c>
      <c r="E2389" s="69"/>
      <c r="F2389" s="69"/>
      <c r="G2389" s="69"/>
      <c r="H2389" s="69"/>
      <c r="I2389" s="69"/>
      <c r="J2389" s="69"/>
      <c r="N2389" s="69"/>
      <c r="O2389" s="69"/>
      <c r="P2389" s="69"/>
      <c r="Q2389" s="69"/>
      <c r="R2389" s="69"/>
      <c r="S2389" s="69"/>
      <c r="T2389" s="69"/>
      <c r="U2389" s="69"/>
      <c r="V2389" s="69"/>
      <c r="W2389" s="69"/>
      <c r="X2389" s="69"/>
      <c r="Y2389" s="69"/>
      <c r="Z2389" s="69"/>
      <c r="AA2389" s="69"/>
      <c r="AB2389" s="69"/>
      <c r="AC2389" s="69"/>
      <c r="AD2389" s="69"/>
      <c r="AE2389" s="69"/>
      <c r="AF2389" s="69"/>
      <c r="AG2389" s="69"/>
      <c r="AH2389" s="69"/>
      <c r="AI2389" s="69"/>
      <c r="AJ2389" s="69"/>
      <c r="AK2389" s="69"/>
      <c r="AL2389" s="69"/>
      <c r="AM2389" s="69"/>
      <c r="AN2389" s="69"/>
      <c r="AO2389" s="69"/>
      <c r="AP2389" s="69"/>
      <c r="AQ2389" s="69"/>
      <c r="AR2389" s="69"/>
      <c r="AS2389" s="69"/>
      <c r="AT2389" s="69"/>
      <c r="AU2389" s="69"/>
      <c r="AV2389" s="69"/>
      <c r="AW2389" s="69"/>
      <c r="AX2389" s="69"/>
      <c r="AY2389" s="69"/>
      <c r="AZ2389" s="69"/>
      <c r="BA2389" s="69"/>
      <c r="BB2389" s="69"/>
      <c r="BC2389" s="69"/>
      <c r="BD2389" s="69"/>
      <c r="BE2389" s="69"/>
      <c r="BF2389" s="69"/>
      <c r="BG2389" s="69"/>
      <c r="BH2389" s="69"/>
      <c r="BI2389" s="69"/>
      <c r="BJ2389" s="69"/>
      <c r="BK2389" s="69"/>
      <c r="BL2389" s="69"/>
      <c r="BM2389" s="69"/>
      <c r="BN2389" s="69"/>
      <c r="BO2389" s="69"/>
      <c r="BP2389" s="69"/>
      <c r="BQ2389" s="69"/>
      <c r="BR2389" s="69"/>
      <c r="BS2389" s="69"/>
      <c r="BT2389" s="69"/>
      <c r="BU2389" s="69"/>
      <c r="BV2389" s="69"/>
      <c r="BW2389" s="69"/>
      <c r="BX2389" s="69"/>
      <c r="BY2389" s="69"/>
      <c r="BZ2389" s="69"/>
      <c r="CA2389" s="69"/>
      <c r="CB2389" s="69"/>
      <c r="CC2389" s="69"/>
      <c r="CD2389" s="69"/>
      <c r="CE2389" s="69"/>
      <c r="CF2389" s="69"/>
      <c r="CG2389" s="69"/>
      <c r="CH2389" s="69"/>
      <c r="CI2389" s="69"/>
      <c r="CJ2389" s="69"/>
      <c r="CK2389" s="69"/>
      <c r="CL2389" s="69"/>
      <c r="CM2389" s="69"/>
      <c r="CN2389" s="69"/>
      <c r="CO2389" s="69"/>
      <c r="CP2389" s="69"/>
      <c r="CQ2389" s="69"/>
      <c r="CR2389" s="69"/>
      <c r="CS2389" s="69"/>
      <c r="CT2389" s="69"/>
      <c r="CU2389" s="69"/>
      <c r="CV2389" s="69"/>
      <c r="CW2389" s="69"/>
      <c r="CX2389" s="69"/>
      <c r="CY2389" s="69"/>
      <c r="CZ2389" s="69"/>
      <c r="DA2389" s="69"/>
      <c r="DB2389" s="69"/>
      <c r="DC2389" s="69"/>
      <c r="DD2389" s="69"/>
      <c r="DE2389" s="69"/>
      <c r="DF2389" s="69"/>
      <c r="DG2389" s="69"/>
      <c r="DH2389" s="69"/>
      <c r="DI2389" s="69"/>
      <c r="DJ2389" s="69"/>
      <c r="DK2389" s="69"/>
      <c r="DL2389" s="69"/>
      <c r="DM2389" s="69"/>
      <c r="DN2389" s="69"/>
      <c r="DO2389" s="69"/>
      <c r="DP2389" s="69"/>
      <c r="DQ2389" s="69"/>
      <c r="DR2389" s="69"/>
      <c r="DS2389" s="69"/>
      <c r="DT2389" s="69"/>
      <c r="DU2389" s="69"/>
      <c r="DV2389" s="69"/>
      <c r="DW2389" s="69"/>
      <c r="DX2389" s="69"/>
      <c r="DY2389" s="69"/>
      <c r="DZ2389" s="69"/>
      <c r="EA2389" s="69"/>
      <c r="EB2389" s="69"/>
      <c r="EC2389" s="69"/>
      <c r="ED2389" s="69"/>
      <c r="EE2389" s="69"/>
      <c r="EF2389" s="69"/>
      <c r="EG2389" s="69"/>
      <c r="EH2389" s="69"/>
      <c r="EI2389" s="69"/>
      <c r="EJ2389" s="69"/>
      <c r="EK2389" s="69"/>
      <c r="EL2389" s="69"/>
      <c r="EM2389" s="69"/>
      <c r="EN2389" s="69"/>
      <c r="EO2389" s="69"/>
      <c r="EP2389" s="69"/>
      <c r="EQ2389" s="69"/>
      <c r="ER2389" s="69"/>
      <c r="ES2389" s="69"/>
      <c r="ET2389" s="69"/>
      <c r="EU2389" s="69"/>
      <c r="EV2389" s="69"/>
      <c r="EW2389" s="69"/>
      <c r="EX2389" s="69"/>
      <c r="EY2389" s="69"/>
      <c r="EZ2389" s="69"/>
      <c r="FA2389" s="69"/>
      <c r="FB2389" s="69"/>
      <c r="FC2389" s="69"/>
      <c r="FD2389" s="69"/>
      <c r="FE2389" s="69"/>
      <c r="FF2389" s="69"/>
      <c r="FG2389" s="69"/>
      <c r="FH2389" s="69"/>
      <c r="FI2389" s="69"/>
      <c r="FJ2389" s="69"/>
      <c r="FK2389" s="69"/>
      <c r="FL2389" s="69"/>
      <c r="FM2389" s="69"/>
      <c r="FN2389" s="69"/>
      <c r="FO2389" s="69"/>
      <c r="FP2389" s="69"/>
      <c r="FQ2389" s="69"/>
      <c r="FR2389" s="69"/>
      <c r="FS2389" s="69"/>
      <c r="FT2389" s="69"/>
      <c r="FU2389" s="69"/>
      <c r="FV2389" s="69"/>
      <c r="FW2389" s="69"/>
      <c r="FX2389" s="69"/>
      <c r="FY2389" s="69"/>
      <c r="FZ2389" s="69"/>
      <c r="GA2389" s="69"/>
      <c r="GB2389" s="69"/>
      <c r="GC2389" s="69"/>
      <c r="GD2389" s="69"/>
      <c r="GE2389" s="69"/>
      <c r="GF2389" s="69"/>
      <c r="GG2389" s="69"/>
      <c r="GH2389" s="69"/>
      <c r="GI2389" s="69"/>
      <c r="GJ2389" s="69"/>
      <c r="GK2389" s="69"/>
      <c r="GL2389" s="69"/>
      <c r="GM2389" s="69"/>
      <c r="GN2389" s="69"/>
      <c r="GO2389" s="69"/>
      <c r="GP2389" s="69"/>
      <c r="GQ2389" s="69"/>
      <c r="GR2389" s="69"/>
      <c r="GS2389" s="69"/>
      <c r="GT2389" s="69"/>
      <c r="GU2389" s="69"/>
      <c r="GV2389" s="69"/>
      <c r="GW2389" s="69"/>
      <c r="GX2389" s="69"/>
      <c r="GY2389" s="69"/>
      <c r="GZ2389" s="69"/>
      <c r="HA2389" s="69"/>
      <c r="HB2389" s="69"/>
      <c r="HC2389" s="69"/>
      <c r="HD2389" s="69"/>
      <c r="HE2389" s="69"/>
      <c r="HF2389" s="69"/>
      <c r="HG2389" s="69"/>
      <c r="HH2389" s="69"/>
      <c r="HI2389" s="69"/>
      <c r="HJ2389" s="69"/>
      <c r="HK2389" s="69"/>
      <c r="HL2389" s="69"/>
      <c r="HM2389" s="69"/>
      <c r="HN2389" s="69"/>
      <c r="HO2389" s="69"/>
      <c r="HP2389" s="69"/>
      <c r="HQ2389" s="69"/>
      <c r="HR2389" s="69"/>
      <c r="HS2389" s="69"/>
      <c r="HT2389" s="69"/>
      <c r="HU2389" s="69"/>
      <c r="HV2389" s="69"/>
      <c r="HW2389" s="69"/>
      <c r="HX2389" s="69"/>
      <c r="HY2389" s="69"/>
      <c r="HZ2389" s="69"/>
      <c r="IA2389" s="69"/>
      <c r="IB2389" s="69"/>
      <c r="IC2389" s="69"/>
      <c r="ID2389" s="69"/>
      <c r="IE2389" s="69"/>
      <c r="IF2389" s="69"/>
      <c r="IG2389" s="69"/>
      <c r="IH2389" s="69"/>
      <c r="II2389" s="69"/>
      <c r="IJ2389" s="69"/>
      <c r="IK2389" s="69"/>
      <c r="IL2389" s="69"/>
      <c r="IM2389" s="69"/>
      <c r="IN2389" s="69"/>
    </row>
    <row r="2390" spans="1:248" s="70" customFormat="1" ht="32.1" customHeight="1" x14ac:dyDescent="0.2">
      <c r="A2390" s="13" t="s">
        <v>1117</v>
      </c>
      <c r="B2390" s="19">
        <v>52160</v>
      </c>
      <c r="C2390" s="16" t="s">
        <v>1203</v>
      </c>
      <c r="D2390" s="355">
        <v>24325</v>
      </c>
      <c r="E2390" s="69"/>
      <c r="F2390" s="69"/>
      <c r="G2390" s="69"/>
      <c r="H2390" s="69"/>
      <c r="I2390" s="69"/>
      <c r="J2390" s="69"/>
      <c r="N2390" s="69"/>
      <c r="O2390" s="69"/>
      <c r="P2390" s="69"/>
      <c r="Q2390" s="69"/>
      <c r="R2390" s="69"/>
      <c r="S2390" s="69"/>
      <c r="T2390" s="69"/>
      <c r="U2390" s="69"/>
      <c r="V2390" s="69"/>
      <c r="W2390" s="69"/>
      <c r="X2390" s="69"/>
      <c r="Y2390" s="69"/>
      <c r="Z2390" s="69"/>
      <c r="AA2390" s="69"/>
      <c r="AB2390" s="69"/>
      <c r="AC2390" s="69"/>
      <c r="AD2390" s="69"/>
      <c r="AE2390" s="69"/>
      <c r="AF2390" s="69"/>
      <c r="AG2390" s="69"/>
      <c r="AH2390" s="69"/>
      <c r="AI2390" s="69"/>
      <c r="AJ2390" s="69"/>
      <c r="AK2390" s="69"/>
      <c r="AL2390" s="69"/>
      <c r="AM2390" s="69"/>
      <c r="AN2390" s="69"/>
      <c r="AO2390" s="69"/>
      <c r="AP2390" s="69"/>
      <c r="AQ2390" s="69"/>
      <c r="AR2390" s="69"/>
      <c r="AS2390" s="69"/>
      <c r="AT2390" s="69"/>
      <c r="AU2390" s="69"/>
      <c r="AV2390" s="69"/>
      <c r="AW2390" s="69"/>
      <c r="AX2390" s="69"/>
      <c r="AY2390" s="69"/>
      <c r="AZ2390" s="69"/>
      <c r="BA2390" s="69"/>
      <c r="BB2390" s="69"/>
      <c r="BC2390" s="69"/>
      <c r="BD2390" s="69"/>
      <c r="BE2390" s="69"/>
      <c r="BF2390" s="69"/>
      <c r="BG2390" s="69"/>
      <c r="BH2390" s="69"/>
      <c r="BI2390" s="69"/>
      <c r="BJ2390" s="69"/>
      <c r="BK2390" s="69"/>
      <c r="BL2390" s="69"/>
      <c r="BM2390" s="69"/>
      <c r="BN2390" s="69"/>
      <c r="BO2390" s="69"/>
      <c r="BP2390" s="69"/>
      <c r="BQ2390" s="69"/>
      <c r="BR2390" s="69"/>
      <c r="BS2390" s="69"/>
      <c r="BT2390" s="69"/>
      <c r="BU2390" s="69"/>
      <c r="BV2390" s="69"/>
      <c r="BW2390" s="69"/>
      <c r="BX2390" s="69"/>
      <c r="BY2390" s="69"/>
      <c r="BZ2390" s="69"/>
      <c r="CA2390" s="69"/>
      <c r="CB2390" s="69"/>
      <c r="CC2390" s="69"/>
      <c r="CD2390" s="69"/>
      <c r="CE2390" s="69"/>
      <c r="CF2390" s="69"/>
      <c r="CG2390" s="69"/>
      <c r="CH2390" s="69"/>
      <c r="CI2390" s="69"/>
      <c r="CJ2390" s="69"/>
      <c r="CK2390" s="69"/>
      <c r="CL2390" s="69"/>
      <c r="CM2390" s="69"/>
      <c r="CN2390" s="69"/>
      <c r="CO2390" s="69"/>
      <c r="CP2390" s="69"/>
      <c r="CQ2390" s="69"/>
      <c r="CR2390" s="69"/>
      <c r="CS2390" s="69"/>
      <c r="CT2390" s="69"/>
      <c r="CU2390" s="69"/>
      <c r="CV2390" s="69"/>
      <c r="CW2390" s="69"/>
      <c r="CX2390" s="69"/>
      <c r="CY2390" s="69"/>
      <c r="CZ2390" s="69"/>
      <c r="DA2390" s="69"/>
      <c r="DB2390" s="69"/>
      <c r="DC2390" s="69"/>
      <c r="DD2390" s="69"/>
      <c r="DE2390" s="69"/>
      <c r="DF2390" s="69"/>
      <c r="DG2390" s="69"/>
      <c r="DH2390" s="69"/>
      <c r="DI2390" s="69"/>
      <c r="DJ2390" s="69"/>
      <c r="DK2390" s="69"/>
      <c r="DL2390" s="69"/>
      <c r="DM2390" s="69"/>
      <c r="DN2390" s="69"/>
      <c r="DO2390" s="69"/>
      <c r="DP2390" s="69"/>
      <c r="DQ2390" s="69"/>
      <c r="DR2390" s="69"/>
      <c r="DS2390" s="69"/>
      <c r="DT2390" s="69"/>
      <c r="DU2390" s="69"/>
      <c r="DV2390" s="69"/>
      <c r="DW2390" s="69"/>
      <c r="DX2390" s="69"/>
      <c r="DY2390" s="69"/>
      <c r="DZ2390" s="69"/>
      <c r="EA2390" s="69"/>
      <c r="EB2390" s="69"/>
      <c r="EC2390" s="69"/>
      <c r="ED2390" s="69"/>
      <c r="EE2390" s="69"/>
      <c r="EF2390" s="69"/>
      <c r="EG2390" s="69"/>
      <c r="EH2390" s="69"/>
      <c r="EI2390" s="69"/>
      <c r="EJ2390" s="69"/>
      <c r="EK2390" s="69"/>
      <c r="EL2390" s="69"/>
      <c r="EM2390" s="69"/>
      <c r="EN2390" s="69"/>
      <c r="EO2390" s="69"/>
      <c r="EP2390" s="69"/>
      <c r="EQ2390" s="69"/>
      <c r="ER2390" s="69"/>
      <c r="ES2390" s="69"/>
      <c r="ET2390" s="69"/>
      <c r="EU2390" s="69"/>
      <c r="EV2390" s="69"/>
      <c r="EW2390" s="69"/>
      <c r="EX2390" s="69"/>
      <c r="EY2390" s="69"/>
      <c r="EZ2390" s="69"/>
      <c r="FA2390" s="69"/>
      <c r="FB2390" s="69"/>
      <c r="FC2390" s="69"/>
      <c r="FD2390" s="69"/>
      <c r="FE2390" s="69"/>
      <c r="FF2390" s="69"/>
      <c r="FG2390" s="69"/>
      <c r="FH2390" s="69"/>
      <c r="FI2390" s="69"/>
      <c r="FJ2390" s="69"/>
      <c r="FK2390" s="69"/>
      <c r="FL2390" s="69"/>
      <c r="FM2390" s="69"/>
      <c r="FN2390" s="69"/>
      <c r="FO2390" s="69"/>
      <c r="FP2390" s="69"/>
      <c r="FQ2390" s="69"/>
      <c r="FR2390" s="69"/>
      <c r="FS2390" s="69"/>
      <c r="FT2390" s="69"/>
      <c r="FU2390" s="69"/>
      <c r="FV2390" s="69"/>
      <c r="FW2390" s="69"/>
      <c r="FX2390" s="69"/>
      <c r="FY2390" s="69"/>
      <c r="FZ2390" s="69"/>
      <c r="GA2390" s="69"/>
      <c r="GB2390" s="69"/>
      <c r="GC2390" s="69"/>
      <c r="GD2390" s="69"/>
      <c r="GE2390" s="69"/>
      <c r="GF2390" s="69"/>
      <c r="GG2390" s="69"/>
      <c r="GH2390" s="69"/>
      <c r="GI2390" s="69"/>
      <c r="GJ2390" s="69"/>
      <c r="GK2390" s="69"/>
      <c r="GL2390" s="69"/>
      <c r="GM2390" s="69"/>
      <c r="GN2390" s="69"/>
      <c r="GO2390" s="69"/>
      <c r="GP2390" s="69"/>
      <c r="GQ2390" s="69"/>
      <c r="GR2390" s="69"/>
      <c r="GS2390" s="69"/>
      <c r="GT2390" s="69"/>
      <c r="GU2390" s="69"/>
      <c r="GV2390" s="69"/>
      <c r="GW2390" s="69"/>
      <c r="GX2390" s="69"/>
      <c r="GY2390" s="69"/>
      <c r="GZ2390" s="69"/>
      <c r="HA2390" s="69"/>
      <c r="HB2390" s="69"/>
      <c r="HC2390" s="69"/>
      <c r="HD2390" s="69"/>
      <c r="HE2390" s="69"/>
      <c r="HF2390" s="69"/>
      <c r="HG2390" s="69"/>
      <c r="HH2390" s="69"/>
      <c r="HI2390" s="69"/>
      <c r="HJ2390" s="69"/>
      <c r="HK2390" s="69"/>
      <c r="HL2390" s="69"/>
      <c r="HM2390" s="69"/>
      <c r="HN2390" s="69"/>
      <c r="HO2390" s="69"/>
      <c r="HP2390" s="69"/>
      <c r="HQ2390" s="69"/>
      <c r="HR2390" s="69"/>
      <c r="HS2390" s="69"/>
      <c r="HT2390" s="69"/>
      <c r="HU2390" s="69"/>
      <c r="HV2390" s="69"/>
      <c r="HW2390" s="69"/>
      <c r="HX2390" s="69"/>
      <c r="HY2390" s="69"/>
      <c r="HZ2390" s="69"/>
      <c r="IA2390" s="69"/>
      <c r="IB2390" s="69"/>
      <c r="IC2390" s="69"/>
      <c r="ID2390" s="69"/>
      <c r="IE2390" s="69"/>
      <c r="IF2390" s="69"/>
      <c r="IG2390" s="69"/>
      <c r="IH2390" s="69"/>
      <c r="II2390" s="69"/>
      <c r="IJ2390" s="69"/>
      <c r="IK2390" s="69"/>
      <c r="IL2390" s="69"/>
      <c r="IM2390" s="69"/>
      <c r="IN2390" s="69"/>
    </row>
    <row r="2391" spans="1:248" s="70" customFormat="1" ht="32.1" customHeight="1" x14ac:dyDescent="0.2">
      <c r="A2391" s="13" t="s">
        <v>1204</v>
      </c>
      <c r="B2391" s="19">
        <v>52161</v>
      </c>
      <c r="C2391" s="16" t="s">
        <v>1205</v>
      </c>
      <c r="D2391" s="355">
        <v>22750</v>
      </c>
      <c r="E2391" s="69"/>
      <c r="F2391" s="69"/>
      <c r="G2391" s="69"/>
      <c r="H2391" s="69"/>
      <c r="I2391" s="69"/>
      <c r="J2391" s="69"/>
      <c r="N2391" s="69"/>
      <c r="O2391" s="69"/>
      <c r="P2391" s="69"/>
      <c r="Q2391" s="69"/>
      <c r="R2391" s="69"/>
      <c r="S2391" s="69"/>
      <c r="T2391" s="69"/>
      <c r="U2391" s="69"/>
      <c r="V2391" s="69"/>
      <c r="W2391" s="69"/>
      <c r="X2391" s="69"/>
      <c r="Y2391" s="69"/>
      <c r="Z2391" s="69"/>
      <c r="AA2391" s="69"/>
      <c r="AB2391" s="69"/>
      <c r="AC2391" s="69"/>
      <c r="AD2391" s="69"/>
      <c r="AE2391" s="69"/>
      <c r="AF2391" s="69"/>
      <c r="AG2391" s="69"/>
      <c r="AH2391" s="69"/>
      <c r="AI2391" s="69"/>
      <c r="AJ2391" s="69"/>
      <c r="AK2391" s="69"/>
      <c r="AL2391" s="69"/>
      <c r="AM2391" s="69"/>
      <c r="AN2391" s="69"/>
      <c r="AO2391" s="69"/>
      <c r="AP2391" s="69"/>
      <c r="AQ2391" s="69"/>
      <c r="AR2391" s="69"/>
      <c r="AS2391" s="69"/>
      <c r="AT2391" s="69"/>
      <c r="AU2391" s="69"/>
      <c r="AV2391" s="69"/>
      <c r="AW2391" s="69"/>
      <c r="AX2391" s="69"/>
      <c r="AY2391" s="69"/>
      <c r="AZ2391" s="69"/>
      <c r="BA2391" s="69"/>
      <c r="BB2391" s="69"/>
      <c r="BC2391" s="69"/>
      <c r="BD2391" s="69"/>
      <c r="BE2391" s="69"/>
      <c r="BF2391" s="69"/>
      <c r="BG2391" s="69"/>
      <c r="BH2391" s="69"/>
      <c r="BI2391" s="69"/>
      <c r="BJ2391" s="69"/>
      <c r="BK2391" s="69"/>
      <c r="BL2391" s="69"/>
      <c r="BM2391" s="69"/>
      <c r="BN2391" s="69"/>
      <c r="BO2391" s="69"/>
      <c r="BP2391" s="69"/>
      <c r="BQ2391" s="69"/>
      <c r="BR2391" s="69"/>
      <c r="BS2391" s="69"/>
      <c r="BT2391" s="69"/>
      <c r="BU2391" s="69"/>
      <c r="BV2391" s="69"/>
      <c r="BW2391" s="69"/>
      <c r="BX2391" s="69"/>
      <c r="BY2391" s="69"/>
      <c r="BZ2391" s="69"/>
      <c r="CA2391" s="69"/>
      <c r="CB2391" s="69"/>
      <c r="CC2391" s="69"/>
      <c r="CD2391" s="69"/>
      <c r="CE2391" s="69"/>
      <c r="CF2391" s="69"/>
      <c r="CG2391" s="69"/>
      <c r="CH2391" s="69"/>
      <c r="CI2391" s="69"/>
      <c r="CJ2391" s="69"/>
      <c r="CK2391" s="69"/>
      <c r="CL2391" s="69"/>
      <c r="CM2391" s="69"/>
      <c r="CN2391" s="69"/>
      <c r="CO2391" s="69"/>
      <c r="CP2391" s="69"/>
      <c r="CQ2391" s="69"/>
      <c r="CR2391" s="69"/>
      <c r="CS2391" s="69"/>
      <c r="CT2391" s="69"/>
      <c r="CU2391" s="69"/>
      <c r="CV2391" s="69"/>
      <c r="CW2391" s="69"/>
      <c r="CX2391" s="69"/>
      <c r="CY2391" s="69"/>
      <c r="CZ2391" s="69"/>
      <c r="DA2391" s="69"/>
      <c r="DB2391" s="69"/>
      <c r="DC2391" s="69"/>
      <c r="DD2391" s="69"/>
      <c r="DE2391" s="69"/>
      <c r="DF2391" s="69"/>
      <c r="DG2391" s="69"/>
      <c r="DH2391" s="69"/>
      <c r="DI2391" s="69"/>
      <c r="DJ2391" s="69"/>
      <c r="DK2391" s="69"/>
      <c r="DL2391" s="69"/>
      <c r="DM2391" s="69"/>
      <c r="DN2391" s="69"/>
      <c r="DO2391" s="69"/>
      <c r="DP2391" s="69"/>
      <c r="DQ2391" s="69"/>
      <c r="DR2391" s="69"/>
      <c r="DS2391" s="69"/>
      <c r="DT2391" s="69"/>
      <c r="DU2391" s="69"/>
      <c r="DV2391" s="69"/>
      <c r="DW2391" s="69"/>
      <c r="DX2391" s="69"/>
      <c r="DY2391" s="69"/>
      <c r="DZ2391" s="69"/>
      <c r="EA2391" s="69"/>
      <c r="EB2391" s="69"/>
      <c r="EC2391" s="69"/>
      <c r="ED2391" s="69"/>
      <c r="EE2391" s="69"/>
      <c r="EF2391" s="69"/>
      <c r="EG2391" s="69"/>
      <c r="EH2391" s="69"/>
      <c r="EI2391" s="69"/>
      <c r="EJ2391" s="69"/>
      <c r="EK2391" s="69"/>
      <c r="EL2391" s="69"/>
      <c r="EM2391" s="69"/>
      <c r="EN2391" s="69"/>
      <c r="EO2391" s="69"/>
      <c r="EP2391" s="69"/>
      <c r="EQ2391" s="69"/>
      <c r="ER2391" s="69"/>
      <c r="ES2391" s="69"/>
      <c r="ET2391" s="69"/>
      <c r="EU2391" s="69"/>
      <c r="EV2391" s="69"/>
      <c r="EW2391" s="69"/>
      <c r="EX2391" s="69"/>
      <c r="EY2391" s="69"/>
      <c r="EZ2391" s="69"/>
      <c r="FA2391" s="69"/>
      <c r="FB2391" s="69"/>
      <c r="FC2391" s="69"/>
      <c r="FD2391" s="69"/>
      <c r="FE2391" s="69"/>
      <c r="FF2391" s="69"/>
      <c r="FG2391" s="69"/>
      <c r="FH2391" s="69"/>
      <c r="FI2391" s="69"/>
      <c r="FJ2391" s="69"/>
      <c r="FK2391" s="69"/>
      <c r="FL2391" s="69"/>
      <c r="FM2391" s="69"/>
      <c r="FN2391" s="69"/>
      <c r="FO2391" s="69"/>
      <c r="FP2391" s="69"/>
      <c r="FQ2391" s="69"/>
      <c r="FR2391" s="69"/>
      <c r="FS2391" s="69"/>
      <c r="FT2391" s="69"/>
      <c r="FU2391" s="69"/>
      <c r="FV2391" s="69"/>
      <c r="FW2391" s="69"/>
      <c r="FX2391" s="69"/>
      <c r="FY2391" s="69"/>
      <c r="FZ2391" s="69"/>
      <c r="GA2391" s="69"/>
      <c r="GB2391" s="69"/>
      <c r="GC2391" s="69"/>
      <c r="GD2391" s="69"/>
      <c r="GE2391" s="69"/>
      <c r="GF2391" s="69"/>
      <c r="GG2391" s="69"/>
      <c r="GH2391" s="69"/>
      <c r="GI2391" s="69"/>
      <c r="GJ2391" s="69"/>
      <c r="GK2391" s="69"/>
      <c r="GL2391" s="69"/>
      <c r="GM2391" s="69"/>
      <c r="GN2391" s="69"/>
      <c r="GO2391" s="69"/>
      <c r="GP2391" s="69"/>
      <c r="GQ2391" s="69"/>
      <c r="GR2391" s="69"/>
      <c r="GS2391" s="69"/>
      <c r="GT2391" s="69"/>
      <c r="GU2391" s="69"/>
      <c r="GV2391" s="69"/>
      <c r="GW2391" s="69"/>
      <c r="GX2391" s="69"/>
      <c r="GY2391" s="69"/>
      <c r="GZ2391" s="69"/>
      <c r="HA2391" s="69"/>
      <c r="HB2391" s="69"/>
      <c r="HC2391" s="69"/>
      <c r="HD2391" s="69"/>
      <c r="HE2391" s="69"/>
      <c r="HF2391" s="69"/>
      <c r="HG2391" s="69"/>
      <c r="HH2391" s="69"/>
      <c r="HI2391" s="69"/>
      <c r="HJ2391" s="69"/>
      <c r="HK2391" s="69"/>
      <c r="HL2391" s="69"/>
      <c r="HM2391" s="69"/>
      <c r="HN2391" s="69"/>
      <c r="HO2391" s="69"/>
      <c r="HP2391" s="69"/>
      <c r="HQ2391" s="69"/>
      <c r="HR2391" s="69"/>
      <c r="HS2391" s="69"/>
      <c r="HT2391" s="69"/>
      <c r="HU2391" s="69"/>
      <c r="HV2391" s="69"/>
      <c r="HW2391" s="69"/>
      <c r="HX2391" s="69"/>
      <c r="HY2391" s="69"/>
      <c r="HZ2391" s="69"/>
      <c r="IA2391" s="69"/>
      <c r="IB2391" s="69"/>
      <c r="IC2391" s="69"/>
      <c r="ID2391" s="69"/>
      <c r="IE2391" s="69"/>
      <c r="IF2391" s="69"/>
      <c r="IG2391" s="69"/>
      <c r="IH2391" s="69"/>
      <c r="II2391" s="69"/>
      <c r="IJ2391" s="69"/>
      <c r="IK2391" s="69"/>
      <c r="IL2391" s="69"/>
      <c r="IM2391" s="69"/>
      <c r="IN2391" s="69"/>
    </row>
    <row r="2392" spans="1:248" s="70" customFormat="1" ht="32.1" customHeight="1" x14ac:dyDescent="0.2">
      <c r="A2392" s="13" t="s">
        <v>1207</v>
      </c>
      <c r="B2392" s="19">
        <v>52162</v>
      </c>
      <c r="C2392" s="16" t="s">
        <v>1208</v>
      </c>
      <c r="D2392" s="355">
        <v>8645</v>
      </c>
      <c r="E2392" s="69"/>
      <c r="F2392" s="69"/>
      <c r="G2392" s="69"/>
      <c r="H2392" s="69"/>
      <c r="I2392" s="69"/>
      <c r="J2392" s="69"/>
      <c r="N2392" s="69"/>
      <c r="O2392" s="69"/>
      <c r="P2392" s="69"/>
      <c r="Q2392" s="69"/>
      <c r="R2392" s="69"/>
      <c r="S2392" s="69"/>
      <c r="T2392" s="69"/>
      <c r="U2392" s="69"/>
      <c r="V2392" s="69"/>
      <c r="W2392" s="69"/>
      <c r="X2392" s="69"/>
      <c r="Y2392" s="69"/>
      <c r="Z2392" s="69"/>
      <c r="AA2392" s="69"/>
      <c r="AB2392" s="69"/>
      <c r="AC2392" s="69"/>
      <c r="AD2392" s="69"/>
      <c r="AE2392" s="69"/>
      <c r="AF2392" s="69"/>
      <c r="AG2392" s="69"/>
      <c r="AH2392" s="69"/>
      <c r="AI2392" s="69"/>
      <c r="AJ2392" s="69"/>
      <c r="AK2392" s="69"/>
      <c r="AL2392" s="69"/>
      <c r="AM2392" s="69"/>
      <c r="AN2392" s="69"/>
      <c r="AO2392" s="69"/>
      <c r="AP2392" s="69"/>
      <c r="AQ2392" s="69"/>
      <c r="AR2392" s="69"/>
      <c r="AS2392" s="69"/>
      <c r="AT2392" s="69"/>
      <c r="AU2392" s="69"/>
      <c r="AV2392" s="69"/>
      <c r="AW2392" s="69"/>
      <c r="AX2392" s="69"/>
      <c r="AY2392" s="69"/>
      <c r="AZ2392" s="69"/>
      <c r="BA2392" s="69"/>
      <c r="BB2392" s="69"/>
      <c r="BC2392" s="69"/>
      <c r="BD2392" s="69"/>
      <c r="BE2392" s="69"/>
      <c r="BF2392" s="69"/>
      <c r="BG2392" s="69"/>
      <c r="BH2392" s="69"/>
      <c r="BI2392" s="69"/>
      <c r="BJ2392" s="69"/>
      <c r="BK2392" s="69"/>
      <c r="BL2392" s="69"/>
      <c r="BM2392" s="69"/>
      <c r="BN2392" s="69"/>
      <c r="BO2392" s="69"/>
      <c r="BP2392" s="69"/>
      <c r="BQ2392" s="69"/>
      <c r="BR2392" s="69"/>
      <c r="BS2392" s="69"/>
      <c r="BT2392" s="69"/>
      <c r="BU2392" s="69"/>
      <c r="BV2392" s="69"/>
      <c r="BW2392" s="69"/>
      <c r="BX2392" s="69"/>
      <c r="BY2392" s="69"/>
      <c r="BZ2392" s="69"/>
      <c r="CA2392" s="69"/>
      <c r="CB2392" s="69"/>
      <c r="CC2392" s="69"/>
      <c r="CD2392" s="69"/>
      <c r="CE2392" s="69"/>
      <c r="CF2392" s="69"/>
      <c r="CG2392" s="69"/>
      <c r="CH2392" s="69"/>
      <c r="CI2392" s="69"/>
      <c r="CJ2392" s="69"/>
      <c r="CK2392" s="69"/>
      <c r="CL2392" s="69"/>
      <c r="CM2392" s="69"/>
      <c r="CN2392" s="69"/>
      <c r="CO2392" s="69"/>
      <c r="CP2392" s="69"/>
      <c r="CQ2392" s="69"/>
      <c r="CR2392" s="69"/>
      <c r="CS2392" s="69"/>
      <c r="CT2392" s="69"/>
      <c r="CU2392" s="69"/>
      <c r="CV2392" s="69"/>
      <c r="CW2392" s="69"/>
      <c r="CX2392" s="69"/>
      <c r="CY2392" s="69"/>
      <c r="CZ2392" s="69"/>
      <c r="DA2392" s="69"/>
      <c r="DB2392" s="69"/>
      <c r="DC2392" s="69"/>
      <c r="DD2392" s="69"/>
      <c r="DE2392" s="69"/>
      <c r="DF2392" s="69"/>
      <c r="DG2392" s="69"/>
      <c r="DH2392" s="69"/>
      <c r="DI2392" s="69"/>
      <c r="DJ2392" s="69"/>
      <c r="DK2392" s="69"/>
      <c r="DL2392" s="69"/>
      <c r="DM2392" s="69"/>
      <c r="DN2392" s="69"/>
      <c r="DO2392" s="69"/>
      <c r="DP2392" s="69"/>
      <c r="DQ2392" s="69"/>
      <c r="DR2392" s="69"/>
      <c r="DS2392" s="69"/>
      <c r="DT2392" s="69"/>
      <c r="DU2392" s="69"/>
      <c r="DV2392" s="69"/>
      <c r="DW2392" s="69"/>
      <c r="DX2392" s="69"/>
      <c r="DY2392" s="69"/>
      <c r="DZ2392" s="69"/>
      <c r="EA2392" s="69"/>
      <c r="EB2392" s="69"/>
      <c r="EC2392" s="69"/>
      <c r="ED2392" s="69"/>
      <c r="EE2392" s="69"/>
      <c r="EF2392" s="69"/>
      <c r="EG2392" s="69"/>
      <c r="EH2392" s="69"/>
      <c r="EI2392" s="69"/>
      <c r="EJ2392" s="69"/>
      <c r="EK2392" s="69"/>
      <c r="EL2392" s="69"/>
      <c r="EM2392" s="69"/>
      <c r="EN2392" s="69"/>
      <c r="EO2392" s="69"/>
      <c r="EP2392" s="69"/>
      <c r="EQ2392" s="69"/>
      <c r="ER2392" s="69"/>
      <c r="ES2392" s="69"/>
      <c r="ET2392" s="69"/>
      <c r="EU2392" s="69"/>
      <c r="EV2392" s="69"/>
      <c r="EW2392" s="69"/>
      <c r="EX2392" s="69"/>
      <c r="EY2392" s="69"/>
      <c r="EZ2392" s="69"/>
      <c r="FA2392" s="69"/>
      <c r="FB2392" s="69"/>
      <c r="FC2392" s="69"/>
      <c r="FD2392" s="69"/>
      <c r="FE2392" s="69"/>
      <c r="FF2392" s="69"/>
      <c r="FG2392" s="69"/>
      <c r="FH2392" s="69"/>
      <c r="FI2392" s="69"/>
      <c r="FJ2392" s="69"/>
      <c r="FK2392" s="69"/>
      <c r="FL2392" s="69"/>
      <c r="FM2392" s="69"/>
      <c r="FN2392" s="69"/>
      <c r="FO2392" s="69"/>
      <c r="FP2392" s="69"/>
      <c r="FQ2392" s="69"/>
      <c r="FR2392" s="69"/>
      <c r="FS2392" s="69"/>
      <c r="FT2392" s="69"/>
      <c r="FU2392" s="69"/>
      <c r="FV2392" s="69"/>
      <c r="FW2392" s="69"/>
      <c r="FX2392" s="69"/>
      <c r="FY2392" s="69"/>
      <c r="FZ2392" s="69"/>
      <c r="GA2392" s="69"/>
      <c r="GB2392" s="69"/>
      <c r="GC2392" s="69"/>
      <c r="GD2392" s="69"/>
      <c r="GE2392" s="69"/>
      <c r="GF2392" s="69"/>
      <c r="GG2392" s="69"/>
      <c r="GH2392" s="69"/>
      <c r="GI2392" s="69"/>
      <c r="GJ2392" s="69"/>
      <c r="GK2392" s="69"/>
      <c r="GL2392" s="69"/>
      <c r="GM2392" s="69"/>
      <c r="GN2392" s="69"/>
      <c r="GO2392" s="69"/>
      <c r="GP2392" s="69"/>
      <c r="GQ2392" s="69"/>
      <c r="GR2392" s="69"/>
      <c r="GS2392" s="69"/>
      <c r="GT2392" s="69"/>
      <c r="GU2392" s="69"/>
      <c r="GV2392" s="69"/>
      <c r="GW2392" s="69"/>
      <c r="GX2392" s="69"/>
      <c r="GY2392" s="69"/>
      <c r="GZ2392" s="69"/>
      <c r="HA2392" s="69"/>
      <c r="HB2392" s="69"/>
      <c r="HC2392" s="69"/>
      <c r="HD2392" s="69"/>
      <c r="HE2392" s="69"/>
      <c r="HF2392" s="69"/>
      <c r="HG2392" s="69"/>
      <c r="HH2392" s="69"/>
      <c r="HI2392" s="69"/>
      <c r="HJ2392" s="69"/>
      <c r="HK2392" s="69"/>
      <c r="HL2392" s="69"/>
      <c r="HM2392" s="69"/>
      <c r="HN2392" s="69"/>
      <c r="HO2392" s="69"/>
      <c r="HP2392" s="69"/>
      <c r="HQ2392" s="69"/>
      <c r="HR2392" s="69"/>
      <c r="HS2392" s="69"/>
      <c r="HT2392" s="69"/>
      <c r="HU2392" s="69"/>
      <c r="HV2392" s="69"/>
      <c r="HW2392" s="69"/>
      <c r="HX2392" s="69"/>
      <c r="HY2392" s="69"/>
      <c r="HZ2392" s="69"/>
      <c r="IA2392" s="69"/>
      <c r="IB2392" s="69"/>
      <c r="IC2392" s="69"/>
      <c r="ID2392" s="69"/>
      <c r="IE2392" s="69"/>
      <c r="IF2392" s="69"/>
      <c r="IG2392" s="69"/>
      <c r="IH2392" s="69"/>
      <c r="II2392" s="69"/>
      <c r="IJ2392" s="69"/>
      <c r="IK2392" s="69"/>
      <c r="IL2392" s="69"/>
      <c r="IM2392" s="69"/>
      <c r="IN2392" s="69"/>
    </row>
    <row r="2393" spans="1:248" s="70" customFormat="1" ht="32.1" customHeight="1" x14ac:dyDescent="0.2">
      <c r="A2393" s="13" t="s">
        <v>1209</v>
      </c>
      <c r="B2393" s="19">
        <v>52163</v>
      </c>
      <c r="C2393" s="16" t="s">
        <v>1210</v>
      </c>
      <c r="D2393" s="355">
        <v>8645</v>
      </c>
      <c r="E2393" s="69"/>
      <c r="F2393" s="69"/>
      <c r="G2393" s="69"/>
      <c r="H2393" s="69"/>
      <c r="I2393" s="69"/>
      <c r="J2393" s="69"/>
      <c r="N2393" s="69"/>
      <c r="O2393" s="69"/>
      <c r="P2393" s="69"/>
      <c r="Q2393" s="69"/>
      <c r="R2393" s="69"/>
      <c r="S2393" s="69"/>
      <c r="T2393" s="69"/>
      <c r="U2393" s="69"/>
      <c r="V2393" s="69"/>
      <c r="W2393" s="69"/>
      <c r="X2393" s="69"/>
      <c r="Y2393" s="69"/>
      <c r="Z2393" s="69"/>
      <c r="AA2393" s="69"/>
      <c r="AB2393" s="69"/>
      <c r="AC2393" s="69"/>
      <c r="AD2393" s="69"/>
      <c r="AE2393" s="69"/>
      <c r="AF2393" s="69"/>
      <c r="AG2393" s="69"/>
      <c r="AH2393" s="69"/>
      <c r="AI2393" s="69"/>
      <c r="AJ2393" s="69"/>
      <c r="AK2393" s="69"/>
      <c r="AL2393" s="69"/>
      <c r="AM2393" s="69"/>
      <c r="AN2393" s="69"/>
      <c r="AO2393" s="69"/>
      <c r="AP2393" s="69"/>
      <c r="AQ2393" s="69"/>
      <c r="AR2393" s="69"/>
      <c r="AS2393" s="69"/>
      <c r="AT2393" s="69"/>
      <c r="AU2393" s="69"/>
      <c r="AV2393" s="69"/>
      <c r="AW2393" s="69"/>
      <c r="AX2393" s="69"/>
      <c r="AY2393" s="69"/>
      <c r="AZ2393" s="69"/>
      <c r="BA2393" s="69"/>
      <c r="BB2393" s="69"/>
      <c r="BC2393" s="69"/>
      <c r="BD2393" s="69"/>
      <c r="BE2393" s="69"/>
      <c r="BF2393" s="69"/>
      <c r="BG2393" s="69"/>
      <c r="BH2393" s="69"/>
      <c r="BI2393" s="69"/>
      <c r="BJ2393" s="69"/>
      <c r="BK2393" s="69"/>
      <c r="BL2393" s="69"/>
      <c r="BM2393" s="69"/>
      <c r="BN2393" s="69"/>
      <c r="BO2393" s="69"/>
      <c r="BP2393" s="69"/>
      <c r="BQ2393" s="69"/>
      <c r="BR2393" s="69"/>
      <c r="BS2393" s="69"/>
      <c r="BT2393" s="69"/>
      <c r="BU2393" s="69"/>
      <c r="BV2393" s="69"/>
      <c r="BW2393" s="69"/>
      <c r="BX2393" s="69"/>
      <c r="BY2393" s="69"/>
      <c r="BZ2393" s="69"/>
      <c r="CA2393" s="69"/>
      <c r="CB2393" s="69"/>
      <c r="CC2393" s="69"/>
      <c r="CD2393" s="69"/>
      <c r="CE2393" s="69"/>
      <c r="CF2393" s="69"/>
      <c r="CG2393" s="69"/>
      <c r="CH2393" s="69"/>
      <c r="CI2393" s="69"/>
      <c r="CJ2393" s="69"/>
      <c r="CK2393" s="69"/>
      <c r="CL2393" s="69"/>
      <c r="CM2393" s="69"/>
      <c r="CN2393" s="69"/>
      <c r="CO2393" s="69"/>
      <c r="CP2393" s="69"/>
      <c r="CQ2393" s="69"/>
      <c r="CR2393" s="69"/>
      <c r="CS2393" s="69"/>
      <c r="CT2393" s="69"/>
      <c r="CU2393" s="69"/>
      <c r="CV2393" s="69"/>
      <c r="CW2393" s="69"/>
      <c r="CX2393" s="69"/>
      <c r="CY2393" s="69"/>
      <c r="CZ2393" s="69"/>
      <c r="DA2393" s="69"/>
      <c r="DB2393" s="69"/>
      <c r="DC2393" s="69"/>
      <c r="DD2393" s="69"/>
      <c r="DE2393" s="69"/>
      <c r="DF2393" s="69"/>
      <c r="DG2393" s="69"/>
      <c r="DH2393" s="69"/>
      <c r="DI2393" s="69"/>
      <c r="DJ2393" s="69"/>
      <c r="DK2393" s="69"/>
      <c r="DL2393" s="69"/>
      <c r="DM2393" s="69"/>
      <c r="DN2393" s="69"/>
      <c r="DO2393" s="69"/>
      <c r="DP2393" s="69"/>
      <c r="DQ2393" s="69"/>
      <c r="DR2393" s="69"/>
      <c r="DS2393" s="69"/>
      <c r="DT2393" s="69"/>
      <c r="DU2393" s="69"/>
      <c r="DV2393" s="69"/>
      <c r="DW2393" s="69"/>
      <c r="DX2393" s="69"/>
      <c r="DY2393" s="69"/>
      <c r="DZ2393" s="69"/>
      <c r="EA2393" s="69"/>
      <c r="EB2393" s="69"/>
      <c r="EC2393" s="69"/>
      <c r="ED2393" s="69"/>
      <c r="EE2393" s="69"/>
      <c r="EF2393" s="69"/>
      <c r="EG2393" s="69"/>
      <c r="EH2393" s="69"/>
      <c r="EI2393" s="69"/>
      <c r="EJ2393" s="69"/>
      <c r="EK2393" s="69"/>
      <c r="EL2393" s="69"/>
      <c r="EM2393" s="69"/>
      <c r="EN2393" s="69"/>
      <c r="EO2393" s="69"/>
      <c r="EP2393" s="69"/>
      <c r="EQ2393" s="69"/>
      <c r="ER2393" s="69"/>
      <c r="ES2393" s="69"/>
      <c r="ET2393" s="69"/>
      <c r="EU2393" s="69"/>
      <c r="EV2393" s="69"/>
      <c r="EW2393" s="69"/>
      <c r="EX2393" s="69"/>
      <c r="EY2393" s="69"/>
      <c r="EZ2393" s="69"/>
      <c r="FA2393" s="69"/>
      <c r="FB2393" s="69"/>
      <c r="FC2393" s="69"/>
      <c r="FD2393" s="69"/>
      <c r="FE2393" s="69"/>
      <c r="FF2393" s="69"/>
      <c r="FG2393" s="69"/>
      <c r="FH2393" s="69"/>
      <c r="FI2393" s="69"/>
      <c r="FJ2393" s="69"/>
      <c r="FK2393" s="69"/>
      <c r="FL2393" s="69"/>
      <c r="FM2393" s="69"/>
      <c r="FN2393" s="69"/>
      <c r="FO2393" s="69"/>
      <c r="FP2393" s="69"/>
      <c r="FQ2393" s="69"/>
      <c r="FR2393" s="69"/>
      <c r="FS2393" s="69"/>
      <c r="FT2393" s="69"/>
      <c r="FU2393" s="69"/>
      <c r="FV2393" s="69"/>
      <c r="FW2393" s="69"/>
      <c r="FX2393" s="69"/>
      <c r="FY2393" s="69"/>
      <c r="FZ2393" s="69"/>
      <c r="GA2393" s="69"/>
      <c r="GB2393" s="69"/>
      <c r="GC2393" s="69"/>
      <c r="GD2393" s="69"/>
      <c r="GE2393" s="69"/>
      <c r="GF2393" s="69"/>
      <c r="GG2393" s="69"/>
      <c r="GH2393" s="69"/>
      <c r="GI2393" s="69"/>
      <c r="GJ2393" s="69"/>
      <c r="GK2393" s="69"/>
      <c r="GL2393" s="69"/>
      <c r="GM2393" s="69"/>
      <c r="GN2393" s="69"/>
      <c r="GO2393" s="69"/>
      <c r="GP2393" s="69"/>
      <c r="GQ2393" s="69"/>
      <c r="GR2393" s="69"/>
      <c r="GS2393" s="69"/>
      <c r="GT2393" s="69"/>
      <c r="GU2393" s="69"/>
      <c r="GV2393" s="69"/>
      <c r="GW2393" s="69"/>
      <c r="GX2393" s="69"/>
      <c r="GY2393" s="69"/>
      <c r="GZ2393" s="69"/>
      <c r="HA2393" s="69"/>
      <c r="HB2393" s="69"/>
      <c r="HC2393" s="69"/>
      <c r="HD2393" s="69"/>
      <c r="HE2393" s="69"/>
      <c r="HF2393" s="69"/>
      <c r="HG2393" s="69"/>
      <c r="HH2393" s="69"/>
      <c r="HI2393" s="69"/>
      <c r="HJ2393" s="69"/>
      <c r="HK2393" s="69"/>
      <c r="HL2393" s="69"/>
      <c r="HM2393" s="69"/>
      <c r="HN2393" s="69"/>
      <c r="HO2393" s="69"/>
      <c r="HP2393" s="69"/>
      <c r="HQ2393" s="69"/>
      <c r="HR2393" s="69"/>
      <c r="HS2393" s="69"/>
      <c r="HT2393" s="69"/>
      <c r="HU2393" s="69"/>
      <c r="HV2393" s="69"/>
      <c r="HW2393" s="69"/>
      <c r="HX2393" s="69"/>
      <c r="HY2393" s="69"/>
      <c r="HZ2393" s="69"/>
      <c r="IA2393" s="69"/>
      <c r="IB2393" s="69"/>
      <c r="IC2393" s="69"/>
      <c r="ID2393" s="69"/>
      <c r="IE2393" s="69"/>
      <c r="IF2393" s="69"/>
      <c r="IG2393" s="69"/>
      <c r="IH2393" s="69"/>
      <c r="II2393" s="69"/>
      <c r="IJ2393" s="69"/>
      <c r="IK2393" s="69"/>
      <c r="IL2393" s="69"/>
      <c r="IM2393" s="69"/>
      <c r="IN2393" s="69"/>
    </row>
    <row r="2394" spans="1:248" s="70" customFormat="1" ht="47.1" customHeight="1" x14ac:dyDescent="0.2">
      <c r="A2394" s="13" t="s">
        <v>1212</v>
      </c>
      <c r="B2394" s="19">
        <v>52164</v>
      </c>
      <c r="C2394" s="16" t="s">
        <v>1213</v>
      </c>
      <c r="D2394" s="355">
        <v>10500</v>
      </c>
      <c r="E2394" s="69"/>
      <c r="F2394" s="69"/>
      <c r="G2394" s="69"/>
      <c r="H2394" s="69"/>
      <c r="I2394" s="69"/>
      <c r="J2394" s="69"/>
      <c r="N2394" s="69"/>
      <c r="O2394" s="69"/>
      <c r="P2394" s="69"/>
      <c r="Q2394" s="69"/>
      <c r="R2394" s="69"/>
      <c r="S2394" s="69"/>
      <c r="T2394" s="69"/>
      <c r="U2394" s="69"/>
      <c r="V2394" s="69"/>
      <c r="W2394" s="69"/>
      <c r="X2394" s="69"/>
      <c r="Y2394" s="69"/>
      <c r="Z2394" s="69"/>
      <c r="AA2394" s="69"/>
      <c r="AB2394" s="69"/>
      <c r="AC2394" s="69"/>
      <c r="AD2394" s="69"/>
      <c r="AE2394" s="69"/>
      <c r="AF2394" s="69"/>
      <c r="AG2394" s="69"/>
      <c r="AH2394" s="69"/>
      <c r="AI2394" s="69"/>
      <c r="AJ2394" s="69"/>
      <c r="AK2394" s="69"/>
      <c r="AL2394" s="69"/>
      <c r="AM2394" s="69"/>
      <c r="AN2394" s="69"/>
      <c r="AO2394" s="69"/>
      <c r="AP2394" s="69"/>
      <c r="AQ2394" s="69"/>
      <c r="AR2394" s="69"/>
      <c r="AS2394" s="69"/>
      <c r="AT2394" s="69"/>
      <c r="AU2394" s="69"/>
      <c r="AV2394" s="69"/>
      <c r="AW2394" s="69"/>
      <c r="AX2394" s="69"/>
      <c r="AY2394" s="69"/>
      <c r="AZ2394" s="69"/>
      <c r="BA2394" s="69"/>
      <c r="BB2394" s="69"/>
      <c r="BC2394" s="69"/>
      <c r="BD2394" s="69"/>
      <c r="BE2394" s="69"/>
      <c r="BF2394" s="69"/>
      <c r="BG2394" s="69"/>
      <c r="BH2394" s="69"/>
      <c r="BI2394" s="69"/>
      <c r="BJ2394" s="69"/>
      <c r="BK2394" s="69"/>
      <c r="BL2394" s="69"/>
      <c r="BM2394" s="69"/>
      <c r="BN2394" s="69"/>
      <c r="BO2394" s="69"/>
      <c r="BP2394" s="69"/>
      <c r="BQ2394" s="69"/>
      <c r="BR2394" s="69"/>
      <c r="BS2394" s="69"/>
      <c r="BT2394" s="69"/>
      <c r="BU2394" s="69"/>
      <c r="BV2394" s="69"/>
      <c r="BW2394" s="69"/>
      <c r="BX2394" s="69"/>
      <c r="BY2394" s="69"/>
      <c r="BZ2394" s="69"/>
      <c r="CA2394" s="69"/>
      <c r="CB2394" s="69"/>
      <c r="CC2394" s="69"/>
      <c r="CD2394" s="69"/>
      <c r="CE2394" s="69"/>
      <c r="CF2394" s="69"/>
      <c r="CG2394" s="69"/>
      <c r="CH2394" s="69"/>
      <c r="CI2394" s="69"/>
      <c r="CJ2394" s="69"/>
      <c r="CK2394" s="69"/>
      <c r="CL2394" s="69"/>
      <c r="CM2394" s="69"/>
      <c r="CN2394" s="69"/>
      <c r="CO2394" s="69"/>
      <c r="CP2394" s="69"/>
      <c r="CQ2394" s="69"/>
      <c r="CR2394" s="69"/>
      <c r="CS2394" s="69"/>
      <c r="CT2394" s="69"/>
      <c r="CU2394" s="69"/>
      <c r="CV2394" s="69"/>
      <c r="CW2394" s="69"/>
      <c r="CX2394" s="69"/>
      <c r="CY2394" s="69"/>
      <c r="CZ2394" s="69"/>
      <c r="DA2394" s="69"/>
      <c r="DB2394" s="69"/>
      <c r="DC2394" s="69"/>
      <c r="DD2394" s="69"/>
      <c r="DE2394" s="69"/>
      <c r="DF2394" s="69"/>
      <c r="DG2394" s="69"/>
      <c r="DH2394" s="69"/>
      <c r="DI2394" s="69"/>
      <c r="DJ2394" s="69"/>
      <c r="DK2394" s="69"/>
      <c r="DL2394" s="69"/>
      <c r="DM2394" s="69"/>
      <c r="DN2394" s="69"/>
      <c r="DO2394" s="69"/>
      <c r="DP2394" s="69"/>
      <c r="DQ2394" s="69"/>
      <c r="DR2394" s="69"/>
      <c r="DS2394" s="69"/>
      <c r="DT2394" s="69"/>
      <c r="DU2394" s="69"/>
      <c r="DV2394" s="69"/>
      <c r="DW2394" s="69"/>
      <c r="DX2394" s="69"/>
      <c r="DY2394" s="69"/>
      <c r="DZ2394" s="69"/>
      <c r="EA2394" s="69"/>
      <c r="EB2394" s="69"/>
      <c r="EC2394" s="69"/>
      <c r="ED2394" s="69"/>
      <c r="EE2394" s="69"/>
      <c r="EF2394" s="69"/>
      <c r="EG2394" s="69"/>
      <c r="EH2394" s="69"/>
      <c r="EI2394" s="69"/>
      <c r="EJ2394" s="69"/>
      <c r="EK2394" s="69"/>
      <c r="EL2394" s="69"/>
      <c r="EM2394" s="69"/>
      <c r="EN2394" s="69"/>
      <c r="EO2394" s="69"/>
      <c r="EP2394" s="69"/>
      <c r="EQ2394" s="69"/>
      <c r="ER2394" s="69"/>
      <c r="ES2394" s="69"/>
      <c r="ET2394" s="69"/>
      <c r="EU2394" s="69"/>
      <c r="EV2394" s="69"/>
      <c r="EW2394" s="69"/>
      <c r="EX2394" s="69"/>
      <c r="EY2394" s="69"/>
      <c r="EZ2394" s="69"/>
      <c r="FA2394" s="69"/>
      <c r="FB2394" s="69"/>
      <c r="FC2394" s="69"/>
      <c r="FD2394" s="69"/>
      <c r="FE2394" s="69"/>
      <c r="FF2394" s="69"/>
      <c r="FG2394" s="69"/>
      <c r="FH2394" s="69"/>
      <c r="FI2394" s="69"/>
      <c r="FJ2394" s="69"/>
      <c r="FK2394" s="69"/>
      <c r="FL2394" s="69"/>
      <c r="FM2394" s="69"/>
      <c r="FN2394" s="69"/>
      <c r="FO2394" s="69"/>
      <c r="FP2394" s="69"/>
      <c r="FQ2394" s="69"/>
      <c r="FR2394" s="69"/>
      <c r="FS2394" s="69"/>
      <c r="FT2394" s="69"/>
      <c r="FU2394" s="69"/>
      <c r="FV2394" s="69"/>
      <c r="FW2394" s="69"/>
      <c r="FX2394" s="69"/>
      <c r="FY2394" s="69"/>
      <c r="FZ2394" s="69"/>
      <c r="GA2394" s="69"/>
      <c r="GB2394" s="69"/>
      <c r="GC2394" s="69"/>
      <c r="GD2394" s="69"/>
      <c r="GE2394" s="69"/>
      <c r="GF2394" s="69"/>
      <c r="GG2394" s="69"/>
      <c r="GH2394" s="69"/>
      <c r="GI2394" s="69"/>
      <c r="GJ2394" s="69"/>
      <c r="GK2394" s="69"/>
      <c r="GL2394" s="69"/>
      <c r="GM2394" s="69"/>
      <c r="GN2394" s="69"/>
      <c r="GO2394" s="69"/>
      <c r="GP2394" s="69"/>
      <c r="GQ2394" s="69"/>
      <c r="GR2394" s="69"/>
      <c r="GS2394" s="69"/>
      <c r="GT2394" s="69"/>
      <c r="GU2394" s="69"/>
      <c r="GV2394" s="69"/>
      <c r="GW2394" s="69"/>
      <c r="GX2394" s="69"/>
      <c r="GY2394" s="69"/>
      <c r="GZ2394" s="69"/>
      <c r="HA2394" s="69"/>
      <c r="HB2394" s="69"/>
      <c r="HC2394" s="69"/>
      <c r="HD2394" s="69"/>
      <c r="HE2394" s="69"/>
      <c r="HF2394" s="69"/>
      <c r="HG2394" s="69"/>
      <c r="HH2394" s="69"/>
      <c r="HI2394" s="69"/>
      <c r="HJ2394" s="69"/>
      <c r="HK2394" s="69"/>
      <c r="HL2394" s="69"/>
      <c r="HM2394" s="69"/>
      <c r="HN2394" s="69"/>
      <c r="HO2394" s="69"/>
      <c r="HP2394" s="69"/>
      <c r="HQ2394" s="69"/>
      <c r="HR2394" s="69"/>
      <c r="HS2394" s="69"/>
      <c r="HT2394" s="69"/>
      <c r="HU2394" s="69"/>
      <c r="HV2394" s="69"/>
      <c r="HW2394" s="69"/>
      <c r="HX2394" s="69"/>
      <c r="HY2394" s="69"/>
      <c r="HZ2394" s="69"/>
      <c r="IA2394" s="69"/>
      <c r="IB2394" s="69"/>
      <c r="IC2394" s="69"/>
      <c r="ID2394" s="69"/>
      <c r="IE2394" s="69"/>
      <c r="IF2394" s="69"/>
      <c r="IG2394" s="69"/>
      <c r="IH2394" s="69"/>
      <c r="II2394" s="69"/>
      <c r="IJ2394" s="69"/>
      <c r="IK2394" s="69"/>
      <c r="IL2394" s="69"/>
      <c r="IM2394" s="69"/>
      <c r="IN2394" s="69"/>
    </row>
    <row r="2395" spans="1:248" s="70" customFormat="1" ht="15.95" customHeight="1" x14ac:dyDescent="0.2">
      <c r="A2395" s="13" t="s">
        <v>1214</v>
      </c>
      <c r="B2395" s="19">
        <v>52165</v>
      </c>
      <c r="C2395" s="16" t="s">
        <v>1215</v>
      </c>
      <c r="D2395" s="355">
        <v>27500</v>
      </c>
      <c r="E2395" s="69"/>
      <c r="F2395" s="69"/>
      <c r="G2395" s="69"/>
      <c r="H2395" s="69"/>
      <c r="I2395" s="69"/>
      <c r="J2395" s="69"/>
      <c r="N2395" s="69"/>
      <c r="O2395" s="69"/>
      <c r="P2395" s="69"/>
      <c r="Q2395" s="69"/>
      <c r="R2395" s="69"/>
      <c r="S2395" s="69"/>
      <c r="T2395" s="69"/>
      <c r="U2395" s="69"/>
      <c r="V2395" s="69"/>
      <c r="W2395" s="69"/>
      <c r="X2395" s="69"/>
      <c r="Y2395" s="69"/>
      <c r="Z2395" s="69"/>
      <c r="AA2395" s="69"/>
      <c r="AB2395" s="69"/>
      <c r="AC2395" s="69"/>
      <c r="AD2395" s="69"/>
      <c r="AE2395" s="69"/>
      <c r="AF2395" s="69"/>
      <c r="AG2395" s="69"/>
      <c r="AH2395" s="69"/>
      <c r="AI2395" s="69"/>
      <c r="AJ2395" s="69"/>
      <c r="AK2395" s="69"/>
      <c r="AL2395" s="69"/>
      <c r="AM2395" s="69"/>
      <c r="AN2395" s="69"/>
      <c r="AO2395" s="69"/>
      <c r="AP2395" s="69"/>
      <c r="AQ2395" s="69"/>
      <c r="AR2395" s="69"/>
      <c r="AS2395" s="69"/>
      <c r="AT2395" s="69"/>
      <c r="AU2395" s="69"/>
      <c r="AV2395" s="69"/>
      <c r="AW2395" s="69"/>
      <c r="AX2395" s="69"/>
      <c r="AY2395" s="69"/>
      <c r="AZ2395" s="69"/>
      <c r="BA2395" s="69"/>
      <c r="BB2395" s="69"/>
      <c r="BC2395" s="69"/>
      <c r="BD2395" s="69"/>
      <c r="BE2395" s="69"/>
      <c r="BF2395" s="69"/>
      <c r="BG2395" s="69"/>
      <c r="BH2395" s="69"/>
      <c r="BI2395" s="69"/>
      <c r="BJ2395" s="69"/>
      <c r="BK2395" s="69"/>
      <c r="BL2395" s="69"/>
      <c r="BM2395" s="69"/>
      <c r="BN2395" s="69"/>
      <c r="BO2395" s="69"/>
      <c r="BP2395" s="69"/>
      <c r="BQ2395" s="69"/>
      <c r="BR2395" s="69"/>
      <c r="BS2395" s="69"/>
      <c r="BT2395" s="69"/>
      <c r="BU2395" s="69"/>
      <c r="BV2395" s="69"/>
      <c r="BW2395" s="69"/>
      <c r="BX2395" s="69"/>
      <c r="BY2395" s="69"/>
      <c r="BZ2395" s="69"/>
      <c r="CA2395" s="69"/>
      <c r="CB2395" s="69"/>
      <c r="CC2395" s="69"/>
      <c r="CD2395" s="69"/>
      <c r="CE2395" s="69"/>
      <c r="CF2395" s="69"/>
      <c r="CG2395" s="69"/>
      <c r="CH2395" s="69"/>
      <c r="CI2395" s="69"/>
      <c r="CJ2395" s="69"/>
      <c r="CK2395" s="69"/>
      <c r="CL2395" s="69"/>
      <c r="CM2395" s="69"/>
      <c r="CN2395" s="69"/>
      <c r="CO2395" s="69"/>
      <c r="CP2395" s="69"/>
      <c r="CQ2395" s="69"/>
      <c r="CR2395" s="69"/>
      <c r="CS2395" s="69"/>
      <c r="CT2395" s="69"/>
      <c r="CU2395" s="69"/>
      <c r="CV2395" s="69"/>
      <c r="CW2395" s="69"/>
      <c r="CX2395" s="69"/>
      <c r="CY2395" s="69"/>
      <c r="CZ2395" s="69"/>
      <c r="DA2395" s="69"/>
      <c r="DB2395" s="69"/>
      <c r="DC2395" s="69"/>
      <c r="DD2395" s="69"/>
      <c r="DE2395" s="69"/>
      <c r="DF2395" s="69"/>
      <c r="DG2395" s="69"/>
      <c r="DH2395" s="69"/>
      <c r="DI2395" s="69"/>
      <c r="DJ2395" s="69"/>
      <c r="DK2395" s="69"/>
      <c r="DL2395" s="69"/>
      <c r="DM2395" s="69"/>
      <c r="DN2395" s="69"/>
      <c r="DO2395" s="69"/>
      <c r="DP2395" s="69"/>
      <c r="DQ2395" s="69"/>
      <c r="DR2395" s="69"/>
      <c r="DS2395" s="69"/>
      <c r="DT2395" s="69"/>
      <c r="DU2395" s="69"/>
      <c r="DV2395" s="69"/>
      <c r="DW2395" s="69"/>
      <c r="DX2395" s="69"/>
      <c r="DY2395" s="69"/>
      <c r="DZ2395" s="69"/>
      <c r="EA2395" s="69"/>
      <c r="EB2395" s="69"/>
      <c r="EC2395" s="69"/>
      <c r="ED2395" s="69"/>
      <c r="EE2395" s="69"/>
      <c r="EF2395" s="69"/>
      <c r="EG2395" s="69"/>
      <c r="EH2395" s="69"/>
      <c r="EI2395" s="69"/>
      <c r="EJ2395" s="69"/>
      <c r="EK2395" s="69"/>
      <c r="EL2395" s="69"/>
      <c r="EM2395" s="69"/>
      <c r="EN2395" s="69"/>
      <c r="EO2395" s="69"/>
      <c r="EP2395" s="69"/>
      <c r="EQ2395" s="69"/>
      <c r="ER2395" s="69"/>
      <c r="ES2395" s="69"/>
      <c r="ET2395" s="69"/>
      <c r="EU2395" s="69"/>
      <c r="EV2395" s="69"/>
      <c r="EW2395" s="69"/>
      <c r="EX2395" s="69"/>
      <c r="EY2395" s="69"/>
      <c r="EZ2395" s="69"/>
      <c r="FA2395" s="69"/>
      <c r="FB2395" s="69"/>
      <c r="FC2395" s="69"/>
      <c r="FD2395" s="69"/>
      <c r="FE2395" s="69"/>
      <c r="FF2395" s="69"/>
      <c r="FG2395" s="69"/>
      <c r="FH2395" s="69"/>
      <c r="FI2395" s="69"/>
      <c r="FJ2395" s="69"/>
      <c r="FK2395" s="69"/>
      <c r="FL2395" s="69"/>
      <c r="FM2395" s="69"/>
      <c r="FN2395" s="69"/>
      <c r="FO2395" s="69"/>
      <c r="FP2395" s="69"/>
      <c r="FQ2395" s="69"/>
      <c r="FR2395" s="69"/>
      <c r="FS2395" s="69"/>
      <c r="FT2395" s="69"/>
      <c r="FU2395" s="69"/>
      <c r="FV2395" s="69"/>
      <c r="FW2395" s="69"/>
      <c r="FX2395" s="69"/>
      <c r="FY2395" s="69"/>
      <c r="FZ2395" s="69"/>
      <c r="GA2395" s="69"/>
      <c r="GB2395" s="69"/>
      <c r="GC2395" s="69"/>
      <c r="GD2395" s="69"/>
      <c r="GE2395" s="69"/>
      <c r="GF2395" s="69"/>
      <c r="GG2395" s="69"/>
      <c r="GH2395" s="69"/>
      <c r="GI2395" s="69"/>
      <c r="GJ2395" s="69"/>
      <c r="GK2395" s="69"/>
      <c r="GL2395" s="69"/>
      <c r="GM2395" s="69"/>
      <c r="GN2395" s="69"/>
      <c r="GO2395" s="69"/>
      <c r="GP2395" s="69"/>
      <c r="GQ2395" s="69"/>
      <c r="GR2395" s="69"/>
      <c r="GS2395" s="69"/>
      <c r="GT2395" s="69"/>
      <c r="GU2395" s="69"/>
      <c r="GV2395" s="69"/>
      <c r="GW2395" s="69"/>
      <c r="GX2395" s="69"/>
      <c r="GY2395" s="69"/>
      <c r="GZ2395" s="69"/>
      <c r="HA2395" s="69"/>
      <c r="HB2395" s="69"/>
      <c r="HC2395" s="69"/>
      <c r="HD2395" s="69"/>
      <c r="HE2395" s="69"/>
      <c r="HF2395" s="69"/>
      <c r="HG2395" s="69"/>
      <c r="HH2395" s="69"/>
      <c r="HI2395" s="69"/>
      <c r="HJ2395" s="69"/>
      <c r="HK2395" s="69"/>
      <c r="HL2395" s="69"/>
      <c r="HM2395" s="69"/>
      <c r="HN2395" s="69"/>
      <c r="HO2395" s="69"/>
      <c r="HP2395" s="69"/>
      <c r="HQ2395" s="69"/>
      <c r="HR2395" s="69"/>
      <c r="HS2395" s="69"/>
      <c r="HT2395" s="69"/>
      <c r="HU2395" s="69"/>
      <c r="HV2395" s="69"/>
      <c r="HW2395" s="69"/>
      <c r="HX2395" s="69"/>
      <c r="HY2395" s="69"/>
      <c r="HZ2395" s="69"/>
      <c r="IA2395" s="69"/>
      <c r="IB2395" s="69"/>
      <c r="IC2395" s="69"/>
      <c r="ID2395" s="69"/>
      <c r="IE2395" s="69"/>
      <c r="IF2395" s="69"/>
      <c r="IG2395" s="69"/>
      <c r="IH2395" s="69"/>
      <c r="II2395" s="69"/>
      <c r="IJ2395" s="69"/>
      <c r="IK2395" s="69"/>
      <c r="IL2395" s="69"/>
      <c r="IM2395" s="69"/>
      <c r="IN2395" s="69"/>
    </row>
    <row r="2396" spans="1:248" s="70" customFormat="1" ht="15.95" customHeight="1" x14ac:dyDescent="0.2">
      <c r="A2396" s="13" t="s">
        <v>1216</v>
      </c>
      <c r="B2396" s="19">
        <v>52166</v>
      </c>
      <c r="C2396" s="16" t="s">
        <v>1217</v>
      </c>
      <c r="D2396" s="355">
        <v>20000</v>
      </c>
      <c r="E2396" s="69"/>
      <c r="F2396" s="69"/>
      <c r="G2396" s="69"/>
      <c r="H2396" s="69"/>
      <c r="I2396" s="69"/>
      <c r="J2396" s="69"/>
      <c r="N2396" s="69"/>
      <c r="O2396" s="69"/>
      <c r="P2396" s="69"/>
      <c r="Q2396" s="69"/>
      <c r="R2396" s="69"/>
      <c r="S2396" s="69"/>
      <c r="T2396" s="69"/>
      <c r="U2396" s="69"/>
      <c r="V2396" s="69"/>
      <c r="W2396" s="69"/>
      <c r="X2396" s="69"/>
      <c r="Y2396" s="69"/>
      <c r="Z2396" s="69"/>
      <c r="AA2396" s="69"/>
      <c r="AB2396" s="69"/>
      <c r="AC2396" s="69"/>
      <c r="AD2396" s="69"/>
      <c r="AE2396" s="69"/>
      <c r="AF2396" s="69"/>
      <c r="AG2396" s="69"/>
      <c r="AH2396" s="69"/>
      <c r="AI2396" s="69"/>
      <c r="AJ2396" s="69"/>
      <c r="AK2396" s="69"/>
      <c r="AL2396" s="69"/>
      <c r="AM2396" s="69"/>
      <c r="AN2396" s="69"/>
      <c r="AO2396" s="69"/>
      <c r="AP2396" s="69"/>
      <c r="AQ2396" s="69"/>
      <c r="AR2396" s="69"/>
      <c r="AS2396" s="69"/>
      <c r="AT2396" s="69"/>
      <c r="AU2396" s="69"/>
      <c r="AV2396" s="69"/>
      <c r="AW2396" s="69"/>
      <c r="AX2396" s="69"/>
      <c r="AY2396" s="69"/>
      <c r="AZ2396" s="69"/>
      <c r="BA2396" s="69"/>
      <c r="BB2396" s="69"/>
      <c r="BC2396" s="69"/>
      <c r="BD2396" s="69"/>
      <c r="BE2396" s="69"/>
      <c r="BF2396" s="69"/>
      <c r="BG2396" s="69"/>
      <c r="BH2396" s="69"/>
      <c r="BI2396" s="69"/>
      <c r="BJ2396" s="69"/>
      <c r="BK2396" s="69"/>
      <c r="BL2396" s="69"/>
      <c r="BM2396" s="69"/>
      <c r="BN2396" s="69"/>
      <c r="BO2396" s="69"/>
      <c r="BP2396" s="69"/>
      <c r="BQ2396" s="69"/>
      <c r="BR2396" s="69"/>
      <c r="BS2396" s="69"/>
      <c r="BT2396" s="69"/>
      <c r="BU2396" s="69"/>
      <c r="BV2396" s="69"/>
      <c r="BW2396" s="69"/>
      <c r="BX2396" s="69"/>
      <c r="BY2396" s="69"/>
      <c r="BZ2396" s="69"/>
      <c r="CA2396" s="69"/>
      <c r="CB2396" s="69"/>
      <c r="CC2396" s="69"/>
      <c r="CD2396" s="69"/>
      <c r="CE2396" s="69"/>
      <c r="CF2396" s="69"/>
      <c r="CG2396" s="69"/>
      <c r="CH2396" s="69"/>
      <c r="CI2396" s="69"/>
      <c r="CJ2396" s="69"/>
      <c r="CK2396" s="69"/>
      <c r="CL2396" s="69"/>
      <c r="CM2396" s="69"/>
      <c r="CN2396" s="69"/>
      <c r="CO2396" s="69"/>
      <c r="CP2396" s="69"/>
      <c r="CQ2396" s="69"/>
      <c r="CR2396" s="69"/>
      <c r="CS2396" s="69"/>
      <c r="CT2396" s="69"/>
      <c r="CU2396" s="69"/>
      <c r="CV2396" s="69"/>
      <c r="CW2396" s="69"/>
      <c r="CX2396" s="69"/>
      <c r="CY2396" s="69"/>
      <c r="CZ2396" s="69"/>
      <c r="DA2396" s="69"/>
      <c r="DB2396" s="69"/>
      <c r="DC2396" s="69"/>
      <c r="DD2396" s="69"/>
      <c r="DE2396" s="69"/>
      <c r="DF2396" s="69"/>
      <c r="DG2396" s="69"/>
      <c r="DH2396" s="69"/>
      <c r="DI2396" s="69"/>
      <c r="DJ2396" s="69"/>
      <c r="DK2396" s="69"/>
      <c r="DL2396" s="69"/>
      <c r="DM2396" s="69"/>
      <c r="DN2396" s="69"/>
      <c r="DO2396" s="69"/>
      <c r="DP2396" s="69"/>
      <c r="DQ2396" s="69"/>
      <c r="DR2396" s="69"/>
      <c r="DS2396" s="69"/>
      <c r="DT2396" s="69"/>
      <c r="DU2396" s="69"/>
      <c r="DV2396" s="69"/>
      <c r="DW2396" s="69"/>
      <c r="DX2396" s="69"/>
      <c r="DY2396" s="69"/>
      <c r="DZ2396" s="69"/>
      <c r="EA2396" s="69"/>
      <c r="EB2396" s="69"/>
      <c r="EC2396" s="69"/>
      <c r="ED2396" s="69"/>
      <c r="EE2396" s="69"/>
      <c r="EF2396" s="69"/>
      <c r="EG2396" s="69"/>
      <c r="EH2396" s="69"/>
      <c r="EI2396" s="69"/>
      <c r="EJ2396" s="69"/>
      <c r="EK2396" s="69"/>
      <c r="EL2396" s="69"/>
      <c r="EM2396" s="69"/>
      <c r="EN2396" s="69"/>
      <c r="EO2396" s="69"/>
      <c r="EP2396" s="69"/>
      <c r="EQ2396" s="69"/>
      <c r="ER2396" s="69"/>
      <c r="ES2396" s="69"/>
      <c r="ET2396" s="69"/>
      <c r="EU2396" s="69"/>
      <c r="EV2396" s="69"/>
      <c r="EW2396" s="69"/>
      <c r="EX2396" s="69"/>
      <c r="EY2396" s="69"/>
      <c r="EZ2396" s="69"/>
      <c r="FA2396" s="69"/>
      <c r="FB2396" s="69"/>
      <c r="FC2396" s="69"/>
      <c r="FD2396" s="69"/>
      <c r="FE2396" s="69"/>
      <c r="FF2396" s="69"/>
      <c r="FG2396" s="69"/>
      <c r="FH2396" s="69"/>
      <c r="FI2396" s="69"/>
      <c r="FJ2396" s="69"/>
      <c r="FK2396" s="69"/>
      <c r="FL2396" s="69"/>
      <c r="FM2396" s="69"/>
      <c r="FN2396" s="69"/>
      <c r="FO2396" s="69"/>
      <c r="FP2396" s="69"/>
      <c r="FQ2396" s="69"/>
      <c r="FR2396" s="69"/>
      <c r="FS2396" s="69"/>
      <c r="FT2396" s="69"/>
      <c r="FU2396" s="69"/>
      <c r="FV2396" s="69"/>
      <c r="FW2396" s="69"/>
      <c r="FX2396" s="69"/>
      <c r="FY2396" s="69"/>
      <c r="FZ2396" s="69"/>
      <c r="GA2396" s="69"/>
      <c r="GB2396" s="69"/>
      <c r="GC2396" s="69"/>
      <c r="GD2396" s="69"/>
      <c r="GE2396" s="69"/>
      <c r="GF2396" s="69"/>
      <c r="GG2396" s="69"/>
      <c r="GH2396" s="69"/>
      <c r="GI2396" s="69"/>
      <c r="GJ2396" s="69"/>
      <c r="GK2396" s="69"/>
      <c r="GL2396" s="69"/>
      <c r="GM2396" s="69"/>
      <c r="GN2396" s="69"/>
      <c r="GO2396" s="69"/>
      <c r="GP2396" s="69"/>
      <c r="GQ2396" s="69"/>
      <c r="GR2396" s="69"/>
      <c r="GS2396" s="69"/>
      <c r="GT2396" s="69"/>
      <c r="GU2396" s="69"/>
      <c r="GV2396" s="69"/>
      <c r="GW2396" s="69"/>
      <c r="GX2396" s="69"/>
      <c r="GY2396" s="69"/>
      <c r="GZ2396" s="69"/>
      <c r="HA2396" s="69"/>
      <c r="HB2396" s="69"/>
      <c r="HC2396" s="69"/>
      <c r="HD2396" s="69"/>
      <c r="HE2396" s="69"/>
      <c r="HF2396" s="69"/>
      <c r="HG2396" s="69"/>
      <c r="HH2396" s="69"/>
      <c r="HI2396" s="69"/>
      <c r="HJ2396" s="69"/>
      <c r="HK2396" s="69"/>
      <c r="HL2396" s="69"/>
      <c r="HM2396" s="69"/>
      <c r="HN2396" s="69"/>
      <c r="HO2396" s="69"/>
      <c r="HP2396" s="69"/>
      <c r="HQ2396" s="69"/>
      <c r="HR2396" s="69"/>
      <c r="HS2396" s="69"/>
      <c r="HT2396" s="69"/>
      <c r="HU2396" s="69"/>
      <c r="HV2396" s="69"/>
      <c r="HW2396" s="69"/>
      <c r="HX2396" s="69"/>
      <c r="HY2396" s="69"/>
      <c r="HZ2396" s="69"/>
      <c r="IA2396" s="69"/>
      <c r="IB2396" s="69"/>
      <c r="IC2396" s="69"/>
      <c r="ID2396" s="69"/>
      <c r="IE2396" s="69"/>
      <c r="IF2396" s="69"/>
      <c r="IG2396" s="69"/>
      <c r="IH2396" s="69"/>
      <c r="II2396" s="69"/>
      <c r="IJ2396" s="69"/>
      <c r="IK2396" s="69"/>
      <c r="IL2396" s="69"/>
      <c r="IM2396" s="69"/>
      <c r="IN2396" s="69"/>
    </row>
    <row r="2397" spans="1:248" s="70" customFormat="1" ht="32.1" customHeight="1" x14ac:dyDescent="0.2">
      <c r="A2397" s="13" t="s">
        <v>1216</v>
      </c>
      <c r="B2397" s="19">
        <v>52167</v>
      </c>
      <c r="C2397" s="16" t="s">
        <v>1218</v>
      </c>
      <c r="D2397" s="355">
        <v>25000</v>
      </c>
      <c r="E2397" s="69"/>
      <c r="F2397" s="69"/>
      <c r="G2397" s="69"/>
      <c r="H2397" s="69"/>
      <c r="I2397" s="69"/>
      <c r="J2397" s="69"/>
      <c r="N2397" s="69"/>
      <c r="O2397" s="69"/>
      <c r="P2397" s="69"/>
      <c r="Q2397" s="69"/>
      <c r="R2397" s="69"/>
      <c r="S2397" s="69"/>
      <c r="T2397" s="69"/>
      <c r="U2397" s="69"/>
      <c r="V2397" s="69"/>
      <c r="W2397" s="69"/>
      <c r="X2397" s="69"/>
      <c r="Y2397" s="69"/>
      <c r="Z2397" s="69"/>
      <c r="AA2397" s="69"/>
      <c r="AB2397" s="69"/>
      <c r="AC2397" s="69"/>
      <c r="AD2397" s="69"/>
      <c r="AE2397" s="69"/>
      <c r="AF2397" s="69"/>
      <c r="AG2397" s="69"/>
      <c r="AH2397" s="69"/>
      <c r="AI2397" s="69"/>
      <c r="AJ2397" s="69"/>
      <c r="AK2397" s="69"/>
      <c r="AL2397" s="69"/>
      <c r="AM2397" s="69"/>
      <c r="AN2397" s="69"/>
      <c r="AO2397" s="69"/>
      <c r="AP2397" s="69"/>
      <c r="AQ2397" s="69"/>
      <c r="AR2397" s="69"/>
      <c r="AS2397" s="69"/>
      <c r="AT2397" s="69"/>
      <c r="AU2397" s="69"/>
      <c r="AV2397" s="69"/>
      <c r="AW2397" s="69"/>
      <c r="AX2397" s="69"/>
      <c r="AY2397" s="69"/>
      <c r="AZ2397" s="69"/>
      <c r="BA2397" s="69"/>
      <c r="BB2397" s="69"/>
      <c r="BC2397" s="69"/>
      <c r="BD2397" s="69"/>
      <c r="BE2397" s="69"/>
      <c r="BF2397" s="69"/>
      <c r="BG2397" s="69"/>
      <c r="BH2397" s="69"/>
      <c r="BI2397" s="69"/>
      <c r="BJ2397" s="69"/>
      <c r="BK2397" s="69"/>
      <c r="BL2397" s="69"/>
      <c r="BM2397" s="69"/>
      <c r="BN2397" s="69"/>
      <c r="BO2397" s="69"/>
      <c r="BP2397" s="69"/>
      <c r="BQ2397" s="69"/>
      <c r="BR2397" s="69"/>
      <c r="BS2397" s="69"/>
      <c r="BT2397" s="69"/>
      <c r="BU2397" s="69"/>
      <c r="BV2397" s="69"/>
      <c r="BW2397" s="69"/>
      <c r="BX2397" s="69"/>
      <c r="BY2397" s="69"/>
      <c r="BZ2397" s="69"/>
      <c r="CA2397" s="69"/>
      <c r="CB2397" s="69"/>
      <c r="CC2397" s="69"/>
      <c r="CD2397" s="69"/>
      <c r="CE2397" s="69"/>
      <c r="CF2397" s="69"/>
      <c r="CG2397" s="69"/>
      <c r="CH2397" s="69"/>
      <c r="CI2397" s="69"/>
      <c r="CJ2397" s="69"/>
      <c r="CK2397" s="69"/>
      <c r="CL2397" s="69"/>
      <c r="CM2397" s="69"/>
      <c r="CN2397" s="69"/>
      <c r="CO2397" s="69"/>
      <c r="CP2397" s="69"/>
      <c r="CQ2397" s="69"/>
      <c r="CR2397" s="69"/>
      <c r="CS2397" s="69"/>
      <c r="CT2397" s="69"/>
      <c r="CU2397" s="69"/>
      <c r="CV2397" s="69"/>
      <c r="CW2397" s="69"/>
      <c r="CX2397" s="69"/>
      <c r="CY2397" s="69"/>
      <c r="CZ2397" s="69"/>
      <c r="DA2397" s="69"/>
      <c r="DB2397" s="69"/>
      <c r="DC2397" s="69"/>
      <c r="DD2397" s="69"/>
      <c r="DE2397" s="69"/>
      <c r="DF2397" s="69"/>
      <c r="DG2397" s="69"/>
      <c r="DH2397" s="69"/>
      <c r="DI2397" s="69"/>
      <c r="DJ2397" s="69"/>
      <c r="DK2397" s="69"/>
      <c r="DL2397" s="69"/>
      <c r="DM2397" s="69"/>
      <c r="DN2397" s="69"/>
      <c r="DO2397" s="69"/>
      <c r="DP2397" s="69"/>
      <c r="DQ2397" s="69"/>
      <c r="DR2397" s="69"/>
      <c r="DS2397" s="69"/>
      <c r="DT2397" s="69"/>
      <c r="DU2397" s="69"/>
      <c r="DV2397" s="69"/>
      <c r="DW2397" s="69"/>
      <c r="DX2397" s="69"/>
      <c r="DY2397" s="69"/>
      <c r="DZ2397" s="69"/>
      <c r="EA2397" s="69"/>
      <c r="EB2397" s="69"/>
      <c r="EC2397" s="69"/>
      <c r="ED2397" s="69"/>
      <c r="EE2397" s="69"/>
      <c r="EF2397" s="69"/>
      <c r="EG2397" s="69"/>
      <c r="EH2397" s="69"/>
      <c r="EI2397" s="69"/>
      <c r="EJ2397" s="69"/>
      <c r="EK2397" s="69"/>
      <c r="EL2397" s="69"/>
      <c r="EM2397" s="69"/>
      <c r="EN2397" s="69"/>
      <c r="EO2397" s="69"/>
      <c r="EP2397" s="69"/>
      <c r="EQ2397" s="69"/>
      <c r="ER2397" s="69"/>
      <c r="ES2397" s="69"/>
      <c r="ET2397" s="69"/>
      <c r="EU2397" s="69"/>
      <c r="EV2397" s="69"/>
      <c r="EW2397" s="69"/>
      <c r="EX2397" s="69"/>
      <c r="EY2397" s="69"/>
      <c r="EZ2397" s="69"/>
      <c r="FA2397" s="69"/>
      <c r="FB2397" s="69"/>
      <c r="FC2397" s="69"/>
      <c r="FD2397" s="69"/>
      <c r="FE2397" s="69"/>
      <c r="FF2397" s="69"/>
      <c r="FG2397" s="69"/>
      <c r="FH2397" s="69"/>
      <c r="FI2397" s="69"/>
      <c r="FJ2397" s="69"/>
      <c r="FK2397" s="69"/>
      <c r="FL2397" s="69"/>
      <c r="FM2397" s="69"/>
      <c r="FN2397" s="69"/>
      <c r="FO2397" s="69"/>
      <c r="FP2397" s="69"/>
      <c r="FQ2397" s="69"/>
      <c r="FR2397" s="69"/>
      <c r="FS2397" s="69"/>
      <c r="FT2397" s="69"/>
      <c r="FU2397" s="69"/>
      <c r="FV2397" s="69"/>
      <c r="FW2397" s="69"/>
      <c r="FX2397" s="69"/>
      <c r="FY2397" s="69"/>
      <c r="FZ2397" s="69"/>
      <c r="GA2397" s="69"/>
      <c r="GB2397" s="69"/>
      <c r="GC2397" s="69"/>
      <c r="GD2397" s="69"/>
      <c r="GE2397" s="69"/>
      <c r="GF2397" s="69"/>
      <c r="GG2397" s="69"/>
      <c r="GH2397" s="69"/>
      <c r="GI2397" s="69"/>
      <c r="GJ2397" s="69"/>
      <c r="GK2397" s="69"/>
      <c r="GL2397" s="69"/>
      <c r="GM2397" s="69"/>
      <c r="GN2397" s="69"/>
      <c r="GO2397" s="69"/>
      <c r="GP2397" s="69"/>
      <c r="GQ2397" s="69"/>
      <c r="GR2397" s="69"/>
      <c r="GS2397" s="69"/>
      <c r="GT2397" s="69"/>
      <c r="GU2397" s="69"/>
      <c r="GV2397" s="69"/>
      <c r="GW2397" s="69"/>
      <c r="GX2397" s="69"/>
      <c r="GY2397" s="69"/>
      <c r="GZ2397" s="69"/>
      <c r="HA2397" s="69"/>
      <c r="HB2397" s="69"/>
      <c r="HC2397" s="69"/>
      <c r="HD2397" s="69"/>
      <c r="HE2397" s="69"/>
      <c r="HF2397" s="69"/>
      <c r="HG2397" s="69"/>
      <c r="HH2397" s="69"/>
      <c r="HI2397" s="69"/>
      <c r="HJ2397" s="69"/>
      <c r="HK2397" s="69"/>
      <c r="HL2397" s="69"/>
      <c r="HM2397" s="69"/>
      <c r="HN2397" s="69"/>
      <c r="HO2397" s="69"/>
      <c r="HP2397" s="69"/>
      <c r="HQ2397" s="69"/>
      <c r="HR2397" s="69"/>
      <c r="HS2397" s="69"/>
      <c r="HT2397" s="69"/>
      <c r="HU2397" s="69"/>
      <c r="HV2397" s="69"/>
      <c r="HW2397" s="69"/>
      <c r="HX2397" s="69"/>
      <c r="HY2397" s="69"/>
      <c r="HZ2397" s="69"/>
      <c r="IA2397" s="69"/>
      <c r="IB2397" s="69"/>
      <c r="IC2397" s="69"/>
      <c r="ID2397" s="69"/>
      <c r="IE2397" s="69"/>
      <c r="IF2397" s="69"/>
      <c r="IG2397" s="69"/>
      <c r="IH2397" s="69"/>
      <c r="II2397" s="69"/>
      <c r="IJ2397" s="69"/>
      <c r="IK2397" s="69"/>
      <c r="IL2397" s="69"/>
      <c r="IM2397" s="69"/>
      <c r="IN2397" s="69"/>
    </row>
    <row r="2398" spans="1:248" s="70" customFormat="1" ht="47.1" customHeight="1" x14ac:dyDescent="0.2">
      <c r="A2398" s="13" t="s">
        <v>1216</v>
      </c>
      <c r="B2398" s="19">
        <v>52168</v>
      </c>
      <c r="C2398" s="16" t="s">
        <v>1219</v>
      </c>
      <c r="D2398" s="355">
        <v>30000</v>
      </c>
      <c r="E2398" s="69"/>
      <c r="F2398" s="69"/>
      <c r="G2398" s="69"/>
      <c r="H2398" s="69"/>
      <c r="I2398" s="69"/>
      <c r="J2398" s="69"/>
      <c r="N2398" s="69"/>
      <c r="O2398" s="69"/>
      <c r="P2398" s="69"/>
      <c r="Q2398" s="69"/>
      <c r="R2398" s="69"/>
      <c r="S2398" s="69"/>
      <c r="T2398" s="69"/>
      <c r="U2398" s="69"/>
      <c r="V2398" s="69"/>
      <c r="W2398" s="69"/>
      <c r="X2398" s="69"/>
      <c r="Y2398" s="69"/>
      <c r="Z2398" s="69"/>
      <c r="AA2398" s="69"/>
      <c r="AB2398" s="69"/>
      <c r="AC2398" s="69"/>
      <c r="AD2398" s="69"/>
      <c r="AE2398" s="69"/>
      <c r="AF2398" s="69"/>
      <c r="AG2398" s="69"/>
      <c r="AH2398" s="69"/>
      <c r="AI2398" s="69"/>
      <c r="AJ2398" s="69"/>
      <c r="AK2398" s="69"/>
      <c r="AL2398" s="69"/>
      <c r="AM2398" s="69"/>
      <c r="AN2398" s="69"/>
      <c r="AO2398" s="69"/>
      <c r="AP2398" s="69"/>
      <c r="AQ2398" s="69"/>
      <c r="AR2398" s="69"/>
      <c r="AS2398" s="69"/>
      <c r="AT2398" s="69"/>
      <c r="AU2398" s="69"/>
      <c r="AV2398" s="69"/>
      <c r="AW2398" s="69"/>
      <c r="AX2398" s="69"/>
      <c r="AY2398" s="69"/>
      <c r="AZ2398" s="69"/>
      <c r="BA2398" s="69"/>
      <c r="BB2398" s="69"/>
      <c r="BC2398" s="69"/>
      <c r="BD2398" s="69"/>
      <c r="BE2398" s="69"/>
      <c r="BF2398" s="69"/>
      <c r="BG2398" s="69"/>
      <c r="BH2398" s="69"/>
      <c r="BI2398" s="69"/>
      <c r="BJ2398" s="69"/>
      <c r="BK2398" s="69"/>
      <c r="BL2398" s="69"/>
      <c r="BM2398" s="69"/>
      <c r="BN2398" s="69"/>
      <c r="BO2398" s="69"/>
      <c r="BP2398" s="69"/>
      <c r="BQ2398" s="69"/>
      <c r="BR2398" s="69"/>
      <c r="BS2398" s="69"/>
      <c r="BT2398" s="69"/>
      <c r="BU2398" s="69"/>
      <c r="BV2398" s="69"/>
      <c r="BW2398" s="69"/>
      <c r="BX2398" s="69"/>
      <c r="BY2398" s="69"/>
      <c r="BZ2398" s="69"/>
      <c r="CA2398" s="69"/>
      <c r="CB2398" s="69"/>
      <c r="CC2398" s="69"/>
      <c r="CD2398" s="69"/>
      <c r="CE2398" s="69"/>
      <c r="CF2398" s="69"/>
      <c r="CG2398" s="69"/>
      <c r="CH2398" s="69"/>
      <c r="CI2398" s="69"/>
      <c r="CJ2398" s="69"/>
      <c r="CK2398" s="69"/>
      <c r="CL2398" s="69"/>
      <c r="CM2398" s="69"/>
      <c r="CN2398" s="69"/>
      <c r="CO2398" s="69"/>
      <c r="CP2398" s="69"/>
      <c r="CQ2398" s="69"/>
      <c r="CR2398" s="69"/>
      <c r="CS2398" s="69"/>
      <c r="CT2398" s="69"/>
      <c r="CU2398" s="69"/>
      <c r="CV2398" s="69"/>
      <c r="CW2398" s="69"/>
      <c r="CX2398" s="69"/>
      <c r="CY2398" s="69"/>
      <c r="CZ2398" s="69"/>
      <c r="DA2398" s="69"/>
      <c r="DB2398" s="69"/>
      <c r="DC2398" s="69"/>
      <c r="DD2398" s="69"/>
      <c r="DE2398" s="69"/>
      <c r="DF2398" s="69"/>
      <c r="DG2398" s="69"/>
      <c r="DH2398" s="69"/>
      <c r="DI2398" s="69"/>
      <c r="DJ2398" s="69"/>
      <c r="DK2398" s="69"/>
      <c r="DL2398" s="69"/>
      <c r="DM2398" s="69"/>
      <c r="DN2398" s="69"/>
      <c r="DO2398" s="69"/>
      <c r="DP2398" s="69"/>
      <c r="DQ2398" s="69"/>
      <c r="DR2398" s="69"/>
      <c r="DS2398" s="69"/>
      <c r="DT2398" s="69"/>
      <c r="DU2398" s="69"/>
      <c r="DV2398" s="69"/>
      <c r="DW2398" s="69"/>
      <c r="DX2398" s="69"/>
      <c r="DY2398" s="69"/>
      <c r="DZ2398" s="69"/>
      <c r="EA2398" s="69"/>
      <c r="EB2398" s="69"/>
      <c r="EC2398" s="69"/>
      <c r="ED2398" s="69"/>
      <c r="EE2398" s="69"/>
      <c r="EF2398" s="69"/>
      <c r="EG2398" s="69"/>
      <c r="EH2398" s="69"/>
      <c r="EI2398" s="69"/>
      <c r="EJ2398" s="69"/>
      <c r="EK2398" s="69"/>
      <c r="EL2398" s="69"/>
      <c r="EM2398" s="69"/>
      <c r="EN2398" s="69"/>
      <c r="EO2398" s="69"/>
      <c r="EP2398" s="69"/>
      <c r="EQ2398" s="69"/>
      <c r="ER2398" s="69"/>
      <c r="ES2398" s="69"/>
      <c r="ET2398" s="69"/>
      <c r="EU2398" s="69"/>
      <c r="EV2398" s="69"/>
      <c r="EW2398" s="69"/>
      <c r="EX2398" s="69"/>
      <c r="EY2398" s="69"/>
      <c r="EZ2398" s="69"/>
      <c r="FA2398" s="69"/>
      <c r="FB2398" s="69"/>
      <c r="FC2398" s="69"/>
      <c r="FD2398" s="69"/>
      <c r="FE2398" s="69"/>
      <c r="FF2398" s="69"/>
      <c r="FG2398" s="69"/>
      <c r="FH2398" s="69"/>
      <c r="FI2398" s="69"/>
      <c r="FJ2398" s="69"/>
      <c r="FK2398" s="69"/>
      <c r="FL2398" s="69"/>
      <c r="FM2398" s="69"/>
      <c r="FN2398" s="69"/>
      <c r="FO2398" s="69"/>
      <c r="FP2398" s="69"/>
      <c r="FQ2398" s="69"/>
      <c r="FR2398" s="69"/>
      <c r="FS2398" s="69"/>
      <c r="FT2398" s="69"/>
      <c r="FU2398" s="69"/>
      <c r="FV2398" s="69"/>
      <c r="FW2398" s="69"/>
      <c r="FX2398" s="69"/>
      <c r="FY2398" s="69"/>
      <c r="FZ2398" s="69"/>
      <c r="GA2398" s="69"/>
      <c r="GB2398" s="69"/>
      <c r="GC2398" s="69"/>
      <c r="GD2398" s="69"/>
      <c r="GE2398" s="69"/>
      <c r="GF2398" s="69"/>
      <c r="GG2398" s="69"/>
      <c r="GH2398" s="69"/>
      <c r="GI2398" s="69"/>
      <c r="GJ2398" s="69"/>
      <c r="GK2398" s="69"/>
      <c r="GL2398" s="69"/>
      <c r="GM2398" s="69"/>
      <c r="GN2398" s="69"/>
      <c r="GO2398" s="69"/>
      <c r="GP2398" s="69"/>
      <c r="GQ2398" s="69"/>
      <c r="GR2398" s="69"/>
      <c r="GS2398" s="69"/>
      <c r="GT2398" s="69"/>
      <c r="GU2398" s="69"/>
      <c r="GV2398" s="69"/>
      <c r="GW2398" s="69"/>
      <c r="GX2398" s="69"/>
      <c r="GY2398" s="69"/>
      <c r="GZ2398" s="69"/>
      <c r="HA2398" s="69"/>
      <c r="HB2398" s="69"/>
      <c r="HC2398" s="69"/>
      <c r="HD2398" s="69"/>
      <c r="HE2398" s="69"/>
      <c r="HF2398" s="69"/>
      <c r="HG2398" s="69"/>
      <c r="HH2398" s="69"/>
      <c r="HI2398" s="69"/>
      <c r="HJ2398" s="69"/>
      <c r="HK2398" s="69"/>
      <c r="HL2398" s="69"/>
      <c r="HM2398" s="69"/>
      <c r="HN2398" s="69"/>
      <c r="HO2398" s="69"/>
      <c r="HP2398" s="69"/>
      <c r="HQ2398" s="69"/>
      <c r="HR2398" s="69"/>
      <c r="HS2398" s="69"/>
      <c r="HT2398" s="69"/>
      <c r="HU2398" s="69"/>
      <c r="HV2398" s="69"/>
      <c r="HW2398" s="69"/>
      <c r="HX2398" s="69"/>
      <c r="HY2398" s="69"/>
      <c r="HZ2398" s="69"/>
      <c r="IA2398" s="69"/>
      <c r="IB2398" s="69"/>
      <c r="IC2398" s="69"/>
      <c r="ID2398" s="69"/>
      <c r="IE2398" s="69"/>
      <c r="IF2398" s="69"/>
      <c r="IG2398" s="69"/>
      <c r="IH2398" s="69"/>
      <c r="II2398" s="69"/>
      <c r="IJ2398" s="69"/>
      <c r="IK2398" s="69"/>
      <c r="IL2398" s="69"/>
      <c r="IM2398" s="69"/>
      <c r="IN2398" s="69"/>
    </row>
    <row r="2399" spans="1:248" s="70" customFormat="1" ht="47.1" customHeight="1" x14ac:dyDescent="0.2">
      <c r="A2399" s="13" t="s">
        <v>1216</v>
      </c>
      <c r="B2399" s="19">
        <v>52169</v>
      </c>
      <c r="C2399" s="16" t="s">
        <v>1220</v>
      </c>
      <c r="D2399" s="355">
        <v>35000</v>
      </c>
      <c r="E2399" s="69"/>
      <c r="F2399" s="69"/>
      <c r="G2399" s="69"/>
      <c r="H2399" s="69"/>
      <c r="I2399" s="69"/>
      <c r="J2399" s="69"/>
      <c r="N2399" s="69"/>
      <c r="O2399" s="69"/>
      <c r="P2399" s="69"/>
      <c r="Q2399" s="69"/>
      <c r="R2399" s="69"/>
      <c r="S2399" s="69"/>
      <c r="T2399" s="69"/>
      <c r="U2399" s="69"/>
      <c r="V2399" s="69"/>
      <c r="W2399" s="69"/>
      <c r="X2399" s="69"/>
      <c r="Y2399" s="69"/>
      <c r="Z2399" s="69"/>
      <c r="AA2399" s="69"/>
      <c r="AB2399" s="69"/>
      <c r="AC2399" s="69"/>
      <c r="AD2399" s="69"/>
      <c r="AE2399" s="69"/>
      <c r="AF2399" s="69"/>
      <c r="AG2399" s="69"/>
      <c r="AH2399" s="69"/>
      <c r="AI2399" s="69"/>
      <c r="AJ2399" s="69"/>
      <c r="AK2399" s="69"/>
      <c r="AL2399" s="69"/>
      <c r="AM2399" s="69"/>
      <c r="AN2399" s="69"/>
      <c r="AO2399" s="69"/>
      <c r="AP2399" s="69"/>
      <c r="AQ2399" s="69"/>
      <c r="AR2399" s="69"/>
      <c r="AS2399" s="69"/>
      <c r="AT2399" s="69"/>
      <c r="AU2399" s="69"/>
      <c r="AV2399" s="69"/>
      <c r="AW2399" s="69"/>
      <c r="AX2399" s="69"/>
      <c r="AY2399" s="69"/>
      <c r="AZ2399" s="69"/>
      <c r="BA2399" s="69"/>
      <c r="BB2399" s="69"/>
      <c r="BC2399" s="69"/>
      <c r="BD2399" s="69"/>
      <c r="BE2399" s="69"/>
      <c r="BF2399" s="69"/>
      <c r="BG2399" s="69"/>
      <c r="BH2399" s="69"/>
      <c r="BI2399" s="69"/>
      <c r="BJ2399" s="69"/>
      <c r="BK2399" s="69"/>
      <c r="BL2399" s="69"/>
      <c r="BM2399" s="69"/>
      <c r="BN2399" s="69"/>
      <c r="BO2399" s="69"/>
      <c r="BP2399" s="69"/>
      <c r="BQ2399" s="69"/>
      <c r="BR2399" s="69"/>
      <c r="BS2399" s="69"/>
      <c r="BT2399" s="69"/>
      <c r="BU2399" s="69"/>
      <c r="BV2399" s="69"/>
      <c r="BW2399" s="69"/>
      <c r="BX2399" s="69"/>
      <c r="BY2399" s="69"/>
      <c r="BZ2399" s="69"/>
      <c r="CA2399" s="69"/>
      <c r="CB2399" s="69"/>
      <c r="CC2399" s="69"/>
      <c r="CD2399" s="69"/>
      <c r="CE2399" s="69"/>
      <c r="CF2399" s="69"/>
      <c r="CG2399" s="69"/>
      <c r="CH2399" s="69"/>
      <c r="CI2399" s="69"/>
      <c r="CJ2399" s="69"/>
      <c r="CK2399" s="69"/>
      <c r="CL2399" s="69"/>
      <c r="CM2399" s="69"/>
      <c r="CN2399" s="69"/>
      <c r="CO2399" s="69"/>
      <c r="CP2399" s="69"/>
      <c r="CQ2399" s="69"/>
      <c r="CR2399" s="69"/>
      <c r="CS2399" s="69"/>
      <c r="CT2399" s="69"/>
      <c r="CU2399" s="69"/>
      <c r="CV2399" s="69"/>
      <c r="CW2399" s="69"/>
      <c r="CX2399" s="69"/>
      <c r="CY2399" s="69"/>
      <c r="CZ2399" s="69"/>
      <c r="DA2399" s="69"/>
      <c r="DB2399" s="69"/>
      <c r="DC2399" s="69"/>
      <c r="DD2399" s="69"/>
      <c r="DE2399" s="69"/>
      <c r="DF2399" s="69"/>
      <c r="DG2399" s="69"/>
      <c r="DH2399" s="69"/>
      <c r="DI2399" s="69"/>
      <c r="DJ2399" s="69"/>
      <c r="DK2399" s="69"/>
      <c r="DL2399" s="69"/>
      <c r="DM2399" s="69"/>
      <c r="DN2399" s="69"/>
      <c r="DO2399" s="69"/>
      <c r="DP2399" s="69"/>
      <c r="DQ2399" s="69"/>
      <c r="DR2399" s="69"/>
      <c r="DS2399" s="69"/>
      <c r="DT2399" s="69"/>
      <c r="DU2399" s="69"/>
      <c r="DV2399" s="69"/>
      <c r="DW2399" s="69"/>
      <c r="DX2399" s="69"/>
      <c r="DY2399" s="69"/>
      <c r="DZ2399" s="69"/>
      <c r="EA2399" s="69"/>
      <c r="EB2399" s="69"/>
      <c r="EC2399" s="69"/>
      <c r="ED2399" s="69"/>
      <c r="EE2399" s="69"/>
      <c r="EF2399" s="69"/>
      <c r="EG2399" s="69"/>
      <c r="EH2399" s="69"/>
      <c r="EI2399" s="69"/>
      <c r="EJ2399" s="69"/>
      <c r="EK2399" s="69"/>
      <c r="EL2399" s="69"/>
      <c r="EM2399" s="69"/>
      <c r="EN2399" s="69"/>
      <c r="EO2399" s="69"/>
      <c r="EP2399" s="69"/>
      <c r="EQ2399" s="69"/>
      <c r="ER2399" s="69"/>
      <c r="ES2399" s="69"/>
      <c r="ET2399" s="69"/>
      <c r="EU2399" s="69"/>
      <c r="EV2399" s="69"/>
      <c r="EW2399" s="69"/>
      <c r="EX2399" s="69"/>
      <c r="EY2399" s="69"/>
      <c r="EZ2399" s="69"/>
      <c r="FA2399" s="69"/>
      <c r="FB2399" s="69"/>
      <c r="FC2399" s="69"/>
      <c r="FD2399" s="69"/>
      <c r="FE2399" s="69"/>
      <c r="FF2399" s="69"/>
      <c r="FG2399" s="69"/>
      <c r="FH2399" s="69"/>
      <c r="FI2399" s="69"/>
      <c r="FJ2399" s="69"/>
      <c r="FK2399" s="69"/>
      <c r="FL2399" s="69"/>
      <c r="FM2399" s="69"/>
      <c r="FN2399" s="69"/>
      <c r="FO2399" s="69"/>
      <c r="FP2399" s="69"/>
      <c r="FQ2399" s="69"/>
      <c r="FR2399" s="69"/>
      <c r="FS2399" s="69"/>
      <c r="FT2399" s="69"/>
      <c r="FU2399" s="69"/>
      <c r="FV2399" s="69"/>
      <c r="FW2399" s="69"/>
      <c r="FX2399" s="69"/>
      <c r="FY2399" s="69"/>
      <c r="FZ2399" s="69"/>
      <c r="GA2399" s="69"/>
      <c r="GB2399" s="69"/>
      <c r="GC2399" s="69"/>
      <c r="GD2399" s="69"/>
      <c r="GE2399" s="69"/>
      <c r="GF2399" s="69"/>
      <c r="GG2399" s="69"/>
      <c r="GH2399" s="69"/>
      <c r="GI2399" s="69"/>
      <c r="GJ2399" s="69"/>
      <c r="GK2399" s="69"/>
      <c r="GL2399" s="69"/>
      <c r="GM2399" s="69"/>
      <c r="GN2399" s="69"/>
      <c r="GO2399" s="69"/>
      <c r="GP2399" s="69"/>
      <c r="GQ2399" s="69"/>
      <c r="GR2399" s="69"/>
      <c r="GS2399" s="69"/>
      <c r="GT2399" s="69"/>
      <c r="GU2399" s="69"/>
      <c r="GV2399" s="69"/>
      <c r="GW2399" s="69"/>
      <c r="GX2399" s="69"/>
      <c r="GY2399" s="69"/>
      <c r="GZ2399" s="69"/>
      <c r="HA2399" s="69"/>
      <c r="HB2399" s="69"/>
      <c r="HC2399" s="69"/>
      <c r="HD2399" s="69"/>
      <c r="HE2399" s="69"/>
      <c r="HF2399" s="69"/>
      <c r="HG2399" s="69"/>
      <c r="HH2399" s="69"/>
      <c r="HI2399" s="69"/>
      <c r="HJ2399" s="69"/>
      <c r="HK2399" s="69"/>
      <c r="HL2399" s="69"/>
      <c r="HM2399" s="69"/>
      <c r="HN2399" s="69"/>
      <c r="HO2399" s="69"/>
      <c r="HP2399" s="69"/>
      <c r="HQ2399" s="69"/>
      <c r="HR2399" s="69"/>
      <c r="HS2399" s="69"/>
      <c r="HT2399" s="69"/>
      <c r="HU2399" s="69"/>
      <c r="HV2399" s="69"/>
      <c r="HW2399" s="69"/>
      <c r="HX2399" s="69"/>
      <c r="HY2399" s="69"/>
      <c r="HZ2399" s="69"/>
      <c r="IA2399" s="69"/>
      <c r="IB2399" s="69"/>
      <c r="IC2399" s="69"/>
      <c r="ID2399" s="69"/>
      <c r="IE2399" s="69"/>
      <c r="IF2399" s="69"/>
      <c r="IG2399" s="69"/>
      <c r="IH2399" s="69"/>
      <c r="II2399" s="69"/>
      <c r="IJ2399" s="69"/>
      <c r="IK2399" s="69"/>
      <c r="IL2399" s="69"/>
      <c r="IM2399" s="69"/>
      <c r="IN2399" s="69"/>
    </row>
    <row r="2400" spans="1:248" s="70" customFormat="1" ht="47.1" customHeight="1" x14ac:dyDescent="0.2">
      <c r="A2400" s="164" t="s">
        <v>1216</v>
      </c>
      <c r="B2400" s="164">
        <v>52174</v>
      </c>
      <c r="C2400" s="165" t="s">
        <v>4924</v>
      </c>
      <c r="D2400" s="356">
        <v>100000</v>
      </c>
      <c r="E2400" s="69"/>
      <c r="F2400" s="69"/>
      <c r="G2400" s="69"/>
      <c r="H2400" s="69"/>
      <c r="I2400" s="69"/>
      <c r="J2400" s="69"/>
      <c r="N2400" s="69"/>
      <c r="O2400" s="69"/>
      <c r="P2400" s="69"/>
      <c r="Q2400" s="69"/>
      <c r="R2400" s="69"/>
      <c r="S2400" s="69"/>
      <c r="T2400" s="69"/>
      <c r="U2400" s="69"/>
      <c r="V2400" s="69"/>
      <c r="W2400" s="69"/>
      <c r="X2400" s="69"/>
      <c r="Y2400" s="69"/>
      <c r="Z2400" s="69"/>
      <c r="AA2400" s="69"/>
      <c r="AB2400" s="69"/>
      <c r="AC2400" s="69"/>
      <c r="AD2400" s="69"/>
      <c r="AE2400" s="69"/>
      <c r="AF2400" s="69"/>
      <c r="AG2400" s="69"/>
      <c r="AH2400" s="69"/>
      <c r="AI2400" s="69"/>
      <c r="AJ2400" s="69"/>
      <c r="AK2400" s="69"/>
      <c r="AL2400" s="69"/>
      <c r="AM2400" s="69"/>
      <c r="AN2400" s="69"/>
      <c r="AO2400" s="69"/>
      <c r="AP2400" s="69"/>
      <c r="AQ2400" s="69"/>
      <c r="AR2400" s="69"/>
      <c r="AS2400" s="69"/>
      <c r="AT2400" s="69"/>
      <c r="AU2400" s="69"/>
      <c r="AV2400" s="69"/>
      <c r="AW2400" s="69"/>
      <c r="AX2400" s="69"/>
      <c r="AY2400" s="69"/>
      <c r="AZ2400" s="69"/>
      <c r="BA2400" s="69"/>
      <c r="BB2400" s="69"/>
      <c r="BC2400" s="69"/>
      <c r="BD2400" s="69"/>
      <c r="BE2400" s="69"/>
      <c r="BF2400" s="69"/>
      <c r="BG2400" s="69"/>
      <c r="BH2400" s="69"/>
      <c r="BI2400" s="69"/>
      <c r="BJ2400" s="69"/>
      <c r="BK2400" s="69"/>
      <c r="BL2400" s="69"/>
      <c r="BM2400" s="69"/>
      <c r="BN2400" s="69"/>
      <c r="BO2400" s="69"/>
      <c r="BP2400" s="69"/>
      <c r="BQ2400" s="69"/>
      <c r="BR2400" s="69"/>
      <c r="BS2400" s="69"/>
      <c r="BT2400" s="69"/>
      <c r="BU2400" s="69"/>
      <c r="BV2400" s="69"/>
      <c r="BW2400" s="69"/>
      <c r="BX2400" s="69"/>
      <c r="BY2400" s="69"/>
      <c r="BZ2400" s="69"/>
      <c r="CA2400" s="69"/>
      <c r="CB2400" s="69"/>
      <c r="CC2400" s="69"/>
      <c r="CD2400" s="69"/>
      <c r="CE2400" s="69"/>
      <c r="CF2400" s="69"/>
      <c r="CG2400" s="69"/>
      <c r="CH2400" s="69"/>
      <c r="CI2400" s="69"/>
      <c r="CJ2400" s="69"/>
      <c r="CK2400" s="69"/>
      <c r="CL2400" s="69"/>
      <c r="CM2400" s="69"/>
      <c r="CN2400" s="69"/>
      <c r="CO2400" s="69"/>
      <c r="CP2400" s="69"/>
      <c r="CQ2400" s="69"/>
      <c r="CR2400" s="69"/>
      <c r="CS2400" s="69"/>
      <c r="CT2400" s="69"/>
      <c r="CU2400" s="69"/>
      <c r="CV2400" s="69"/>
      <c r="CW2400" s="69"/>
      <c r="CX2400" s="69"/>
      <c r="CY2400" s="69"/>
      <c r="CZ2400" s="69"/>
      <c r="DA2400" s="69"/>
      <c r="DB2400" s="69"/>
      <c r="DC2400" s="69"/>
      <c r="DD2400" s="69"/>
      <c r="DE2400" s="69"/>
      <c r="DF2400" s="69"/>
      <c r="DG2400" s="69"/>
      <c r="DH2400" s="69"/>
      <c r="DI2400" s="69"/>
      <c r="DJ2400" s="69"/>
      <c r="DK2400" s="69"/>
      <c r="DL2400" s="69"/>
      <c r="DM2400" s="69"/>
      <c r="DN2400" s="69"/>
      <c r="DO2400" s="69"/>
      <c r="DP2400" s="69"/>
      <c r="DQ2400" s="69"/>
      <c r="DR2400" s="69"/>
      <c r="DS2400" s="69"/>
      <c r="DT2400" s="69"/>
      <c r="DU2400" s="69"/>
      <c r="DV2400" s="69"/>
      <c r="DW2400" s="69"/>
      <c r="DX2400" s="69"/>
      <c r="DY2400" s="69"/>
      <c r="DZ2400" s="69"/>
      <c r="EA2400" s="69"/>
      <c r="EB2400" s="69"/>
      <c r="EC2400" s="69"/>
      <c r="ED2400" s="69"/>
      <c r="EE2400" s="69"/>
      <c r="EF2400" s="69"/>
      <c r="EG2400" s="69"/>
      <c r="EH2400" s="69"/>
      <c r="EI2400" s="69"/>
      <c r="EJ2400" s="69"/>
      <c r="EK2400" s="69"/>
      <c r="EL2400" s="69"/>
      <c r="EM2400" s="69"/>
      <c r="EN2400" s="69"/>
      <c r="EO2400" s="69"/>
      <c r="EP2400" s="69"/>
      <c r="EQ2400" s="69"/>
      <c r="ER2400" s="69"/>
      <c r="ES2400" s="69"/>
      <c r="ET2400" s="69"/>
      <c r="EU2400" s="69"/>
      <c r="EV2400" s="69"/>
      <c r="EW2400" s="69"/>
      <c r="EX2400" s="69"/>
      <c r="EY2400" s="69"/>
      <c r="EZ2400" s="69"/>
      <c r="FA2400" s="69"/>
      <c r="FB2400" s="69"/>
      <c r="FC2400" s="69"/>
      <c r="FD2400" s="69"/>
      <c r="FE2400" s="69"/>
      <c r="FF2400" s="69"/>
      <c r="FG2400" s="69"/>
      <c r="FH2400" s="69"/>
      <c r="FI2400" s="69"/>
      <c r="FJ2400" s="69"/>
      <c r="FK2400" s="69"/>
      <c r="FL2400" s="69"/>
      <c r="FM2400" s="69"/>
      <c r="FN2400" s="69"/>
      <c r="FO2400" s="69"/>
      <c r="FP2400" s="69"/>
      <c r="FQ2400" s="69"/>
      <c r="FR2400" s="69"/>
      <c r="FS2400" s="69"/>
      <c r="FT2400" s="69"/>
      <c r="FU2400" s="69"/>
      <c r="FV2400" s="69"/>
      <c r="FW2400" s="69"/>
      <c r="FX2400" s="69"/>
      <c r="FY2400" s="69"/>
      <c r="FZ2400" s="69"/>
      <c r="GA2400" s="69"/>
      <c r="GB2400" s="69"/>
      <c r="GC2400" s="69"/>
      <c r="GD2400" s="69"/>
      <c r="GE2400" s="69"/>
      <c r="GF2400" s="69"/>
      <c r="GG2400" s="69"/>
      <c r="GH2400" s="69"/>
      <c r="GI2400" s="69"/>
      <c r="GJ2400" s="69"/>
      <c r="GK2400" s="69"/>
      <c r="GL2400" s="69"/>
      <c r="GM2400" s="69"/>
      <c r="GN2400" s="69"/>
      <c r="GO2400" s="69"/>
      <c r="GP2400" s="69"/>
      <c r="GQ2400" s="69"/>
      <c r="GR2400" s="69"/>
      <c r="GS2400" s="69"/>
      <c r="GT2400" s="69"/>
      <c r="GU2400" s="69"/>
      <c r="GV2400" s="69"/>
      <c r="GW2400" s="69"/>
      <c r="GX2400" s="69"/>
      <c r="GY2400" s="69"/>
      <c r="GZ2400" s="69"/>
      <c r="HA2400" s="69"/>
      <c r="HB2400" s="69"/>
      <c r="HC2400" s="69"/>
      <c r="HD2400" s="69"/>
      <c r="HE2400" s="69"/>
      <c r="HF2400" s="69"/>
      <c r="HG2400" s="69"/>
      <c r="HH2400" s="69"/>
      <c r="HI2400" s="69"/>
      <c r="HJ2400" s="69"/>
      <c r="HK2400" s="69"/>
      <c r="HL2400" s="69"/>
      <c r="HM2400" s="69"/>
      <c r="HN2400" s="69"/>
      <c r="HO2400" s="69"/>
      <c r="HP2400" s="69"/>
      <c r="HQ2400" s="69"/>
      <c r="HR2400" s="69"/>
      <c r="HS2400" s="69"/>
      <c r="HT2400" s="69"/>
      <c r="HU2400" s="69"/>
      <c r="HV2400" s="69"/>
      <c r="HW2400" s="69"/>
      <c r="HX2400" s="69"/>
      <c r="HY2400" s="69"/>
      <c r="HZ2400" s="69"/>
      <c r="IA2400" s="69"/>
      <c r="IB2400" s="69"/>
      <c r="IC2400" s="69"/>
      <c r="ID2400" s="69"/>
      <c r="IE2400" s="69"/>
      <c r="IF2400" s="69"/>
      <c r="IG2400" s="69"/>
      <c r="IH2400" s="69"/>
      <c r="II2400" s="69"/>
      <c r="IJ2400" s="69"/>
      <c r="IK2400" s="69"/>
      <c r="IL2400" s="69"/>
      <c r="IM2400" s="69"/>
      <c r="IN2400" s="69"/>
    </row>
    <row r="2401" spans="1:248" s="70" customFormat="1" ht="15.95" customHeight="1" x14ac:dyDescent="0.2">
      <c r="A2401" s="164" t="s">
        <v>1216</v>
      </c>
      <c r="B2401" s="164">
        <v>52175</v>
      </c>
      <c r="C2401" s="165" t="s">
        <v>4925</v>
      </c>
      <c r="D2401" s="356">
        <v>150000</v>
      </c>
      <c r="E2401" s="69"/>
      <c r="F2401" s="69"/>
      <c r="G2401" s="69"/>
      <c r="H2401" s="69"/>
      <c r="I2401" s="69"/>
      <c r="J2401" s="69"/>
      <c r="N2401" s="69"/>
      <c r="O2401" s="69"/>
      <c r="P2401" s="69"/>
      <c r="Q2401" s="69"/>
      <c r="R2401" s="69"/>
      <c r="S2401" s="69"/>
      <c r="T2401" s="69"/>
      <c r="U2401" s="69"/>
      <c r="V2401" s="69"/>
      <c r="W2401" s="69"/>
      <c r="X2401" s="69"/>
      <c r="Y2401" s="69"/>
      <c r="Z2401" s="69"/>
      <c r="AA2401" s="69"/>
      <c r="AB2401" s="69"/>
      <c r="AC2401" s="69"/>
      <c r="AD2401" s="69"/>
      <c r="AE2401" s="69"/>
      <c r="AF2401" s="69"/>
      <c r="AG2401" s="69"/>
      <c r="AH2401" s="69"/>
      <c r="AI2401" s="69"/>
      <c r="AJ2401" s="69"/>
      <c r="AK2401" s="69"/>
      <c r="AL2401" s="69"/>
      <c r="AM2401" s="69"/>
      <c r="AN2401" s="69"/>
      <c r="AO2401" s="69"/>
      <c r="AP2401" s="69"/>
      <c r="AQ2401" s="69"/>
      <c r="AR2401" s="69"/>
      <c r="AS2401" s="69"/>
      <c r="AT2401" s="69"/>
      <c r="AU2401" s="69"/>
      <c r="AV2401" s="69"/>
      <c r="AW2401" s="69"/>
      <c r="AX2401" s="69"/>
      <c r="AY2401" s="69"/>
      <c r="AZ2401" s="69"/>
      <c r="BA2401" s="69"/>
      <c r="BB2401" s="69"/>
      <c r="BC2401" s="69"/>
      <c r="BD2401" s="69"/>
      <c r="BE2401" s="69"/>
      <c r="BF2401" s="69"/>
      <c r="BG2401" s="69"/>
      <c r="BH2401" s="69"/>
      <c r="BI2401" s="69"/>
      <c r="BJ2401" s="69"/>
      <c r="BK2401" s="69"/>
      <c r="BL2401" s="69"/>
      <c r="BM2401" s="69"/>
      <c r="BN2401" s="69"/>
      <c r="BO2401" s="69"/>
      <c r="BP2401" s="69"/>
      <c r="BQ2401" s="69"/>
      <c r="BR2401" s="69"/>
      <c r="BS2401" s="69"/>
      <c r="BT2401" s="69"/>
      <c r="BU2401" s="69"/>
      <c r="BV2401" s="69"/>
      <c r="BW2401" s="69"/>
      <c r="BX2401" s="69"/>
      <c r="BY2401" s="69"/>
      <c r="BZ2401" s="69"/>
      <c r="CA2401" s="69"/>
      <c r="CB2401" s="69"/>
      <c r="CC2401" s="69"/>
      <c r="CD2401" s="69"/>
      <c r="CE2401" s="69"/>
      <c r="CF2401" s="69"/>
      <c r="CG2401" s="69"/>
      <c r="CH2401" s="69"/>
      <c r="CI2401" s="69"/>
      <c r="CJ2401" s="69"/>
      <c r="CK2401" s="69"/>
      <c r="CL2401" s="69"/>
      <c r="CM2401" s="69"/>
      <c r="CN2401" s="69"/>
      <c r="CO2401" s="69"/>
      <c r="CP2401" s="69"/>
      <c r="CQ2401" s="69"/>
      <c r="CR2401" s="69"/>
      <c r="CS2401" s="69"/>
      <c r="CT2401" s="69"/>
      <c r="CU2401" s="69"/>
      <c r="CV2401" s="69"/>
      <c r="CW2401" s="69"/>
      <c r="CX2401" s="69"/>
      <c r="CY2401" s="69"/>
      <c r="CZ2401" s="69"/>
      <c r="DA2401" s="69"/>
      <c r="DB2401" s="69"/>
      <c r="DC2401" s="69"/>
      <c r="DD2401" s="69"/>
      <c r="DE2401" s="69"/>
      <c r="DF2401" s="69"/>
      <c r="DG2401" s="69"/>
      <c r="DH2401" s="69"/>
      <c r="DI2401" s="69"/>
      <c r="DJ2401" s="69"/>
      <c r="DK2401" s="69"/>
      <c r="DL2401" s="69"/>
      <c r="DM2401" s="69"/>
      <c r="DN2401" s="69"/>
      <c r="DO2401" s="69"/>
      <c r="DP2401" s="69"/>
      <c r="DQ2401" s="69"/>
      <c r="DR2401" s="69"/>
      <c r="DS2401" s="69"/>
      <c r="DT2401" s="69"/>
      <c r="DU2401" s="69"/>
      <c r="DV2401" s="69"/>
      <c r="DW2401" s="69"/>
      <c r="DX2401" s="69"/>
      <c r="DY2401" s="69"/>
      <c r="DZ2401" s="69"/>
      <c r="EA2401" s="69"/>
      <c r="EB2401" s="69"/>
      <c r="EC2401" s="69"/>
      <c r="ED2401" s="69"/>
      <c r="EE2401" s="69"/>
      <c r="EF2401" s="69"/>
      <c r="EG2401" s="69"/>
      <c r="EH2401" s="69"/>
      <c r="EI2401" s="69"/>
      <c r="EJ2401" s="69"/>
      <c r="EK2401" s="69"/>
      <c r="EL2401" s="69"/>
      <c r="EM2401" s="69"/>
      <c r="EN2401" s="69"/>
      <c r="EO2401" s="69"/>
      <c r="EP2401" s="69"/>
      <c r="EQ2401" s="69"/>
      <c r="ER2401" s="69"/>
      <c r="ES2401" s="69"/>
      <c r="ET2401" s="69"/>
      <c r="EU2401" s="69"/>
      <c r="EV2401" s="69"/>
      <c r="EW2401" s="69"/>
      <c r="EX2401" s="69"/>
      <c r="EY2401" s="69"/>
      <c r="EZ2401" s="69"/>
      <c r="FA2401" s="69"/>
      <c r="FB2401" s="69"/>
      <c r="FC2401" s="69"/>
      <c r="FD2401" s="69"/>
      <c r="FE2401" s="69"/>
      <c r="FF2401" s="69"/>
      <c r="FG2401" s="69"/>
      <c r="FH2401" s="69"/>
      <c r="FI2401" s="69"/>
      <c r="FJ2401" s="69"/>
      <c r="FK2401" s="69"/>
      <c r="FL2401" s="69"/>
      <c r="FM2401" s="69"/>
      <c r="FN2401" s="69"/>
      <c r="FO2401" s="69"/>
      <c r="FP2401" s="69"/>
      <c r="FQ2401" s="69"/>
      <c r="FR2401" s="69"/>
      <c r="FS2401" s="69"/>
      <c r="FT2401" s="69"/>
      <c r="FU2401" s="69"/>
      <c r="FV2401" s="69"/>
      <c r="FW2401" s="69"/>
      <c r="FX2401" s="69"/>
      <c r="FY2401" s="69"/>
      <c r="FZ2401" s="69"/>
      <c r="GA2401" s="69"/>
      <c r="GB2401" s="69"/>
      <c r="GC2401" s="69"/>
      <c r="GD2401" s="69"/>
      <c r="GE2401" s="69"/>
      <c r="GF2401" s="69"/>
      <c r="GG2401" s="69"/>
      <c r="GH2401" s="69"/>
      <c r="GI2401" s="69"/>
      <c r="GJ2401" s="69"/>
      <c r="GK2401" s="69"/>
      <c r="GL2401" s="69"/>
      <c r="GM2401" s="69"/>
      <c r="GN2401" s="69"/>
      <c r="GO2401" s="69"/>
      <c r="GP2401" s="69"/>
      <c r="GQ2401" s="69"/>
      <c r="GR2401" s="69"/>
      <c r="GS2401" s="69"/>
      <c r="GT2401" s="69"/>
      <c r="GU2401" s="69"/>
      <c r="GV2401" s="69"/>
      <c r="GW2401" s="69"/>
      <c r="GX2401" s="69"/>
      <c r="GY2401" s="69"/>
      <c r="GZ2401" s="69"/>
      <c r="HA2401" s="69"/>
      <c r="HB2401" s="69"/>
      <c r="HC2401" s="69"/>
      <c r="HD2401" s="69"/>
      <c r="HE2401" s="69"/>
      <c r="HF2401" s="69"/>
      <c r="HG2401" s="69"/>
      <c r="HH2401" s="69"/>
      <c r="HI2401" s="69"/>
      <c r="HJ2401" s="69"/>
      <c r="HK2401" s="69"/>
      <c r="HL2401" s="69"/>
      <c r="HM2401" s="69"/>
      <c r="HN2401" s="69"/>
      <c r="HO2401" s="69"/>
      <c r="HP2401" s="69"/>
      <c r="HQ2401" s="69"/>
      <c r="HR2401" s="69"/>
      <c r="HS2401" s="69"/>
      <c r="HT2401" s="69"/>
      <c r="HU2401" s="69"/>
      <c r="HV2401" s="69"/>
      <c r="HW2401" s="69"/>
      <c r="HX2401" s="69"/>
      <c r="HY2401" s="69"/>
      <c r="HZ2401" s="69"/>
      <c r="IA2401" s="69"/>
      <c r="IB2401" s="69"/>
      <c r="IC2401" s="69"/>
      <c r="ID2401" s="69"/>
      <c r="IE2401" s="69"/>
      <c r="IF2401" s="69"/>
      <c r="IG2401" s="69"/>
      <c r="IH2401" s="69"/>
      <c r="II2401" s="69"/>
      <c r="IJ2401" s="69"/>
      <c r="IK2401" s="69"/>
      <c r="IL2401" s="69"/>
      <c r="IM2401" s="69"/>
      <c r="IN2401" s="69"/>
    </row>
    <row r="2402" spans="1:248" s="70" customFormat="1" ht="15" customHeight="1" x14ac:dyDescent="0.2">
      <c r="A2402" s="164" t="s">
        <v>1216</v>
      </c>
      <c r="B2402" s="164">
        <v>52176</v>
      </c>
      <c r="C2402" s="165" t="s">
        <v>4926</v>
      </c>
      <c r="D2402" s="356">
        <v>170000</v>
      </c>
      <c r="E2402" s="69"/>
      <c r="F2402" s="69"/>
      <c r="G2402" s="69"/>
      <c r="H2402" s="69"/>
      <c r="I2402" s="69"/>
      <c r="J2402" s="69"/>
      <c r="N2402" s="69"/>
      <c r="O2402" s="69"/>
      <c r="P2402" s="69"/>
      <c r="Q2402" s="69"/>
      <c r="R2402" s="69"/>
      <c r="S2402" s="69"/>
      <c r="T2402" s="69"/>
      <c r="U2402" s="69"/>
      <c r="V2402" s="69"/>
      <c r="W2402" s="69"/>
      <c r="X2402" s="69"/>
      <c r="Y2402" s="69"/>
      <c r="Z2402" s="69"/>
      <c r="AA2402" s="69"/>
      <c r="AB2402" s="69"/>
      <c r="AC2402" s="69"/>
      <c r="AD2402" s="69"/>
      <c r="AE2402" s="69"/>
      <c r="AF2402" s="69"/>
      <c r="AG2402" s="69"/>
      <c r="AH2402" s="69"/>
      <c r="AI2402" s="69"/>
      <c r="AJ2402" s="69"/>
      <c r="AK2402" s="69"/>
      <c r="AL2402" s="69"/>
      <c r="AM2402" s="69"/>
      <c r="AN2402" s="69"/>
      <c r="AO2402" s="69"/>
      <c r="AP2402" s="69"/>
      <c r="AQ2402" s="69"/>
      <c r="AR2402" s="69"/>
      <c r="AS2402" s="69"/>
      <c r="AT2402" s="69"/>
      <c r="AU2402" s="69"/>
      <c r="AV2402" s="69"/>
      <c r="AW2402" s="69"/>
      <c r="AX2402" s="69"/>
      <c r="AY2402" s="69"/>
      <c r="AZ2402" s="69"/>
      <c r="BA2402" s="69"/>
      <c r="BB2402" s="69"/>
      <c r="BC2402" s="69"/>
      <c r="BD2402" s="69"/>
      <c r="BE2402" s="69"/>
      <c r="BF2402" s="69"/>
      <c r="BG2402" s="69"/>
      <c r="BH2402" s="69"/>
      <c r="BI2402" s="69"/>
      <c r="BJ2402" s="69"/>
      <c r="BK2402" s="69"/>
      <c r="BL2402" s="69"/>
      <c r="BM2402" s="69"/>
      <c r="BN2402" s="69"/>
      <c r="BO2402" s="69"/>
      <c r="BP2402" s="69"/>
      <c r="BQ2402" s="69"/>
      <c r="BR2402" s="69"/>
      <c r="BS2402" s="69"/>
      <c r="BT2402" s="69"/>
      <c r="BU2402" s="69"/>
      <c r="BV2402" s="69"/>
      <c r="BW2402" s="69"/>
      <c r="BX2402" s="69"/>
      <c r="BY2402" s="69"/>
      <c r="BZ2402" s="69"/>
      <c r="CA2402" s="69"/>
      <c r="CB2402" s="69"/>
      <c r="CC2402" s="69"/>
      <c r="CD2402" s="69"/>
      <c r="CE2402" s="69"/>
      <c r="CF2402" s="69"/>
      <c r="CG2402" s="69"/>
      <c r="CH2402" s="69"/>
      <c r="CI2402" s="69"/>
      <c r="CJ2402" s="69"/>
      <c r="CK2402" s="69"/>
      <c r="CL2402" s="69"/>
      <c r="CM2402" s="69"/>
      <c r="CN2402" s="69"/>
      <c r="CO2402" s="69"/>
      <c r="CP2402" s="69"/>
      <c r="CQ2402" s="69"/>
      <c r="CR2402" s="69"/>
      <c r="CS2402" s="69"/>
      <c r="CT2402" s="69"/>
      <c r="CU2402" s="69"/>
      <c r="CV2402" s="69"/>
      <c r="CW2402" s="69"/>
      <c r="CX2402" s="69"/>
      <c r="CY2402" s="69"/>
      <c r="CZ2402" s="69"/>
      <c r="DA2402" s="69"/>
      <c r="DB2402" s="69"/>
      <c r="DC2402" s="69"/>
      <c r="DD2402" s="69"/>
      <c r="DE2402" s="69"/>
      <c r="DF2402" s="69"/>
      <c r="DG2402" s="69"/>
      <c r="DH2402" s="69"/>
      <c r="DI2402" s="69"/>
      <c r="DJ2402" s="69"/>
      <c r="DK2402" s="69"/>
      <c r="DL2402" s="69"/>
      <c r="DM2402" s="69"/>
      <c r="DN2402" s="69"/>
      <c r="DO2402" s="69"/>
      <c r="DP2402" s="69"/>
      <c r="DQ2402" s="69"/>
      <c r="DR2402" s="69"/>
      <c r="DS2402" s="69"/>
      <c r="DT2402" s="69"/>
      <c r="DU2402" s="69"/>
      <c r="DV2402" s="69"/>
      <c r="DW2402" s="69"/>
      <c r="DX2402" s="69"/>
      <c r="DY2402" s="69"/>
      <c r="DZ2402" s="69"/>
      <c r="EA2402" s="69"/>
      <c r="EB2402" s="69"/>
      <c r="EC2402" s="69"/>
      <c r="ED2402" s="69"/>
      <c r="EE2402" s="69"/>
      <c r="EF2402" s="69"/>
      <c r="EG2402" s="69"/>
      <c r="EH2402" s="69"/>
      <c r="EI2402" s="69"/>
      <c r="EJ2402" s="69"/>
      <c r="EK2402" s="69"/>
      <c r="EL2402" s="69"/>
      <c r="EM2402" s="69"/>
      <c r="EN2402" s="69"/>
      <c r="EO2402" s="69"/>
      <c r="EP2402" s="69"/>
      <c r="EQ2402" s="69"/>
      <c r="ER2402" s="69"/>
      <c r="ES2402" s="69"/>
      <c r="ET2402" s="69"/>
      <c r="EU2402" s="69"/>
      <c r="EV2402" s="69"/>
      <c r="EW2402" s="69"/>
      <c r="EX2402" s="69"/>
      <c r="EY2402" s="69"/>
      <c r="EZ2402" s="69"/>
      <c r="FA2402" s="69"/>
      <c r="FB2402" s="69"/>
      <c r="FC2402" s="69"/>
      <c r="FD2402" s="69"/>
      <c r="FE2402" s="69"/>
      <c r="FF2402" s="69"/>
      <c r="FG2402" s="69"/>
      <c r="FH2402" s="69"/>
      <c r="FI2402" s="69"/>
      <c r="FJ2402" s="69"/>
      <c r="FK2402" s="69"/>
      <c r="FL2402" s="69"/>
      <c r="FM2402" s="69"/>
      <c r="FN2402" s="69"/>
      <c r="FO2402" s="69"/>
      <c r="FP2402" s="69"/>
      <c r="FQ2402" s="69"/>
      <c r="FR2402" s="69"/>
      <c r="FS2402" s="69"/>
      <c r="FT2402" s="69"/>
      <c r="FU2402" s="69"/>
      <c r="FV2402" s="69"/>
      <c r="FW2402" s="69"/>
      <c r="FX2402" s="69"/>
      <c r="FY2402" s="69"/>
      <c r="FZ2402" s="69"/>
      <c r="GA2402" s="69"/>
      <c r="GB2402" s="69"/>
      <c r="GC2402" s="69"/>
      <c r="GD2402" s="69"/>
      <c r="GE2402" s="69"/>
      <c r="GF2402" s="69"/>
      <c r="GG2402" s="69"/>
      <c r="GH2402" s="69"/>
      <c r="GI2402" s="69"/>
      <c r="GJ2402" s="69"/>
      <c r="GK2402" s="69"/>
      <c r="GL2402" s="69"/>
      <c r="GM2402" s="69"/>
      <c r="GN2402" s="69"/>
      <c r="GO2402" s="69"/>
      <c r="GP2402" s="69"/>
      <c r="GQ2402" s="69"/>
      <c r="GR2402" s="69"/>
      <c r="GS2402" s="69"/>
      <c r="GT2402" s="69"/>
      <c r="GU2402" s="69"/>
      <c r="GV2402" s="69"/>
      <c r="GW2402" s="69"/>
      <c r="GX2402" s="69"/>
      <c r="GY2402" s="69"/>
      <c r="GZ2402" s="69"/>
      <c r="HA2402" s="69"/>
      <c r="HB2402" s="69"/>
      <c r="HC2402" s="69"/>
      <c r="HD2402" s="69"/>
      <c r="HE2402" s="69"/>
      <c r="HF2402" s="69"/>
      <c r="HG2402" s="69"/>
      <c r="HH2402" s="69"/>
      <c r="HI2402" s="69"/>
      <c r="HJ2402" s="69"/>
      <c r="HK2402" s="69"/>
      <c r="HL2402" s="69"/>
      <c r="HM2402" s="69"/>
      <c r="HN2402" s="69"/>
      <c r="HO2402" s="69"/>
      <c r="HP2402" s="69"/>
      <c r="HQ2402" s="69"/>
      <c r="HR2402" s="69"/>
      <c r="HS2402" s="69"/>
      <c r="HT2402" s="69"/>
      <c r="HU2402" s="69"/>
      <c r="HV2402" s="69"/>
      <c r="HW2402" s="69"/>
      <c r="HX2402" s="69"/>
      <c r="HY2402" s="69"/>
      <c r="HZ2402" s="69"/>
      <c r="IA2402" s="69"/>
      <c r="IB2402" s="69"/>
      <c r="IC2402" s="69"/>
      <c r="ID2402" s="69"/>
      <c r="IE2402" s="69"/>
      <c r="IF2402" s="69"/>
      <c r="IG2402" s="69"/>
      <c r="IH2402" s="69"/>
      <c r="II2402" s="69"/>
      <c r="IJ2402" s="69"/>
      <c r="IK2402" s="69"/>
      <c r="IL2402" s="69"/>
      <c r="IM2402" s="69"/>
      <c r="IN2402" s="69"/>
    </row>
    <row r="2403" spans="1:248" s="70" customFormat="1" ht="32.1" customHeight="1" x14ac:dyDescent="0.2">
      <c r="A2403" s="13" t="s">
        <v>1221</v>
      </c>
      <c r="B2403" s="19">
        <v>52170</v>
      </c>
      <c r="C2403" s="34" t="s">
        <v>1222</v>
      </c>
      <c r="D2403" s="355">
        <v>107000</v>
      </c>
      <c r="E2403" s="69"/>
      <c r="F2403" s="69"/>
      <c r="G2403" s="69"/>
      <c r="H2403" s="69"/>
      <c r="I2403" s="69"/>
      <c r="J2403" s="69"/>
      <c r="N2403" s="69"/>
      <c r="O2403" s="69"/>
      <c r="P2403" s="69"/>
      <c r="Q2403" s="69"/>
      <c r="R2403" s="69"/>
      <c r="S2403" s="69"/>
      <c r="T2403" s="69"/>
      <c r="U2403" s="69"/>
      <c r="V2403" s="69"/>
      <c r="W2403" s="69"/>
      <c r="X2403" s="69"/>
      <c r="Y2403" s="69"/>
      <c r="Z2403" s="69"/>
      <c r="AA2403" s="69"/>
      <c r="AB2403" s="69"/>
      <c r="AC2403" s="69"/>
      <c r="AD2403" s="69"/>
      <c r="AE2403" s="69"/>
      <c r="AF2403" s="69"/>
      <c r="AG2403" s="69"/>
      <c r="AH2403" s="69"/>
      <c r="AI2403" s="69"/>
      <c r="AJ2403" s="69"/>
      <c r="AK2403" s="69"/>
      <c r="AL2403" s="69"/>
      <c r="AM2403" s="69"/>
      <c r="AN2403" s="69"/>
      <c r="AO2403" s="69"/>
      <c r="AP2403" s="69"/>
      <c r="AQ2403" s="69"/>
      <c r="AR2403" s="69"/>
      <c r="AS2403" s="69"/>
      <c r="AT2403" s="69"/>
      <c r="AU2403" s="69"/>
      <c r="AV2403" s="69"/>
      <c r="AW2403" s="69"/>
      <c r="AX2403" s="69"/>
      <c r="AY2403" s="69"/>
      <c r="AZ2403" s="69"/>
      <c r="BA2403" s="69"/>
      <c r="BB2403" s="69"/>
      <c r="BC2403" s="69"/>
      <c r="BD2403" s="69"/>
      <c r="BE2403" s="69"/>
      <c r="BF2403" s="69"/>
      <c r="BG2403" s="69"/>
      <c r="BH2403" s="69"/>
      <c r="BI2403" s="69"/>
      <c r="BJ2403" s="69"/>
      <c r="BK2403" s="69"/>
      <c r="BL2403" s="69"/>
      <c r="BM2403" s="69"/>
      <c r="BN2403" s="69"/>
      <c r="BO2403" s="69"/>
      <c r="BP2403" s="69"/>
      <c r="BQ2403" s="69"/>
      <c r="BR2403" s="69"/>
      <c r="BS2403" s="69"/>
      <c r="BT2403" s="69"/>
      <c r="BU2403" s="69"/>
      <c r="BV2403" s="69"/>
      <c r="BW2403" s="69"/>
      <c r="BX2403" s="69"/>
      <c r="BY2403" s="69"/>
      <c r="BZ2403" s="69"/>
      <c r="CA2403" s="69"/>
      <c r="CB2403" s="69"/>
      <c r="CC2403" s="69"/>
      <c r="CD2403" s="69"/>
      <c r="CE2403" s="69"/>
      <c r="CF2403" s="69"/>
      <c r="CG2403" s="69"/>
      <c r="CH2403" s="69"/>
      <c r="CI2403" s="69"/>
      <c r="CJ2403" s="69"/>
      <c r="CK2403" s="69"/>
      <c r="CL2403" s="69"/>
      <c r="CM2403" s="69"/>
      <c r="CN2403" s="69"/>
      <c r="CO2403" s="69"/>
      <c r="CP2403" s="69"/>
      <c r="CQ2403" s="69"/>
      <c r="CR2403" s="69"/>
      <c r="CS2403" s="69"/>
      <c r="CT2403" s="69"/>
      <c r="CU2403" s="69"/>
      <c r="CV2403" s="69"/>
      <c r="CW2403" s="69"/>
      <c r="CX2403" s="69"/>
      <c r="CY2403" s="69"/>
      <c r="CZ2403" s="69"/>
      <c r="DA2403" s="69"/>
      <c r="DB2403" s="69"/>
      <c r="DC2403" s="69"/>
      <c r="DD2403" s="69"/>
      <c r="DE2403" s="69"/>
      <c r="DF2403" s="69"/>
      <c r="DG2403" s="69"/>
      <c r="DH2403" s="69"/>
      <c r="DI2403" s="69"/>
      <c r="DJ2403" s="69"/>
      <c r="DK2403" s="69"/>
      <c r="DL2403" s="69"/>
      <c r="DM2403" s="69"/>
      <c r="DN2403" s="69"/>
      <c r="DO2403" s="69"/>
      <c r="DP2403" s="69"/>
      <c r="DQ2403" s="69"/>
      <c r="DR2403" s="69"/>
      <c r="DS2403" s="69"/>
      <c r="DT2403" s="69"/>
      <c r="DU2403" s="69"/>
      <c r="DV2403" s="69"/>
      <c r="DW2403" s="69"/>
      <c r="DX2403" s="69"/>
      <c r="DY2403" s="69"/>
      <c r="DZ2403" s="69"/>
      <c r="EA2403" s="69"/>
      <c r="EB2403" s="69"/>
      <c r="EC2403" s="69"/>
      <c r="ED2403" s="69"/>
      <c r="EE2403" s="69"/>
      <c r="EF2403" s="69"/>
      <c r="EG2403" s="69"/>
      <c r="EH2403" s="69"/>
      <c r="EI2403" s="69"/>
      <c r="EJ2403" s="69"/>
      <c r="EK2403" s="69"/>
      <c r="EL2403" s="69"/>
      <c r="EM2403" s="69"/>
      <c r="EN2403" s="69"/>
      <c r="EO2403" s="69"/>
      <c r="EP2403" s="69"/>
      <c r="EQ2403" s="69"/>
      <c r="ER2403" s="69"/>
      <c r="ES2403" s="69"/>
      <c r="ET2403" s="69"/>
      <c r="EU2403" s="69"/>
      <c r="EV2403" s="69"/>
      <c r="EW2403" s="69"/>
      <c r="EX2403" s="69"/>
      <c r="EY2403" s="69"/>
      <c r="EZ2403" s="69"/>
      <c r="FA2403" s="69"/>
      <c r="FB2403" s="69"/>
      <c r="FC2403" s="69"/>
      <c r="FD2403" s="69"/>
      <c r="FE2403" s="69"/>
      <c r="FF2403" s="69"/>
      <c r="FG2403" s="69"/>
      <c r="FH2403" s="69"/>
      <c r="FI2403" s="69"/>
      <c r="FJ2403" s="69"/>
      <c r="FK2403" s="69"/>
      <c r="FL2403" s="69"/>
      <c r="FM2403" s="69"/>
      <c r="FN2403" s="69"/>
      <c r="FO2403" s="69"/>
      <c r="FP2403" s="69"/>
      <c r="FQ2403" s="69"/>
      <c r="FR2403" s="69"/>
      <c r="FS2403" s="69"/>
      <c r="FT2403" s="69"/>
      <c r="FU2403" s="69"/>
      <c r="FV2403" s="69"/>
      <c r="FW2403" s="69"/>
      <c r="FX2403" s="69"/>
      <c r="FY2403" s="69"/>
      <c r="FZ2403" s="69"/>
      <c r="GA2403" s="69"/>
      <c r="GB2403" s="69"/>
      <c r="GC2403" s="69"/>
      <c r="GD2403" s="69"/>
      <c r="GE2403" s="69"/>
      <c r="GF2403" s="69"/>
      <c r="GG2403" s="69"/>
      <c r="GH2403" s="69"/>
      <c r="GI2403" s="69"/>
      <c r="GJ2403" s="69"/>
      <c r="GK2403" s="69"/>
      <c r="GL2403" s="69"/>
      <c r="GM2403" s="69"/>
      <c r="GN2403" s="69"/>
      <c r="GO2403" s="69"/>
      <c r="GP2403" s="69"/>
      <c r="GQ2403" s="69"/>
      <c r="GR2403" s="69"/>
      <c r="GS2403" s="69"/>
      <c r="GT2403" s="69"/>
      <c r="GU2403" s="69"/>
      <c r="GV2403" s="69"/>
      <c r="GW2403" s="69"/>
      <c r="GX2403" s="69"/>
      <c r="GY2403" s="69"/>
      <c r="GZ2403" s="69"/>
      <c r="HA2403" s="69"/>
      <c r="HB2403" s="69"/>
      <c r="HC2403" s="69"/>
      <c r="HD2403" s="69"/>
      <c r="HE2403" s="69"/>
      <c r="HF2403" s="69"/>
      <c r="HG2403" s="69"/>
      <c r="HH2403" s="69"/>
      <c r="HI2403" s="69"/>
      <c r="HJ2403" s="69"/>
      <c r="HK2403" s="69"/>
      <c r="HL2403" s="69"/>
      <c r="HM2403" s="69"/>
      <c r="HN2403" s="69"/>
      <c r="HO2403" s="69"/>
      <c r="HP2403" s="69"/>
      <c r="HQ2403" s="69"/>
      <c r="HR2403" s="69"/>
      <c r="HS2403" s="69"/>
      <c r="HT2403" s="69"/>
      <c r="HU2403" s="69"/>
      <c r="HV2403" s="69"/>
      <c r="HW2403" s="69"/>
      <c r="HX2403" s="69"/>
      <c r="HY2403" s="69"/>
      <c r="HZ2403" s="69"/>
      <c r="IA2403" s="69"/>
      <c r="IB2403" s="69"/>
      <c r="IC2403" s="69"/>
      <c r="ID2403" s="69"/>
      <c r="IE2403" s="69"/>
      <c r="IF2403" s="69"/>
      <c r="IG2403" s="69"/>
      <c r="IH2403" s="69"/>
      <c r="II2403" s="69"/>
      <c r="IJ2403" s="69"/>
      <c r="IK2403" s="69"/>
      <c r="IL2403" s="69"/>
      <c r="IM2403" s="69"/>
      <c r="IN2403" s="69"/>
    </row>
    <row r="2404" spans="1:248" s="70" customFormat="1" ht="32.1" customHeight="1" x14ac:dyDescent="0.2">
      <c r="A2404" s="13" t="s">
        <v>898</v>
      </c>
      <c r="B2404" s="19">
        <v>52171</v>
      </c>
      <c r="C2404" s="34" t="s">
        <v>1223</v>
      </c>
      <c r="D2404" s="355">
        <v>185000</v>
      </c>
      <c r="E2404" s="69"/>
      <c r="F2404" s="69"/>
      <c r="G2404" s="69"/>
      <c r="H2404" s="69"/>
      <c r="I2404" s="69"/>
      <c r="J2404" s="69"/>
      <c r="N2404" s="69"/>
      <c r="O2404" s="69"/>
      <c r="P2404" s="69"/>
      <c r="Q2404" s="69"/>
      <c r="R2404" s="69"/>
      <c r="S2404" s="69"/>
      <c r="T2404" s="69"/>
      <c r="U2404" s="69"/>
      <c r="V2404" s="69"/>
      <c r="W2404" s="69"/>
      <c r="X2404" s="69"/>
      <c r="Y2404" s="69"/>
      <c r="Z2404" s="69"/>
      <c r="AA2404" s="69"/>
      <c r="AB2404" s="69"/>
      <c r="AC2404" s="69"/>
      <c r="AD2404" s="69"/>
      <c r="AE2404" s="69"/>
      <c r="AF2404" s="69"/>
      <c r="AG2404" s="69"/>
      <c r="AH2404" s="69"/>
      <c r="AI2404" s="69"/>
      <c r="AJ2404" s="69"/>
      <c r="AK2404" s="69"/>
      <c r="AL2404" s="69"/>
      <c r="AM2404" s="69"/>
      <c r="AN2404" s="69"/>
      <c r="AO2404" s="69"/>
      <c r="AP2404" s="69"/>
      <c r="AQ2404" s="69"/>
      <c r="AR2404" s="69"/>
      <c r="AS2404" s="69"/>
      <c r="AT2404" s="69"/>
      <c r="AU2404" s="69"/>
      <c r="AV2404" s="69"/>
      <c r="AW2404" s="69"/>
      <c r="AX2404" s="69"/>
      <c r="AY2404" s="69"/>
      <c r="AZ2404" s="69"/>
      <c r="BA2404" s="69"/>
      <c r="BB2404" s="69"/>
      <c r="BC2404" s="69"/>
      <c r="BD2404" s="69"/>
      <c r="BE2404" s="69"/>
      <c r="BF2404" s="69"/>
      <c r="BG2404" s="69"/>
      <c r="BH2404" s="69"/>
      <c r="BI2404" s="69"/>
      <c r="BJ2404" s="69"/>
      <c r="BK2404" s="69"/>
      <c r="BL2404" s="69"/>
      <c r="BM2404" s="69"/>
      <c r="BN2404" s="69"/>
      <c r="BO2404" s="69"/>
      <c r="BP2404" s="69"/>
      <c r="BQ2404" s="69"/>
      <c r="BR2404" s="69"/>
      <c r="BS2404" s="69"/>
      <c r="BT2404" s="69"/>
      <c r="BU2404" s="69"/>
      <c r="BV2404" s="69"/>
      <c r="BW2404" s="69"/>
      <c r="BX2404" s="69"/>
      <c r="BY2404" s="69"/>
      <c r="BZ2404" s="69"/>
      <c r="CA2404" s="69"/>
      <c r="CB2404" s="69"/>
      <c r="CC2404" s="69"/>
      <c r="CD2404" s="69"/>
      <c r="CE2404" s="69"/>
      <c r="CF2404" s="69"/>
      <c r="CG2404" s="69"/>
      <c r="CH2404" s="69"/>
      <c r="CI2404" s="69"/>
      <c r="CJ2404" s="69"/>
      <c r="CK2404" s="69"/>
      <c r="CL2404" s="69"/>
      <c r="CM2404" s="69"/>
      <c r="CN2404" s="69"/>
      <c r="CO2404" s="69"/>
      <c r="CP2404" s="69"/>
      <c r="CQ2404" s="69"/>
      <c r="CR2404" s="69"/>
      <c r="CS2404" s="69"/>
      <c r="CT2404" s="69"/>
      <c r="CU2404" s="69"/>
      <c r="CV2404" s="69"/>
      <c r="CW2404" s="69"/>
      <c r="CX2404" s="69"/>
      <c r="CY2404" s="69"/>
      <c r="CZ2404" s="69"/>
      <c r="DA2404" s="69"/>
      <c r="DB2404" s="69"/>
      <c r="DC2404" s="69"/>
      <c r="DD2404" s="69"/>
      <c r="DE2404" s="69"/>
      <c r="DF2404" s="69"/>
      <c r="DG2404" s="69"/>
      <c r="DH2404" s="69"/>
      <c r="DI2404" s="69"/>
      <c r="DJ2404" s="69"/>
      <c r="DK2404" s="69"/>
      <c r="DL2404" s="69"/>
      <c r="DM2404" s="69"/>
      <c r="DN2404" s="69"/>
      <c r="DO2404" s="69"/>
      <c r="DP2404" s="69"/>
      <c r="DQ2404" s="69"/>
      <c r="DR2404" s="69"/>
      <c r="DS2404" s="69"/>
      <c r="DT2404" s="69"/>
      <c r="DU2404" s="69"/>
      <c r="DV2404" s="69"/>
      <c r="DW2404" s="69"/>
      <c r="DX2404" s="69"/>
      <c r="DY2404" s="69"/>
      <c r="DZ2404" s="69"/>
      <c r="EA2404" s="69"/>
      <c r="EB2404" s="69"/>
      <c r="EC2404" s="69"/>
      <c r="ED2404" s="69"/>
      <c r="EE2404" s="69"/>
      <c r="EF2404" s="69"/>
      <c r="EG2404" s="69"/>
      <c r="EH2404" s="69"/>
      <c r="EI2404" s="69"/>
      <c r="EJ2404" s="69"/>
      <c r="EK2404" s="69"/>
      <c r="EL2404" s="69"/>
      <c r="EM2404" s="69"/>
      <c r="EN2404" s="69"/>
      <c r="EO2404" s="69"/>
      <c r="EP2404" s="69"/>
      <c r="EQ2404" s="69"/>
      <c r="ER2404" s="69"/>
      <c r="ES2404" s="69"/>
      <c r="ET2404" s="69"/>
      <c r="EU2404" s="69"/>
      <c r="EV2404" s="69"/>
      <c r="EW2404" s="69"/>
      <c r="EX2404" s="69"/>
      <c r="EY2404" s="69"/>
      <c r="EZ2404" s="69"/>
      <c r="FA2404" s="69"/>
      <c r="FB2404" s="69"/>
      <c r="FC2404" s="69"/>
      <c r="FD2404" s="69"/>
      <c r="FE2404" s="69"/>
      <c r="FF2404" s="69"/>
      <c r="FG2404" s="69"/>
      <c r="FH2404" s="69"/>
      <c r="FI2404" s="69"/>
      <c r="FJ2404" s="69"/>
      <c r="FK2404" s="69"/>
      <c r="FL2404" s="69"/>
      <c r="FM2404" s="69"/>
      <c r="FN2404" s="69"/>
      <c r="FO2404" s="69"/>
      <c r="FP2404" s="69"/>
      <c r="FQ2404" s="69"/>
      <c r="FR2404" s="69"/>
      <c r="FS2404" s="69"/>
      <c r="FT2404" s="69"/>
      <c r="FU2404" s="69"/>
      <c r="FV2404" s="69"/>
      <c r="FW2404" s="69"/>
      <c r="FX2404" s="69"/>
      <c r="FY2404" s="69"/>
      <c r="FZ2404" s="69"/>
      <c r="GA2404" s="69"/>
      <c r="GB2404" s="69"/>
      <c r="GC2404" s="69"/>
      <c r="GD2404" s="69"/>
      <c r="GE2404" s="69"/>
      <c r="GF2404" s="69"/>
      <c r="GG2404" s="69"/>
      <c r="GH2404" s="69"/>
      <c r="GI2404" s="69"/>
      <c r="GJ2404" s="69"/>
      <c r="GK2404" s="69"/>
      <c r="GL2404" s="69"/>
      <c r="GM2404" s="69"/>
      <c r="GN2404" s="69"/>
      <c r="GO2404" s="69"/>
      <c r="GP2404" s="69"/>
      <c r="GQ2404" s="69"/>
      <c r="GR2404" s="69"/>
      <c r="GS2404" s="69"/>
      <c r="GT2404" s="69"/>
      <c r="GU2404" s="69"/>
      <c r="GV2404" s="69"/>
      <c r="GW2404" s="69"/>
      <c r="GX2404" s="69"/>
      <c r="GY2404" s="69"/>
      <c r="GZ2404" s="69"/>
      <c r="HA2404" s="69"/>
      <c r="HB2404" s="69"/>
      <c r="HC2404" s="69"/>
      <c r="HD2404" s="69"/>
      <c r="HE2404" s="69"/>
      <c r="HF2404" s="69"/>
      <c r="HG2404" s="69"/>
      <c r="HH2404" s="69"/>
      <c r="HI2404" s="69"/>
      <c r="HJ2404" s="69"/>
      <c r="HK2404" s="69"/>
      <c r="HL2404" s="69"/>
      <c r="HM2404" s="69"/>
      <c r="HN2404" s="69"/>
      <c r="HO2404" s="69"/>
      <c r="HP2404" s="69"/>
      <c r="HQ2404" s="69"/>
      <c r="HR2404" s="69"/>
      <c r="HS2404" s="69"/>
      <c r="HT2404" s="69"/>
      <c r="HU2404" s="69"/>
      <c r="HV2404" s="69"/>
      <c r="HW2404" s="69"/>
      <c r="HX2404" s="69"/>
      <c r="HY2404" s="69"/>
      <c r="HZ2404" s="69"/>
      <c r="IA2404" s="69"/>
      <c r="IB2404" s="69"/>
      <c r="IC2404" s="69"/>
      <c r="ID2404" s="69"/>
      <c r="IE2404" s="69"/>
      <c r="IF2404" s="69"/>
      <c r="IG2404" s="69"/>
      <c r="IH2404" s="69"/>
      <c r="II2404" s="69"/>
      <c r="IJ2404" s="69"/>
      <c r="IK2404" s="69"/>
      <c r="IL2404" s="69"/>
      <c r="IM2404" s="69"/>
      <c r="IN2404" s="69"/>
    </row>
    <row r="2405" spans="1:248" s="70" customFormat="1" ht="32.1" customHeight="1" x14ac:dyDescent="0.2">
      <c r="A2405" s="13" t="s">
        <v>898</v>
      </c>
      <c r="B2405" s="19">
        <v>52172</v>
      </c>
      <c r="C2405" s="34" t="s">
        <v>1224</v>
      </c>
      <c r="D2405" s="355">
        <v>185000</v>
      </c>
      <c r="E2405" s="69"/>
      <c r="F2405" s="69"/>
      <c r="G2405" s="69"/>
      <c r="H2405" s="69"/>
      <c r="I2405" s="69"/>
      <c r="J2405" s="69"/>
      <c r="N2405" s="69"/>
      <c r="O2405" s="69"/>
      <c r="P2405" s="69"/>
      <c r="Q2405" s="69"/>
      <c r="R2405" s="69"/>
      <c r="S2405" s="69"/>
      <c r="T2405" s="69"/>
      <c r="U2405" s="69"/>
      <c r="V2405" s="69"/>
      <c r="W2405" s="69"/>
      <c r="X2405" s="69"/>
      <c r="Y2405" s="69"/>
      <c r="Z2405" s="69"/>
      <c r="AA2405" s="69"/>
      <c r="AB2405" s="69"/>
      <c r="AC2405" s="69"/>
      <c r="AD2405" s="69"/>
      <c r="AE2405" s="69"/>
      <c r="AF2405" s="69"/>
      <c r="AG2405" s="69"/>
      <c r="AH2405" s="69"/>
      <c r="AI2405" s="69"/>
      <c r="AJ2405" s="69"/>
      <c r="AK2405" s="69"/>
      <c r="AL2405" s="69"/>
      <c r="AM2405" s="69"/>
      <c r="AN2405" s="69"/>
      <c r="AO2405" s="69"/>
      <c r="AP2405" s="69"/>
      <c r="AQ2405" s="69"/>
      <c r="AR2405" s="69"/>
      <c r="AS2405" s="69"/>
      <c r="AT2405" s="69"/>
      <c r="AU2405" s="69"/>
      <c r="AV2405" s="69"/>
      <c r="AW2405" s="69"/>
      <c r="AX2405" s="69"/>
      <c r="AY2405" s="69"/>
      <c r="AZ2405" s="69"/>
      <c r="BA2405" s="69"/>
      <c r="BB2405" s="69"/>
      <c r="BC2405" s="69"/>
      <c r="BD2405" s="69"/>
      <c r="BE2405" s="69"/>
      <c r="BF2405" s="69"/>
      <c r="BG2405" s="69"/>
      <c r="BH2405" s="69"/>
      <c r="BI2405" s="69"/>
      <c r="BJ2405" s="69"/>
      <c r="BK2405" s="69"/>
      <c r="BL2405" s="69"/>
      <c r="BM2405" s="69"/>
      <c r="BN2405" s="69"/>
      <c r="BO2405" s="69"/>
      <c r="BP2405" s="69"/>
      <c r="BQ2405" s="69"/>
      <c r="BR2405" s="69"/>
      <c r="BS2405" s="69"/>
      <c r="BT2405" s="69"/>
      <c r="BU2405" s="69"/>
      <c r="BV2405" s="69"/>
      <c r="BW2405" s="69"/>
      <c r="BX2405" s="69"/>
      <c r="BY2405" s="69"/>
      <c r="BZ2405" s="69"/>
      <c r="CA2405" s="69"/>
      <c r="CB2405" s="69"/>
      <c r="CC2405" s="69"/>
      <c r="CD2405" s="69"/>
      <c r="CE2405" s="69"/>
      <c r="CF2405" s="69"/>
      <c r="CG2405" s="69"/>
      <c r="CH2405" s="69"/>
      <c r="CI2405" s="69"/>
      <c r="CJ2405" s="69"/>
      <c r="CK2405" s="69"/>
      <c r="CL2405" s="69"/>
      <c r="CM2405" s="69"/>
      <c r="CN2405" s="69"/>
      <c r="CO2405" s="69"/>
      <c r="CP2405" s="69"/>
      <c r="CQ2405" s="69"/>
      <c r="CR2405" s="69"/>
      <c r="CS2405" s="69"/>
      <c r="CT2405" s="69"/>
      <c r="CU2405" s="69"/>
      <c r="CV2405" s="69"/>
      <c r="CW2405" s="69"/>
      <c r="CX2405" s="69"/>
      <c r="CY2405" s="69"/>
      <c r="CZ2405" s="69"/>
      <c r="DA2405" s="69"/>
      <c r="DB2405" s="69"/>
      <c r="DC2405" s="69"/>
      <c r="DD2405" s="69"/>
      <c r="DE2405" s="69"/>
      <c r="DF2405" s="69"/>
      <c r="DG2405" s="69"/>
      <c r="DH2405" s="69"/>
      <c r="DI2405" s="69"/>
      <c r="DJ2405" s="69"/>
      <c r="DK2405" s="69"/>
      <c r="DL2405" s="69"/>
      <c r="DM2405" s="69"/>
      <c r="DN2405" s="69"/>
      <c r="DO2405" s="69"/>
      <c r="DP2405" s="69"/>
      <c r="DQ2405" s="69"/>
      <c r="DR2405" s="69"/>
      <c r="DS2405" s="69"/>
      <c r="DT2405" s="69"/>
      <c r="DU2405" s="69"/>
      <c r="DV2405" s="69"/>
      <c r="DW2405" s="69"/>
      <c r="DX2405" s="69"/>
      <c r="DY2405" s="69"/>
      <c r="DZ2405" s="69"/>
      <c r="EA2405" s="69"/>
      <c r="EB2405" s="69"/>
      <c r="EC2405" s="69"/>
      <c r="ED2405" s="69"/>
      <c r="EE2405" s="69"/>
      <c r="EF2405" s="69"/>
      <c r="EG2405" s="69"/>
      <c r="EH2405" s="69"/>
      <c r="EI2405" s="69"/>
      <c r="EJ2405" s="69"/>
      <c r="EK2405" s="69"/>
      <c r="EL2405" s="69"/>
      <c r="EM2405" s="69"/>
      <c r="EN2405" s="69"/>
      <c r="EO2405" s="69"/>
      <c r="EP2405" s="69"/>
      <c r="EQ2405" s="69"/>
      <c r="ER2405" s="69"/>
      <c r="ES2405" s="69"/>
      <c r="ET2405" s="69"/>
      <c r="EU2405" s="69"/>
      <c r="EV2405" s="69"/>
      <c r="EW2405" s="69"/>
      <c r="EX2405" s="69"/>
      <c r="EY2405" s="69"/>
      <c r="EZ2405" s="69"/>
      <c r="FA2405" s="69"/>
      <c r="FB2405" s="69"/>
      <c r="FC2405" s="69"/>
      <c r="FD2405" s="69"/>
      <c r="FE2405" s="69"/>
      <c r="FF2405" s="69"/>
      <c r="FG2405" s="69"/>
      <c r="FH2405" s="69"/>
      <c r="FI2405" s="69"/>
      <c r="FJ2405" s="69"/>
      <c r="FK2405" s="69"/>
      <c r="FL2405" s="69"/>
      <c r="FM2405" s="69"/>
      <c r="FN2405" s="69"/>
      <c r="FO2405" s="69"/>
      <c r="FP2405" s="69"/>
      <c r="FQ2405" s="69"/>
      <c r="FR2405" s="69"/>
      <c r="FS2405" s="69"/>
      <c r="FT2405" s="69"/>
      <c r="FU2405" s="69"/>
      <c r="FV2405" s="69"/>
      <c r="FW2405" s="69"/>
      <c r="FX2405" s="69"/>
      <c r="FY2405" s="69"/>
      <c r="FZ2405" s="69"/>
      <c r="GA2405" s="69"/>
      <c r="GB2405" s="69"/>
      <c r="GC2405" s="69"/>
      <c r="GD2405" s="69"/>
      <c r="GE2405" s="69"/>
      <c r="GF2405" s="69"/>
      <c r="GG2405" s="69"/>
      <c r="GH2405" s="69"/>
      <c r="GI2405" s="69"/>
      <c r="GJ2405" s="69"/>
      <c r="GK2405" s="69"/>
      <c r="GL2405" s="69"/>
      <c r="GM2405" s="69"/>
      <c r="GN2405" s="69"/>
      <c r="GO2405" s="69"/>
      <c r="GP2405" s="69"/>
      <c r="GQ2405" s="69"/>
      <c r="GR2405" s="69"/>
      <c r="GS2405" s="69"/>
      <c r="GT2405" s="69"/>
      <c r="GU2405" s="69"/>
      <c r="GV2405" s="69"/>
      <c r="GW2405" s="69"/>
      <c r="GX2405" s="69"/>
      <c r="GY2405" s="69"/>
      <c r="GZ2405" s="69"/>
      <c r="HA2405" s="69"/>
      <c r="HB2405" s="69"/>
      <c r="HC2405" s="69"/>
      <c r="HD2405" s="69"/>
      <c r="HE2405" s="69"/>
      <c r="HF2405" s="69"/>
      <c r="HG2405" s="69"/>
      <c r="HH2405" s="69"/>
      <c r="HI2405" s="69"/>
      <c r="HJ2405" s="69"/>
      <c r="HK2405" s="69"/>
      <c r="HL2405" s="69"/>
      <c r="HM2405" s="69"/>
      <c r="HN2405" s="69"/>
      <c r="HO2405" s="69"/>
      <c r="HP2405" s="69"/>
      <c r="HQ2405" s="69"/>
      <c r="HR2405" s="69"/>
      <c r="HS2405" s="69"/>
      <c r="HT2405" s="69"/>
      <c r="HU2405" s="69"/>
      <c r="HV2405" s="69"/>
      <c r="HW2405" s="69"/>
      <c r="HX2405" s="69"/>
      <c r="HY2405" s="69"/>
      <c r="HZ2405" s="69"/>
      <c r="IA2405" s="69"/>
      <c r="IB2405" s="69"/>
      <c r="IC2405" s="69"/>
      <c r="ID2405" s="69"/>
      <c r="IE2405" s="69"/>
      <c r="IF2405" s="69"/>
      <c r="IG2405" s="69"/>
      <c r="IH2405" s="69"/>
      <c r="II2405" s="69"/>
      <c r="IJ2405" s="69"/>
      <c r="IK2405" s="69"/>
      <c r="IL2405" s="69"/>
      <c r="IM2405" s="69"/>
      <c r="IN2405" s="69"/>
    </row>
    <row r="2406" spans="1:248" s="70" customFormat="1" ht="32.1" customHeight="1" x14ac:dyDescent="0.2">
      <c r="A2406" s="13" t="s">
        <v>1225</v>
      </c>
      <c r="B2406" s="19">
        <v>52173</v>
      </c>
      <c r="C2406" s="34" t="s">
        <v>1226</v>
      </c>
      <c r="D2406" s="355">
        <v>193000</v>
      </c>
      <c r="E2406" s="69"/>
      <c r="F2406" s="69"/>
      <c r="G2406" s="69"/>
      <c r="H2406" s="69"/>
      <c r="I2406" s="69"/>
      <c r="J2406" s="69"/>
      <c r="N2406" s="69"/>
      <c r="O2406" s="69"/>
      <c r="P2406" s="69"/>
      <c r="Q2406" s="69"/>
      <c r="R2406" s="69"/>
      <c r="S2406" s="69"/>
      <c r="T2406" s="69"/>
      <c r="U2406" s="69"/>
      <c r="V2406" s="69"/>
      <c r="W2406" s="69"/>
      <c r="X2406" s="69"/>
      <c r="Y2406" s="69"/>
      <c r="Z2406" s="69"/>
      <c r="AA2406" s="69"/>
      <c r="AB2406" s="69"/>
      <c r="AC2406" s="69"/>
      <c r="AD2406" s="69"/>
      <c r="AE2406" s="69"/>
      <c r="AF2406" s="69"/>
      <c r="AG2406" s="69"/>
      <c r="AH2406" s="69"/>
      <c r="AI2406" s="69"/>
      <c r="AJ2406" s="69"/>
      <c r="AK2406" s="69"/>
      <c r="AL2406" s="69"/>
      <c r="AM2406" s="69"/>
      <c r="AN2406" s="69"/>
      <c r="AO2406" s="69"/>
      <c r="AP2406" s="69"/>
      <c r="AQ2406" s="69"/>
      <c r="AR2406" s="69"/>
      <c r="AS2406" s="69"/>
      <c r="AT2406" s="69"/>
      <c r="AU2406" s="69"/>
      <c r="AV2406" s="69"/>
      <c r="AW2406" s="69"/>
      <c r="AX2406" s="69"/>
      <c r="AY2406" s="69"/>
      <c r="AZ2406" s="69"/>
      <c r="BA2406" s="69"/>
      <c r="BB2406" s="69"/>
      <c r="BC2406" s="69"/>
      <c r="BD2406" s="69"/>
      <c r="BE2406" s="69"/>
      <c r="BF2406" s="69"/>
      <c r="BG2406" s="69"/>
      <c r="BH2406" s="69"/>
      <c r="BI2406" s="69"/>
      <c r="BJ2406" s="69"/>
      <c r="BK2406" s="69"/>
      <c r="BL2406" s="69"/>
      <c r="BM2406" s="69"/>
      <c r="BN2406" s="69"/>
      <c r="BO2406" s="69"/>
      <c r="BP2406" s="69"/>
      <c r="BQ2406" s="69"/>
      <c r="BR2406" s="69"/>
      <c r="BS2406" s="69"/>
      <c r="BT2406" s="69"/>
      <c r="BU2406" s="69"/>
      <c r="BV2406" s="69"/>
      <c r="BW2406" s="69"/>
      <c r="BX2406" s="69"/>
      <c r="BY2406" s="69"/>
      <c r="BZ2406" s="69"/>
      <c r="CA2406" s="69"/>
      <c r="CB2406" s="69"/>
      <c r="CC2406" s="69"/>
      <c r="CD2406" s="69"/>
      <c r="CE2406" s="69"/>
      <c r="CF2406" s="69"/>
      <c r="CG2406" s="69"/>
      <c r="CH2406" s="69"/>
      <c r="CI2406" s="69"/>
      <c r="CJ2406" s="69"/>
      <c r="CK2406" s="69"/>
      <c r="CL2406" s="69"/>
      <c r="CM2406" s="69"/>
      <c r="CN2406" s="69"/>
      <c r="CO2406" s="69"/>
      <c r="CP2406" s="69"/>
      <c r="CQ2406" s="69"/>
      <c r="CR2406" s="69"/>
      <c r="CS2406" s="69"/>
      <c r="CT2406" s="69"/>
      <c r="CU2406" s="69"/>
      <c r="CV2406" s="69"/>
      <c r="CW2406" s="69"/>
      <c r="CX2406" s="69"/>
      <c r="CY2406" s="69"/>
      <c r="CZ2406" s="69"/>
      <c r="DA2406" s="69"/>
      <c r="DB2406" s="69"/>
      <c r="DC2406" s="69"/>
      <c r="DD2406" s="69"/>
      <c r="DE2406" s="69"/>
      <c r="DF2406" s="69"/>
      <c r="DG2406" s="69"/>
      <c r="DH2406" s="69"/>
      <c r="DI2406" s="69"/>
      <c r="DJ2406" s="69"/>
      <c r="DK2406" s="69"/>
      <c r="DL2406" s="69"/>
      <c r="DM2406" s="69"/>
      <c r="DN2406" s="69"/>
      <c r="DO2406" s="69"/>
      <c r="DP2406" s="69"/>
      <c r="DQ2406" s="69"/>
      <c r="DR2406" s="69"/>
      <c r="DS2406" s="69"/>
      <c r="DT2406" s="69"/>
      <c r="DU2406" s="69"/>
      <c r="DV2406" s="69"/>
      <c r="DW2406" s="69"/>
      <c r="DX2406" s="69"/>
      <c r="DY2406" s="69"/>
      <c r="DZ2406" s="69"/>
      <c r="EA2406" s="69"/>
      <c r="EB2406" s="69"/>
      <c r="EC2406" s="69"/>
      <c r="ED2406" s="69"/>
      <c r="EE2406" s="69"/>
      <c r="EF2406" s="69"/>
      <c r="EG2406" s="69"/>
      <c r="EH2406" s="69"/>
      <c r="EI2406" s="69"/>
      <c r="EJ2406" s="69"/>
      <c r="EK2406" s="69"/>
      <c r="EL2406" s="69"/>
      <c r="EM2406" s="69"/>
      <c r="EN2406" s="69"/>
      <c r="EO2406" s="69"/>
      <c r="EP2406" s="69"/>
      <c r="EQ2406" s="69"/>
      <c r="ER2406" s="69"/>
      <c r="ES2406" s="69"/>
      <c r="ET2406" s="69"/>
      <c r="EU2406" s="69"/>
      <c r="EV2406" s="69"/>
      <c r="EW2406" s="69"/>
      <c r="EX2406" s="69"/>
      <c r="EY2406" s="69"/>
      <c r="EZ2406" s="69"/>
      <c r="FA2406" s="69"/>
      <c r="FB2406" s="69"/>
      <c r="FC2406" s="69"/>
      <c r="FD2406" s="69"/>
      <c r="FE2406" s="69"/>
      <c r="FF2406" s="69"/>
      <c r="FG2406" s="69"/>
      <c r="FH2406" s="69"/>
      <c r="FI2406" s="69"/>
      <c r="FJ2406" s="69"/>
      <c r="FK2406" s="69"/>
      <c r="FL2406" s="69"/>
      <c r="FM2406" s="69"/>
      <c r="FN2406" s="69"/>
      <c r="FO2406" s="69"/>
      <c r="FP2406" s="69"/>
      <c r="FQ2406" s="69"/>
      <c r="FR2406" s="69"/>
      <c r="FS2406" s="69"/>
      <c r="FT2406" s="69"/>
      <c r="FU2406" s="69"/>
      <c r="FV2406" s="69"/>
      <c r="FW2406" s="69"/>
      <c r="FX2406" s="69"/>
      <c r="FY2406" s="69"/>
      <c r="FZ2406" s="69"/>
      <c r="GA2406" s="69"/>
      <c r="GB2406" s="69"/>
      <c r="GC2406" s="69"/>
      <c r="GD2406" s="69"/>
      <c r="GE2406" s="69"/>
      <c r="GF2406" s="69"/>
      <c r="GG2406" s="69"/>
      <c r="GH2406" s="69"/>
      <c r="GI2406" s="69"/>
      <c r="GJ2406" s="69"/>
      <c r="GK2406" s="69"/>
      <c r="GL2406" s="69"/>
      <c r="GM2406" s="69"/>
      <c r="GN2406" s="69"/>
      <c r="GO2406" s="69"/>
      <c r="GP2406" s="69"/>
      <c r="GQ2406" s="69"/>
      <c r="GR2406" s="69"/>
      <c r="GS2406" s="69"/>
      <c r="GT2406" s="69"/>
      <c r="GU2406" s="69"/>
      <c r="GV2406" s="69"/>
      <c r="GW2406" s="69"/>
      <c r="GX2406" s="69"/>
      <c r="GY2406" s="69"/>
      <c r="GZ2406" s="69"/>
      <c r="HA2406" s="69"/>
      <c r="HB2406" s="69"/>
      <c r="HC2406" s="69"/>
      <c r="HD2406" s="69"/>
      <c r="HE2406" s="69"/>
      <c r="HF2406" s="69"/>
      <c r="HG2406" s="69"/>
      <c r="HH2406" s="69"/>
      <c r="HI2406" s="69"/>
      <c r="HJ2406" s="69"/>
      <c r="HK2406" s="69"/>
      <c r="HL2406" s="69"/>
      <c r="HM2406" s="69"/>
      <c r="HN2406" s="69"/>
      <c r="HO2406" s="69"/>
      <c r="HP2406" s="69"/>
      <c r="HQ2406" s="69"/>
      <c r="HR2406" s="69"/>
      <c r="HS2406" s="69"/>
      <c r="HT2406" s="69"/>
      <c r="HU2406" s="69"/>
      <c r="HV2406" s="69"/>
      <c r="HW2406" s="69"/>
      <c r="HX2406" s="69"/>
      <c r="HY2406" s="69"/>
      <c r="HZ2406" s="69"/>
      <c r="IA2406" s="69"/>
      <c r="IB2406" s="69"/>
      <c r="IC2406" s="69"/>
      <c r="ID2406" s="69"/>
      <c r="IE2406" s="69"/>
      <c r="IF2406" s="69"/>
      <c r="IG2406" s="69"/>
      <c r="IH2406" s="69"/>
      <c r="II2406" s="69"/>
      <c r="IJ2406" s="69"/>
      <c r="IK2406" s="69"/>
      <c r="IL2406" s="69"/>
      <c r="IM2406" s="69"/>
      <c r="IN2406" s="69"/>
    </row>
    <row r="2407" spans="1:248" s="70" customFormat="1" ht="32.1" customHeight="1" x14ac:dyDescent="0.2">
      <c r="E2407" s="69"/>
      <c r="F2407" s="69"/>
      <c r="G2407" s="69"/>
      <c r="H2407" s="69"/>
      <c r="I2407" s="69"/>
      <c r="J2407" s="69"/>
      <c r="N2407" s="69"/>
      <c r="O2407" s="69"/>
      <c r="P2407" s="69"/>
      <c r="Q2407" s="69"/>
      <c r="R2407" s="69"/>
      <c r="S2407" s="69"/>
      <c r="T2407" s="69"/>
      <c r="U2407" s="69"/>
      <c r="V2407" s="69"/>
      <c r="W2407" s="69"/>
      <c r="X2407" s="69"/>
      <c r="Y2407" s="69"/>
      <c r="Z2407" s="69"/>
      <c r="AA2407" s="69"/>
      <c r="AB2407" s="69"/>
      <c r="AC2407" s="69"/>
      <c r="AD2407" s="69"/>
      <c r="AE2407" s="69"/>
      <c r="AF2407" s="69"/>
      <c r="AG2407" s="69"/>
      <c r="AH2407" s="69"/>
      <c r="AI2407" s="69"/>
      <c r="AJ2407" s="69"/>
      <c r="AK2407" s="69"/>
      <c r="AL2407" s="69"/>
      <c r="AM2407" s="69"/>
      <c r="AN2407" s="69"/>
      <c r="AO2407" s="69"/>
      <c r="AP2407" s="69"/>
      <c r="AQ2407" s="69"/>
      <c r="AR2407" s="69"/>
      <c r="AS2407" s="69"/>
      <c r="AT2407" s="69"/>
      <c r="AU2407" s="69"/>
      <c r="AV2407" s="69"/>
      <c r="AW2407" s="69"/>
      <c r="AX2407" s="69"/>
      <c r="AY2407" s="69"/>
      <c r="AZ2407" s="69"/>
      <c r="BA2407" s="69"/>
      <c r="BB2407" s="69"/>
      <c r="BC2407" s="69"/>
      <c r="BD2407" s="69"/>
      <c r="BE2407" s="69"/>
      <c r="BF2407" s="69"/>
      <c r="BG2407" s="69"/>
      <c r="BH2407" s="69"/>
      <c r="BI2407" s="69"/>
      <c r="BJ2407" s="69"/>
      <c r="BK2407" s="69"/>
      <c r="BL2407" s="69"/>
      <c r="BM2407" s="69"/>
      <c r="BN2407" s="69"/>
      <c r="BO2407" s="69"/>
      <c r="BP2407" s="69"/>
      <c r="BQ2407" s="69"/>
      <c r="BR2407" s="69"/>
      <c r="BS2407" s="69"/>
      <c r="BT2407" s="69"/>
      <c r="BU2407" s="69"/>
      <c r="BV2407" s="69"/>
      <c r="BW2407" s="69"/>
      <c r="BX2407" s="69"/>
      <c r="BY2407" s="69"/>
      <c r="BZ2407" s="69"/>
      <c r="CA2407" s="69"/>
      <c r="CB2407" s="69"/>
      <c r="CC2407" s="69"/>
      <c r="CD2407" s="69"/>
      <c r="CE2407" s="69"/>
      <c r="CF2407" s="69"/>
      <c r="CG2407" s="69"/>
      <c r="CH2407" s="69"/>
      <c r="CI2407" s="69"/>
      <c r="CJ2407" s="69"/>
      <c r="CK2407" s="69"/>
      <c r="CL2407" s="69"/>
      <c r="CM2407" s="69"/>
      <c r="CN2407" s="69"/>
      <c r="CO2407" s="69"/>
      <c r="CP2407" s="69"/>
      <c r="CQ2407" s="69"/>
      <c r="CR2407" s="69"/>
      <c r="CS2407" s="69"/>
      <c r="CT2407" s="69"/>
      <c r="CU2407" s="69"/>
      <c r="CV2407" s="69"/>
      <c r="CW2407" s="69"/>
      <c r="CX2407" s="69"/>
      <c r="CY2407" s="69"/>
      <c r="CZ2407" s="69"/>
      <c r="DA2407" s="69"/>
      <c r="DB2407" s="69"/>
      <c r="DC2407" s="69"/>
      <c r="DD2407" s="69"/>
      <c r="DE2407" s="69"/>
      <c r="DF2407" s="69"/>
      <c r="DG2407" s="69"/>
      <c r="DH2407" s="69"/>
      <c r="DI2407" s="69"/>
      <c r="DJ2407" s="69"/>
      <c r="DK2407" s="69"/>
      <c r="DL2407" s="69"/>
      <c r="DM2407" s="69"/>
      <c r="DN2407" s="69"/>
      <c r="DO2407" s="69"/>
      <c r="DP2407" s="69"/>
      <c r="DQ2407" s="69"/>
      <c r="DR2407" s="69"/>
      <c r="DS2407" s="69"/>
      <c r="DT2407" s="69"/>
      <c r="DU2407" s="69"/>
      <c r="DV2407" s="69"/>
      <c r="DW2407" s="69"/>
      <c r="DX2407" s="69"/>
      <c r="DY2407" s="69"/>
      <c r="DZ2407" s="69"/>
      <c r="EA2407" s="69"/>
      <c r="EB2407" s="69"/>
      <c r="EC2407" s="69"/>
      <c r="ED2407" s="69"/>
      <c r="EE2407" s="69"/>
      <c r="EF2407" s="69"/>
      <c r="EG2407" s="69"/>
      <c r="EH2407" s="69"/>
      <c r="EI2407" s="69"/>
      <c r="EJ2407" s="69"/>
      <c r="EK2407" s="69"/>
      <c r="EL2407" s="69"/>
      <c r="EM2407" s="69"/>
      <c r="EN2407" s="69"/>
      <c r="EO2407" s="69"/>
      <c r="EP2407" s="69"/>
      <c r="EQ2407" s="69"/>
      <c r="ER2407" s="69"/>
      <c r="ES2407" s="69"/>
      <c r="ET2407" s="69"/>
      <c r="EU2407" s="69"/>
      <c r="EV2407" s="69"/>
      <c r="EW2407" s="69"/>
      <c r="EX2407" s="69"/>
      <c r="EY2407" s="69"/>
      <c r="EZ2407" s="69"/>
      <c r="FA2407" s="69"/>
      <c r="FB2407" s="69"/>
      <c r="FC2407" s="69"/>
      <c r="FD2407" s="69"/>
      <c r="FE2407" s="69"/>
      <c r="FF2407" s="69"/>
      <c r="FG2407" s="69"/>
      <c r="FH2407" s="69"/>
      <c r="FI2407" s="69"/>
      <c r="FJ2407" s="69"/>
      <c r="FK2407" s="69"/>
      <c r="FL2407" s="69"/>
      <c r="FM2407" s="69"/>
      <c r="FN2407" s="69"/>
      <c r="FO2407" s="69"/>
      <c r="FP2407" s="69"/>
      <c r="FQ2407" s="69"/>
      <c r="FR2407" s="69"/>
      <c r="FS2407" s="69"/>
      <c r="FT2407" s="69"/>
      <c r="FU2407" s="69"/>
      <c r="FV2407" s="69"/>
      <c r="FW2407" s="69"/>
      <c r="FX2407" s="69"/>
      <c r="FY2407" s="69"/>
      <c r="FZ2407" s="69"/>
      <c r="GA2407" s="69"/>
      <c r="GB2407" s="69"/>
      <c r="GC2407" s="69"/>
      <c r="GD2407" s="69"/>
      <c r="GE2407" s="69"/>
      <c r="GF2407" s="69"/>
      <c r="GG2407" s="69"/>
      <c r="GH2407" s="69"/>
      <c r="GI2407" s="69"/>
      <c r="GJ2407" s="69"/>
      <c r="GK2407" s="69"/>
      <c r="GL2407" s="69"/>
      <c r="GM2407" s="69"/>
      <c r="GN2407" s="69"/>
      <c r="GO2407" s="69"/>
      <c r="GP2407" s="69"/>
      <c r="GQ2407" s="69"/>
      <c r="GR2407" s="69"/>
      <c r="GS2407" s="69"/>
      <c r="GT2407" s="69"/>
      <c r="GU2407" s="69"/>
      <c r="GV2407" s="69"/>
      <c r="GW2407" s="69"/>
      <c r="GX2407" s="69"/>
      <c r="GY2407" s="69"/>
      <c r="GZ2407" s="69"/>
      <c r="HA2407" s="69"/>
      <c r="HB2407" s="69"/>
      <c r="HC2407" s="69"/>
      <c r="HD2407" s="69"/>
      <c r="HE2407" s="69"/>
      <c r="HF2407" s="69"/>
      <c r="HG2407" s="69"/>
      <c r="HH2407" s="69"/>
      <c r="HI2407" s="69"/>
      <c r="HJ2407" s="69"/>
      <c r="HK2407" s="69"/>
      <c r="HL2407" s="69"/>
      <c r="HM2407" s="69"/>
      <c r="HN2407" s="69"/>
      <c r="HO2407" s="69"/>
      <c r="HP2407" s="69"/>
      <c r="HQ2407" s="69"/>
      <c r="HR2407" s="69"/>
      <c r="HS2407" s="69"/>
      <c r="HT2407" s="69"/>
      <c r="HU2407" s="69"/>
      <c r="HV2407" s="69"/>
      <c r="HW2407" s="69"/>
      <c r="HX2407" s="69"/>
      <c r="HY2407" s="69"/>
      <c r="HZ2407" s="69"/>
      <c r="IA2407" s="69"/>
      <c r="IB2407" s="69"/>
      <c r="IC2407" s="69"/>
      <c r="ID2407" s="69"/>
      <c r="IE2407" s="69"/>
      <c r="IF2407" s="69"/>
      <c r="IG2407" s="69"/>
      <c r="IH2407" s="69"/>
      <c r="II2407" s="69"/>
      <c r="IJ2407" s="69"/>
      <c r="IK2407" s="69"/>
      <c r="IL2407" s="69"/>
      <c r="IM2407" s="69"/>
      <c r="IN2407" s="69"/>
    </row>
    <row r="2408" spans="1:248" s="70" customFormat="1" ht="15" customHeight="1" x14ac:dyDescent="0.2">
      <c r="A2408" s="137"/>
      <c r="B2408" s="137"/>
      <c r="C2408" s="166" t="s">
        <v>4927</v>
      </c>
      <c r="D2408" s="357"/>
      <c r="E2408" s="69"/>
      <c r="F2408" s="69"/>
      <c r="G2408" s="69"/>
      <c r="H2408" s="69"/>
      <c r="I2408" s="69"/>
      <c r="J2408" s="69"/>
      <c r="N2408" s="69"/>
      <c r="O2408" s="69"/>
      <c r="P2408" s="69"/>
      <c r="Q2408" s="69"/>
      <c r="R2408" s="69"/>
      <c r="S2408" s="69"/>
      <c r="T2408" s="69"/>
      <c r="U2408" s="69"/>
      <c r="V2408" s="69"/>
      <c r="W2408" s="69"/>
      <c r="X2408" s="69"/>
      <c r="Y2408" s="69"/>
      <c r="Z2408" s="69"/>
      <c r="AA2408" s="69"/>
      <c r="AB2408" s="69"/>
      <c r="AC2408" s="69"/>
      <c r="AD2408" s="69"/>
      <c r="AE2408" s="69"/>
      <c r="AF2408" s="69"/>
      <c r="AG2408" s="69"/>
      <c r="AH2408" s="69"/>
      <c r="AI2408" s="69"/>
      <c r="AJ2408" s="69"/>
      <c r="AK2408" s="69"/>
      <c r="AL2408" s="69"/>
      <c r="AM2408" s="69"/>
      <c r="AN2408" s="69"/>
      <c r="AO2408" s="69"/>
      <c r="AP2408" s="69"/>
      <c r="AQ2408" s="69"/>
      <c r="AR2408" s="69"/>
      <c r="AS2408" s="69"/>
      <c r="AT2408" s="69"/>
      <c r="AU2408" s="69"/>
      <c r="AV2408" s="69"/>
      <c r="AW2408" s="69"/>
      <c r="AX2408" s="69"/>
      <c r="AY2408" s="69"/>
      <c r="AZ2408" s="69"/>
      <c r="BA2408" s="69"/>
      <c r="BB2408" s="69"/>
      <c r="BC2408" s="69"/>
      <c r="BD2408" s="69"/>
      <c r="BE2408" s="69"/>
      <c r="BF2408" s="69"/>
      <c r="BG2408" s="69"/>
      <c r="BH2408" s="69"/>
      <c r="BI2408" s="69"/>
      <c r="BJ2408" s="69"/>
      <c r="BK2408" s="69"/>
      <c r="BL2408" s="69"/>
      <c r="BM2408" s="69"/>
      <c r="BN2408" s="69"/>
      <c r="BO2408" s="69"/>
      <c r="BP2408" s="69"/>
      <c r="BQ2408" s="69"/>
      <c r="BR2408" s="69"/>
      <c r="BS2408" s="69"/>
      <c r="BT2408" s="69"/>
      <c r="BU2408" s="69"/>
      <c r="BV2408" s="69"/>
      <c r="BW2408" s="69"/>
      <c r="BX2408" s="69"/>
      <c r="BY2408" s="69"/>
      <c r="BZ2408" s="69"/>
      <c r="CA2408" s="69"/>
      <c r="CB2408" s="69"/>
      <c r="CC2408" s="69"/>
      <c r="CD2408" s="69"/>
      <c r="CE2408" s="69"/>
      <c r="CF2408" s="69"/>
      <c r="CG2408" s="69"/>
      <c r="CH2408" s="69"/>
      <c r="CI2408" s="69"/>
      <c r="CJ2408" s="69"/>
      <c r="CK2408" s="69"/>
      <c r="CL2408" s="69"/>
      <c r="CM2408" s="69"/>
      <c r="CN2408" s="69"/>
      <c r="CO2408" s="69"/>
      <c r="CP2408" s="69"/>
      <c r="CQ2408" s="69"/>
      <c r="CR2408" s="69"/>
      <c r="CS2408" s="69"/>
      <c r="CT2408" s="69"/>
      <c r="CU2408" s="69"/>
      <c r="CV2408" s="69"/>
      <c r="CW2408" s="69"/>
      <c r="CX2408" s="69"/>
      <c r="CY2408" s="69"/>
      <c r="CZ2408" s="69"/>
      <c r="DA2408" s="69"/>
      <c r="DB2408" s="69"/>
      <c r="DC2408" s="69"/>
      <c r="DD2408" s="69"/>
      <c r="DE2408" s="69"/>
      <c r="DF2408" s="69"/>
      <c r="DG2408" s="69"/>
      <c r="DH2408" s="69"/>
      <c r="DI2408" s="69"/>
      <c r="DJ2408" s="69"/>
      <c r="DK2408" s="69"/>
      <c r="DL2408" s="69"/>
      <c r="DM2408" s="69"/>
      <c r="DN2408" s="69"/>
      <c r="DO2408" s="69"/>
      <c r="DP2408" s="69"/>
      <c r="DQ2408" s="69"/>
      <c r="DR2408" s="69"/>
      <c r="DS2408" s="69"/>
      <c r="DT2408" s="69"/>
      <c r="DU2408" s="69"/>
      <c r="DV2408" s="69"/>
      <c r="DW2408" s="69"/>
      <c r="DX2408" s="69"/>
      <c r="DY2408" s="69"/>
      <c r="DZ2408" s="69"/>
      <c r="EA2408" s="69"/>
      <c r="EB2408" s="69"/>
      <c r="EC2408" s="69"/>
      <c r="ED2408" s="69"/>
      <c r="EE2408" s="69"/>
      <c r="EF2408" s="69"/>
      <c r="EG2408" s="69"/>
      <c r="EH2408" s="69"/>
      <c r="EI2408" s="69"/>
      <c r="EJ2408" s="69"/>
      <c r="EK2408" s="69"/>
      <c r="EL2408" s="69"/>
      <c r="EM2408" s="69"/>
      <c r="EN2408" s="69"/>
      <c r="EO2408" s="69"/>
      <c r="EP2408" s="69"/>
      <c r="EQ2408" s="69"/>
      <c r="ER2408" s="69"/>
      <c r="ES2408" s="69"/>
      <c r="ET2408" s="69"/>
      <c r="EU2408" s="69"/>
      <c r="EV2408" s="69"/>
      <c r="EW2408" s="69"/>
      <c r="EX2408" s="69"/>
      <c r="EY2408" s="69"/>
      <c r="EZ2408" s="69"/>
      <c r="FA2408" s="69"/>
      <c r="FB2408" s="69"/>
      <c r="FC2408" s="69"/>
      <c r="FD2408" s="69"/>
      <c r="FE2408" s="69"/>
      <c r="FF2408" s="69"/>
      <c r="FG2408" s="69"/>
      <c r="FH2408" s="69"/>
      <c r="FI2408" s="69"/>
      <c r="FJ2408" s="69"/>
      <c r="FK2408" s="69"/>
      <c r="FL2408" s="69"/>
      <c r="FM2408" s="69"/>
      <c r="FN2408" s="69"/>
      <c r="FO2408" s="69"/>
      <c r="FP2408" s="69"/>
      <c r="FQ2408" s="69"/>
      <c r="FR2408" s="69"/>
      <c r="FS2408" s="69"/>
      <c r="FT2408" s="69"/>
      <c r="FU2408" s="69"/>
      <c r="FV2408" s="69"/>
      <c r="FW2408" s="69"/>
      <c r="FX2408" s="69"/>
      <c r="FY2408" s="69"/>
      <c r="FZ2408" s="69"/>
      <c r="GA2408" s="69"/>
      <c r="GB2408" s="69"/>
      <c r="GC2408" s="69"/>
      <c r="GD2408" s="69"/>
      <c r="GE2408" s="69"/>
      <c r="GF2408" s="69"/>
      <c r="GG2408" s="69"/>
      <c r="GH2408" s="69"/>
      <c r="GI2408" s="69"/>
      <c r="GJ2408" s="69"/>
      <c r="GK2408" s="69"/>
      <c r="GL2408" s="69"/>
      <c r="GM2408" s="69"/>
      <c r="GN2408" s="69"/>
      <c r="GO2408" s="69"/>
      <c r="GP2408" s="69"/>
      <c r="GQ2408" s="69"/>
      <c r="GR2408" s="69"/>
      <c r="GS2408" s="69"/>
      <c r="GT2408" s="69"/>
      <c r="GU2408" s="69"/>
      <c r="GV2408" s="69"/>
      <c r="GW2408" s="69"/>
      <c r="GX2408" s="69"/>
      <c r="GY2408" s="69"/>
      <c r="GZ2408" s="69"/>
      <c r="HA2408" s="69"/>
      <c r="HB2408" s="69"/>
      <c r="HC2408" s="69"/>
      <c r="HD2408" s="69"/>
      <c r="HE2408" s="69"/>
      <c r="HF2408" s="69"/>
      <c r="HG2408" s="69"/>
      <c r="HH2408" s="69"/>
      <c r="HI2408" s="69"/>
      <c r="HJ2408" s="69"/>
      <c r="HK2408" s="69"/>
      <c r="HL2408" s="69"/>
      <c r="HM2408" s="69"/>
      <c r="HN2408" s="69"/>
      <c r="HO2408" s="69"/>
      <c r="HP2408" s="69"/>
      <c r="HQ2408" s="69"/>
      <c r="HR2408" s="69"/>
      <c r="HS2408" s="69"/>
      <c r="HT2408" s="69"/>
      <c r="HU2408" s="69"/>
      <c r="HV2408" s="69"/>
      <c r="HW2408" s="69"/>
      <c r="HX2408" s="69"/>
      <c r="HY2408" s="69"/>
      <c r="HZ2408" s="69"/>
      <c r="IA2408" s="69"/>
      <c r="IB2408" s="69"/>
      <c r="IC2408" s="69"/>
      <c r="ID2408" s="69"/>
      <c r="IE2408" s="69"/>
      <c r="IF2408" s="69"/>
      <c r="IG2408" s="69"/>
      <c r="IH2408" s="69"/>
      <c r="II2408" s="69"/>
      <c r="IJ2408" s="69"/>
      <c r="IK2408" s="69"/>
      <c r="IL2408" s="69"/>
      <c r="IM2408" s="69"/>
      <c r="IN2408" s="69"/>
    </row>
    <row r="2409" spans="1:248" s="70" customFormat="1" ht="15" customHeight="1" x14ac:dyDescent="0.2">
      <c r="A2409" s="137" t="s">
        <v>4928</v>
      </c>
      <c r="B2409" s="145">
        <v>521750</v>
      </c>
      <c r="C2409" s="167" t="s">
        <v>4929</v>
      </c>
      <c r="D2409" s="358">
        <v>20000</v>
      </c>
      <c r="E2409" s="69"/>
      <c r="F2409" s="69"/>
      <c r="G2409" s="69"/>
      <c r="H2409" s="69"/>
      <c r="I2409" s="69"/>
      <c r="J2409" s="69"/>
      <c r="N2409" s="69"/>
      <c r="O2409" s="69"/>
      <c r="P2409" s="69"/>
      <c r="Q2409" s="69"/>
      <c r="R2409" s="69"/>
      <c r="S2409" s="69"/>
      <c r="T2409" s="69"/>
      <c r="U2409" s="69"/>
      <c r="V2409" s="69"/>
      <c r="W2409" s="69"/>
      <c r="X2409" s="69"/>
      <c r="Y2409" s="69"/>
      <c r="Z2409" s="69"/>
      <c r="AA2409" s="69"/>
      <c r="AB2409" s="69"/>
      <c r="AC2409" s="69"/>
      <c r="AD2409" s="69"/>
      <c r="AE2409" s="69"/>
      <c r="AF2409" s="69"/>
      <c r="AG2409" s="69"/>
      <c r="AH2409" s="69"/>
      <c r="AI2409" s="69"/>
      <c r="AJ2409" s="69"/>
      <c r="AK2409" s="69"/>
      <c r="AL2409" s="69"/>
      <c r="AM2409" s="69"/>
      <c r="AN2409" s="69"/>
      <c r="AO2409" s="69"/>
      <c r="AP2409" s="69"/>
      <c r="AQ2409" s="69"/>
      <c r="AR2409" s="69"/>
      <c r="AS2409" s="69"/>
      <c r="AT2409" s="69"/>
      <c r="AU2409" s="69"/>
      <c r="AV2409" s="69"/>
      <c r="AW2409" s="69"/>
      <c r="AX2409" s="69"/>
      <c r="AY2409" s="69"/>
      <c r="AZ2409" s="69"/>
      <c r="BA2409" s="69"/>
      <c r="BB2409" s="69"/>
      <c r="BC2409" s="69"/>
      <c r="BD2409" s="69"/>
      <c r="BE2409" s="69"/>
      <c r="BF2409" s="69"/>
      <c r="BG2409" s="69"/>
      <c r="BH2409" s="69"/>
      <c r="BI2409" s="69"/>
      <c r="BJ2409" s="69"/>
      <c r="BK2409" s="69"/>
      <c r="BL2409" s="69"/>
      <c r="BM2409" s="69"/>
      <c r="BN2409" s="69"/>
      <c r="BO2409" s="69"/>
      <c r="BP2409" s="69"/>
      <c r="BQ2409" s="69"/>
      <c r="BR2409" s="69"/>
      <c r="BS2409" s="69"/>
      <c r="BT2409" s="69"/>
      <c r="BU2409" s="69"/>
      <c r="BV2409" s="69"/>
      <c r="BW2409" s="69"/>
      <c r="BX2409" s="69"/>
      <c r="BY2409" s="69"/>
      <c r="BZ2409" s="69"/>
      <c r="CA2409" s="69"/>
      <c r="CB2409" s="69"/>
      <c r="CC2409" s="69"/>
      <c r="CD2409" s="69"/>
      <c r="CE2409" s="69"/>
      <c r="CF2409" s="69"/>
      <c r="CG2409" s="69"/>
      <c r="CH2409" s="69"/>
      <c r="CI2409" s="69"/>
      <c r="CJ2409" s="69"/>
      <c r="CK2409" s="69"/>
      <c r="CL2409" s="69"/>
      <c r="CM2409" s="69"/>
      <c r="CN2409" s="69"/>
      <c r="CO2409" s="69"/>
      <c r="CP2409" s="69"/>
      <c r="CQ2409" s="69"/>
      <c r="CR2409" s="69"/>
      <c r="CS2409" s="69"/>
      <c r="CT2409" s="69"/>
      <c r="CU2409" s="69"/>
      <c r="CV2409" s="69"/>
      <c r="CW2409" s="69"/>
      <c r="CX2409" s="69"/>
      <c r="CY2409" s="69"/>
      <c r="CZ2409" s="69"/>
      <c r="DA2409" s="69"/>
      <c r="DB2409" s="69"/>
      <c r="DC2409" s="69"/>
      <c r="DD2409" s="69"/>
      <c r="DE2409" s="69"/>
      <c r="DF2409" s="69"/>
      <c r="DG2409" s="69"/>
      <c r="DH2409" s="69"/>
      <c r="DI2409" s="69"/>
      <c r="DJ2409" s="69"/>
      <c r="DK2409" s="69"/>
      <c r="DL2409" s="69"/>
      <c r="DM2409" s="69"/>
      <c r="DN2409" s="69"/>
      <c r="DO2409" s="69"/>
      <c r="DP2409" s="69"/>
      <c r="DQ2409" s="69"/>
      <c r="DR2409" s="69"/>
      <c r="DS2409" s="69"/>
      <c r="DT2409" s="69"/>
      <c r="DU2409" s="69"/>
      <c r="DV2409" s="69"/>
      <c r="DW2409" s="69"/>
      <c r="DX2409" s="69"/>
      <c r="DY2409" s="69"/>
      <c r="DZ2409" s="69"/>
      <c r="EA2409" s="69"/>
      <c r="EB2409" s="69"/>
      <c r="EC2409" s="69"/>
      <c r="ED2409" s="69"/>
      <c r="EE2409" s="69"/>
      <c r="EF2409" s="69"/>
      <c r="EG2409" s="69"/>
      <c r="EH2409" s="69"/>
      <c r="EI2409" s="69"/>
      <c r="EJ2409" s="69"/>
      <c r="EK2409" s="69"/>
      <c r="EL2409" s="69"/>
      <c r="EM2409" s="69"/>
      <c r="EN2409" s="69"/>
      <c r="EO2409" s="69"/>
      <c r="EP2409" s="69"/>
      <c r="EQ2409" s="69"/>
      <c r="ER2409" s="69"/>
      <c r="ES2409" s="69"/>
      <c r="ET2409" s="69"/>
      <c r="EU2409" s="69"/>
      <c r="EV2409" s="69"/>
      <c r="EW2409" s="69"/>
      <c r="EX2409" s="69"/>
      <c r="EY2409" s="69"/>
      <c r="EZ2409" s="69"/>
      <c r="FA2409" s="69"/>
      <c r="FB2409" s="69"/>
      <c r="FC2409" s="69"/>
      <c r="FD2409" s="69"/>
      <c r="FE2409" s="69"/>
      <c r="FF2409" s="69"/>
      <c r="FG2409" s="69"/>
      <c r="FH2409" s="69"/>
      <c r="FI2409" s="69"/>
      <c r="FJ2409" s="69"/>
      <c r="FK2409" s="69"/>
      <c r="FL2409" s="69"/>
      <c r="FM2409" s="69"/>
      <c r="FN2409" s="69"/>
      <c r="FO2409" s="69"/>
      <c r="FP2409" s="69"/>
      <c r="FQ2409" s="69"/>
      <c r="FR2409" s="69"/>
      <c r="FS2409" s="69"/>
      <c r="FT2409" s="69"/>
      <c r="FU2409" s="69"/>
      <c r="FV2409" s="69"/>
      <c r="FW2409" s="69"/>
      <c r="FX2409" s="69"/>
      <c r="FY2409" s="69"/>
      <c r="FZ2409" s="69"/>
      <c r="GA2409" s="69"/>
      <c r="GB2409" s="69"/>
      <c r="GC2409" s="69"/>
      <c r="GD2409" s="69"/>
      <c r="GE2409" s="69"/>
      <c r="GF2409" s="69"/>
      <c r="GG2409" s="69"/>
      <c r="GH2409" s="69"/>
      <c r="GI2409" s="69"/>
      <c r="GJ2409" s="69"/>
      <c r="GK2409" s="69"/>
      <c r="GL2409" s="69"/>
      <c r="GM2409" s="69"/>
      <c r="GN2409" s="69"/>
      <c r="GO2409" s="69"/>
      <c r="GP2409" s="69"/>
      <c r="GQ2409" s="69"/>
      <c r="GR2409" s="69"/>
      <c r="GS2409" s="69"/>
      <c r="GT2409" s="69"/>
      <c r="GU2409" s="69"/>
      <c r="GV2409" s="69"/>
      <c r="GW2409" s="69"/>
      <c r="GX2409" s="69"/>
      <c r="GY2409" s="69"/>
      <c r="GZ2409" s="69"/>
      <c r="HA2409" s="69"/>
      <c r="HB2409" s="69"/>
      <c r="HC2409" s="69"/>
      <c r="HD2409" s="69"/>
      <c r="HE2409" s="69"/>
      <c r="HF2409" s="69"/>
      <c r="HG2409" s="69"/>
      <c r="HH2409" s="69"/>
      <c r="HI2409" s="69"/>
      <c r="HJ2409" s="69"/>
      <c r="HK2409" s="69"/>
      <c r="HL2409" s="69"/>
      <c r="HM2409" s="69"/>
      <c r="HN2409" s="69"/>
      <c r="HO2409" s="69"/>
      <c r="HP2409" s="69"/>
      <c r="HQ2409" s="69"/>
      <c r="HR2409" s="69"/>
      <c r="HS2409" s="69"/>
      <c r="HT2409" s="69"/>
      <c r="HU2409" s="69"/>
      <c r="HV2409" s="69"/>
      <c r="HW2409" s="69"/>
      <c r="HX2409" s="69"/>
      <c r="HY2409" s="69"/>
      <c r="HZ2409" s="69"/>
      <c r="IA2409" s="69"/>
      <c r="IB2409" s="69"/>
      <c r="IC2409" s="69"/>
      <c r="ID2409" s="69"/>
      <c r="IE2409" s="69"/>
      <c r="IF2409" s="69"/>
      <c r="IG2409" s="69"/>
      <c r="IH2409" s="69"/>
      <c r="II2409" s="69"/>
      <c r="IJ2409" s="69"/>
      <c r="IK2409" s="69"/>
      <c r="IL2409" s="69"/>
      <c r="IM2409" s="69"/>
      <c r="IN2409" s="69"/>
    </row>
    <row r="2410" spans="1:248" s="70" customFormat="1" ht="15" customHeight="1" x14ac:dyDescent="0.2">
      <c r="A2410" s="137" t="s">
        <v>4928</v>
      </c>
      <c r="B2410" s="145">
        <v>521751</v>
      </c>
      <c r="C2410" s="167" t="s">
        <v>4930</v>
      </c>
      <c r="D2410" s="358">
        <v>15000</v>
      </c>
      <c r="E2410" s="69"/>
      <c r="F2410" s="69"/>
      <c r="G2410" s="69"/>
      <c r="H2410" s="69"/>
      <c r="I2410" s="69"/>
      <c r="J2410" s="69"/>
      <c r="N2410" s="69"/>
      <c r="O2410" s="69"/>
      <c r="P2410" s="69"/>
      <c r="Q2410" s="69"/>
      <c r="R2410" s="69"/>
      <c r="S2410" s="69"/>
      <c r="T2410" s="69"/>
      <c r="U2410" s="69"/>
      <c r="V2410" s="69"/>
      <c r="W2410" s="69"/>
      <c r="X2410" s="69"/>
      <c r="Y2410" s="69"/>
      <c r="Z2410" s="69"/>
      <c r="AA2410" s="69"/>
      <c r="AB2410" s="69"/>
      <c r="AC2410" s="69"/>
      <c r="AD2410" s="69"/>
      <c r="AE2410" s="69"/>
      <c r="AF2410" s="69"/>
      <c r="AG2410" s="69"/>
      <c r="AH2410" s="69"/>
      <c r="AI2410" s="69"/>
      <c r="AJ2410" s="69"/>
      <c r="AK2410" s="69"/>
      <c r="AL2410" s="69"/>
      <c r="AM2410" s="69"/>
      <c r="AN2410" s="69"/>
      <c r="AO2410" s="69"/>
      <c r="AP2410" s="69"/>
      <c r="AQ2410" s="69"/>
      <c r="AR2410" s="69"/>
      <c r="AS2410" s="69"/>
      <c r="AT2410" s="69"/>
      <c r="AU2410" s="69"/>
      <c r="AV2410" s="69"/>
      <c r="AW2410" s="69"/>
      <c r="AX2410" s="69"/>
      <c r="AY2410" s="69"/>
      <c r="AZ2410" s="69"/>
      <c r="BA2410" s="69"/>
      <c r="BB2410" s="69"/>
      <c r="BC2410" s="69"/>
      <c r="BD2410" s="69"/>
      <c r="BE2410" s="69"/>
      <c r="BF2410" s="69"/>
      <c r="BG2410" s="69"/>
      <c r="BH2410" s="69"/>
      <c r="BI2410" s="69"/>
      <c r="BJ2410" s="69"/>
      <c r="BK2410" s="69"/>
      <c r="BL2410" s="69"/>
      <c r="BM2410" s="69"/>
      <c r="BN2410" s="69"/>
      <c r="BO2410" s="69"/>
      <c r="BP2410" s="69"/>
      <c r="BQ2410" s="69"/>
      <c r="BR2410" s="69"/>
      <c r="BS2410" s="69"/>
      <c r="BT2410" s="69"/>
      <c r="BU2410" s="69"/>
      <c r="BV2410" s="69"/>
      <c r="BW2410" s="69"/>
      <c r="BX2410" s="69"/>
      <c r="BY2410" s="69"/>
      <c r="BZ2410" s="69"/>
      <c r="CA2410" s="69"/>
      <c r="CB2410" s="69"/>
      <c r="CC2410" s="69"/>
      <c r="CD2410" s="69"/>
      <c r="CE2410" s="69"/>
      <c r="CF2410" s="69"/>
      <c r="CG2410" s="69"/>
      <c r="CH2410" s="69"/>
      <c r="CI2410" s="69"/>
      <c r="CJ2410" s="69"/>
      <c r="CK2410" s="69"/>
      <c r="CL2410" s="69"/>
      <c r="CM2410" s="69"/>
      <c r="CN2410" s="69"/>
      <c r="CO2410" s="69"/>
      <c r="CP2410" s="69"/>
      <c r="CQ2410" s="69"/>
      <c r="CR2410" s="69"/>
      <c r="CS2410" s="69"/>
      <c r="CT2410" s="69"/>
      <c r="CU2410" s="69"/>
      <c r="CV2410" s="69"/>
      <c r="CW2410" s="69"/>
      <c r="CX2410" s="69"/>
      <c r="CY2410" s="69"/>
      <c r="CZ2410" s="69"/>
      <c r="DA2410" s="69"/>
      <c r="DB2410" s="69"/>
      <c r="DC2410" s="69"/>
      <c r="DD2410" s="69"/>
      <c r="DE2410" s="69"/>
      <c r="DF2410" s="69"/>
      <c r="DG2410" s="69"/>
      <c r="DH2410" s="69"/>
      <c r="DI2410" s="69"/>
      <c r="DJ2410" s="69"/>
      <c r="DK2410" s="69"/>
      <c r="DL2410" s="69"/>
      <c r="DM2410" s="69"/>
      <c r="DN2410" s="69"/>
      <c r="DO2410" s="69"/>
      <c r="DP2410" s="69"/>
      <c r="DQ2410" s="69"/>
      <c r="DR2410" s="69"/>
      <c r="DS2410" s="69"/>
      <c r="DT2410" s="69"/>
      <c r="DU2410" s="69"/>
      <c r="DV2410" s="69"/>
      <c r="DW2410" s="69"/>
      <c r="DX2410" s="69"/>
      <c r="DY2410" s="69"/>
      <c r="DZ2410" s="69"/>
      <c r="EA2410" s="69"/>
      <c r="EB2410" s="69"/>
      <c r="EC2410" s="69"/>
      <c r="ED2410" s="69"/>
      <c r="EE2410" s="69"/>
      <c r="EF2410" s="69"/>
      <c r="EG2410" s="69"/>
      <c r="EH2410" s="69"/>
      <c r="EI2410" s="69"/>
      <c r="EJ2410" s="69"/>
      <c r="EK2410" s="69"/>
      <c r="EL2410" s="69"/>
      <c r="EM2410" s="69"/>
      <c r="EN2410" s="69"/>
      <c r="EO2410" s="69"/>
      <c r="EP2410" s="69"/>
      <c r="EQ2410" s="69"/>
      <c r="ER2410" s="69"/>
      <c r="ES2410" s="69"/>
      <c r="ET2410" s="69"/>
      <c r="EU2410" s="69"/>
      <c r="EV2410" s="69"/>
      <c r="EW2410" s="69"/>
      <c r="EX2410" s="69"/>
      <c r="EY2410" s="69"/>
      <c r="EZ2410" s="69"/>
      <c r="FA2410" s="69"/>
      <c r="FB2410" s="69"/>
      <c r="FC2410" s="69"/>
      <c r="FD2410" s="69"/>
      <c r="FE2410" s="69"/>
      <c r="FF2410" s="69"/>
      <c r="FG2410" s="69"/>
      <c r="FH2410" s="69"/>
      <c r="FI2410" s="69"/>
      <c r="FJ2410" s="69"/>
      <c r="FK2410" s="69"/>
      <c r="FL2410" s="69"/>
      <c r="FM2410" s="69"/>
      <c r="FN2410" s="69"/>
      <c r="FO2410" s="69"/>
      <c r="FP2410" s="69"/>
      <c r="FQ2410" s="69"/>
      <c r="FR2410" s="69"/>
      <c r="FS2410" s="69"/>
      <c r="FT2410" s="69"/>
      <c r="FU2410" s="69"/>
      <c r="FV2410" s="69"/>
      <c r="FW2410" s="69"/>
      <c r="FX2410" s="69"/>
      <c r="FY2410" s="69"/>
      <c r="FZ2410" s="69"/>
      <c r="GA2410" s="69"/>
      <c r="GB2410" s="69"/>
      <c r="GC2410" s="69"/>
      <c r="GD2410" s="69"/>
      <c r="GE2410" s="69"/>
      <c r="GF2410" s="69"/>
      <c r="GG2410" s="69"/>
      <c r="GH2410" s="69"/>
      <c r="GI2410" s="69"/>
      <c r="GJ2410" s="69"/>
      <c r="GK2410" s="69"/>
      <c r="GL2410" s="69"/>
      <c r="GM2410" s="69"/>
      <c r="GN2410" s="69"/>
      <c r="GO2410" s="69"/>
      <c r="GP2410" s="69"/>
      <c r="GQ2410" s="69"/>
      <c r="GR2410" s="69"/>
      <c r="GS2410" s="69"/>
      <c r="GT2410" s="69"/>
      <c r="GU2410" s="69"/>
      <c r="GV2410" s="69"/>
      <c r="GW2410" s="69"/>
      <c r="GX2410" s="69"/>
      <c r="GY2410" s="69"/>
      <c r="GZ2410" s="69"/>
      <c r="HA2410" s="69"/>
      <c r="HB2410" s="69"/>
      <c r="HC2410" s="69"/>
      <c r="HD2410" s="69"/>
      <c r="HE2410" s="69"/>
      <c r="HF2410" s="69"/>
      <c r="HG2410" s="69"/>
      <c r="HH2410" s="69"/>
      <c r="HI2410" s="69"/>
      <c r="HJ2410" s="69"/>
      <c r="HK2410" s="69"/>
      <c r="HL2410" s="69"/>
      <c r="HM2410" s="69"/>
      <c r="HN2410" s="69"/>
      <c r="HO2410" s="69"/>
      <c r="HP2410" s="69"/>
      <c r="HQ2410" s="69"/>
      <c r="HR2410" s="69"/>
      <c r="HS2410" s="69"/>
      <c r="HT2410" s="69"/>
      <c r="HU2410" s="69"/>
      <c r="HV2410" s="69"/>
      <c r="HW2410" s="69"/>
      <c r="HX2410" s="69"/>
      <c r="HY2410" s="69"/>
      <c r="HZ2410" s="69"/>
      <c r="IA2410" s="69"/>
      <c r="IB2410" s="69"/>
      <c r="IC2410" s="69"/>
      <c r="ID2410" s="69"/>
      <c r="IE2410" s="69"/>
      <c r="IF2410" s="69"/>
      <c r="IG2410" s="69"/>
      <c r="IH2410" s="69"/>
      <c r="II2410" s="69"/>
      <c r="IJ2410" s="69"/>
      <c r="IK2410" s="69"/>
      <c r="IL2410" s="69"/>
      <c r="IM2410" s="69"/>
      <c r="IN2410" s="69"/>
    </row>
    <row r="2411" spans="1:248" s="70" customFormat="1" ht="15" customHeight="1" x14ac:dyDescent="0.2">
      <c r="A2411" s="137" t="s">
        <v>4928</v>
      </c>
      <c r="B2411" s="145">
        <v>521752</v>
      </c>
      <c r="C2411" s="167" t="s">
        <v>4931</v>
      </c>
      <c r="D2411" s="358">
        <v>20000</v>
      </c>
      <c r="E2411" s="69"/>
      <c r="F2411" s="69"/>
      <c r="G2411" s="69"/>
      <c r="H2411" s="69"/>
      <c r="I2411" s="69"/>
      <c r="J2411" s="69"/>
      <c r="N2411" s="69"/>
      <c r="O2411" s="69"/>
      <c r="P2411" s="69"/>
      <c r="Q2411" s="69"/>
      <c r="R2411" s="69"/>
      <c r="S2411" s="69"/>
      <c r="T2411" s="69"/>
      <c r="U2411" s="69"/>
      <c r="V2411" s="69"/>
      <c r="W2411" s="69"/>
      <c r="X2411" s="69"/>
      <c r="Y2411" s="69"/>
      <c r="Z2411" s="69"/>
      <c r="AA2411" s="69"/>
      <c r="AB2411" s="69"/>
      <c r="AC2411" s="69"/>
      <c r="AD2411" s="69"/>
      <c r="AE2411" s="69"/>
      <c r="AF2411" s="69"/>
      <c r="AG2411" s="69"/>
      <c r="AH2411" s="69"/>
      <c r="AI2411" s="69"/>
      <c r="AJ2411" s="69"/>
      <c r="AK2411" s="69"/>
      <c r="AL2411" s="69"/>
      <c r="AM2411" s="69"/>
      <c r="AN2411" s="69"/>
      <c r="AO2411" s="69"/>
      <c r="AP2411" s="69"/>
      <c r="AQ2411" s="69"/>
      <c r="AR2411" s="69"/>
      <c r="AS2411" s="69"/>
      <c r="AT2411" s="69"/>
      <c r="AU2411" s="69"/>
      <c r="AV2411" s="69"/>
      <c r="AW2411" s="69"/>
      <c r="AX2411" s="69"/>
      <c r="AY2411" s="69"/>
      <c r="AZ2411" s="69"/>
      <c r="BA2411" s="69"/>
      <c r="BB2411" s="69"/>
      <c r="BC2411" s="69"/>
      <c r="BD2411" s="69"/>
      <c r="BE2411" s="69"/>
      <c r="BF2411" s="69"/>
      <c r="BG2411" s="69"/>
      <c r="BH2411" s="69"/>
      <c r="BI2411" s="69"/>
      <c r="BJ2411" s="69"/>
      <c r="BK2411" s="69"/>
      <c r="BL2411" s="69"/>
      <c r="BM2411" s="69"/>
      <c r="BN2411" s="69"/>
      <c r="BO2411" s="69"/>
      <c r="BP2411" s="69"/>
      <c r="BQ2411" s="69"/>
      <c r="BR2411" s="69"/>
      <c r="BS2411" s="69"/>
      <c r="BT2411" s="69"/>
      <c r="BU2411" s="69"/>
      <c r="BV2411" s="69"/>
      <c r="BW2411" s="69"/>
      <c r="BX2411" s="69"/>
      <c r="BY2411" s="69"/>
      <c r="BZ2411" s="69"/>
      <c r="CA2411" s="69"/>
      <c r="CB2411" s="69"/>
      <c r="CC2411" s="69"/>
      <c r="CD2411" s="69"/>
      <c r="CE2411" s="69"/>
      <c r="CF2411" s="69"/>
      <c r="CG2411" s="69"/>
      <c r="CH2411" s="69"/>
      <c r="CI2411" s="69"/>
      <c r="CJ2411" s="69"/>
      <c r="CK2411" s="69"/>
      <c r="CL2411" s="69"/>
      <c r="CM2411" s="69"/>
      <c r="CN2411" s="69"/>
      <c r="CO2411" s="69"/>
      <c r="CP2411" s="69"/>
      <c r="CQ2411" s="69"/>
      <c r="CR2411" s="69"/>
      <c r="CS2411" s="69"/>
      <c r="CT2411" s="69"/>
      <c r="CU2411" s="69"/>
      <c r="CV2411" s="69"/>
      <c r="CW2411" s="69"/>
      <c r="CX2411" s="69"/>
      <c r="CY2411" s="69"/>
      <c r="CZ2411" s="69"/>
      <c r="DA2411" s="69"/>
      <c r="DB2411" s="69"/>
      <c r="DC2411" s="69"/>
      <c r="DD2411" s="69"/>
      <c r="DE2411" s="69"/>
      <c r="DF2411" s="69"/>
      <c r="DG2411" s="69"/>
      <c r="DH2411" s="69"/>
      <c r="DI2411" s="69"/>
      <c r="DJ2411" s="69"/>
      <c r="DK2411" s="69"/>
      <c r="DL2411" s="69"/>
      <c r="DM2411" s="69"/>
      <c r="DN2411" s="69"/>
      <c r="DO2411" s="69"/>
      <c r="DP2411" s="69"/>
      <c r="DQ2411" s="69"/>
      <c r="DR2411" s="69"/>
      <c r="DS2411" s="69"/>
      <c r="DT2411" s="69"/>
      <c r="DU2411" s="69"/>
      <c r="DV2411" s="69"/>
      <c r="DW2411" s="69"/>
      <c r="DX2411" s="69"/>
      <c r="DY2411" s="69"/>
      <c r="DZ2411" s="69"/>
      <c r="EA2411" s="69"/>
      <c r="EB2411" s="69"/>
      <c r="EC2411" s="69"/>
      <c r="ED2411" s="69"/>
      <c r="EE2411" s="69"/>
      <c r="EF2411" s="69"/>
      <c r="EG2411" s="69"/>
      <c r="EH2411" s="69"/>
      <c r="EI2411" s="69"/>
      <c r="EJ2411" s="69"/>
      <c r="EK2411" s="69"/>
      <c r="EL2411" s="69"/>
      <c r="EM2411" s="69"/>
      <c r="EN2411" s="69"/>
      <c r="EO2411" s="69"/>
      <c r="EP2411" s="69"/>
      <c r="EQ2411" s="69"/>
      <c r="ER2411" s="69"/>
      <c r="ES2411" s="69"/>
      <c r="ET2411" s="69"/>
      <c r="EU2411" s="69"/>
      <c r="EV2411" s="69"/>
      <c r="EW2411" s="69"/>
      <c r="EX2411" s="69"/>
      <c r="EY2411" s="69"/>
      <c r="EZ2411" s="69"/>
      <c r="FA2411" s="69"/>
      <c r="FB2411" s="69"/>
      <c r="FC2411" s="69"/>
      <c r="FD2411" s="69"/>
      <c r="FE2411" s="69"/>
      <c r="FF2411" s="69"/>
      <c r="FG2411" s="69"/>
      <c r="FH2411" s="69"/>
      <c r="FI2411" s="69"/>
      <c r="FJ2411" s="69"/>
      <c r="FK2411" s="69"/>
      <c r="FL2411" s="69"/>
      <c r="FM2411" s="69"/>
      <c r="FN2411" s="69"/>
      <c r="FO2411" s="69"/>
      <c r="FP2411" s="69"/>
      <c r="FQ2411" s="69"/>
      <c r="FR2411" s="69"/>
      <c r="FS2411" s="69"/>
      <c r="FT2411" s="69"/>
      <c r="FU2411" s="69"/>
      <c r="FV2411" s="69"/>
      <c r="FW2411" s="69"/>
      <c r="FX2411" s="69"/>
      <c r="FY2411" s="69"/>
      <c r="FZ2411" s="69"/>
      <c r="GA2411" s="69"/>
      <c r="GB2411" s="69"/>
      <c r="GC2411" s="69"/>
      <c r="GD2411" s="69"/>
      <c r="GE2411" s="69"/>
      <c r="GF2411" s="69"/>
      <c r="GG2411" s="69"/>
      <c r="GH2411" s="69"/>
      <c r="GI2411" s="69"/>
      <c r="GJ2411" s="69"/>
      <c r="GK2411" s="69"/>
      <c r="GL2411" s="69"/>
      <c r="GM2411" s="69"/>
      <c r="GN2411" s="69"/>
      <c r="GO2411" s="69"/>
      <c r="GP2411" s="69"/>
      <c r="GQ2411" s="69"/>
      <c r="GR2411" s="69"/>
      <c r="GS2411" s="69"/>
      <c r="GT2411" s="69"/>
      <c r="GU2411" s="69"/>
      <c r="GV2411" s="69"/>
      <c r="GW2411" s="69"/>
      <c r="GX2411" s="69"/>
      <c r="GY2411" s="69"/>
      <c r="GZ2411" s="69"/>
      <c r="HA2411" s="69"/>
      <c r="HB2411" s="69"/>
      <c r="HC2411" s="69"/>
      <c r="HD2411" s="69"/>
      <c r="HE2411" s="69"/>
      <c r="HF2411" s="69"/>
      <c r="HG2411" s="69"/>
      <c r="HH2411" s="69"/>
      <c r="HI2411" s="69"/>
      <c r="HJ2411" s="69"/>
      <c r="HK2411" s="69"/>
      <c r="HL2411" s="69"/>
      <c r="HM2411" s="69"/>
      <c r="HN2411" s="69"/>
      <c r="HO2411" s="69"/>
      <c r="HP2411" s="69"/>
      <c r="HQ2411" s="69"/>
      <c r="HR2411" s="69"/>
      <c r="HS2411" s="69"/>
      <c r="HT2411" s="69"/>
      <c r="HU2411" s="69"/>
      <c r="HV2411" s="69"/>
      <c r="HW2411" s="69"/>
      <c r="HX2411" s="69"/>
      <c r="HY2411" s="69"/>
      <c r="HZ2411" s="69"/>
      <c r="IA2411" s="69"/>
      <c r="IB2411" s="69"/>
      <c r="IC2411" s="69"/>
      <c r="ID2411" s="69"/>
      <c r="IE2411" s="69"/>
      <c r="IF2411" s="69"/>
      <c r="IG2411" s="69"/>
      <c r="IH2411" s="69"/>
      <c r="II2411" s="69"/>
      <c r="IJ2411" s="69"/>
      <c r="IK2411" s="69"/>
      <c r="IL2411" s="69"/>
      <c r="IM2411" s="69"/>
      <c r="IN2411" s="69"/>
    </row>
    <row r="2412" spans="1:248" s="70" customFormat="1" ht="15" customHeight="1" x14ac:dyDescent="0.2">
      <c r="A2412" s="137" t="s">
        <v>4928</v>
      </c>
      <c r="B2412" s="145">
        <v>521753</v>
      </c>
      <c r="C2412" s="167" t="s">
        <v>4932</v>
      </c>
      <c r="D2412" s="358">
        <v>50000</v>
      </c>
      <c r="E2412" s="69"/>
      <c r="F2412" s="69"/>
      <c r="G2412" s="69"/>
      <c r="H2412" s="69"/>
      <c r="I2412" s="69"/>
      <c r="J2412" s="69"/>
      <c r="N2412" s="69"/>
      <c r="O2412" s="69"/>
      <c r="P2412" s="69"/>
      <c r="Q2412" s="69"/>
      <c r="R2412" s="69"/>
      <c r="S2412" s="69"/>
      <c r="T2412" s="69"/>
      <c r="U2412" s="69"/>
      <c r="V2412" s="69"/>
      <c r="W2412" s="69"/>
      <c r="X2412" s="69"/>
      <c r="Y2412" s="69"/>
      <c r="Z2412" s="69"/>
      <c r="AA2412" s="69"/>
      <c r="AB2412" s="69"/>
      <c r="AC2412" s="69"/>
      <c r="AD2412" s="69"/>
      <c r="AE2412" s="69"/>
      <c r="AF2412" s="69"/>
      <c r="AG2412" s="69"/>
      <c r="AH2412" s="69"/>
      <c r="AI2412" s="69"/>
      <c r="AJ2412" s="69"/>
      <c r="AK2412" s="69"/>
      <c r="AL2412" s="69"/>
      <c r="AM2412" s="69"/>
      <c r="AN2412" s="69"/>
      <c r="AO2412" s="69"/>
      <c r="AP2412" s="69"/>
      <c r="AQ2412" s="69"/>
      <c r="AR2412" s="69"/>
      <c r="AS2412" s="69"/>
      <c r="AT2412" s="69"/>
      <c r="AU2412" s="69"/>
      <c r="AV2412" s="69"/>
      <c r="AW2412" s="69"/>
      <c r="AX2412" s="69"/>
      <c r="AY2412" s="69"/>
      <c r="AZ2412" s="69"/>
      <c r="BA2412" s="69"/>
      <c r="BB2412" s="69"/>
      <c r="BC2412" s="69"/>
      <c r="BD2412" s="69"/>
      <c r="BE2412" s="69"/>
      <c r="BF2412" s="69"/>
      <c r="BG2412" s="69"/>
      <c r="BH2412" s="69"/>
      <c r="BI2412" s="69"/>
      <c r="BJ2412" s="69"/>
      <c r="BK2412" s="69"/>
      <c r="BL2412" s="69"/>
      <c r="BM2412" s="69"/>
      <c r="BN2412" s="69"/>
      <c r="BO2412" s="69"/>
      <c r="BP2412" s="69"/>
      <c r="BQ2412" s="69"/>
      <c r="BR2412" s="69"/>
      <c r="BS2412" s="69"/>
      <c r="BT2412" s="69"/>
      <c r="BU2412" s="69"/>
      <c r="BV2412" s="69"/>
      <c r="BW2412" s="69"/>
      <c r="BX2412" s="69"/>
      <c r="BY2412" s="69"/>
      <c r="BZ2412" s="69"/>
      <c r="CA2412" s="69"/>
      <c r="CB2412" s="69"/>
      <c r="CC2412" s="69"/>
      <c r="CD2412" s="69"/>
      <c r="CE2412" s="69"/>
      <c r="CF2412" s="69"/>
      <c r="CG2412" s="69"/>
      <c r="CH2412" s="69"/>
      <c r="CI2412" s="69"/>
      <c r="CJ2412" s="69"/>
      <c r="CK2412" s="69"/>
      <c r="CL2412" s="69"/>
      <c r="CM2412" s="69"/>
      <c r="CN2412" s="69"/>
      <c r="CO2412" s="69"/>
      <c r="CP2412" s="69"/>
      <c r="CQ2412" s="69"/>
      <c r="CR2412" s="69"/>
      <c r="CS2412" s="69"/>
      <c r="CT2412" s="69"/>
      <c r="CU2412" s="69"/>
      <c r="CV2412" s="69"/>
      <c r="CW2412" s="69"/>
      <c r="CX2412" s="69"/>
      <c r="CY2412" s="69"/>
      <c r="CZ2412" s="69"/>
      <c r="DA2412" s="69"/>
      <c r="DB2412" s="69"/>
      <c r="DC2412" s="69"/>
      <c r="DD2412" s="69"/>
      <c r="DE2412" s="69"/>
      <c r="DF2412" s="69"/>
      <c r="DG2412" s="69"/>
      <c r="DH2412" s="69"/>
      <c r="DI2412" s="69"/>
      <c r="DJ2412" s="69"/>
      <c r="DK2412" s="69"/>
      <c r="DL2412" s="69"/>
      <c r="DM2412" s="69"/>
      <c r="DN2412" s="69"/>
      <c r="DO2412" s="69"/>
      <c r="DP2412" s="69"/>
      <c r="DQ2412" s="69"/>
      <c r="DR2412" s="69"/>
      <c r="DS2412" s="69"/>
      <c r="DT2412" s="69"/>
      <c r="DU2412" s="69"/>
      <c r="DV2412" s="69"/>
      <c r="DW2412" s="69"/>
      <c r="DX2412" s="69"/>
      <c r="DY2412" s="69"/>
      <c r="DZ2412" s="69"/>
      <c r="EA2412" s="69"/>
      <c r="EB2412" s="69"/>
      <c r="EC2412" s="69"/>
      <c r="ED2412" s="69"/>
      <c r="EE2412" s="69"/>
      <c r="EF2412" s="69"/>
      <c r="EG2412" s="69"/>
      <c r="EH2412" s="69"/>
      <c r="EI2412" s="69"/>
      <c r="EJ2412" s="69"/>
      <c r="EK2412" s="69"/>
      <c r="EL2412" s="69"/>
      <c r="EM2412" s="69"/>
      <c r="EN2412" s="69"/>
      <c r="EO2412" s="69"/>
      <c r="EP2412" s="69"/>
      <c r="EQ2412" s="69"/>
      <c r="ER2412" s="69"/>
      <c r="ES2412" s="69"/>
      <c r="ET2412" s="69"/>
      <c r="EU2412" s="69"/>
      <c r="EV2412" s="69"/>
      <c r="EW2412" s="69"/>
      <c r="EX2412" s="69"/>
      <c r="EY2412" s="69"/>
      <c r="EZ2412" s="69"/>
      <c r="FA2412" s="69"/>
      <c r="FB2412" s="69"/>
      <c r="FC2412" s="69"/>
      <c r="FD2412" s="69"/>
      <c r="FE2412" s="69"/>
      <c r="FF2412" s="69"/>
      <c r="FG2412" s="69"/>
      <c r="FH2412" s="69"/>
      <c r="FI2412" s="69"/>
      <c r="FJ2412" s="69"/>
      <c r="FK2412" s="69"/>
      <c r="FL2412" s="69"/>
      <c r="FM2412" s="69"/>
      <c r="FN2412" s="69"/>
      <c r="FO2412" s="69"/>
      <c r="FP2412" s="69"/>
      <c r="FQ2412" s="69"/>
      <c r="FR2412" s="69"/>
      <c r="FS2412" s="69"/>
      <c r="FT2412" s="69"/>
      <c r="FU2412" s="69"/>
      <c r="FV2412" s="69"/>
      <c r="FW2412" s="69"/>
      <c r="FX2412" s="69"/>
      <c r="FY2412" s="69"/>
      <c r="FZ2412" s="69"/>
      <c r="GA2412" s="69"/>
      <c r="GB2412" s="69"/>
      <c r="GC2412" s="69"/>
      <c r="GD2412" s="69"/>
      <c r="GE2412" s="69"/>
      <c r="GF2412" s="69"/>
      <c r="GG2412" s="69"/>
      <c r="GH2412" s="69"/>
      <c r="GI2412" s="69"/>
      <c r="GJ2412" s="69"/>
      <c r="GK2412" s="69"/>
      <c r="GL2412" s="69"/>
      <c r="GM2412" s="69"/>
      <c r="GN2412" s="69"/>
      <c r="GO2412" s="69"/>
      <c r="GP2412" s="69"/>
      <c r="GQ2412" s="69"/>
      <c r="GR2412" s="69"/>
      <c r="GS2412" s="69"/>
      <c r="GT2412" s="69"/>
      <c r="GU2412" s="69"/>
      <c r="GV2412" s="69"/>
      <c r="GW2412" s="69"/>
      <c r="GX2412" s="69"/>
      <c r="GY2412" s="69"/>
      <c r="GZ2412" s="69"/>
      <c r="HA2412" s="69"/>
      <c r="HB2412" s="69"/>
      <c r="HC2412" s="69"/>
      <c r="HD2412" s="69"/>
      <c r="HE2412" s="69"/>
      <c r="HF2412" s="69"/>
      <c r="HG2412" s="69"/>
      <c r="HH2412" s="69"/>
      <c r="HI2412" s="69"/>
      <c r="HJ2412" s="69"/>
      <c r="HK2412" s="69"/>
      <c r="HL2412" s="69"/>
      <c r="HM2412" s="69"/>
      <c r="HN2412" s="69"/>
      <c r="HO2412" s="69"/>
      <c r="HP2412" s="69"/>
      <c r="HQ2412" s="69"/>
      <c r="HR2412" s="69"/>
      <c r="HS2412" s="69"/>
      <c r="HT2412" s="69"/>
      <c r="HU2412" s="69"/>
      <c r="HV2412" s="69"/>
      <c r="HW2412" s="69"/>
      <c r="HX2412" s="69"/>
      <c r="HY2412" s="69"/>
      <c r="HZ2412" s="69"/>
      <c r="IA2412" s="69"/>
      <c r="IB2412" s="69"/>
      <c r="IC2412" s="69"/>
      <c r="ID2412" s="69"/>
      <c r="IE2412" s="69"/>
      <c r="IF2412" s="69"/>
      <c r="IG2412" s="69"/>
      <c r="IH2412" s="69"/>
      <c r="II2412" s="69"/>
      <c r="IJ2412" s="69"/>
      <c r="IK2412" s="69"/>
      <c r="IL2412" s="69"/>
      <c r="IM2412" s="69"/>
      <c r="IN2412" s="69"/>
    </row>
    <row r="2413" spans="1:248" s="70" customFormat="1" ht="15.95" customHeight="1" x14ac:dyDescent="0.2">
      <c r="A2413" s="168"/>
      <c r="B2413" s="168"/>
      <c r="C2413" s="169" t="s">
        <v>4933</v>
      </c>
      <c r="D2413" s="359"/>
      <c r="E2413" s="69"/>
      <c r="F2413" s="69"/>
      <c r="G2413" s="69"/>
      <c r="H2413" s="69"/>
      <c r="I2413" s="69"/>
      <c r="J2413" s="69"/>
      <c r="N2413" s="69"/>
      <c r="O2413" s="69"/>
      <c r="P2413" s="69"/>
      <c r="Q2413" s="69"/>
      <c r="R2413" s="69"/>
      <c r="S2413" s="69"/>
      <c r="T2413" s="69"/>
      <c r="U2413" s="69"/>
      <c r="V2413" s="69"/>
      <c r="W2413" s="69"/>
      <c r="X2413" s="69"/>
      <c r="Y2413" s="69"/>
      <c r="Z2413" s="69"/>
      <c r="AA2413" s="69"/>
      <c r="AB2413" s="69"/>
      <c r="AC2413" s="69"/>
      <c r="AD2413" s="69"/>
      <c r="AE2413" s="69"/>
      <c r="AF2413" s="69"/>
      <c r="AG2413" s="69"/>
      <c r="AH2413" s="69"/>
      <c r="AI2413" s="69"/>
      <c r="AJ2413" s="69"/>
      <c r="AK2413" s="69"/>
      <c r="AL2413" s="69"/>
      <c r="AM2413" s="69"/>
      <c r="AN2413" s="69"/>
      <c r="AO2413" s="69"/>
      <c r="AP2413" s="69"/>
      <c r="AQ2413" s="69"/>
      <c r="AR2413" s="69"/>
      <c r="AS2413" s="69"/>
      <c r="AT2413" s="69"/>
      <c r="AU2413" s="69"/>
      <c r="AV2413" s="69"/>
      <c r="AW2413" s="69"/>
      <c r="AX2413" s="69"/>
      <c r="AY2413" s="69"/>
      <c r="AZ2413" s="69"/>
      <c r="BA2413" s="69"/>
      <c r="BB2413" s="69"/>
      <c r="BC2413" s="69"/>
      <c r="BD2413" s="69"/>
      <c r="BE2413" s="69"/>
      <c r="BF2413" s="69"/>
      <c r="BG2413" s="69"/>
      <c r="BH2413" s="69"/>
      <c r="BI2413" s="69"/>
      <c r="BJ2413" s="69"/>
      <c r="BK2413" s="69"/>
      <c r="BL2413" s="69"/>
      <c r="BM2413" s="69"/>
      <c r="BN2413" s="69"/>
      <c r="BO2413" s="69"/>
      <c r="BP2413" s="69"/>
      <c r="BQ2413" s="69"/>
      <c r="BR2413" s="69"/>
      <c r="BS2413" s="69"/>
      <c r="BT2413" s="69"/>
      <c r="BU2413" s="69"/>
      <c r="BV2413" s="69"/>
      <c r="BW2413" s="69"/>
      <c r="BX2413" s="69"/>
      <c r="BY2413" s="69"/>
      <c r="BZ2413" s="69"/>
      <c r="CA2413" s="69"/>
      <c r="CB2413" s="69"/>
      <c r="CC2413" s="69"/>
      <c r="CD2413" s="69"/>
      <c r="CE2413" s="69"/>
      <c r="CF2413" s="69"/>
      <c r="CG2413" s="69"/>
      <c r="CH2413" s="69"/>
      <c r="CI2413" s="69"/>
      <c r="CJ2413" s="69"/>
      <c r="CK2413" s="69"/>
      <c r="CL2413" s="69"/>
      <c r="CM2413" s="69"/>
      <c r="CN2413" s="69"/>
      <c r="CO2413" s="69"/>
      <c r="CP2413" s="69"/>
      <c r="CQ2413" s="69"/>
      <c r="CR2413" s="69"/>
      <c r="CS2413" s="69"/>
      <c r="CT2413" s="69"/>
      <c r="CU2413" s="69"/>
      <c r="CV2413" s="69"/>
      <c r="CW2413" s="69"/>
      <c r="CX2413" s="69"/>
      <c r="CY2413" s="69"/>
      <c r="CZ2413" s="69"/>
      <c r="DA2413" s="69"/>
      <c r="DB2413" s="69"/>
      <c r="DC2413" s="69"/>
      <c r="DD2413" s="69"/>
      <c r="DE2413" s="69"/>
      <c r="DF2413" s="69"/>
      <c r="DG2413" s="69"/>
      <c r="DH2413" s="69"/>
      <c r="DI2413" s="69"/>
      <c r="DJ2413" s="69"/>
      <c r="DK2413" s="69"/>
      <c r="DL2413" s="69"/>
      <c r="DM2413" s="69"/>
      <c r="DN2413" s="69"/>
      <c r="DO2413" s="69"/>
      <c r="DP2413" s="69"/>
      <c r="DQ2413" s="69"/>
      <c r="DR2413" s="69"/>
      <c r="DS2413" s="69"/>
      <c r="DT2413" s="69"/>
      <c r="DU2413" s="69"/>
      <c r="DV2413" s="69"/>
      <c r="DW2413" s="69"/>
      <c r="DX2413" s="69"/>
      <c r="DY2413" s="69"/>
      <c r="DZ2413" s="69"/>
      <c r="EA2413" s="69"/>
      <c r="EB2413" s="69"/>
      <c r="EC2413" s="69"/>
      <c r="ED2413" s="69"/>
      <c r="EE2413" s="69"/>
      <c r="EF2413" s="69"/>
      <c r="EG2413" s="69"/>
      <c r="EH2413" s="69"/>
      <c r="EI2413" s="69"/>
      <c r="EJ2413" s="69"/>
      <c r="EK2413" s="69"/>
      <c r="EL2413" s="69"/>
      <c r="EM2413" s="69"/>
      <c r="EN2413" s="69"/>
      <c r="EO2413" s="69"/>
      <c r="EP2413" s="69"/>
      <c r="EQ2413" s="69"/>
      <c r="ER2413" s="69"/>
      <c r="ES2413" s="69"/>
      <c r="ET2413" s="69"/>
      <c r="EU2413" s="69"/>
      <c r="EV2413" s="69"/>
      <c r="EW2413" s="69"/>
      <c r="EX2413" s="69"/>
      <c r="EY2413" s="69"/>
      <c r="EZ2413" s="69"/>
      <c r="FA2413" s="69"/>
      <c r="FB2413" s="69"/>
      <c r="FC2413" s="69"/>
      <c r="FD2413" s="69"/>
      <c r="FE2413" s="69"/>
      <c r="FF2413" s="69"/>
      <c r="FG2413" s="69"/>
      <c r="FH2413" s="69"/>
      <c r="FI2413" s="69"/>
      <c r="FJ2413" s="69"/>
      <c r="FK2413" s="69"/>
      <c r="FL2413" s="69"/>
      <c r="FM2413" s="69"/>
      <c r="FN2413" s="69"/>
      <c r="FO2413" s="69"/>
      <c r="FP2413" s="69"/>
      <c r="FQ2413" s="69"/>
      <c r="FR2413" s="69"/>
      <c r="FS2413" s="69"/>
      <c r="FT2413" s="69"/>
      <c r="FU2413" s="69"/>
      <c r="FV2413" s="69"/>
      <c r="FW2413" s="69"/>
      <c r="FX2413" s="69"/>
      <c r="FY2413" s="69"/>
      <c r="FZ2413" s="69"/>
      <c r="GA2413" s="69"/>
      <c r="GB2413" s="69"/>
      <c r="GC2413" s="69"/>
      <c r="GD2413" s="69"/>
      <c r="GE2413" s="69"/>
      <c r="GF2413" s="69"/>
      <c r="GG2413" s="69"/>
      <c r="GH2413" s="69"/>
      <c r="GI2413" s="69"/>
      <c r="GJ2413" s="69"/>
      <c r="GK2413" s="69"/>
      <c r="GL2413" s="69"/>
      <c r="GM2413" s="69"/>
      <c r="GN2413" s="69"/>
      <c r="GO2413" s="69"/>
      <c r="GP2413" s="69"/>
      <c r="GQ2413" s="69"/>
      <c r="GR2413" s="69"/>
      <c r="GS2413" s="69"/>
      <c r="GT2413" s="69"/>
      <c r="GU2413" s="69"/>
      <c r="GV2413" s="69"/>
      <c r="GW2413" s="69"/>
      <c r="GX2413" s="69"/>
      <c r="GY2413" s="69"/>
      <c r="GZ2413" s="69"/>
      <c r="HA2413" s="69"/>
      <c r="HB2413" s="69"/>
      <c r="HC2413" s="69"/>
      <c r="HD2413" s="69"/>
      <c r="HE2413" s="69"/>
      <c r="HF2413" s="69"/>
      <c r="HG2413" s="69"/>
      <c r="HH2413" s="69"/>
      <c r="HI2413" s="69"/>
      <c r="HJ2413" s="69"/>
      <c r="HK2413" s="69"/>
      <c r="HL2413" s="69"/>
      <c r="HM2413" s="69"/>
      <c r="HN2413" s="69"/>
      <c r="HO2413" s="69"/>
      <c r="HP2413" s="69"/>
      <c r="HQ2413" s="69"/>
      <c r="HR2413" s="69"/>
      <c r="HS2413" s="69"/>
      <c r="HT2413" s="69"/>
      <c r="HU2413" s="69"/>
      <c r="HV2413" s="69"/>
      <c r="HW2413" s="69"/>
      <c r="HX2413" s="69"/>
      <c r="HY2413" s="69"/>
      <c r="HZ2413" s="69"/>
      <c r="IA2413" s="69"/>
      <c r="IB2413" s="69"/>
      <c r="IC2413" s="69"/>
      <c r="ID2413" s="69"/>
      <c r="IE2413" s="69"/>
      <c r="IF2413" s="69"/>
      <c r="IG2413" s="69"/>
      <c r="IH2413" s="69"/>
      <c r="II2413" s="69"/>
      <c r="IJ2413" s="69"/>
      <c r="IK2413" s="69"/>
      <c r="IL2413" s="69"/>
      <c r="IM2413" s="69"/>
      <c r="IN2413" s="69"/>
    </row>
    <row r="2414" spans="1:248" s="70" customFormat="1" ht="15.95" customHeight="1" x14ac:dyDescent="0.2">
      <c r="A2414" s="167" t="s">
        <v>1148</v>
      </c>
      <c r="B2414" s="164">
        <v>521754</v>
      </c>
      <c r="C2414" s="165" t="s">
        <v>4934</v>
      </c>
      <c r="D2414" s="356">
        <v>30000</v>
      </c>
      <c r="E2414" s="69"/>
      <c r="F2414" s="69"/>
      <c r="G2414" s="69"/>
      <c r="H2414" s="69"/>
      <c r="I2414" s="69"/>
      <c r="J2414" s="69"/>
      <c r="N2414" s="69"/>
      <c r="O2414" s="69"/>
      <c r="P2414" s="69"/>
      <c r="Q2414" s="69"/>
      <c r="R2414" s="69"/>
      <c r="S2414" s="69"/>
      <c r="T2414" s="69"/>
      <c r="U2414" s="69"/>
      <c r="V2414" s="69"/>
      <c r="W2414" s="69"/>
      <c r="X2414" s="69"/>
      <c r="Y2414" s="69"/>
      <c r="Z2414" s="69"/>
      <c r="AA2414" s="69"/>
      <c r="AB2414" s="69"/>
      <c r="AC2414" s="69"/>
      <c r="AD2414" s="69"/>
      <c r="AE2414" s="69"/>
      <c r="AF2414" s="69"/>
      <c r="AG2414" s="69"/>
      <c r="AH2414" s="69"/>
      <c r="AI2414" s="69"/>
      <c r="AJ2414" s="69"/>
      <c r="AK2414" s="69"/>
      <c r="AL2414" s="69"/>
      <c r="AM2414" s="69"/>
      <c r="AN2414" s="69"/>
      <c r="AO2414" s="69"/>
      <c r="AP2414" s="69"/>
      <c r="AQ2414" s="69"/>
      <c r="AR2414" s="69"/>
      <c r="AS2414" s="69"/>
      <c r="AT2414" s="69"/>
      <c r="AU2414" s="69"/>
      <c r="AV2414" s="69"/>
      <c r="AW2414" s="69"/>
      <c r="AX2414" s="69"/>
      <c r="AY2414" s="69"/>
      <c r="AZ2414" s="69"/>
      <c r="BA2414" s="69"/>
      <c r="BB2414" s="69"/>
      <c r="BC2414" s="69"/>
      <c r="BD2414" s="69"/>
      <c r="BE2414" s="69"/>
      <c r="BF2414" s="69"/>
      <c r="BG2414" s="69"/>
      <c r="BH2414" s="69"/>
      <c r="BI2414" s="69"/>
      <c r="BJ2414" s="69"/>
      <c r="BK2414" s="69"/>
      <c r="BL2414" s="69"/>
      <c r="BM2414" s="69"/>
      <c r="BN2414" s="69"/>
      <c r="BO2414" s="69"/>
      <c r="BP2414" s="69"/>
      <c r="BQ2414" s="69"/>
      <c r="BR2414" s="69"/>
      <c r="BS2414" s="69"/>
      <c r="BT2414" s="69"/>
      <c r="BU2414" s="69"/>
      <c r="BV2414" s="69"/>
      <c r="BW2414" s="69"/>
      <c r="BX2414" s="69"/>
      <c r="BY2414" s="69"/>
      <c r="BZ2414" s="69"/>
      <c r="CA2414" s="69"/>
      <c r="CB2414" s="69"/>
      <c r="CC2414" s="69"/>
      <c r="CD2414" s="69"/>
      <c r="CE2414" s="69"/>
      <c r="CF2414" s="69"/>
      <c r="CG2414" s="69"/>
      <c r="CH2414" s="69"/>
      <c r="CI2414" s="69"/>
      <c r="CJ2414" s="69"/>
      <c r="CK2414" s="69"/>
      <c r="CL2414" s="69"/>
      <c r="CM2414" s="69"/>
      <c r="CN2414" s="69"/>
      <c r="CO2414" s="69"/>
      <c r="CP2414" s="69"/>
      <c r="CQ2414" s="69"/>
      <c r="CR2414" s="69"/>
      <c r="CS2414" s="69"/>
      <c r="CT2414" s="69"/>
      <c r="CU2414" s="69"/>
      <c r="CV2414" s="69"/>
      <c r="CW2414" s="69"/>
      <c r="CX2414" s="69"/>
      <c r="CY2414" s="69"/>
      <c r="CZ2414" s="69"/>
      <c r="DA2414" s="69"/>
      <c r="DB2414" s="69"/>
      <c r="DC2414" s="69"/>
      <c r="DD2414" s="69"/>
      <c r="DE2414" s="69"/>
      <c r="DF2414" s="69"/>
      <c r="DG2414" s="69"/>
      <c r="DH2414" s="69"/>
      <c r="DI2414" s="69"/>
      <c r="DJ2414" s="69"/>
      <c r="DK2414" s="69"/>
      <c r="DL2414" s="69"/>
      <c r="DM2414" s="69"/>
      <c r="DN2414" s="69"/>
      <c r="DO2414" s="69"/>
      <c r="DP2414" s="69"/>
      <c r="DQ2414" s="69"/>
      <c r="DR2414" s="69"/>
      <c r="DS2414" s="69"/>
      <c r="DT2414" s="69"/>
      <c r="DU2414" s="69"/>
      <c r="DV2414" s="69"/>
      <c r="DW2414" s="69"/>
      <c r="DX2414" s="69"/>
      <c r="DY2414" s="69"/>
      <c r="DZ2414" s="69"/>
      <c r="EA2414" s="69"/>
      <c r="EB2414" s="69"/>
      <c r="EC2414" s="69"/>
      <c r="ED2414" s="69"/>
      <c r="EE2414" s="69"/>
      <c r="EF2414" s="69"/>
      <c r="EG2414" s="69"/>
      <c r="EH2414" s="69"/>
      <c r="EI2414" s="69"/>
      <c r="EJ2414" s="69"/>
      <c r="EK2414" s="69"/>
      <c r="EL2414" s="69"/>
      <c r="EM2414" s="69"/>
      <c r="EN2414" s="69"/>
      <c r="EO2414" s="69"/>
      <c r="EP2414" s="69"/>
      <c r="EQ2414" s="69"/>
      <c r="ER2414" s="69"/>
      <c r="ES2414" s="69"/>
      <c r="ET2414" s="69"/>
      <c r="EU2414" s="69"/>
      <c r="EV2414" s="69"/>
      <c r="EW2414" s="69"/>
      <c r="EX2414" s="69"/>
      <c r="EY2414" s="69"/>
      <c r="EZ2414" s="69"/>
      <c r="FA2414" s="69"/>
      <c r="FB2414" s="69"/>
      <c r="FC2414" s="69"/>
      <c r="FD2414" s="69"/>
      <c r="FE2414" s="69"/>
      <c r="FF2414" s="69"/>
      <c r="FG2414" s="69"/>
      <c r="FH2414" s="69"/>
      <c r="FI2414" s="69"/>
      <c r="FJ2414" s="69"/>
      <c r="FK2414" s="69"/>
      <c r="FL2414" s="69"/>
      <c r="FM2414" s="69"/>
      <c r="FN2414" s="69"/>
      <c r="FO2414" s="69"/>
      <c r="FP2414" s="69"/>
      <c r="FQ2414" s="69"/>
      <c r="FR2414" s="69"/>
      <c r="FS2414" s="69"/>
      <c r="FT2414" s="69"/>
      <c r="FU2414" s="69"/>
      <c r="FV2414" s="69"/>
      <c r="FW2414" s="69"/>
      <c r="FX2414" s="69"/>
      <c r="FY2414" s="69"/>
      <c r="FZ2414" s="69"/>
      <c r="GA2414" s="69"/>
      <c r="GB2414" s="69"/>
      <c r="GC2414" s="69"/>
      <c r="GD2414" s="69"/>
      <c r="GE2414" s="69"/>
      <c r="GF2414" s="69"/>
      <c r="GG2414" s="69"/>
      <c r="GH2414" s="69"/>
      <c r="GI2414" s="69"/>
      <c r="GJ2414" s="69"/>
      <c r="GK2414" s="69"/>
      <c r="GL2414" s="69"/>
      <c r="GM2414" s="69"/>
      <c r="GN2414" s="69"/>
      <c r="GO2414" s="69"/>
      <c r="GP2414" s="69"/>
      <c r="GQ2414" s="69"/>
      <c r="GR2414" s="69"/>
      <c r="GS2414" s="69"/>
      <c r="GT2414" s="69"/>
      <c r="GU2414" s="69"/>
      <c r="GV2414" s="69"/>
      <c r="GW2414" s="69"/>
      <c r="GX2414" s="69"/>
      <c r="GY2414" s="69"/>
      <c r="GZ2414" s="69"/>
      <c r="HA2414" s="69"/>
      <c r="HB2414" s="69"/>
      <c r="HC2414" s="69"/>
      <c r="HD2414" s="69"/>
      <c r="HE2414" s="69"/>
      <c r="HF2414" s="69"/>
      <c r="HG2414" s="69"/>
      <c r="HH2414" s="69"/>
      <c r="HI2414" s="69"/>
      <c r="HJ2414" s="69"/>
      <c r="HK2414" s="69"/>
      <c r="HL2414" s="69"/>
      <c r="HM2414" s="69"/>
      <c r="HN2414" s="69"/>
      <c r="HO2414" s="69"/>
      <c r="HP2414" s="69"/>
      <c r="HQ2414" s="69"/>
      <c r="HR2414" s="69"/>
      <c r="HS2414" s="69"/>
      <c r="HT2414" s="69"/>
      <c r="HU2414" s="69"/>
      <c r="HV2414" s="69"/>
      <c r="HW2414" s="69"/>
      <c r="HX2414" s="69"/>
      <c r="HY2414" s="69"/>
      <c r="HZ2414" s="69"/>
      <c r="IA2414" s="69"/>
      <c r="IB2414" s="69"/>
      <c r="IC2414" s="69"/>
      <c r="ID2414" s="69"/>
      <c r="IE2414" s="69"/>
      <c r="IF2414" s="69"/>
      <c r="IG2414" s="69"/>
      <c r="IH2414" s="69"/>
      <c r="II2414" s="69"/>
      <c r="IJ2414" s="69"/>
      <c r="IK2414" s="69"/>
      <c r="IL2414" s="69"/>
      <c r="IM2414" s="69"/>
      <c r="IN2414" s="69"/>
    </row>
    <row r="2415" spans="1:248" s="70" customFormat="1" ht="32.1" customHeight="1" x14ac:dyDescent="0.2">
      <c r="A2415" s="167" t="s">
        <v>1148</v>
      </c>
      <c r="B2415" s="164">
        <v>521755</v>
      </c>
      <c r="C2415" s="165" t="s">
        <v>4935</v>
      </c>
      <c r="D2415" s="356">
        <v>60000</v>
      </c>
      <c r="E2415" s="69"/>
      <c r="F2415" s="69"/>
      <c r="G2415" s="69"/>
      <c r="H2415" s="69"/>
      <c r="I2415" s="69"/>
      <c r="J2415" s="69"/>
      <c r="N2415" s="69"/>
      <c r="O2415" s="69"/>
      <c r="P2415" s="69"/>
      <c r="Q2415" s="69"/>
      <c r="R2415" s="69"/>
      <c r="S2415" s="69"/>
      <c r="T2415" s="69"/>
      <c r="U2415" s="69"/>
      <c r="V2415" s="69"/>
      <c r="W2415" s="69"/>
      <c r="X2415" s="69"/>
      <c r="Y2415" s="69"/>
      <c r="Z2415" s="69"/>
      <c r="AA2415" s="69"/>
      <c r="AB2415" s="69"/>
      <c r="AC2415" s="69"/>
      <c r="AD2415" s="69"/>
      <c r="AE2415" s="69"/>
      <c r="AF2415" s="69"/>
      <c r="AG2415" s="69"/>
      <c r="AH2415" s="69"/>
      <c r="AI2415" s="69"/>
      <c r="AJ2415" s="69"/>
      <c r="AK2415" s="69"/>
      <c r="AL2415" s="69"/>
      <c r="AM2415" s="69"/>
      <c r="AN2415" s="69"/>
      <c r="AO2415" s="69"/>
      <c r="AP2415" s="69"/>
      <c r="AQ2415" s="69"/>
      <c r="AR2415" s="69"/>
      <c r="AS2415" s="69"/>
      <c r="AT2415" s="69"/>
      <c r="AU2415" s="69"/>
      <c r="AV2415" s="69"/>
      <c r="AW2415" s="69"/>
      <c r="AX2415" s="69"/>
      <c r="AY2415" s="69"/>
      <c r="AZ2415" s="69"/>
      <c r="BA2415" s="69"/>
      <c r="BB2415" s="69"/>
      <c r="BC2415" s="69"/>
      <c r="BD2415" s="69"/>
      <c r="BE2415" s="69"/>
      <c r="BF2415" s="69"/>
      <c r="BG2415" s="69"/>
      <c r="BH2415" s="69"/>
      <c r="BI2415" s="69"/>
      <c r="BJ2415" s="69"/>
      <c r="BK2415" s="69"/>
      <c r="BL2415" s="69"/>
      <c r="BM2415" s="69"/>
      <c r="BN2415" s="69"/>
      <c r="BO2415" s="69"/>
      <c r="BP2415" s="69"/>
      <c r="BQ2415" s="69"/>
      <c r="BR2415" s="69"/>
      <c r="BS2415" s="69"/>
      <c r="BT2415" s="69"/>
      <c r="BU2415" s="69"/>
      <c r="BV2415" s="69"/>
      <c r="BW2415" s="69"/>
      <c r="BX2415" s="69"/>
      <c r="BY2415" s="69"/>
      <c r="BZ2415" s="69"/>
      <c r="CA2415" s="69"/>
      <c r="CB2415" s="69"/>
      <c r="CC2415" s="69"/>
      <c r="CD2415" s="69"/>
      <c r="CE2415" s="69"/>
      <c r="CF2415" s="69"/>
      <c r="CG2415" s="69"/>
      <c r="CH2415" s="69"/>
      <c r="CI2415" s="69"/>
      <c r="CJ2415" s="69"/>
      <c r="CK2415" s="69"/>
      <c r="CL2415" s="69"/>
      <c r="CM2415" s="69"/>
      <c r="CN2415" s="69"/>
      <c r="CO2415" s="69"/>
      <c r="CP2415" s="69"/>
      <c r="CQ2415" s="69"/>
      <c r="CR2415" s="69"/>
      <c r="CS2415" s="69"/>
      <c r="CT2415" s="69"/>
      <c r="CU2415" s="69"/>
      <c r="CV2415" s="69"/>
      <c r="CW2415" s="69"/>
      <c r="CX2415" s="69"/>
      <c r="CY2415" s="69"/>
      <c r="CZ2415" s="69"/>
      <c r="DA2415" s="69"/>
      <c r="DB2415" s="69"/>
      <c r="DC2415" s="69"/>
      <c r="DD2415" s="69"/>
      <c r="DE2415" s="69"/>
      <c r="DF2415" s="69"/>
      <c r="DG2415" s="69"/>
      <c r="DH2415" s="69"/>
      <c r="DI2415" s="69"/>
      <c r="DJ2415" s="69"/>
      <c r="DK2415" s="69"/>
      <c r="DL2415" s="69"/>
      <c r="DM2415" s="69"/>
      <c r="DN2415" s="69"/>
      <c r="DO2415" s="69"/>
      <c r="DP2415" s="69"/>
      <c r="DQ2415" s="69"/>
      <c r="DR2415" s="69"/>
      <c r="DS2415" s="69"/>
      <c r="DT2415" s="69"/>
      <c r="DU2415" s="69"/>
      <c r="DV2415" s="69"/>
      <c r="DW2415" s="69"/>
      <c r="DX2415" s="69"/>
      <c r="DY2415" s="69"/>
      <c r="DZ2415" s="69"/>
      <c r="EA2415" s="69"/>
      <c r="EB2415" s="69"/>
      <c r="EC2415" s="69"/>
      <c r="ED2415" s="69"/>
      <c r="EE2415" s="69"/>
      <c r="EF2415" s="69"/>
      <c r="EG2415" s="69"/>
      <c r="EH2415" s="69"/>
      <c r="EI2415" s="69"/>
      <c r="EJ2415" s="69"/>
      <c r="EK2415" s="69"/>
      <c r="EL2415" s="69"/>
      <c r="EM2415" s="69"/>
      <c r="EN2415" s="69"/>
      <c r="EO2415" s="69"/>
      <c r="EP2415" s="69"/>
      <c r="EQ2415" s="69"/>
      <c r="ER2415" s="69"/>
      <c r="ES2415" s="69"/>
      <c r="ET2415" s="69"/>
      <c r="EU2415" s="69"/>
      <c r="EV2415" s="69"/>
      <c r="EW2415" s="69"/>
      <c r="EX2415" s="69"/>
      <c r="EY2415" s="69"/>
      <c r="EZ2415" s="69"/>
      <c r="FA2415" s="69"/>
      <c r="FB2415" s="69"/>
      <c r="FC2415" s="69"/>
      <c r="FD2415" s="69"/>
      <c r="FE2415" s="69"/>
      <c r="FF2415" s="69"/>
      <c r="FG2415" s="69"/>
      <c r="FH2415" s="69"/>
      <c r="FI2415" s="69"/>
      <c r="FJ2415" s="69"/>
      <c r="FK2415" s="69"/>
      <c r="FL2415" s="69"/>
      <c r="FM2415" s="69"/>
      <c r="FN2415" s="69"/>
      <c r="FO2415" s="69"/>
      <c r="FP2415" s="69"/>
      <c r="FQ2415" s="69"/>
      <c r="FR2415" s="69"/>
      <c r="FS2415" s="69"/>
      <c r="FT2415" s="69"/>
      <c r="FU2415" s="69"/>
      <c r="FV2415" s="69"/>
      <c r="FW2415" s="69"/>
      <c r="FX2415" s="69"/>
      <c r="FY2415" s="69"/>
      <c r="FZ2415" s="69"/>
      <c r="GA2415" s="69"/>
      <c r="GB2415" s="69"/>
      <c r="GC2415" s="69"/>
      <c r="GD2415" s="69"/>
      <c r="GE2415" s="69"/>
      <c r="GF2415" s="69"/>
      <c r="GG2415" s="69"/>
      <c r="GH2415" s="69"/>
      <c r="GI2415" s="69"/>
      <c r="GJ2415" s="69"/>
      <c r="GK2415" s="69"/>
      <c r="GL2415" s="69"/>
      <c r="GM2415" s="69"/>
      <c r="GN2415" s="69"/>
      <c r="GO2415" s="69"/>
      <c r="GP2415" s="69"/>
      <c r="GQ2415" s="69"/>
      <c r="GR2415" s="69"/>
      <c r="GS2415" s="69"/>
      <c r="GT2415" s="69"/>
      <c r="GU2415" s="69"/>
      <c r="GV2415" s="69"/>
      <c r="GW2415" s="69"/>
      <c r="GX2415" s="69"/>
      <c r="GY2415" s="69"/>
      <c r="GZ2415" s="69"/>
      <c r="HA2415" s="69"/>
      <c r="HB2415" s="69"/>
      <c r="HC2415" s="69"/>
      <c r="HD2415" s="69"/>
      <c r="HE2415" s="69"/>
      <c r="HF2415" s="69"/>
      <c r="HG2415" s="69"/>
      <c r="HH2415" s="69"/>
      <c r="HI2415" s="69"/>
      <c r="HJ2415" s="69"/>
      <c r="HK2415" s="69"/>
      <c r="HL2415" s="69"/>
      <c r="HM2415" s="69"/>
      <c r="HN2415" s="69"/>
      <c r="HO2415" s="69"/>
      <c r="HP2415" s="69"/>
      <c r="HQ2415" s="69"/>
      <c r="HR2415" s="69"/>
      <c r="HS2415" s="69"/>
      <c r="HT2415" s="69"/>
      <c r="HU2415" s="69"/>
      <c r="HV2415" s="69"/>
      <c r="HW2415" s="69"/>
      <c r="HX2415" s="69"/>
      <c r="HY2415" s="69"/>
      <c r="HZ2415" s="69"/>
      <c r="IA2415" s="69"/>
      <c r="IB2415" s="69"/>
      <c r="IC2415" s="69"/>
      <c r="ID2415" s="69"/>
      <c r="IE2415" s="69"/>
      <c r="IF2415" s="69"/>
      <c r="IG2415" s="69"/>
      <c r="IH2415" s="69"/>
      <c r="II2415" s="69"/>
      <c r="IJ2415" s="69"/>
      <c r="IK2415" s="69"/>
      <c r="IL2415" s="69"/>
      <c r="IM2415" s="69"/>
      <c r="IN2415" s="69"/>
    </row>
    <row r="2416" spans="1:248" s="70" customFormat="1" ht="32.1" customHeight="1" x14ac:dyDescent="0.2">
      <c r="A2416" s="167" t="s">
        <v>1148</v>
      </c>
      <c r="B2416" s="164">
        <v>521756</v>
      </c>
      <c r="C2416" s="165" t="s">
        <v>4936</v>
      </c>
      <c r="D2416" s="356">
        <v>20000</v>
      </c>
      <c r="E2416" s="69"/>
      <c r="F2416" s="69"/>
      <c r="G2416" s="69"/>
      <c r="H2416" s="69"/>
      <c r="I2416" s="69"/>
      <c r="J2416" s="69"/>
      <c r="N2416" s="69"/>
      <c r="O2416" s="69"/>
      <c r="P2416" s="69"/>
      <c r="Q2416" s="69"/>
      <c r="R2416" s="69"/>
      <c r="S2416" s="69"/>
      <c r="T2416" s="69"/>
      <c r="U2416" s="69"/>
      <c r="V2416" s="69"/>
      <c r="W2416" s="69"/>
      <c r="X2416" s="69"/>
      <c r="Y2416" s="69"/>
      <c r="Z2416" s="69"/>
      <c r="AA2416" s="69"/>
      <c r="AB2416" s="69"/>
      <c r="AC2416" s="69"/>
      <c r="AD2416" s="69"/>
      <c r="AE2416" s="69"/>
      <c r="AF2416" s="69"/>
      <c r="AG2416" s="69"/>
      <c r="AH2416" s="69"/>
      <c r="AI2416" s="69"/>
      <c r="AJ2416" s="69"/>
      <c r="AK2416" s="69"/>
      <c r="AL2416" s="69"/>
      <c r="AM2416" s="69"/>
      <c r="AN2416" s="69"/>
      <c r="AO2416" s="69"/>
      <c r="AP2416" s="69"/>
      <c r="AQ2416" s="69"/>
      <c r="AR2416" s="69"/>
      <c r="AS2416" s="69"/>
      <c r="AT2416" s="69"/>
      <c r="AU2416" s="69"/>
      <c r="AV2416" s="69"/>
      <c r="AW2416" s="69"/>
      <c r="AX2416" s="69"/>
      <c r="AY2416" s="69"/>
      <c r="AZ2416" s="69"/>
      <c r="BA2416" s="69"/>
      <c r="BB2416" s="69"/>
      <c r="BC2416" s="69"/>
      <c r="BD2416" s="69"/>
      <c r="BE2416" s="69"/>
      <c r="BF2416" s="69"/>
      <c r="BG2416" s="69"/>
      <c r="BH2416" s="69"/>
      <c r="BI2416" s="69"/>
      <c r="BJ2416" s="69"/>
      <c r="BK2416" s="69"/>
      <c r="BL2416" s="69"/>
      <c r="BM2416" s="69"/>
      <c r="BN2416" s="69"/>
      <c r="BO2416" s="69"/>
      <c r="BP2416" s="69"/>
      <c r="BQ2416" s="69"/>
      <c r="BR2416" s="69"/>
      <c r="BS2416" s="69"/>
      <c r="BT2416" s="69"/>
      <c r="BU2416" s="69"/>
      <c r="BV2416" s="69"/>
      <c r="BW2416" s="69"/>
      <c r="BX2416" s="69"/>
      <c r="BY2416" s="69"/>
      <c r="BZ2416" s="69"/>
      <c r="CA2416" s="69"/>
      <c r="CB2416" s="69"/>
      <c r="CC2416" s="69"/>
      <c r="CD2416" s="69"/>
      <c r="CE2416" s="69"/>
      <c r="CF2416" s="69"/>
      <c r="CG2416" s="69"/>
      <c r="CH2416" s="69"/>
      <c r="CI2416" s="69"/>
      <c r="CJ2416" s="69"/>
      <c r="CK2416" s="69"/>
      <c r="CL2416" s="69"/>
      <c r="CM2416" s="69"/>
      <c r="CN2416" s="69"/>
      <c r="CO2416" s="69"/>
      <c r="CP2416" s="69"/>
      <c r="CQ2416" s="69"/>
      <c r="CR2416" s="69"/>
      <c r="CS2416" s="69"/>
      <c r="CT2416" s="69"/>
      <c r="CU2416" s="69"/>
      <c r="CV2416" s="69"/>
      <c r="CW2416" s="69"/>
      <c r="CX2416" s="69"/>
      <c r="CY2416" s="69"/>
      <c r="CZ2416" s="69"/>
      <c r="DA2416" s="69"/>
      <c r="DB2416" s="69"/>
      <c r="DC2416" s="69"/>
      <c r="DD2416" s="69"/>
      <c r="DE2416" s="69"/>
      <c r="DF2416" s="69"/>
      <c r="DG2416" s="69"/>
      <c r="DH2416" s="69"/>
      <c r="DI2416" s="69"/>
      <c r="DJ2416" s="69"/>
      <c r="DK2416" s="69"/>
      <c r="DL2416" s="69"/>
      <c r="DM2416" s="69"/>
      <c r="DN2416" s="69"/>
      <c r="DO2416" s="69"/>
      <c r="DP2416" s="69"/>
      <c r="DQ2416" s="69"/>
      <c r="DR2416" s="69"/>
      <c r="DS2416" s="69"/>
      <c r="DT2416" s="69"/>
      <c r="DU2416" s="69"/>
      <c r="DV2416" s="69"/>
      <c r="DW2416" s="69"/>
      <c r="DX2416" s="69"/>
      <c r="DY2416" s="69"/>
      <c r="DZ2416" s="69"/>
      <c r="EA2416" s="69"/>
      <c r="EB2416" s="69"/>
      <c r="EC2416" s="69"/>
      <c r="ED2416" s="69"/>
      <c r="EE2416" s="69"/>
      <c r="EF2416" s="69"/>
      <c r="EG2416" s="69"/>
      <c r="EH2416" s="69"/>
      <c r="EI2416" s="69"/>
      <c r="EJ2416" s="69"/>
      <c r="EK2416" s="69"/>
      <c r="EL2416" s="69"/>
      <c r="EM2416" s="69"/>
      <c r="EN2416" s="69"/>
      <c r="EO2416" s="69"/>
      <c r="EP2416" s="69"/>
      <c r="EQ2416" s="69"/>
      <c r="ER2416" s="69"/>
      <c r="ES2416" s="69"/>
      <c r="ET2416" s="69"/>
      <c r="EU2416" s="69"/>
      <c r="EV2416" s="69"/>
      <c r="EW2416" s="69"/>
      <c r="EX2416" s="69"/>
      <c r="EY2416" s="69"/>
      <c r="EZ2416" s="69"/>
      <c r="FA2416" s="69"/>
      <c r="FB2416" s="69"/>
      <c r="FC2416" s="69"/>
      <c r="FD2416" s="69"/>
      <c r="FE2416" s="69"/>
      <c r="FF2416" s="69"/>
      <c r="FG2416" s="69"/>
      <c r="FH2416" s="69"/>
      <c r="FI2416" s="69"/>
      <c r="FJ2416" s="69"/>
      <c r="FK2416" s="69"/>
      <c r="FL2416" s="69"/>
      <c r="FM2416" s="69"/>
      <c r="FN2416" s="69"/>
      <c r="FO2416" s="69"/>
      <c r="FP2416" s="69"/>
      <c r="FQ2416" s="69"/>
      <c r="FR2416" s="69"/>
      <c r="FS2416" s="69"/>
      <c r="FT2416" s="69"/>
      <c r="FU2416" s="69"/>
      <c r="FV2416" s="69"/>
      <c r="FW2416" s="69"/>
      <c r="FX2416" s="69"/>
      <c r="FY2416" s="69"/>
      <c r="FZ2416" s="69"/>
      <c r="GA2416" s="69"/>
      <c r="GB2416" s="69"/>
      <c r="GC2416" s="69"/>
      <c r="GD2416" s="69"/>
      <c r="GE2416" s="69"/>
      <c r="GF2416" s="69"/>
      <c r="GG2416" s="69"/>
      <c r="GH2416" s="69"/>
      <c r="GI2416" s="69"/>
      <c r="GJ2416" s="69"/>
      <c r="GK2416" s="69"/>
      <c r="GL2416" s="69"/>
      <c r="GM2416" s="69"/>
      <c r="GN2416" s="69"/>
      <c r="GO2416" s="69"/>
      <c r="GP2416" s="69"/>
      <c r="GQ2416" s="69"/>
      <c r="GR2416" s="69"/>
      <c r="GS2416" s="69"/>
      <c r="GT2416" s="69"/>
      <c r="GU2416" s="69"/>
      <c r="GV2416" s="69"/>
      <c r="GW2416" s="69"/>
      <c r="GX2416" s="69"/>
      <c r="GY2416" s="69"/>
      <c r="GZ2416" s="69"/>
      <c r="HA2416" s="69"/>
      <c r="HB2416" s="69"/>
      <c r="HC2416" s="69"/>
      <c r="HD2416" s="69"/>
      <c r="HE2416" s="69"/>
      <c r="HF2416" s="69"/>
      <c r="HG2416" s="69"/>
      <c r="HH2416" s="69"/>
      <c r="HI2416" s="69"/>
      <c r="HJ2416" s="69"/>
      <c r="HK2416" s="69"/>
      <c r="HL2416" s="69"/>
      <c r="HM2416" s="69"/>
      <c r="HN2416" s="69"/>
      <c r="HO2416" s="69"/>
      <c r="HP2416" s="69"/>
      <c r="HQ2416" s="69"/>
      <c r="HR2416" s="69"/>
      <c r="HS2416" s="69"/>
      <c r="HT2416" s="69"/>
      <c r="HU2416" s="69"/>
      <c r="HV2416" s="69"/>
      <c r="HW2416" s="69"/>
      <c r="HX2416" s="69"/>
      <c r="HY2416" s="69"/>
      <c r="HZ2416" s="69"/>
      <c r="IA2416" s="69"/>
      <c r="IB2416" s="69"/>
      <c r="IC2416" s="69"/>
      <c r="ID2416" s="69"/>
      <c r="IE2416" s="69"/>
      <c r="IF2416" s="69"/>
      <c r="IG2416" s="69"/>
      <c r="IH2416" s="69"/>
      <c r="II2416" s="69"/>
      <c r="IJ2416" s="69"/>
      <c r="IK2416" s="69"/>
      <c r="IL2416" s="69"/>
      <c r="IM2416" s="69"/>
      <c r="IN2416" s="69"/>
    </row>
    <row r="2417" spans="1:248" s="70" customFormat="1" ht="32.1" customHeight="1" x14ac:dyDescent="0.2">
      <c r="A2417" s="167" t="s">
        <v>1148</v>
      </c>
      <c r="B2417" s="164">
        <v>521757</v>
      </c>
      <c r="C2417" s="165" t="s">
        <v>4937</v>
      </c>
      <c r="D2417" s="356">
        <v>30000</v>
      </c>
      <c r="E2417" s="69"/>
      <c r="F2417" s="69"/>
      <c r="G2417" s="69"/>
      <c r="H2417" s="69"/>
      <c r="I2417" s="69"/>
      <c r="J2417" s="69"/>
      <c r="N2417" s="69"/>
      <c r="O2417" s="69"/>
      <c r="P2417" s="69"/>
      <c r="Q2417" s="69"/>
      <c r="R2417" s="69"/>
      <c r="S2417" s="69"/>
      <c r="T2417" s="69"/>
      <c r="U2417" s="69"/>
      <c r="V2417" s="69"/>
      <c r="W2417" s="69"/>
      <c r="X2417" s="69"/>
      <c r="Y2417" s="69"/>
      <c r="Z2417" s="69"/>
      <c r="AA2417" s="69"/>
      <c r="AB2417" s="69"/>
      <c r="AC2417" s="69"/>
      <c r="AD2417" s="69"/>
      <c r="AE2417" s="69"/>
      <c r="AF2417" s="69"/>
      <c r="AG2417" s="69"/>
      <c r="AH2417" s="69"/>
      <c r="AI2417" s="69"/>
      <c r="AJ2417" s="69"/>
      <c r="AK2417" s="69"/>
      <c r="AL2417" s="69"/>
      <c r="AM2417" s="69"/>
      <c r="AN2417" s="69"/>
      <c r="AO2417" s="69"/>
      <c r="AP2417" s="69"/>
      <c r="AQ2417" s="69"/>
      <c r="AR2417" s="69"/>
      <c r="AS2417" s="69"/>
      <c r="AT2417" s="69"/>
      <c r="AU2417" s="69"/>
      <c r="AV2417" s="69"/>
      <c r="AW2417" s="69"/>
      <c r="AX2417" s="69"/>
      <c r="AY2417" s="69"/>
      <c r="AZ2417" s="69"/>
      <c r="BA2417" s="69"/>
      <c r="BB2417" s="69"/>
      <c r="BC2417" s="69"/>
      <c r="BD2417" s="69"/>
      <c r="BE2417" s="69"/>
      <c r="BF2417" s="69"/>
      <c r="BG2417" s="69"/>
      <c r="BH2417" s="69"/>
      <c r="BI2417" s="69"/>
      <c r="BJ2417" s="69"/>
      <c r="BK2417" s="69"/>
      <c r="BL2417" s="69"/>
      <c r="BM2417" s="69"/>
      <c r="BN2417" s="69"/>
      <c r="BO2417" s="69"/>
      <c r="BP2417" s="69"/>
      <c r="BQ2417" s="69"/>
      <c r="BR2417" s="69"/>
      <c r="BS2417" s="69"/>
      <c r="BT2417" s="69"/>
      <c r="BU2417" s="69"/>
      <c r="BV2417" s="69"/>
      <c r="BW2417" s="69"/>
      <c r="BX2417" s="69"/>
      <c r="BY2417" s="69"/>
      <c r="BZ2417" s="69"/>
      <c r="CA2417" s="69"/>
      <c r="CB2417" s="69"/>
      <c r="CC2417" s="69"/>
      <c r="CD2417" s="69"/>
      <c r="CE2417" s="69"/>
      <c r="CF2417" s="69"/>
      <c r="CG2417" s="69"/>
      <c r="CH2417" s="69"/>
      <c r="CI2417" s="69"/>
      <c r="CJ2417" s="69"/>
      <c r="CK2417" s="69"/>
      <c r="CL2417" s="69"/>
      <c r="CM2417" s="69"/>
      <c r="CN2417" s="69"/>
      <c r="CO2417" s="69"/>
      <c r="CP2417" s="69"/>
      <c r="CQ2417" s="69"/>
      <c r="CR2417" s="69"/>
      <c r="CS2417" s="69"/>
      <c r="CT2417" s="69"/>
      <c r="CU2417" s="69"/>
      <c r="CV2417" s="69"/>
      <c r="CW2417" s="69"/>
      <c r="CX2417" s="69"/>
      <c r="CY2417" s="69"/>
      <c r="CZ2417" s="69"/>
      <c r="DA2417" s="69"/>
      <c r="DB2417" s="69"/>
      <c r="DC2417" s="69"/>
      <c r="DD2417" s="69"/>
      <c r="DE2417" s="69"/>
      <c r="DF2417" s="69"/>
      <c r="DG2417" s="69"/>
      <c r="DH2417" s="69"/>
      <c r="DI2417" s="69"/>
      <c r="DJ2417" s="69"/>
      <c r="DK2417" s="69"/>
      <c r="DL2417" s="69"/>
      <c r="DM2417" s="69"/>
      <c r="DN2417" s="69"/>
      <c r="DO2417" s="69"/>
      <c r="DP2417" s="69"/>
      <c r="DQ2417" s="69"/>
      <c r="DR2417" s="69"/>
      <c r="DS2417" s="69"/>
      <c r="DT2417" s="69"/>
      <c r="DU2417" s="69"/>
      <c r="DV2417" s="69"/>
      <c r="DW2417" s="69"/>
      <c r="DX2417" s="69"/>
      <c r="DY2417" s="69"/>
      <c r="DZ2417" s="69"/>
      <c r="EA2417" s="69"/>
      <c r="EB2417" s="69"/>
      <c r="EC2417" s="69"/>
      <c r="ED2417" s="69"/>
      <c r="EE2417" s="69"/>
      <c r="EF2417" s="69"/>
      <c r="EG2417" s="69"/>
      <c r="EH2417" s="69"/>
      <c r="EI2417" s="69"/>
      <c r="EJ2417" s="69"/>
      <c r="EK2417" s="69"/>
      <c r="EL2417" s="69"/>
      <c r="EM2417" s="69"/>
      <c r="EN2417" s="69"/>
      <c r="EO2417" s="69"/>
      <c r="EP2417" s="69"/>
      <c r="EQ2417" s="69"/>
      <c r="ER2417" s="69"/>
      <c r="ES2417" s="69"/>
      <c r="ET2417" s="69"/>
      <c r="EU2417" s="69"/>
      <c r="EV2417" s="69"/>
      <c r="EW2417" s="69"/>
      <c r="EX2417" s="69"/>
      <c r="EY2417" s="69"/>
      <c r="EZ2417" s="69"/>
      <c r="FA2417" s="69"/>
      <c r="FB2417" s="69"/>
      <c r="FC2417" s="69"/>
      <c r="FD2417" s="69"/>
      <c r="FE2417" s="69"/>
      <c r="FF2417" s="69"/>
      <c r="FG2417" s="69"/>
      <c r="FH2417" s="69"/>
      <c r="FI2417" s="69"/>
      <c r="FJ2417" s="69"/>
      <c r="FK2417" s="69"/>
      <c r="FL2417" s="69"/>
      <c r="FM2417" s="69"/>
      <c r="FN2417" s="69"/>
      <c r="FO2417" s="69"/>
      <c r="FP2417" s="69"/>
      <c r="FQ2417" s="69"/>
      <c r="FR2417" s="69"/>
      <c r="FS2417" s="69"/>
      <c r="FT2417" s="69"/>
      <c r="FU2417" s="69"/>
      <c r="FV2417" s="69"/>
      <c r="FW2417" s="69"/>
      <c r="FX2417" s="69"/>
      <c r="FY2417" s="69"/>
      <c r="FZ2417" s="69"/>
      <c r="GA2417" s="69"/>
      <c r="GB2417" s="69"/>
      <c r="GC2417" s="69"/>
      <c r="GD2417" s="69"/>
      <c r="GE2417" s="69"/>
      <c r="GF2417" s="69"/>
      <c r="GG2417" s="69"/>
      <c r="GH2417" s="69"/>
      <c r="GI2417" s="69"/>
      <c r="GJ2417" s="69"/>
      <c r="GK2417" s="69"/>
      <c r="GL2417" s="69"/>
      <c r="GM2417" s="69"/>
      <c r="GN2417" s="69"/>
      <c r="GO2417" s="69"/>
      <c r="GP2417" s="69"/>
      <c r="GQ2417" s="69"/>
      <c r="GR2417" s="69"/>
      <c r="GS2417" s="69"/>
      <c r="GT2417" s="69"/>
      <c r="GU2417" s="69"/>
      <c r="GV2417" s="69"/>
      <c r="GW2417" s="69"/>
      <c r="GX2417" s="69"/>
      <c r="GY2417" s="69"/>
      <c r="GZ2417" s="69"/>
      <c r="HA2417" s="69"/>
      <c r="HB2417" s="69"/>
      <c r="HC2417" s="69"/>
      <c r="HD2417" s="69"/>
      <c r="HE2417" s="69"/>
      <c r="HF2417" s="69"/>
      <c r="HG2417" s="69"/>
      <c r="HH2417" s="69"/>
      <c r="HI2417" s="69"/>
      <c r="HJ2417" s="69"/>
      <c r="HK2417" s="69"/>
      <c r="HL2417" s="69"/>
      <c r="HM2417" s="69"/>
      <c r="HN2417" s="69"/>
      <c r="HO2417" s="69"/>
      <c r="HP2417" s="69"/>
      <c r="HQ2417" s="69"/>
      <c r="HR2417" s="69"/>
      <c r="HS2417" s="69"/>
      <c r="HT2417" s="69"/>
      <c r="HU2417" s="69"/>
      <c r="HV2417" s="69"/>
      <c r="HW2417" s="69"/>
      <c r="HX2417" s="69"/>
      <c r="HY2417" s="69"/>
      <c r="HZ2417" s="69"/>
      <c r="IA2417" s="69"/>
      <c r="IB2417" s="69"/>
      <c r="IC2417" s="69"/>
      <c r="ID2417" s="69"/>
      <c r="IE2417" s="69"/>
      <c r="IF2417" s="69"/>
      <c r="IG2417" s="69"/>
      <c r="IH2417" s="69"/>
      <c r="II2417" s="69"/>
      <c r="IJ2417" s="69"/>
      <c r="IK2417" s="69"/>
      <c r="IL2417" s="69"/>
      <c r="IM2417" s="69"/>
      <c r="IN2417" s="69"/>
    </row>
    <row r="2418" spans="1:248" s="70" customFormat="1" ht="32.1" customHeight="1" x14ac:dyDescent="0.2">
      <c r="A2418" s="167" t="s">
        <v>1148</v>
      </c>
      <c r="B2418" s="164">
        <v>521758</v>
      </c>
      <c r="C2418" s="165" t="s">
        <v>4938</v>
      </c>
      <c r="D2418" s="356">
        <v>40000</v>
      </c>
      <c r="E2418" s="69"/>
      <c r="F2418" s="69"/>
      <c r="G2418" s="69"/>
      <c r="H2418" s="69"/>
      <c r="I2418" s="69"/>
      <c r="J2418" s="69"/>
      <c r="N2418" s="69"/>
      <c r="O2418" s="69"/>
      <c r="P2418" s="69"/>
      <c r="Q2418" s="69"/>
      <c r="R2418" s="69"/>
      <c r="S2418" s="69"/>
      <c r="T2418" s="69"/>
      <c r="U2418" s="69"/>
      <c r="V2418" s="69"/>
      <c r="W2418" s="69"/>
      <c r="X2418" s="69"/>
      <c r="Y2418" s="69"/>
      <c r="Z2418" s="69"/>
      <c r="AA2418" s="69"/>
      <c r="AB2418" s="69"/>
      <c r="AC2418" s="69"/>
      <c r="AD2418" s="69"/>
      <c r="AE2418" s="69"/>
      <c r="AF2418" s="69"/>
      <c r="AG2418" s="69"/>
      <c r="AH2418" s="69"/>
      <c r="AI2418" s="69"/>
      <c r="AJ2418" s="69"/>
      <c r="AK2418" s="69"/>
      <c r="AL2418" s="69"/>
      <c r="AM2418" s="69"/>
      <c r="AN2418" s="69"/>
      <c r="AO2418" s="69"/>
      <c r="AP2418" s="69"/>
      <c r="AQ2418" s="69"/>
      <c r="AR2418" s="69"/>
      <c r="AS2418" s="69"/>
      <c r="AT2418" s="69"/>
      <c r="AU2418" s="69"/>
      <c r="AV2418" s="69"/>
      <c r="AW2418" s="69"/>
      <c r="AX2418" s="69"/>
      <c r="AY2418" s="69"/>
      <c r="AZ2418" s="69"/>
      <c r="BA2418" s="69"/>
      <c r="BB2418" s="69"/>
      <c r="BC2418" s="69"/>
      <c r="BD2418" s="69"/>
      <c r="BE2418" s="69"/>
      <c r="BF2418" s="69"/>
      <c r="BG2418" s="69"/>
      <c r="BH2418" s="69"/>
      <c r="BI2418" s="69"/>
      <c r="BJ2418" s="69"/>
      <c r="BK2418" s="69"/>
      <c r="BL2418" s="69"/>
      <c r="BM2418" s="69"/>
      <c r="BN2418" s="69"/>
      <c r="BO2418" s="69"/>
      <c r="BP2418" s="69"/>
      <c r="BQ2418" s="69"/>
      <c r="BR2418" s="69"/>
      <c r="BS2418" s="69"/>
      <c r="BT2418" s="69"/>
      <c r="BU2418" s="69"/>
      <c r="BV2418" s="69"/>
      <c r="BW2418" s="69"/>
      <c r="BX2418" s="69"/>
      <c r="BY2418" s="69"/>
      <c r="BZ2418" s="69"/>
      <c r="CA2418" s="69"/>
      <c r="CB2418" s="69"/>
      <c r="CC2418" s="69"/>
      <c r="CD2418" s="69"/>
      <c r="CE2418" s="69"/>
      <c r="CF2418" s="69"/>
      <c r="CG2418" s="69"/>
      <c r="CH2418" s="69"/>
      <c r="CI2418" s="69"/>
      <c r="CJ2418" s="69"/>
      <c r="CK2418" s="69"/>
      <c r="CL2418" s="69"/>
      <c r="CM2418" s="69"/>
      <c r="CN2418" s="69"/>
      <c r="CO2418" s="69"/>
      <c r="CP2418" s="69"/>
      <c r="CQ2418" s="69"/>
      <c r="CR2418" s="69"/>
      <c r="CS2418" s="69"/>
      <c r="CT2418" s="69"/>
      <c r="CU2418" s="69"/>
      <c r="CV2418" s="69"/>
      <c r="CW2418" s="69"/>
      <c r="CX2418" s="69"/>
      <c r="CY2418" s="69"/>
      <c r="CZ2418" s="69"/>
      <c r="DA2418" s="69"/>
      <c r="DB2418" s="69"/>
      <c r="DC2418" s="69"/>
      <c r="DD2418" s="69"/>
      <c r="DE2418" s="69"/>
      <c r="DF2418" s="69"/>
      <c r="DG2418" s="69"/>
      <c r="DH2418" s="69"/>
      <c r="DI2418" s="69"/>
      <c r="DJ2418" s="69"/>
      <c r="DK2418" s="69"/>
      <c r="DL2418" s="69"/>
      <c r="DM2418" s="69"/>
      <c r="DN2418" s="69"/>
      <c r="DO2418" s="69"/>
      <c r="DP2418" s="69"/>
      <c r="DQ2418" s="69"/>
      <c r="DR2418" s="69"/>
      <c r="DS2418" s="69"/>
      <c r="DT2418" s="69"/>
      <c r="DU2418" s="69"/>
      <c r="DV2418" s="69"/>
      <c r="DW2418" s="69"/>
      <c r="DX2418" s="69"/>
      <c r="DY2418" s="69"/>
      <c r="DZ2418" s="69"/>
      <c r="EA2418" s="69"/>
      <c r="EB2418" s="69"/>
      <c r="EC2418" s="69"/>
      <c r="ED2418" s="69"/>
      <c r="EE2418" s="69"/>
      <c r="EF2418" s="69"/>
      <c r="EG2418" s="69"/>
      <c r="EH2418" s="69"/>
      <c r="EI2418" s="69"/>
      <c r="EJ2418" s="69"/>
      <c r="EK2418" s="69"/>
      <c r="EL2418" s="69"/>
      <c r="EM2418" s="69"/>
      <c r="EN2418" s="69"/>
      <c r="EO2418" s="69"/>
      <c r="EP2418" s="69"/>
      <c r="EQ2418" s="69"/>
      <c r="ER2418" s="69"/>
      <c r="ES2418" s="69"/>
      <c r="ET2418" s="69"/>
      <c r="EU2418" s="69"/>
      <c r="EV2418" s="69"/>
      <c r="EW2418" s="69"/>
      <c r="EX2418" s="69"/>
      <c r="EY2418" s="69"/>
      <c r="EZ2418" s="69"/>
      <c r="FA2418" s="69"/>
      <c r="FB2418" s="69"/>
      <c r="FC2418" s="69"/>
      <c r="FD2418" s="69"/>
      <c r="FE2418" s="69"/>
      <c r="FF2418" s="69"/>
      <c r="FG2418" s="69"/>
      <c r="FH2418" s="69"/>
      <c r="FI2418" s="69"/>
      <c r="FJ2418" s="69"/>
      <c r="FK2418" s="69"/>
      <c r="FL2418" s="69"/>
      <c r="FM2418" s="69"/>
      <c r="FN2418" s="69"/>
      <c r="FO2418" s="69"/>
      <c r="FP2418" s="69"/>
      <c r="FQ2418" s="69"/>
      <c r="FR2418" s="69"/>
      <c r="FS2418" s="69"/>
      <c r="FT2418" s="69"/>
      <c r="FU2418" s="69"/>
      <c r="FV2418" s="69"/>
      <c r="FW2418" s="69"/>
      <c r="FX2418" s="69"/>
      <c r="FY2418" s="69"/>
      <c r="FZ2418" s="69"/>
      <c r="GA2418" s="69"/>
      <c r="GB2418" s="69"/>
      <c r="GC2418" s="69"/>
      <c r="GD2418" s="69"/>
      <c r="GE2418" s="69"/>
      <c r="GF2418" s="69"/>
      <c r="GG2418" s="69"/>
      <c r="GH2418" s="69"/>
      <c r="GI2418" s="69"/>
      <c r="GJ2418" s="69"/>
      <c r="GK2418" s="69"/>
      <c r="GL2418" s="69"/>
      <c r="GM2418" s="69"/>
      <c r="GN2418" s="69"/>
      <c r="GO2418" s="69"/>
      <c r="GP2418" s="69"/>
      <c r="GQ2418" s="69"/>
      <c r="GR2418" s="69"/>
      <c r="GS2418" s="69"/>
      <c r="GT2418" s="69"/>
      <c r="GU2418" s="69"/>
      <c r="GV2418" s="69"/>
      <c r="GW2418" s="69"/>
      <c r="GX2418" s="69"/>
      <c r="GY2418" s="69"/>
      <c r="GZ2418" s="69"/>
      <c r="HA2418" s="69"/>
      <c r="HB2418" s="69"/>
      <c r="HC2418" s="69"/>
      <c r="HD2418" s="69"/>
      <c r="HE2418" s="69"/>
      <c r="HF2418" s="69"/>
      <c r="HG2418" s="69"/>
      <c r="HH2418" s="69"/>
      <c r="HI2418" s="69"/>
      <c r="HJ2418" s="69"/>
      <c r="HK2418" s="69"/>
      <c r="HL2418" s="69"/>
      <c r="HM2418" s="69"/>
      <c r="HN2418" s="69"/>
      <c r="HO2418" s="69"/>
      <c r="HP2418" s="69"/>
      <c r="HQ2418" s="69"/>
      <c r="HR2418" s="69"/>
      <c r="HS2418" s="69"/>
      <c r="HT2418" s="69"/>
      <c r="HU2418" s="69"/>
      <c r="HV2418" s="69"/>
      <c r="HW2418" s="69"/>
      <c r="HX2418" s="69"/>
      <c r="HY2418" s="69"/>
      <c r="HZ2418" s="69"/>
      <c r="IA2418" s="69"/>
      <c r="IB2418" s="69"/>
      <c r="IC2418" s="69"/>
      <c r="ID2418" s="69"/>
      <c r="IE2418" s="69"/>
      <c r="IF2418" s="69"/>
      <c r="IG2418" s="69"/>
      <c r="IH2418" s="69"/>
      <c r="II2418" s="69"/>
      <c r="IJ2418" s="69"/>
      <c r="IK2418" s="69"/>
      <c r="IL2418" s="69"/>
      <c r="IM2418" s="69"/>
      <c r="IN2418" s="69"/>
    </row>
    <row r="2419" spans="1:248" s="70" customFormat="1" ht="32.1" customHeight="1" x14ac:dyDescent="0.2">
      <c r="A2419" s="167" t="s">
        <v>1148</v>
      </c>
      <c r="B2419" s="164">
        <v>521759</v>
      </c>
      <c r="C2419" s="165" t="s">
        <v>4939</v>
      </c>
      <c r="D2419" s="356">
        <v>80000</v>
      </c>
      <c r="E2419" s="69"/>
      <c r="F2419" s="69"/>
      <c r="G2419" s="69"/>
      <c r="H2419" s="69"/>
      <c r="I2419" s="69"/>
      <c r="J2419" s="69"/>
      <c r="N2419" s="69"/>
      <c r="O2419" s="69"/>
      <c r="P2419" s="69"/>
      <c r="Q2419" s="69"/>
      <c r="R2419" s="69"/>
      <c r="S2419" s="69"/>
      <c r="T2419" s="69"/>
      <c r="U2419" s="69"/>
      <c r="V2419" s="69"/>
      <c r="W2419" s="69"/>
      <c r="X2419" s="69"/>
      <c r="Y2419" s="69"/>
      <c r="Z2419" s="69"/>
      <c r="AA2419" s="69"/>
      <c r="AB2419" s="69"/>
      <c r="AC2419" s="69"/>
      <c r="AD2419" s="69"/>
      <c r="AE2419" s="69"/>
      <c r="AF2419" s="69"/>
      <c r="AG2419" s="69"/>
      <c r="AH2419" s="69"/>
      <c r="AI2419" s="69"/>
      <c r="AJ2419" s="69"/>
      <c r="AK2419" s="69"/>
      <c r="AL2419" s="69"/>
      <c r="AM2419" s="69"/>
      <c r="AN2419" s="69"/>
      <c r="AO2419" s="69"/>
      <c r="AP2419" s="69"/>
      <c r="AQ2419" s="69"/>
      <c r="AR2419" s="69"/>
      <c r="AS2419" s="69"/>
      <c r="AT2419" s="69"/>
      <c r="AU2419" s="69"/>
      <c r="AV2419" s="69"/>
      <c r="AW2419" s="69"/>
      <c r="AX2419" s="69"/>
      <c r="AY2419" s="69"/>
      <c r="AZ2419" s="69"/>
      <c r="BA2419" s="69"/>
      <c r="BB2419" s="69"/>
      <c r="BC2419" s="69"/>
      <c r="BD2419" s="69"/>
      <c r="BE2419" s="69"/>
      <c r="BF2419" s="69"/>
      <c r="BG2419" s="69"/>
      <c r="BH2419" s="69"/>
      <c r="BI2419" s="69"/>
      <c r="BJ2419" s="69"/>
      <c r="BK2419" s="69"/>
      <c r="BL2419" s="69"/>
      <c r="BM2419" s="69"/>
      <c r="BN2419" s="69"/>
      <c r="BO2419" s="69"/>
      <c r="BP2419" s="69"/>
      <c r="BQ2419" s="69"/>
      <c r="BR2419" s="69"/>
      <c r="BS2419" s="69"/>
      <c r="BT2419" s="69"/>
      <c r="BU2419" s="69"/>
      <c r="BV2419" s="69"/>
      <c r="BW2419" s="69"/>
      <c r="BX2419" s="69"/>
      <c r="BY2419" s="69"/>
      <c r="BZ2419" s="69"/>
      <c r="CA2419" s="69"/>
      <c r="CB2419" s="69"/>
      <c r="CC2419" s="69"/>
      <c r="CD2419" s="69"/>
      <c r="CE2419" s="69"/>
      <c r="CF2419" s="69"/>
      <c r="CG2419" s="69"/>
      <c r="CH2419" s="69"/>
      <c r="CI2419" s="69"/>
      <c r="CJ2419" s="69"/>
      <c r="CK2419" s="69"/>
      <c r="CL2419" s="69"/>
      <c r="CM2419" s="69"/>
      <c r="CN2419" s="69"/>
      <c r="CO2419" s="69"/>
      <c r="CP2419" s="69"/>
      <c r="CQ2419" s="69"/>
      <c r="CR2419" s="69"/>
      <c r="CS2419" s="69"/>
      <c r="CT2419" s="69"/>
      <c r="CU2419" s="69"/>
      <c r="CV2419" s="69"/>
      <c r="CW2419" s="69"/>
      <c r="CX2419" s="69"/>
      <c r="CY2419" s="69"/>
      <c r="CZ2419" s="69"/>
      <c r="DA2419" s="69"/>
      <c r="DB2419" s="69"/>
      <c r="DC2419" s="69"/>
      <c r="DD2419" s="69"/>
      <c r="DE2419" s="69"/>
      <c r="DF2419" s="69"/>
      <c r="DG2419" s="69"/>
      <c r="DH2419" s="69"/>
      <c r="DI2419" s="69"/>
      <c r="DJ2419" s="69"/>
      <c r="DK2419" s="69"/>
      <c r="DL2419" s="69"/>
      <c r="DM2419" s="69"/>
      <c r="DN2419" s="69"/>
      <c r="DO2419" s="69"/>
      <c r="DP2419" s="69"/>
      <c r="DQ2419" s="69"/>
      <c r="DR2419" s="69"/>
      <c r="DS2419" s="69"/>
      <c r="DT2419" s="69"/>
      <c r="DU2419" s="69"/>
      <c r="DV2419" s="69"/>
      <c r="DW2419" s="69"/>
      <c r="DX2419" s="69"/>
      <c r="DY2419" s="69"/>
      <c r="DZ2419" s="69"/>
      <c r="EA2419" s="69"/>
      <c r="EB2419" s="69"/>
      <c r="EC2419" s="69"/>
      <c r="ED2419" s="69"/>
      <c r="EE2419" s="69"/>
      <c r="EF2419" s="69"/>
      <c r="EG2419" s="69"/>
      <c r="EH2419" s="69"/>
      <c r="EI2419" s="69"/>
      <c r="EJ2419" s="69"/>
      <c r="EK2419" s="69"/>
      <c r="EL2419" s="69"/>
      <c r="EM2419" s="69"/>
      <c r="EN2419" s="69"/>
      <c r="EO2419" s="69"/>
      <c r="EP2419" s="69"/>
      <c r="EQ2419" s="69"/>
      <c r="ER2419" s="69"/>
      <c r="ES2419" s="69"/>
      <c r="ET2419" s="69"/>
      <c r="EU2419" s="69"/>
      <c r="EV2419" s="69"/>
      <c r="EW2419" s="69"/>
      <c r="EX2419" s="69"/>
      <c r="EY2419" s="69"/>
      <c r="EZ2419" s="69"/>
      <c r="FA2419" s="69"/>
      <c r="FB2419" s="69"/>
      <c r="FC2419" s="69"/>
      <c r="FD2419" s="69"/>
      <c r="FE2419" s="69"/>
      <c r="FF2419" s="69"/>
      <c r="FG2419" s="69"/>
      <c r="FH2419" s="69"/>
      <c r="FI2419" s="69"/>
      <c r="FJ2419" s="69"/>
      <c r="FK2419" s="69"/>
      <c r="FL2419" s="69"/>
      <c r="FM2419" s="69"/>
      <c r="FN2419" s="69"/>
      <c r="FO2419" s="69"/>
      <c r="FP2419" s="69"/>
      <c r="FQ2419" s="69"/>
      <c r="FR2419" s="69"/>
      <c r="FS2419" s="69"/>
      <c r="FT2419" s="69"/>
      <c r="FU2419" s="69"/>
      <c r="FV2419" s="69"/>
      <c r="FW2419" s="69"/>
      <c r="FX2419" s="69"/>
      <c r="FY2419" s="69"/>
      <c r="FZ2419" s="69"/>
      <c r="GA2419" s="69"/>
      <c r="GB2419" s="69"/>
      <c r="GC2419" s="69"/>
      <c r="GD2419" s="69"/>
      <c r="GE2419" s="69"/>
      <c r="GF2419" s="69"/>
      <c r="GG2419" s="69"/>
      <c r="GH2419" s="69"/>
      <c r="GI2419" s="69"/>
      <c r="GJ2419" s="69"/>
      <c r="GK2419" s="69"/>
      <c r="GL2419" s="69"/>
      <c r="GM2419" s="69"/>
      <c r="GN2419" s="69"/>
      <c r="GO2419" s="69"/>
      <c r="GP2419" s="69"/>
      <c r="GQ2419" s="69"/>
      <c r="GR2419" s="69"/>
      <c r="GS2419" s="69"/>
      <c r="GT2419" s="69"/>
      <c r="GU2419" s="69"/>
      <c r="GV2419" s="69"/>
      <c r="GW2419" s="69"/>
      <c r="GX2419" s="69"/>
      <c r="GY2419" s="69"/>
      <c r="GZ2419" s="69"/>
      <c r="HA2419" s="69"/>
      <c r="HB2419" s="69"/>
      <c r="HC2419" s="69"/>
      <c r="HD2419" s="69"/>
      <c r="HE2419" s="69"/>
      <c r="HF2419" s="69"/>
      <c r="HG2419" s="69"/>
      <c r="HH2419" s="69"/>
      <c r="HI2419" s="69"/>
      <c r="HJ2419" s="69"/>
      <c r="HK2419" s="69"/>
      <c r="HL2419" s="69"/>
      <c r="HM2419" s="69"/>
      <c r="HN2419" s="69"/>
      <c r="HO2419" s="69"/>
      <c r="HP2419" s="69"/>
      <c r="HQ2419" s="69"/>
      <c r="HR2419" s="69"/>
      <c r="HS2419" s="69"/>
      <c r="HT2419" s="69"/>
      <c r="HU2419" s="69"/>
      <c r="HV2419" s="69"/>
      <c r="HW2419" s="69"/>
      <c r="HX2419" s="69"/>
      <c r="HY2419" s="69"/>
      <c r="HZ2419" s="69"/>
      <c r="IA2419" s="69"/>
      <c r="IB2419" s="69"/>
      <c r="IC2419" s="69"/>
      <c r="ID2419" s="69"/>
      <c r="IE2419" s="69"/>
      <c r="IF2419" s="69"/>
      <c r="IG2419" s="69"/>
      <c r="IH2419" s="69"/>
      <c r="II2419" s="69"/>
      <c r="IJ2419" s="69"/>
      <c r="IK2419" s="69"/>
      <c r="IL2419" s="69"/>
      <c r="IM2419" s="69"/>
      <c r="IN2419" s="69"/>
    </row>
    <row r="2420" spans="1:248" s="70" customFormat="1" ht="32.1" customHeight="1" x14ac:dyDescent="0.2">
      <c r="A2420" s="167" t="s">
        <v>1148</v>
      </c>
      <c r="B2420" s="164">
        <v>521760</v>
      </c>
      <c r="C2420" s="165" t="s">
        <v>4940</v>
      </c>
      <c r="D2420" s="356">
        <v>15000</v>
      </c>
      <c r="E2420" s="69"/>
      <c r="F2420" s="69"/>
      <c r="G2420" s="69"/>
      <c r="H2420" s="69"/>
      <c r="I2420" s="69"/>
      <c r="J2420" s="69"/>
      <c r="N2420" s="69"/>
      <c r="O2420" s="69"/>
      <c r="P2420" s="69"/>
      <c r="Q2420" s="69"/>
      <c r="R2420" s="69"/>
      <c r="S2420" s="69"/>
      <c r="T2420" s="69"/>
      <c r="U2420" s="69"/>
      <c r="V2420" s="69"/>
      <c r="W2420" s="69"/>
      <c r="X2420" s="69"/>
      <c r="Y2420" s="69"/>
      <c r="Z2420" s="69"/>
      <c r="AA2420" s="69"/>
      <c r="AB2420" s="69"/>
      <c r="AC2420" s="69"/>
      <c r="AD2420" s="69"/>
      <c r="AE2420" s="69"/>
      <c r="AF2420" s="69"/>
      <c r="AG2420" s="69"/>
      <c r="AH2420" s="69"/>
      <c r="AI2420" s="69"/>
      <c r="AJ2420" s="69"/>
      <c r="AK2420" s="69"/>
      <c r="AL2420" s="69"/>
      <c r="AM2420" s="69"/>
      <c r="AN2420" s="69"/>
      <c r="AO2420" s="69"/>
      <c r="AP2420" s="69"/>
      <c r="AQ2420" s="69"/>
      <c r="AR2420" s="69"/>
      <c r="AS2420" s="69"/>
      <c r="AT2420" s="69"/>
      <c r="AU2420" s="69"/>
      <c r="AV2420" s="69"/>
      <c r="AW2420" s="69"/>
      <c r="AX2420" s="69"/>
      <c r="AY2420" s="69"/>
      <c r="AZ2420" s="69"/>
      <c r="BA2420" s="69"/>
      <c r="BB2420" s="69"/>
      <c r="BC2420" s="69"/>
      <c r="BD2420" s="69"/>
      <c r="BE2420" s="69"/>
      <c r="BF2420" s="69"/>
      <c r="BG2420" s="69"/>
      <c r="BH2420" s="69"/>
      <c r="BI2420" s="69"/>
      <c r="BJ2420" s="69"/>
      <c r="BK2420" s="69"/>
      <c r="BL2420" s="69"/>
      <c r="BM2420" s="69"/>
      <c r="BN2420" s="69"/>
      <c r="BO2420" s="69"/>
      <c r="BP2420" s="69"/>
      <c r="BQ2420" s="69"/>
      <c r="BR2420" s="69"/>
      <c r="BS2420" s="69"/>
      <c r="BT2420" s="69"/>
      <c r="BU2420" s="69"/>
      <c r="BV2420" s="69"/>
      <c r="BW2420" s="69"/>
      <c r="BX2420" s="69"/>
      <c r="BY2420" s="69"/>
      <c r="BZ2420" s="69"/>
      <c r="CA2420" s="69"/>
      <c r="CB2420" s="69"/>
      <c r="CC2420" s="69"/>
      <c r="CD2420" s="69"/>
      <c r="CE2420" s="69"/>
      <c r="CF2420" s="69"/>
      <c r="CG2420" s="69"/>
      <c r="CH2420" s="69"/>
      <c r="CI2420" s="69"/>
      <c r="CJ2420" s="69"/>
      <c r="CK2420" s="69"/>
      <c r="CL2420" s="69"/>
      <c r="CM2420" s="69"/>
      <c r="CN2420" s="69"/>
      <c r="CO2420" s="69"/>
      <c r="CP2420" s="69"/>
      <c r="CQ2420" s="69"/>
      <c r="CR2420" s="69"/>
      <c r="CS2420" s="69"/>
      <c r="CT2420" s="69"/>
      <c r="CU2420" s="69"/>
      <c r="CV2420" s="69"/>
      <c r="CW2420" s="69"/>
      <c r="CX2420" s="69"/>
      <c r="CY2420" s="69"/>
      <c r="CZ2420" s="69"/>
      <c r="DA2420" s="69"/>
      <c r="DB2420" s="69"/>
      <c r="DC2420" s="69"/>
      <c r="DD2420" s="69"/>
      <c r="DE2420" s="69"/>
      <c r="DF2420" s="69"/>
      <c r="DG2420" s="69"/>
      <c r="DH2420" s="69"/>
      <c r="DI2420" s="69"/>
      <c r="DJ2420" s="69"/>
      <c r="DK2420" s="69"/>
      <c r="DL2420" s="69"/>
      <c r="DM2420" s="69"/>
      <c r="DN2420" s="69"/>
      <c r="DO2420" s="69"/>
      <c r="DP2420" s="69"/>
      <c r="DQ2420" s="69"/>
      <c r="DR2420" s="69"/>
      <c r="DS2420" s="69"/>
      <c r="DT2420" s="69"/>
      <c r="DU2420" s="69"/>
      <c r="DV2420" s="69"/>
      <c r="DW2420" s="69"/>
      <c r="DX2420" s="69"/>
      <c r="DY2420" s="69"/>
      <c r="DZ2420" s="69"/>
      <c r="EA2420" s="69"/>
      <c r="EB2420" s="69"/>
      <c r="EC2420" s="69"/>
      <c r="ED2420" s="69"/>
      <c r="EE2420" s="69"/>
      <c r="EF2420" s="69"/>
      <c r="EG2420" s="69"/>
      <c r="EH2420" s="69"/>
      <c r="EI2420" s="69"/>
      <c r="EJ2420" s="69"/>
      <c r="EK2420" s="69"/>
      <c r="EL2420" s="69"/>
      <c r="EM2420" s="69"/>
      <c r="EN2420" s="69"/>
      <c r="EO2420" s="69"/>
      <c r="EP2420" s="69"/>
      <c r="EQ2420" s="69"/>
      <c r="ER2420" s="69"/>
      <c r="ES2420" s="69"/>
      <c r="ET2420" s="69"/>
      <c r="EU2420" s="69"/>
      <c r="EV2420" s="69"/>
      <c r="EW2420" s="69"/>
      <c r="EX2420" s="69"/>
      <c r="EY2420" s="69"/>
      <c r="EZ2420" s="69"/>
      <c r="FA2420" s="69"/>
      <c r="FB2420" s="69"/>
      <c r="FC2420" s="69"/>
      <c r="FD2420" s="69"/>
      <c r="FE2420" s="69"/>
      <c r="FF2420" s="69"/>
      <c r="FG2420" s="69"/>
      <c r="FH2420" s="69"/>
      <c r="FI2420" s="69"/>
      <c r="FJ2420" s="69"/>
      <c r="FK2420" s="69"/>
      <c r="FL2420" s="69"/>
      <c r="FM2420" s="69"/>
      <c r="FN2420" s="69"/>
      <c r="FO2420" s="69"/>
      <c r="FP2420" s="69"/>
      <c r="FQ2420" s="69"/>
      <c r="FR2420" s="69"/>
      <c r="FS2420" s="69"/>
      <c r="FT2420" s="69"/>
      <c r="FU2420" s="69"/>
      <c r="FV2420" s="69"/>
      <c r="FW2420" s="69"/>
      <c r="FX2420" s="69"/>
      <c r="FY2420" s="69"/>
      <c r="FZ2420" s="69"/>
      <c r="GA2420" s="69"/>
      <c r="GB2420" s="69"/>
      <c r="GC2420" s="69"/>
      <c r="GD2420" s="69"/>
      <c r="GE2420" s="69"/>
      <c r="GF2420" s="69"/>
      <c r="GG2420" s="69"/>
      <c r="GH2420" s="69"/>
      <c r="GI2420" s="69"/>
      <c r="GJ2420" s="69"/>
      <c r="GK2420" s="69"/>
      <c r="GL2420" s="69"/>
      <c r="GM2420" s="69"/>
      <c r="GN2420" s="69"/>
      <c r="GO2420" s="69"/>
      <c r="GP2420" s="69"/>
      <c r="GQ2420" s="69"/>
      <c r="GR2420" s="69"/>
      <c r="GS2420" s="69"/>
      <c r="GT2420" s="69"/>
      <c r="GU2420" s="69"/>
      <c r="GV2420" s="69"/>
      <c r="GW2420" s="69"/>
      <c r="GX2420" s="69"/>
      <c r="GY2420" s="69"/>
      <c r="GZ2420" s="69"/>
      <c r="HA2420" s="69"/>
      <c r="HB2420" s="69"/>
      <c r="HC2420" s="69"/>
      <c r="HD2420" s="69"/>
      <c r="HE2420" s="69"/>
      <c r="HF2420" s="69"/>
      <c r="HG2420" s="69"/>
      <c r="HH2420" s="69"/>
      <c r="HI2420" s="69"/>
      <c r="HJ2420" s="69"/>
      <c r="HK2420" s="69"/>
      <c r="HL2420" s="69"/>
      <c r="HM2420" s="69"/>
      <c r="HN2420" s="69"/>
      <c r="HO2420" s="69"/>
      <c r="HP2420" s="69"/>
      <c r="HQ2420" s="69"/>
      <c r="HR2420" s="69"/>
      <c r="HS2420" s="69"/>
      <c r="HT2420" s="69"/>
      <c r="HU2420" s="69"/>
      <c r="HV2420" s="69"/>
      <c r="HW2420" s="69"/>
      <c r="HX2420" s="69"/>
      <c r="HY2420" s="69"/>
      <c r="HZ2420" s="69"/>
      <c r="IA2420" s="69"/>
      <c r="IB2420" s="69"/>
      <c r="IC2420" s="69"/>
      <c r="ID2420" s="69"/>
      <c r="IE2420" s="69"/>
      <c r="IF2420" s="69"/>
      <c r="IG2420" s="69"/>
      <c r="IH2420" s="69"/>
      <c r="II2420" s="69"/>
      <c r="IJ2420" s="69"/>
      <c r="IK2420" s="69"/>
      <c r="IL2420" s="69"/>
      <c r="IM2420" s="69"/>
      <c r="IN2420" s="69"/>
    </row>
    <row r="2421" spans="1:248" s="70" customFormat="1" ht="32.1" customHeight="1" x14ac:dyDescent="0.2">
      <c r="A2421" s="167" t="s">
        <v>1148</v>
      </c>
      <c r="B2421" s="164">
        <v>521761</v>
      </c>
      <c r="C2421" s="165" t="s">
        <v>4941</v>
      </c>
      <c r="D2421" s="356">
        <v>40000</v>
      </c>
      <c r="E2421" s="69"/>
      <c r="F2421" s="69"/>
      <c r="G2421" s="69"/>
      <c r="H2421" s="69"/>
      <c r="I2421" s="69"/>
      <c r="J2421" s="69"/>
      <c r="N2421" s="69"/>
      <c r="O2421" s="69"/>
      <c r="P2421" s="69"/>
      <c r="Q2421" s="69"/>
      <c r="R2421" s="69"/>
      <c r="S2421" s="69"/>
      <c r="T2421" s="69"/>
      <c r="U2421" s="69"/>
      <c r="V2421" s="69"/>
      <c r="W2421" s="69"/>
      <c r="X2421" s="69"/>
      <c r="Y2421" s="69"/>
      <c r="Z2421" s="69"/>
      <c r="AA2421" s="69"/>
      <c r="AB2421" s="69"/>
      <c r="AC2421" s="69"/>
      <c r="AD2421" s="69"/>
      <c r="AE2421" s="69"/>
      <c r="AF2421" s="69"/>
      <c r="AG2421" s="69"/>
      <c r="AH2421" s="69"/>
      <c r="AI2421" s="69"/>
      <c r="AJ2421" s="69"/>
      <c r="AK2421" s="69"/>
      <c r="AL2421" s="69"/>
      <c r="AM2421" s="69"/>
      <c r="AN2421" s="69"/>
      <c r="AO2421" s="69"/>
      <c r="AP2421" s="69"/>
      <c r="AQ2421" s="69"/>
      <c r="AR2421" s="69"/>
      <c r="AS2421" s="69"/>
      <c r="AT2421" s="69"/>
      <c r="AU2421" s="69"/>
      <c r="AV2421" s="69"/>
      <c r="AW2421" s="69"/>
      <c r="AX2421" s="69"/>
      <c r="AY2421" s="69"/>
      <c r="AZ2421" s="69"/>
      <c r="BA2421" s="69"/>
      <c r="BB2421" s="69"/>
      <c r="BC2421" s="69"/>
      <c r="BD2421" s="69"/>
      <c r="BE2421" s="69"/>
      <c r="BF2421" s="69"/>
      <c r="BG2421" s="69"/>
      <c r="BH2421" s="69"/>
      <c r="BI2421" s="69"/>
      <c r="BJ2421" s="69"/>
      <c r="BK2421" s="69"/>
      <c r="BL2421" s="69"/>
      <c r="BM2421" s="69"/>
      <c r="BN2421" s="69"/>
      <c r="BO2421" s="69"/>
      <c r="BP2421" s="69"/>
      <c r="BQ2421" s="69"/>
      <c r="BR2421" s="69"/>
      <c r="BS2421" s="69"/>
      <c r="BT2421" s="69"/>
      <c r="BU2421" s="69"/>
      <c r="BV2421" s="69"/>
      <c r="BW2421" s="69"/>
      <c r="BX2421" s="69"/>
      <c r="BY2421" s="69"/>
      <c r="BZ2421" s="69"/>
      <c r="CA2421" s="69"/>
      <c r="CB2421" s="69"/>
      <c r="CC2421" s="69"/>
      <c r="CD2421" s="69"/>
      <c r="CE2421" s="69"/>
      <c r="CF2421" s="69"/>
      <c r="CG2421" s="69"/>
      <c r="CH2421" s="69"/>
      <c r="CI2421" s="69"/>
      <c r="CJ2421" s="69"/>
      <c r="CK2421" s="69"/>
      <c r="CL2421" s="69"/>
      <c r="CM2421" s="69"/>
      <c r="CN2421" s="69"/>
      <c r="CO2421" s="69"/>
      <c r="CP2421" s="69"/>
      <c r="CQ2421" s="69"/>
      <c r="CR2421" s="69"/>
      <c r="CS2421" s="69"/>
      <c r="CT2421" s="69"/>
      <c r="CU2421" s="69"/>
      <c r="CV2421" s="69"/>
      <c r="CW2421" s="69"/>
      <c r="CX2421" s="69"/>
      <c r="CY2421" s="69"/>
      <c r="CZ2421" s="69"/>
      <c r="DA2421" s="69"/>
      <c r="DB2421" s="69"/>
      <c r="DC2421" s="69"/>
      <c r="DD2421" s="69"/>
      <c r="DE2421" s="69"/>
      <c r="DF2421" s="69"/>
      <c r="DG2421" s="69"/>
      <c r="DH2421" s="69"/>
      <c r="DI2421" s="69"/>
      <c r="DJ2421" s="69"/>
      <c r="DK2421" s="69"/>
      <c r="DL2421" s="69"/>
      <c r="DM2421" s="69"/>
      <c r="DN2421" s="69"/>
      <c r="DO2421" s="69"/>
      <c r="DP2421" s="69"/>
      <c r="DQ2421" s="69"/>
      <c r="DR2421" s="69"/>
      <c r="DS2421" s="69"/>
      <c r="DT2421" s="69"/>
      <c r="DU2421" s="69"/>
      <c r="DV2421" s="69"/>
      <c r="DW2421" s="69"/>
      <c r="DX2421" s="69"/>
      <c r="DY2421" s="69"/>
      <c r="DZ2421" s="69"/>
      <c r="EA2421" s="69"/>
      <c r="EB2421" s="69"/>
      <c r="EC2421" s="69"/>
      <c r="ED2421" s="69"/>
      <c r="EE2421" s="69"/>
      <c r="EF2421" s="69"/>
      <c r="EG2421" s="69"/>
      <c r="EH2421" s="69"/>
      <c r="EI2421" s="69"/>
      <c r="EJ2421" s="69"/>
      <c r="EK2421" s="69"/>
      <c r="EL2421" s="69"/>
      <c r="EM2421" s="69"/>
      <c r="EN2421" s="69"/>
      <c r="EO2421" s="69"/>
      <c r="EP2421" s="69"/>
      <c r="EQ2421" s="69"/>
      <c r="ER2421" s="69"/>
      <c r="ES2421" s="69"/>
      <c r="ET2421" s="69"/>
      <c r="EU2421" s="69"/>
      <c r="EV2421" s="69"/>
      <c r="EW2421" s="69"/>
      <c r="EX2421" s="69"/>
      <c r="EY2421" s="69"/>
      <c r="EZ2421" s="69"/>
      <c r="FA2421" s="69"/>
      <c r="FB2421" s="69"/>
      <c r="FC2421" s="69"/>
      <c r="FD2421" s="69"/>
      <c r="FE2421" s="69"/>
      <c r="FF2421" s="69"/>
      <c r="FG2421" s="69"/>
      <c r="FH2421" s="69"/>
      <c r="FI2421" s="69"/>
      <c r="FJ2421" s="69"/>
      <c r="FK2421" s="69"/>
      <c r="FL2421" s="69"/>
      <c r="FM2421" s="69"/>
      <c r="FN2421" s="69"/>
      <c r="FO2421" s="69"/>
      <c r="FP2421" s="69"/>
      <c r="FQ2421" s="69"/>
      <c r="FR2421" s="69"/>
      <c r="FS2421" s="69"/>
      <c r="FT2421" s="69"/>
      <c r="FU2421" s="69"/>
      <c r="FV2421" s="69"/>
      <c r="FW2421" s="69"/>
      <c r="FX2421" s="69"/>
      <c r="FY2421" s="69"/>
      <c r="FZ2421" s="69"/>
      <c r="GA2421" s="69"/>
      <c r="GB2421" s="69"/>
      <c r="GC2421" s="69"/>
      <c r="GD2421" s="69"/>
      <c r="GE2421" s="69"/>
      <c r="GF2421" s="69"/>
      <c r="GG2421" s="69"/>
      <c r="GH2421" s="69"/>
      <c r="GI2421" s="69"/>
      <c r="GJ2421" s="69"/>
      <c r="GK2421" s="69"/>
      <c r="GL2421" s="69"/>
      <c r="GM2421" s="69"/>
      <c r="GN2421" s="69"/>
      <c r="GO2421" s="69"/>
      <c r="GP2421" s="69"/>
      <c r="GQ2421" s="69"/>
      <c r="GR2421" s="69"/>
      <c r="GS2421" s="69"/>
      <c r="GT2421" s="69"/>
      <c r="GU2421" s="69"/>
      <c r="GV2421" s="69"/>
      <c r="GW2421" s="69"/>
      <c r="GX2421" s="69"/>
      <c r="GY2421" s="69"/>
      <c r="GZ2421" s="69"/>
      <c r="HA2421" s="69"/>
      <c r="HB2421" s="69"/>
      <c r="HC2421" s="69"/>
      <c r="HD2421" s="69"/>
      <c r="HE2421" s="69"/>
      <c r="HF2421" s="69"/>
      <c r="HG2421" s="69"/>
      <c r="HH2421" s="69"/>
      <c r="HI2421" s="69"/>
      <c r="HJ2421" s="69"/>
      <c r="HK2421" s="69"/>
      <c r="HL2421" s="69"/>
      <c r="HM2421" s="69"/>
      <c r="HN2421" s="69"/>
      <c r="HO2421" s="69"/>
      <c r="HP2421" s="69"/>
      <c r="HQ2421" s="69"/>
      <c r="HR2421" s="69"/>
      <c r="HS2421" s="69"/>
      <c r="HT2421" s="69"/>
      <c r="HU2421" s="69"/>
      <c r="HV2421" s="69"/>
      <c r="HW2421" s="69"/>
      <c r="HX2421" s="69"/>
      <c r="HY2421" s="69"/>
      <c r="HZ2421" s="69"/>
      <c r="IA2421" s="69"/>
      <c r="IB2421" s="69"/>
      <c r="IC2421" s="69"/>
      <c r="ID2421" s="69"/>
      <c r="IE2421" s="69"/>
      <c r="IF2421" s="69"/>
      <c r="IG2421" s="69"/>
      <c r="IH2421" s="69"/>
      <c r="II2421" s="69"/>
      <c r="IJ2421" s="69"/>
      <c r="IK2421" s="69"/>
      <c r="IL2421" s="69"/>
      <c r="IM2421" s="69"/>
      <c r="IN2421" s="69"/>
    </row>
    <row r="2422" spans="1:248" s="70" customFormat="1" ht="32.1" customHeight="1" x14ac:dyDescent="0.2">
      <c r="A2422" s="167" t="s">
        <v>1148</v>
      </c>
      <c r="B2422" s="164">
        <v>521762</v>
      </c>
      <c r="C2422" s="165" t="s">
        <v>4942</v>
      </c>
      <c r="D2422" s="356">
        <v>15000</v>
      </c>
      <c r="E2422" s="69"/>
      <c r="F2422" s="69"/>
      <c r="G2422" s="69"/>
      <c r="H2422" s="69"/>
      <c r="I2422" s="69"/>
      <c r="J2422" s="69"/>
      <c r="N2422" s="69"/>
      <c r="O2422" s="69"/>
      <c r="P2422" s="69"/>
      <c r="Q2422" s="69"/>
      <c r="R2422" s="69"/>
      <c r="S2422" s="69"/>
      <c r="T2422" s="69"/>
      <c r="U2422" s="69"/>
      <c r="V2422" s="69"/>
      <c r="W2422" s="69"/>
      <c r="X2422" s="69"/>
      <c r="Y2422" s="69"/>
      <c r="Z2422" s="69"/>
      <c r="AA2422" s="69"/>
      <c r="AB2422" s="69"/>
      <c r="AC2422" s="69"/>
      <c r="AD2422" s="69"/>
      <c r="AE2422" s="69"/>
      <c r="AF2422" s="69"/>
      <c r="AG2422" s="69"/>
      <c r="AH2422" s="69"/>
      <c r="AI2422" s="69"/>
      <c r="AJ2422" s="69"/>
      <c r="AK2422" s="69"/>
      <c r="AL2422" s="69"/>
      <c r="AM2422" s="69"/>
      <c r="AN2422" s="69"/>
      <c r="AO2422" s="69"/>
      <c r="AP2422" s="69"/>
      <c r="AQ2422" s="69"/>
      <c r="AR2422" s="69"/>
      <c r="AS2422" s="69"/>
      <c r="AT2422" s="69"/>
      <c r="AU2422" s="69"/>
      <c r="AV2422" s="69"/>
      <c r="AW2422" s="69"/>
      <c r="AX2422" s="69"/>
      <c r="AY2422" s="69"/>
      <c r="AZ2422" s="69"/>
      <c r="BA2422" s="69"/>
      <c r="BB2422" s="69"/>
      <c r="BC2422" s="69"/>
      <c r="BD2422" s="69"/>
      <c r="BE2422" s="69"/>
      <c r="BF2422" s="69"/>
      <c r="BG2422" s="69"/>
      <c r="BH2422" s="69"/>
      <c r="BI2422" s="69"/>
      <c r="BJ2422" s="69"/>
      <c r="BK2422" s="69"/>
      <c r="BL2422" s="69"/>
      <c r="BM2422" s="69"/>
      <c r="BN2422" s="69"/>
      <c r="BO2422" s="69"/>
      <c r="BP2422" s="69"/>
      <c r="BQ2422" s="69"/>
      <c r="BR2422" s="69"/>
      <c r="BS2422" s="69"/>
      <c r="BT2422" s="69"/>
      <c r="BU2422" s="69"/>
      <c r="BV2422" s="69"/>
      <c r="BW2422" s="69"/>
      <c r="BX2422" s="69"/>
      <c r="BY2422" s="69"/>
      <c r="BZ2422" s="69"/>
      <c r="CA2422" s="69"/>
      <c r="CB2422" s="69"/>
      <c r="CC2422" s="69"/>
      <c r="CD2422" s="69"/>
      <c r="CE2422" s="69"/>
      <c r="CF2422" s="69"/>
      <c r="CG2422" s="69"/>
      <c r="CH2422" s="69"/>
      <c r="CI2422" s="69"/>
      <c r="CJ2422" s="69"/>
      <c r="CK2422" s="69"/>
      <c r="CL2422" s="69"/>
      <c r="CM2422" s="69"/>
      <c r="CN2422" s="69"/>
      <c r="CO2422" s="69"/>
      <c r="CP2422" s="69"/>
      <c r="CQ2422" s="69"/>
      <c r="CR2422" s="69"/>
      <c r="CS2422" s="69"/>
      <c r="CT2422" s="69"/>
      <c r="CU2422" s="69"/>
      <c r="CV2422" s="69"/>
      <c r="CW2422" s="69"/>
      <c r="CX2422" s="69"/>
      <c r="CY2422" s="69"/>
      <c r="CZ2422" s="69"/>
      <c r="DA2422" s="69"/>
      <c r="DB2422" s="69"/>
      <c r="DC2422" s="69"/>
      <c r="DD2422" s="69"/>
      <c r="DE2422" s="69"/>
      <c r="DF2422" s="69"/>
      <c r="DG2422" s="69"/>
      <c r="DH2422" s="69"/>
      <c r="DI2422" s="69"/>
      <c r="DJ2422" s="69"/>
      <c r="DK2422" s="69"/>
      <c r="DL2422" s="69"/>
      <c r="DM2422" s="69"/>
      <c r="DN2422" s="69"/>
      <c r="DO2422" s="69"/>
      <c r="DP2422" s="69"/>
      <c r="DQ2422" s="69"/>
      <c r="DR2422" s="69"/>
      <c r="DS2422" s="69"/>
      <c r="DT2422" s="69"/>
      <c r="DU2422" s="69"/>
      <c r="DV2422" s="69"/>
      <c r="DW2422" s="69"/>
      <c r="DX2422" s="69"/>
      <c r="DY2422" s="69"/>
      <c r="DZ2422" s="69"/>
      <c r="EA2422" s="69"/>
      <c r="EB2422" s="69"/>
      <c r="EC2422" s="69"/>
      <c r="ED2422" s="69"/>
      <c r="EE2422" s="69"/>
      <c r="EF2422" s="69"/>
      <c r="EG2422" s="69"/>
      <c r="EH2422" s="69"/>
      <c r="EI2422" s="69"/>
      <c r="EJ2422" s="69"/>
      <c r="EK2422" s="69"/>
      <c r="EL2422" s="69"/>
      <c r="EM2422" s="69"/>
      <c r="EN2422" s="69"/>
      <c r="EO2422" s="69"/>
      <c r="EP2422" s="69"/>
      <c r="EQ2422" s="69"/>
      <c r="ER2422" s="69"/>
      <c r="ES2422" s="69"/>
      <c r="ET2422" s="69"/>
      <c r="EU2422" s="69"/>
      <c r="EV2422" s="69"/>
      <c r="EW2422" s="69"/>
      <c r="EX2422" s="69"/>
      <c r="EY2422" s="69"/>
      <c r="EZ2422" s="69"/>
      <c r="FA2422" s="69"/>
      <c r="FB2422" s="69"/>
      <c r="FC2422" s="69"/>
      <c r="FD2422" s="69"/>
      <c r="FE2422" s="69"/>
      <c r="FF2422" s="69"/>
      <c r="FG2422" s="69"/>
      <c r="FH2422" s="69"/>
      <c r="FI2422" s="69"/>
      <c r="FJ2422" s="69"/>
      <c r="FK2422" s="69"/>
      <c r="FL2422" s="69"/>
      <c r="FM2422" s="69"/>
      <c r="FN2422" s="69"/>
      <c r="FO2422" s="69"/>
      <c r="FP2422" s="69"/>
      <c r="FQ2422" s="69"/>
      <c r="FR2422" s="69"/>
      <c r="FS2422" s="69"/>
      <c r="FT2422" s="69"/>
      <c r="FU2422" s="69"/>
      <c r="FV2422" s="69"/>
      <c r="FW2422" s="69"/>
      <c r="FX2422" s="69"/>
      <c r="FY2422" s="69"/>
      <c r="FZ2422" s="69"/>
      <c r="GA2422" s="69"/>
      <c r="GB2422" s="69"/>
      <c r="GC2422" s="69"/>
      <c r="GD2422" s="69"/>
      <c r="GE2422" s="69"/>
      <c r="GF2422" s="69"/>
      <c r="GG2422" s="69"/>
      <c r="GH2422" s="69"/>
      <c r="GI2422" s="69"/>
      <c r="GJ2422" s="69"/>
      <c r="GK2422" s="69"/>
      <c r="GL2422" s="69"/>
      <c r="GM2422" s="69"/>
      <c r="GN2422" s="69"/>
      <c r="GO2422" s="69"/>
      <c r="GP2422" s="69"/>
      <c r="GQ2422" s="69"/>
      <c r="GR2422" s="69"/>
      <c r="GS2422" s="69"/>
      <c r="GT2422" s="69"/>
      <c r="GU2422" s="69"/>
      <c r="GV2422" s="69"/>
      <c r="GW2422" s="69"/>
      <c r="GX2422" s="69"/>
      <c r="GY2422" s="69"/>
      <c r="GZ2422" s="69"/>
      <c r="HA2422" s="69"/>
      <c r="HB2422" s="69"/>
      <c r="HC2422" s="69"/>
      <c r="HD2422" s="69"/>
      <c r="HE2422" s="69"/>
      <c r="HF2422" s="69"/>
      <c r="HG2422" s="69"/>
      <c r="HH2422" s="69"/>
      <c r="HI2422" s="69"/>
      <c r="HJ2422" s="69"/>
      <c r="HK2422" s="69"/>
      <c r="HL2422" s="69"/>
      <c r="HM2422" s="69"/>
      <c r="HN2422" s="69"/>
      <c r="HO2422" s="69"/>
      <c r="HP2422" s="69"/>
      <c r="HQ2422" s="69"/>
      <c r="HR2422" s="69"/>
      <c r="HS2422" s="69"/>
      <c r="HT2422" s="69"/>
      <c r="HU2422" s="69"/>
      <c r="HV2422" s="69"/>
      <c r="HW2422" s="69"/>
      <c r="HX2422" s="69"/>
      <c r="HY2422" s="69"/>
      <c r="HZ2422" s="69"/>
      <c r="IA2422" s="69"/>
      <c r="IB2422" s="69"/>
      <c r="IC2422" s="69"/>
      <c r="ID2422" s="69"/>
      <c r="IE2422" s="69"/>
      <c r="IF2422" s="69"/>
      <c r="IG2422" s="69"/>
      <c r="IH2422" s="69"/>
      <c r="II2422" s="69"/>
      <c r="IJ2422" s="69"/>
      <c r="IK2422" s="69"/>
      <c r="IL2422" s="69"/>
      <c r="IM2422" s="69"/>
      <c r="IN2422" s="69"/>
    </row>
    <row r="2423" spans="1:248" s="70" customFormat="1" ht="32.1" customHeight="1" x14ac:dyDescent="0.2">
      <c r="A2423" s="137" t="s">
        <v>4943</v>
      </c>
      <c r="B2423" s="164">
        <v>521763</v>
      </c>
      <c r="C2423" s="165" t="s">
        <v>4944</v>
      </c>
      <c r="D2423" s="356">
        <v>80000</v>
      </c>
      <c r="E2423" s="69"/>
      <c r="F2423" s="69"/>
      <c r="G2423" s="69"/>
      <c r="H2423" s="69"/>
      <c r="I2423" s="69"/>
      <c r="J2423" s="69"/>
      <c r="N2423" s="69"/>
      <c r="O2423" s="69"/>
      <c r="P2423" s="69"/>
      <c r="Q2423" s="69"/>
      <c r="R2423" s="69"/>
      <c r="S2423" s="69"/>
      <c r="T2423" s="69"/>
      <c r="U2423" s="69"/>
      <c r="V2423" s="69"/>
      <c r="W2423" s="69"/>
      <c r="X2423" s="69"/>
      <c r="Y2423" s="69"/>
      <c r="Z2423" s="69"/>
      <c r="AA2423" s="69"/>
      <c r="AB2423" s="69"/>
      <c r="AC2423" s="69"/>
      <c r="AD2423" s="69"/>
      <c r="AE2423" s="69"/>
      <c r="AF2423" s="69"/>
      <c r="AG2423" s="69"/>
      <c r="AH2423" s="69"/>
      <c r="AI2423" s="69"/>
      <c r="AJ2423" s="69"/>
      <c r="AK2423" s="69"/>
      <c r="AL2423" s="69"/>
      <c r="AM2423" s="69"/>
      <c r="AN2423" s="69"/>
      <c r="AO2423" s="69"/>
      <c r="AP2423" s="69"/>
      <c r="AQ2423" s="69"/>
      <c r="AR2423" s="69"/>
      <c r="AS2423" s="69"/>
      <c r="AT2423" s="69"/>
      <c r="AU2423" s="69"/>
      <c r="AV2423" s="69"/>
      <c r="AW2423" s="69"/>
      <c r="AX2423" s="69"/>
      <c r="AY2423" s="69"/>
      <c r="AZ2423" s="69"/>
      <c r="BA2423" s="69"/>
      <c r="BB2423" s="69"/>
      <c r="BC2423" s="69"/>
      <c r="BD2423" s="69"/>
      <c r="BE2423" s="69"/>
      <c r="BF2423" s="69"/>
      <c r="BG2423" s="69"/>
      <c r="BH2423" s="69"/>
      <c r="BI2423" s="69"/>
      <c r="BJ2423" s="69"/>
      <c r="BK2423" s="69"/>
      <c r="BL2423" s="69"/>
      <c r="BM2423" s="69"/>
      <c r="BN2423" s="69"/>
      <c r="BO2423" s="69"/>
      <c r="BP2423" s="69"/>
      <c r="BQ2423" s="69"/>
      <c r="BR2423" s="69"/>
      <c r="BS2423" s="69"/>
      <c r="BT2423" s="69"/>
      <c r="BU2423" s="69"/>
      <c r="BV2423" s="69"/>
      <c r="BW2423" s="69"/>
      <c r="BX2423" s="69"/>
      <c r="BY2423" s="69"/>
      <c r="BZ2423" s="69"/>
      <c r="CA2423" s="69"/>
      <c r="CB2423" s="69"/>
      <c r="CC2423" s="69"/>
      <c r="CD2423" s="69"/>
      <c r="CE2423" s="69"/>
      <c r="CF2423" s="69"/>
      <c r="CG2423" s="69"/>
      <c r="CH2423" s="69"/>
      <c r="CI2423" s="69"/>
      <c r="CJ2423" s="69"/>
      <c r="CK2423" s="69"/>
      <c r="CL2423" s="69"/>
      <c r="CM2423" s="69"/>
      <c r="CN2423" s="69"/>
      <c r="CO2423" s="69"/>
      <c r="CP2423" s="69"/>
      <c r="CQ2423" s="69"/>
      <c r="CR2423" s="69"/>
      <c r="CS2423" s="69"/>
      <c r="CT2423" s="69"/>
      <c r="CU2423" s="69"/>
      <c r="CV2423" s="69"/>
      <c r="CW2423" s="69"/>
      <c r="CX2423" s="69"/>
      <c r="CY2423" s="69"/>
      <c r="CZ2423" s="69"/>
      <c r="DA2423" s="69"/>
      <c r="DB2423" s="69"/>
      <c r="DC2423" s="69"/>
      <c r="DD2423" s="69"/>
      <c r="DE2423" s="69"/>
      <c r="DF2423" s="69"/>
      <c r="DG2423" s="69"/>
      <c r="DH2423" s="69"/>
      <c r="DI2423" s="69"/>
      <c r="DJ2423" s="69"/>
      <c r="DK2423" s="69"/>
      <c r="DL2423" s="69"/>
      <c r="DM2423" s="69"/>
      <c r="DN2423" s="69"/>
      <c r="DO2423" s="69"/>
      <c r="DP2423" s="69"/>
      <c r="DQ2423" s="69"/>
      <c r="DR2423" s="69"/>
      <c r="DS2423" s="69"/>
      <c r="DT2423" s="69"/>
      <c r="DU2423" s="69"/>
      <c r="DV2423" s="69"/>
      <c r="DW2423" s="69"/>
      <c r="DX2423" s="69"/>
      <c r="DY2423" s="69"/>
      <c r="DZ2423" s="69"/>
      <c r="EA2423" s="69"/>
      <c r="EB2423" s="69"/>
      <c r="EC2423" s="69"/>
      <c r="ED2423" s="69"/>
      <c r="EE2423" s="69"/>
      <c r="EF2423" s="69"/>
      <c r="EG2423" s="69"/>
      <c r="EH2423" s="69"/>
      <c r="EI2423" s="69"/>
      <c r="EJ2423" s="69"/>
      <c r="EK2423" s="69"/>
      <c r="EL2423" s="69"/>
      <c r="EM2423" s="69"/>
      <c r="EN2423" s="69"/>
      <c r="EO2423" s="69"/>
      <c r="EP2423" s="69"/>
      <c r="EQ2423" s="69"/>
      <c r="ER2423" s="69"/>
      <c r="ES2423" s="69"/>
      <c r="ET2423" s="69"/>
      <c r="EU2423" s="69"/>
      <c r="EV2423" s="69"/>
      <c r="EW2423" s="69"/>
      <c r="EX2423" s="69"/>
      <c r="EY2423" s="69"/>
      <c r="EZ2423" s="69"/>
      <c r="FA2423" s="69"/>
      <c r="FB2423" s="69"/>
      <c r="FC2423" s="69"/>
      <c r="FD2423" s="69"/>
      <c r="FE2423" s="69"/>
      <c r="FF2423" s="69"/>
      <c r="FG2423" s="69"/>
      <c r="FH2423" s="69"/>
      <c r="FI2423" s="69"/>
      <c r="FJ2423" s="69"/>
      <c r="FK2423" s="69"/>
      <c r="FL2423" s="69"/>
      <c r="FM2423" s="69"/>
      <c r="FN2423" s="69"/>
      <c r="FO2423" s="69"/>
      <c r="FP2423" s="69"/>
      <c r="FQ2423" s="69"/>
      <c r="FR2423" s="69"/>
      <c r="FS2423" s="69"/>
      <c r="FT2423" s="69"/>
      <c r="FU2423" s="69"/>
      <c r="FV2423" s="69"/>
      <c r="FW2423" s="69"/>
      <c r="FX2423" s="69"/>
      <c r="FY2423" s="69"/>
      <c r="FZ2423" s="69"/>
      <c r="GA2423" s="69"/>
      <c r="GB2423" s="69"/>
      <c r="GC2423" s="69"/>
      <c r="GD2423" s="69"/>
      <c r="GE2423" s="69"/>
      <c r="GF2423" s="69"/>
      <c r="GG2423" s="69"/>
      <c r="GH2423" s="69"/>
      <c r="GI2423" s="69"/>
      <c r="GJ2423" s="69"/>
      <c r="GK2423" s="69"/>
      <c r="GL2423" s="69"/>
      <c r="GM2423" s="69"/>
      <c r="GN2423" s="69"/>
      <c r="GO2423" s="69"/>
      <c r="GP2423" s="69"/>
      <c r="GQ2423" s="69"/>
      <c r="GR2423" s="69"/>
      <c r="GS2423" s="69"/>
      <c r="GT2423" s="69"/>
      <c r="GU2423" s="69"/>
      <c r="GV2423" s="69"/>
      <c r="GW2423" s="69"/>
      <c r="GX2423" s="69"/>
      <c r="GY2423" s="69"/>
      <c r="GZ2423" s="69"/>
      <c r="HA2423" s="69"/>
      <c r="HB2423" s="69"/>
      <c r="HC2423" s="69"/>
      <c r="HD2423" s="69"/>
      <c r="HE2423" s="69"/>
      <c r="HF2423" s="69"/>
      <c r="HG2423" s="69"/>
      <c r="HH2423" s="69"/>
      <c r="HI2423" s="69"/>
      <c r="HJ2423" s="69"/>
      <c r="HK2423" s="69"/>
      <c r="HL2423" s="69"/>
      <c r="HM2423" s="69"/>
      <c r="HN2423" s="69"/>
      <c r="HO2423" s="69"/>
      <c r="HP2423" s="69"/>
      <c r="HQ2423" s="69"/>
      <c r="HR2423" s="69"/>
      <c r="HS2423" s="69"/>
      <c r="HT2423" s="69"/>
      <c r="HU2423" s="69"/>
      <c r="HV2423" s="69"/>
      <c r="HW2423" s="69"/>
      <c r="HX2423" s="69"/>
      <c r="HY2423" s="69"/>
      <c r="HZ2423" s="69"/>
      <c r="IA2423" s="69"/>
      <c r="IB2423" s="69"/>
      <c r="IC2423" s="69"/>
      <c r="ID2423" s="69"/>
      <c r="IE2423" s="69"/>
      <c r="IF2423" s="69"/>
      <c r="IG2423" s="69"/>
      <c r="IH2423" s="69"/>
      <c r="II2423" s="69"/>
      <c r="IJ2423" s="69"/>
      <c r="IK2423" s="69"/>
      <c r="IL2423" s="69"/>
      <c r="IM2423" s="69"/>
      <c r="IN2423" s="69"/>
    </row>
    <row r="2424" spans="1:248" s="70" customFormat="1" ht="32.1" customHeight="1" x14ac:dyDescent="0.2">
      <c r="A2424" s="134" t="s">
        <v>1394</v>
      </c>
      <c r="B2424" s="164">
        <v>521764</v>
      </c>
      <c r="C2424" s="135" t="s">
        <v>4945</v>
      </c>
      <c r="D2424" s="356">
        <v>15000</v>
      </c>
      <c r="E2424" s="69"/>
      <c r="F2424" s="69"/>
      <c r="G2424" s="69"/>
      <c r="H2424" s="69"/>
      <c r="I2424" s="69"/>
      <c r="J2424" s="69"/>
      <c r="N2424" s="69"/>
      <c r="O2424" s="69"/>
      <c r="P2424" s="69"/>
      <c r="Q2424" s="69"/>
      <c r="R2424" s="69"/>
      <c r="S2424" s="69"/>
      <c r="T2424" s="69"/>
      <c r="U2424" s="69"/>
      <c r="V2424" s="69"/>
      <c r="W2424" s="69"/>
      <c r="X2424" s="69"/>
      <c r="Y2424" s="69"/>
      <c r="Z2424" s="69"/>
      <c r="AA2424" s="69"/>
      <c r="AB2424" s="69"/>
      <c r="AC2424" s="69"/>
      <c r="AD2424" s="69"/>
      <c r="AE2424" s="69"/>
      <c r="AF2424" s="69"/>
      <c r="AG2424" s="69"/>
      <c r="AH2424" s="69"/>
      <c r="AI2424" s="69"/>
      <c r="AJ2424" s="69"/>
      <c r="AK2424" s="69"/>
      <c r="AL2424" s="69"/>
      <c r="AM2424" s="69"/>
      <c r="AN2424" s="69"/>
      <c r="AO2424" s="69"/>
      <c r="AP2424" s="69"/>
      <c r="AQ2424" s="69"/>
      <c r="AR2424" s="69"/>
      <c r="AS2424" s="69"/>
      <c r="AT2424" s="69"/>
      <c r="AU2424" s="69"/>
      <c r="AV2424" s="69"/>
      <c r="AW2424" s="69"/>
      <c r="AX2424" s="69"/>
      <c r="AY2424" s="69"/>
      <c r="AZ2424" s="69"/>
      <c r="BA2424" s="69"/>
      <c r="BB2424" s="69"/>
      <c r="BC2424" s="69"/>
      <c r="BD2424" s="69"/>
      <c r="BE2424" s="69"/>
      <c r="BF2424" s="69"/>
      <c r="BG2424" s="69"/>
      <c r="BH2424" s="69"/>
      <c r="BI2424" s="69"/>
      <c r="BJ2424" s="69"/>
      <c r="BK2424" s="69"/>
      <c r="BL2424" s="69"/>
      <c r="BM2424" s="69"/>
      <c r="BN2424" s="69"/>
      <c r="BO2424" s="69"/>
      <c r="BP2424" s="69"/>
      <c r="BQ2424" s="69"/>
      <c r="BR2424" s="69"/>
      <c r="BS2424" s="69"/>
      <c r="BT2424" s="69"/>
      <c r="BU2424" s="69"/>
      <c r="BV2424" s="69"/>
      <c r="BW2424" s="69"/>
      <c r="BX2424" s="69"/>
      <c r="BY2424" s="69"/>
      <c r="BZ2424" s="69"/>
      <c r="CA2424" s="69"/>
      <c r="CB2424" s="69"/>
      <c r="CC2424" s="69"/>
      <c r="CD2424" s="69"/>
      <c r="CE2424" s="69"/>
      <c r="CF2424" s="69"/>
      <c r="CG2424" s="69"/>
      <c r="CH2424" s="69"/>
      <c r="CI2424" s="69"/>
      <c r="CJ2424" s="69"/>
      <c r="CK2424" s="69"/>
      <c r="CL2424" s="69"/>
      <c r="CM2424" s="69"/>
      <c r="CN2424" s="69"/>
      <c r="CO2424" s="69"/>
      <c r="CP2424" s="69"/>
      <c r="CQ2424" s="69"/>
      <c r="CR2424" s="69"/>
      <c r="CS2424" s="69"/>
      <c r="CT2424" s="69"/>
      <c r="CU2424" s="69"/>
      <c r="CV2424" s="69"/>
      <c r="CW2424" s="69"/>
      <c r="CX2424" s="69"/>
      <c r="CY2424" s="69"/>
      <c r="CZ2424" s="69"/>
      <c r="DA2424" s="69"/>
      <c r="DB2424" s="69"/>
      <c r="DC2424" s="69"/>
      <c r="DD2424" s="69"/>
      <c r="DE2424" s="69"/>
      <c r="DF2424" s="69"/>
      <c r="DG2424" s="69"/>
      <c r="DH2424" s="69"/>
      <c r="DI2424" s="69"/>
      <c r="DJ2424" s="69"/>
      <c r="DK2424" s="69"/>
      <c r="DL2424" s="69"/>
      <c r="DM2424" s="69"/>
      <c r="DN2424" s="69"/>
      <c r="DO2424" s="69"/>
      <c r="DP2424" s="69"/>
      <c r="DQ2424" s="69"/>
      <c r="DR2424" s="69"/>
      <c r="DS2424" s="69"/>
      <c r="DT2424" s="69"/>
      <c r="DU2424" s="69"/>
      <c r="DV2424" s="69"/>
      <c r="DW2424" s="69"/>
      <c r="DX2424" s="69"/>
      <c r="DY2424" s="69"/>
      <c r="DZ2424" s="69"/>
      <c r="EA2424" s="69"/>
      <c r="EB2424" s="69"/>
      <c r="EC2424" s="69"/>
      <c r="ED2424" s="69"/>
      <c r="EE2424" s="69"/>
      <c r="EF2424" s="69"/>
      <c r="EG2424" s="69"/>
      <c r="EH2424" s="69"/>
      <c r="EI2424" s="69"/>
      <c r="EJ2424" s="69"/>
      <c r="EK2424" s="69"/>
      <c r="EL2424" s="69"/>
      <c r="EM2424" s="69"/>
      <c r="EN2424" s="69"/>
      <c r="EO2424" s="69"/>
      <c r="EP2424" s="69"/>
      <c r="EQ2424" s="69"/>
      <c r="ER2424" s="69"/>
      <c r="ES2424" s="69"/>
      <c r="ET2424" s="69"/>
      <c r="EU2424" s="69"/>
      <c r="EV2424" s="69"/>
      <c r="EW2424" s="69"/>
      <c r="EX2424" s="69"/>
      <c r="EY2424" s="69"/>
      <c r="EZ2424" s="69"/>
      <c r="FA2424" s="69"/>
      <c r="FB2424" s="69"/>
      <c r="FC2424" s="69"/>
      <c r="FD2424" s="69"/>
      <c r="FE2424" s="69"/>
      <c r="FF2424" s="69"/>
      <c r="FG2424" s="69"/>
      <c r="FH2424" s="69"/>
      <c r="FI2424" s="69"/>
      <c r="FJ2424" s="69"/>
      <c r="FK2424" s="69"/>
      <c r="FL2424" s="69"/>
      <c r="FM2424" s="69"/>
      <c r="FN2424" s="69"/>
      <c r="FO2424" s="69"/>
      <c r="FP2424" s="69"/>
      <c r="FQ2424" s="69"/>
      <c r="FR2424" s="69"/>
      <c r="FS2424" s="69"/>
      <c r="FT2424" s="69"/>
      <c r="FU2424" s="69"/>
      <c r="FV2424" s="69"/>
      <c r="FW2424" s="69"/>
      <c r="FX2424" s="69"/>
      <c r="FY2424" s="69"/>
      <c r="FZ2424" s="69"/>
      <c r="GA2424" s="69"/>
      <c r="GB2424" s="69"/>
      <c r="GC2424" s="69"/>
      <c r="GD2424" s="69"/>
      <c r="GE2424" s="69"/>
      <c r="GF2424" s="69"/>
      <c r="GG2424" s="69"/>
      <c r="GH2424" s="69"/>
      <c r="GI2424" s="69"/>
      <c r="GJ2424" s="69"/>
      <c r="GK2424" s="69"/>
      <c r="GL2424" s="69"/>
      <c r="GM2424" s="69"/>
      <c r="GN2424" s="69"/>
      <c r="GO2424" s="69"/>
      <c r="GP2424" s="69"/>
      <c r="GQ2424" s="69"/>
      <c r="GR2424" s="69"/>
      <c r="GS2424" s="69"/>
      <c r="GT2424" s="69"/>
      <c r="GU2424" s="69"/>
      <c r="GV2424" s="69"/>
      <c r="GW2424" s="69"/>
      <c r="GX2424" s="69"/>
      <c r="GY2424" s="69"/>
      <c r="GZ2424" s="69"/>
      <c r="HA2424" s="69"/>
      <c r="HB2424" s="69"/>
      <c r="HC2424" s="69"/>
      <c r="HD2424" s="69"/>
      <c r="HE2424" s="69"/>
      <c r="HF2424" s="69"/>
      <c r="HG2424" s="69"/>
      <c r="HH2424" s="69"/>
      <c r="HI2424" s="69"/>
      <c r="HJ2424" s="69"/>
      <c r="HK2424" s="69"/>
      <c r="HL2424" s="69"/>
      <c r="HM2424" s="69"/>
      <c r="HN2424" s="69"/>
      <c r="HO2424" s="69"/>
      <c r="HP2424" s="69"/>
      <c r="HQ2424" s="69"/>
      <c r="HR2424" s="69"/>
      <c r="HS2424" s="69"/>
      <c r="HT2424" s="69"/>
      <c r="HU2424" s="69"/>
      <c r="HV2424" s="69"/>
      <c r="HW2424" s="69"/>
      <c r="HX2424" s="69"/>
      <c r="HY2424" s="69"/>
      <c r="HZ2424" s="69"/>
      <c r="IA2424" s="69"/>
      <c r="IB2424" s="69"/>
      <c r="IC2424" s="69"/>
      <c r="ID2424" s="69"/>
      <c r="IE2424" s="69"/>
      <c r="IF2424" s="69"/>
      <c r="IG2424" s="69"/>
      <c r="IH2424" s="69"/>
      <c r="II2424" s="69"/>
      <c r="IJ2424" s="69"/>
      <c r="IK2424" s="69"/>
      <c r="IL2424" s="69"/>
      <c r="IM2424" s="69"/>
      <c r="IN2424" s="69"/>
    </row>
    <row r="2425" spans="1:248" s="70" customFormat="1" ht="32.1" customHeight="1" x14ac:dyDescent="0.2">
      <c r="A2425" s="137" t="s">
        <v>1394</v>
      </c>
      <c r="B2425" s="164">
        <v>521765</v>
      </c>
      <c r="C2425" s="136" t="s">
        <v>4946</v>
      </c>
      <c r="D2425" s="356">
        <v>25000</v>
      </c>
      <c r="E2425" s="69"/>
      <c r="F2425" s="69"/>
      <c r="G2425" s="69"/>
      <c r="H2425" s="69"/>
      <c r="I2425" s="69"/>
      <c r="J2425" s="69"/>
      <c r="N2425" s="69"/>
      <c r="O2425" s="69"/>
      <c r="P2425" s="69"/>
      <c r="Q2425" s="69"/>
      <c r="R2425" s="69"/>
      <c r="S2425" s="69"/>
      <c r="T2425" s="69"/>
      <c r="U2425" s="69"/>
      <c r="V2425" s="69"/>
      <c r="W2425" s="69"/>
      <c r="X2425" s="69"/>
      <c r="Y2425" s="69"/>
      <c r="Z2425" s="69"/>
      <c r="AA2425" s="69"/>
      <c r="AB2425" s="69"/>
      <c r="AC2425" s="69"/>
      <c r="AD2425" s="69"/>
      <c r="AE2425" s="69"/>
      <c r="AF2425" s="69"/>
      <c r="AG2425" s="69"/>
      <c r="AH2425" s="69"/>
      <c r="AI2425" s="69"/>
      <c r="AJ2425" s="69"/>
      <c r="AK2425" s="69"/>
      <c r="AL2425" s="69"/>
      <c r="AM2425" s="69"/>
      <c r="AN2425" s="69"/>
      <c r="AO2425" s="69"/>
      <c r="AP2425" s="69"/>
      <c r="AQ2425" s="69"/>
      <c r="AR2425" s="69"/>
      <c r="AS2425" s="69"/>
      <c r="AT2425" s="69"/>
      <c r="AU2425" s="69"/>
      <c r="AV2425" s="69"/>
      <c r="AW2425" s="69"/>
      <c r="AX2425" s="69"/>
      <c r="AY2425" s="69"/>
      <c r="AZ2425" s="69"/>
      <c r="BA2425" s="69"/>
      <c r="BB2425" s="69"/>
      <c r="BC2425" s="69"/>
      <c r="BD2425" s="69"/>
      <c r="BE2425" s="69"/>
      <c r="BF2425" s="69"/>
      <c r="BG2425" s="69"/>
      <c r="BH2425" s="69"/>
      <c r="BI2425" s="69"/>
      <c r="BJ2425" s="69"/>
      <c r="BK2425" s="69"/>
      <c r="BL2425" s="69"/>
      <c r="BM2425" s="69"/>
      <c r="BN2425" s="69"/>
      <c r="BO2425" s="69"/>
      <c r="BP2425" s="69"/>
      <c r="BQ2425" s="69"/>
      <c r="BR2425" s="69"/>
      <c r="BS2425" s="69"/>
      <c r="BT2425" s="69"/>
      <c r="BU2425" s="69"/>
      <c r="BV2425" s="69"/>
      <c r="BW2425" s="69"/>
      <c r="BX2425" s="69"/>
      <c r="BY2425" s="69"/>
      <c r="BZ2425" s="69"/>
      <c r="CA2425" s="69"/>
      <c r="CB2425" s="69"/>
      <c r="CC2425" s="69"/>
      <c r="CD2425" s="69"/>
      <c r="CE2425" s="69"/>
      <c r="CF2425" s="69"/>
      <c r="CG2425" s="69"/>
      <c r="CH2425" s="69"/>
      <c r="CI2425" s="69"/>
      <c r="CJ2425" s="69"/>
      <c r="CK2425" s="69"/>
      <c r="CL2425" s="69"/>
      <c r="CM2425" s="69"/>
      <c r="CN2425" s="69"/>
      <c r="CO2425" s="69"/>
      <c r="CP2425" s="69"/>
      <c r="CQ2425" s="69"/>
      <c r="CR2425" s="69"/>
      <c r="CS2425" s="69"/>
      <c r="CT2425" s="69"/>
      <c r="CU2425" s="69"/>
      <c r="CV2425" s="69"/>
      <c r="CW2425" s="69"/>
      <c r="CX2425" s="69"/>
      <c r="CY2425" s="69"/>
      <c r="CZ2425" s="69"/>
      <c r="DA2425" s="69"/>
      <c r="DB2425" s="69"/>
      <c r="DC2425" s="69"/>
      <c r="DD2425" s="69"/>
      <c r="DE2425" s="69"/>
      <c r="DF2425" s="69"/>
      <c r="DG2425" s="69"/>
      <c r="DH2425" s="69"/>
      <c r="DI2425" s="69"/>
      <c r="DJ2425" s="69"/>
      <c r="DK2425" s="69"/>
      <c r="DL2425" s="69"/>
      <c r="DM2425" s="69"/>
      <c r="DN2425" s="69"/>
      <c r="DO2425" s="69"/>
      <c r="DP2425" s="69"/>
      <c r="DQ2425" s="69"/>
      <c r="DR2425" s="69"/>
      <c r="DS2425" s="69"/>
      <c r="DT2425" s="69"/>
      <c r="DU2425" s="69"/>
      <c r="DV2425" s="69"/>
      <c r="DW2425" s="69"/>
      <c r="DX2425" s="69"/>
      <c r="DY2425" s="69"/>
      <c r="DZ2425" s="69"/>
      <c r="EA2425" s="69"/>
      <c r="EB2425" s="69"/>
      <c r="EC2425" s="69"/>
      <c r="ED2425" s="69"/>
      <c r="EE2425" s="69"/>
      <c r="EF2425" s="69"/>
      <c r="EG2425" s="69"/>
      <c r="EH2425" s="69"/>
      <c r="EI2425" s="69"/>
      <c r="EJ2425" s="69"/>
      <c r="EK2425" s="69"/>
      <c r="EL2425" s="69"/>
      <c r="EM2425" s="69"/>
      <c r="EN2425" s="69"/>
      <c r="EO2425" s="69"/>
      <c r="EP2425" s="69"/>
      <c r="EQ2425" s="69"/>
      <c r="ER2425" s="69"/>
      <c r="ES2425" s="69"/>
      <c r="ET2425" s="69"/>
      <c r="EU2425" s="69"/>
      <c r="EV2425" s="69"/>
      <c r="EW2425" s="69"/>
      <c r="EX2425" s="69"/>
      <c r="EY2425" s="69"/>
      <c r="EZ2425" s="69"/>
      <c r="FA2425" s="69"/>
      <c r="FB2425" s="69"/>
      <c r="FC2425" s="69"/>
      <c r="FD2425" s="69"/>
      <c r="FE2425" s="69"/>
      <c r="FF2425" s="69"/>
      <c r="FG2425" s="69"/>
      <c r="FH2425" s="69"/>
      <c r="FI2425" s="69"/>
      <c r="FJ2425" s="69"/>
      <c r="FK2425" s="69"/>
      <c r="FL2425" s="69"/>
      <c r="FM2425" s="69"/>
      <c r="FN2425" s="69"/>
      <c r="FO2425" s="69"/>
      <c r="FP2425" s="69"/>
      <c r="FQ2425" s="69"/>
      <c r="FR2425" s="69"/>
      <c r="FS2425" s="69"/>
      <c r="FT2425" s="69"/>
      <c r="FU2425" s="69"/>
      <c r="FV2425" s="69"/>
      <c r="FW2425" s="69"/>
      <c r="FX2425" s="69"/>
      <c r="FY2425" s="69"/>
      <c r="FZ2425" s="69"/>
      <c r="GA2425" s="69"/>
      <c r="GB2425" s="69"/>
      <c r="GC2425" s="69"/>
      <c r="GD2425" s="69"/>
      <c r="GE2425" s="69"/>
      <c r="GF2425" s="69"/>
      <c r="GG2425" s="69"/>
      <c r="GH2425" s="69"/>
      <c r="GI2425" s="69"/>
      <c r="GJ2425" s="69"/>
      <c r="GK2425" s="69"/>
      <c r="GL2425" s="69"/>
      <c r="GM2425" s="69"/>
      <c r="GN2425" s="69"/>
      <c r="GO2425" s="69"/>
      <c r="GP2425" s="69"/>
      <c r="GQ2425" s="69"/>
      <c r="GR2425" s="69"/>
      <c r="GS2425" s="69"/>
      <c r="GT2425" s="69"/>
      <c r="GU2425" s="69"/>
      <c r="GV2425" s="69"/>
      <c r="GW2425" s="69"/>
      <c r="GX2425" s="69"/>
      <c r="GY2425" s="69"/>
      <c r="GZ2425" s="69"/>
      <c r="HA2425" s="69"/>
      <c r="HB2425" s="69"/>
      <c r="HC2425" s="69"/>
      <c r="HD2425" s="69"/>
      <c r="HE2425" s="69"/>
      <c r="HF2425" s="69"/>
      <c r="HG2425" s="69"/>
      <c r="HH2425" s="69"/>
      <c r="HI2425" s="69"/>
      <c r="HJ2425" s="69"/>
      <c r="HK2425" s="69"/>
      <c r="HL2425" s="69"/>
      <c r="HM2425" s="69"/>
      <c r="HN2425" s="69"/>
      <c r="HO2425" s="69"/>
      <c r="HP2425" s="69"/>
      <c r="HQ2425" s="69"/>
      <c r="HR2425" s="69"/>
      <c r="HS2425" s="69"/>
      <c r="HT2425" s="69"/>
      <c r="HU2425" s="69"/>
      <c r="HV2425" s="69"/>
      <c r="HW2425" s="69"/>
      <c r="HX2425" s="69"/>
      <c r="HY2425" s="69"/>
      <c r="HZ2425" s="69"/>
      <c r="IA2425" s="69"/>
      <c r="IB2425" s="69"/>
      <c r="IC2425" s="69"/>
      <c r="ID2425" s="69"/>
      <c r="IE2425" s="69"/>
      <c r="IF2425" s="69"/>
      <c r="IG2425" s="69"/>
      <c r="IH2425" s="69"/>
      <c r="II2425" s="69"/>
      <c r="IJ2425" s="69"/>
      <c r="IK2425" s="69"/>
      <c r="IL2425" s="69"/>
      <c r="IM2425" s="69"/>
      <c r="IN2425" s="69"/>
    </row>
    <row r="2426" spans="1:248" s="70" customFormat="1" ht="32.1" customHeight="1" x14ac:dyDescent="0.2">
      <c r="A2426" s="167" t="s">
        <v>1148</v>
      </c>
      <c r="B2426" s="164">
        <v>521766</v>
      </c>
      <c r="C2426" s="165" t="s">
        <v>4947</v>
      </c>
      <c r="D2426" s="356">
        <v>12000</v>
      </c>
      <c r="E2426" s="69"/>
      <c r="F2426" s="69"/>
      <c r="G2426" s="69"/>
      <c r="H2426" s="69"/>
      <c r="I2426" s="69"/>
      <c r="J2426" s="69"/>
      <c r="N2426" s="69"/>
      <c r="O2426" s="69"/>
      <c r="P2426" s="69"/>
      <c r="Q2426" s="69"/>
      <c r="R2426" s="69"/>
      <c r="S2426" s="69"/>
      <c r="T2426" s="69"/>
      <c r="U2426" s="69"/>
      <c r="V2426" s="69"/>
      <c r="W2426" s="69"/>
      <c r="X2426" s="69"/>
      <c r="Y2426" s="69"/>
      <c r="Z2426" s="69"/>
      <c r="AA2426" s="69"/>
      <c r="AB2426" s="69"/>
      <c r="AC2426" s="69"/>
      <c r="AD2426" s="69"/>
      <c r="AE2426" s="69"/>
      <c r="AF2426" s="69"/>
      <c r="AG2426" s="69"/>
      <c r="AH2426" s="69"/>
      <c r="AI2426" s="69"/>
      <c r="AJ2426" s="69"/>
      <c r="AK2426" s="69"/>
      <c r="AL2426" s="69"/>
      <c r="AM2426" s="69"/>
      <c r="AN2426" s="69"/>
      <c r="AO2426" s="69"/>
      <c r="AP2426" s="69"/>
      <c r="AQ2426" s="69"/>
      <c r="AR2426" s="69"/>
      <c r="AS2426" s="69"/>
      <c r="AT2426" s="69"/>
      <c r="AU2426" s="69"/>
      <c r="AV2426" s="69"/>
      <c r="AW2426" s="69"/>
      <c r="AX2426" s="69"/>
      <c r="AY2426" s="69"/>
      <c r="AZ2426" s="69"/>
      <c r="BA2426" s="69"/>
      <c r="BB2426" s="69"/>
      <c r="BC2426" s="69"/>
      <c r="BD2426" s="69"/>
      <c r="BE2426" s="69"/>
      <c r="BF2426" s="69"/>
      <c r="BG2426" s="69"/>
      <c r="BH2426" s="69"/>
      <c r="BI2426" s="69"/>
      <c r="BJ2426" s="69"/>
      <c r="BK2426" s="69"/>
      <c r="BL2426" s="69"/>
      <c r="BM2426" s="69"/>
      <c r="BN2426" s="69"/>
      <c r="BO2426" s="69"/>
      <c r="BP2426" s="69"/>
      <c r="BQ2426" s="69"/>
      <c r="BR2426" s="69"/>
      <c r="BS2426" s="69"/>
      <c r="BT2426" s="69"/>
      <c r="BU2426" s="69"/>
      <c r="BV2426" s="69"/>
      <c r="BW2426" s="69"/>
      <c r="BX2426" s="69"/>
      <c r="BY2426" s="69"/>
      <c r="BZ2426" s="69"/>
      <c r="CA2426" s="69"/>
      <c r="CB2426" s="69"/>
      <c r="CC2426" s="69"/>
      <c r="CD2426" s="69"/>
      <c r="CE2426" s="69"/>
      <c r="CF2426" s="69"/>
      <c r="CG2426" s="69"/>
      <c r="CH2426" s="69"/>
      <c r="CI2426" s="69"/>
      <c r="CJ2426" s="69"/>
      <c r="CK2426" s="69"/>
      <c r="CL2426" s="69"/>
      <c r="CM2426" s="69"/>
      <c r="CN2426" s="69"/>
      <c r="CO2426" s="69"/>
      <c r="CP2426" s="69"/>
      <c r="CQ2426" s="69"/>
      <c r="CR2426" s="69"/>
      <c r="CS2426" s="69"/>
      <c r="CT2426" s="69"/>
      <c r="CU2426" s="69"/>
      <c r="CV2426" s="69"/>
      <c r="CW2426" s="69"/>
      <c r="CX2426" s="69"/>
      <c r="CY2426" s="69"/>
      <c r="CZ2426" s="69"/>
      <c r="DA2426" s="69"/>
      <c r="DB2426" s="69"/>
      <c r="DC2426" s="69"/>
      <c r="DD2426" s="69"/>
      <c r="DE2426" s="69"/>
      <c r="DF2426" s="69"/>
      <c r="DG2426" s="69"/>
      <c r="DH2426" s="69"/>
      <c r="DI2426" s="69"/>
      <c r="DJ2426" s="69"/>
      <c r="DK2426" s="69"/>
      <c r="DL2426" s="69"/>
      <c r="DM2426" s="69"/>
      <c r="DN2426" s="69"/>
      <c r="DO2426" s="69"/>
      <c r="DP2426" s="69"/>
      <c r="DQ2426" s="69"/>
      <c r="DR2426" s="69"/>
      <c r="DS2426" s="69"/>
      <c r="DT2426" s="69"/>
      <c r="DU2426" s="69"/>
      <c r="DV2426" s="69"/>
      <c r="DW2426" s="69"/>
      <c r="DX2426" s="69"/>
      <c r="DY2426" s="69"/>
      <c r="DZ2426" s="69"/>
      <c r="EA2426" s="69"/>
      <c r="EB2426" s="69"/>
      <c r="EC2426" s="69"/>
      <c r="ED2426" s="69"/>
      <c r="EE2426" s="69"/>
      <c r="EF2426" s="69"/>
      <c r="EG2426" s="69"/>
      <c r="EH2426" s="69"/>
      <c r="EI2426" s="69"/>
      <c r="EJ2426" s="69"/>
      <c r="EK2426" s="69"/>
      <c r="EL2426" s="69"/>
      <c r="EM2426" s="69"/>
      <c r="EN2426" s="69"/>
      <c r="EO2426" s="69"/>
      <c r="EP2426" s="69"/>
      <c r="EQ2426" s="69"/>
      <c r="ER2426" s="69"/>
      <c r="ES2426" s="69"/>
      <c r="ET2426" s="69"/>
      <c r="EU2426" s="69"/>
      <c r="EV2426" s="69"/>
      <c r="EW2426" s="69"/>
      <c r="EX2426" s="69"/>
      <c r="EY2426" s="69"/>
      <c r="EZ2426" s="69"/>
      <c r="FA2426" s="69"/>
      <c r="FB2426" s="69"/>
      <c r="FC2426" s="69"/>
      <c r="FD2426" s="69"/>
      <c r="FE2426" s="69"/>
      <c r="FF2426" s="69"/>
      <c r="FG2426" s="69"/>
      <c r="FH2426" s="69"/>
      <c r="FI2426" s="69"/>
      <c r="FJ2426" s="69"/>
      <c r="FK2426" s="69"/>
      <c r="FL2426" s="69"/>
      <c r="FM2426" s="69"/>
      <c r="FN2426" s="69"/>
      <c r="FO2426" s="69"/>
      <c r="FP2426" s="69"/>
      <c r="FQ2426" s="69"/>
      <c r="FR2426" s="69"/>
      <c r="FS2426" s="69"/>
      <c r="FT2426" s="69"/>
      <c r="FU2426" s="69"/>
      <c r="FV2426" s="69"/>
      <c r="FW2426" s="69"/>
      <c r="FX2426" s="69"/>
      <c r="FY2426" s="69"/>
      <c r="FZ2426" s="69"/>
      <c r="GA2426" s="69"/>
      <c r="GB2426" s="69"/>
      <c r="GC2426" s="69"/>
      <c r="GD2426" s="69"/>
      <c r="GE2426" s="69"/>
      <c r="GF2426" s="69"/>
      <c r="GG2426" s="69"/>
      <c r="GH2426" s="69"/>
      <c r="GI2426" s="69"/>
      <c r="GJ2426" s="69"/>
      <c r="GK2426" s="69"/>
      <c r="GL2426" s="69"/>
      <c r="GM2426" s="69"/>
      <c r="GN2426" s="69"/>
      <c r="GO2426" s="69"/>
      <c r="GP2426" s="69"/>
      <c r="GQ2426" s="69"/>
      <c r="GR2426" s="69"/>
      <c r="GS2426" s="69"/>
      <c r="GT2426" s="69"/>
      <c r="GU2426" s="69"/>
      <c r="GV2426" s="69"/>
      <c r="GW2426" s="69"/>
      <c r="GX2426" s="69"/>
      <c r="GY2426" s="69"/>
      <c r="GZ2426" s="69"/>
      <c r="HA2426" s="69"/>
      <c r="HB2426" s="69"/>
      <c r="HC2426" s="69"/>
      <c r="HD2426" s="69"/>
      <c r="HE2426" s="69"/>
      <c r="HF2426" s="69"/>
      <c r="HG2426" s="69"/>
      <c r="HH2426" s="69"/>
      <c r="HI2426" s="69"/>
      <c r="HJ2426" s="69"/>
      <c r="HK2426" s="69"/>
      <c r="HL2426" s="69"/>
      <c r="HM2426" s="69"/>
      <c r="HN2426" s="69"/>
      <c r="HO2426" s="69"/>
      <c r="HP2426" s="69"/>
      <c r="HQ2426" s="69"/>
      <c r="HR2426" s="69"/>
      <c r="HS2426" s="69"/>
      <c r="HT2426" s="69"/>
      <c r="HU2426" s="69"/>
      <c r="HV2426" s="69"/>
      <c r="HW2426" s="69"/>
      <c r="HX2426" s="69"/>
      <c r="HY2426" s="69"/>
      <c r="HZ2426" s="69"/>
      <c r="IA2426" s="69"/>
      <c r="IB2426" s="69"/>
      <c r="IC2426" s="69"/>
      <c r="ID2426" s="69"/>
      <c r="IE2426" s="69"/>
      <c r="IF2426" s="69"/>
      <c r="IG2426" s="69"/>
      <c r="IH2426" s="69"/>
      <c r="II2426" s="69"/>
      <c r="IJ2426" s="69"/>
      <c r="IK2426" s="69"/>
      <c r="IL2426" s="69"/>
      <c r="IM2426" s="69"/>
      <c r="IN2426" s="69"/>
    </row>
    <row r="2427" spans="1:248" s="70" customFormat="1" ht="32.1" customHeight="1" x14ac:dyDescent="0.2">
      <c r="A2427" s="167" t="s">
        <v>1148</v>
      </c>
      <c r="B2427" s="164">
        <v>521767</v>
      </c>
      <c r="C2427" s="165" t="s">
        <v>4948</v>
      </c>
      <c r="D2427" s="356">
        <v>35000</v>
      </c>
      <c r="E2427" s="69"/>
      <c r="F2427" s="69"/>
      <c r="G2427" s="69"/>
      <c r="H2427" s="69"/>
      <c r="I2427" s="69"/>
      <c r="J2427" s="69"/>
      <c r="N2427" s="69"/>
      <c r="O2427" s="69"/>
      <c r="P2427" s="69"/>
      <c r="Q2427" s="69"/>
      <c r="R2427" s="69"/>
      <c r="S2427" s="69"/>
      <c r="T2427" s="69"/>
      <c r="U2427" s="69"/>
      <c r="V2427" s="69"/>
      <c r="W2427" s="69"/>
      <c r="X2427" s="69"/>
      <c r="Y2427" s="69"/>
      <c r="Z2427" s="69"/>
      <c r="AA2427" s="69"/>
      <c r="AB2427" s="69"/>
      <c r="AC2427" s="69"/>
      <c r="AD2427" s="69"/>
      <c r="AE2427" s="69"/>
      <c r="AF2427" s="69"/>
      <c r="AG2427" s="69"/>
      <c r="AH2427" s="69"/>
      <c r="AI2427" s="69"/>
      <c r="AJ2427" s="69"/>
      <c r="AK2427" s="69"/>
      <c r="AL2427" s="69"/>
      <c r="AM2427" s="69"/>
      <c r="AN2427" s="69"/>
      <c r="AO2427" s="69"/>
      <c r="AP2427" s="69"/>
      <c r="AQ2427" s="69"/>
      <c r="AR2427" s="69"/>
      <c r="AS2427" s="69"/>
      <c r="AT2427" s="69"/>
      <c r="AU2427" s="69"/>
      <c r="AV2427" s="69"/>
      <c r="AW2427" s="69"/>
      <c r="AX2427" s="69"/>
      <c r="AY2427" s="69"/>
      <c r="AZ2427" s="69"/>
      <c r="BA2427" s="69"/>
      <c r="BB2427" s="69"/>
      <c r="BC2427" s="69"/>
      <c r="BD2427" s="69"/>
      <c r="BE2427" s="69"/>
      <c r="BF2427" s="69"/>
      <c r="BG2427" s="69"/>
      <c r="BH2427" s="69"/>
      <c r="BI2427" s="69"/>
      <c r="BJ2427" s="69"/>
      <c r="BK2427" s="69"/>
      <c r="BL2427" s="69"/>
      <c r="BM2427" s="69"/>
      <c r="BN2427" s="69"/>
      <c r="BO2427" s="69"/>
      <c r="BP2427" s="69"/>
      <c r="BQ2427" s="69"/>
      <c r="BR2427" s="69"/>
      <c r="BS2427" s="69"/>
      <c r="BT2427" s="69"/>
      <c r="BU2427" s="69"/>
      <c r="BV2427" s="69"/>
      <c r="BW2427" s="69"/>
      <c r="BX2427" s="69"/>
      <c r="BY2427" s="69"/>
      <c r="BZ2427" s="69"/>
      <c r="CA2427" s="69"/>
      <c r="CB2427" s="69"/>
      <c r="CC2427" s="69"/>
      <c r="CD2427" s="69"/>
      <c r="CE2427" s="69"/>
      <c r="CF2427" s="69"/>
      <c r="CG2427" s="69"/>
      <c r="CH2427" s="69"/>
      <c r="CI2427" s="69"/>
      <c r="CJ2427" s="69"/>
      <c r="CK2427" s="69"/>
      <c r="CL2427" s="69"/>
      <c r="CM2427" s="69"/>
      <c r="CN2427" s="69"/>
      <c r="CO2427" s="69"/>
      <c r="CP2427" s="69"/>
      <c r="CQ2427" s="69"/>
      <c r="CR2427" s="69"/>
      <c r="CS2427" s="69"/>
      <c r="CT2427" s="69"/>
      <c r="CU2427" s="69"/>
      <c r="CV2427" s="69"/>
      <c r="CW2427" s="69"/>
      <c r="CX2427" s="69"/>
      <c r="CY2427" s="69"/>
      <c r="CZ2427" s="69"/>
      <c r="DA2427" s="69"/>
      <c r="DB2427" s="69"/>
      <c r="DC2427" s="69"/>
      <c r="DD2427" s="69"/>
      <c r="DE2427" s="69"/>
      <c r="DF2427" s="69"/>
      <c r="DG2427" s="69"/>
      <c r="DH2427" s="69"/>
      <c r="DI2427" s="69"/>
      <c r="DJ2427" s="69"/>
      <c r="DK2427" s="69"/>
      <c r="DL2427" s="69"/>
      <c r="DM2427" s="69"/>
      <c r="DN2427" s="69"/>
      <c r="DO2427" s="69"/>
      <c r="DP2427" s="69"/>
      <c r="DQ2427" s="69"/>
      <c r="DR2427" s="69"/>
      <c r="DS2427" s="69"/>
      <c r="DT2427" s="69"/>
      <c r="DU2427" s="69"/>
      <c r="DV2427" s="69"/>
      <c r="DW2427" s="69"/>
      <c r="DX2427" s="69"/>
      <c r="DY2427" s="69"/>
      <c r="DZ2427" s="69"/>
      <c r="EA2427" s="69"/>
      <c r="EB2427" s="69"/>
      <c r="EC2427" s="69"/>
      <c r="ED2427" s="69"/>
      <c r="EE2427" s="69"/>
      <c r="EF2427" s="69"/>
      <c r="EG2427" s="69"/>
      <c r="EH2427" s="69"/>
      <c r="EI2427" s="69"/>
      <c r="EJ2427" s="69"/>
      <c r="EK2427" s="69"/>
      <c r="EL2427" s="69"/>
      <c r="EM2427" s="69"/>
      <c r="EN2427" s="69"/>
      <c r="EO2427" s="69"/>
      <c r="EP2427" s="69"/>
      <c r="EQ2427" s="69"/>
      <c r="ER2427" s="69"/>
      <c r="ES2427" s="69"/>
      <c r="ET2427" s="69"/>
      <c r="EU2427" s="69"/>
      <c r="EV2427" s="69"/>
      <c r="EW2427" s="69"/>
      <c r="EX2427" s="69"/>
      <c r="EY2427" s="69"/>
      <c r="EZ2427" s="69"/>
      <c r="FA2427" s="69"/>
      <c r="FB2427" s="69"/>
      <c r="FC2427" s="69"/>
      <c r="FD2427" s="69"/>
      <c r="FE2427" s="69"/>
      <c r="FF2427" s="69"/>
      <c r="FG2427" s="69"/>
      <c r="FH2427" s="69"/>
      <c r="FI2427" s="69"/>
      <c r="FJ2427" s="69"/>
      <c r="FK2427" s="69"/>
      <c r="FL2427" s="69"/>
      <c r="FM2427" s="69"/>
      <c r="FN2427" s="69"/>
      <c r="FO2427" s="69"/>
      <c r="FP2427" s="69"/>
      <c r="FQ2427" s="69"/>
      <c r="FR2427" s="69"/>
      <c r="FS2427" s="69"/>
      <c r="FT2427" s="69"/>
      <c r="FU2427" s="69"/>
      <c r="FV2427" s="69"/>
      <c r="FW2427" s="69"/>
      <c r="FX2427" s="69"/>
      <c r="FY2427" s="69"/>
      <c r="FZ2427" s="69"/>
      <c r="GA2427" s="69"/>
      <c r="GB2427" s="69"/>
      <c r="GC2427" s="69"/>
      <c r="GD2427" s="69"/>
      <c r="GE2427" s="69"/>
      <c r="GF2427" s="69"/>
      <c r="GG2427" s="69"/>
      <c r="GH2427" s="69"/>
      <c r="GI2427" s="69"/>
      <c r="GJ2427" s="69"/>
      <c r="GK2427" s="69"/>
      <c r="GL2427" s="69"/>
      <c r="GM2427" s="69"/>
      <c r="GN2427" s="69"/>
      <c r="GO2427" s="69"/>
      <c r="GP2427" s="69"/>
      <c r="GQ2427" s="69"/>
      <c r="GR2427" s="69"/>
      <c r="GS2427" s="69"/>
      <c r="GT2427" s="69"/>
      <c r="GU2427" s="69"/>
      <c r="GV2427" s="69"/>
      <c r="GW2427" s="69"/>
      <c r="GX2427" s="69"/>
      <c r="GY2427" s="69"/>
      <c r="GZ2427" s="69"/>
      <c r="HA2427" s="69"/>
      <c r="HB2427" s="69"/>
      <c r="HC2427" s="69"/>
      <c r="HD2427" s="69"/>
      <c r="HE2427" s="69"/>
      <c r="HF2427" s="69"/>
      <c r="HG2427" s="69"/>
      <c r="HH2427" s="69"/>
      <c r="HI2427" s="69"/>
      <c r="HJ2427" s="69"/>
      <c r="HK2427" s="69"/>
      <c r="HL2427" s="69"/>
      <c r="HM2427" s="69"/>
      <c r="HN2427" s="69"/>
      <c r="HO2427" s="69"/>
      <c r="HP2427" s="69"/>
      <c r="HQ2427" s="69"/>
      <c r="HR2427" s="69"/>
      <c r="HS2427" s="69"/>
      <c r="HT2427" s="69"/>
      <c r="HU2427" s="69"/>
      <c r="HV2427" s="69"/>
      <c r="HW2427" s="69"/>
      <c r="HX2427" s="69"/>
      <c r="HY2427" s="69"/>
      <c r="HZ2427" s="69"/>
      <c r="IA2427" s="69"/>
      <c r="IB2427" s="69"/>
      <c r="IC2427" s="69"/>
      <c r="ID2427" s="69"/>
      <c r="IE2427" s="69"/>
      <c r="IF2427" s="69"/>
      <c r="IG2427" s="69"/>
      <c r="IH2427" s="69"/>
      <c r="II2427" s="69"/>
      <c r="IJ2427" s="69"/>
      <c r="IK2427" s="69"/>
      <c r="IL2427" s="69"/>
      <c r="IM2427" s="69"/>
      <c r="IN2427" s="69"/>
    </row>
    <row r="2428" spans="1:248" s="70" customFormat="1" ht="32.1" customHeight="1" x14ac:dyDescent="0.2">
      <c r="A2428" s="167" t="s">
        <v>1148</v>
      </c>
      <c r="B2428" s="164">
        <v>521768</v>
      </c>
      <c r="C2428" s="165" t="s">
        <v>4949</v>
      </c>
      <c r="D2428" s="356">
        <v>60000</v>
      </c>
      <c r="E2428" s="69"/>
      <c r="F2428" s="69"/>
      <c r="G2428" s="69"/>
      <c r="H2428" s="69"/>
      <c r="I2428" s="69"/>
      <c r="J2428" s="69"/>
      <c r="N2428" s="69"/>
      <c r="O2428" s="69"/>
      <c r="P2428" s="69"/>
      <c r="Q2428" s="69"/>
      <c r="R2428" s="69"/>
      <c r="S2428" s="69"/>
      <c r="T2428" s="69"/>
      <c r="U2428" s="69"/>
      <c r="V2428" s="69"/>
      <c r="W2428" s="69"/>
      <c r="X2428" s="69"/>
      <c r="Y2428" s="69"/>
      <c r="Z2428" s="69"/>
      <c r="AA2428" s="69"/>
      <c r="AB2428" s="69"/>
      <c r="AC2428" s="69"/>
      <c r="AD2428" s="69"/>
      <c r="AE2428" s="69"/>
      <c r="AF2428" s="69"/>
      <c r="AG2428" s="69"/>
      <c r="AH2428" s="69"/>
      <c r="AI2428" s="69"/>
      <c r="AJ2428" s="69"/>
      <c r="AK2428" s="69"/>
      <c r="AL2428" s="69"/>
      <c r="AM2428" s="69"/>
      <c r="AN2428" s="69"/>
      <c r="AO2428" s="69"/>
      <c r="AP2428" s="69"/>
      <c r="AQ2428" s="69"/>
      <c r="AR2428" s="69"/>
      <c r="AS2428" s="69"/>
      <c r="AT2428" s="69"/>
      <c r="AU2428" s="69"/>
      <c r="AV2428" s="69"/>
      <c r="AW2428" s="69"/>
      <c r="AX2428" s="69"/>
      <c r="AY2428" s="69"/>
      <c r="AZ2428" s="69"/>
      <c r="BA2428" s="69"/>
      <c r="BB2428" s="69"/>
      <c r="BC2428" s="69"/>
      <c r="BD2428" s="69"/>
      <c r="BE2428" s="69"/>
      <c r="BF2428" s="69"/>
      <c r="BG2428" s="69"/>
      <c r="BH2428" s="69"/>
      <c r="BI2428" s="69"/>
      <c r="BJ2428" s="69"/>
      <c r="BK2428" s="69"/>
      <c r="BL2428" s="69"/>
      <c r="BM2428" s="69"/>
      <c r="BN2428" s="69"/>
      <c r="BO2428" s="69"/>
      <c r="BP2428" s="69"/>
      <c r="BQ2428" s="69"/>
      <c r="BR2428" s="69"/>
      <c r="BS2428" s="69"/>
      <c r="BT2428" s="69"/>
      <c r="BU2428" s="69"/>
      <c r="BV2428" s="69"/>
      <c r="BW2428" s="69"/>
      <c r="BX2428" s="69"/>
      <c r="BY2428" s="69"/>
      <c r="BZ2428" s="69"/>
      <c r="CA2428" s="69"/>
      <c r="CB2428" s="69"/>
      <c r="CC2428" s="69"/>
      <c r="CD2428" s="69"/>
      <c r="CE2428" s="69"/>
      <c r="CF2428" s="69"/>
      <c r="CG2428" s="69"/>
      <c r="CH2428" s="69"/>
      <c r="CI2428" s="69"/>
      <c r="CJ2428" s="69"/>
      <c r="CK2428" s="69"/>
      <c r="CL2428" s="69"/>
      <c r="CM2428" s="69"/>
      <c r="CN2428" s="69"/>
      <c r="CO2428" s="69"/>
      <c r="CP2428" s="69"/>
      <c r="CQ2428" s="69"/>
      <c r="CR2428" s="69"/>
      <c r="CS2428" s="69"/>
      <c r="CT2428" s="69"/>
      <c r="CU2428" s="69"/>
      <c r="CV2428" s="69"/>
      <c r="CW2428" s="69"/>
      <c r="CX2428" s="69"/>
      <c r="CY2428" s="69"/>
      <c r="CZ2428" s="69"/>
      <c r="DA2428" s="69"/>
      <c r="DB2428" s="69"/>
      <c r="DC2428" s="69"/>
      <c r="DD2428" s="69"/>
      <c r="DE2428" s="69"/>
      <c r="DF2428" s="69"/>
      <c r="DG2428" s="69"/>
      <c r="DH2428" s="69"/>
      <c r="DI2428" s="69"/>
      <c r="DJ2428" s="69"/>
      <c r="DK2428" s="69"/>
      <c r="DL2428" s="69"/>
      <c r="DM2428" s="69"/>
      <c r="DN2428" s="69"/>
      <c r="DO2428" s="69"/>
      <c r="DP2428" s="69"/>
      <c r="DQ2428" s="69"/>
      <c r="DR2428" s="69"/>
      <c r="DS2428" s="69"/>
      <c r="DT2428" s="69"/>
      <c r="DU2428" s="69"/>
      <c r="DV2428" s="69"/>
      <c r="DW2428" s="69"/>
      <c r="DX2428" s="69"/>
      <c r="DY2428" s="69"/>
      <c r="DZ2428" s="69"/>
      <c r="EA2428" s="69"/>
      <c r="EB2428" s="69"/>
      <c r="EC2428" s="69"/>
      <c r="ED2428" s="69"/>
      <c r="EE2428" s="69"/>
      <c r="EF2428" s="69"/>
      <c r="EG2428" s="69"/>
      <c r="EH2428" s="69"/>
      <c r="EI2428" s="69"/>
      <c r="EJ2428" s="69"/>
      <c r="EK2428" s="69"/>
      <c r="EL2428" s="69"/>
      <c r="EM2428" s="69"/>
      <c r="EN2428" s="69"/>
      <c r="EO2428" s="69"/>
      <c r="EP2428" s="69"/>
      <c r="EQ2428" s="69"/>
      <c r="ER2428" s="69"/>
      <c r="ES2428" s="69"/>
      <c r="ET2428" s="69"/>
      <c r="EU2428" s="69"/>
      <c r="EV2428" s="69"/>
      <c r="EW2428" s="69"/>
      <c r="EX2428" s="69"/>
      <c r="EY2428" s="69"/>
      <c r="EZ2428" s="69"/>
      <c r="FA2428" s="69"/>
      <c r="FB2428" s="69"/>
      <c r="FC2428" s="69"/>
      <c r="FD2428" s="69"/>
      <c r="FE2428" s="69"/>
      <c r="FF2428" s="69"/>
      <c r="FG2428" s="69"/>
      <c r="FH2428" s="69"/>
      <c r="FI2428" s="69"/>
      <c r="FJ2428" s="69"/>
      <c r="FK2428" s="69"/>
      <c r="FL2428" s="69"/>
      <c r="FM2428" s="69"/>
      <c r="FN2428" s="69"/>
      <c r="FO2428" s="69"/>
      <c r="FP2428" s="69"/>
      <c r="FQ2428" s="69"/>
      <c r="FR2428" s="69"/>
      <c r="FS2428" s="69"/>
      <c r="FT2428" s="69"/>
      <c r="FU2428" s="69"/>
      <c r="FV2428" s="69"/>
      <c r="FW2428" s="69"/>
      <c r="FX2428" s="69"/>
      <c r="FY2428" s="69"/>
      <c r="FZ2428" s="69"/>
      <c r="GA2428" s="69"/>
      <c r="GB2428" s="69"/>
      <c r="GC2428" s="69"/>
      <c r="GD2428" s="69"/>
      <c r="GE2428" s="69"/>
      <c r="GF2428" s="69"/>
      <c r="GG2428" s="69"/>
      <c r="GH2428" s="69"/>
      <c r="GI2428" s="69"/>
      <c r="GJ2428" s="69"/>
      <c r="GK2428" s="69"/>
      <c r="GL2428" s="69"/>
      <c r="GM2428" s="69"/>
      <c r="GN2428" s="69"/>
      <c r="GO2428" s="69"/>
      <c r="GP2428" s="69"/>
      <c r="GQ2428" s="69"/>
      <c r="GR2428" s="69"/>
      <c r="GS2428" s="69"/>
      <c r="GT2428" s="69"/>
      <c r="GU2428" s="69"/>
      <c r="GV2428" s="69"/>
      <c r="GW2428" s="69"/>
      <c r="GX2428" s="69"/>
      <c r="GY2428" s="69"/>
      <c r="GZ2428" s="69"/>
      <c r="HA2428" s="69"/>
      <c r="HB2428" s="69"/>
      <c r="HC2428" s="69"/>
      <c r="HD2428" s="69"/>
      <c r="HE2428" s="69"/>
      <c r="HF2428" s="69"/>
      <c r="HG2428" s="69"/>
      <c r="HH2428" s="69"/>
      <c r="HI2428" s="69"/>
      <c r="HJ2428" s="69"/>
      <c r="HK2428" s="69"/>
      <c r="HL2428" s="69"/>
      <c r="HM2428" s="69"/>
      <c r="HN2428" s="69"/>
      <c r="HO2428" s="69"/>
      <c r="HP2428" s="69"/>
      <c r="HQ2428" s="69"/>
      <c r="HR2428" s="69"/>
      <c r="HS2428" s="69"/>
      <c r="HT2428" s="69"/>
      <c r="HU2428" s="69"/>
      <c r="HV2428" s="69"/>
      <c r="HW2428" s="69"/>
      <c r="HX2428" s="69"/>
      <c r="HY2428" s="69"/>
      <c r="HZ2428" s="69"/>
      <c r="IA2428" s="69"/>
      <c r="IB2428" s="69"/>
      <c r="IC2428" s="69"/>
      <c r="ID2428" s="69"/>
      <c r="IE2428" s="69"/>
      <c r="IF2428" s="69"/>
      <c r="IG2428" s="69"/>
      <c r="IH2428" s="69"/>
      <c r="II2428" s="69"/>
      <c r="IJ2428" s="69"/>
      <c r="IK2428" s="69"/>
      <c r="IL2428" s="69"/>
      <c r="IM2428" s="69"/>
      <c r="IN2428" s="69"/>
    </row>
    <row r="2429" spans="1:248" s="70" customFormat="1" ht="32.1" customHeight="1" x14ac:dyDescent="0.2">
      <c r="A2429" s="167" t="s">
        <v>1148</v>
      </c>
      <c r="B2429" s="164">
        <v>521769</v>
      </c>
      <c r="C2429" s="165" t="s">
        <v>4950</v>
      </c>
      <c r="D2429" s="356">
        <v>10000</v>
      </c>
      <c r="E2429" s="69"/>
      <c r="F2429" s="69"/>
      <c r="G2429" s="69"/>
      <c r="H2429" s="69"/>
      <c r="I2429" s="69"/>
      <c r="J2429" s="69"/>
      <c r="N2429" s="69"/>
      <c r="O2429" s="69"/>
      <c r="P2429" s="69"/>
      <c r="Q2429" s="69"/>
      <c r="R2429" s="69"/>
      <c r="S2429" s="69"/>
      <c r="T2429" s="69"/>
      <c r="U2429" s="69"/>
      <c r="V2429" s="69"/>
      <c r="W2429" s="69"/>
      <c r="X2429" s="69"/>
      <c r="Y2429" s="69"/>
      <c r="Z2429" s="69"/>
      <c r="AA2429" s="69"/>
      <c r="AB2429" s="69"/>
      <c r="AC2429" s="69"/>
      <c r="AD2429" s="69"/>
      <c r="AE2429" s="69"/>
      <c r="AF2429" s="69"/>
      <c r="AG2429" s="69"/>
      <c r="AH2429" s="69"/>
      <c r="AI2429" s="69"/>
      <c r="AJ2429" s="69"/>
      <c r="AK2429" s="69"/>
      <c r="AL2429" s="69"/>
      <c r="AM2429" s="69"/>
      <c r="AN2429" s="69"/>
      <c r="AO2429" s="69"/>
      <c r="AP2429" s="69"/>
      <c r="AQ2429" s="69"/>
      <c r="AR2429" s="69"/>
      <c r="AS2429" s="69"/>
      <c r="AT2429" s="69"/>
      <c r="AU2429" s="69"/>
      <c r="AV2429" s="69"/>
      <c r="AW2429" s="69"/>
      <c r="AX2429" s="69"/>
      <c r="AY2429" s="69"/>
      <c r="AZ2429" s="69"/>
      <c r="BA2429" s="69"/>
      <c r="BB2429" s="69"/>
      <c r="BC2429" s="69"/>
      <c r="BD2429" s="69"/>
      <c r="BE2429" s="69"/>
      <c r="BF2429" s="69"/>
      <c r="BG2429" s="69"/>
      <c r="BH2429" s="69"/>
      <c r="BI2429" s="69"/>
      <c r="BJ2429" s="69"/>
      <c r="BK2429" s="69"/>
      <c r="BL2429" s="69"/>
      <c r="BM2429" s="69"/>
      <c r="BN2429" s="69"/>
      <c r="BO2429" s="69"/>
      <c r="BP2429" s="69"/>
      <c r="BQ2429" s="69"/>
      <c r="BR2429" s="69"/>
      <c r="BS2429" s="69"/>
      <c r="BT2429" s="69"/>
      <c r="BU2429" s="69"/>
      <c r="BV2429" s="69"/>
      <c r="BW2429" s="69"/>
      <c r="BX2429" s="69"/>
      <c r="BY2429" s="69"/>
      <c r="BZ2429" s="69"/>
      <c r="CA2429" s="69"/>
      <c r="CB2429" s="69"/>
      <c r="CC2429" s="69"/>
      <c r="CD2429" s="69"/>
      <c r="CE2429" s="69"/>
      <c r="CF2429" s="69"/>
      <c r="CG2429" s="69"/>
      <c r="CH2429" s="69"/>
      <c r="CI2429" s="69"/>
      <c r="CJ2429" s="69"/>
      <c r="CK2429" s="69"/>
      <c r="CL2429" s="69"/>
      <c r="CM2429" s="69"/>
      <c r="CN2429" s="69"/>
      <c r="CO2429" s="69"/>
      <c r="CP2429" s="69"/>
      <c r="CQ2429" s="69"/>
      <c r="CR2429" s="69"/>
      <c r="CS2429" s="69"/>
      <c r="CT2429" s="69"/>
      <c r="CU2429" s="69"/>
      <c r="CV2429" s="69"/>
      <c r="CW2429" s="69"/>
      <c r="CX2429" s="69"/>
      <c r="CY2429" s="69"/>
      <c r="CZ2429" s="69"/>
      <c r="DA2429" s="69"/>
      <c r="DB2429" s="69"/>
      <c r="DC2429" s="69"/>
      <c r="DD2429" s="69"/>
      <c r="DE2429" s="69"/>
      <c r="DF2429" s="69"/>
      <c r="DG2429" s="69"/>
      <c r="DH2429" s="69"/>
      <c r="DI2429" s="69"/>
      <c r="DJ2429" s="69"/>
      <c r="DK2429" s="69"/>
      <c r="DL2429" s="69"/>
      <c r="DM2429" s="69"/>
      <c r="DN2429" s="69"/>
      <c r="DO2429" s="69"/>
      <c r="DP2429" s="69"/>
      <c r="DQ2429" s="69"/>
      <c r="DR2429" s="69"/>
      <c r="DS2429" s="69"/>
      <c r="DT2429" s="69"/>
      <c r="DU2429" s="69"/>
      <c r="DV2429" s="69"/>
      <c r="DW2429" s="69"/>
      <c r="DX2429" s="69"/>
      <c r="DY2429" s="69"/>
      <c r="DZ2429" s="69"/>
      <c r="EA2429" s="69"/>
      <c r="EB2429" s="69"/>
      <c r="EC2429" s="69"/>
      <c r="ED2429" s="69"/>
      <c r="EE2429" s="69"/>
      <c r="EF2429" s="69"/>
      <c r="EG2429" s="69"/>
      <c r="EH2429" s="69"/>
      <c r="EI2429" s="69"/>
      <c r="EJ2429" s="69"/>
      <c r="EK2429" s="69"/>
      <c r="EL2429" s="69"/>
      <c r="EM2429" s="69"/>
      <c r="EN2429" s="69"/>
      <c r="EO2429" s="69"/>
      <c r="EP2429" s="69"/>
      <c r="EQ2429" s="69"/>
      <c r="ER2429" s="69"/>
      <c r="ES2429" s="69"/>
      <c r="ET2429" s="69"/>
      <c r="EU2429" s="69"/>
      <c r="EV2429" s="69"/>
      <c r="EW2429" s="69"/>
      <c r="EX2429" s="69"/>
      <c r="EY2429" s="69"/>
      <c r="EZ2429" s="69"/>
      <c r="FA2429" s="69"/>
      <c r="FB2429" s="69"/>
      <c r="FC2429" s="69"/>
      <c r="FD2429" s="69"/>
      <c r="FE2429" s="69"/>
      <c r="FF2429" s="69"/>
      <c r="FG2429" s="69"/>
      <c r="FH2429" s="69"/>
      <c r="FI2429" s="69"/>
      <c r="FJ2429" s="69"/>
      <c r="FK2429" s="69"/>
      <c r="FL2429" s="69"/>
      <c r="FM2429" s="69"/>
      <c r="FN2429" s="69"/>
      <c r="FO2429" s="69"/>
      <c r="FP2429" s="69"/>
      <c r="FQ2429" s="69"/>
      <c r="FR2429" s="69"/>
      <c r="FS2429" s="69"/>
      <c r="FT2429" s="69"/>
      <c r="FU2429" s="69"/>
      <c r="FV2429" s="69"/>
      <c r="FW2429" s="69"/>
      <c r="FX2429" s="69"/>
      <c r="FY2429" s="69"/>
      <c r="FZ2429" s="69"/>
      <c r="GA2429" s="69"/>
      <c r="GB2429" s="69"/>
      <c r="GC2429" s="69"/>
      <c r="GD2429" s="69"/>
      <c r="GE2429" s="69"/>
      <c r="GF2429" s="69"/>
      <c r="GG2429" s="69"/>
      <c r="GH2429" s="69"/>
      <c r="GI2429" s="69"/>
      <c r="GJ2429" s="69"/>
      <c r="GK2429" s="69"/>
      <c r="GL2429" s="69"/>
      <c r="GM2429" s="69"/>
      <c r="GN2429" s="69"/>
      <c r="GO2429" s="69"/>
      <c r="GP2429" s="69"/>
      <c r="GQ2429" s="69"/>
      <c r="GR2429" s="69"/>
      <c r="GS2429" s="69"/>
      <c r="GT2429" s="69"/>
      <c r="GU2429" s="69"/>
      <c r="GV2429" s="69"/>
      <c r="GW2429" s="69"/>
      <c r="GX2429" s="69"/>
      <c r="GY2429" s="69"/>
      <c r="GZ2429" s="69"/>
      <c r="HA2429" s="69"/>
      <c r="HB2429" s="69"/>
      <c r="HC2429" s="69"/>
      <c r="HD2429" s="69"/>
      <c r="HE2429" s="69"/>
      <c r="HF2429" s="69"/>
      <c r="HG2429" s="69"/>
      <c r="HH2429" s="69"/>
      <c r="HI2429" s="69"/>
      <c r="HJ2429" s="69"/>
      <c r="HK2429" s="69"/>
      <c r="HL2429" s="69"/>
      <c r="HM2429" s="69"/>
      <c r="HN2429" s="69"/>
      <c r="HO2429" s="69"/>
      <c r="HP2429" s="69"/>
      <c r="HQ2429" s="69"/>
      <c r="HR2429" s="69"/>
      <c r="HS2429" s="69"/>
      <c r="HT2429" s="69"/>
      <c r="HU2429" s="69"/>
      <c r="HV2429" s="69"/>
      <c r="HW2429" s="69"/>
      <c r="HX2429" s="69"/>
      <c r="HY2429" s="69"/>
      <c r="HZ2429" s="69"/>
      <c r="IA2429" s="69"/>
      <c r="IB2429" s="69"/>
      <c r="IC2429" s="69"/>
      <c r="ID2429" s="69"/>
      <c r="IE2429" s="69"/>
      <c r="IF2429" s="69"/>
      <c r="IG2429" s="69"/>
      <c r="IH2429" s="69"/>
      <c r="II2429" s="69"/>
      <c r="IJ2429" s="69"/>
      <c r="IK2429" s="69"/>
      <c r="IL2429" s="69"/>
      <c r="IM2429" s="69"/>
      <c r="IN2429" s="69"/>
    </row>
    <row r="2430" spans="1:248" s="70" customFormat="1" ht="32.1" customHeight="1" x14ac:dyDescent="0.2">
      <c r="A2430" s="167" t="s">
        <v>1148</v>
      </c>
      <c r="B2430" s="164">
        <v>521770</v>
      </c>
      <c r="C2430" s="165" t="s">
        <v>4951</v>
      </c>
      <c r="D2430" s="356">
        <v>10000</v>
      </c>
      <c r="E2430" s="69"/>
      <c r="F2430" s="69"/>
      <c r="G2430" s="69"/>
      <c r="H2430" s="69"/>
      <c r="I2430" s="69"/>
      <c r="J2430" s="69"/>
      <c r="N2430" s="69"/>
      <c r="O2430" s="69"/>
      <c r="P2430" s="69"/>
      <c r="Q2430" s="69"/>
      <c r="R2430" s="69"/>
      <c r="S2430" s="69"/>
      <c r="T2430" s="69"/>
      <c r="U2430" s="69"/>
      <c r="V2430" s="69"/>
      <c r="W2430" s="69"/>
      <c r="X2430" s="69"/>
      <c r="Y2430" s="69"/>
      <c r="Z2430" s="69"/>
      <c r="AA2430" s="69"/>
      <c r="AB2430" s="69"/>
      <c r="AC2430" s="69"/>
      <c r="AD2430" s="69"/>
      <c r="AE2430" s="69"/>
      <c r="AF2430" s="69"/>
      <c r="AG2430" s="69"/>
      <c r="AH2430" s="69"/>
      <c r="AI2430" s="69"/>
      <c r="AJ2430" s="69"/>
      <c r="AK2430" s="69"/>
      <c r="AL2430" s="69"/>
      <c r="AM2430" s="69"/>
      <c r="AN2430" s="69"/>
      <c r="AO2430" s="69"/>
      <c r="AP2430" s="69"/>
      <c r="AQ2430" s="69"/>
      <c r="AR2430" s="69"/>
      <c r="AS2430" s="69"/>
      <c r="AT2430" s="69"/>
      <c r="AU2430" s="69"/>
      <c r="AV2430" s="69"/>
      <c r="AW2430" s="69"/>
      <c r="AX2430" s="69"/>
      <c r="AY2430" s="69"/>
      <c r="AZ2430" s="69"/>
      <c r="BA2430" s="69"/>
      <c r="BB2430" s="69"/>
      <c r="BC2430" s="69"/>
      <c r="BD2430" s="69"/>
      <c r="BE2430" s="69"/>
      <c r="BF2430" s="69"/>
      <c r="BG2430" s="69"/>
      <c r="BH2430" s="69"/>
      <c r="BI2430" s="69"/>
      <c r="BJ2430" s="69"/>
      <c r="BK2430" s="69"/>
      <c r="BL2430" s="69"/>
      <c r="BM2430" s="69"/>
      <c r="BN2430" s="69"/>
      <c r="BO2430" s="69"/>
      <c r="BP2430" s="69"/>
      <c r="BQ2430" s="69"/>
      <c r="BR2430" s="69"/>
      <c r="BS2430" s="69"/>
      <c r="BT2430" s="69"/>
      <c r="BU2430" s="69"/>
      <c r="BV2430" s="69"/>
      <c r="BW2430" s="69"/>
      <c r="BX2430" s="69"/>
      <c r="BY2430" s="69"/>
      <c r="BZ2430" s="69"/>
      <c r="CA2430" s="69"/>
      <c r="CB2430" s="69"/>
      <c r="CC2430" s="69"/>
      <c r="CD2430" s="69"/>
      <c r="CE2430" s="69"/>
      <c r="CF2430" s="69"/>
      <c r="CG2430" s="69"/>
      <c r="CH2430" s="69"/>
      <c r="CI2430" s="69"/>
      <c r="CJ2430" s="69"/>
      <c r="CK2430" s="69"/>
      <c r="CL2430" s="69"/>
      <c r="CM2430" s="69"/>
      <c r="CN2430" s="69"/>
      <c r="CO2430" s="69"/>
      <c r="CP2430" s="69"/>
      <c r="CQ2430" s="69"/>
      <c r="CR2430" s="69"/>
      <c r="CS2430" s="69"/>
      <c r="CT2430" s="69"/>
      <c r="CU2430" s="69"/>
      <c r="CV2430" s="69"/>
      <c r="CW2430" s="69"/>
      <c r="CX2430" s="69"/>
      <c r="CY2430" s="69"/>
      <c r="CZ2430" s="69"/>
      <c r="DA2430" s="69"/>
      <c r="DB2430" s="69"/>
      <c r="DC2430" s="69"/>
      <c r="DD2430" s="69"/>
      <c r="DE2430" s="69"/>
      <c r="DF2430" s="69"/>
      <c r="DG2430" s="69"/>
      <c r="DH2430" s="69"/>
      <c r="DI2430" s="69"/>
      <c r="DJ2430" s="69"/>
      <c r="DK2430" s="69"/>
      <c r="DL2430" s="69"/>
      <c r="DM2430" s="69"/>
      <c r="DN2430" s="69"/>
      <c r="DO2430" s="69"/>
      <c r="DP2430" s="69"/>
      <c r="DQ2430" s="69"/>
      <c r="DR2430" s="69"/>
      <c r="DS2430" s="69"/>
      <c r="DT2430" s="69"/>
      <c r="DU2430" s="69"/>
      <c r="DV2430" s="69"/>
      <c r="DW2430" s="69"/>
      <c r="DX2430" s="69"/>
      <c r="DY2430" s="69"/>
      <c r="DZ2430" s="69"/>
      <c r="EA2430" s="69"/>
      <c r="EB2430" s="69"/>
      <c r="EC2430" s="69"/>
      <c r="ED2430" s="69"/>
      <c r="EE2430" s="69"/>
      <c r="EF2430" s="69"/>
      <c r="EG2430" s="69"/>
      <c r="EH2430" s="69"/>
      <c r="EI2430" s="69"/>
      <c r="EJ2430" s="69"/>
      <c r="EK2430" s="69"/>
      <c r="EL2430" s="69"/>
      <c r="EM2430" s="69"/>
      <c r="EN2430" s="69"/>
      <c r="EO2430" s="69"/>
      <c r="EP2430" s="69"/>
      <c r="EQ2430" s="69"/>
      <c r="ER2430" s="69"/>
      <c r="ES2430" s="69"/>
      <c r="ET2430" s="69"/>
      <c r="EU2430" s="69"/>
      <c r="EV2430" s="69"/>
      <c r="EW2430" s="69"/>
      <c r="EX2430" s="69"/>
      <c r="EY2430" s="69"/>
      <c r="EZ2430" s="69"/>
      <c r="FA2430" s="69"/>
      <c r="FB2430" s="69"/>
      <c r="FC2430" s="69"/>
      <c r="FD2430" s="69"/>
      <c r="FE2430" s="69"/>
      <c r="FF2430" s="69"/>
      <c r="FG2430" s="69"/>
      <c r="FH2430" s="69"/>
      <c r="FI2430" s="69"/>
      <c r="FJ2430" s="69"/>
      <c r="FK2430" s="69"/>
      <c r="FL2430" s="69"/>
      <c r="FM2430" s="69"/>
      <c r="FN2430" s="69"/>
      <c r="FO2430" s="69"/>
      <c r="FP2430" s="69"/>
      <c r="FQ2430" s="69"/>
      <c r="FR2430" s="69"/>
      <c r="FS2430" s="69"/>
      <c r="FT2430" s="69"/>
      <c r="FU2430" s="69"/>
      <c r="FV2430" s="69"/>
      <c r="FW2430" s="69"/>
      <c r="FX2430" s="69"/>
      <c r="FY2430" s="69"/>
      <c r="FZ2430" s="69"/>
      <c r="GA2430" s="69"/>
      <c r="GB2430" s="69"/>
      <c r="GC2430" s="69"/>
      <c r="GD2430" s="69"/>
      <c r="GE2430" s="69"/>
      <c r="GF2430" s="69"/>
      <c r="GG2430" s="69"/>
      <c r="GH2430" s="69"/>
      <c r="GI2430" s="69"/>
      <c r="GJ2430" s="69"/>
      <c r="GK2430" s="69"/>
      <c r="GL2430" s="69"/>
      <c r="GM2430" s="69"/>
      <c r="GN2430" s="69"/>
      <c r="GO2430" s="69"/>
      <c r="GP2430" s="69"/>
      <c r="GQ2430" s="69"/>
      <c r="GR2430" s="69"/>
      <c r="GS2430" s="69"/>
      <c r="GT2430" s="69"/>
      <c r="GU2430" s="69"/>
      <c r="GV2430" s="69"/>
      <c r="GW2430" s="69"/>
      <c r="GX2430" s="69"/>
      <c r="GY2430" s="69"/>
      <c r="GZ2430" s="69"/>
      <c r="HA2430" s="69"/>
      <c r="HB2430" s="69"/>
      <c r="HC2430" s="69"/>
      <c r="HD2430" s="69"/>
      <c r="HE2430" s="69"/>
      <c r="HF2430" s="69"/>
      <c r="HG2430" s="69"/>
      <c r="HH2430" s="69"/>
      <c r="HI2430" s="69"/>
      <c r="HJ2430" s="69"/>
      <c r="HK2430" s="69"/>
      <c r="HL2430" s="69"/>
      <c r="HM2430" s="69"/>
      <c r="HN2430" s="69"/>
      <c r="HO2430" s="69"/>
      <c r="HP2430" s="69"/>
      <c r="HQ2430" s="69"/>
      <c r="HR2430" s="69"/>
      <c r="HS2430" s="69"/>
      <c r="HT2430" s="69"/>
      <c r="HU2430" s="69"/>
      <c r="HV2430" s="69"/>
      <c r="HW2430" s="69"/>
      <c r="HX2430" s="69"/>
      <c r="HY2430" s="69"/>
      <c r="HZ2430" s="69"/>
      <c r="IA2430" s="69"/>
      <c r="IB2430" s="69"/>
      <c r="IC2430" s="69"/>
      <c r="ID2430" s="69"/>
      <c r="IE2430" s="69"/>
      <c r="IF2430" s="69"/>
      <c r="IG2430" s="69"/>
      <c r="IH2430" s="69"/>
      <c r="II2430" s="69"/>
      <c r="IJ2430" s="69"/>
      <c r="IK2430" s="69"/>
      <c r="IL2430" s="69"/>
      <c r="IM2430" s="69"/>
      <c r="IN2430" s="69"/>
    </row>
    <row r="2431" spans="1:248" s="70" customFormat="1" ht="15" customHeight="1" x14ac:dyDescent="0.2">
      <c r="A2431" s="167" t="s">
        <v>1148</v>
      </c>
      <c r="B2431" s="164">
        <v>521771</v>
      </c>
      <c r="C2431" s="165" t="s">
        <v>4952</v>
      </c>
      <c r="D2431" s="356">
        <v>10000</v>
      </c>
      <c r="E2431" s="69"/>
      <c r="F2431" s="69"/>
      <c r="G2431" s="69"/>
      <c r="H2431" s="69"/>
      <c r="I2431" s="69"/>
      <c r="J2431" s="69"/>
      <c r="N2431" s="69"/>
      <c r="O2431" s="69"/>
      <c r="P2431" s="69"/>
      <c r="Q2431" s="69"/>
      <c r="R2431" s="69"/>
      <c r="S2431" s="69"/>
      <c r="T2431" s="69"/>
      <c r="U2431" s="69"/>
      <c r="V2431" s="69"/>
      <c r="W2431" s="69"/>
      <c r="X2431" s="69"/>
      <c r="Y2431" s="69"/>
      <c r="Z2431" s="69"/>
      <c r="AA2431" s="69"/>
      <c r="AB2431" s="69"/>
      <c r="AC2431" s="69"/>
      <c r="AD2431" s="69"/>
      <c r="AE2431" s="69"/>
      <c r="AF2431" s="69"/>
      <c r="AG2431" s="69"/>
      <c r="AH2431" s="69"/>
      <c r="AI2431" s="69"/>
      <c r="AJ2431" s="69"/>
      <c r="AK2431" s="69"/>
      <c r="AL2431" s="69"/>
      <c r="AM2431" s="69"/>
      <c r="AN2431" s="69"/>
      <c r="AO2431" s="69"/>
      <c r="AP2431" s="69"/>
      <c r="AQ2431" s="69"/>
      <c r="AR2431" s="69"/>
      <c r="AS2431" s="69"/>
      <c r="AT2431" s="69"/>
      <c r="AU2431" s="69"/>
      <c r="AV2431" s="69"/>
      <c r="AW2431" s="69"/>
      <c r="AX2431" s="69"/>
      <c r="AY2431" s="69"/>
      <c r="AZ2431" s="69"/>
      <c r="BA2431" s="69"/>
      <c r="BB2431" s="69"/>
      <c r="BC2431" s="69"/>
      <c r="BD2431" s="69"/>
      <c r="BE2431" s="69"/>
      <c r="BF2431" s="69"/>
      <c r="BG2431" s="69"/>
      <c r="BH2431" s="69"/>
      <c r="BI2431" s="69"/>
      <c r="BJ2431" s="69"/>
      <c r="BK2431" s="69"/>
      <c r="BL2431" s="69"/>
      <c r="BM2431" s="69"/>
      <c r="BN2431" s="69"/>
      <c r="BO2431" s="69"/>
      <c r="BP2431" s="69"/>
      <c r="BQ2431" s="69"/>
      <c r="BR2431" s="69"/>
      <c r="BS2431" s="69"/>
      <c r="BT2431" s="69"/>
      <c r="BU2431" s="69"/>
      <c r="BV2431" s="69"/>
      <c r="BW2431" s="69"/>
      <c r="BX2431" s="69"/>
      <c r="BY2431" s="69"/>
      <c r="BZ2431" s="69"/>
      <c r="CA2431" s="69"/>
      <c r="CB2431" s="69"/>
      <c r="CC2431" s="69"/>
      <c r="CD2431" s="69"/>
      <c r="CE2431" s="69"/>
      <c r="CF2431" s="69"/>
      <c r="CG2431" s="69"/>
      <c r="CH2431" s="69"/>
      <c r="CI2431" s="69"/>
      <c r="CJ2431" s="69"/>
      <c r="CK2431" s="69"/>
      <c r="CL2431" s="69"/>
      <c r="CM2431" s="69"/>
      <c r="CN2431" s="69"/>
      <c r="CO2431" s="69"/>
      <c r="CP2431" s="69"/>
      <c r="CQ2431" s="69"/>
      <c r="CR2431" s="69"/>
      <c r="CS2431" s="69"/>
      <c r="CT2431" s="69"/>
      <c r="CU2431" s="69"/>
      <c r="CV2431" s="69"/>
      <c r="CW2431" s="69"/>
      <c r="CX2431" s="69"/>
      <c r="CY2431" s="69"/>
      <c r="CZ2431" s="69"/>
      <c r="DA2431" s="69"/>
      <c r="DB2431" s="69"/>
      <c r="DC2431" s="69"/>
      <c r="DD2431" s="69"/>
      <c r="DE2431" s="69"/>
      <c r="DF2431" s="69"/>
      <c r="DG2431" s="69"/>
      <c r="DH2431" s="69"/>
      <c r="DI2431" s="69"/>
      <c r="DJ2431" s="69"/>
      <c r="DK2431" s="69"/>
      <c r="DL2431" s="69"/>
      <c r="DM2431" s="69"/>
      <c r="DN2431" s="69"/>
      <c r="DO2431" s="69"/>
      <c r="DP2431" s="69"/>
      <c r="DQ2431" s="69"/>
      <c r="DR2431" s="69"/>
      <c r="DS2431" s="69"/>
      <c r="DT2431" s="69"/>
      <c r="DU2431" s="69"/>
      <c r="DV2431" s="69"/>
      <c r="DW2431" s="69"/>
      <c r="DX2431" s="69"/>
      <c r="DY2431" s="69"/>
      <c r="DZ2431" s="69"/>
      <c r="EA2431" s="69"/>
      <c r="EB2431" s="69"/>
      <c r="EC2431" s="69"/>
      <c r="ED2431" s="69"/>
      <c r="EE2431" s="69"/>
      <c r="EF2431" s="69"/>
      <c r="EG2431" s="69"/>
      <c r="EH2431" s="69"/>
      <c r="EI2431" s="69"/>
      <c r="EJ2431" s="69"/>
      <c r="EK2431" s="69"/>
      <c r="EL2431" s="69"/>
      <c r="EM2431" s="69"/>
      <c r="EN2431" s="69"/>
      <c r="EO2431" s="69"/>
      <c r="EP2431" s="69"/>
      <c r="EQ2431" s="69"/>
      <c r="ER2431" s="69"/>
      <c r="ES2431" s="69"/>
      <c r="ET2431" s="69"/>
      <c r="EU2431" s="69"/>
      <c r="EV2431" s="69"/>
      <c r="EW2431" s="69"/>
      <c r="EX2431" s="69"/>
      <c r="EY2431" s="69"/>
      <c r="EZ2431" s="69"/>
      <c r="FA2431" s="69"/>
      <c r="FB2431" s="69"/>
      <c r="FC2431" s="69"/>
      <c r="FD2431" s="69"/>
      <c r="FE2431" s="69"/>
      <c r="FF2431" s="69"/>
      <c r="FG2431" s="69"/>
      <c r="FH2431" s="69"/>
      <c r="FI2431" s="69"/>
      <c r="FJ2431" s="69"/>
      <c r="FK2431" s="69"/>
      <c r="FL2431" s="69"/>
      <c r="FM2431" s="69"/>
      <c r="FN2431" s="69"/>
      <c r="FO2431" s="69"/>
      <c r="FP2431" s="69"/>
      <c r="FQ2431" s="69"/>
      <c r="FR2431" s="69"/>
      <c r="FS2431" s="69"/>
      <c r="FT2431" s="69"/>
      <c r="FU2431" s="69"/>
      <c r="FV2431" s="69"/>
      <c r="FW2431" s="69"/>
      <c r="FX2431" s="69"/>
      <c r="FY2431" s="69"/>
      <c r="FZ2431" s="69"/>
      <c r="GA2431" s="69"/>
      <c r="GB2431" s="69"/>
      <c r="GC2431" s="69"/>
      <c r="GD2431" s="69"/>
      <c r="GE2431" s="69"/>
      <c r="GF2431" s="69"/>
      <c r="GG2431" s="69"/>
      <c r="GH2431" s="69"/>
      <c r="GI2431" s="69"/>
      <c r="GJ2431" s="69"/>
      <c r="GK2431" s="69"/>
      <c r="GL2431" s="69"/>
      <c r="GM2431" s="69"/>
      <c r="GN2431" s="69"/>
      <c r="GO2431" s="69"/>
      <c r="GP2431" s="69"/>
      <c r="GQ2431" s="69"/>
      <c r="GR2431" s="69"/>
      <c r="GS2431" s="69"/>
      <c r="GT2431" s="69"/>
      <c r="GU2431" s="69"/>
      <c r="GV2431" s="69"/>
      <c r="GW2431" s="69"/>
      <c r="GX2431" s="69"/>
      <c r="GY2431" s="69"/>
      <c r="GZ2431" s="69"/>
      <c r="HA2431" s="69"/>
      <c r="HB2431" s="69"/>
      <c r="HC2431" s="69"/>
      <c r="HD2431" s="69"/>
      <c r="HE2431" s="69"/>
      <c r="HF2431" s="69"/>
      <c r="HG2431" s="69"/>
      <c r="HH2431" s="69"/>
      <c r="HI2431" s="69"/>
      <c r="HJ2431" s="69"/>
      <c r="HK2431" s="69"/>
      <c r="HL2431" s="69"/>
      <c r="HM2431" s="69"/>
      <c r="HN2431" s="69"/>
      <c r="HO2431" s="69"/>
      <c r="HP2431" s="69"/>
      <c r="HQ2431" s="69"/>
      <c r="HR2431" s="69"/>
      <c r="HS2431" s="69"/>
      <c r="HT2431" s="69"/>
      <c r="HU2431" s="69"/>
      <c r="HV2431" s="69"/>
      <c r="HW2431" s="69"/>
      <c r="HX2431" s="69"/>
      <c r="HY2431" s="69"/>
      <c r="HZ2431" s="69"/>
      <c r="IA2431" s="69"/>
      <c r="IB2431" s="69"/>
      <c r="IC2431" s="69"/>
      <c r="ID2431" s="69"/>
      <c r="IE2431" s="69"/>
      <c r="IF2431" s="69"/>
      <c r="IG2431" s="69"/>
      <c r="IH2431" s="69"/>
      <c r="II2431" s="69"/>
      <c r="IJ2431" s="69"/>
      <c r="IK2431" s="69"/>
      <c r="IL2431" s="69"/>
      <c r="IM2431" s="69"/>
      <c r="IN2431" s="69"/>
    </row>
    <row r="2432" spans="1:248" s="70" customFormat="1" ht="15" customHeight="1" x14ac:dyDescent="0.2">
      <c r="A2432" s="170" t="s">
        <v>4953</v>
      </c>
      <c r="B2432" s="164">
        <v>521772</v>
      </c>
      <c r="C2432" s="167" t="s">
        <v>4954</v>
      </c>
      <c r="D2432" s="356">
        <v>10000</v>
      </c>
      <c r="E2432" s="69"/>
      <c r="F2432" s="69"/>
      <c r="G2432" s="69"/>
      <c r="H2432" s="69"/>
      <c r="I2432" s="69"/>
      <c r="J2432" s="69"/>
      <c r="N2432" s="69"/>
      <c r="O2432" s="69"/>
      <c r="P2432" s="69"/>
      <c r="Q2432" s="69"/>
      <c r="R2432" s="69"/>
      <c r="S2432" s="69"/>
      <c r="T2432" s="69"/>
      <c r="U2432" s="69"/>
      <c r="V2432" s="69"/>
      <c r="W2432" s="69"/>
      <c r="X2432" s="69"/>
      <c r="Y2432" s="69"/>
      <c r="Z2432" s="69"/>
      <c r="AA2432" s="69"/>
      <c r="AB2432" s="69"/>
      <c r="AC2432" s="69"/>
      <c r="AD2432" s="69"/>
      <c r="AE2432" s="69"/>
      <c r="AF2432" s="69"/>
      <c r="AG2432" s="69"/>
      <c r="AH2432" s="69"/>
      <c r="AI2432" s="69"/>
      <c r="AJ2432" s="69"/>
      <c r="AK2432" s="69"/>
      <c r="AL2432" s="69"/>
      <c r="AM2432" s="69"/>
      <c r="AN2432" s="69"/>
      <c r="AO2432" s="69"/>
      <c r="AP2432" s="69"/>
      <c r="AQ2432" s="69"/>
      <c r="AR2432" s="69"/>
      <c r="AS2432" s="69"/>
      <c r="AT2432" s="69"/>
      <c r="AU2432" s="69"/>
      <c r="AV2432" s="69"/>
      <c r="AW2432" s="69"/>
      <c r="AX2432" s="69"/>
      <c r="AY2432" s="69"/>
      <c r="AZ2432" s="69"/>
      <c r="BA2432" s="69"/>
      <c r="BB2432" s="69"/>
      <c r="BC2432" s="69"/>
      <c r="BD2432" s="69"/>
      <c r="BE2432" s="69"/>
      <c r="BF2432" s="69"/>
      <c r="BG2432" s="69"/>
      <c r="BH2432" s="69"/>
      <c r="BI2432" s="69"/>
      <c r="BJ2432" s="69"/>
      <c r="BK2432" s="69"/>
      <c r="BL2432" s="69"/>
      <c r="BM2432" s="69"/>
      <c r="BN2432" s="69"/>
      <c r="BO2432" s="69"/>
      <c r="BP2432" s="69"/>
      <c r="BQ2432" s="69"/>
      <c r="BR2432" s="69"/>
      <c r="BS2432" s="69"/>
      <c r="BT2432" s="69"/>
      <c r="BU2432" s="69"/>
      <c r="BV2432" s="69"/>
      <c r="BW2432" s="69"/>
      <c r="BX2432" s="69"/>
      <c r="BY2432" s="69"/>
      <c r="BZ2432" s="69"/>
      <c r="CA2432" s="69"/>
      <c r="CB2432" s="69"/>
      <c r="CC2432" s="69"/>
      <c r="CD2432" s="69"/>
      <c r="CE2432" s="69"/>
      <c r="CF2432" s="69"/>
      <c r="CG2432" s="69"/>
      <c r="CH2432" s="69"/>
      <c r="CI2432" s="69"/>
      <c r="CJ2432" s="69"/>
      <c r="CK2432" s="69"/>
      <c r="CL2432" s="69"/>
      <c r="CM2432" s="69"/>
      <c r="CN2432" s="69"/>
      <c r="CO2432" s="69"/>
      <c r="CP2432" s="69"/>
      <c r="CQ2432" s="69"/>
      <c r="CR2432" s="69"/>
      <c r="CS2432" s="69"/>
      <c r="CT2432" s="69"/>
      <c r="CU2432" s="69"/>
      <c r="CV2432" s="69"/>
      <c r="CW2432" s="69"/>
      <c r="CX2432" s="69"/>
      <c r="CY2432" s="69"/>
      <c r="CZ2432" s="69"/>
      <c r="DA2432" s="69"/>
      <c r="DB2432" s="69"/>
      <c r="DC2432" s="69"/>
      <c r="DD2432" s="69"/>
      <c r="DE2432" s="69"/>
      <c r="DF2432" s="69"/>
      <c r="DG2432" s="69"/>
      <c r="DH2432" s="69"/>
      <c r="DI2432" s="69"/>
      <c r="DJ2432" s="69"/>
      <c r="DK2432" s="69"/>
      <c r="DL2432" s="69"/>
      <c r="DM2432" s="69"/>
      <c r="DN2432" s="69"/>
      <c r="DO2432" s="69"/>
      <c r="DP2432" s="69"/>
      <c r="DQ2432" s="69"/>
      <c r="DR2432" s="69"/>
      <c r="DS2432" s="69"/>
      <c r="DT2432" s="69"/>
      <c r="DU2432" s="69"/>
      <c r="DV2432" s="69"/>
      <c r="DW2432" s="69"/>
      <c r="DX2432" s="69"/>
      <c r="DY2432" s="69"/>
      <c r="DZ2432" s="69"/>
      <c r="EA2432" s="69"/>
      <c r="EB2432" s="69"/>
      <c r="EC2432" s="69"/>
      <c r="ED2432" s="69"/>
      <c r="EE2432" s="69"/>
      <c r="EF2432" s="69"/>
      <c r="EG2432" s="69"/>
      <c r="EH2432" s="69"/>
      <c r="EI2432" s="69"/>
      <c r="EJ2432" s="69"/>
      <c r="EK2432" s="69"/>
      <c r="EL2432" s="69"/>
      <c r="EM2432" s="69"/>
      <c r="EN2432" s="69"/>
      <c r="EO2432" s="69"/>
      <c r="EP2432" s="69"/>
      <c r="EQ2432" s="69"/>
      <c r="ER2432" s="69"/>
      <c r="ES2432" s="69"/>
      <c r="ET2432" s="69"/>
      <c r="EU2432" s="69"/>
      <c r="EV2432" s="69"/>
      <c r="EW2432" s="69"/>
      <c r="EX2432" s="69"/>
      <c r="EY2432" s="69"/>
      <c r="EZ2432" s="69"/>
      <c r="FA2432" s="69"/>
      <c r="FB2432" s="69"/>
      <c r="FC2432" s="69"/>
      <c r="FD2432" s="69"/>
      <c r="FE2432" s="69"/>
      <c r="FF2432" s="69"/>
      <c r="FG2432" s="69"/>
      <c r="FH2432" s="69"/>
      <c r="FI2432" s="69"/>
      <c r="FJ2432" s="69"/>
      <c r="FK2432" s="69"/>
      <c r="FL2432" s="69"/>
      <c r="FM2432" s="69"/>
      <c r="FN2432" s="69"/>
      <c r="FO2432" s="69"/>
      <c r="FP2432" s="69"/>
      <c r="FQ2432" s="69"/>
      <c r="FR2432" s="69"/>
      <c r="FS2432" s="69"/>
      <c r="FT2432" s="69"/>
      <c r="FU2432" s="69"/>
      <c r="FV2432" s="69"/>
      <c r="FW2432" s="69"/>
      <c r="FX2432" s="69"/>
      <c r="FY2432" s="69"/>
      <c r="FZ2432" s="69"/>
      <c r="GA2432" s="69"/>
      <c r="GB2432" s="69"/>
      <c r="GC2432" s="69"/>
      <c r="GD2432" s="69"/>
      <c r="GE2432" s="69"/>
      <c r="GF2432" s="69"/>
      <c r="GG2432" s="69"/>
      <c r="GH2432" s="69"/>
      <c r="GI2432" s="69"/>
      <c r="GJ2432" s="69"/>
      <c r="GK2432" s="69"/>
      <c r="GL2432" s="69"/>
      <c r="GM2432" s="69"/>
      <c r="GN2432" s="69"/>
      <c r="GO2432" s="69"/>
      <c r="GP2432" s="69"/>
      <c r="GQ2432" s="69"/>
      <c r="GR2432" s="69"/>
      <c r="GS2432" s="69"/>
      <c r="GT2432" s="69"/>
      <c r="GU2432" s="69"/>
      <c r="GV2432" s="69"/>
      <c r="GW2432" s="69"/>
      <c r="GX2432" s="69"/>
      <c r="GY2432" s="69"/>
      <c r="GZ2432" s="69"/>
      <c r="HA2432" s="69"/>
      <c r="HB2432" s="69"/>
      <c r="HC2432" s="69"/>
      <c r="HD2432" s="69"/>
      <c r="HE2432" s="69"/>
      <c r="HF2432" s="69"/>
      <c r="HG2432" s="69"/>
      <c r="HH2432" s="69"/>
      <c r="HI2432" s="69"/>
      <c r="HJ2432" s="69"/>
      <c r="HK2432" s="69"/>
      <c r="HL2432" s="69"/>
      <c r="HM2432" s="69"/>
      <c r="HN2432" s="69"/>
      <c r="HO2432" s="69"/>
      <c r="HP2432" s="69"/>
      <c r="HQ2432" s="69"/>
      <c r="HR2432" s="69"/>
      <c r="HS2432" s="69"/>
      <c r="HT2432" s="69"/>
      <c r="HU2432" s="69"/>
      <c r="HV2432" s="69"/>
      <c r="HW2432" s="69"/>
      <c r="HX2432" s="69"/>
      <c r="HY2432" s="69"/>
      <c r="HZ2432" s="69"/>
      <c r="IA2432" s="69"/>
      <c r="IB2432" s="69"/>
      <c r="IC2432" s="69"/>
      <c r="ID2432" s="69"/>
      <c r="IE2432" s="69"/>
      <c r="IF2432" s="69"/>
      <c r="IG2432" s="69"/>
      <c r="IH2432" s="69"/>
      <c r="II2432" s="69"/>
      <c r="IJ2432" s="69"/>
      <c r="IK2432" s="69"/>
      <c r="IL2432" s="69"/>
      <c r="IM2432" s="69"/>
      <c r="IN2432" s="69"/>
    </row>
    <row r="2433" spans="1:248" s="70" customFormat="1" ht="15" customHeight="1" x14ac:dyDescent="0.2">
      <c r="A2433" s="170" t="s">
        <v>4955</v>
      </c>
      <c r="B2433" s="164">
        <v>521773</v>
      </c>
      <c r="C2433" s="167" t="s">
        <v>4956</v>
      </c>
      <c r="D2433" s="356">
        <v>30000</v>
      </c>
      <c r="E2433" s="69"/>
      <c r="F2433" s="69"/>
      <c r="G2433" s="69"/>
      <c r="H2433" s="69"/>
      <c r="I2433" s="69"/>
      <c r="J2433" s="69"/>
      <c r="N2433" s="69"/>
      <c r="O2433" s="69"/>
      <c r="P2433" s="69"/>
      <c r="Q2433" s="69"/>
      <c r="R2433" s="69"/>
      <c r="S2433" s="69"/>
      <c r="T2433" s="69"/>
      <c r="U2433" s="69"/>
      <c r="V2433" s="69"/>
      <c r="W2433" s="69"/>
      <c r="X2433" s="69"/>
      <c r="Y2433" s="69"/>
      <c r="Z2433" s="69"/>
      <c r="AA2433" s="69"/>
      <c r="AB2433" s="69"/>
      <c r="AC2433" s="69"/>
      <c r="AD2433" s="69"/>
      <c r="AE2433" s="69"/>
      <c r="AF2433" s="69"/>
      <c r="AG2433" s="69"/>
      <c r="AH2433" s="69"/>
      <c r="AI2433" s="69"/>
      <c r="AJ2433" s="69"/>
      <c r="AK2433" s="69"/>
      <c r="AL2433" s="69"/>
      <c r="AM2433" s="69"/>
      <c r="AN2433" s="69"/>
      <c r="AO2433" s="69"/>
      <c r="AP2433" s="69"/>
      <c r="AQ2433" s="69"/>
      <c r="AR2433" s="69"/>
      <c r="AS2433" s="69"/>
      <c r="AT2433" s="69"/>
      <c r="AU2433" s="69"/>
      <c r="AV2433" s="69"/>
      <c r="AW2433" s="69"/>
      <c r="AX2433" s="69"/>
      <c r="AY2433" s="69"/>
      <c r="AZ2433" s="69"/>
      <c r="BA2433" s="69"/>
      <c r="BB2433" s="69"/>
      <c r="BC2433" s="69"/>
      <c r="BD2433" s="69"/>
      <c r="BE2433" s="69"/>
      <c r="BF2433" s="69"/>
      <c r="BG2433" s="69"/>
      <c r="BH2433" s="69"/>
      <c r="BI2433" s="69"/>
      <c r="BJ2433" s="69"/>
      <c r="BK2433" s="69"/>
      <c r="BL2433" s="69"/>
      <c r="BM2433" s="69"/>
      <c r="BN2433" s="69"/>
      <c r="BO2433" s="69"/>
      <c r="BP2433" s="69"/>
      <c r="BQ2433" s="69"/>
      <c r="BR2433" s="69"/>
      <c r="BS2433" s="69"/>
      <c r="BT2433" s="69"/>
      <c r="BU2433" s="69"/>
      <c r="BV2433" s="69"/>
      <c r="BW2433" s="69"/>
      <c r="BX2433" s="69"/>
      <c r="BY2433" s="69"/>
      <c r="BZ2433" s="69"/>
      <c r="CA2433" s="69"/>
      <c r="CB2433" s="69"/>
      <c r="CC2433" s="69"/>
      <c r="CD2433" s="69"/>
      <c r="CE2433" s="69"/>
      <c r="CF2433" s="69"/>
      <c r="CG2433" s="69"/>
      <c r="CH2433" s="69"/>
      <c r="CI2433" s="69"/>
      <c r="CJ2433" s="69"/>
      <c r="CK2433" s="69"/>
      <c r="CL2433" s="69"/>
      <c r="CM2433" s="69"/>
      <c r="CN2433" s="69"/>
      <c r="CO2433" s="69"/>
      <c r="CP2433" s="69"/>
      <c r="CQ2433" s="69"/>
      <c r="CR2433" s="69"/>
      <c r="CS2433" s="69"/>
      <c r="CT2433" s="69"/>
      <c r="CU2433" s="69"/>
      <c r="CV2433" s="69"/>
      <c r="CW2433" s="69"/>
      <c r="CX2433" s="69"/>
      <c r="CY2433" s="69"/>
      <c r="CZ2433" s="69"/>
      <c r="DA2433" s="69"/>
      <c r="DB2433" s="69"/>
      <c r="DC2433" s="69"/>
      <c r="DD2433" s="69"/>
      <c r="DE2433" s="69"/>
      <c r="DF2433" s="69"/>
      <c r="DG2433" s="69"/>
      <c r="DH2433" s="69"/>
      <c r="DI2433" s="69"/>
      <c r="DJ2433" s="69"/>
      <c r="DK2433" s="69"/>
      <c r="DL2433" s="69"/>
      <c r="DM2433" s="69"/>
      <c r="DN2433" s="69"/>
      <c r="DO2433" s="69"/>
      <c r="DP2433" s="69"/>
      <c r="DQ2433" s="69"/>
      <c r="DR2433" s="69"/>
      <c r="DS2433" s="69"/>
      <c r="DT2433" s="69"/>
      <c r="DU2433" s="69"/>
      <c r="DV2433" s="69"/>
      <c r="DW2433" s="69"/>
      <c r="DX2433" s="69"/>
      <c r="DY2433" s="69"/>
      <c r="DZ2433" s="69"/>
      <c r="EA2433" s="69"/>
      <c r="EB2433" s="69"/>
      <c r="EC2433" s="69"/>
      <c r="ED2433" s="69"/>
      <c r="EE2433" s="69"/>
      <c r="EF2433" s="69"/>
      <c r="EG2433" s="69"/>
      <c r="EH2433" s="69"/>
      <c r="EI2433" s="69"/>
      <c r="EJ2433" s="69"/>
      <c r="EK2433" s="69"/>
      <c r="EL2433" s="69"/>
      <c r="EM2433" s="69"/>
      <c r="EN2433" s="69"/>
      <c r="EO2433" s="69"/>
      <c r="EP2433" s="69"/>
      <c r="EQ2433" s="69"/>
      <c r="ER2433" s="69"/>
      <c r="ES2433" s="69"/>
      <c r="ET2433" s="69"/>
      <c r="EU2433" s="69"/>
      <c r="EV2433" s="69"/>
      <c r="EW2433" s="69"/>
      <c r="EX2433" s="69"/>
      <c r="EY2433" s="69"/>
      <c r="EZ2433" s="69"/>
      <c r="FA2433" s="69"/>
      <c r="FB2433" s="69"/>
      <c r="FC2433" s="69"/>
      <c r="FD2433" s="69"/>
      <c r="FE2433" s="69"/>
      <c r="FF2433" s="69"/>
      <c r="FG2433" s="69"/>
      <c r="FH2433" s="69"/>
      <c r="FI2433" s="69"/>
      <c r="FJ2433" s="69"/>
      <c r="FK2433" s="69"/>
      <c r="FL2433" s="69"/>
      <c r="FM2433" s="69"/>
      <c r="FN2433" s="69"/>
      <c r="FO2433" s="69"/>
      <c r="FP2433" s="69"/>
      <c r="FQ2433" s="69"/>
      <c r="FR2433" s="69"/>
      <c r="FS2433" s="69"/>
      <c r="FT2433" s="69"/>
      <c r="FU2433" s="69"/>
      <c r="FV2433" s="69"/>
      <c r="FW2433" s="69"/>
      <c r="FX2433" s="69"/>
      <c r="FY2433" s="69"/>
      <c r="FZ2433" s="69"/>
      <c r="GA2433" s="69"/>
      <c r="GB2433" s="69"/>
      <c r="GC2433" s="69"/>
      <c r="GD2433" s="69"/>
      <c r="GE2433" s="69"/>
      <c r="GF2433" s="69"/>
      <c r="GG2433" s="69"/>
      <c r="GH2433" s="69"/>
      <c r="GI2433" s="69"/>
      <c r="GJ2433" s="69"/>
      <c r="GK2433" s="69"/>
      <c r="GL2433" s="69"/>
      <c r="GM2433" s="69"/>
      <c r="GN2433" s="69"/>
      <c r="GO2433" s="69"/>
      <c r="GP2433" s="69"/>
      <c r="GQ2433" s="69"/>
      <c r="GR2433" s="69"/>
      <c r="GS2433" s="69"/>
      <c r="GT2433" s="69"/>
      <c r="GU2433" s="69"/>
      <c r="GV2433" s="69"/>
      <c r="GW2433" s="69"/>
      <c r="GX2433" s="69"/>
      <c r="GY2433" s="69"/>
      <c r="GZ2433" s="69"/>
      <c r="HA2433" s="69"/>
      <c r="HB2433" s="69"/>
      <c r="HC2433" s="69"/>
      <c r="HD2433" s="69"/>
      <c r="HE2433" s="69"/>
      <c r="HF2433" s="69"/>
      <c r="HG2433" s="69"/>
      <c r="HH2433" s="69"/>
      <c r="HI2433" s="69"/>
      <c r="HJ2433" s="69"/>
      <c r="HK2433" s="69"/>
      <c r="HL2433" s="69"/>
      <c r="HM2433" s="69"/>
      <c r="HN2433" s="69"/>
      <c r="HO2433" s="69"/>
      <c r="HP2433" s="69"/>
      <c r="HQ2433" s="69"/>
      <c r="HR2433" s="69"/>
      <c r="HS2433" s="69"/>
      <c r="HT2433" s="69"/>
      <c r="HU2433" s="69"/>
      <c r="HV2433" s="69"/>
      <c r="HW2433" s="69"/>
      <c r="HX2433" s="69"/>
      <c r="HY2433" s="69"/>
      <c r="HZ2433" s="69"/>
      <c r="IA2433" s="69"/>
      <c r="IB2433" s="69"/>
      <c r="IC2433" s="69"/>
      <c r="ID2433" s="69"/>
      <c r="IE2433" s="69"/>
      <c r="IF2433" s="69"/>
      <c r="IG2433" s="69"/>
      <c r="IH2433" s="69"/>
      <c r="II2433" s="69"/>
      <c r="IJ2433" s="69"/>
      <c r="IK2433" s="69"/>
      <c r="IL2433" s="69"/>
      <c r="IM2433" s="69"/>
      <c r="IN2433" s="69"/>
    </row>
    <row r="2434" spans="1:248" s="70" customFormat="1" ht="15" customHeight="1" x14ac:dyDescent="0.2">
      <c r="A2434" s="167" t="s">
        <v>1148</v>
      </c>
      <c r="B2434" s="164">
        <v>521774</v>
      </c>
      <c r="C2434" s="165" t="s">
        <v>4957</v>
      </c>
      <c r="D2434" s="356">
        <v>25000</v>
      </c>
      <c r="E2434" s="69"/>
      <c r="F2434" s="69"/>
      <c r="G2434" s="69"/>
      <c r="H2434" s="69"/>
      <c r="I2434" s="69"/>
      <c r="J2434" s="69"/>
      <c r="N2434" s="69"/>
      <c r="O2434" s="69"/>
      <c r="P2434" s="69"/>
      <c r="Q2434" s="69"/>
      <c r="R2434" s="69"/>
      <c r="S2434" s="69"/>
      <c r="T2434" s="69"/>
      <c r="U2434" s="69"/>
      <c r="V2434" s="69"/>
      <c r="W2434" s="69"/>
      <c r="X2434" s="69"/>
      <c r="Y2434" s="69"/>
      <c r="Z2434" s="69"/>
      <c r="AA2434" s="69"/>
      <c r="AB2434" s="69"/>
      <c r="AC2434" s="69"/>
      <c r="AD2434" s="69"/>
      <c r="AE2434" s="69"/>
      <c r="AF2434" s="69"/>
      <c r="AG2434" s="69"/>
      <c r="AH2434" s="69"/>
      <c r="AI2434" s="69"/>
      <c r="AJ2434" s="69"/>
      <c r="AK2434" s="69"/>
      <c r="AL2434" s="69"/>
      <c r="AM2434" s="69"/>
      <c r="AN2434" s="69"/>
      <c r="AO2434" s="69"/>
      <c r="AP2434" s="69"/>
      <c r="AQ2434" s="69"/>
      <c r="AR2434" s="69"/>
      <c r="AS2434" s="69"/>
      <c r="AT2434" s="69"/>
      <c r="AU2434" s="69"/>
      <c r="AV2434" s="69"/>
      <c r="AW2434" s="69"/>
      <c r="AX2434" s="69"/>
      <c r="AY2434" s="69"/>
      <c r="AZ2434" s="69"/>
      <c r="BA2434" s="69"/>
      <c r="BB2434" s="69"/>
      <c r="BC2434" s="69"/>
      <c r="BD2434" s="69"/>
      <c r="BE2434" s="69"/>
      <c r="BF2434" s="69"/>
      <c r="BG2434" s="69"/>
      <c r="BH2434" s="69"/>
      <c r="BI2434" s="69"/>
      <c r="BJ2434" s="69"/>
      <c r="BK2434" s="69"/>
      <c r="BL2434" s="69"/>
      <c r="BM2434" s="69"/>
      <c r="BN2434" s="69"/>
      <c r="BO2434" s="69"/>
      <c r="BP2434" s="69"/>
      <c r="BQ2434" s="69"/>
      <c r="BR2434" s="69"/>
      <c r="BS2434" s="69"/>
      <c r="BT2434" s="69"/>
      <c r="BU2434" s="69"/>
      <c r="BV2434" s="69"/>
      <c r="BW2434" s="69"/>
      <c r="BX2434" s="69"/>
      <c r="BY2434" s="69"/>
      <c r="BZ2434" s="69"/>
      <c r="CA2434" s="69"/>
      <c r="CB2434" s="69"/>
      <c r="CC2434" s="69"/>
      <c r="CD2434" s="69"/>
      <c r="CE2434" s="69"/>
      <c r="CF2434" s="69"/>
      <c r="CG2434" s="69"/>
      <c r="CH2434" s="69"/>
      <c r="CI2434" s="69"/>
      <c r="CJ2434" s="69"/>
      <c r="CK2434" s="69"/>
      <c r="CL2434" s="69"/>
      <c r="CM2434" s="69"/>
      <c r="CN2434" s="69"/>
      <c r="CO2434" s="69"/>
      <c r="CP2434" s="69"/>
      <c r="CQ2434" s="69"/>
      <c r="CR2434" s="69"/>
      <c r="CS2434" s="69"/>
      <c r="CT2434" s="69"/>
      <c r="CU2434" s="69"/>
      <c r="CV2434" s="69"/>
      <c r="CW2434" s="69"/>
      <c r="CX2434" s="69"/>
      <c r="CY2434" s="69"/>
      <c r="CZ2434" s="69"/>
      <c r="DA2434" s="69"/>
      <c r="DB2434" s="69"/>
      <c r="DC2434" s="69"/>
      <c r="DD2434" s="69"/>
      <c r="DE2434" s="69"/>
      <c r="DF2434" s="69"/>
      <c r="DG2434" s="69"/>
      <c r="DH2434" s="69"/>
      <c r="DI2434" s="69"/>
      <c r="DJ2434" s="69"/>
      <c r="DK2434" s="69"/>
      <c r="DL2434" s="69"/>
      <c r="DM2434" s="69"/>
      <c r="DN2434" s="69"/>
      <c r="DO2434" s="69"/>
      <c r="DP2434" s="69"/>
      <c r="DQ2434" s="69"/>
      <c r="DR2434" s="69"/>
      <c r="DS2434" s="69"/>
      <c r="DT2434" s="69"/>
      <c r="DU2434" s="69"/>
      <c r="DV2434" s="69"/>
      <c r="DW2434" s="69"/>
      <c r="DX2434" s="69"/>
      <c r="DY2434" s="69"/>
      <c r="DZ2434" s="69"/>
      <c r="EA2434" s="69"/>
      <c r="EB2434" s="69"/>
      <c r="EC2434" s="69"/>
      <c r="ED2434" s="69"/>
      <c r="EE2434" s="69"/>
      <c r="EF2434" s="69"/>
      <c r="EG2434" s="69"/>
      <c r="EH2434" s="69"/>
      <c r="EI2434" s="69"/>
      <c r="EJ2434" s="69"/>
      <c r="EK2434" s="69"/>
      <c r="EL2434" s="69"/>
      <c r="EM2434" s="69"/>
      <c r="EN2434" s="69"/>
      <c r="EO2434" s="69"/>
      <c r="EP2434" s="69"/>
      <c r="EQ2434" s="69"/>
      <c r="ER2434" s="69"/>
      <c r="ES2434" s="69"/>
      <c r="ET2434" s="69"/>
      <c r="EU2434" s="69"/>
      <c r="EV2434" s="69"/>
      <c r="EW2434" s="69"/>
      <c r="EX2434" s="69"/>
      <c r="EY2434" s="69"/>
      <c r="EZ2434" s="69"/>
      <c r="FA2434" s="69"/>
      <c r="FB2434" s="69"/>
      <c r="FC2434" s="69"/>
      <c r="FD2434" s="69"/>
      <c r="FE2434" s="69"/>
      <c r="FF2434" s="69"/>
      <c r="FG2434" s="69"/>
      <c r="FH2434" s="69"/>
      <c r="FI2434" s="69"/>
      <c r="FJ2434" s="69"/>
      <c r="FK2434" s="69"/>
      <c r="FL2434" s="69"/>
      <c r="FM2434" s="69"/>
      <c r="FN2434" s="69"/>
      <c r="FO2434" s="69"/>
      <c r="FP2434" s="69"/>
      <c r="FQ2434" s="69"/>
      <c r="FR2434" s="69"/>
      <c r="FS2434" s="69"/>
      <c r="FT2434" s="69"/>
      <c r="FU2434" s="69"/>
      <c r="FV2434" s="69"/>
      <c r="FW2434" s="69"/>
      <c r="FX2434" s="69"/>
      <c r="FY2434" s="69"/>
      <c r="FZ2434" s="69"/>
      <c r="GA2434" s="69"/>
      <c r="GB2434" s="69"/>
      <c r="GC2434" s="69"/>
      <c r="GD2434" s="69"/>
      <c r="GE2434" s="69"/>
      <c r="GF2434" s="69"/>
      <c r="GG2434" s="69"/>
      <c r="GH2434" s="69"/>
      <c r="GI2434" s="69"/>
      <c r="GJ2434" s="69"/>
      <c r="GK2434" s="69"/>
      <c r="GL2434" s="69"/>
      <c r="GM2434" s="69"/>
      <c r="GN2434" s="69"/>
      <c r="GO2434" s="69"/>
      <c r="GP2434" s="69"/>
      <c r="GQ2434" s="69"/>
      <c r="GR2434" s="69"/>
      <c r="GS2434" s="69"/>
      <c r="GT2434" s="69"/>
      <c r="GU2434" s="69"/>
      <c r="GV2434" s="69"/>
      <c r="GW2434" s="69"/>
      <c r="GX2434" s="69"/>
      <c r="GY2434" s="69"/>
      <c r="GZ2434" s="69"/>
      <c r="HA2434" s="69"/>
      <c r="HB2434" s="69"/>
      <c r="HC2434" s="69"/>
      <c r="HD2434" s="69"/>
      <c r="HE2434" s="69"/>
      <c r="HF2434" s="69"/>
      <c r="HG2434" s="69"/>
      <c r="HH2434" s="69"/>
      <c r="HI2434" s="69"/>
      <c r="HJ2434" s="69"/>
      <c r="HK2434" s="69"/>
      <c r="HL2434" s="69"/>
      <c r="HM2434" s="69"/>
      <c r="HN2434" s="69"/>
      <c r="HO2434" s="69"/>
      <c r="HP2434" s="69"/>
      <c r="HQ2434" s="69"/>
      <c r="HR2434" s="69"/>
      <c r="HS2434" s="69"/>
      <c r="HT2434" s="69"/>
      <c r="HU2434" s="69"/>
      <c r="HV2434" s="69"/>
      <c r="HW2434" s="69"/>
      <c r="HX2434" s="69"/>
      <c r="HY2434" s="69"/>
      <c r="HZ2434" s="69"/>
      <c r="IA2434" s="69"/>
      <c r="IB2434" s="69"/>
      <c r="IC2434" s="69"/>
      <c r="ID2434" s="69"/>
      <c r="IE2434" s="69"/>
      <c r="IF2434" s="69"/>
      <c r="IG2434" s="69"/>
      <c r="IH2434" s="69"/>
      <c r="II2434" s="69"/>
      <c r="IJ2434" s="69"/>
      <c r="IK2434" s="69"/>
      <c r="IL2434" s="69"/>
      <c r="IM2434" s="69"/>
      <c r="IN2434" s="69"/>
    </row>
    <row r="2435" spans="1:248" s="70" customFormat="1" ht="15" customHeight="1" x14ac:dyDescent="0.2">
      <c r="A2435" s="167" t="s">
        <v>1148</v>
      </c>
      <c r="B2435" s="164">
        <v>521775</v>
      </c>
      <c r="C2435" s="165" t="s">
        <v>4958</v>
      </c>
      <c r="D2435" s="356">
        <v>15000</v>
      </c>
      <c r="E2435" s="69"/>
      <c r="F2435" s="69"/>
      <c r="G2435" s="69"/>
      <c r="H2435" s="69"/>
      <c r="I2435" s="69"/>
      <c r="J2435" s="69"/>
      <c r="N2435" s="69"/>
      <c r="O2435" s="69"/>
      <c r="P2435" s="69"/>
      <c r="Q2435" s="69"/>
      <c r="R2435" s="69"/>
      <c r="S2435" s="69"/>
      <c r="T2435" s="69"/>
      <c r="U2435" s="69"/>
      <c r="V2435" s="69"/>
      <c r="W2435" s="69"/>
      <c r="X2435" s="69"/>
      <c r="Y2435" s="69"/>
      <c r="Z2435" s="69"/>
      <c r="AA2435" s="69"/>
      <c r="AB2435" s="69"/>
      <c r="AC2435" s="69"/>
      <c r="AD2435" s="69"/>
      <c r="AE2435" s="69"/>
      <c r="AF2435" s="69"/>
      <c r="AG2435" s="69"/>
      <c r="AH2435" s="69"/>
      <c r="AI2435" s="69"/>
      <c r="AJ2435" s="69"/>
      <c r="AK2435" s="69"/>
      <c r="AL2435" s="69"/>
      <c r="AM2435" s="69"/>
      <c r="AN2435" s="69"/>
      <c r="AO2435" s="69"/>
      <c r="AP2435" s="69"/>
      <c r="AQ2435" s="69"/>
      <c r="AR2435" s="69"/>
      <c r="AS2435" s="69"/>
      <c r="AT2435" s="69"/>
      <c r="AU2435" s="69"/>
      <c r="AV2435" s="69"/>
      <c r="AW2435" s="69"/>
      <c r="AX2435" s="69"/>
      <c r="AY2435" s="69"/>
      <c r="AZ2435" s="69"/>
      <c r="BA2435" s="69"/>
      <c r="BB2435" s="69"/>
      <c r="BC2435" s="69"/>
      <c r="BD2435" s="69"/>
      <c r="BE2435" s="69"/>
      <c r="BF2435" s="69"/>
      <c r="BG2435" s="69"/>
      <c r="BH2435" s="69"/>
      <c r="BI2435" s="69"/>
      <c r="BJ2435" s="69"/>
      <c r="BK2435" s="69"/>
      <c r="BL2435" s="69"/>
      <c r="BM2435" s="69"/>
      <c r="BN2435" s="69"/>
      <c r="BO2435" s="69"/>
      <c r="BP2435" s="69"/>
      <c r="BQ2435" s="69"/>
      <c r="BR2435" s="69"/>
      <c r="BS2435" s="69"/>
      <c r="BT2435" s="69"/>
      <c r="BU2435" s="69"/>
      <c r="BV2435" s="69"/>
      <c r="BW2435" s="69"/>
      <c r="BX2435" s="69"/>
      <c r="BY2435" s="69"/>
      <c r="BZ2435" s="69"/>
      <c r="CA2435" s="69"/>
      <c r="CB2435" s="69"/>
      <c r="CC2435" s="69"/>
      <c r="CD2435" s="69"/>
      <c r="CE2435" s="69"/>
      <c r="CF2435" s="69"/>
      <c r="CG2435" s="69"/>
      <c r="CH2435" s="69"/>
      <c r="CI2435" s="69"/>
      <c r="CJ2435" s="69"/>
      <c r="CK2435" s="69"/>
      <c r="CL2435" s="69"/>
      <c r="CM2435" s="69"/>
      <c r="CN2435" s="69"/>
      <c r="CO2435" s="69"/>
      <c r="CP2435" s="69"/>
      <c r="CQ2435" s="69"/>
      <c r="CR2435" s="69"/>
      <c r="CS2435" s="69"/>
      <c r="CT2435" s="69"/>
      <c r="CU2435" s="69"/>
      <c r="CV2435" s="69"/>
      <c r="CW2435" s="69"/>
      <c r="CX2435" s="69"/>
      <c r="CY2435" s="69"/>
      <c r="CZ2435" s="69"/>
      <c r="DA2435" s="69"/>
      <c r="DB2435" s="69"/>
      <c r="DC2435" s="69"/>
      <c r="DD2435" s="69"/>
      <c r="DE2435" s="69"/>
      <c r="DF2435" s="69"/>
      <c r="DG2435" s="69"/>
      <c r="DH2435" s="69"/>
      <c r="DI2435" s="69"/>
      <c r="DJ2435" s="69"/>
      <c r="DK2435" s="69"/>
      <c r="DL2435" s="69"/>
      <c r="DM2435" s="69"/>
      <c r="DN2435" s="69"/>
      <c r="DO2435" s="69"/>
      <c r="DP2435" s="69"/>
      <c r="DQ2435" s="69"/>
      <c r="DR2435" s="69"/>
      <c r="DS2435" s="69"/>
      <c r="DT2435" s="69"/>
      <c r="DU2435" s="69"/>
      <c r="DV2435" s="69"/>
      <c r="DW2435" s="69"/>
      <c r="DX2435" s="69"/>
      <c r="DY2435" s="69"/>
      <c r="DZ2435" s="69"/>
      <c r="EA2435" s="69"/>
      <c r="EB2435" s="69"/>
      <c r="EC2435" s="69"/>
      <c r="ED2435" s="69"/>
      <c r="EE2435" s="69"/>
      <c r="EF2435" s="69"/>
      <c r="EG2435" s="69"/>
      <c r="EH2435" s="69"/>
      <c r="EI2435" s="69"/>
      <c r="EJ2435" s="69"/>
      <c r="EK2435" s="69"/>
      <c r="EL2435" s="69"/>
      <c r="EM2435" s="69"/>
      <c r="EN2435" s="69"/>
      <c r="EO2435" s="69"/>
      <c r="EP2435" s="69"/>
      <c r="EQ2435" s="69"/>
      <c r="ER2435" s="69"/>
      <c r="ES2435" s="69"/>
      <c r="ET2435" s="69"/>
      <c r="EU2435" s="69"/>
      <c r="EV2435" s="69"/>
      <c r="EW2435" s="69"/>
      <c r="EX2435" s="69"/>
      <c r="EY2435" s="69"/>
      <c r="EZ2435" s="69"/>
      <c r="FA2435" s="69"/>
      <c r="FB2435" s="69"/>
      <c r="FC2435" s="69"/>
      <c r="FD2435" s="69"/>
      <c r="FE2435" s="69"/>
      <c r="FF2435" s="69"/>
      <c r="FG2435" s="69"/>
      <c r="FH2435" s="69"/>
      <c r="FI2435" s="69"/>
      <c r="FJ2435" s="69"/>
      <c r="FK2435" s="69"/>
      <c r="FL2435" s="69"/>
      <c r="FM2435" s="69"/>
      <c r="FN2435" s="69"/>
      <c r="FO2435" s="69"/>
      <c r="FP2435" s="69"/>
      <c r="FQ2435" s="69"/>
      <c r="FR2435" s="69"/>
      <c r="FS2435" s="69"/>
      <c r="FT2435" s="69"/>
      <c r="FU2435" s="69"/>
      <c r="FV2435" s="69"/>
      <c r="FW2435" s="69"/>
      <c r="FX2435" s="69"/>
      <c r="FY2435" s="69"/>
      <c r="FZ2435" s="69"/>
      <c r="GA2435" s="69"/>
      <c r="GB2435" s="69"/>
      <c r="GC2435" s="69"/>
      <c r="GD2435" s="69"/>
      <c r="GE2435" s="69"/>
      <c r="GF2435" s="69"/>
      <c r="GG2435" s="69"/>
      <c r="GH2435" s="69"/>
      <c r="GI2435" s="69"/>
      <c r="GJ2435" s="69"/>
      <c r="GK2435" s="69"/>
      <c r="GL2435" s="69"/>
      <c r="GM2435" s="69"/>
      <c r="GN2435" s="69"/>
      <c r="GO2435" s="69"/>
      <c r="GP2435" s="69"/>
      <c r="GQ2435" s="69"/>
      <c r="GR2435" s="69"/>
      <c r="GS2435" s="69"/>
      <c r="GT2435" s="69"/>
      <c r="GU2435" s="69"/>
      <c r="GV2435" s="69"/>
      <c r="GW2435" s="69"/>
      <c r="GX2435" s="69"/>
      <c r="GY2435" s="69"/>
      <c r="GZ2435" s="69"/>
      <c r="HA2435" s="69"/>
      <c r="HB2435" s="69"/>
      <c r="HC2435" s="69"/>
      <c r="HD2435" s="69"/>
      <c r="HE2435" s="69"/>
      <c r="HF2435" s="69"/>
      <c r="HG2435" s="69"/>
      <c r="HH2435" s="69"/>
      <c r="HI2435" s="69"/>
      <c r="HJ2435" s="69"/>
      <c r="HK2435" s="69"/>
      <c r="HL2435" s="69"/>
      <c r="HM2435" s="69"/>
      <c r="HN2435" s="69"/>
      <c r="HO2435" s="69"/>
      <c r="HP2435" s="69"/>
      <c r="HQ2435" s="69"/>
      <c r="HR2435" s="69"/>
      <c r="HS2435" s="69"/>
      <c r="HT2435" s="69"/>
      <c r="HU2435" s="69"/>
      <c r="HV2435" s="69"/>
      <c r="HW2435" s="69"/>
      <c r="HX2435" s="69"/>
      <c r="HY2435" s="69"/>
      <c r="HZ2435" s="69"/>
      <c r="IA2435" s="69"/>
      <c r="IB2435" s="69"/>
      <c r="IC2435" s="69"/>
      <c r="ID2435" s="69"/>
      <c r="IE2435" s="69"/>
      <c r="IF2435" s="69"/>
      <c r="IG2435" s="69"/>
      <c r="IH2435" s="69"/>
      <c r="II2435" s="69"/>
      <c r="IJ2435" s="69"/>
      <c r="IK2435" s="69"/>
      <c r="IL2435" s="69"/>
      <c r="IM2435" s="69"/>
      <c r="IN2435" s="69"/>
    </row>
    <row r="2436" spans="1:248" s="70" customFormat="1" ht="15" customHeight="1" x14ac:dyDescent="0.2">
      <c r="A2436" s="167" t="s">
        <v>1148</v>
      </c>
      <c r="B2436" s="164">
        <v>521776</v>
      </c>
      <c r="C2436" s="165" t="s">
        <v>4959</v>
      </c>
      <c r="D2436" s="356">
        <v>30000</v>
      </c>
      <c r="E2436" s="69"/>
      <c r="F2436" s="69"/>
      <c r="G2436" s="69"/>
      <c r="H2436" s="69"/>
      <c r="I2436" s="69"/>
      <c r="J2436" s="69"/>
      <c r="N2436" s="69"/>
      <c r="O2436" s="69"/>
      <c r="P2436" s="69"/>
      <c r="Q2436" s="69"/>
      <c r="R2436" s="69"/>
      <c r="S2436" s="69"/>
      <c r="T2436" s="69"/>
      <c r="U2436" s="69"/>
      <c r="V2436" s="69"/>
      <c r="W2436" s="69"/>
      <c r="X2436" s="69"/>
      <c r="Y2436" s="69"/>
      <c r="Z2436" s="69"/>
      <c r="AA2436" s="69"/>
      <c r="AB2436" s="69"/>
      <c r="AC2436" s="69"/>
      <c r="AD2436" s="69"/>
      <c r="AE2436" s="69"/>
      <c r="AF2436" s="69"/>
      <c r="AG2436" s="69"/>
      <c r="AH2436" s="69"/>
      <c r="AI2436" s="69"/>
      <c r="AJ2436" s="69"/>
      <c r="AK2436" s="69"/>
      <c r="AL2436" s="69"/>
      <c r="AM2436" s="69"/>
      <c r="AN2436" s="69"/>
      <c r="AO2436" s="69"/>
      <c r="AP2436" s="69"/>
      <c r="AQ2436" s="69"/>
      <c r="AR2436" s="69"/>
      <c r="AS2436" s="69"/>
      <c r="AT2436" s="69"/>
      <c r="AU2436" s="69"/>
      <c r="AV2436" s="69"/>
      <c r="AW2436" s="69"/>
      <c r="AX2436" s="69"/>
      <c r="AY2436" s="69"/>
      <c r="AZ2436" s="69"/>
      <c r="BA2436" s="69"/>
      <c r="BB2436" s="69"/>
      <c r="BC2436" s="69"/>
      <c r="BD2436" s="69"/>
      <c r="BE2436" s="69"/>
      <c r="BF2436" s="69"/>
      <c r="BG2436" s="69"/>
      <c r="BH2436" s="69"/>
      <c r="BI2436" s="69"/>
      <c r="BJ2436" s="69"/>
      <c r="BK2436" s="69"/>
      <c r="BL2436" s="69"/>
      <c r="BM2436" s="69"/>
      <c r="BN2436" s="69"/>
      <c r="BO2436" s="69"/>
      <c r="BP2436" s="69"/>
      <c r="BQ2436" s="69"/>
      <c r="BR2436" s="69"/>
      <c r="BS2436" s="69"/>
      <c r="BT2436" s="69"/>
      <c r="BU2436" s="69"/>
      <c r="BV2436" s="69"/>
      <c r="BW2436" s="69"/>
      <c r="BX2436" s="69"/>
      <c r="BY2436" s="69"/>
      <c r="BZ2436" s="69"/>
      <c r="CA2436" s="69"/>
      <c r="CB2436" s="69"/>
      <c r="CC2436" s="69"/>
      <c r="CD2436" s="69"/>
      <c r="CE2436" s="69"/>
      <c r="CF2436" s="69"/>
      <c r="CG2436" s="69"/>
      <c r="CH2436" s="69"/>
      <c r="CI2436" s="69"/>
      <c r="CJ2436" s="69"/>
      <c r="CK2436" s="69"/>
      <c r="CL2436" s="69"/>
      <c r="CM2436" s="69"/>
      <c r="CN2436" s="69"/>
      <c r="CO2436" s="69"/>
      <c r="CP2436" s="69"/>
      <c r="CQ2436" s="69"/>
      <c r="CR2436" s="69"/>
      <c r="CS2436" s="69"/>
      <c r="CT2436" s="69"/>
      <c r="CU2436" s="69"/>
      <c r="CV2436" s="69"/>
      <c r="CW2436" s="69"/>
      <c r="CX2436" s="69"/>
      <c r="CY2436" s="69"/>
      <c r="CZ2436" s="69"/>
      <c r="DA2436" s="69"/>
      <c r="DB2436" s="69"/>
      <c r="DC2436" s="69"/>
      <c r="DD2436" s="69"/>
      <c r="DE2436" s="69"/>
      <c r="DF2436" s="69"/>
      <c r="DG2436" s="69"/>
      <c r="DH2436" s="69"/>
      <c r="DI2436" s="69"/>
      <c r="DJ2436" s="69"/>
      <c r="DK2436" s="69"/>
      <c r="DL2436" s="69"/>
      <c r="DM2436" s="69"/>
      <c r="DN2436" s="69"/>
      <c r="DO2436" s="69"/>
      <c r="DP2436" s="69"/>
      <c r="DQ2436" s="69"/>
      <c r="DR2436" s="69"/>
      <c r="DS2436" s="69"/>
      <c r="DT2436" s="69"/>
      <c r="DU2436" s="69"/>
      <c r="DV2436" s="69"/>
      <c r="DW2436" s="69"/>
      <c r="DX2436" s="69"/>
      <c r="DY2436" s="69"/>
      <c r="DZ2436" s="69"/>
      <c r="EA2436" s="69"/>
      <c r="EB2436" s="69"/>
      <c r="EC2436" s="69"/>
      <c r="ED2436" s="69"/>
      <c r="EE2436" s="69"/>
      <c r="EF2436" s="69"/>
      <c r="EG2436" s="69"/>
      <c r="EH2436" s="69"/>
      <c r="EI2436" s="69"/>
      <c r="EJ2436" s="69"/>
      <c r="EK2436" s="69"/>
      <c r="EL2436" s="69"/>
      <c r="EM2436" s="69"/>
      <c r="EN2436" s="69"/>
      <c r="EO2436" s="69"/>
      <c r="EP2436" s="69"/>
      <c r="EQ2436" s="69"/>
      <c r="ER2436" s="69"/>
      <c r="ES2436" s="69"/>
      <c r="ET2436" s="69"/>
      <c r="EU2436" s="69"/>
      <c r="EV2436" s="69"/>
      <c r="EW2436" s="69"/>
      <c r="EX2436" s="69"/>
      <c r="EY2436" s="69"/>
      <c r="EZ2436" s="69"/>
      <c r="FA2436" s="69"/>
      <c r="FB2436" s="69"/>
      <c r="FC2436" s="69"/>
      <c r="FD2436" s="69"/>
      <c r="FE2436" s="69"/>
      <c r="FF2436" s="69"/>
      <c r="FG2436" s="69"/>
      <c r="FH2436" s="69"/>
      <c r="FI2436" s="69"/>
      <c r="FJ2436" s="69"/>
      <c r="FK2436" s="69"/>
      <c r="FL2436" s="69"/>
      <c r="FM2436" s="69"/>
      <c r="FN2436" s="69"/>
      <c r="FO2436" s="69"/>
      <c r="FP2436" s="69"/>
      <c r="FQ2436" s="69"/>
      <c r="FR2436" s="69"/>
      <c r="FS2436" s="69"/>
      <c r="FT2436" s="69"/>
      <c r="FU2436" s="69"/>
      <c r="FV2436" s="69"/>
      <c r="FW2436" s="69"/>
      <c r="FX2436" s="69"/>
      <c r="FY2436" s="69"/>
      <c r="FZ2436" s="69"/>
      <c r="GA2436" s="69"/>
      <c r="GB2436" s="69"/>
      <c r="GC2436" s="69"/>
      <c r="GD2436" s="69"/>
      <c r="GE2436" s="69"/>
      <c r="GF2436" s="69"/>
      <c r="GG2436" s="69"/>
      <c r="GH2436" s="69"/>
      <c r="GI2436" s="69"/>
      <c r="GJ2436" s="69"/>
      <c r="GK2436" s="69"/>
      <c r="GL2436" s="69"/>
      <c r="GM2436" s="69"/>
      <c r="GN2436" s="69"/>
      <c r="GO2436" s="69"/>
      <c r="GP2436" s="69"/>
      <c r="GQ2436" s="69"/>
      <c r="GR2436" s="69"/>
      <c r="GS2436" s="69"/>
      <c r="GT2436" s="69"/>
      <c r="GU2436" s="69"/>
      <c r="GV2436" s="69"/>
      <c r="GW2436" s="69"/>
      <c r="GX2436" s="69"/>
      <c r="GY2436" s="69"/>
      <c r="GZ2436" s="69"/>
      <c r="HA2436" s="69"/>
      <c r="HB2436" s="69"/>
      <c r="HC2436" s="69"/>
      <c r="HD2436" s="69"/>
      <c r="HE2436" s="69"/>
      <c r="HF2436" s="69"/>
      <c r="HG2436" s="69"/>
      <c r="HH2436" s="69"/>
      <c r="HI2436" s="69"/>
      <c r="HJ2436" s="69"/>
      <c r="HK2436" s="69"/>
      <c r="HL2436" s="69"/>
      <c r="HM2436" s="69"/>
      <c r="HN2436" s="69"/>
      <c r="HO2436" s="69"/>
      <c r="HP2436" s="69"/>
      <c r="HQ2436" s="69"/>
      <c r="HR2436" s="69"/>
      <c r="HS2436" s="69"/>
      <c r="HT2436" s="69"/>
      <c r="HU2436" s="69"/>
      <c r="HV2436" s="69"/>
      <c r="HW2436" s="69"/>
      <c r="HX2436" s="69"/>
      <c r="HY2436" s="69"/>
      <c r="HZ2436" s="69"/>
      <c r="IA2436" s="69"/>
      <c r="IB2436" s="69"/>
      <c r="IC2436" s="69"/>
      <c r="ID2436" s="69"/>
      <c r="IE2436" s="69"/>
      <c r="IF2436" s="69"/>
      <c r="IG2436" s="69"/>
      <c r="IH2436" s="69"/>
      <c r="II2436" s="69"/>
      <c r="IJ2436" s="69"/>
      <c r="IK2436" s="69"/>
      <c r="IL2436" s="69"/>
      <c r="IM2436" s="69"/>
      <c r="IN2436" s="69"/>
    </row>
    <row r="2437" spans="1:248" s="70" customFormat="1" ht="15" customHeight="1" x14ac:dyDescent="0.2">
      <c r="A2437" s="167" t="s">
        <v>1148</v>
      </c>
      <c r="B2437" s="164">
        <v>521777</v>
      </c>
      <c r="C2437" s="165" t="s">
        <v>4960</v>
      </c>
      <c r="D2437" s="356">
        <v>60000</v>
      </c>
      <c r="E2437" s="69"/>
      <c r="F2437" s="69"/>
      <c r="G2437" s="69"/>
      <c r="H2437" s="69"/>
      <c r="I2437" s="69"/>
      <c r="J2437" s="69"/>
      <c r="N2437" s="69"/>
      <c r="O2437" s="69"/>
      <c r="P2437" s="69"/>
      <c r="Q2437" s="69"/>
      <c r="R2437" s="69"/>
      <c r="S2437" s="69"/>
      <c r="T2437" s="69"/>
      <c r="U2437" s="69"/>
      <c r="V2437" s="69"/>
      <c r="W2437" s="69"/>
      <c r="X2437" s="69"/>
      <c r="Y2437" s="69"/>
      <c r="Z2437" s="69"/>
      <c r="AA2437" s="69"/>
      <c r="AB2437" s="69"/>
      <c r="AC2437" s="69"/>
      <c r="AD2437" s="69"/>
      <c r="AE2437" s="69"/>
      <c r="AF2437" s="69"/>
      <c r="AG2437" s="69"/>
      <c r="AH2437" s="69"/>
      <c r="AI2437" s="69"/>
      <c r="AJ2437" s="69"/>
      <c r="AK2437" s="69"/>
      <c r="AL2437" s="69"/>
      <c r="AM2437" s="69"/>
      <c r="AN2437" s="69"/>
      <c r="AO2437" s="69"/>
      <c r="AP2437" s="69"/>
      <c r="AQ2437" s="69"/>
      <c r="AR2437" s="69"/>
      <c r="AS2437" s="69"/>
      <c r="AT2437" s="69"/>
      <c r="AU2437" s="69"/>
      <c r="AV2437" s="69"/>
      <c r="AW2437" s="69"/>
      <c r="AX2437" s="69"/>
      <c r="AY2437" s="69"/>
      <c r="AZ2437" s="69"/>
      <c r="BA2437" s="69"/>
      <c r="BB2437" s="69"/>
      <c r="BC2437" s="69"/>
      <c r="BD2437" s="69"/>
      <c r="BE2437" s="69"/>
      <c r="BF2437" s="69"/>
      <c r="BG2437" s="69"/>
      <c r="BH2437" s="69"/>
      <c r="BI2437" s="69"/>
      <c r="BJ2437" s="69"/>
      <c r="BK2437" s="69"/>
      <c r="BL2437" s="69"/>
      <c r="BM2437" s="69"/>
      <c r="BN2437" s="69"/>
      <c r="BO2437" s="69"/>
      <c r="BP2437" s="69"/>
      <c r="BQ2437" s="69"/>
      <c r="BR2437" s="69"/>
      <c r="BS2437" s="69"/>
      <c r="BT2437" s="69"/>
      <c r="BU2437" s="69"/>
      <c r="BV2437" s="69"/>
      <c r="BW2437" s="69"/>
      <c r="BX2437" s="69"/>
      <c r="BY2437" s="69"/>
      <c r="BZ2437" s="69"/>
      <c r="CA2437" s="69"/>
      <c r="CB2437" s="69"/>
      <c r="CC2437" s="69"/>
      <c r="CD2437" s="69"/>
      <c r="CE2437" s="69"/>
      <c r="CF2437" s="69"/>
      <c r="CG2437" s="69"/>
      <c r="CH2437" s="69"/>
      <c r="CI2437" s="69"/>
      <c r="CJ2437" s="69"/>
      <c r="CK2437" s="69"/>
      <c r="CL2437" s="69"/>
      <c r="CM2437" s="69"/>
      <c r="CN2437" s="69"/>
      <c r="CO2437" s="69"/>
      <c r="CP2437" s="69"/>
      <c r="CQ2437" s="69"/>
      <c r="CR2437" s="69"/>
      <c r="CS2437" s="69"/>
      <c r="CT2437" s="69"/>
      <c r="CU2437" s="69"/>
      <c r="CV2437" s="69"/>
      <c r="CW2437" s="69"/>
      <c r="CX2437" s="69"/>
      <c r="CY2437" s="69"/>
      <c r="CZ2437" s="69"/>
      <c r="DA2437" s="69"/>
      <c r="DB2437" s="69"/>
      <c r="DC2437" s="69"/>
      <c r="DD2437" s="69"/>
      <c r="DE2437" s="69"/>
      <c r="DF2437" s="69"/>
      <c r="DG2437" s="69"/>
      <c r="DH2437" s="69"/>
      <c r="DI2437" s="69"/>
      <c r="DJ2437" s="69"/>
      <c r="DK2437" s="69"/>
      <c r="DL2437" s="69"/>
      <c r="DM2437" s="69"/>
      <c r="DN2437" s="69"/>
      <c r="DO2437" s="69"/>
      <c r="DP2437" s="69"/>
      <c r="DQ2437" s="69"/>
      <c r="DR2437" s="69"/>
      <c r="DS2437" s="69"/>
      <c r="DT2437" s="69"/>
      <c r="DU2437" s="69"/>
      <c r="DV2437" s="69"/>
      <c r="DW2437" s="69"/>
      <c r="DX2437" s="69"/>
      <c r="DY2437" s="69"/>
      <c r="DZ2437" s="69"/>
      <c r="EA2437" s="69"/>
      <c r="EB2437" s="69"/>
      <c r="EC2437" s="69"/>
      <c r="ED2437" s="69"/>
      <c r="EE2437" s="69"/>
      <c r="EF2437" s="69"/>
      <c r="EG2437" s="69"/>
      <c r="EH2437" s="69"/>
      <c r="EI2437" s="69"/>
      <c r="EJ2437" s="69"/>
      <c r="EK2437" s="69"/>
      <c r="EL2437" s="69"/>
      <c r="EM2437" s="69"/>
      <c r="EN2437" s="69"/>
      <c r="EO2437" s="69"/>
      <c r="EP2437" s="69"/>
      <c r="EQ2437" s="69"/>
      <c r="ER2437" s="69"/>
      <c r="ES2437" s="69"/>
      <c r="ET2437" s="69"/>
      <c r="EU2437" s="69"/>
      <c r="EV2437" s="69"/>
      <c r="EW2437" s="69"/>
      <c r="EX2437" s="69"/>
      <c r="EY2437" s="69"/>
      <c r="EZ2437" s="69"/>
      <c r="FA2437" s="69"/>
      <c r="FB2437" s="69"/>
      <c r="FC2437" s="69"/>
      <c r="FD2437" s="69"/>
      <c r="FE2437" s="69"/>
      <c r="FF2437" s="69"/>
      <c r="FG2437" s="69"/>
      <c r="FH2437" s="69"/>
      <c r="FI2437" s="69"/>
      <c r="FJ2437" s="69"/>
      <c r="FK2437" s="69"/>
      <c r="FL2437" s="69"/>
      <c r="FM2437" s="69"/>
      <c r="FN2437" s="69"/>
      <c r="FO2437" s="69"/>
      <c r="FP2437" s="69"/>
      <c r="FQ2437" s="69"/>
      <c r="FR2437" s="69"/>
      <c r="FS2437" s="69"/>
      <c r="FT2437" s="69"/>
      <c r="FU2437" s="69"/>
      <c r="FV2437" s="69"/>
      <c r="FW2437" s="69"/>
      <c r="FX2437" s="69"/>
      <c r="FY2437" s="69"/>
      <c r="FZ2437" s="69"/>
      <c r="GA2437" s="69"/>
      <c r="GB2437" s="69"/>
      <c r="GC2437" s="69"/>
      <c r="GD2437" s="69"/>
      <c r="GE2437" s="69"/>
      <c r="GF2437" s="69"/>
      <c r="GG2437" s="69"/>
      <c r="GH2437" s="69"/>
      <c r="GI2437" s="69"/>
      <c r="GJ2437" s="69"/>
      <c r="GK2437" s="69"/>
      <c r="GL2437" s="69"/>
      <c r="GM2437" s="69"/>
      <c r="GN2437" s="69"/>
      <c r="GO2437" s="69"/>
      <c r="GP2437" s="69"/>
      <c r="GQ2437" s="69"/>
      <c r="GR2437" s="69"/>
      <c r="GS2437" s="69"/>
      <c r="GT2437" s="69"/>
      <c r="GU2437" s="69"/>
      <c r="GV2437" s="69"/>
      <c r="GW2437" s="69"/>
      <c r="GX2437" s="69"/>
      <c r="GY2437" s="69"/>
      <c r="GZ2437" s="69"/>
      <c r="HA2437" s="69"/>
      <c r="HB2437" s="69"/>
      <c r="HC2437" s="69"/>
      <c r="HD2437" s="69"/>
      <c r="HE2437" s="69"/>
      <c r="HF2437" s="69"/>
      <c r="HG2437" s="69"/>
      <c r="HH2437" s="69"/>
      <c r="HI2437" s="69"/>
      <c r="HJ2437" s="69"/>
      <c r="HK2437" s="69"/>
      <c r="HL2437" s="69"/>
      <c r="HM2437" s="69"/>
      <c r="HN2437" s="69"/>
      <c r="HO2437" s="69"/>
      <c r="HP2437" s="69"/>
      <c r="HQ2437" s="69"/>
      <c r="HR2437" s="69"/>
      <c r="HS2437" s="69"/>
      <c r="HT2437" s="69"/>
      <c r="HU2437" s="69"/>
      <c r="HV2437" s="69"/>
      <c r="HW2437" s="69"/>
      <c r="HX2437" s="69"/>
      <c r="HY2437" s="69"/>
      <c r="HZ2437" s="69"/>
      <c r="IA2437" s="69"/>
      <c r="IB2437" s="69"/>
      <c r="IC2437" s="69"/>
      <c r="ID2437" s="69"/>
      <c r="IE2437" s="69"/>
      <c r="IF2437" s="69"/>
      <c r="IG2437" s="69"/>
      <c r="IH2437" s="69"/>
      <c r="II2437" s="69"/>
      <c r="IJ2437" s="69"/>
      <c r="IK2437" s="69"/>
      <c r="IL2437" s="69"/>
      <c r="IM2437" s="69"/>
      <c r="IN2437" s="69"/>
    </row>
    <row r="2438" spans="1:248" s="70" customFormat="1" ht="15" customHeight="1" x14ac:dyDescent="0.2">
      <c r="A2438" s="171"/>
      <c r="B2438" s="171"/>
      <c r="C2438" s="169" t="s">
        <v>4961</v>
      </c>
      <c r="D2438" s="357"/>
      <c r="E2438" s="69"/>
      <c r="F2438" s="69"/>
      <c r="G2438" s="69"/>
      <c r="H2438" s="69"/>
      <c r="I2438" s="69"/>
      <c r="J2438" s="69"/>
      <c r="N2438" s="69"/>
      <c r="O2438" s="69"/>
      <c r="P2438" s="69"/>
      <c r="Q2438" s="69"/>
      <c r="R2438" s="69"/>
      <c r="S2438" s="69"/>
      <c r="T2438" s="69"/>
      <c r="U2438" s="69"/>
      <c r="V2438" s="69"/>
      <c r="W2438" s="69"/>
      <c r="X2438" s="69"/>
      <c r="Y2438" s="69"/>
      <c r="Z2438" s="69"/>
      <c r="AA2438" s="69"/>
      <c r="AB2438" s="69"/>
      <c r="AC2438" s="69"/>
      <c r="AD2438" s="69"/>
      <c r="AE2438" s="69"/>
      <c r="AF2438" s="69"/>
      <c r="AG2438" s="69"/>
      <c r="AH2438" s="69"/>
      <c r="AI2438" s="69"/>
      <c r="AJ2438" s="69"/>
      <c r="AK2438" s="69"/>
      <c r="AL2438" s="69"/>
      <c r="AM2438" s="69"/>
      <c r="AN2438" s="69"/>
      <c r="AO2438" s="69"/>
      <c r="AP2438" s="69"/>
      <c r="AQ2438" s="69"/>
      <c r="AR2438" s="69"/>
      <c r="AS2438" s="69"/>
      <c r="AT2438" s="69"/>
      <c r="AU2438" s="69"/>
      <c r="AV2438" s="69"/>
      <c r="AW2438" s="69"/>
      <c r="AX2438" s="69"/>
      <c r="AY2438" s="69"/>
      <c r="AZ2438" s="69"/>
      <c r="BA2438" s="69"/>
      <c r="BB2438" s="69"/>
      <c r="BC2438" s="69"/>
      <c r="BD2438" s="69"/>
      <c r="BE2438" s="69"/>
      <c r="BF2438" s="69"/>
      <c r="BG2438" s="69"/>
      <c r="BH2438" s="69"/>
      <c r="BI2438" s="69"/>
      <c r="BJ2438" s="69"/>
      <c r="BK2438" s="69"/>
      <c r="BL2438" s="69"/>
      <c r="BM2438" s="69"/>
      <c r="BN2438" s="69"/>
      <c r="BO2438" s="69"/>
      <c r="BP2438" s="69"/>
      <c r="BQ2438" s="69"/>
      <c r="BR2438" s="69"/>
      <c r="BS2438" s="69"/>
      <c r="BT2438" s="69"/>
      <c r="BU2438" s="69"/>
      <c r="BV2438" s="69"/>
      <c r="BW2438" s="69"/>
      <c r="BX2438" s="69"/>
      <c r="BY2438" s="69"/>
      <c r="BZ2438" s="69"/>
      <c r="CA2438" s="69"/>
      <c r="CB2438" s="69"/>
      <c r="CC2438" s="69"/>
      <c r="CD2438" s="69"/>
      <c r="CE2438" s="69"/>
      <c r="CF2438" s="69"/>
      <c r="CG2438" s="69"/>
      <c r="CH2438" s="69"/>
      <c r="CI2438" s="69"/>
      <c r="CJ2438" s="69"/>
      <c r="CK2438" s="69"/>
      <c r="CL2438" s="69"/>
      <c r="CM2438" s="69"/>
      <c r="CN2438" s="69"/>
      <c r="CO2438" s="69"/>
      <c r="CP2438" s="69"/>
      <c r="CQ2438" s="69"/>
      <c r="CR2438" s="69"/>
      <c r="CS2438" s="69"/>
      <c r="CT2438" s="69"/>
      <c r="CU2438" s="69"/>
      <c r="CV2438" s="69"/>
      <c r="CW2438" s="69"/>
      <c r="CX2438" s="69"/>
      <c r="CY2438" s="69"/>
      <c r="CZ2438" s="69"/>
      <c r="DA2438" s="69"/>
      <c r="DB2438" s="69"/>
      <c r="DC2438" s="69"/>
      <c r="DD2438" s="69"/>
      <c r="DE2438" s="69"/>
      <c r="DF2438" s="69"/>
      <c r="DG2438" s="69"/>
      <c r="DH2438" s="69"/>
      <c r="DI2438" s="69"/>
      <c r="DJ2438" s="69"/>
      <c r="DK2438" s="69"/>
      <c r="DL2438" s="69"/>
      <c r="DM2438" s="69"/>
      <c r="DN2438" s="69"/>
      <c r="DO2438" s="69"/>
      <c r="DP2438" s="69"/>
      <c r="DQ2438" s="69"/>
      <c r="DR2438" s="69"/>
      <c r="DS2438" s="69"/>
      <c r="DT2438" s="69"/>
      <c r="DU2438" s="69"/>
      <c r="DV2438" s="69"/>
      <c r="DW2438" s="69"/>
      <c r="DX2438" s="69"/>
      <c r="DY2438" s="69"/>
      <c r="DZ2438" s="69"/>
      <c r="EA2438" s="69"/>
      <c r="EB2438" s="69"/>
      <c r="EC2438" s="69"/>
      <c r="ED2438" s="69"/>
      <c r="EE2438" s="69"/>
      <c r="EF2438" s="69"/>
      <c r="EG2438" s="69"/>
      <c r="EH2438" s="69"/>
      <c r="EI2438" s="69"/>
      <c r="EJ2438" s="69"/>
      <c r="EK2438" s="69"/>
      <c r="EL2438" s="69"/>
      <c r="EM2438" s="69"/>
      <c r="EN2438" s="69"/>
      <c r="EO2438" s="69"/>
      <c r="EP2438" s="69"/>
      <c r="EQ2438" s="69"/>
      <c r="ER2438" s="69"/>
      <c r="ES2438" s="69"/>
      <c r="ET2438" s="69"/>
      <c r="EU2438" s="69"/>
      <c r="EV2438" s="69"/>
      <c r="EW2438" s="69"/>
      <c r="EX2438" s="69"/>
      <c r="EY2438" s="69"/>
      <c r="EZ2438" s="69"/>
      <c r="FA2438" s="69"/>
      <c r="FB2438" s="69"/>
      <c r="FC2438" s="69"/>
      <c r="FD2438" s="69"/>
      <c r="FE2438" s="69"/>
      <c r="FF2438" s="69"/>
      <c r="FG2438" s="69"/>
      <c r="FH2438" s="69"/>
      <c r="FI2438" s="69"/>
      <c r="FJ2438" s="69"/>
      <c r="FK2438" s="69"/>
      <c r="FL2438" s="69"/>
      <c r="FM2438" s="69"/>
      <c r="FN2438" s="69"/>
      <c r="FO2438" s="69"/>
      <c r="FP2438" s="69"/>
      <c r="FQ2438" s="69"/>
      <c r="FR2438" s="69"/>
      <c r="FS2438" s="69"/>
      <c r="FT2438" s="69"/>
      <c r="FU2438" s="69"/>
      <c r="FV2438" s="69"/>
      <c r="FW2438" s="69"/>
      <c r="FX2438" s="69"/>
      <c r="FY2438" s="69"/>
      <c r="FZ2438" s="69"/>
      <c r="GA2438" s="69"/>
      <c r="GB2438" s="69"/>
      <c r="GC2438" s="69"/>
      <c r="GD2438" s="69"/>
      <c r="GE2438" s="69"/>
      <c r="GF2438" s="69"/>
      <c r="GG2438" s="69"/>
      <c r="GH2438" s="69"/>
      <c r="GI2438" s="69"/>
      <c r="GJ2438" s="69"/>
      <c r="GK2438" s="69"/>
      <c r="GL2438" s="69"/>
      <c r="GM2438" s="69"/>
      <c r="GN2438" s="69"/>
      <c r="GO2438" s="69"/>
      <c r="GP2438" s="69"/>
      <c r="GQ2438" s="69"/>
      <c r="GR2438" s="69"/>
      <c r="GS2438" s="69"/>
      <c r="GT2438" s="69"/>
      <c r="GU2438" s="69"/>
      <c r="GV2438" s="69"/>
      <c r="GW2438" s="69"/>
      <c r="GX2438" s="69"/>
      <c r="GY2438" s="69"/>
      <c r="GZ2438" s="69"/>
      <c r="HA2438" s="69"/>
      <c r="HB2438" s="69"/>
      <c r="HC2438" s="69"/>
      <c r="HD2438" s="69"/>
      <c r="HE2438" s="69"/>
      <c r="HF2438" s="69"/>
      <c r="HG2438" s="69"/>
      <c r="HH2438" s="69"/>
      <c r="HI2438" s="69"/>
      <c r="HJ2438" s="69"/>
      <c r="HK2438" s="69"/>
      <c r="HL2438" s="69"/>
      <c r="HM2438" s="69"/>
      <c r="HN2438" s="69"/>
      <c r="HO2438" s="69"/>
      <c r="HP2438" s="69"/>
      <c r="HQ2438" s="69"/>
      <c r="HR2438" s="69"/>
      <c r="HS2438" s="69"/>
      <c r="HT2438" s="69"/>
      <c r="HU2438" s="69"/>
      <c r="HV2438" s="69"/>
      <c r="HW2438" s="69"/>
      <c r="HX2438" s="69"/>
      <c r="HY2438" s="69"/>
      <c r="HZ2438" s="69"/>
      <c r="IA2438" s="69"/>
      <c r="IB2438" s="69"/>
      <c r="IC2438" s="69"/>
      <c r="ID2438" s="69"/>
      <c r="IE2438" s="69"/>
      <c r="IF2438" s="69"/>
      <c r="IG2438" s="69"/>
      <c r="IH2438" s="69"/>
      <c r="II2438" s="69"/>
      <c r="IJ2438" s="69"/>
      <c r="IK2438" s="69"/>
      <c r="IL2438" s="69"/>
      <c r="IM2438" s="69"/>
      <c r="IN2438" s="69"/>
    </row>
    <row r="2439" spans="1:248" s="70" customFormat="1" ht="15" customHeight="1" x14ac:dyDescent="0.2">
      <c r="A2439" s="170" t="s">
        <v>4701</v>
      </c>
      <c r="B2439" s="172">
        <v>521778</v>
      </c>
      <c r="C2439" s="167" t="s">
        <v>4962</v>
      </c>
      <c r="D2439" s="356">
        <v>25000</v>
      </c>
      <c r="E2439" s="69"/>
      <c r="F2439" s="69"/>
      <c r="G2439" s="69"/>
      <c r="H2439" s="69"/>
      <c r="I2439" s="69"/>
      <c r="J2439" s="69"/>
      <c r="N2439" s="69"/>
      <c r="O2439" s="69"/>
      <c r="P2439" s="69"/>
      <c r="Q2439" s="69"/>
      <c r="R2439" s="69"/>
      <c r="S2439" s="69"/>
      <c r="T2439" s="69"/>
      <c r="U2439" s="69"/>
      <c r="V2439" s="69"/>
      <c r="W2439" s="69"/>
      <c r="X2439" s="69"/>
      <c r="Y2439" s="69"/>
      <c r="Z2439" s="69"/>
      <c r="AA2439" s="69"/>
      <c r="AB2439" s="69"/>
      <c r="AC2439" s="69"/>
      <c r="AD2439" s="69"/>
      <c r="AE2439" s="69"/>
      <c r="AF2439" s="69"/>
      <c r="AG2439" s="69"/>
      <c r="AH2439" s="69"/>
      <c r="AI2439" s="69"/>
      <c r="AJ2439" s="69"/>
      <c r="AK2439" s="69"/>
      <c r="AL2439" s="69"/>
      <c r="AM2439" s="69"/>
      <c r="AN2439" s="69"/>
      <c r="AO2439" s="69"/>
      <c r="AP2439" s="69"/>
      <c r="AQ2439" s="69"/>
      <c r="AR2439" s="69"/>
      <c r="AS2439" s="69"/>
      <c r="AT2439" s="69"/>
      <c r="AU2439" s="69"/>
      <c r="AV2439" s="69"/>
      <c r="AW2439" s="69"/>
      <c r="AX2439" s="69"/>
      <c r="AY2439" s="69"/>
      <c r="AZ2439" s="69"/>
      <c r="BA2439" s="69"/>
      <c r="BB2439" s="69"/>
      <c r="BC2439" s="69"/>
      <c r="BD2439" s="69"/>
      <c r="BE2439" s="69"/>
      <c r="BF2439" s="69"/>
      <c r="BG2439" s="69"/>
      <c r="BH2439" s="69"/>
      <c r="BI2439" s="69"/>
      <c r="BJ2439" s="69"/>
      <c r="BK2439" s="69"/>
      <c r="BL2439" s="69"/>
      <c r="BM2439" s="69"/>
      <c r="BN2439" s="69"/>
      <c r="BO2439" s="69"/>
      <c r="BP2439" s="69"/>
      <c r="BQ2439" s="69"/>
      <c r="BR2439" s="69"/>
      <c r="BS2439" s="69"/>
      <c r="BT2439" s="69"/>
      <c r="BU2439" s="69"/>
      <c r="BV2439" s="69"/>
      <c r="BW2439" s="69"/>
      <c r="BX2439" s="69"/>
      <c r="BY2439" s="69"/>
      <c r="BZ2439" s="69"/>
      <c r="CA2439" s="69"/>
      <c r="CB2439" s="69"/>
      <c r="CC2439" s="69"/>
      <c r="CD2439" s="69"/>
      <c r="CE2439" s="69"/>
      <c r="CF2439" s="69"/>
      <c r="CG2439" s="69"/>
      <c r="CH2439" s="69"/>
      <c r="CI2439" s="69"/>
      <c r="CJ2439" s="69"/>
      <c r="CK2439" s="69"/>
      <c r="CL2439" s="69"/>
      <c r="CM2439" s="69"/>
      <c r="CN2439" s="69"/>
      <c r="CO2439" s="69"/>
      <c r="CP2439" s="69"/>
      <c r="CQ2439" s="69"/>
      <c r="CR2439" s="69"/>
      <c r="CS2439" s="69"/>
      <c r="CT2439" s="69"/>
      <c r="CU2439" s="69"/>
      <c r="CV2439" s="69"/>
      <c r="CW2439" s="69"/>
      <c r="CX2439" s="69"/>
      <c r="CY2439" s="69"/>
      <c r="CZ2439" s="69"/>
      <c r="DA2439" s="69"/>
      <c r="DB2439" s="69"/>
      <c r="DC2439" s="69"/>
      <c r="DD2439" s="69"/>
      <c r="DE2439" s="69"/>
      <c r="DF2439" s="69"/>
      <c r="DG2439" s="69"/>
      <c r="DH2439" s="69"/>
      <c r="DI2439" s="69"/>
      <c r="DJ2439" s="69"/>
      <c r="DK2439" s="69"/>
      <c r="DL2439" s="69"/>
      <c r="DM2439" s="69"/>
      <c r="DN2439" s="69"/>
      <c r="DO2439" s="69"/>
      <c r="DP2439" s="69"/>
      <c r="DQ2439" s="69"/>
      <c r="DR2439" s="69"/>
      <c r="DS2439" s="69"/>
      <c r="DT2439" s="69"/>
      <c r="DU2439" s="69"/>
      <c r="DV2439" s="69"/>
      <c r="DW2439" s="69"/>
      <c r="DX2439" s="69"/>
      <c r="DY2439" s="69"/>
      <c r="DZ2439" s="69"/>
      <c r="EA2439" s="69"/>
      <c r="EB2439" s="69"/>
      <c r="EC2439" s="69"/>
      <c r="ED2439" s="69"/>
      <c r="EE2439" s="69"/>
      <c r="EF2439" s="69"/>
      <c r="EG2439" s="69"/>
      <c r="EH2439" s="69"/>
      <c r="EI2439" s="69"/>
      <c r="EJ2439" s="69"/>
      <c r="EK2439" s="69"/>
      <c r="EL2439" s="69"/>
      <c r="EM2439" s="69"/>
      <c r="EN2439" s="69"/>
      <c r="EO2439" s="69"/>
      <c r="EP2439" s="69"/>
      <c r="EQ2439" s="69"/>
      <c r="ER2439" s="69"/>
      <c r="ES2439" s="69"/>
      <c r="ET2439" s="69"/>
      <c r="EU2439" s="69"/>
      <c r="EV2439" s="69"/>
      <c r="EW2439" s="69"/>
      <c r="EX2439" s="69"/>
      <c r="EY2439" s="69"/>
      <c r="EZ2439" s="69"/>
      <c r="FA2439" s="69"/>
      <c r="FB2439" s="69"/>
      <c r="FC2439" s="69"/>
      <c r="FD2439" s="69"/>
      <c r="FE2439" s="69"/>
      <c r="FF2439" s="69"/>
      <c r="FG2439" s="69"/>
      <c r="FH2439" s="69"/>
      <c r="FI2439" s="69"/>
      <c r="FJ2439" s="69"/>
      <c r="FK2439" s="69"/>
      <c r="FL2439" s="69"/>
      <c r="FM2439" s="69"/>
      <c r="FN2439" s="69"/>
      <c r="FO2439" s="69"/>
      <c r="FP2439" s="69"/>
      <c r="FQ2439" s="69"/>
      <c r="FR2439" s="69"/>
      <c r="FS2439" s="69"/>
      <c r="FT2439" s="69"/>
      <c r="FU2439" s="69"/>
      <c r="FV2439" s="69"/>
      <c r="FW2439" s="69"/>
      <c r="FX2439" s="69"/>
      <c r="FY2439" s="69"/>
      <c r="FZ2439" s="69"/>
      <c r="GA2439" s="69"/>
      <c r="GB2439" s="69"/>
      <c r="GC2439" s="69"/>
      <c r="GD2439" s="69"/>
      <c r="GE2439" s="69"/>
      <c r="GF2439" s="69"/>
      <c r="GG2439" s="69"/>
      <c r="GH2439" s="69"/>
      <c r="GI2439" s="69"/>
      <c r="GJ2439" s="69"/>
      <c r="GK2439" s="69"/>
      <c r="GL2439" s="69"/>
      <c r="GM2439" s="69"/>
      <c r="GN2439" s="69"/>
      <c r="GO2439" s="69"/>
      <c r="GP2439" s="69"/>
      <c r="GQ2439" s="69"/>
      <c r="GR2439" s="69"/>
      <c r="GS2439" s="69"/>
      <c r="GT2439" s="69"/>
      <c r="GU2439" s="69"/>
      <c r="GV2439" s="69"/>
      <c r="GW2439" s="69"/>
      <c r="GX2439" s="69"/>
      <c r="GY2439" s="69"/>
      <c r="GZ2439" s="69"/>
      <c r="HA2439" s="69"/>
      <c r="HB2439" s="69"/>
      <c r="HC2439" s="69"/>
      <c r="HD2439" s="69"/>
      <c r="HE2439" s="69"/>
      <c r="HF2439" s="69"/>
      <c r="HG2439" s="69"/>
      <c r="HH2439" s="69"/>
      <c r="HI2439" s="69"/>
      <c r="HJ2439" s="69"/>
      <c r="HK2439" s="69"/>
      <c r="HL2439" s="69"/>
      <c r="HM2439" s="69"/>
      <c r="HN2439" s="69"/>
      <c r="HO2439" s="69"/>
      <c r="HP2439" s="69"/>
      <c r="HQ2439" s="69"/>
      <c r="HR2439" s="69"/>
      <c r="HS2439" s="69"/>
      <c r="HT2439" s="69"/>
      <c r="HU2439" s="69"/>
      <c r="HV2439" s="69"/>
      <c r="HW2439" s="69"/>
      <c r="HX2439" s="69"/>
      <c r="HY2439" s="69"/>
      <c r="HZ2439" s="69"/>
      <c r="IA2439" s="69"/>
      <c r="IB2439" s="69"/>
      <c r="IC2439" s="69"/>
      <c r="ID2439" s="69"/>
      <c r="IE2439" s="69"/>
      <c r="IF2439" s="69"/>
      <c r="IG2439" s="69"/>
      <c r="IH2439" s="69"/>
      <c r="II2439" s="69"/>
      <c r="IJ2439" s="69"/>
      <c r="IK2439" s="69"/>
      <c r="IL2439" s="69"/>
      <c r="IM2439" s="69"/>
      <c r="IN2439" s="69"/>
    </row>
    <row r="2440" spans="1:248" s="70" customFormat="1" ht="15" customHeight="1" x14ac:dyDescent="0.2">
      <c r="A2440" s="170" t="s">
        <v>4701</v>
      </c>
      <c r="B2440" s="172">
        <v>521779</v>
      </c>
      <c r="C2440" s="167" t="s">
        <v>4963</v>
      </c>
      <c r="D2440" s="356">
        <v>35000</v>
      </c>
      <c r="E2440" s="69"/>
      <c r="F2440" s="69"/>
      <c r="G2440" s="69"/>
      <c r="H2440" s="69"/>
      <c r="I2440" s="69"/>
      <c r="J2440" s="69"/>
      <c r="N2440" s="69"/>
      <c r="O2440" s="69"/>
      <c r="P2440" s="69"/>
      <c r="Q2440" s="69"/>
      <c r="R2440" s="69"/>
      <c r="S2440" s="69"/>
      <c r="T2440" s="69"/>
      <c r="U2440" s="69"/>
      <c r="V2440" s="69"/>
      <c r="W2440" s="69"/>
      <c r="X2440" s="69"/>
      <c r="Y2440" s="69"/>
      <c r="Z2440" s="69"/>
      <c r="AA2440" s="69"/>
      <c r="AB2440" s="69"/>
      <c r="AC2440" s="69"/>
      <c r="AD2440" s="69"/>
      <c r="AE2440" s="69"/>
      <c r="AF2440" s="69"/>
      <c r="AG2440" s="69"/>
      <c r="AH2440" s="69"/>
      <c r="AI2440" s="69"/>
      <c r="AJ2440" s="69"/>
      <c r="AK2440" s="69"/>
      <c r="AL2440" s="69"/>
      <c r="AM2440" s="69"/>
      <c r="AN2440" s="69"/>
      <c r="AO2440" s="69"/>
      <c r="AP2440" s="69"/>
      <c r="AQ2440" s="69"/>
      <c r="AR2440" s="69"/>
      <c r="AS2440" s="69"/>
      <c r="AT2440" s="69"/>
      <c r="AU2440" s="69"/>
      <c r="AV2440" s="69"/>
      <c r="AW2440" s="69"/>
      <c r="AX2440" s="69"/>
      <c r="AY2440" s="69"/>
      <c r="AZ2440" s="69"/>
      <c r="BA2440" s="69"/>
      <c r="BB2440" s="69"/>
      <c r="BC2440" s="69"/>
      <c r="BD2440" s="69"/>
      <c r="BE2440" s="69"/>
      <c r="BF2440" s="69"/>
      <c r="BG2440" s="69"/>
      <c r="BH2440" s="69"/>
      <c r="BI2440" s="69"/>
      <c r="BJ2440" s="69"/>
      <c r="BK2440" s="69"/>
      <c r="BL2440" s="69"/>
      <c r="BM2440" s="69"/>
      <c r="BN2440" s="69"/>
      <c r="BO2440" s="69"/>
      <c r="BP2440" s="69"/>
      <c r="BQ2440" s="69"/>
      <c r="BR2440" s="69"/>
      <c r="BS2440" s="69"/>
      <c r="BT2440" s="69"/>
      <c r="BU2440" s="69"/>
      <c r="BV2440" s="69"/>
      <c r="BW2440" s="69"/>
      <c r="BX2440" s="69"/>
      <c r="BY2440" s="69"/>
      <c r="BZ2440" s="69"/>
      <c r="CA2440" s="69"/>
      <c r="CB2440" s="69"/>
      <c r="CC2440" s="69"/>
      <c r="CD2440" s="69"/>
      <c r="CE2440" s="69"/>
      <c r="CF2440" s="69"/>
      <c r="CG2440" s="69"/>
      <c r="CH2440" s="69"/>
      <c r="CI2440" s="69"/>
      <c r="CJ2440" s="69"/>
      <c r="CK2440" s="69"/>
      <c r="CL2440" s="69"/>
      <c r="CM2440" s="69"/>
      <c r="CN2440" s="69"/>
      <c r="CO2440" s="69"/>
      <c r="CP2440" s="69"/>
      <c r="CQ2440" s="69"/>
      <c r="CR2440" s="69"/>
      <c r="CS2440" s="69"/>
      <c r="CT2440" s="69"/>
      <c r="CU2440" s="69"/>
      <c r="CV2440" s="69"/>
      <c r="CW2440" s="69"/>
      <c r="CX2440" s="69"/>
      <c r="CY2440" s="69"/>
      <c r="CZ2440" s="69"/>
      <c r="DA2440" s="69"/>
      <c r="DB2440" s="69"/>
      <c r="DC2440" s="69"/>
      <c r="DD2440" s="69"/>
      <c r="DE2440" s="69"/>
      <c r="DF2440" s="69"/>
      <c r="DG2440" s="69"/>
      <c r="DH2440" s="69"/>
      <c r="DI2440" s="69"/>
      <c r="DJ2440" s="69"/>
      <c r="DK2440" s="69"/>
      <c r="DL2440" s="69"/>
      <c r="DM2440" s="69"/>
      <c r="DN2440" s="69"/>
      <c r="DO2440" s="69"/>
      <c r="DP2440" s="69"/>
      <c r="DQ2440" s="69"/>
      <c r="DR2440" s="69"/>
      <c r="DS2440" s="69"/>
      <c r="DT2440" s="69"/>
      <c r="DU2440" s="69"/>
      <c r="DV2440" s="69"/>
      <c r="DW2440" s="69"/>
      <c r="DX2440" s="69"/>
      <c r="DY2440" s="69"/>
      <c r="DZ2440" s="69"/>
      <c r="EA2440" s="69"/>
      <c r="EB2440" s="69"/>
      <c r="EC2440" s="69"/>
      <c r="ED2440" s="69"/>
      <c r="EE2440" s="69"/>
      <c r="EF2440" s="69"/>
      <c r="EG2440" s="69"/>
      <c r="EH2440" s="69"/>
      <c r="EI2440" s="69"/>
      <c r="EJ2440" s="69"/>
      <c r="EK2440" s="69"/>
      <c r="EL2440" s="69"/>
      <c r="EM2440" s="69"/>
      <c r="EN2440" s="69"/>
      <c r="EO2440" s="69"/>
      <c r="EP2440" s="69"/>
      <c r="EQ2440" s="69"/>
      <c r="ER2440" s="69"/>
      <c r="ES2440" s="69"/>
      <c r="ET2440" s="69"/>
      <c r="EU2440" s="69"/>
      <c r="EV2440" s="69"/>
      <c r="EW2440" s="69"/>
      <c r="EX2440" s="69"/>
      <c r="EY2440" s="69"/>
      <c r="EZ2440" s="69"/>
      <c r="FA2440" s="69"/>
      <c r="FB2440" s="69"/>
      <c r="FC2440" s="69"/>
      <c r="FD2440" s="69"/>
      <c r="FE2440" s="69"/>
      <c r="FF2440" s="69"/>
      <c r="FG2440" s="69"/>
      <c r="FH2440" s="69"/>
      <c r="FI2440" s="69"/>
      <c r="FJ2440" s="69"/>
      <c r="FK2440" s="69"/>
      <c r="FL2440" s="69"/>
      <c r="FM2440" s="69"/>
      <c r="FN2440" s="69"/>
      <c r="FO2440" s="69"/>
      <c r="FP2440" s="69"/>
      <c r="FQ2440" s="69"/>
      <c r="FR2440" s="69"/>
      <c r="FS2440" s="69"/>
      <c r="FT2440" s="69"/>
      <c r="FU2440" s="69"/>
      <c r="FV2440" s="69"/>
      <c r="FW2440" s="69"/>
      <c r="FX2440" s="69"/>
      <c r="FY2440" s="69"/>
      <c r="FZ2440" s="69"/>
      <c r="GA2440" s="69"/>
      <c r="GB2440" s="69"/>
      <c r="GC2440" s="69"/>
      <c r="GD2440" s="69"/>
      <c r="GE2440" s="69"/>
      <c r="GF2440" s="69"/>
      <c r="GG2440" s="69"/>
      <c r="GH2440" s="69"/>
      <c r="GI2440" s="69"/>
      <c r="GJ2440" s="69"/>
      <c r="GK2440" s="69"/>
      <c r="GL2440" s="69"/>
      <c r="GM2440" s="69"/>
      <c r="GN2440" s="69"/>
      <c r="GO2440" s="69"/>
      <c r="GP2440" s="69"/>
      <c r="GQ2440" s="69"/>
      <c r="GR2440" s="69"/>
      <c r="GS2440" s="69"/>
      <c r="GT2440" s="69"/>
      <c r="GU2440" s="69"/>
      <c r="GV2440" s="69"/>
      <c r="GW2440" s="69"/>
      <c r="GX2440" s="69"/>
      <c r="GY2440" s="69"/>
      <c r="GZ2440" s="69"/>
      <c r="HA2440" s="69"/>
      <c r="HB2440" s="69"/>
      <c r="HC2440" s="69"/>
      <c r="HD2440" s="69"/>
      <c r="HE2440" s="69"/>
      <c r="HF2440" s="69"/>
      <c r="HG2440" s="69"/>
      <c r="HH2440" s="69"/>
      <c r="HI2440" s="69"/>
      <c r="HJ2440" s="69"/>
      <c r="HK2440" s="69"/>
      <c r="HL2440" s="69"/>
      <c r="HM2440" s="69"/>
      <c r="HN2440" s="69"/>
      <c r="HO2440" s="69"/>
      <c r="HP2440" s="69"/>
      <c r="HQ2440" s="69"/>
      <c r="HR2440" s="69"/>
      <c r="HS2440" s="69"/>
      <c r="HT2440" s="69"/>
      <c r="HU2440" s="69"/>
      <c r="HV2440" s="69"/>
      <c r="HW2440" s="69"/>
      <c r="HX2440" s="69"/>
      <c r="HY2440" s="69"/>
      <c r="HZ2440" s="69"/>
      <c r="IA2440" s="69"/>
      <c r="IB2440" s="69"/>
      <c r="IC2440" s="69"/>
      <c r="ID2440" s="69"/>
      <c r="IE2440" s="69"/>
      <c r="IF2440" s="69"/>
      <c r="IG2440" s="69"/>
      <c r="IH2440" s="69"/>
      <c r="II2440" s="69"/>
      <c r="IJ2440" s="69"/>
      <c r="IK2440" s="69"/>
      <c r="IL2440" s="69"/>
      <c r="IM2440" s="69"/>
      <c r="IN2440" s="69"/>
    </row>
    <row r="2441" spans="1:248" s="70" customFormat="1" ht="15" customHeight="1" x14ac:dyDescent="0.2">
      <c r="A2441" s="170" t="s">
        <v>4701</v>
      </c>
      <c r="B2441" s="172">
        <v>521780</v>
      </c>
      <c r="C2441" s="167" t="s">
        <v>4964</v>
      </c>
      <c r="D2441" s="356">
        <v>70000</v>
      </c>
      <c r="E2441" s="69"/>
      <c r="F2441" s="69"/>
      <c r="G2441" s="69"/>
      <c r="H2441" s="69"/>
      <c r="I2441" s="69"/>
      <c r="J2441" s="69"/>
      <c r="N2441" s="69"/>
      <c r="O2441" s="69"/>
      <c r="P2441" s="69"/>
      <c r="Q2441" s="69"/>
      <c r="R2441" s="69"/>
      <c r="S2441" s="69"/>
      <c r="T2441" s="69"/>
      <c r="U2441" s="69"/>
      <c r="V2441" s="69"/>
      <c r="W2441" s="69"/>
      <c r="X2441" s="69"/>
      <c r="Y2441" s="69"/>
      <c r="Z2441" s="69"/>
      <c r="AA2441" s="69"/>
      <c r="AB2441" s="69"/>
      <c r="AC2441" s="69"/>
      <c r="AD2441" s="69"/>
      <c r="AE2441" s="69"/>
      <c r="AF2441" s="69"/>
      <c r="AG2441" s="69"/>
      <c r="AH2441" s="69"/>
      <c r="AI2441" s="69"/>
      <c r="AJ2441" s="69"/>
      <c r="AK2441" s="69"/>
      <c r="AL2441" s="69"/>
      <c r="AM2441" s="69"/>
      <c r="AN2441" s="69"/>
      <c r="AO2441" s="69"/>
      <c r="AP2441" s="69"/>
      <c r="AQ2441" s="69"/>
      <c r="AR2441" s="69"/>
      <c r="AS2441" s="69"/>
      <c r="AT2441" s="69"/>
      <c r="AU2441" s="69"/>
      <c r="AV2441" s="69"/>
      <c r="AW2441" s="69"/>
      <c r="AX2441" s="69"/>
      <c r="AY2441" s="69"/>
      <c r="AZ2441" s="69"/>
      <c r="BA2441" s="69"/>
      <c r="BB2441" s="69"/>
      <c r="BC2441" s="69"/>
      <c r="BD2441" s="69"/>
      <c r="BE2441" s="69"/>
      <c r="BF2441" s="69"/>
      <c r="BG2441" s="69"/>
      <c r="BH2441" s="69"/>
      <c r="BI2441" s="69"/>
      <c r="BJ2441" s="69"/>
      <c r="BK2441" s="69"/>
      <c r="BL2441" s="69"/>
      <c r="BM2441" s="69"/>
      <c r="BN2441" s="69"/>
      <c r="BO2441" s="69"/>
      <c r="BP2441" s="69"/>
      <c r="BQ2441" s="69"/>
      <c r="BR2441" s="69"/>
      <c r="BS2441" s="69"/>
      <c r="BT2441" s="69"/>
      <c r="BU2441" s="69"/>
      <c r="BV2441" s="69"/>
      <c r="BW2441" s="69"/>
      <c r="BX2441" s="69"/>
      <c r="BY2441" s="69"/>
      <c r="BZ2441" s="69"/>
      <c r="CA2441" s="69"/>
      <c r="CB2441" s="69"/>
      <c r="CC2441" s="69"/>
      <c r="CD2441" s="69"/>
      <c r="CE2441" s="69"/>
      <c r="CF2441" s="69"/>
      <c r="CG2441" s="69"/>
      <c r="CH2441" s="69"/>
      <c r="CI2441" s="69"/>
      <c r="CJ2441" s="69"/>
      <c r="CK2441" s="69"/>
      <c r="CL2441" s="69"/>
      <c r="CM2441" s="69"/>
      <c r="CN2441" s="69"/>
      <c r="CO2441" s="69"/>
      <c r="CP2441" s="69"/>
      <c r="CQ2441" s="69"/>
      <c r="CR2441" s="69"/>
      <c r="CS2441" s="69"/>
      <c r="CT2441" s="69"/>
      <c r="CU2441" s="69"/>
      <c r="CV2441" s="69"/>
      <c r="CW2441" s="69"/>
      <c r="CX2441" s="69"/>
      <c r="CY2441" s="69"/>
      <c r="CZ2441" s="69"/>
      <c r="DA2441" s="69"/>
      <c r="DB2441" s="69"/>
      <c r="DC2441" s="69"/>
      <c r="DD2441" s="69"/>
      <c r="DE2441" s="69"/>
      <c r="DF2441" s="69"/>
      <c r="DG2441" s="69"/>
      <c r="DH2441" s="69"/>
      <c r="DI2441" s="69"/>
      <c r="DJ2441" s="69"/>
      <c r="DK2441" s="69"/>
      <c r="DL2441" s="69"/>
      <c r="DM2441" s="69"/>
      <c r="DN2441" s="69"/>
      <c r="DO2441" s="69"/>
      <c r="DP2441" s="69"/>
      <c r="DQ2441" s="69"/>
      <c r="DR2441" s="69"/>
      <c r="DS2441" s="69"/>
      <c r="DT2441" s="69"/>
      <c r="DU2441" s="69"/>
      <c r="DV2441" s="69"/>
      <c r="DW2441" s="69"/>
      <c r="DX2441" s="69"/>
      <c r="DY2441" s="69"/>
      <c r="DZ2441" s="69"/>
      <c r="EA2441" s="69"/>
      <c r="EB2441" s="69"/>
      <c r="EC2441" s="69"/>
      <c r="ED2441" s="69"/>
      <c r="EE2441" s="69"/>
      <c r="EF2441" s="69"/>
      <c r="EG2441" s="69"/>
      <c r="EH2441" s="69"/>
      <c r="EI2441" s="69"/>
      <c r="EJ2441" s="69"/>
      <c r="EK2441" s="69"/>
      <c r="EL2441" s="69"/>
      <c r="EM2441" s="69"/>
      <c r="EN2441" s="69"/>
      <c r="EO2441" s="69"/>
      <c r="EP2441" s="69"/>
      <c r="EQ2441" s="69"/>
      <c r="ER2441" s="69"/>
      <c r="ES2441" s="69"/>
      <c r="ET2441" s="69"/>
      <c r="EU2441" s="69"/>
      <c r="EV2441" s="69"/>
      <c r="EW2441" s="69"/>
      <c r="EX2441" s="69"/>
      <c r="EY2441" s="69"/>
      <c r="EZ2441" s="69"/>
      <c r="FA2441" s="69"/>
      <c r="FB2441" s="69"/>
      <c r="FC2441" s="69"/>
      <c r="FD2441" s="69"/>
      <c r="FE2441" s="69"/>
      <c r="FF2441" s="69"/>
      <c r="FG2441" s="69"/>
      <c r="FH2441" s="69"/>
      <c r="FI2441" s="69"/>
      <c r="FJ2441" s="69"/>
      <c r="FK2441" s="69"/>
      <c r="FL2441" s="69"/>
      <c r="FM2441" s="69"/>
      <c r="FN2441" s="69"/>
      <c r="FO2441" s="69"/>
      <c r="FP2441" s="69"/>
      <c r="FQ2441" s="69"/>
      <c r="FR2441" s="69"/>
      <c r="FS2441" s="69"/>
      <c r="FT2441" s="69"/>
      <c r="FU2441" s="69"/>
      <c r="FV2441" s="69"/>
      <c r="FW2441" s="69"/>
      <c r="FX2441" s="69"/>
      <c r="FY2441" s="69"/>
      <c r="FZ2441" s="69"/>
      <c r="GA2441" s="69"/>
      <c r="GB2441" s="69"/>
      <c r="GC2441" s="69"/>
      <c r="GD2441" s="69"/>
      <c r="GE2441" s="69"/>
      <c r="GF2441" s="69"/>
      <c r="GG2441" s="69"/>
      <c r="GH2441" s="69"/>
      <c r="GI2441" s="69"/>
      <c r="GJ2441" s="69"/>
      <c r="GK2441" s="69"/>
      <c r="GL2441" s="69"/>
      <c r="GM2441" s="69"/>
      <c r="GN2441" s="69"/>
      <c r="GO2441" s="69"/>
      <c r="GP2441" s="69"/>
      <c r="GQ2441" s="69"/>
      <c r="GR2441" s="69"/>
      <c r="GS2441" s="69"/>
      <c r="GT2441" s="69"/>
      <c r="GU2441" s="69"/>
      <c r="GV2441" s="69"/>
      <c r="GW2441" s="69"/>
      <c r="GX2441" s="69"/>
      <c r="GY2441" s="69"/>
      <c r="GZ2441" s="69"/>
      <c r="HA2441" s="69"/>
      <c r="HB2441" s="69"/>
      <c r="HC2441" s="69"/>
      <c r="HD2441" s="69"/>
      <c r="HE2441" s="69"/>
      <c r="HF2441" s="69"/>
      <c r="HG2441" s="69"/>
      <c r="HH2441" s="69"/>
      <c r="HI2441" s="69"/>
      <c r="HJ2441" s="69"/>
      <c r="HK2441" s="69"/>
      <c r="HL2441" s="69"/>
      <c r="HM2441" s="69"/>
      <c r="HN2441" s="69"/>
      <c r="HO2441" s="69"/>
      <c r="HP2441" s="69"/>
      <c r="HQ2441" s="69"/>
      <c r="HR2441" s="69"/>
      <c r="HS2441" s="69"/>
      <c r="HT2441" s="69"/>
      <c r="HU2441" s="69"/>
      <c r="HV2441" s="69"/>
      <c r="HW2441" s="69"/>
      <c r="HX2441" s="69"/>
      <c r="HY2441" s="69"/>
      <c r="HZ2441" s="69"/>
      <c r="IA2441" s="69"/>
      <c r="IB2441" s="69"/>
      <c r="IC2441" s="69"/>
      <c r="ID2441" s="69"/>
      <c r="IE2441" s="69"/>
      <c r="IF2441" s="69"/>
      <c r="IG2441" s="69"/>
      <c r="IH2441" s="69"/>
      <c r="II2441" s="69"/>
      <c r="IJ2441" s="69"/>
      <c r="IK2441" s="69"/>
      <c r="IL2441" s="69"/>
      <c r="IM2441" s="69"/>
      <c r="IN2441" s="69"/>
    </row>
    <row r="2442" spans="1:248" s="70" customFormat="1" ht="15" customHeight="1" x14ac:dyDescent="0.2">
      <c r="A2442" s="170" t="s">
        <v>4701</v>
      </c>
      <c r="B2442" s="172">
        <v>521781</v>
      </c>
      <c r="C2442" s="167" t="s">
        <v>4965</v>
      </c>
      <c r="D2442" s="356">
        <v>150000</v>
      </c>
      <c r="E2442" s="69"/>
      <c r="F2442" s="69"/>
      <c r="G2442" s="69"/>
      <c r="H2442" s="69"/>
      <c r="I2442" s="69"/>
      <c r="J2442" s="69"/>
      <c r="N2442" s="69"/>
      <c r="O2442" s="69"/>
      <c r="P2442" s="69"/>
      <c r="Q2442" s="69"/>
      <c r="R2442" s="69"/>
      <c r="S2442" s="69"/>
      <c r="T2442" s="69"/>
      <c r="U2442" s="69"/>
      <c r="V2442" s="69"/>
      <c r="W2442" s="69"/>
      <c r="X2442" s="69"/>
      <c r="Y2442" s="69"/>
      <c r="Z2442" s="69"/>
      <c r="AA2442" s="69"/>
      <c r="AB2442" s="69"/>
      <c r="AC2442" s="69"/>
      <c r="AD2442" s="69"/>
      <c r="AE2442" s="69"/>
      <c r="AF2442" s="69"/>
      <c r="AG2442" s="69"/>
      <c r="AH2442" s="69"/>
      <c r="AI2442" s="69"/>
      <c r="AJ2442" s="69"/>
      <c r="AK2442" s="69"/>
      <c r="AL2442" s="69"/>
      <c r="AM2442" s="69"/>
      <c r="AN2442" s="69"/>
      <c r="AO2442" s="69"/>
      <c r="AP2442" s="69"/>
      <c r="AQ2442" s="69"/>
      <c r="AR2442" s="69"/>
      <c r="AS2442" s="69"/>
      <c r="AT2442" s="69"/>
      <c r="AU2442" s="69"/>
      <c r="AV2442" s="69"/>
      <c r="AW2442" s="69"/>
      <c r="AX2442" s="69"/>
      <c r="AY2442" s="69"/>
      <c r="AZ2442" s="69"/>
      <c r="BA2442" s="69"/>
      <c r="BB2442" s="69"/>
      <c r="BC2442" s="69"/>
      <c r="BD2442" s="69"/>
      <c r="BE2442" s="69"/>
      <c r="BF2442" s="69"/>
      <c r="BG2442" s="69"/>
      <c r="BH2442" s="69"/>
      <c r="BI2442" s="69"/>
      <c r="BJ2442" s="69"/>
      <c r="BK2442" s="69"/>
      <c r="BL2442" s="69"/>
      <c r="BM2442" s="69"/>
      <c r="BN2442" s="69"/>
      <c r="BO2442" s="69"/>
      <c r="BP2442" s="69"/>
      <c r="BQ2442" s="69"/>
      <c r="BR2442" s="69"/>
      <c r="BS2442" s="69"/>
      <c r="BT2442" s="69"/>
      <c r="BU2442" s="69"/>
      <c r="BV2442" s="69"/>
      <c r="BW2442" s="69"/>
      <c r="BX2442" s="69"/>
      <c r="BY2442" s="69"/>
      <c r="BZ2442" s="69"/>
      <c r="CA2442" s="69"/>
      <c r="CB2442" s="69"/>
      <c r="CC2442" s="69"/>
      <c r="CD2442" s="69"/>
      <c r="CE2442" s="69"/>
      <c r="CF2442" s="69"/>
      <c r="CG2442" s="69"/>
      <c r="CH2442" s="69"/>
      <c r="CI2442" s="69"/>
      <c r="CJ2442" s="69"/>
      <c r="CK2442" s="69"/>
      <c r="CL2442" s="69"/>
      <c r="CM2442" s="69"/>
      <c r="CN2442" s="69"/>
      <c r="CO2442" s="69"/>
      <c r="CP2442" s="69"/>
      <c r="CQ2442" s="69"/>
      <c r="CR2442" s="69"/>
      <c r="CS2442" s="69"/>
      <c r="CT2442" s="69"/>
      <c r="CU2442" s="69"/>
      <c r="CV2442" s="69"/>
      <c r="CW2442" s="69"/>
      <c r="CX2442" s="69"/>
      <c r="CY2442" s="69"/>
      <c r="CZ2442" s="69"/>
      <c r="DA2442" s="69"/>
      <c r="DB2442" s="69"/>
      <c r="DC2442" s="69"/>
      <c r="DD2442" s="69"/>
      <c r="DE2442" s="69"/>
      <c r="DF2442" s="69"/>
      <c r="DG2442" s="69"/>
      <c r="DH2442" s="69"/>
      <c r="DI2442" s="69"/>
      <c r="DJ2442" s="69"/>
      <c r="DK2442" s="69"/>
      <c r="DL2442" s="69"/>
      <c r="DM2442" s="69"/>
      <c r="DN2442" s="69"/>
      <c r="DO2442" s="69"/>
      <c r="DP2442" s="69"/>
      <c r="DQ2442" s="69"/>
      <c r="DR2442" s="69"/>
      <c r="DS2442" s="69"/>
      <c r="DT2442" s="69"/>
      <c r="DU2442" s="69"/>
      <c r="DV2442" s="69"/>
      <c r="DW2442" s="69"/>
      <c r="DX2442" s="69"/>
      <c r="DY2442" s="69"/>
      <c r="DZ2442" s="69"/>
      <c r="EA2442" s="69"/>
      <c r="EB2442" s="69"/>
      <c r="EC2442" s="69"/>
      <c r="ED2442" s="69"/>
      <c r="EE2442" s="69"/>
      <c r="EF2442" s="69"/>
      <c r="EG2442" s="69"/>
      <c r="EH2442" s="69"/>
      <c r="EI2442" s="69"/>
      <c r="EJ2442" s="69"/>
      <c r="EK2442" s="69"/>
      <c r="EL2442" s="69"/>
      <c r="EM2442" s="69"/>
      <c r="EN2442" s="69"/>
      <c r="EO2442" s="69"/>
      <c r="EP2442" s="69"/>
      <c r="EQ2442" s="69"/>
      <c r="ER2442" s="69"/>
      <c r="ES2442" s="69"/>
      <c r="ET2442" s="69"/>
      <c r="EU2442" s="69"/>
      <c r="EV2442" s="69"/>
      <c r="EW2442" s="69"/>
      <c r="EX2442" s="69"/>
      <c r="EY2442" s="69"/>
      <c r="EZ2442" s="69"/>
      <c r="FA2442" s="69"/>
      <c r="FB2442" s="69"/>
      <c r="FC2442" s="69"/>
      <c r="FD2442" s="69"/>
      <c r="FE2442" s="69"/>
      <c r="FF2442" s="69"/>
      <c r="FG2442" s="69"/>
      <c r="FH2442" s="69"/>
      <c r="FI2442" s="69"/>
      <c r="FJ2442" s="69"/>
      <c r="FK2442" s="69"/>
      <c r="FL2442" s="69"/>
      <c r="FM2442" s="69"/>
      <c r="FN2442" s="69"/>
      <c r="FO2442" s="69"/>
      <c r="FP2442" s="69"/>
      <c r="FQ2442" s="69"/>
      <c r="FR2442" s="69"/>
      <c r="FS2442" s="69"/>
      <c r="FT2442" s="69"/>
      <c r="FU2442" s="69"/>
      <c r="FV2442" s="69"/>
      <c r="FW2442" s="69"/>
      <c r="FX2442" s="69"/>
      <c r="FY2442" s="69"/>
      <c r="FZ2442" s="69"/>
      <c r="GA2442" s="69"/>
      <c r="GB2442" s="69"/>
      <c r="GC2442" s="69"/>
      <c r="GD2442" s="69"/>
      <c r="GE2442" s="69"/>
      <c r="GF2442" s="69"/>
      <c r="GG2442" s="69"/>
      <c r="GH2442" s="69"/>
      <c r="GI2442" s="69"/>
      <c r="GJ2442" s="69"/>
      <c r="GK2442" s="69"/>
      <c r="GL2442" s="69"/>
      <c r="GM2442" s="69"/>
      <c r="GN2442" s="69"/>
      <c r="GO2442" s="69"/>
      <c r="GP2442" s="69"/>
      <c r="GQ2442" s="69"/>
      <c r="GR2442" s="69"/>
      <c r="GS2442" s="69"/>
      <c r="GT2442" s="69"/>
      <c r="GU2442" s="69"/>
      <c r="GV2442" s="69"/>
      <c r="GW2442" s="69"/>
      <c r="GX2442" s="69"/>
      <c r="GY2442" s="69"/>
      <c r="GZ2442" s="69"/>
      <c r="HA2442" s="69"/>
      <c r="HB2442" s="69"/>
      <c r="HC2442" s="69"/>
      <c r="HD2442" s="69"/>
      <c r="HE2442" s="69"/>
      <c r="HF2442" s="69"/>
      <c r="HG2442" s="69"/>
      <c r="HH2442" s="69"/>
      <c r="HI2442" s="69"/>
      <c r="HJ2442" s="69"/>
      <c r="HK2442" s="69"/>
      <c r="HL2442" s="69"/>
      <c r="HM2442" s="69"/>
      <c r="HN2442" s="69"/>
      <c r="HO2442" s="69"/>
      <c r="HP2442" s="69"/>
      <c r="HQ2442" s="69"/>
      <c r="HR2442" s="69"/>
      <c r="HS2442" s="69"/>
      <c r="HT2442" s="69"/>
      <c r="HU2442" s="69"/>
      <c r="HV2442" s="69"/>
      <c r="HW2442" s="69"/>
      <c r="HX2442" s="69"/>
      <c r="HY2442" s="69"/>
      <c r="HZ2442" s="69"/>
      <c r="IA2442" s="69"/>
      <c r="IB2442" s="69"/>
      <c r="IC2442" s="69"/>
      <c r="ID2442" s="69"/>
      <c r="IE2442" s="69"/>
      <c r="IF2442" s="69"/>
      <c r="IG2442" s="69"/>
      <c r="IH2442" s="69"/>
      <c r="II2442" s="69"/>
      <c r="IJ2442" s="69"/>
      <c r="IK2442" s="69"/>
      <c r="IL2442" s="69"/>
      <c r="IM2442" s="69"/>
      <c r="IN2442" s="69"/>
    </row>
    <row r="2443" spans="1:248" s="70" customFormat="1" ht="32.1" customHeight="1" x14ac:dyDescent="0.2">
      <c r="A2443" s="170" t="s">
        <v>4701</v>
      </c>
      <c r="B2443" s="172">
        <v>521782</v>
      </c>
      <c r="C2443" s="167" t="s">
        <v>4966</v>
      </c>
      <c r="D2443" s="356">
        <v>250000</v>
      </c>
      <c r="E2443" s="69"/>
      <c r="F2443" s="69"/>
      <c r="G2443" s="69"/>
      <c r="H2443" s="69"/>
      <c r="I2443" s="69"/>
      <c r="J2443" s="69"/>
      <c r="N2443" s="69"/>
      <c r="O2443" s="69"/>
      <c r="P2443" s="69"/>
      <c r="Q2443" s="69"/>
      <c r="R2443" s="69"/>
      <c r="S2443" s="69"/>
      <c r="T2443" s="69"/>
      <c r="U2443" s="69"/>
      <c r="V2443" s="69"/>
      <c r="W2443" s="69"/>
      <c r="X2443" s="69"/>
      <c r="Y2443" s="69"/>
      <c r="Z2443" s="69"/>
      <c r="AA2443" s="69"/>
      <c r="AB2443" s="69"/>
      <c r="AC2443" s="69"/>
      <c r="AD2443" s="69"/>
      <c r="AE2443" s="69"/>
      <c r="AF2443" s="69"/>
      <c r="AG2443" s="69"/>
      <c r="AH2443" s="69"/>
      <c r="AI2443" s="69"/>
      <c r="AJ2443" s="69"/>
      <c r="AK2443" s="69"/>
      <c r="AL2443" s="69"/>
      <c r="AM2443" s="69"/>
      <c r="AN2443" s="69"/>
      <c r="AO2443" s="69"/>
      <c r="AP2443" s="69"/>
      <c r="AQ2443" s="69"/>
      <c r="AR2443" s="69"/>
      <c r="AS2443" s="69"/>
      <c r="AT2443" s="69"/>
      <c r="AU2443" s="69"/>
      <c r="AV2443" s="69"/>
      <c r="AW2443" s="69"/>
      <c r="AX2443" s="69"/>
      <c r="AY2443" s="69"/>
      <c r="AZ2443" s="69"/>
      <c r="BA2443" s="69"/>
      <c r="BB2443" s="69"/>
      <c r="BC2443" s="69"/>
      <c r="BD2443" s="69"/>
      <c r="BE2443" s="69"/>
      <c r="BF2443" s="69"/>
      <c r="BG2443" s="69"/>
      <c r="BH2443" s="69"/>
      <c r="BI2443" s="69"/>
      <c r="BJ2443" s="69"/>
      <c r="BK2443" s="69"/>
      <c r="BL2443" s="69"/>
      <c r="BM2443" s="69"/>
      <c r="BN2443" s="69"/>
      <c r="BO2443" s="69"/>
      <c r="BP2443" s="69"/>
      <c r="BQ2443" s="69"/>
      <c r="BR2443" s="69"/>
      <c r="BS2443" s="69"/>
      <c r="BT2443" s="69"/>
      <c r="BU2443" s="69"/>
      <c r="BV2443" s="69"/>
      <c r="BW2443" s="69"/>
      <c r="BX2443" s="69"/>
      <c r="BY2443" s="69"/>
      <c r="BZ2443" s="69"/>
      <c r="CA2443" s="69"/>
      <c r="CB2443" s="69"/>
      <c r="CC2443" s="69"/>
      <c r="CD2443" s="69"/>
      <c r="CE2443" s="69"/>
      <c r="CF2443" s="69"/>
      <c r="CG2443" s="69"/>
      <c r="CH2443" s="69"/>
      <c r="CI2443" s="69"/>
      <c r="CJ2443" s="69"/>
      <c r="CK2443" s="69"/>
      <c r="CL2443" s="69"/>
      <c r="CM2443" s="69"/>
      <c r="CN2443" s="69"/>
      <c r="CO2443" s="69"/>
      <c r="CP2443" s="69"/>
      <c r="CQ2443" s="69"/>
      <c r="CR2443" s="69"/>
      <c r="CS2443" s="69"/>
      <c r="CT2443" s="69"/>
      <c r="CU2443" s="69"/>
      <c r="CV2443" s="69"/>
      <c r="CW2443" s="69"/>
      <c r="CX2443" s="69"/>
      <c r="CY2443" s="69"/>
      <c r="CZ2443" s="69"/>
      <c r="DA2443" s="69"/>
      <c r="DB2443" s="69"/>
      <c r="DC2443" s="69"/>
      <c r="DD2443" s="69"/>
      <c r="DE2443" s="69"/>
      <c r="DF2443" s="69"/>
      <c r="DG2443" s="69"/>
      <c r="DH2443" s="69"/>
      <c r="DI2443" s="69"/>
      <c r="DJ2443" s="69"/>
      <c r="DK2443" s="69"/>
      <c r="DL2443" s="69"/>
      <c r="DM2443" s="69"/>
      <c r="DN2443" s="69"/>
      <c r="DO2443" s="69"/>
      <c r="DP2443" s="69"/>
      <c r="DQ2443" s="69"/>
      <c r="DR2443" s="69"/>
      <c r="DS2443" s="69"/>
      <c r="DT2443" s="69"/>
      <c r="DU2443" s="69"/>
      <c r="DV2443" s="69"/>
      <c r="DW2443" s="69"/>
      <c r="DX2443" s="69"/>
      <c r="DY2443" s="69"/>
      <c r="DZ2443" s="69"/>
      <c r="EA2443" s="69"/>
      <c r="EB2443" s="69"/>
      <c r="EC2443" s="69"/>
      <c r="ED2443" s="69"/>
      <c r="EE2443" s="69"/>
      <c r="EF2443" s="69"/>
      <c r="EG2443" s="69"/>
      <c r="EH2443" s="69"/>
      <c r="EI2443" s="69"/>
      <c r="EJ2443" s="69"/>
      <c r="EK2443" s="69"/>
      <c r="EL2443" s="69"/>
      <c r="EM2443" s="69"/>
      <c r="EN2443" s="69"/>
      <c r="EO2443" s="69"/>
      <c r="EP2443" s="69"/>
      <c r="EQ2443" s="69"/>
      <c r="ER2443" s="69"/>
      <c r="ES2443" s="69"/>
      <c r="ET2443" s="69"/>
      <c r="EU2443" s="69"/>
      <c r="EV2443" s="69"/>
      <c r="EW2443" s="69"/>
      <c r="EX2443" s="69"/>
      <c r="EY2443" s="69"/>
      <c r="EZ2443" s="69"/>
      <c r="FA2443" s="69"/>
      <c r="FB2443" s="69"/>
      <c r="FC2443" s="69"/>
      <c r="FD2443" s="69"/>
      <c r="FE2443" s="69"/>
      <c r="FF2443" s="69"/>
      <c r="FG2443" s="69"/>
      <c r="FH2443" s="69"/>
      <c r="FI2443" s="69"/>
      <c r="FJ2443" s="69"/>
      <c r="FK2443" s="69"/>
      <c r="FL2443" s="69"/>
      <c r="FM2443" s="69"/>
      <c r="FN2443" s="69"/>
      <c r="FO2443" s="69"/>
      <c r="FP2443" s="69"/>
      <c r="FQ2443" s="69"/>
      <c r="FR2443" s="69"/>
      <c r="FS2443" s="69"/>
      <c r="FT2443" s="69"/>
      <c r="FU2443" s="69"/>
      <c r="FV2443" s="69"/>
      <c r="FW2443" s="69"/>
      <c r="FX2443" s="69"/>
      <c r="FY2443" s="69"/>
      <c r="FZ2443" s="69"/>
      <c r="GA2443" s="69"/>
      <c r="GB2443" s="69"/>
      <c r="GC2443" s="69"/>
      <c r="GD2443" s="69"/>
      <c r="GE2443" s="69"/>
      <c r="GF2443" s="69"/>
      <c r="GG2443" s="69"/>
      <c r="GH2443" s="69"/>
      <c r="GI2443" s="69"/>
      <c r="GJ2443" s="69"/>
      <c r="GK2443" s="69"/>
      <c r="GL2443" s="69"/>
      <c r="GM2443" s="69"/>
      <c r="GN2443" s="69"/>
      <c r="GO2443" s="69"/>
      <c r="GP2443" s="69"/>
      <c r="GQ2443" s="69"/>
      <c r="GR2443" s="69"/>
      <c r="GS2443" s="69"/>
      <c r="GT2443" s="69"/>
      <c r="GU2443" s="69"/>
      <c r="GV2443" s="69"/>
      <c r="GW2443" s="69"/>
      <c r="GX2443" s="69"/>
      <c r="GY2443" s="69"/>
      <c r="GZ2443" s="69"/>
      <c r="HA2443" s="69"/>
      <c r="HB2443" s="69"/>
      <c r="HC2443" s="69"/>
      <c r="HD2443" s="69"/>
      <c r="HE2443" s="69"/>
      <c r="HF2443" s="69"/>
      <c r="HG2443" s="69"/>
      <c r="HH2443" s="69"/>
      <c r="HI2443" s="69"/>
      <c r="HJ2443" s="69"/>
      <c r="HK2443" s="69"/>
      <c r="HL2443" s="69"/>
      <c r="HM2443" s="69"/>
      <c r="HN2443" s="69"/>
      <c r="HO2443" s="69"/>
      <c r="HP2443" s="69"/>
      <c r="HQ2443" s="69"/>
      <c r="HR2443" s="69"/>
      <c r="HS2443" s="69"/>
      <c r="HT2443" s="69"/>
      <c r="HU2443" s="69"/>
      <c r="HV2443" s="69"/>
      <c r="HW2443" s="69"/>
      <c r="HX2443" s="69"/>
      <c r="HY2443" s="69"/>
      <c r="HZ2443" s="69"/>
      <c r="IA2443" s="69"/>
      <c r="IB2443" s="69"/>
      <c r="IC2443" s="69"/>
      <c r="ID2443" s="69"/>
      <c r="IE2443" s="69"/>
      <c r="IF2443" s="69"/>
      <c r="IG2443" s="69"/>
      <c r="IH2443" s="69"/>
      <c r="II2443" s="69"/>
      <c r="IJ2443" s="69"/>
      <c r="IK2443" s="69"/>
      <c r="IL2443" s="69"/>
      <c r="IM2443" s="69"/>
      <c r="IN2443" s="69"/>
    </row>
    <row r="2444" spans="1:248" s="70" customFormat="1" ht="32.1" customHeight="1" x14ac:dyDescent="0.2">
      <c r="A2444" s="170" t="s">
        <v>4943</v>
      </c>
      <c r="B2444" s="172">
        <v>521783</v>
      </c>
      <c r="C2444" s="165" t="s">
        <v>4967</v>
      </c>
      <c r="D2444" s="356">
        <v>35000</v>
      </c>
      <c r="E2444" s="69"/>
      <c r="F2444" s="69"/>
      <c r="G2444" s="69"/>
      <c r="H2444" s="69"/>
      <c r="I2444" s="69"/>
      <c r="J2444" s="69"/>
      <c r="N2444" s="69"/>
      <c r="O2444" s="69"/>
      <c r="P2444" s="69"/>
      <c r="Q2444" s="69"/>
      <c r="R2444" s="69"/>
      <c r="S2444" s="69"/>
      <c r="T2444" s="69"/>
      <c r="U2444" s="69"/>
      <c r="V2444" s="69"/>
      <c r="W2444" s="69"/>
      <c r="X2444" s="69"/>
      <c r="Y2444" s="69"/>
      <c r="Z2444" s="69"/>
      <c r="AA2444" s="69"/>
      <c r="AB2444" s="69"/>
      <c r="AC2444" s="69"/>
      <c r="AD2444" s="69"/>
      <c r="AE2444" s="69"/>
      <c r="AF2444" s="69"/>
      <c r="AG2444" s="69"/>
      <c r="AH2444" s="69"/>
      <c r="AI2444" s="69"/>
      <c r="AJ2444" s="69"/>
      <c r="AK2444" s="69"/>
      <c r="AL2444" s="69"/>
      <c r="AM2444" s="69"/>
      <c r="AN2444" s="69"/>
      <c r="AO2444" s="69"/>
      <c r="AP2444" s="69"/>
      <c r="AQ2444" s="69"/>
      <c r="AR2444" s="69"/>
      <c r="AS2444" s="69"/>
      <c r="AT2444" s="69"/>
      <c r="AU2444" s="69"/>
      <c r="AV2444" s="69"/>
      <c r="AW2444" s="69"/>
      <c r="AX2444" s="69"/>
      <c r="AY2444" s="69"/>
      <c r="AZ2444" s="69"/>
      <c r="BA2444" s="69"/>
      <c r="BB2444" s="69"/>
      <c r="BC2444" s="69"/>
      <c r="BD2444" s="69"/>
      <c r="BE2444" s="69"/>
      <c r="BF2444" s="69"/>
      <c r="BG2444" s="69"/>
      <c r="BH2444" s="69"/>
      <c r="BI2444" s="69"/>
      <c r="BJ2444" s="69"/>
      <c r="BK2444" s="69"/>
      <c r="BL2444" s="69"/>
      <c r="BM2444" s="69"/>
      <c r="BN2444" s="69"/>
      <c r="BO2444" s="69"/>
      <c r="BP2444" s="69"/>
      <c r="BQ2444" s="69"/>
      <c r="BR2444" s="69"/>
      <c r="BS2444" s="69"/>
      <c r="BT2444" s="69"/>
      <c r="BU2444" s="69"/>
      <c r="BV2444" s="69"/>
      <c r="BW2444" s="69"/>
      <c r="BX2444" s="69"/>
      <c r="BY2444" s="69"/>
      <c r="BZ2444" s="69"/>
      <c r="CA2444" s="69"/>
      <c r="CB2444" s="69"/>
      <c r="CC2444" s="69"/>
      <c r="CD2444" s="69"/>
      <c r="CE2444" s="69"/>
      <c r="CF2444" s="69"/>
      <c r="CG2444" s="69"/>
      <c r="CH2444" s="69"/>
      <c r="CI2444" s="69"/>
      <c r="CJ2444" s="69"/>
      <c r="CK2444" s="69"/>
      <c r="CL2444" s="69"/>
      <c r="CM2444" s="69"/>
      <c r="CN2444" s="69"/>
      <c r="CO2444" s="69"/>
      <c r="CP2444" s="69"/>
      <c r="CQ2444" s="69"/>
      <c r="CR2444" s="69"/>
      <c r="CS2444" s="69"/>
      <c r="CT2444" s="69"/>
      <c r="CU2444" s="69"/>
      <c r="CV2444" s="69"/>
      <c r="CW2444" s="69"/>
      <c r="CX2444" s="69"/>
      <c r="CY2444" s="69"/>
      <c r="CZ2444" s="69"/>
      <c r="DA2444" s="69"/>
      <c r="DB2444" s="69"/>
      <c r="DC2444" s="69"/>
      <c r="DD2444" s="69"/>
      <c r="DE2444" s="69"/>
      <c r="DF2444" s="69"/>
      <c r="DG2444" s="69"/>
      <c r="DH2444" s="69"/>
      <c r="DI2444" s="69"/>
      <c r="DJ2444" s="69"/>
      <c r="DK2444" s="69"/>
      <c r="DL2444" s="69"/>
      <c r="DM2444" s="69"/>
      <c r="DN2444" s="69"/>
      <c r="DO2444" s="69"/>
      <c r="DP2444" s="69"/>
      <c r="DQ2444" s="69"/>
      <c r="DR2444" s="69"/>
      <c r="DS2444" s="69"/>
      <c r="DT2444" s="69"/>
      <c r="DU2444" s="69"/>
      <c r="DV2444" s="69"/>
      <c r="DW2444" s="69"/>
      <c r="DX2444" s="69"/>
      <c r="DY2444" s="69"/>
      <c r="DZ2444" s="69"/>
      <c r="EA2444" s="69"/>
      <c r="EB2444" s="69"/>
      <c r="EC2444" s="69"/>
      <c r="ED2444" s="69"/>
      <c r="EE2444" s="69"/>
      <c r="EF2444" s="69"/>
      <c r="EG2444" s="69"/>
      <c r="EH2444" s="69"/>
      <c r="EI2444" s="69"/>
      <c r="EJ2444" s="69"/>
      <c r="EK2444" s="69"/>
      <c r="EL2444" s="69"/>
      <c r="EM2444" s="69"/>
      <c r="EN2444" s="69"/>
      <c r="EO2444" s="69"/>
      <c r="EP2444" s="69"/>
      <c r="EQ2444" s="69"/>
      <c r="ER2444" s="69"/>
      <c r="ES2444" s="69"/>
      <c r="ET2444" s="69"/>
      <c r="EU2444" s="69"/>
      <c r="EV2444" s="69"/>
      <c r="EW2444" s="69"/>
      <c r="EX2444" s="69"/>
      <c r="EY2444" s="69"/>
      <c r="EZ2444" s="69"/>
      <c r="FA2444" s="69"/>
      <c r="FB2444" s="69"/>
      <c r="FC2444" s="69"/>
      <c r="FD2444" s="69"/>
      <c r="FE2444" s="69"/>
      <c r="FF2444" s="69"/>
      <c r="FG2444" s="69"/>
      <c r="FH2444" s="69"/>
      <c r="FI2444" s="69"/>
      <c r="FJ2444" s="69"/>
      <c r="FK2444" s="69"/>
      <c r="FL2444" s="69"/>
      <c r="FM2444" s="69"/>
      <c r="FN2444" s="69"/>
      <c r="FO2444" s="69"/>
      <c r="FP2444" s="69"/>
      <c r="FQ2444" s="69"/>
      <c r="FR2444" s="69"/>
      <c r="FS2444" s="69"/>
      <c r="FT2444" s="69"/>
      <c r="FU2444" s="69"/>
      <c r="FV2444" s="69"/>
      <c r="FW2444" s="69"/>
      <c r="FX2444" s="69"/>
      <c r="FY2444" s="69"/>
      <c r="FZ2444" s="69"/>
      <c r="GA2444" s="69"/>
      <c r="GB2444" s="69"/>
      <c r="GC2444" s="69"/>
      <c r="GD2444" s="69"/>
      <c r="GE2444" s="69"/>
      <c r="GF2444" s="69"/>
      <c r="GG2444" s="69"/>
      <c r="GH2444" s="69"/>
      <c r="GI2444" s="69"/>
      <c r="GJ2444" s="69"/>
      <c r="GK2444" s="69"/>
      <c r="GL2444" s="69"/>
      <c r="GM2444" s="69"/>
      <c r="GN2444" s="69"/>
      <c r="GO2444" s="69"/>
      <c r="GP2444" s="69"/>
      <c r="GQ2444" s="69"/>
      <c r="GR2444" s="69"/>
      <c r="GS2444" s="69"/>
      <c r="GT2444" s="69"/>
      <c r="GU2444" s="69"/>
      <c r="GV2444" s="69"/>
      <c r="GW2444" s="69"/>
      <c r="GX2444" s="69"/>
      <c r="GY2444" s="69"/>
      <c r="GZ2444" s="69"/>
      <c r="HA2444" s="69"/>
      <c r="HB2444" s="69"/>
      <c r="HC2444" s="69"/>
      <c r="HD2444" s="69"/>
      <c r="HE2444" s="69"/>
      <c r="HF2444" s="69"/>
      <c r="HG2444" s="69"/>
      <c r="HH2444" s="69"/>
      <c r="HI2444" s="69"/>
      <c r="HJ2444" s="69"/>
      <c r="HK2444" s="69"/>
      <c r="HL2444" s="69"/>
      <c r="HM2444" s="69"/>
      <c r="HN2444" s="69"/>
      <c r="HO2444" s="69"/>
      <c r="HP2444" s="69"/>
      <c r="HQ2444" s="69"/>
      <c r="HR2444" s="69"/>
      <c r="HS2444" s="69"/>
      <c r="HT2444" s="69"/>
      <c r="HU2444" s="69"/>
      <c r="HV2444" s="69"/>
      <c r="HW2444" s="69"/>
      <c r="HX2444" s="69"/>
      <c r="HY2444" s="69"/>
      <c r="HZ2444" s="69"/>
      <c r="IA2444" s="69"/>
      <c r="IB2444" s="69"/>
      <c r="IC2444" s="69"/>
      <c r="ID2444" s="69"/>
      <c r="IE2444" s="69"/>
      <c r="IF2444" s="69"/>
      <c r="IG2444" s="69"/>
      <c r="IH2444" s="69"/>
      <c r="II2444" s="69"/>
      <c r="IJ2444" s="69"/>
      <c r="IK2444" s="69"/>
      <c r="IL2444" s="69"/>
      <c r="IM2444" s="69"/>
      <c r="IN2444" s="69"/>
    </row>
    <row r="2445" spans="1:248" s="70" customFormat="1" ht="32.1" customHeight="1" x14ac:dyDescent="0.2">
      <c r="A2445" s="137" t="s">
        <v>4701</v>
      </c>
      <c r="B2445" s="172">
        <v>521784</v>
      </c>
      <c r="C2445" s="165" t="s">
        <v>4968</v>
      </c>
      <c r="D2445" s="356">
        <v>35000</v>
      </c>
      <c r="E2445" s="69"/>
      <c r="F2445" s="69"/>
      <c r="G2445" s="69"/>
      <c r="H2445" s="69"/>
      <c r="I2445" s="69"/>
      <c r="J2445" s="69"/>
      <c r="N2445" s="69"/>
      <c r="O2445" s="69"/>
      <c r="P2445" s="69"/>
      <c r="Q2445" s="69"/>
      <c r="R2445" s="69"/>
      <c r="S2445" s="69"/>
      <c r="T2445" s="69"/>
      <c r="U2445" s="69"/>
      <c r="V2445" s="69"/>
      <c r="W2445" s="69"/>
      <c r="X2445" s="69"/>
      <c r="Y2445" s="69"/>
      <c r="Z2445" s="69"/>
      <c r="AA2445" s="69"/>
      <c r="AB2445" s="69"/>
      <c r="AC2445" s="69"/>
      <c r="AD2445" s="69"/>
      <c r="AE2445" s="69"/>
      <c r="AF2445" s="69"/>
      <c r="AG2445" s="69"/>
      <c r="AH2445" s="69"/>
      <c r="AI2445" s="69"/>
      <c r="AJ2445" s="69"/>
      <c r="AK2445" s="69"/>
      <c r="AL2445" s="69"/>
      <c r="AM2445" s="69"/>
      <c r="AN2445" s="69"/>
      <c r="AO2445" s="69"/>
      <c r="AP2445" s="69"/>
      <c r="AQ2445" s="69"/>
      <c r="AR2445" s="69"/>
      <c r="AS2445" s="69"/>
      <c r="AT2445" s="69"/>
      <c r="AU2445" s="69"/>
      <c r="AV2445" s="69"/>
      <c r="AW2445" s="69"/>
      <c r="AX2445" s="69"/>
      <c r="AY2445" s="69"/>
      <c r="AZ2445" s="69"/>
      <c r="BA2445" s="69"/>
      <c r="BB2445" s="69"/>
      <c r="BC2445" s="69"/>
      <c r="BD2445" s="69"/>
      <c r="BE2445" s="69"/>
      <c r="BF2445" s="69"/>
      <c r="BG2445" s="69"/>
      <c r="BH2445" s="69"/>
      <c r="BI2445" s="69"/>
      <c r="BJ2445" s="69"/>
      <c r="BK2445" s="69"/>
      <c r="BL2445" s="69"/>
      <c r="BM2445" s="69"/>
      <c r="BN2445" s="69"/>
      <c r="BO2445" s="69"/>
      <c r="BP2445" s="69"/>
      <c r="BQ2445" s="69"/>
      <c r="BR2445" s="69"/>
      <c r="BS2445" s="69"/>
      <c r="BT2445" s="69"/>
      <c r="BU2445" s="69"/>
      <c r="BV2445" s="69"/>
      <c r="BW2445" s="69"/>
      <c r="BX2445" s="69"/>
      <c r="BY2445" s="69"/>
      <c r="BZ2445" s="69"/>
      <c r="CA2445" s="69"/>
      <c r="CB2445" s="69"/>
      <c r="CC2445" s="69"/>
      <c r="CD2445" s="69"/>
      <c r="CE2445" s="69"/>
      <c r="CF2445" s="69"/>
      <c r="CG2445" s="69"/>
      <c r="CH2445" s="69"/>
      <c r="CI2445" s="69"/>
      <c r="CJ2445" s="69"/>
      <c r="CK2445" s="69"/>
      <c r="CL2445" s="69"/>
      <c r="CM2445" s="69"/>
      <c r="CN2445" s="69"/>
      <c r="CO2445" s="69"/>
      <c r="CP2445" s="69"/>
      <c r="CQ2445" s="69"/>
      <c r="CR2445" s="69"/>
      <c r="CS2445" s="69"/>
      <c r="CT2445" s="69"/>
      <c r="CU2445" s="69"/>
      <c r="CV2445" s="69"/>
      <c r="CW2445" s="69"/>
      <c r="CX2445" s="69"/>
      <c r="CY2445" s="69"/>
      <c r="CZ2445" s="69"/>
      <c r="DA2445" s="69"/>
      <c r="DB2445" s="69"/>
      <c r="DC2445" s="69"/>
      <c r="DD2445" s="69"/>
      <c r="DE2445" s="69"/>
      <c r="DF2445" s="69"/>
      <c r="DG2445" s="69"/>
      <c r="DH2445" s="69"/>
      <c r="DI2445" s="69"/>
      <c r="DJ2445" s="69"/>
      <c r="DK2445" s="69"/>
      <c r="DL2445" s="69"/>
      <c r="DM2445" s="69"/>
      <c r="DN2445" s="69"/>
      <c r="DO2445" s="69"/>
      <c r="DP2445" s="69"/>
      <c r="DQ2445" s="69"/>
      <c r="DR2445" s="69"/>
      <c r="DS2445" s="69"/>
      <c r="DT2445" s="69"/>
      <c r="DU2445" s="69"/>
      <c r="DV2445" s="69"/>
      <c r="DW2445" s="69"/>
      <c r="DX2445" s="69"/>
      <c r="DY2445" s="69"/>
      <c r="DZ2445" s="69"/>
      <c r="EA2445" s="69"/>
      <c r="EB2445" s="69"/>
      <c r="EC2445" s="69"/>
      <c r="ED2445" s="69"/>
      <c r="EE2445" s="69"/>
      <c r="EF2445" s="69"/>
      <c r="EG2445" s="69"/>
      <c r="EH2445" s="69"/>
      <c r="EI2445" s="69"/>
      <c r="EJ2445" s="69"/>
      <c r="EK2445" s="69"/>
      <c r="EL2445" s="69"/>
      <c r="EM2445" s="69"/>
      <c r="EN2445" s="69"/>
      <c r="EO2445" s="69"/>
      <c r="EP2445" s="69"/>
      <c r="EQ2445" s="69"/>
      <c r="ER2445" s="69"/>
      <c r="ES2445" s="69"/>
      <c r="ET2445" s="69"/>
      <c r="EU2445" s="69"/>
      <c r="EV2445" s="69"/>
      <c r="EW2445" s="69"/>
      <c r="EX2445" s="69"/>
      <c r="EY2445" s="69"/>
      <c r="EZ2445" s="69"/>
      <c r="FA2445" s="69"/>
      <c r="FB2445" s="69"/>
      <c r="FC2445" s="69"/>
      <c r="FD2445" s="69"/>
      <c r="FE2445" s="69"/>
      <c r="FF2445" s="69"/>
      <c r="FG2445" s="69"/>
      <c r="FH2445" s="69"/>
      <c r="FI2445" s="69"/>
      <c r="FJ2445" s="69"/>
      <c r="FK2445" s="69"/>
      <c r="FL2445" s="69"/>
      <c r="FM2445" s="69"/>
      <c r="FN2445" s="69"/>
      <c r="FO2445" s="69"/>
      <c r="FP2445" s="69"/>
      <c r="FQ2445" s="69"/>
      <c r="FR2445" s="69"/>
      <c r="FS2445" s="69"/>
      <c r="FT2445" s="69"/>
      <c r="FU2445" s="69"/>
      <c r="FV2445" s="69"/>
      <c r="FW2445" s="69"/>
      <c r="FX2445" s="69"/>
      <c r="FY2445" s="69"/>
      <c r="FZ2445" s="69"/>
      <c r="GA2445" s="69"/>
      <c r="GB2445" s="69"/>
      <c r="GC2445" s="69"/>
      <c r="GD2445" s="69"/>
      <c r="GE2445" s="69"/>
      <c r="GF2445" s="69"/>
      <c r="GG2445" s="69"/>
      <c r="GH2445" s="69"/>
      <c r="GI2445" s="69"/>
      <c r="GJ2445" s="69"/>
      <c r="GK2445" s="69"/>
      <c r="GL2445" s="69"/>
      <c r="GM2445" s="69"/>
      <c r="GN2445" s="69"/>
      <c r="GO2445" s="69"/>
      <c r="GP2445" s="69"/>
      <c r="GQ2445" s="69"/>
      <c r="GR2445" s="69"/>
      <c r="GS2445" s="69"/>
      <c r="GT2445" s="69"/>
      <c r="GU2445" s="69"/>
      <c r="GV2445" s="69"/>
      <c r="GW2445" s="69"/>
      <c r="GX2445" s="69"/>
      <c r="GY2445" s="69"/>
      <c r="GZ2445" s="69"/>
      <c r="HA2445" s="69"/>
      <c r="HB2445" s="69"/>
      <c r="HC2445" s="69"/>
      <c r="HD2445" s="69"/>
      <c r="HE2445" s="69"/>
      <c r="HF2445" s="69"/>
      <c r="HG2445" s="69"/>
      <c r="HH2445" s="69"/>
      <c r="HI2445" s="69"/>
      <c r="HJ2445" s="69"/>
      <c r="HK2445" s="69"/>
      <c r="HL2445" s="69"/>
      <c r="HM2445" s="69"/>
      <c r="HN2445" s="69"/>
      <c r="HO2445" s="69"/>
      <c r="HP2445" s="69"/>
      <c r="HQ2445" s="69"/>
      <c r="HR2445" s="69"/>
      <c r="HS2445" s="69"/>
      <c r="HT2445" s="69"/>
      <c r="HU2445" s="69"/>
      <c r="HV2445" s="69"/>
      <c r="HW2445" s="69"/>
      <c r="HX2445" s="69"/>
      <c r="HY2445" s="69"/>
      <c r="HZ2445" s="69"/>
      <c r="IA2445" s="69"/>
      <c r="IB2445" s="69"/>
      <c r="IC2445" s="69"/>
      <c r="ID2445" s="69"/>
      <c r="IE2445" s="69"/>
      <c r="IF2445" s="69"/>
      <c r="IG2445" s="69"/>
      <c r="IH2445" s="69"/>
      <c r="II2445" s="69"/>
      <c r="IJ2445" s="69"/>
      <c r="IK2445" s="69"/>
      <c r="IL2445" s="69"/>
      <c r="IM2445" s="69"/>
      <c r="IN2445" s="69"/>
    </row>
    <row r="2446" spans="1:248" s="70" customFormat="1" ht="15" customHeight="1" x14ac:dyDescent="0.2">
      <c r="A2446" s="171"/>
      <c r="B2446" s="171"/>
      <c r="C2446" s="173" t="s">
        <v>4969</v>
      </c>
      <c r="D2446" s="357"/>
      <c r="E2446" s="69"/>
      <c r="F2446" s="69"/>
      <c r="G2446" s="69"/>
      <c r="H2446" s="69"/>
      <c r="I2446" s="69"/>
      <c r="J2446" s="69"/>
      <c r="N2446" s="69"/>
      <c r="O2446" s="69"/>
      <c r="P2446" s="69"/>
      <c r="Q2446" s="69"/>
      <c r="R2446" s="69"/>
      <c r="S2446" s="69"/>
      <c r="T2446" s="69"/>
      <c r="U2446" s="69"/>
      <c r="V2446" s="69"/>
      <c r="W2446" s="69"/>
      <c r="X2446" s="69"/>
      <c r="Y2446" s="69"/>
      <c r="Z2446" s="69"/>
      <c r="AA2446" s="69"/>
      <c r="AB2446" s="69"/>
      <c r="AC2446" s="69"/>
      <c r="AD2446" s="69"/>
      <c r="AE2446" s="69"/>
      <c r="AF2446" s="69"/>
      <c r="AG2446" s="69"/>
      <c r="AH2446" s="69"/>
      <c r="AI2446" s="69"/>
      <c r="AJ2446" s="69"/>
      <c r="AK2446" s="69"/>
      <c r="AL2446" s="69"/>
      <c r="AM2446" s="69"/>
      <c r="AN2446" s="69"/>
      <c r="AO2446" s="69"/>
      <c r="AP2446" s="69"/>
      <c r="AQ2446" s="69"/>
      <c r="AR2446" s="69"/>
      <c r="AS2446" s="69"/>
      <c r="AT2446" s="69"/>
      <c r="AU2446" s="69"/>
      <c r="AV2446" s="69"/>
      <c r="AW2446" s="69"/>
      <c r="AX2446" s="69"/>
      <c r="AY2446" s="69"/>
      <c r="AZ2446" s="69"/>
      <c r="BA2446" s="69"/>
      <c r="BB2446" s="69"/>
      <c r="BC2446" s="69"/>
      <c r="BD2446" s="69"/>
      <c r="BE2446" s="69"/>
      <c r="BF2446" s="69"/>
      <c r="BG2446" s="69"/>
      <c r="BH2446" s="69"/>
      <c r="BI2446" s="69"/>
      <c r="BJ2446" s="69"/>
      <c r="BK2446" s="69"/>
      <c r="BL2446" s="69"/>
      <c r="BM2446" s="69"/>
      <c r="BN2446" s="69"/>
      <c r="BO2446" s="69"/>
      <c r="BP2446" s="69"/>
      <c r="BQ2446" s="69"/>
      <c r="BR2446" s="69"/>
      <c r="BS2446" s="69"/>
      <c r="BT2446" s="69"/>
      <c r="BU2446" s="69"/>
      <c r="BV2446" s="69"/>
      <c r="BW2446" s="69"/>
      <c r="BX2446" s="69"/>
      <c r="BY2446" s="69"/>
      <c r="BZ2446" s="69"/>
      <c r="CA2446" s="69"/>
      <c r="CB2446" s="69"/>
      <c r="CC2446" s="69"/>
      <c r="CD2446" s="69"/>
      <c r="CE2446" s="69"/>
      <c r="CF2446" s="69"/>
      <c r="CG2446" s="69"/>
      <c r="CH2446" s="69"/>
      <c r="CI2446" s="69"/>
      <c r="CJ2446" s="69"/>
      <c r="CK2446" s="69"/>
      <c r="CL2446" s="69"/>
      <c r="CM2446" s="69"/>
      <c r="CN2446" s="69"/>
      <c r="CO2446" s="69"/>
      <c r="CP2446" s="69"/>
      <c r="CQ2446" s="69"/>
      <c r="CR2446" s="69"/>
      <c r="CS2446" s="69"/>
      <c r="CT2446" s="69"/>
      <c r="CU2446" s="69"/>
      <c r="CV2446" s="69"/>
      <c r="CW2446" s="69"/>
      <c r="CX2446" s="69"/>
      <c r="CY2446" s="69"/>
      <c r="CZ2446" s="69"/>
      <c r="DA2446" s="69"/>
      <c r="DB2446" s="69"/>
      <c r="DC2446" s="69"/>
      <c r="DD2446" s="69"/>
      <c r="DE2446" s="69"/>
      <c r="DF2446" s="69"/>
      <c r="DG2446" s="69"/>
      <c r="DH2446" s="69"/>
      <c r="DI2446" s="69"/>
      <c r="DJ2446" s="69"/>
      <c r="DK2446" s="69"/>
      <c r="DL2446" s="69"/>
      <c r="DM2446" s="69"/>
      <c r="DN2446" s="69"/>
      <c r="DO2446" s="69"/>
      <c r="DP2446" s="69"/>
      <c r="DQ2446" s="69"/>
      <c r="DR2446" s="69"/>
      <c r="DS2446" s="69"/>
      <c r="DT2446" s="69"/>
      <c r="DU2446" s="69"/>
      <c r="DV2446" s="69"/>
      <c r="DW2446" s="69"/>
      <c r="DX2446" s="69"/>
      <c r="DY2446" s="69"/>
      <c r="DZ2446" s="69"/>
      <c r="EA2446" s="69"/>
      <c r="EB2446" s="69"/>
      <c r="EC2446" s="69"/>
      <c r="ED2446" s="69"/>
      <c r="EE2446" s="69"/>
      <c r="EF2446" s="69"/>
      <c r="EG2446" s="69"/>
      <c r="EH2446" s="69"/>
      <c r="EI2446" s="69"/>
      <c r="EJ2446" s="69"/>
      <c r="EK2446" s="69"/>
      <c r="EL2446" s="69"/>
      <c r="EM2446" s="69"/>
      <c r="EN2446" s="69"/>
      <c r="EO2446" s="69"/>
      <c r="EP2446" s="69"/>
      <c r="EQ2446" s="69"/>
      <c r="ER2446" s="69"/>
      <c r="ES2446" s="69"/>
      <c r="ET2446" s="69"/>
      <c r="EU2446" s="69"/>
      <c r="EV2446" s="69"/>
      <c r="EW2446" s="69"/>
      <c r="EX2446" s="69"/>
      <c r="EY2446" s="69"/>
      <c r="EZ2446" s="69"/>
      <c r="FA2446" s="69"/>
      <c r="FB2446" s="69"/>
      <c r="FC2446" s="69"/>
      <c r="FD2446" s="69"/>
      <c r="FE2446" s="69"/>
      <c r="FF2446" s="69"/>
      <c r="FG2446" s="69"/>
      <c r="FH2446" s="69"/>
      <c r="FI2446" s="69"/>
      <c r="FJ2446" s="69"/>
      <c r="FK2446" s="69"/>
      <c r="FL2446" s="69"/>
      <c r="FM2446" s="69"/>
      <c r="FN2446" s="69"/>
      <c r="FO2446" s="69"/>
      <c r="FP2446" s="69"/>
      <c r="FQ2446" s="69"/>
      <c r="FR2446" s="69"/>
      <c r="FS2446" s="69"/>
      <c r="FT2446" s="69"/>
      <c r="FU2446" s="69"/>
      <c r="FV2446" s="69"/>
      <c r="FW2446" s="69"/>
      <c r="FX2446" s="69"/>
      <c r="FY2446" s="69"/>
      <c r="FZ2446" s="69"/>
      <c r="GA2446" s="69"/>
      <c r="GB2446" s="69"/>
      <c r="GC2446" s="69"/>
      <c r="GD2446" s="69"/>
      <c r="GE2446" s="69"/>
      <c r="GF2446" s="69"/>
      <c r="GG2446" s="69"/>
      <c r="GH2446" s="69"/>
      <c r="GI2446" s="69"/>
      <c r="GJ2446" s="69"/>
      <c r="GK2446" s="69"/>
      <c r="GL2446" s="69"/>
      <c r="GM2446" s="69"/>
      <c r="GN2446" s="69"/>
      <c r="GO2446" s="69"/>
      <c r="GP2446" s="69"/>
      <c r="GQ2446" s="69"/>
      <c r="GR2446" s="69"/>
      <c r="GS2446" s="69"/>
      <c r="GT2446" s="69"/>
      <c r="GU2446" s="69"/>
      <c r="GV2446" s="69"/>
      <c r="GW2446" s="69"/>
      <c r="GX2446" s="69"/>
      <c r="GY2446" s="69"/>
      <c r="GZ2446" s="69"/>
      <c r="HA2446" s="69"/>
      <c r="HB2446" s="69"/>
      <c r="HC2446" s="69"/>
      <c r="HD2446" s="69"/>
      <c r="HE2446" s="69"/>
      <c r="HF2446" s="69"/>
      <c r="HG2446" s="69"/>
      <c r="HH2446" s="69"/>
      <c r="HI2446" s="69"/>
      <c r="HJ2446" s="69"/>
      <c r="HK2446" s="69"/>
      <c r="HL2446" s="69"/>
      <c r="HM2446" s="69"/>
      <c r="HN2446" s="69"/>
      <c r="HO2446" s="69"/>
      <c r="HP2446" s="69"/>
      <c r="HQ2446" s="69"/>
      <c r="HR2446" s="69"/>
      <c r="HS2446" s="69"/>
      <c r="HT2446" s="69"/>
      <c r="HU2446" s="69"/>
      <c r="HV2446" s="69"/>
      <c r="HW2446" s="69"/>
      <c r="HX2446" s="69"/>
      <c r="HY2446" s="69"/>
      <c r="HZ2446" s="69"/>
      <c r="IA2446" s="69"/>
      <c r="IB2446" s="69"/>
      <c r="IC2446" s="69"/>
      <c r="ID2446" s="69"/>
      <c r="IE2446" s="69"/>
      <c r="IF2446" s="69"/>
      <c r="IG2446" s="69"/>
      <c r="IH2446" s="69"/>
      <c r="II2446" s="69"/>
      <c r="IJ2446" s="69"/>
      <c r="IK2446" s="69"/>
      <c r="IL2446" s="69"/>
      <c r="IM2446" s="69"/>
      <c r="IN2446" s="69"/>
    </row>
    <row r="2447" spans="1:248" s="70" customFormat="1" ht="32.1" customHeight="1" x14ac:dyDescent="0.2">
      <c r="A2447" s="137" t="s">
        <v>4943</v>
      </c>
      <c r="B2447" s="145">
        <v>521785</v>
      </c>
      <c r="C2447" s="167" t="s">
        <v>4970</v>
      </c>
      <c r="D2447" s="356">
        <v>30000</v>
      </c>
      <c r="E2447" s="69"/>
      <c r="F2447" s="69"/>
      <c r="G2447" s="69"/>
      <c r="H2447" s="69"/>
      <c r="I2447" s="69"/>
      <c r="J2447" s="69"/>
      <c r="N2447" s="69"/>
      <c r="O2447" s="69"/>
      <c r="P2447" s="69"/>
      <c r="Q2447" s="69"/>
      <c r="R2447" s="69"/>
      <c r="S2447" s="69"/>
      <c r="T2447" s="69"/>
      <c r="U2447" s="69"/>
      <c r="V2447" s="69"/>
      <c r="W2447" s="69"/>
      <c r="X2447" s="69"/>
      <c r="Y2447" s="69"/>
      <c r="Z2447" s="69"/>
      <c r="AA2447" s="69"/>
      <c r="AB2447" s="69"/>
      <c r="AC2447" s="69"/>
      <c r="AD2447" s="69"/>
      <c r="AE2447" s="69"/>
      <c r="AF2447" s="69"/>
      <c r="AG2447" s="69"/>
      <c r="AH2447" s="69"/>
      <c r="AI2447" s="69"/>
      <c r="AJ2447" s="69"/>
      <c r="AK2447" s="69"/>
      <c r="AL2447" s="69"/>
      <c r="AM2447" s="69"/>
      <c r="AN2447" s="69"/>
      <c r="AO2447" s="69"/>
      <c r="AP2447" s="69"/>
      <c r="AQ2447" s="69"/>
      <c r="AR2447" s="69"/>
      <c r="AS2447" s="69"/>
      <c r="AT2447" s="69"/>
      <c r="AU2447" s="69"/>
      <c r="AV2447" s="69"/>
      <c r="AW2447" s="69"/>
      <c r="AX2447" s="69"/>
      <c r="AY2447" s="69"/>
      <c r="AZ2447" s="69"/>
      <c r="BA2447" s="69"/>
      <c r="BB2447" s="69"/>
      <c r="BC2447" s="69"/>
      <c r="BD2447" s="69"/>
      <c r="BE2447" s="69"/>
      <c r="BF2447" s="69"/>
      <c r="BG2447" s="69"/>
      <c r="BH2447" s="69"/>
      <c r="BI2447" s="69"/>
      <c r="BJ2447" s="69"/>
      <c r="BK2447" s="69"/>
      <c r="BL2447" s="69"/>
      <c r="BM2447" s="69"/>
      <c r="BN2447" s="69"/>
      <c r="BO2447" s="69"/>
      <c r="BP2447" s="69"/>
      <c r="BQ2447" s="69"/>
      <c r="BR2447" s="69"/>
      <c r="BS2447" s="69"/>
      <c r="BT2447" s="69"/>
      <c r="BU2447" s="69"/>
      <c r="BV2447" s="69"/>
      <c r="BW2447" s="69"/>
      <c r="BX2447" s="69"/>
      <c r="BY2447" s="69"/>
      <c r="BZ2447" s="69"/>
      <c r="CA2447" s="69"/>
      <c r="CB2447" s="69"/>
      <c r="CC2447" s="69"/>
      <c r="CD2447" s="69"/>
      <c r="CE2447" s="69"/>
      <c r="CF2447" s="69"/>
      <c r="CG2447" s="69"/>
      <c r="CH2447" s="69"/>
      <c r="CI2447" s="69"/>
      <c r="CJ2447" s="69"/>
      <c r="CK2447" s="69"/>
      <c r="CL2447" s="69"/>
      <c r="CM2447" s="69"/>
      <c r="CN2447" s="69"/>
      <c r="CO2447" s="69"/>
      <c r="CP2447" s="69"/>
      <c r="CQ2447" s="69"/>
      <c r="CR2447" s="69"/>
      <c r="CS2447" s="69"/>
      <c r="CT2447" s="69"/>
      <c r="CU2447" s="69"/>
      <c r="CV2447" s="69"/>
      <c r="CW2447" s="69"/>
      <c r="CX2447" s="69"/>
      <c r="CY2447" s="69"/>
      <c r="CZ2447" s="69"/>
      <c r="DA2447" s="69"/>
      <c r="DB2447" s="69"/>
      <c r="DC2447" s="69"/>
      <c r="DD2447" s="69"/>
      <c r="DE2447" s="69"/>
      <c r="DF2447" s="69"/>
      <c r="DG2447" s="69"/>
      <c r="DH2447" s="69"/>
      <c r="DI2447" s="69"/>
      <c r="DJ2447" s="69"/>
      <c r="DK2447" s="69"/>
      <c r="DL2447" s="69"/>
      <c r="DM2447" s="69"/>
      <c r="DN2447" s="69"/>
      <c r="DO2447" s="69"/>
      <c r="DP2447" s="69"/>
      <c r="DQ2447" s="69"/>
      <c r="DR2447" s="69"/>
      <c r="DS2447" s="69"/>
      <c r="DT2447" s="69"/>
      <c r="DU2447" s="69"/>
      <c r="DV2447" s="69"/>
      <c r="DW2447" s="69"/>
      <c r="DX2447" s="69"/>
      <c r="DY2447" s="69"/>
      <c r="DZ2447" s="69"/>
      <c r="EA2447" s="69"/>
      <c r="EB2447" s="69"/>
      <c r="EC2447" s="69"/>
      <c r="ED2447" s="69"/>
      <c r="EE2447" s="69"/>
      <c r="EF2447" s="69"/>
      <c r="EG2447" s="69"/>
      <c r="EH2447" s="69"/>
      <c r="EI2447" s="69"/>
      <c r="EJ2447" s="69"/>
      <c r="EK2447" s="69"/>
      <c r="EL2447" s="69"/>
      <c r="EM2447" s="69"/>
      <c r="EN2447" s="69"/>
      <c r="EO2447" s="69"/>
      <c r="EP2447" s="69"/>
      <c r="EQ2447" s="69"/>
      <c r="ER2447" s="69"/>
      <c r="ES2447" s="69"/>
      <c r="ET2447" s="69"/>
      <c r="EU2447" s="69"/>
      <c r="EV2447" s="69"/>
      <c r="EW2447" s="69"/>
      <c r="EX2447" s="69"/>
      <c r="EY2447" s="69"/>
      <c r="EZ2447" s="69"/>
      <c r="FA2447" s="69"/>
      <c r="FB2447" s="69"/>
      <c r="FC2447" s="69"/>
      <c r="FD2447" s="69"/>
      <c r="FE2447" s="69"/>
      <c r="FF2447" s="69"/>
      <c r="FG2447" s="69"/>
      <c r="FH2447" s="69"/>
      <c r="FI2447" s="69"/>
      <c r="FJ2447" s="69"/>
      <c r="FK2447" s="69"/>
      <c r="FL2447" s="69"/>
      <c r="FM2447" s="69"/>
      <c r="FN2447" s="69"/>
      <c r="FO2447" s="69"/>
      <c r="FP2447" s="69"/>
      <c r="FQ2447" s="69"/>
      <c r="FR2447" s="69"/>
      <c r="FS2447" s="69"/>
      <c r="FT2447" s="69"/>
      <c r="FU2447" s="69"/>
      <c r="FV2447" s="69"/>
      <c r="FW2447" s="69"/>
      <c r="FX2447" s="69"/>
      <c r="FY2447" s="69"/>
      <c r="FZ2447" s="69"/>
      <c r="GA2447" s="69"/>
      <c r="GB2447" s="69"/>
      <c r="GC2447" s="69"/>
      <c r="GD2447" s="69"/>
      <c r="GE2447" s="69"/>
      <c r="GF2447" s="69"/>
      <c r="GG2447" s="69"/>
      <c r="GH2447" s="69"/>
      <c r="GI2447" s="69"/>
      <c r="GJ2447" s="69"/>
      <c r="GK2447" s="69"/>
      <c r="GL2447" s="69"/>
      <c r="GM2447" s="69"/>
      <c r="GN2447" s="69"/>
      <c r="GO2447" s="69"/>
      <c r="GP2447" s="69"/>
      <c r="GQ2447" s="69"/>
      <c r="GR2447" s="69"/>
      <c r="GS2447" s="69"/>
      <c r="GT2447" s="69"/>
      <c r="GU2447" s="69"/>
      <c r="GV2447" s="69"/>
      <c r="GW2447" s="69"/>
      <c r="GX2447" s="69"/>
      <c r="GY2447" s="69"/>
      <c r="GZ2447" s="69"/>
      <c r="HA2447" s="69"/>
      <c r="HB2447" s="69"/>
      <c r="HC2447" s="69"/>
      <c r="HD2447" s="69"/>
      <c r="HE2447" s="69"/>
      <c r="HF2447" s="69"/>
      <c r="HG2447" s="69"/>
      <c r="HH2447" s="69"/>
      <c r="HI2447" s="69"/>
      <c r="HJ2447" s="69"/>
      <c r="HK2447" s="69"/>
      <c r="HL2447" s="69"/>
      <c r="HM2447" s="69"/>
      <c r="HN2447" s="69"/>
      <c r="HO2447" s="69"/>
      <c r="HP2447" s="69"/>
      <c r="HQ2447" s="69"/>
      <c r="HR2447" s="69"/>
      <c r="HS2447" s="69"/>
      <c r="HT2447" s="69"/>
      <c r="HU2447" s="69"/>
      <c r="HV2447" s="69"/>
      <c r="HW2447" s="69"/>
      <c r="HX2447" s="69"/>
      <c r="HY2447" s="69"/>
      <c r="HZ2447" s="69"/>
      <c r="IA2447" s="69"/>
      <c r="IB2447" s="69"/>
      <c r="IC2447" s="69"/>
      <c r="ID2447" s="69"/>
      <c r="IE2447" s="69"/>
      <c r="IF2447" s="69"/>
      <c r="IG2447" s="69"/>
      <c r="IH2447" s="69"/>
      <c r="II2447" s="69"/>
      <c r="IJ2447" s="69"/>
      <c r="IK2447" s="69"/>
      <c r="IL2447" s="69"/>
      <c r="IM2447" s="69"/>
      <c r="IN2447" s="69"/>
    </row>
    <row r="2448" spans="1:248" s="70" customFormat="1" ht="32.1" customHeight="1" x14ac:dyDescent="0.2">
      <c r="A2448" s="137" t="s">
        <v>4943</v>
      </c>
      <c r="B2448" s="145">
        <v>521786</v>
      </c>
      <c r="C2448" s="167" t="s">
        <v>4971</v>
      </c>
      <c r="D2448" s="356">
        <v>50000</v>
      </c>
      <c r="E2448" s="69"/>
      <c r="F2448" s="69"/>
      <c r="G2448" s="69"/>
      <c r="H2448" s="69"/>
      <c r="I2448" s="69"/>
      <c r="J2448" s="69"/>
      <c r="N2448" s="69"/>
      <c r="O2448" s="69"/>
      <c r="P2448" s="69"/>
      <c r="Q2448" s="69"/>
      <c r="R2448" s="69"/>
      <c r="S2448" s="69"/>
      <c r="T2448" s="69"/>
      <c r="U2448" s="69"/>
      <c r="V2448" s="69"/>
      <c r="W2448" s="69"/>
      <c r="X2448" s="69"/>
      <c r="Y2448" s="69"/>
      <c r="Z2448" s="69"/>
      <c r="AA2448" s="69"/>
      <c r="AB2448" s="69"/>
      <c r="AC2448" s="69"/>
      <c r="AD2448" s="69"/>
      <c r="AE2448" s="69"/>
      <c r="AF2448" s="69"/>
      <c r="AG2448" s="69"/>
      <c r="AH2448" s="69"/>
      <c r="AI2448" s="69"/>
      <c r="AJ2448" s="69"/>
      <c r="AK2448" s="69"/>
      <c r="AL2448" s="69"/>
      <c r="AM2448" s="69"/>
      <c r="AN2448" s="69"/>
      <c r="AO2448" s="69"/>
      <c r="AP2448" s="69"/>
      <c r="AQ2448" s="69"/>
      <c r="AR2448" s="69"/>
      <c r="AS2448" s="69"/>
      <c r="AT2448" s="69"/>
      <c r="AU2448" s="69"/>
      <c r="AV2448" s="69"/>
      <c r="AW2448" s="69"/>
      <c r="AX2448" s="69"/>
      <c r="AY2448" s="69"/>
      <c r="AZ2448" s="69"/>
      <c r="BA2448" s="69"/>
      <c r="BB2448" s="69"/>
      <c r="BC2448" s="69"/>
      <c r="BD2448" s="69"/>
      <c r="BE2448" s="69"/>
      <c r="BF2448" s="69"/>
      <c r="BG2448" s="69"/>
      <c r="BH2448" s="69"/>
      <c r="BI2448" s="69"/>
      <c r="BJ2448" s="69"/>
      <c r="BK2448" s="69"/>
      <c r="BL2448" s="69"/>
      <c r="BM2448" s="69"/>
      <c r="BN2448" s="69"/>
      <c r="BO2448" s="69"/>
      <c r="BP2448" s="69"/>
      <c r="BQ2448" s="69"/>
      <c r="BR2448" s="69"/>
      <c r="BS2448" s="69"/>
      <c r="BT2448" s="69"/>
      <c r="BU2448" s="69"/>
      <c r="BV2448" s="69"/>
      <c r="BW2448" s="69"/>
      <c r="BX2448" s="69"/>
      <c r="BY2448" s="69"/>
      <c r="BZ2448" s="69"/>
      <c r="CA2448" s="69"/>
      <c r="CB2448" s="69"/>
      <c r="CC2448" s="69"/>
      <c r="CD2448" s="69"/>
      <c r="CE2448" s="69"/>
      <c r="CF2448" s="69"/>
      <c r="CG2448" s="69"/>
      <c r="CH2448" s="69"/>
      <c r="CI2448" s="69"/>
      <c r="CJ2448" s="69"/>
      <c r="CK2448" s="69"/>
      <c r="CL2448" s="69"/>
      <c r="CM2448" s="69"/>
      <c r="CN2448" s="69"/>
      <c r="CO2448" s="69"/>
      <c r="CP2448" s="69"/>
      <c r="CQ2448" s="69"/>
      <c r="CR2448" s="69"/>
      <c r="CS2448" s="69"/>
      <c r="CT2448" s="69"/>
      <c r="CU2448" s="69"/>
      <c r="CV2448" s="69"/>
      <c r="CW2448" s="69"/>
      <c r="CX2448" s="69"/>
      <c r="CY2448" s="69"/>
      <c r="CZ2448" s="69"/>
      <c r="DA2448" s="69"/>
      <c r="DB2448" s="69"/>
      <c r="DC2448" s="69"/>
      <c r="DD2448" s="69"/>
      <c r="DE2448" s="69"/>
      <c r="DF2448" s="69"/>
      <c r="DG2448" s="69"/>
      <c r="DH2448" s="69"/>
      <c r="DI2448" s="69"/>
      <c r="DJ2448" s="69"/>
      <c r="DK2448" s="69"/>
      <c r="DL2448" s="69"/>
      <c r="DM2448" s="69"/>
      <c r="DN2448" s="69"/>
      <c r="DO2448" s="69"/>
      <c r="DP2448" s="69"/>
      <c r="DQ2448" s="69"/>
      <c r="DR2448" s="69"/>
      <c r="DS2448" s="69"/>
      <c r="DT2448" s="69"/>
      <c r="DU2448" s="69"/>
      <c r="DV2448" s="69"/>
      <c r="DW2448" s="69"/>
      <c r="DX2448" s="69"/>
      <c r="DY2448" s="69"/>
      <c r="DZ2448" s="69"/>
      <c r="EA2448" s="69"/>
      <c r="EB2448" s="69"/>
      <c r="EC2448" s="69"/>
      <c r="ED2448" s="69"/>
      <c r="EE2448" s="69"/>
      <c r="EF2448" s="69"/>
      <c r="EG2448" s="69"/>
      <c r="EH2448" s="69"/>
      <c r="EI2448" s="69"/>
      <c r="EJ2448" s="69"/>
      <c r="EK2448" s="69"/>
      <c r="EL2448" s="69"/>
      <c r="EM2448" s="69"/>
      <c r="EN2448" s="69"/>
      <c r="EO2448" s="69"/>
      <c r="EP2448" s="69"/>
      <c r="EQ2448" s="69"/>
      <c r="ER2448" s="69"/>
      <c r="ES2448" s="69"/>
      <c r="ET2448" s="69"/>
      <c r="EU2448" s="69"/>
      <c r="EV2448" s="69"/>
      <c r="EW2448" s="69"/>
      <c r="EX2448" s="69"/>
      <c r="EY2448" s="69"/>
      <c r="EZ2448" s="69"/>
      <c r="FA2448" s="69"/>
      <c r="FB2448" s="69"/>
      <c r="FC2448" s="69"/>
      <c r="FD2448" s="69"/>
      <c r="FE2448" s="69"/>
      <c r="FF2448" s="69"/>
      <c r="FG2448" s="69"/>
      <c r="FH2448" s="69"/>
      <c r="FI2448" s="69"/>
      <c r="FJ2448" s="69"/>
      <c r="FK2448" s="69"/>
      <c r="FL2448" s="69"/>
      <c r="FM2448" s="69"/>
      <c r="FN2448" s="69"/>
      <c r="FO2448" s="69"/>
      <c r="FP2448" s="69"/>
      <c r="FQ2448" s="69"/>
      <c r="FR2448" s="69"/>
      <c r="FS2448" s="69"/>
      <c r="FT2448" s="69"/>
      <c r="FU2448" s="69"/>
      <c r="FV2448" s="69"/>
      <c r="FW2448" s="69"/>
      <c r="FX2448" s="69"/>
      <c r="FY2448" s="69"/>
      <c r="FZ2448" s="69"/>
      <c r="GA2448" s="69"/>
      <c r="GB2448" s="69"/>
      <c r="GC2448" s="69"/>
      <c r="GD2448" s="69"/>
      <c r="GE2448" s="69"/>
      <c r="GF2448" s="69"/>
      <c r="GG2448" s="69"/>
      <c r="GH2448" s="69"/>
      <c r="GI2448" s="69"/>
      <c r="GJ2448" s="69"/>
      <c r="GK2448" s="69"/>
      <c r="GL2448" s="69"/>
      <c r="GM2448" s="69"/>
      <c r="GN2448" s="69"/>
      <c r="GO2448" s="69"/>
      <c r="GP2448" s="69"/>
      <c r="GQ2448" s="69"/>
      <c r="GR2448" s="69"/>
      <c r="GS2448" s="69"/>
      <c r="GT2448" s="69"/>
      <c r="GU2448" s="69"/>
      <c r="GV2448" s="69"/>
      <c r="GW2448" s="69"/>
      <c r="GX2448" s="69"/>
      <c r="GY2448" s="69"/>
      <c r="GZ2448" s="69"/>
      <c r="HA2448" s="69"/>
      <c r="HB2448" s="69"/>
      <c r="HC2448" s="69"/>
      <c r="HD2448" s="69"/>
      <c r="HE2448" s="69"/>
      <c r="HF2448" s="69"/>
      <c r="HG2448" s="69"/>
      <c r="HH2448" s="69"/>
      <c r="HI2448" s="69"/>
      <c r="HJ2448" s="69"/>
      <c r="HK2448" s="69"/>
      <c r="HL2448" s="69"/>
      <c r="HM2448" s="69"/>
      <c r="HN2448" s="69"/>
      <c r="HO2448" s="69"/>
      <c r="HP2448" s="69"/>
      <c r="HQ2448" s="69"/>
      <c r="HR2448" s="69"/>
      <c r="HS2448" s="69"/>
      <c r="HT2448" s="69"/>
      <c r="HU2448" s="69"/>
      <c r="HV2448" s="69"/>
      <c r="HW2448" s="69"/>
      <c r="HX2448" s="69"/>
      <c r="HY2448" s="69"/>
      <c r="HZ2448" s="69"/>
      <c r="IA2448" s="69"/>
      <c r="IB2448" s="69"/>
      <c r="IC2448" s="69"/>
      <c r="ID2448" s="69"/>
      <c r="IE2448" s="69"/>
      <c r="IF2448" s="69"/>
      <c r="IG2448" s="69"/>
      <c r="IH2448" s="69"/>
      <c r="II2448" s="69"/>
      <c r="IJ2448" s="69"/>
      <c r="IK2448" s="69"/>
      <c r="IL2448" s="69"/>
      <c r="IM2448" s="69"/>
      <c r="IN2448" s="69"/>
    </row>
    <row r="2449" spans="1:248" s="70" customFormat="1" ht="32.1" customHeight="1" x14ac:dyDescent="0.2">
      <c r="A2449" s="137" t="s">
        <v>4943</v>
      </c>
      <c r="B2449" s="145">
        <v>521787</v>
      </c>
      <c r="C2449" s="167" t="s">
        <v>4972</v>
      </c>
      <c r="D2449" s="356">
        <v>90000</v>
      </c>
      <c r="E2449" s="69"/>
      <c r="F2449" s="69"/>
      <c r="G2449" s="69"/>
      <c r="H2449" s="69"/>
      <c r="I2449" s="69"/>
      <c r="J2449" s="69"/>
      <c r="N2449" s="69"/>
      <c r="O2449" s="69"/>
      <c r="P2449" s="69"/>
      <c r="Q2449" s="69"/>
      <c r="R2449" s="69"/>
      <c r="S2449" s="69"/>
      <c r="T2449" s="69"/>
      <c r="U2449" s="69"/>
      <c r="V2449" s="69"/>
      <c r="W2449" s="69"/>
      <c r="X2449" s="69"/>
      <c r="Y2449" s="69"/>
      <c r="Z2449" s="69"/>
      <c r="AA2449" s="69"/>
      <c r="AB2449" s="69"/>
      <c r="AC2449" s="69"/>
      <c r="AD2449" s="69"/>
      <c r="AE2449" s="69"/>
      <c r="AF2449" s="69"/>
      <c r="AG2449" s="69"/>
      <c r="AH2449" s="69"/>
      <c r="AI2449" s="69"/>
      <c r="AJ2449" s="69"/>
      <c r="AK2449" s="69"/>
      <c r="AL2449" s="69"/>
      <c r="AM2449" s="69"/>
      <c r="AN2449" s="69"/>
      <c r="AO2449" s="69"/>
      <c r="AP2449" s="69"/>
      <c r="AQ2449" s="69"/>
      <c r="AR2449" s="69"/>
      <c r="AS2449" s="69"/>
      <c r="AT2449" s="69"/>
      <c r="AU2449" s="69"/>
      <c r="AV2449" s="69"/>
      <c r="AW2449" s="69"/>
      <c r="AX2449" s="69"/>
      <c r="AY2449" s="69"/>
      <c r="AZ2449" s="69"/>
      <c r="BA2449" s="69"/>
      <c r="BB2449" s="69"/>
      <c r="BC2449" s="69"/>
      <c r="BD2449" s="69"/>
      <c r="BE2449" s="69"/>
      <c r="BF2449" s="69"/>
      <c r="BG2449" s="69"/>
      <c r="BH2449" s="69"/>
      <c r="BI2449" s="69"/>
      <c r="BJ2449" s="69"/>
      <c r="BK2449" s="69"/>
      <c r="BL2449" s="69"/>
      <c r="BM2449" s="69"/>
      <c r="BN2449" s="69"/>
      <c r="BO2449" s="69"/>
      <c r="BP2449" s="69"/>
      <c r="BQ2449" s="69"/>
      <c r="BR2449" s="69"/>
      <c r="BS2449" s="69"/>
      <c r="BT2449" s="69"/>
      <c r="BU2449" s="69"/>
      <c r="BV2449" s="69"/>
      <c r="BW2449" s="69"/>
      <c r="BX2449" s="69"/>
      <c r="BY2449" s="69"/>
      <c r="BZ2449" s="69"/>
      <c r="CA2449" s="69"/>
      <c r="CB2449" s="69"/>
      <c r="CC2449" s="69"/>
      <c r="CD2449" s="69"/>
      <c r="CE2449" s="69"/>
      <c r="CF2449" s="69"/>
      <c r="CG2449" s="69"/>
      <c r="CH2449" s="69"/>
      <c r="CI2449" s="69"/>
      <c r="CJ2449" s="69"/>
      <c r="CK2449" s="69"/>
      <c r="CL2449" s="69"/>
      <c r="CM2449" s="69"/>
      <c r="CN2449" s="69"/>
      <c r="CO2449" s="69"/>
      <c r="CP2449" s="69"/>
      <c r="CQ2449" s="69"/>
      <c r="CR2449" s="69"/>
      <c r="CS2449" s="69"/>
      <c r="CT2449" s="69"/>
      <c r="CU2449" s="69"/>
      <c r="CV2449" s="69"/>
      <c r="CW2449" s="69"/>
      <c r="CX2449" s="69"/>
      <c r="CY2449" s="69"/>
      <c r="CZ2449" s="69"/>
      <c r="DA2449" s="69"/>
      <c r="DB2449" s="69"/>
      <c r="DC2449" s="69"/>
      <c r="DD2449" s="69"/>
      <c r="DE2449" s="69"/>
      <c r="DF2449" s="69"/>
      <c r="DG2449" s="69"/>
      <c r="DH2449" s="69"/>
      <c r="DI2449" s="69"/>
      <c r="DJ2449" s="69"/>
      <c r="DK2449" s="69"/>
      <c r="DL2449" s="69"/>
      <c r="DM2449" s="69"/>
      <c r="DN2449" s="69"/>
      <c r="DO2449" s="69"/>
      <c r="DP2449" s="69"/>
      <c r="DQ2449" s="69"/>
      <c r="DR2449" s="69"/>
      <c r="DS2449" s="69"/>
      <c r="DT2449" s="69"/>
      <c r="DU2449" s="69"/>
      <c r="DV2449" s="69"/>
      <c r="DW2449" s="69"/>
      <c r="DX2449" s="69"/>
      <c r="DY2449" s="69"/>
      <c r="DZ2449" s="69"/>
      <c r="EA2449" s="69"/>
      <c r="EB2449" s="69"/>
      <c r="EC2449" s="69"/>
      <c r="ED2449" s="69"/>
      <c r="EE2449" s="69"/>
      <c r="EF2449" s="69"/>
      <c r="EG2449" s="69"/>
      <c r="EH2449" s="69"/>
      <c r="EI2449" s="69"/>
      <c r="EJ2449" s="69"/>
      <c r="EK2449" s="69"/>
      <c r="EL2449" s="69"/>
      <c r="EM2449" s="69"/>
      <c r="EN2449" s="69"/>
      <c r="EO2449" s="69"/>
      <c r="EP2449" s="69"/>
      <c r="EQ2449" s="69"/>
      <c r="ER2449" s="69"/>
      <c r="ES2449" s="69"/>
      <c r="ET2449" s="69"/>
      <c r="EU2449" s="69"/>
      <c r="EV2449" s="69"/>
      <c r="EW2449" s="69"/>
      <c r="EX2449" s="69"/>
      <c r="EY2449" s="69"/>
      <c r="EZ2449" s="69"/>
      <c r="FA2449" s="69"/>
      <c r="FB2449" s="69"/>
      <c r="FC2449" s="69"/>
      <c r="FD2449" s="69"/>
      <c r="FE2449" s="69"/>
      <c r="FF2449" s="69"/>
      <c r="FG2449" s="69"/>
      <c r="FH2449" s="69"/>
      <c r="FI2449" s="69"/>
      <c r="FJ2449" s="69"/>
      <c r="FK2449" s="69"/>
      <c r="FL2449" s="69"/>
      <c r="FM2449" s="69"/>
      <c r="FN2449" s="69"/>
      <c r="FO2449" s="69"/>
      <c r="FP2449" s="69"/>
      <c r="FQ2449" s="69"/>
      <c r="FR2449" s="69"/>
      <c r="FS2449" s="69"/>
      <c r="FT2449" s="69"/>
      <c r="FU2449" s="69"/>
      <c r="FV2449" s="69"/>
      <c r="FW2449" s="69"/>
      <c r="FX2449" s="69"/>
      <c r="FY2449" s="69"/>
      <c r="FZ2449" s="69"/>
      <c r="GA2449" s="69"/>
      <c r="GB2449" s="69"/>
      <c r="GC2449" s="69"/>
      <c r="GD2449" s="69"/>
      <c r="GE2449" s="69"/>
      <c r="GF2449" s="69"/>
      <c r="GG2449" s="69"/>
      <c r="GH2449" s="69"/>
      <c r="GI2449" s="69"/>
      <c r="GJ2449" s="69"/>
      <c r="GK2449" s="69"/>
      <c r="GL2449" s="69"/>
      <c r="GM2449" s="69"/>
      <c r="GN2449" s="69"/>
      <c r="GO2449" s="69"/>
      <c r="GP2449" s="69"/>
      <c r="GQ2449" s="69"/>
      <c r="GR2449" s="69"/>
      <c r="GS2449" s="69"/>
      <c r="GT2449" s="69"/>
      <c r="GU2449" s="69"/>
      <c r="GV2449" s="69"/>
      <c r="GW2449" s="69"/>
      <c r="GX2449" s="69"/>
      <c r="GY2449" s="69"/>
      <c r="GZ2449" s="69"/>
      <c r="HA2449" s="69"/>
      <c r="HB2449" s="69"/>
      <c r="HC2449" s="69"/>
      <c r="HD2449" s="69"/>
      <c r="HE2449" s="69"/>
      <c r="HF2449" s="69"/>
      <c r="HG2449" s="69"/>
      <c r="HH2449" s="69"/>
      <c r="HI2449" s="69"/>
      <c r="HJ2449" s="69"/>
      <c r="HK2449" s="69"/>
      <c r="HL2449" s="69"/>
      <c r="HM2449" s="69"/>
      <c r="HN2449" s="69"/>
      <c r="HO2449" s="69"/>
      <c r="HP2449" s="69"/>
      <c r="HQ2449" s="69"/>
      <c r="HR2449" s="69"/>
      <c r="HS2449" s="69"/>
      <c r="HT2449" s="69"/>
      <c r="HU2449" s="69"/>
      <c r="HV2449" s="69"/>
      <c r="HW2449" s="69"/>
      <c r="HX2449" s="69"/>
      <c r="HY2449" s="69"/>
      <c r="HZ2449" s="69"/>
      <c r="IA2449" s="69"/>
      <c r="IB2449" s="69"/>
      <c r="IC2449" s="69"/>
      <c r="ID2449" s="69"/>
      <c r="IE2449" s="69"/>
      <c r="IF2449" s="69"/>
      <c r="IG2449" s="69"/>
      <c r="IH2449" s="69"/>
      <c r="II2449" s="69"/>
      <c r="IJ2449" s="69"/>
      <c r="IK2449" s="69"/>
      <c r="IL2449" s="69"/>
      <c r="IM2449" s="69"/>
      <c r="IN2449" s="69"/>
    </row>
    <row r="2450" spans="1:248" s="70" customFormat="1" ht="15.95" customHeight="1" x14ac:dyDescent="0.2">
      <c r="A2450" s="137" t="s">
        <v>1705</v>
      </c>
      <c r="B2450" s="145">
        <v>521788</v>
      </c>
      <c r="C2450" s="165" t="s">
        <v>4973</v>
      </c>
      <c r="D2450" s="356">
        <v>60000</v>
      </c>
      <c r="E2450" s="69"/>
      <c r="F2450" s="69"/>
      <c r="G2450" s="69"/>
      <c r="H2450" s="69"/>
      <c r="I2450" s="69"/>
      <c r="J2450" s="69"/>
      <c r="N2450" s="69"/>
      <c r="O2450" s="69"/>
      <c r="P2450" s="69"/>
      <c r="Q2450" s="69"/>
      <c r="R2450" s="69"/>
      <c r="S2450" s="69"/>
      <c r="T2450" s="69"/>
      <c r="U2450" s="69"/>
      <c r="V2450" s="69"/>
      <c r="W2450" s="69"/>
      <c r="X2450" s="69"/>
      <c r="Y2450" s="69"/>
      <c r="Z2450" s="69"/>
      <c r="AA2450" s="69"/>
      <c r="AB2450" s="69"/>
      <c r="AC2450" s="69"/>
      <c r="AD2450" s="69"/>
      <c r="AE2450" s="69"/>
      <c r="AF2450" s="69"/>
      <c r="AG2450" s="69"/>
      <c r="AH2450" s="69"/>
      <c r="AI2450" s="69"/>
      <c r="AJ2450" s="69"/>
      <c r="AK2450" s="69"/>
      <c r="AL2450" s="69"/>
      <c r="AM2450" s="69"/>
      <c r="AN2450" s="69"/>
      <c r="AO2450" s="69"/>
      <c r="AP2450" s="69"/>
      <c r="AQ2450" s="69"/>
      <c r="AR2450" s="69"/>
      <c r="AS2450" s="69"/>
      <c r="AT2450" s="69"/>
      <c r="AU2450" s="69"/>
      <c r="AV2450" s="69"/>
      <c r="AW2450" s="69"/>
      <c r="AX2450" s="69"/>
      <c r="AY2450" s="69"/>
      <c r="AZ2450" s="69"/>
      <c r="BA2450" s="69"/>
      <c r="BB2450" s="69"/>
      <c r="BC2450" s="69"/>
      <c r="BD2450" s="69"/>
      <c r="BE2450" s="69"/>
      <c r="BF2450" s="69"/>
      <c r="BG2450" s="69"/>
      <c r="BH2450" s="69"/>
      <c r="BI2450" s="69"/>
      <c r="BJ2450" s="69"/>
      <c r="BK2450" s="69"/>
      <c r="BL2450" s="69"/>
      <c r="BM2450" s="69"/>
      <c r="BN2450" s="69"/>
      <c r="BO2450" s="69"/>
      <c r="BP2450" s="69"/>
      <c r="BQ2450" s="69"/>
      <c r="BR2450" s="69"/>
      <c r="BS2450" s="69"/>
      <c r="BT2450" s="69"/>
      <c r="BU2450" s="69"/>
      <c r="BV2450" s="69"/>
      <c r="BW2450" s="69"/>
      <c r="BX2450" s="69"/>
      <c r="BY2450" s="69"/>
      <c r="BZ2450" s="69"/>
      <c r="CA2450" s="69"/>
      <c r="CB2450" s="69"/>
      <c r="CC2450" s="69"/>
      <c r="CD2450" s="69"/>
      <c r="CE2450" s="69"/>
      <c r="CF2450" s="69"/>
      <c r="CG2450" s="69"/>
      <c r="CH2450" s="69"/>
      <c r="CI2450" s="69"/>
      <c r="CJ2450" s="69"/>
      <c r="CK2450" s="69"/>
      <c r="CL2450" s="69"/>
      <c r="CM2450" s="69"/>
      <c r="CN2450" s="69"/>
      <c r="CO2450" s="69"/>
      <c r="CP2450" s="69"/>
      <c r="CQ2450" s="69"/>
      <c r="CR2450" s="69"/>
      <c r="CS2450" s="69"/>
      <c r="CT2450" s="69"/>
      <c r="CU2450" s="69"/>
      <c r="CV2450" s="69"/>
      <c r="CW2450" s="69"/>
      <c r="CX2450" s="69"/>
      <c r="CY2450" s="69"/>
      <c r="CZ2450" s="69"/>
      <c r="DA2450" s="69"/>
      <c r="DB2450" s="69"/>
      <c r="DC2450" s="69"/>
      <c r="DD2450" s="69"/>
      <c r="DE2450" s="69"/>
      <c r="DF2450" s="69"/>
      <c r="DG2450" s="69"/>
      <c r="DH2450" s="69"/>
      <c r="DI2450" s="69"/>
      <c r="DJ2450" s="69"/>
      <c r="DK2450" s="69"/>
      <c r="DL2450" s="69"/>
      <c r="DM2450" s="69"/>
      <c r="DN2450" s="69"/>
      <c r="DO2450" s="69"/>
      <c r="DP2450" s="69"/>
      <c r="DQ2450" s="69"/>
      <c r="DR2450" s="69"/>
      <c r="DS2450" s="69"/>
      <c r="DT2450" s="69"/>
      <c r="DU2450" s="69"/>
      <c r="DV2450" s="69"/>
      <c r="DW2450" s="69"/>
      <c r="DX2450" s="69"/>
      <c r="DY2450" s="69"/>
      <c r="DZ2450" s="69"/>
      <c r="EA2450" s="69"/>
      <c r="EB2450" s="69"/>
      <c r="EC2450" s="69"/>
      <c r="ED2450" s="69"/>
      <c r="EE2450" s="69"/>
      <c r="EF2450" s="69"/>
      <c r="EG2450" s="69"/>
      <c r="EH2450" s="69"/>
      <c r="EI2450" s="69"/>
      <c r="EJ2450" s="69"/>
      <c r="EK2450" s="69"/>
      <c r="EL2450" s="69"/>
      <c r="EM2450" s="69"/>
      <c r="EN2450" s="69"/>
      <c r="EO2450" s="69"/>
      <c r="EP2450" s="69"/>
      <c r="EQ2450" s="69"/>
      <c r="ER2450" s="69"/>
      <c r="ES2450" s="69"/>
      <c r="ET2450" s="69"/>
      <c r="EU2450" s="69"/>
      <c r="EV2450" s="69"/>
      <c r="EW2450" s="69"/>
      <c r="EX2450" s="69"/>
      <c r="EY2450" s="69"/>
      <c r="EZ2450" s="69"/>
      <c r="FA2450" s="69"/>
      <c r="FB2450" s="69"/>
      <c r="FC2450" s="69"/>
      <c r="FD2450" s="69"/>
      <c r="FE2450" s="69"/>
      <c r="FF2450" s="69"/>
      <c r="FG2450" s="69"/>
      <c r="FH2450" s="69"/>
      <c r="FI2450" s="69"/>
      <c r="FJ2450" s="69"/>
      <c r="FK2450" s="69"/>
      <c r="FL2450" s="69"/>
      <c r="FM2450" s="69"/>
      <c r="FN2450" s="69"/>
      <c r="FO2450" s="69"/>
      <c r="FP2450" s="69"/>
      <c r="FQ2450" s="69"/>
      <c r="FR2450" s="69"/>
      <c r="FS2450" s="69"/>
      <c r="FT2450" s="69"/>
      <c r="FU2450" s="69"/>
      <c r="FV2450" s="69"/>
      <c r="FW2450" s="69"/>
      <c r="FX2450" s="69"/>
      <c r="FY2450" s="69"/>
      <c r="FZ2450" s="69"/>
      <c r="GA2450" s="69"/>
      <c r="GB2450" s="69"/>
      <c r="GC2450" s="69"/>
      <c r="GD2450" s="69"/>
      <c r="GE2450" s="69"/>
      <c r="GF2450" s="69"/>
      <c r="GG2450" s="69"/>
      <c r="GH2450" s="69"/>
      <c r="GI2450" s="69"/>
      <c r="GJ2450" s="69"/>
      <c r="GK2450" s="69"/>
      <c r="GL2450" s="69"/>
      <c r="GM2450" s="69"/>
      <c r="GN2450" s="69"/>
      <c r="GO2450" s="69"/>
      <c r="GP2450" s="69"/>
      <c r="GQ2450" s="69"/>
      <c r="GR2450" s="69"/>
      <c r="GS2450" s="69"/>
      <c r="GT2450" s="69"/>
      <c r="GU2450" s="69"/>
      <c r="GV2450" s="69"/>
      <c r="GW2450" s="69"/>
      <c r="GX2450" s="69"/>
      <c r="GY2450" s="69"/>
      <c r="GZ2450" s="69"/>
      <c r="HA2450" s="69"/>
      <c r="HB2450" s="69"/>
      <c r="HC2450" s="69"/>
      <c r="HD2450" s="69"/>
      <c r="HE2450" s="69"/>
      <c r="HF2450" s="69"/>
      <c r="HG2450" s="69"/>
      <c r="HH2450" s="69"/>
      <c r="HI2450" s="69"/>
      <c r="HJ2450" s="69"/>
      <c r="HK2450" s="69"/>
      <c r="HL2450" s="69"/>
      <c r="HM2450" s="69"/>
      <c r="HN2450" s="69"/>
      <c r="HO2450" s="69"/>
      <c r="HP2450" s="69"/>
      <c r="HQ2450" s="69"/>
      <c r="HR2450" s="69"/>
      <c r="HS2450" s="69"/>
      <c r="HT2450" s="69"/>
      <c r="HU2450" s="69"/>
      <c r="HV2450" s="69"/>
      <c r="HW2450" s="69"/>
      <c r="HX2450" s="69"/>
      <c r="HY2450" s="69"/>
      <c r="HZ2450" s="69"/>
      <c r="IA2450" s="69"/>
      <c r="IB2450" s="69"/>
      <c r="IC2450" s="69"/>
      <c r="ID2450" s="69"/>
      <c r="IE2450" s="69"/>
      <c r="IF2450" s="69"/>
      <c r="IG2450" s="69"/>
      <c r="IH2450" s="69"/>
      <c r="II2450" s="69"/>
      <c r="IJ2450" s="69"/>
      <c r="IK2450" s="69"/>
      <c r="IL2450" s="69"/>
      <c r="IM2450" s="69"/>
      <c r="IN2450" s="69"/>
    </row>
    <row r="2451" spans="1:248" s="70" customFormat="1" ht="15.95" customHeight="1" x14ac:dyDescent="0.2">
      <c r="A2451" s="137" t="s">
        <v>1705</v>
      </c>
      <c r="B2451" s="145">
        <v>521789</v>
      </c>
      <c r="C2451" s="167" t="s">
        <v>4974</v>
      </c>
      <c r="D2451" s="356">
        <v>10000</v>
      </c>
      <c r="E2451" s="69"/>
      <c r="F2451" s="69"/>
      <c r="G2451" s="69"/>
      <c r="H2451" s="69"/>
      <c r="I2451" s="69"/>
      <c r="J2451" s="69"/>
      <c r="N2451" s="69"/>
      <c r="O2451" s="69"/>
      <c r="P2451" s="69"/>
      <c r="Q2451" s="69"/>
      <c r="R2451" s="69"/>
      <c r="S2451" s="69"/>
      <c r="T2451" s="69"/>
      <c r="U2451" s="69"/>
      <c r="V2451" s="69"/>
      <c r="W2451" s="69"/>
      <c r="X2451" s="69"/>
      <c r="Y2451" s="69"/>
      <c r="Z2451" s="69"/>
      <c r="AA2451" s="69"/>
      <c r="AB2451" s="69"/>
      <c r="AC2451" s="69"/>
      <c r="AD2451" s="69"/>
      <c r="AE2451" s="69"/>
      <c r="AF2451" s="69"/>
      <c r="AG2451" s="69"/>
      <c r="AH2451" s="69"/>
      <c r="AI2451" s="69"/>
      <c r="AJ2451" s="69"/>
      <c r="AK2451" s="69"/>
      <c r="AL2451" s="69"/>
      <c r="AM2451" s="69"/>
      <c r="AN2451" s="69"/>
      <c r="AO2451" s="69"/>
      <c r="AP2451" s="69"/>
      <c r="AQ2451" s="69"/>
      <c r="AR2451" s="69"/>
      <c r="AS2451" s="69"/>
      <c r="AT2451" s="69"/>
      <c r="AU2451" s="69"/>
      <c r="AV2451" s="69"/>
      <c r="AW2451" s="69"/>
      <c r="AX2451" s="69"/>
      <c r="AY2451" s="69"/>
      <c r="AZ2451" s="69"/>
      <c r="BA2451" s="69"/>
      <c r="BB2451" s="69"/>
      <c r="BC2451" s="69"/>
      <c r="BD2451" s="69"/>
      <c r="BE2451" s="69"/>
      <c r="BF2451" s="69"/>
      <c r="BG2451" s="69"/>
      <c r="BH2451" s="69"/>
      <c r="BI2451" s="69"/>
      <c r="BJ2451" s="69"/>
      <c r="BK2451" s="69"/>
      <c r="BL2451" s="69"/>
      <c r="BM2451" s="69"/>
      <c r="BN2451" s="69"/>
      <c r="BO2451" s="69"/>
      <c r="BP2451" s="69"/>
      <c r="BQ2451" s="69"/>
      <c r="BR2451" s="69"/>
      <c r="BS2451" s="69"/>
      <c r="BT2451" s="69"/>
      <c r="BU2451" s="69"/>
      <c r="BV2451" s="69"/>
      <c r="BW2451" s="69"/>
      <c r="BX2451" s="69"/>
      <c r="BY2451" s="69"/>
      <c r="BZ2451" s="69"/>
      <c r="CA2451" s="69"/>
      <c r="CB2451" s="69"/>
      <c r="CC2451" s="69"/>
      <c r="CD2451" s="69"/>
      <c r="CE2451" s="69"/>
      <c r="CF2451" s="69"/>
      <c r="CG2451" s="69"/>
      <c r="CH2451" s="69"/>
      <c r="CI2451" s="69"/>
      <c r="CJ2451" s="69"/>
      <c r="CK2451" s="69"/>
      <c r="CL2451" s="69"/>
      <c r="CM2451" s="69"/>
      <c r="CN2451" s="69"/>
      <c r="CO2451" s="69"/>
      <c r="CP2451" s="69"/>
      <c r="CQ2451" s="69"/>
      <c r="CR2451" s="69"/>
      <c r="CS2451" s="69"/>
      <c r="CT2451" s="69"/>
      <c r="CU2451" s="69"/>
      <c r="CV2451" s="69"/>
      <c r="CW2451" s="69"/>
      <c r="CX2451" s="69"/>
      <c r="CY2451" s="69"/>
      <c r="CZ2451" s="69"/>
      <c r="DA2451" s="69"/>
      <c r="DB2451" s="69"/>
      <c r="DC2451" s="69"/>
      <c r="DD2451" s="69"/>
      <c r="DE2451" s="69"/>
      <c r="DF2451" s="69"/>
      <c r="DG2451" s="69"/>
      <c r="DH2451" s="69"/>
      <c r="DI2451" s="69"/>
      <c r="DJ2451" s="69"/>
      <c r="DK2451" s="69"/>
      <c r="DL2451" s="69"/>
      <c r="DM2451" s="69"/>
      <c r="DN2451" s="69"/>
      <c r="DO2451" s="69"/>
      <c r="DP2451" s="69"/>
      <c r="DQ2451" s="69"/>
      <c r="DR2451" s="69"/>
      <c r="DS2451" s="69"/>
      <c r="DT2451" s="69"/>
      <c r="DU2451" s="69"/>
      <c r="DV2451" s="69"/>
      <c r="DW2451" s="69"/>
      <c r="DX2451" s="69"/>
      <c r="DY2451" s="69"/>
      <c r="DZ2451" s="69"/>
      <c r="EA2451" s="69"/>
      <c r="EB2451" s="69"/>
      <c r="EC2451" s="69"/>
      <c r="ED2451" s="69"/>
      <c r="EE2451" s="69"/>
      <c r="EF2451" s="69"/>
      <c r="EG2451" s="69"/>
      <c r="EH2451" s="69"/>
      <c r="EI2451" s="69"/>
      <c r="EJ2451" s="69"/>
      <c r="EK2451" s="69"/>
      <c r="EL2451" s="69"/>
      <c r="EM2451" s="69"/>
      <c r="EN2451" s="69"/>
      <c r="EO2451" s="69"/>
      <c r="EP2451" s="69"/>
      <c r="EQ2451" s="69"/>
      <c r="ER2451" s="69"/>
      <c r="ES2451" s="69"/>
      <c r="ET2451" s="69"/>
      <c r="EU2451" s="69"/>
      <c r="EV2451" s="69"/>
      <c r="EW2451" s="69"/>
      <c r="EX2451" s="69"/>
      <c r="EY2451" s="69"/>
      <c r="EZ2451" s="69"/>
      <c r="FA2451" s="69"/>
      <c r="FB2451" s="69"/>
      <c r="FC2451" s="69"/>
      <c r="FD2451" s="69"/>
      <c r="FE2451" s="69"/>
      <c r="FF2451" s="69"/>
      <c r="FG2451" s="69"/>
      <c r="FH2451" s="69"/>
      <c r="FI2451" s="69"/>
      <c r="FJ2451" s="69"/>
      <c r="FK2451" s="69"/>
      <c r="FL2451" s="69"/>
      <c r="FM2451" s="69"/>
      <c r="FN2451" s="69"/>
      <c r="FO2451" s="69"/>
      <c r="FP2451" s="69"/>
      <c r="FQ2451" s="69"/>
      <c r="FR2451" s="69"/>
      <c r="FS2451" s="69"/>
      <c r="FT2451" s="69"/>
      <c r="FU2451" s="69"/>
      <c r="FV2451" s="69"/>
      <c r="FW2451" s="69"/>
      <c r="FX2451" s="69"/>
      <c r="FY2451" s="69"/>
      <c r="FZ2451" s="69"/>
      <c r="GA2451" s="69"/>
      <c r="GB2451" s="69"/>
      <c r="GC2451" s="69"/>
      <c r="GD2451" s="69"/>
      <c r="GE2451" s="69"/>
      <c r="GF2451" s="69"/>
      <c r="GG2451" s="69"/>
      <c r="GH2451" s="69"/>
      <c r="GI2451" s="69"/>
      <c r="GJ2451" s="69"/>
      <c r="GK2451" s="69"/>
      <c r="GL2451" s="69"/>
      <c r="GM2451" s="69"/>
      <c r="GN2451" s="69"/>
      <c r="GO2451" s="69"/>
      <c r="GP2451" s="69"/>
      <c r="GQ2451" s="69"/>
      <c r="GR2451" s="69"/>
      <c r="GS2451" s="69"/>
      <c r="GT2451" s="69"/>
      <c r="GU2451" s="69"/>
      <c r="GV2451" s="69"/>
      <c r="GW2451" s="69"/>
      <c r="GX2451" s="69"/>
      <c r="GY2451" s="69"/>
      <c r="GZ2451" s="69"/>
      <c r="HA2451" s="69"/>
      <c r="HB2451" s="69"/>
      <c r="HC2451" s="69"/>
      <c r="HD2451" s="69"/>
      <c r="HE2451" s="69"/>
      <c r="HF2451" s="69"/>
      <c r="HG2451" s="69"/>
      <c r="HH2451" s="69"/>
      <c r="HI2451" s="69"/>
      <c r="HJ2451" s="69"/>
      <c r="HK2451" s="69"/>
      <c r="HL2451" s="69"/>
      <c r="HM2451" s="69"/>
      <c r="HN2451" s="69"/>
      <c r="HO2451" s="69"/>
      <c r="HP2451" s="69"/>
      <c r="HQ2451" s="69"/>
      <c r="HR2451" s="69"/>
      <c r="HS2451" s="69"/>
      <c r="HT2451" s="69"/>
      <c r="HU2451" s="69"/>
      <c r="HV2451" s="69"/>
      <c r="HW2451" s="69"/>
      <c r="HX2451" s="69"/>
      <c r="HY2451" s="69"/>
      <c r="HZ2451" s="69"/>
      <c r="IA2451" s="69"/>
      <c r="IB2451" s="69"/>
      <c r="IC2451" s="69"/>
      <c r="ID2451" s="69"/>
      <c r="IE2451" s="69"/>
      <c r="IF2451" s="69"/>
      <c r="IG2451" s="69"/>
      <c r="IH2451" s="69"/>
      <c r="II2451" s="69"/>
      <c r="IJ2451" s="69"/>
      <c r="IK2451" s="69"/>
      <c r="IL2451" s="69"/>
      <c r="IM2451" s="69"/>
      <c r="IN2451" s="69"/>
    </row>
    <row r="2452" spans="1:248" s="70" customFormat="1" ht="15.95" customHeight="1" x14ac:dyDescent="0.2">
      <c r="A2452" s="137" t="s">
        <v>1705</v>
      </c>
      <c r="B2452" s="145">
        <v>521790</v>
      </c>
      <c r="C2452" s="167" t="s">
        <v>4975</v>
      </c>
      <c r="D2452" s="356">
        <v>50000</v>
      </c>
      <c r="E2452" s="69"/>
      <c r="F2452" s="69"/>
      <c r="G2452" s="69"/>
      <c r="H2452" s="69"/>
      <c r="I2452" s="69"/>
      <c r="J2452" s="69"/>
      <c r="N2452" s="69"/>
      <c r="O2452" s="69"/>
      <c r="P2452" s="69"/>
      <c r="Q2452" s="69"/>
      <c r="R2452" s="69"/>
      <c r="S2452" s="69"/>
      <c r="T2452" s="69"/>
      <c r="U2452" s="69"/>
      <c r="V2452" s="69"/>
      <c r="W2452" s="69"/>
      <c r="X2452" s="69"/>
      <c r="Y2452" s="69"/>
      <c r="Z2452" s="69"/>
      <c r="AA2452" s="69"/>
      <c r="AB2452" s="69"/>
      <c r="AC2452" s="69"/>
      <c r="AD2452" s="69"/>
      <c r="AE2452" s="69"/>
      <c r="AF2452" s="69"/>
      <c r="AG2452" s="69"/>
      <c r="AH2452" s="69"/>
      <c r="AI2452" s="69"/>
      <c r="AJ2452" s="69"/>
      <c r="AK2452" s="69"/>
      <c r="AL2452" s="69"/>
      <c r="AM2452" s="69"/>
      <c r="AN2452" s="69"/>
      <c r="AO2452" s="69"/>
      <c r="AP2452" s="69"/>
      <c r="AQ2452" s="69"/>
      <c r="AR2452" s="69"/>
      <c r="AS2452" s="69"/>
      <c r="AT2452" s="69"/>
      <c r="AU2452" s="69"/>
      <c r="AV2452" s="69"/>
      <c r="AW2452" s="69"/>
      <c r="AX2452" s="69"/>
      <c r="AY2452" s="69"/>
      <c r="AZ2452" s="69"/>
      <c r="BA2452" s="69"/>
      <c r="BB2452" s="69"/>
      <c r="BC2452" s="69"/>
      <c r="BD2452" s="69"/>
      <c r="BE2452" s="69"/>
      <c r="BF2452" s="69"/>
      <c r="BG2452" s="69"/>
      <c r="BH2452" s="69"/>
      <c r="BI2452" s="69"/>
      <c r="BJ2452" s="69"/>
      <c r="BK2452" s="69"/>
      <c r="BL2452" s="69"/>
      <c r="BM2452" s="69"/>
      <c r="BN2452" s="69"/>
      <c r="BO2452" s="69"/>
      <c r="BP2452" s="69"/>
      <c r="BQ2452" s="69"/>
      <c r="BR2452" s="69"/>
      <c r="BS2452" s="69"/>
      <c r="BT2452" s="69"/>
      <c r="BU2452" s="69"/>
      <c r="BV2452" s="69"/>
      <c r="BW2452" s="69"/>
      <c r="BX2452" s="69"/>
      <c r="BY2452" s="69"/>
      <c r="BZ2452" s="69"/>
      <c r="CA2452" s="69"/>
      <c r="CB2452" s="69"/>
      <c r="CC2452" s="69"/>
      <c r="CD2452" s="69"/>
      <c r="CE2452" s="69"/>
      <c r="CF2452" s="69"/>
      <c r="CG2452" s="69"/>
      <c r="CH2452" s="69"/>
      <c r="CI2452" s="69"/>
      <c r="CJ2452" s="69"/>
      <c r="CK2452" s="69"/>
      <c r="CL2452" s="69"/>
      <c r="CM2452" s="69"/>
      <c r="CN2452" s="69"/>
      <c r="CO2452" s="69"/>
      <c r="CP2452" s="69"/>
      <c r="CQ2452" s="69"/>
      <c r="CR2452" s="69"/>
      <c r="CS2452" s="69"/>
      <c r="CT2452" s="69"/>
      <c r="CU2452" s="69"/>
      <c r="CV2452" s="69"/>
      <c r="CW2452" s="69"/>
      <c r="CX2452" s="69"/>
      <c r="CY2452" s="69"/>
      <c r="CZ2452" s="69"/>
      <c r="DA2452" s="69"/>
      <c r="DB2452" s="69"/>
      <c r="DC2452" s="69"/>
      <c r="DD2452" s="69"/>
      <c r="DE2452" s="69"/>
      <c r="DF2452" s="69"/>
      <c r="DG2452" s="69"/>
      <c r="DH2452" s="69"/>
      <c r="DI2452" s="69"/>
      <c r="DJ2452" s="69"/>
      <c r="DK2452" s="69"/>
      <c r="DL2452" s="69"/>
      <c r="DM2452" s="69"/>
      <c r="DN2452" s="69"/>
      <c r="DO2452" s="69"/>
      <c r="DP2452" s="69"/>
      <c r="DQ2452" s="69"/>
      <c r="DR2452" s="69"/>
      <c r="DS2452" s="69"/>
      <c r="DT2452" s="69"/>
      <c r="DU2452" s="69"/>
      <c r="DV2452" s="69"/>
      <c r="DW2452" s="69"/>
      <c r="DX2452" s="69"/>
      <c r="DY2452" s="69"/>
      <c r="DZ2452" s="69"/>
      <c r="EA2452" s="69"/>
      <c r="EB2452" s="69"/>
      <c r="EC2452" s="69"/>
      <c r="ED2452" s="69"/>
      <c r="EE2452" s="69"/>
      <c r="EF2452" s="69"/>
      <c r="EG2452" s="69"/>
      <c r="EH2452" s="69"/>
      <c r="EI2452" s="69"/>
      <c r="EJ2452" s="69"/>
      <c r="EK2452" s="69"/>
      <c r="EL2452" s="69"/>
      <c r="EM2452" s="69"/>
      <c r="EN2452" s="69"/>
      <c r="EO2452" s="69"/>
      <c r="EP2452" s="69"/>
      <c r="EQ2452" s="69"/>
      <c r="ER2452" s="69"/>
      <c r="ES2452" s="69"/>
      <c r="ET2452" s="69"/>
      <c r="EU2452" s="69"/>
      <c r="EV2452" s="69"/>
      <c r="EW2452" s="69"/>
      <c r="EX2452" s="69"/>
      <c r="EY2452" s="69"/>
      <c r="EZ2452" s="69"/>
      <c r="FA2452" s="69"/>
      <c r="FB2452" s="69"/>
      <c r="FC2452" s="69"/>
      <c r="FD2452" s="69"/>
      <c r="FE2452" s="69"/>
      <c r="FF2452" s="69"/>
      <c r="FG2452" s="69"/>
      <c r="FH2452" s="69"/>
      <c r="FI2452" s="69"/>
      <c r="FJ2452" s="69"/>
      <c r="FK2452" s="69"/>
      <c r="FL2452" s="69"/>
      <c r="FM2452" s="69"/>
      <c r="FN2452" s="69"/>
      <c r="FO2452" s="69"/>
      <c r="FP2452" s="69"/>
      <c r="FQ2452" s="69"/>
      <c r="FR2452" s="69"/>
      <c r="FS2452" s="69"/>
      <c r="FT2452" s="69"/>
      <c r="FU2452" s="69"/>
      <c r="FV2452" s="69"/>
      <c r="FW2452" s="69"/>
      <c r="FX2452" s="69"/>
      <c r="FY2452" s="69"/>
      <c r="FZ2452" s="69"/>
      <c r="GA2452" s="69"/>
      <c r="GB2452" s="69"/>
      <c r="GC2452" s="69"/>
      <c r="GD2452" s="69"/>
      <c r="GE2452" s="69"/>
      <c r="GF2452" s="69"/>
      <c r="GG2452" s="69"/>
      <c r="GH2452" s="69"/>
      <c r="GI2452" s="69"/>
      <c r="GJ2452" s="69"/>
      <c r="GK2452" s="69"/>
      <c r="GL2452" s="69"/>
      <c r="GM2452" s="69"/>
      <c r="GN2452" s="69"/>
      <c r="GO2452" s="69"/>
      <c r="GP2452" s="69"/>
      <c r="GQ2452" s="69"/>
      <c r="GR2452" s="69"/>
      <c r="GS2452" s="69"/>
      <c r="GT2452" s="69"/>
      <c r="GU2452" s="69"/>
      <c r="GV2452" s="69"/>
      <c r="GW2452" s="69"/>
      <c r="GX2452" s="69"/>
      <c r="GY2452" s="69"/>
      <c r="GZ2452" s="69"/>
      <c r="HA2452" s="69"/>
      <c r="HB2452" s="69"/>
      <c r="HC2452" s="69"/>
      <c r="HD2452" s="69"/>
      <c r="HE2452" s="69"/>
      <c r="HF2452" s="69"/>
      <c r="HG2452" s="69"/>
      <c r="HH2452" s="69"/>
      <c r="HI2452" s="69"/>
      <c r="HJ2452" s="69"/>
      <c r="HK2452" s="69"/>
      <c r="HL2452" s="69"/>
      <c r="HM2452" s="69"/>
      <c r="HN2452" s="69"/>
      <c r="HO2452" s="69"/>
      <c r="HP2452" s="69"/>
      <c r="HQ2452" s="69"/>
      <c r="HR2452" s="69"/>
      <c r="HS2452" s="69"/>
      <c r="HT2452" s="69"/>
      <c r="HU2452" s="69"/>
      <c r="HV2452" s="69"/>
      <c r="HW2452" s="69"/>
      <c r="HX2452" s="69"/>
      <c r="HY2452" s="69"/>
      <c r="HZ2452" s="69"/>
      <c r="IA2452" s="69"/>
      <c r="IB2452" s="69"/>
      <c r="IC2452" s="69"/>
      <c r="ID2452" s="69"/>
      <c r="IE2452" s="69"/>
      <c r="IF2452" s="69"/>
      <c r="IG2452" s="69"/>
      <c r="IH2452" s="69"/>
      <c r="II2452" s="69"/>
      <c r="IJ2452" s="69"/>
      <c r="IK2452" s="69"/>
      <c r="IL2452" s="69"/>
      <c r="IM2452" s="69"/>
      <c r="IN2452" s="69"/>
    </row>
    <row r="2453" spans="1:248" s="70" customFormat="1" ht="15.95" customHeight="1" x14ac:dyDescent="0.2">
      <c r="A2453" s="137" t="s">
        <v>3453</v>
      </c>
      <c r="B2453" s="145">
        <v>521791</v>
      </c>
      <c r="C2453" s="136" t="s">
        <v>4976</v>
      </c>
      <c r="D2453" s="356">
        <v>30000</v>
      </c>
      <c r="E2453" s="69"/>
      <c r="F2453" s="69"/>
      <c r="G2453" s="69"/>
      <c r="H2453" s="69"/>
      <c r="I2453" s="69"/>
      <c r="J2453" s="69"/>
      <c r="N2453" s="69"/>
      <c r="O2453" s="69"/>
      <c r="P2453" s="69"/>
      <c r="Q2453" s="69"/>
      <c r="R2453" s="69"/>
      <c r="S2453" s="69"/>
      <c r="T2453" s="69"/>
      <c r="U2453" s="69"/>
      <c r="V2453" s="69"/>
      <c r="W2453" s="69"/>
      <c r="X2453" s="69"/>
      <c r="Y2453" s="69"/>
      <c r="Z2453" s="69"/>
      <c r="AA2453" s="69"/>
      <c r="AB2453" s="69"/>
      <c r="AC2453" s="69"/>
      <c r="AD2453" s="69"/>
      <c r="AE2453" s="69"/>
      <c r="AF2453" s="69"/>
      <c r="AG2453" s="69"/>
      <c r="AH2453" s="69"/>
      <c r="AI2453" s="69"/>
      <c r="AJ2453" s="69"/>
      <c r="AK2453" s="69"/>
      <c r="AL2453" s="69"/>
      <c r="AM2453" s="69"/>
      <c r="AN2453" s="69"/>
      <c r="AO2453" s="69"/>
      <c r="AP2453" s="69"/>
      <c r="AQ2453" s="69"/>
      <c r="AR2453" s="69"/>
      <c r="AS2453" s="69"/>
      <c r="AT2453" s="69"/>
      <c r="AU2453" s="69"/>
      <c r="AV2453" s="69"/>
      <c r="AW2453" s="69"/>
      <c r="AX2453" s="69"/>
      <c r="AY2453" s="69"/>
      <c r="AZ2453" s="69"/>
      <c r="BA2453" s="69"/>
      <c r="BB2453" s="69"/>
      <c r="BC2453" s="69"/>
      <c r="BD2453" s="69"/>
      <c r="BE2453" s="69"/>
      <c r="BF2453" s="69"/>
      <c r="BG2453" s="69"/>
      <c r="BH2453" s="69"/>
      <c r="BI2453" s="69"/>
      <c r="BJ2453" s="69"/>
      <c r="BK2453" s="69"/>
      <c r="BL2453" s="69"/>
      <c r="BM2453" s="69"/>
      <c r="BN2453" s="69"/>
      <c r="BO2453" s="69"/>
      <c r="BP2453" s="69"/>
      <c r="BQ2453" s="69"/>
      <c r="BR2453" s="69"/>
      <c r="BS2453" s="69"/>
      <c r="BT2453" s="69"/>
      <c r="BU2453" s="69"/>
      <c r="BV2453" s="69"/>
      <c r="BW2453" s="69"/>
      <c r="BX2453" s="69"/>
      <c r="BY2453" s="69"/>
      <c r="BZ2453" s="69"/>
      <c r="CA2453" s="69"/>
      <c r="CB2453" s="69"/>
      <c r="CC2453" s="69"/>
      <c r="CD2453" s="69"/>
      <c r="CE2453" s="69"/>
      <c r="CF2453" s="69"/>
      <c r="CG2453" s="69"/>
      <c r="CH2453" s="69"/>
      <c r="CI2453" s="69"/>
      <c r="CJ2453" s="69"/>
      <c r="CK2453" s="69"/>
      <c r="CL2453" s="69"/>
      <c r="CM2453" s="69"/>
      <c r="CN2453" s="69"/>
      <c r="CO2453" s="69"/>
      <c r="CP2453" s="69"/>
      <c r="CQ2453" s="69"/>
      <c r="CR2453" s="69"/>
      <c r="CS2453" s="69"/>
      <c r="CT2453" s="69"/>
      <c r="CU2453" s="69"/>
      <c r="CV2453" s="69"/>
      <c r="CW2453" s="69"/>
      <c r="CX2453" s="69"/>
      <c r="CY2453" s="69"/>
      <c r="CZ2453" s="69"/>
      <c r="DA2453" s="69"/>
      <c r="DB2453" s="69"/>
      <c r="DC2453" s="69"/>
      <c r="DD2453" s="69"/>
      <c r="DE2453" s="69"/>
      <c r="DF2453" s="69"/>
      <c r="DG2453" s="69"/>
      <c r="DH2453" s="69"/>
      <c r="DI2453" s="69"/>
      <c r="DJ2453" s="69"/>
      <c r="DK2453" s="69"/>
      <c r="DL2453" s="69"/>
      <c r="DM2453" s="69"/>
      <c r="DN2453" s="69"/>
      <c r="DO2453" s="69"/>
      <c r="DP2453" s="69"/>
      <c r="DQ2453" s="69"/>
      <c r="DR2453" s="69"/>
      <c r="DS2453" s="69"/>
      <c r="DT2453" s="69"/>
      <c r="DU2453" s="69"/>
      <c r="DV2453" s="69"/>
      <c r="DW2453" s="69"/>
      <c r="DX2453" s="69"/>
      <c r="DY2453" s="69"/>
      <c r="DZ2453" s="69"/>
      <c r="EA2453" s="69"/>
      <c r="EB2453" s="69"/>
      <c r="EC2453" s="69"/>
      <c r="ED2453" s="69"/>
      <c r="EE2453" s="69"/>
      <c r="EF2453" s="69"/>
      <c r="EG2453" s="69"/>
      <c r="EH2453" s="69"/>
      <c r="EI2453" s="69"/>
      <c r="EJ2453" s="69"/>
      <c r="EK2453" s="69"/>
      <c r="EL2453" s="69"/>
      <c r="EM2453" s="69"/>
      <c r="EN2453" s="69"/>
      <c r="EO2453" s="69"/>
      <c r="EP2453" s="69"/>
      <c r="EQ2453" s="69"/>
      <c r="ER2453" s="69"/>
      <c r="ES2453" s="69"/>
      <c r="ET2453" s="69"/>
      <c r="EU2453" s="69"/>
      <c r="EV2453" s="69"/>
      <c r="EW2453" s="69"/>
      <c r="EX2453" s="69"/>
      <c r="EY2453" s="69"/>
      <c r="EZ2453" s="69"/>
      <c r="FA2453" s="69"/>
      <c r="FB2453" s="69"/>
      <c r="FC2453" s="69"/>
      <c r="FD2453" s="69"/>
      <c r="FE2453" s="69"/>
      <c r="FF2453" s="69"/>
      <c r="FG2453" s="69"/>
      <c r="FH2453" s="69"/>
      <c r="FI2453" s="69"/>
      <c r="FJ2453" s="69"/>
      <c r="FK2453" s="69"/>
      <c r="FL2453" s="69"/>
      <c r="FM2453" s="69"/>
      <c r="FN2453" s="69"/>
      <c r="FO2453" s="69"/>
      <c r="FP2453" s="69"/>
      <c r="FQ2453" s="69"/>
      <c r="FR2453" s="69"/>
      <c r="FS2453" s="69"/>
      <c r="FT2453" s="69"/>
      <c r="FU2453" s="69"/>
      <c r="FV2453" s="69"/>
      <c r="FW2453" s="69"/>
      <c r="FX2453" s="69"/>
      <c r="FY2453" s="69"/>
      <c r="FZ2453" s="69"/>
      <c r="GA2453" s="69"/>
      <c r="GB2453" s="69"/>
      <c r="GC2453" s="69"/>
      <c r="GD2453" s="69"/>
      <c r="GE2453" s="69"/>
      <c r="GF2453" s="69"/>
      <c r="GG2453" s="69"/>
      <c r="GH2453" s="69"/>
      <c r="GI2453" s="69"/>
      <c r="GJ2453" s="69"/>
      <c r="GK2453" s="69"/>
      <c r="GL2453" s="69"/>
      <c r="GM2453" s="69"/>
      <c r="GN2453" s="69"/>
      <c r="GO2453" s="69"/>
      <c r="GP2453" s="69"/>
      <c r="GQ2453" s="69"/>
      <c r="GR2453" s="69"/>
      <c r="GS2453" s="69"/>
      <c r="GT2453" s="69"/>
      <c r="GU2453" s="69"/>
      <c r="GV2453" s="69"/>
      <c r="GW2453" s="69"/>
      <c r="GX2453" s="69"/>
      <c r="GY2453" s="69"/>
      <c r="GZ2453" s="69"/>
      <c r="HA2453" s="69"/>
      <c r="HB2453" s="69"/>
      <c r="HC2453" s="69"/>
      <c r="HD2453" s="69"/>
      <c r="HE2453" s="69"/>
      <c r="HF2453" s="69"/>
      <c r="HG2453" s="69"/>
      <c r="HH2453" s="69"/>
      <c r="HI2453" s="69"/>
      <c r="HJ2453" s="69"/>
      <c r="HK2453" s="69"/>
      <c r="HL2453" s="69"/>
      <c r="HM2453" s="69"/>
      <c r="HN2453" s="69"/>
      <c r="HO2453" s="69"/>
      <c r="HP2453" s="69"/>
      <c r="HQ2453" s="69"/>
      <c r="HR2453" s="69"/>
      <c r="HS2453" s="69"/>
      <c r="HT2453" s="69"/>
      <c r="HU2453" s="69"/>
      <c r="HV2453" s="69"/>
      <c r="HW2453" s="69"/>
      <c r="HX2453" s="69"/>
      <c r="HY2453" s="69"/>
      <c r="HZ2453" s="69"/>
      <c r="IA2453" s="69"/>
      <c r="IB2453" s="69"/>
      <c r="IC2453" s="69"/>
      <c r="ID2453" s="69"/>
      <c r="IE2453" s="69"/>
      <c r="IF2453" s="69"/>
      <c r="IG2453" s="69"/>
      <c r="IH2453" s="69"/>
      <c r="II2453" s="69"/>
      <c r="IJ2453" s="69"/>
      <c r="IK2453" s="69"/>
      <c r="IL2453" s="69"/>
      <c r="IM2453" s="69"/>
      <c r="IN2453" s="69"/>
    </row>
    <row r="2454" spans="1:248" s="70" customFormat="1" ht="15.95" customHeight="1" x14ac:dyDescent="0.2">
      <c r="A2454" s="137" t="s">
        <v>3453</v>
      </c>
      <c r="B2454" s="145">
        <v>521792</v>
      </c>
      <c r="C2454" s="136" t="s">
        <v>4977</v>
      </c>
      <c r="D2454" s="356">
        <v>20000</v>
      </c>
      <c r="E2454" s="69"/>
      <c r="F2454" s="69"/>
      <c r="G2454" s="69"/>
      <c r="H2454" s="69"/>
      <c r="I2454" s="69"/>
      <c r="J2454" s="69"/>
      <c r="N2454" s="69"/>
      <c r="O2454" s="69"/>
      <c r="P2454" s="69"/>
      <c r="Q2454" s="69"/>
      <c r="R2454" s="69"/>
      <c r="S2454" s="69"/>
      <c r="T2454" s="69"/>
      <c r="U2454" s="69"/>
      <c r="V2454" s="69"/>
      <c r="W2454" s="69"/>
      <c r="X2454" s="69"/>
      <c r="Y2454" s="69"/>
      <c r="Z2454" s="69"/>
      <c r="AA2454" s="69"/>
      <c r="AB2454" s="69"/>
      <c r="AC2454" s="69"/>
      <c r="AD2454" s="69"/>
      <c r="AE2454" s="69"/>
      <c r="AF2454" s="69"/>
      <c r="AG2454" s="69"/>
      <c r="AH2454" s="69"/>
      <c r="AI2454" s="69"/>
      <c r="AJ2454" s="69"/>
      <c r="AK2454" s="69"/>
      <c r="AL2454" s="69"/>
      <c r="AM2454" s="69"/>
      <c r="AN2454" s="69"/>
      <c r="AO2454" s="69"/>
      <c r="AP2454" s="69"/>
      <c r="AQ2454" s="69"/>
      <c r="AR2454" s="69"/>
      <c r="AS2454" s="69"/>
      <c r="AT2454" s="69"/>
      <c r="AU2454" s="69"/>
      <c r="AV2454" s="69"/>
      <c r="AW2454" s="69"/>
      <c r="AX2454" s="69"/>
      <c r="AY2454" s="69"/>
      <c r="AZ2454" s="69"/>
      <c r="BA2454" s="69"/>
      <c r="BB2454" s="69"/>
      <c r="BC2454" s="69"/>
      <c r="BD2454" s="69"/>
      <c r="BE2454" s="69"/>
      <c r="BF2454" s="69"/>
      <c r="BG2454" s="69"/>
      <c r="BH2454" s="69"/>
      <c r="BI2454" s="69"/>
      <c r="BJ2454" s="69"/>
      <c r="BK2454" s="69"/>
      <c r="BL2454" s="69"/>
      <c r="BM2454" s="69"/>
      <c r="BN2454" s="69"/>
      <c r="BO2454" s="69"/>
      <c r="BP2454" s="69"/>
      <c r="BQ2454" s="69"/>
      <c r="BR2454" s="69"/>
      <c r="BS2454" s="69"/>
      <c r="BT2454" s="69"/>
      <c r="BU2454" s="69"/>
      <c r="BV2454" s="69"/>
      <c r="BW2454" s="69"/>
      <c r="BX2454" s="69"/>
      <c r="BY2454" s="69"/>
      <c r="BZ2454" s="69"/>
      <c r="CA2454" s="69"/>
      <c r="CB2454" s="69"/>
      <c r="CC2454" s="69"/>
      <c r="CD2454" s="69"/>
      <c r="CE2454" s="69"/>
      <c r="CF2454" s="69"/>
      <c r="CG2454" s="69"/>
      <c r="CH2454" s="69"/>
      <c r="CI2454" s="69"/>
      <c r="CJ2454" s="69"/>
      <c r="CK2454" s="69"/>
      <c r="CL2454" s="69"/>
      <c r="CM2454" s="69"/>
      <c r="CN2454" s="69"/>
      <c r="CO2454" s="69"/>
      <c r="CP2454" s="69"/>
      <c r="CQ2454" s="69"/>
      <c r="CR2454" s="69"/>
      <c r="CS2454" s="69"/>
      <c r="CT2454" s="69"/>
      <c r="CU2454" s="69"/>
      <c r="CV2454" s="69"/>
      <c r="CW2454" s="69"/>
      <c r="CX2454" s="69"/>
      <c r="CY2454" s="69"/>
      <c r="CZ2454" s="69"/>
      <c r="DA2454" s="69"/>
      <c r="DB2454" s="69"/>
      <c r="DC2454" s="69"/>
      <c r="DD2454" s="69"/>
      <c r="DE2454" s="69"/>
      <c r="DF2454" s="69"/>
      <c r="DG2454" s="69"/>
      <c r="DH2454" s="69"/>
      <c r="DI2454" s="69"/>
      <c r="DJ2454" s="69"/>
      <c r="DK2454" s="69"/>
      <c r="DL2454" s="69"/>
      <c r="DM2454" s="69"/>
      <c r="DN2454" s="69"/>
      <c r="DO2454" s="69"/>
      <c r="DP2454" s="69"/>
      <c r="DQ2454" s="69"/>
      <c r="DR2454" s="69"/>
      <c r="DS2454" s="69"/>
      <c r="DT2454" s="69"/>
      <c r="DU2454" s="69"/>
      <c r="DV2454" s="69"/>
      <c r="DW2454" s="69"/>
      <c r="DX2454" s="69"/>
      <c r="DY2454" s="69"/>
      <c r="DZ2454" s="69"/>
      <c r="EA2454" s="69"/>
      <c r="EB2454" s="69"/>
      <c r="EC2454" s="69"/>
      <c r="ED2454" s="69"/>
      <c r="EE2454" s="69"/>
      <c r="EF2454" s="69"/>
      <c r="EG2454" s="69"/>
      <c r="EH2454" s="69"/>
      <c r="EI2454" s="69"/>
      <c r="EJ2454" s="69"/>
      <c r="EK2454" s="69"/>
      <c r="EL2454" s="69"/>
      <c r="EM2454" s="69"/>
      <c r="EN2454" s="69"/>
      <c r="EO2454" s="69"/>
      <c r="EP2454" s="69"/>
      <c r="EQ2454" s="69"/>
      <c r="ER2454" s="69"/>
      <c r="ES2454" s="69"/>
      <c r="ET2454" s="69"/>
      <c r="EU2454" s="69"/>
      <c r="EV2454" s="69"/>
      <c r="EW2454" s="69"/>
      <c r="EX2454" s="69"/>
      <c r="EY2454" s="69"/>
      <c r="EZ2454" s="69"/>
      <c r="FA2454" s="69"/>
      <c r="FB2454" s="69"/>
      <c r="FC2454" s="69"/>
      <c r="FD2454" s="69"/>
      <c r="FE2454" s="69"/>
      <c r="FF2454" s="69"/>
      <c r="FG2454" s="69"/>
      <c r="FH2454" s="69"/>
      <c r="FI2454" s="69"/>
      <c r="FJ2454" s="69"/>
      <c r="FK2454" s="69"/>
      <c r="FL2454" s="69"/>
      <c r="FM2454" s="69"/>
      <c r="FN2454" s="69"/>
      <c r="FO2454" s="69"/>
      <c r="FP2454" s="69"/>
      <c r="FQ2454" s="69"/>
      <c r="FR2454" s="69"/>
      <c r="FS2454" s="69"/>
      <c r="FT2454" s="69"/>
      <c r="FU2454" s="69"/>
      <c r="FV2454" s="69"/>
      <c r="FW2454" s="69"/>
      <c r="FX2454" s="69"/>
      <c r="FY2454" s="69"/>
      <c r="FZ2454" s="69"/>
      <c r="GA2454" s="69"/>
      <c r="GB2454" s="69"/>
      <c r="GC2454" s="69"/>
      <c r="GD2454" s="69"/>
      <c r="GE2454" s="69"/>
      <c r="GF2454" s="69"/>
      <c r="GG2454" s="69"/>
      <c r="GH2454" s="69"/>
      <c r="GI2454" s="69"/>
      <c r="GJ2454" s="69"/>
      <c r="GK2454" s="69"/>
      <c r="GL2454" s="69"/>
      <c r="GM2454" s="69"/>
      <c r="GN2454" s="69"/>
      <c r="GO2454" s="69"/>
      <c r="GP2454" s="69"/>
      <c r="GQ2454" s="69"/>
      <c r="GR2454" s="69"/>
      <c r="GS2454" s="69"/>
      <c r="GT2454" s="69"/>
      <c r="GU2454" s="69"/>
      <c r="GV2454" s="69"/>
      <c r="GW2454" s="69"/>
      <c r="GX2454" s="69"/>
      <c r="GY2454" s="69"/>
      <c r="GZ2454" s="69"/>
      <c r="HA2454" s="69"/>
      <c r="HB2454" s="69"/>
      <c r="HC2454" s="69"/>
      <c r="HD2454" s="69"/>
      <c r="HE2454" s="69"/>
      <c r="HF2454" s="69"/>
      <c r="HG2454" s="69"/>
      <c r="HH2454" s="69"/>
      <c r="HI2454" s="69"/>
      <c r="HJ2454" s="69"/>
      <c r="HK2454" s="69"/>
      <c r="HL2454" s="69"/>
      <c r="HM2454" s="69"/>
      <c r="HN2454" s="69"/>
      <c r="HO2454" s="69"/>
      <c r="HP2454" s="69"/>
      <c r="HQ2454" s="69"/>
      <c r="HR2454" s="69"/>
      <c r="HS2454" s="69"/>
      <c r="HT2454" s="69"/>
      <c r="HU2454" s="69"/>
      <c r="HV2454" s="69"/>
      <c r="HW2454" s="69"/>
      <c r="HX2454" s="69"/>
      <c r="HY2454" s="69"/>
      <c r="HZ2454" s="69"/>
      <c r="IA2454" s="69"/>
      <c r="IB2454" s="69"/>
      <c r="IC2454" s="69"/>
      <c r="ID2454" s="69"/>
      <c r="IE2454" s="69"/>
      <c r="IF2454" s="69"/>
      <c r="IG2454" s="69"/>
      <c r="IH2454" s="69"/>
      <c r="II2454" s="69"/>
      <c r="IJ2454" s="69"/>
      <c r="IK2454" s="69"/>
      <c r="IL2454" s="69"/>
      <c r="IM2454" s="69"/>
      <c r="IN2454" s="69"/>
    </row>
    <row r="2455" spans="1:248" s="70" customFormat="1" ht="15" customHeight="1" x14ac:dyDescent="0.2">
      <c r="A2455" s="137" t="s">
        <v>3453</v>
      </c>
      <c r="B2455" s="145">
        <v>521793</v>
      </c>
      <c r="C2455" s="136" t="s">
        <v>4978</v>
      </c>
      <c r="D2455" s="356">
        <v>20000</v>
      </c>
      <c r="E2455" s="69"/>
      <c r="F2455" s="69"/>
      <c r="G2455" s="69"/>
      <c r="H2455" s="69"/>
      <c r="I2455" s="69"/>
      <c r="J2455" s="69"/>
      <c r="N2455" s="69"/>
      <c r="O2455" s="69"/>
      <c r="P2455" s="69"/>
      <c r="Q2455" s="69"/>
      <c r="R2455" s="69"/>
      <c r="S2455" s="69"/>
      <c r="T2455" s="69"/>
      <c r="U2455" s="69"/>
      <c r="V2455" s="69"/>
      <c r="W2455" s="69"/>
      <c r="X2455" s="69"/>
      <c r="Y2455" s="69"/>
      <c r="Z2455" s="69"/>
      <c r="AA2455" s="69"/>
      <c r="AB2455" s="69"/>
      <c r="AC2455" s="69"/>
      <c r="AD2455" s="69"/>
      <c r="AE2455" s="69"/>
      <c r="AF2455" s="69"/>
      <c r="AG2455" s="69"/>
      <c r="AH2455" s="69"/>
      <c r="AI2455" s="69"/>
      <c r="AJ2455" s="69"/>
      <c r="AK2455" s="69"/>
      <c r="AL2455" s="69"/>
      <c r="AM2455" s="69"/>
      <c r="AN2455" s="69"/>
      <c r="AO2455" s="69"/>
      <c r="AP2455" s="69"/>
      <c r="AQ2455" s="69"/>
      <c r="AR2455" s="69"/>
      <c r="AS2455" s="69"/>
      <c r="AT2455" s="69"/>
      <c r="AU2455" s="69"/>
      <c r="AV2455" s="69"/>
      <c r="AW2455" s="69"/>
      <c r="AX2455" s="69"/>
      <c r="AY2455" s="69"/>
      <c r="AZ2455" s="69"/>
      <c r="BA2455" s="69"/>
      <c r="BB2455" s="69"/>
      <c r="BC2455" s="69"/>
      <c r="BD2455" s="69"/>
      <c r="BE2455" s="69"/>
      <c r="BF2455" s="69"/>
      <c r="BG2455" s="69"/>
      <c r="BH2455" s="69"/>
      <c r="BI2455" s="69"/>
      <c r="BJ2455" s="69"/>
      <c r="BK2455" s="69"/>
      <c r="BL2455" s="69"/>
      <c r="BM2455" s="69"/>
      <c r="BN2455" s="69"/>
      <c r="BO2455" s="69"/>
      <c r="BP2455" s="69"/>
      <c r="BQ2455" s="69"/>
      <c r="BR2455" s="69"/>
      <c r="BS2455" s="69"/>
      <c r="BT2455" s="69"/>
      <c r="BU2455" s="69"/>
      <c r="BV2455" s="69"/>
      <c r="BW2455" s="69"/>
      <c r="BX2455" s="69"/>
      <c r="BY2455" s="69"/>
      <c r="BZ2455" s="69"/>
      <c r="CA2455" s="69"/>
      <c r="CB2455" s="69"/>
      <c r="CC2455" s="69"/>
      <c r="CD2455" s="69"/>
      <c r="CE2455" s="69"/>
      <c r="CF2455" s="69"/>
      <c r="CG2455" s="69"/>
      <c r="CH2455" s="69"/>
      <c r="CI2455" s="69"/>
      <c r="CJ2455" s="69"/>
      <c r="CK2455" s="69"/>
      <c r="CL2455" s="69"/>
      <c r="CM2455" s="69"/>
      <c r="CN2455" s="69"/>
      <c r="CO2455" s="69"/>
      <c r="CP2455" s="69"/>
      <c r="CQ2455" s="69"/>
      <c r="CR2455" s="69"/>
      <c r="CS2455" s="69"/>
      <c r="CT2455" s="69"/>
      <c r="CU2455" s="69"/>
      <c r="CV2455" s="69"/>
      <c r="CW2455" s="69"/>
      <c r="CX2455" s="69"/>
      <c r="CY2455" s="69"/>
      <c r="CZ2455" s="69"/>
      <c r="DA2455" s="69"/>
      <c r="DB2455" s="69"/>
      <c r="DC2455" s="69"/>
      <c r="DD2455" s="69"/>
      <c r="DE2455" s="69"/>
      <c r="DF2455" s="69"/>
      <c r="DG2455" s="69"/>
      <c r="DH2455" s="69"/>
      <c r="DI2455" s="69"/>
      <c r="DJ2455" s="69"/>
      <c r="DK2455" s="69"/>
      <c r="DL2455" s="69"/>
      <c r="DM2455" s="69"/>
      <c r="DN2455" s="69"/>
      <c r="DO2455" s="69"/>
      <c r="DP2455" s="69"/>
      <c r="DQ2455" s="69"/>
      <c r="DR2455" s="69"/>
      <c r="DS2455" s="69"/>
      <c r="DT2455" s="69"/>
      <c r="DU2455" s="69"/>
      <c r="DV2455" s="69"/>
      <c r="DW2455" s="69"/>
      <c r="DX2455" s="69"/>
      <c r="DY2455" s="69"/>
      <c r="DZ2455" s="69"/>
      <c r="EA2455" s="69"/>
      <c r="EB2455" s="69"/>
      <c r="EC2455" s="69"/>
      <c r="ED2455" s="69"/>
      <c r="EE2455" s="69"/>
      <c r="EF2455" s="69"/>
      <c r="EG2455" s="69"/>
      <c r="EH2455" s="69"/>
      <c r="EI2455" s="69"/>
      <c r="EJ2455" s="69"/>
      <c r="EK2455" s="69"/>
      <c r="EL2455" s="69"/>
      <c r="EM2455" s="69"/>
      <c r="EN2455" s="69"/>
      <c r="EO2455" s="69"/>
      <c r="EP2455" s="69"/>
      <c r="EQ2455" s="69"/>
      <c r="ER2455" s="69"/>
      <c r="ES2455" s="69"/>
      <c r="ET2455" s="69"/>
      <c r="EU2455" s="69"/>
      <c r="EV2455" s="69"/>
      <c r="EW2455" s="69"/>
      <c r="EX2455" s="69"/>
      <c r="EY2455" s="69"/>
      <c r="EZ2455" s="69"/>
      <c r="FA2455" s="69"/>
      <c r="FB2455" s="69"/>
      <c r="FC2455" s="69"/>
      <c r="FD2455" s="69"/>
      <c r="FE2455" s="69"/>
      <c r="FF2455" s="69"/>
      <c r="FG2455" s="69"/>
      <c r="FH2455" s="69"/>
      <c r="FI2455" s="69"/>
      <c r="FJ2455" s="69"/>
      <c r="FK2455" s="69"/>
      <c r="FL2455" s="69"/>
      <c r="FM2455" s="69"/>
      <c r="FN2455" s="69"/>
      <c r="FO2455" s="69"/>
      <c r="FP2455" s="69"/>
      <c r="FQ2455" s="69"/>
      <c r="FR2455" s="69"/>
      <c r="FS2455" s="69"/>
      <c r="FT2455" s="69"/>
      <c r="FU2455" s="69"/>
      <c r="FV2455" s="69"/>
      <c r="FW2455" s="69"/>
      <c r="FX2455" s="69"/>
      <c r="FY2455" s="69"/>
      <c r="FZ2455" s="69"/>
      <c r="GA2455" s="69"/>
      <c r="GB2455" s="69"/>
      <c r="GC2455" s="69"/>
      <c r="GD2455" s="69"/>
      <c r="GE2455" s="69"/>
      <c r="GF2455" s="69"/>
      <c r="GG2455" s="69"/>
      <c r="GH2455" s="69"/>
      <c r="GI2455" s="69"/>
      <c r="GJ2455" s="69"/>
      <c r="GK2455" s="69"/>
      <c r="GL2455" s="69"/>
      <c r="GM2455" s="69"/>
      <c r="GN2455" s="69"/>
      <c r="GO2455" s="69"/>
      <c r="GP2455" s="69"/>
      <c r="GQ2455" s="69"/>
      <c r="GR2455" s="69"/>
      <c r="GS2455" s="69"/>
      <c r="GT2455" s="69"/>
      <c r="GU2455" s="69"/>
      <c r="GV2455" s="69"/>
      <c r="GW2455" s="69"/>
      <c r="GX2455" s="69"/>
      <c r="GY2455" s="69"/>
      <c r="GZ2455" s="69"/>
      <c r="HA2455" s="69"/>
      <c r="HB2455" s="69"/>
      <c r="HC2455" s="69"/>
      <c r="HD2455" s="69"/>
      <c r="HE2455" s="69"/>
      <c r="HF2455" s="69"/>
      <c r="HG2455" s="69"/>
      <c r="HH2455" s="69"/>
      <c r="HI2455" s="69"/>
      <c r="HJ2455" s="69"/>
      <c r="HK2455" s="69"/>
      <c r="HL2455" s="69"/>
      <c r="HM2455" s="69"/>
      <c r="HN2455" s="69"/>
      <c r="HO2455" s="69"/>
      <c r="HP2455" s="69"/>
      <c r="HQ2455" s="69"/>
      <c r="HR2455" s="69"/>
      <c r="HS2455" s="69"/>
      <c r="HT2455" s="69"/>
      <c r="HU2455" s="69"/>
      <c r="HV2455" s="69"/>
      <c r="HW2455" s="69"/>
      <c r="HX2455" s="69"/>
      <c r="HY2455" s="69"/>
      <c r="HZ2455" s="69"/>
      <c r="IA2455" s="69"/>
      <c r="IB2455" s="69"/>
      <c r="IC2455" s="69"/>
      <c r="ID2455" s="69"/>
      <c r="IE2455" s="69"/>
      <c r="IF2455" s="69"/>
      <c r="IG2455" s="69"/>
      <c r="IH2455" s="69"/>
      <c r="II2455" s="69"/>
      <c r="IJ2455" s="69"/>
      <c r="IK2455" s="69"/>
      <c r="IL2455" s="69"/>
      <c r="IM2455" s="69"/>
      <c r="IN2455" s="69"/>
    </row>
    <row r="2456" spans="1:248" s="70" customFormat="1" ht="32.1" customHeight="1" x14ac:dyDescent="0.2">
      <c r="A2456" s="137" t="s">
        <v>3453</v>
      </c>
      <c r="B2456" s="145">
        <v>521794</v>
      </c>
      <c r="C2456" s="136" t="s">
        <v>4979</v>
      </c>
      <c r="D2456" s="356">
        <v>20000</v>
      </c>
      <c r="E2456" s="69"/>
      <c r="F2456" s="69"/>
      <c r="G2456" s="69"/>
      <c r="H2456" s="69"/>
      <c r="I2456" s="69"/>
      <c r="J2456" s="69"/>
      <c r="N2456" s="69"/>
      <c r="O2456" s="69"/>
      <c r="P2456" s="69"/>
      <c r="Q2456" s="69"/>
      <c r="R2456" s="69"/>
      <c r="S2456" s="69"/>
      <c r="T2456" s="69"/>
      <c r="U2456" s="69"/>
      <c r="V2456" s="69"/>
      <c r="W2456" s="69"/>
      <c r="X2456" s="69"/>
      <c r="Y2456" s="69"/>
      <c r="Z2456" s="69"/>
      <c r="AA2456" s="69"/>
      <c r="AB2456" s="69"/>
      <c r="AC2456" s="69"/>
      <c r="AD2456" s="69"/>
      <c r="AE2456" s="69"/>
      <c r="AF2456" s="69"/>
      <c r="AG2456" s="69"/>
      <c r="AH2456" s="69"/>
      <c r="AI2456" s="69"/>
      <c r="AJ2456" s="69"/>
      <c r="AK2456" s="69"/>
      <c r="AL2456" s="69"/>
      <c r="AM2456" s="69"/>
      <c r="AN2456" s="69"/>
      <c r="AO2456" s="69"/>
      <c r="AP2456" s="69"/>
      <c r="AQ2456" s="69"/>
      <c r="AR2456" s="69"/>
      <c r="AS2456" s="69"/>
      <c r="AT2456" s="69"/>
      <c r="AU2456" s="69"/>
      <c r="AV2456" s="69"/>
      <c r="AW2456" s="69"/>
      <c r="AX2456" s="69"/>
      <c r="AY2456" s="69"/>
      <c r="AZ2456" s="69"/>
      <c r="BA2456" s="69"/>
      <c r="BB2456" s="69"/>
      <c r="BC2456" s="69"/>
      <c r="BD2456" s="69"/>
      <c r="BE2456" s="69"/>
      <c r="BF2456" s="69"/>
      <c r="BG2456" s="69"/>
      <c r="BH2456" s="69"/>
      <c r="BI2456" s="69"/>
      <c r="BJ2456" s="69"/>
      <c r="BK2456" s="69"/>
      <c r="BL2456" s="69"/>
      <c r="BM2456" s="69"/>
      <c r="BN2456" s="69"/>
      <c r="BO2456" s="69"/>
      <c r="BP2456" s="69"/>
      <c r="BQ2456" s="69"/>
      <c r="BR2456" s="69"/>
      <c r="BS2456" s="69"/>
      <c r="BT2456" s="69"/>
      <c r="BU2456" s="69"/>
      <c r="BV2456" s="69"/>
      <c r="BW2456" s="69"/>
      <c r="BX2456" s="69"/>
      <c r="BY2456" s="69"/>
      <c r="BZ2456" s="69"/>
      <c r="CA2456" s="69"/>
      <c r="CB2456" s="69"/>
      <c r="CC2456" s="69"/>
      <c r="CD2456" s="69"/>
      <c r="CE2456" s="69"/>
      <c r="CF2456" s="69"/>
      <c r="CG2456" s="69"/>
      <c r="CH2456" s="69"/>
      <c r="CI2456" s="69"/>
      <c r="CJ2456" s="69"/>
      <c r="CK2456" s="69"/>
      <c r="CL2456" s="69"/>
      <c r="CM2456" s="69"/>
      <c r="CN2456" s="69"/>
      <c r="CO2456" s="69"/>
      <c r="CP2456" s="69"/>
      <c r="CQ2456" s="69"/>
      <c r="CR2456" s="69"/>
      <c r="CS2456" s="69"/>
      <c r="CT2456" s="69"/>
      <c r="CU2456" s="69"/>
      <c r="CV2456" s="69"/>
      <c r="CW2456" s="69"/>
      <c r="CX2456" s="69"/>
      <c r="CY2456" s="69"/>
      <c r="CZ2456" s="69"/>
      <c r="DA2456" s="69"/>
      <c r="DB2456" s="69"/>
      <c r="DC2456" s="69"/>
      <c r="DD2456" s="69"/>
      <c r="DE2456" s="69"/>
      <c r="DF2456" s="69"/>
      <c r="DG2456" s="69"/>
      <c r="DH2456" s="69"/>
      <c r="DI2456" s="69"/>
      <c r="DJ2456" s="69"/>
      <c r="DK2456" s="69"/>
      <c r="DL2456" s="69"/>
      <c r="DM2456" s="69"/>
      <c r="DN2456" s="69"/>
      <c r="DO2456" s="69"/>
      <c r="DP2456" s="69"/>
      <c r="DQ2456" s="69"/>
      <c r="DR2456" s="69"/>
      <c r="DS2456" s="69"/>
      <c r="DT2456" s="69"/>
      <c r="DU2456" s="69"/>
      <c r="DV2456" s="69"/>
      <c r="DW2456" s="69"/>
      <c r="DX2456" s="69"/>
      <c r="DY2456" s="69"/>
      <c r="DZ2456" s="69"/>
      <c r="EA2456" s="69"/>
      <c r="EB2456" s="69"/>
      <c r="EC2456" s="69"/>
      <c r="ED2456" s="69"/>
      <c r="EE2456" s="69"/>
      <c r="EF2456" s="69"/>
      <c r="EG2456" s="69"/>
      <c r="EH2456" s="69"/>
      <c r="EI2456" s="69"/>
      <c r="EJ2456" s="69"/>
      <c r="EK2456" s="69"/>
      <c r="EL2456" s="69"/>
      <c r="EM2456" s="69"/>
      <c r="EN2456" s="69"/>
      <c r="EO2456" s="69"/>
      <c r="EP2456" s="69"/>
      <c r="EQ2456" s="69"/>
      <c r="ER2456" s="69"/>
      <c r="ES2456" s="69"/>
      <c r="ET2456" s="69"/>
      <c r="EU2456" s="69"/>
      <c r="EV2456" s="69"/>
      <c r="EW2456" s="69"/>
      <c r="EX2456" s="69"/>
      <c r="EY2456" s="69"/>
      <c r="EZ2456" s="69"/>
      <c r="FA2456" s="69"/>
      <c r="FB2456" s="69"/>
      <c r="FC2456" s="69"/>
      <c r="FD2456" s="69"/>
      <c r="FE2456" s="69"/>
      <c r="FF2456" s="69"/>
      <c r="FG2456" s="69"/>
      <c r="FH2456" s="69"/>
      <c r="FI2456" s="69"/>
      <c r="FJ2456" s="69"/>
      <c r="FK2456" s="69"/>
      <c r="FL2456" s="69"/>
      <c r="FM2456" s="69"/>
      <c r="FN2456" s="69"/>
      <c r="FO2456" s="69"/>
      <c r="FP2456" s="69"/>
      <c r="FQ2456" s="69"/>
      <c r="FR2456" s="69"/>
      <c r="FS2456" s="69"/>
      <c r="FT2456" s="69"/>
      <c r="FU2456" s="69"/>
      <c r="FV2456" s="69"/>
      <c r="FW2456" s="69"/>
      <c r="FX2456" s="69"/>
      <c r="FY2456" s="69"/>
      <c r="FZ2456" s="69"/>
      <c r="GA2456" s="69"/>
      <c r="GB2456" s="69"/>
      <c r="GC2456" s="69"/>
      <c r="GD2456" s="69"/>
      <c r="GE2456" s="69"/>
      <c r="GF2456" s="69"/>
      <c r="GG2456" s="69"/>
      <c r="GH2456" s="69"/>
      <c r="GI2456" s="69"/>
      <c r="GJ2456" s="69"/>
      <c r="GK2456" s="69"/>
      <c r="GL2456" s="69"/>
      <c r="GM2456" s="69"/>
      <c r="GN2456" s="69"/>
      <c r="GO2456" s="69"/>
      <c r="GP2456" s="69"/>
      <c r="GQ2456" s="69"/>
      <c r="GR2456" s="69"/>
      <c r="GS2456" s="69"/>
      <c r="GT2456" s="69"/>
      <c r="GU2456" s="69"/>
      <c r="GV2456" s="69"/>
      <c r="GW2456" s="69"/>
      <c r="GX2456" s="69"/>
      <c r="GY2456" s="69"/>
      <c r="GZ2456" s="69"/>
      <c r="HA2456" s="69"/>
      <c r="HB2456" s="69"/>
      <c r="HC2456" s="69"/>
      <c r="HD2456" s="69"/>
      <c r="HE2456" s="69"/>
      <c r="HF2456" s="69"/>
      <c r="HG2456" s="69"/>
      <c r="HH2456" s="69"/>
      <c r="HI2456" s="69"/>
      <c r="HJ2456" s="69"/>
      <c r="HK2456" s="69"/>
      <c r="HL2456" s="69"/>
      <c r="HM2456" s="69"/>
      <c r="HN2456" s="69"/>
      <c r="HO2456" s="69"/>
      <c r="HP2456" s="69"/>
      <c r="HQ2456" s="69"/>
      <c r="HR2456" s="69"/>
      <c r="HS2456" s="69"/>
      <c r="HT2456" s="69"/>
      <c r="HU2456" s="69"/>
      <c r="HV2456" s="69"/>
      <c r="HW2456" s="69"/>
      <c r="HX2456" s="69"/>
      <c r="HY2456" s="69"/>
      <c r="HZ2456" s="69"/>
      <c r="IA2456" s="69"/>
      <c r="IB2456" s="69"/>
      <c r="IC2456" s="69"/>
      <c r="ID2456" s="69"/>
      <c r="IE2456" s="69"/>
      <c r="IF2456" s="69"/>
      <c r="IG2456" s="69"/>
      <c r="IH2456" s="69"/>
      <c r="II2456" s="69"/>
      <c r="IJ2456" s="69"/>
      <c r="IK2456" s="69"/>
      <c r="IL2456" s="69"/>
      <c r="IM2456" s="69"/>
      <c r="IN2456" s="69"/>
    </row>
    <row r="2457" spans="1:248" s="70" customFormat="1" ht="32.1" customHeight="1" x14ac:dyDescent="0.2">
      <c r="A2457" s="137" t="s">
        <v>3453</v>
      </c>
      <c r="B2457" s="145">
        <v>521795</v>
      </c>
      <c r="C2457" s="136" t="s">
        <v>4980</v>
      </c>
      <c r="D2457" s="360">
        <v>5000</v>
      </c>
      <c r="E2457" s="69"/>
      <c r="F2457" s="69"/>
      <c r="G2457" s="69"/>
      <c r="H2457" s="69"/>
      <c r="I2457" s="69"/>
      <c r="J2457" s="69"/>
      <c r="N2457" s="69"/>
      <c r="O2457" s="69"/>
      <c r="P2457" s="69"/>
      <c r="Q2457" s="69"/>
      <c r="R2457" s="69"/>
      <c r="S2457" s="69"/>
      <c r="T2457" s="69"/>
      <c r="U2457" s="69"/>
      <c r="V2457" s="69"/>
      <c r="W2457" s="69"/>
      <c r="X2457" s="69"/>
      <c r="Y2457" s="69"/>
      <c r="Z2457" s="69"/>
      <c r="AA2457" s="69"/>
      <c r="AB2457" s="69"/>
      <c r="AC2457" s="69"/>
      <c r="AD2457" s="69"/>
      <c r="AE2457" s="69"/>
      <c r="AF2457" s="69"/>
      <c r="AG2457" s="69"/>
      <c r="AH2457" s="69"/>
      <c r="AI2457" s="69"/>
      <c r="AJ2457" s="69"/>
      <c r="AK2457" s="69"/>
      <c r="AL2457" s="69"/>
      <c r="AM2457" s="69"/>
      <c r="AN2457" s="69"/>
      <c r="AO2457" s="69"/>
      <c r="AP2457" s="69"/>
      <c r="AQ2457" s="69"/>
      <c r="AR2457" s="69"/>
      <c r="AS2457" s="69"/>
      <c r="AT2457" s="69"/>
      <c r="AU2457" s="69"/>
      <c r="AV2457" s="69"/>
      <c r="AW2457" s="69"/>
      <c r="AX2457" s="69"/>
      <c r="AY2457" s="69"/>
      <c r="AZ2457" s="69"/>
      <c r="BA2457" s="69"/>
      <c r="BB2457" s="69"/>
      <c r="BC2457" s="69"/>
      <c r="BD2457" s="69"/>
      <c r="BE2457" s="69"/>
      <c r="BF2457" s="69"/>
      <c r="BG2457" s="69"/>
      <c r="BH2457" s="69"/>
      <c r="BI2457" s="69"/>
      <c r="BJ2457" s="69"/>
      <c r="BK2457" s="69"/>
      <c r="BL2457" s="69"/>
      <c r="BM2457" s="69"/>
      <c r="BN2457" s="69"/>
      <c r="BO2457" s="69"/>
      <c r="BP2457" s="69"/>
      <c r="BQ2457" s="69"/>
      <c r="BR2457" s="69"/>
      <c r="BS2457" s="69"/>
      <c r="BT2457" s="69"/>
      <c r="BU2457" s="69"/>
      <c r="BV2457" s="69"/>
      <c r="BW2457" s="69"/>
      <c r="BX2457" s="69"/>
      <c r="BY2457" s="69"/>
      <c r="BZ2457" s="69"/>
      <c r="CA2457" s="69"/>
      <c r="CB2457" s="69"/>
      <c r="CC2457" s="69"/>
      <c r="CD2457" s="69"/>
      <c r="CE2457" s="69"/>
      <c r="CF2457" s="69"/>
      <c r="CG2457" s="69"/>
      <c r="CH2457" s="69"/>
      <c r="CI2457" s="69"/>
      <c r="CJ2457" s="69"/>
      <c r="CK2457" s="69"/>
      <c r="CL2457" s="69"/>
      <c r="CM2457" s="69"/>
      <c r="CN2457" s="69"/>
      <c r="CO2457" s="69"/>
      <c r="CP2457" s="69"/>
      <c r="CQ2457" s="69"/>
      <c r="CR2457" s="69"/>
      <c r="CS2457" s="69"/>
      <c r="CT2457" s="69"/>
      <c r="CU2457" s="69"/>
      <c r="CV2457" s="69"/>
      <c r="CW2457" s="69"/>
      <c r="CX2457" s="69"/>
      <c r="CY2457" s="69"/>
      <c r="CZ2457" s="69"/>
      <c r="DA2457" s="69"/>
      <c r="DB2457" s="69"/>
      <c r="DC2457" s="69"/>
      <c r="DD2457" s="69"/>
      <c r="DE2457" s="69"/>
      <c r="DF2457" s="69"/>
      <c r="DG2457" s="69"/>
      <c r="DH2457" s="69"/>
      <c r="DI2457" s="69"/>
      <c r="DJ2457" s="69"/>
      <c r="DK2457" s="69"/>
      <c r="DL2457" s="69"/>
      <c r="DM2457" s="69"/>
      <c r="DN2457" s="69"/>
      <c r="DO2457" s="69"/>
      <c r="DP2457" s="69"/>
      <c r="DQ2457" s="69"/>
      <c r="DR2457" s="69"/>
      <c r="DS2457" s="69"/>
      <c r="DT2457" s="69"/>
      <c r="DU2457" s="69"/>
      <c r="DV2457" s="69"/>
      <c r="DW2457" s="69"/>
      <c r="DX2457" s="69"/>
      <c r="DY2457" s="69"/>
      <c r="DZ2457" s="69"/>
      <c r="EA2457" s="69"/>
      <c r="EB2457" s="69"/>
      <c r="EC2457" s="69"/>
      <c r="ED2457" s="69"/>
      <c r="EE2457" s="69"/>
      <c r="EF2457" s="69"/>
      <c r="EG2457" s="69"/>
      <c r="EH2457" s="69"/>
      <c r="EI2457" s="69"/>
      <c r="EJ2457" s="69"/>
      <c r="EK2457" s="69"/>
      <c r="EL2457" s="69"/>
      <c r="EM2457" s="69"/>
      <c r="EN2457" s="69"/>
      <c r="EO2457" s="69"/>
      <c r="EP2457" s="69"/>
      <c r="EQ2457" s="69"/>
      <c r="ER2457" s="69"/>
      <c r="ES2457" s="69"/>
      <c r="ET2457" s="69"/>
      <c r="EU2457" s="69"/>
      <c r="EV2457" s="69"/>
      <c r="EW2457" s="69"/>
      <c r="EX2457" s="69"/>
      <c r="EY2457" s="69"/>
      <c r="EZ2457" s="69"/>
      <c r="FA2457" s="69"/>
      <c r="FB2457" s="69"/>
      <c r="FC2457" s="69"/>
      <c r="FD2457" s="69"/>
      <c r="FE2457" s="69"/>
      <c r="FF2457" s="69"/>
      <c r="FG2457" s="69"/>
      <c r="FH2457" s="69"/>
      <c r="FI2457" s="69"/>
      <c r="FJ2457" s="69"/>
      <c r="FK2457" s="69"/>
      <c r="FL2457" s="69"/>
      <c r="FM2457" s="69"/>
      <c r="FN2457" s="69"/>
      <c r="FO2457" s="69"/>
      <c r="FP2457" s="69"/>
      <c r="FQ2457" s="69"/>
      <c r="FR2457" s="69"/>
      <c r="FS2457" s="69"/>
      <c r="FT2457" s="69"/>
      <c r="FU2457" s="69"/>
      <c r="FV2457" s="69"/>
      <c r="FW2457" s="69"/>
      <c r="FX2457" s="69"/>
      <c r="FY2457" s="69"/>
      <c r="FZ2457" s="69"/>
      <c r="GA2457" s="69"/>
      <c r="GB2457" s="69"/>
      <c r="GC2457" s="69"/>
      <c r="GD2457" s="69"/>
      <c r="GE2457" s="69"/>
      <c r="GF2457" s="69"/>
      <c r="GG2457" s="69"/>
      <c r="GH2457" s="69"/>
      <c r="GI2457" s="69"/>
      <c r="GJ2457" s="69"/>
      <c r="GK2457" s="69"/>
      <c r="GL2457" s="69"/>
      <c r="GM2457" s="69"/>
      <c r="GN2457" s="69"/>
      <c r="GO2457" s="69"/>
      <c r="GP2457" s="69"/>
      <c r="GQ2457" s="69"/>
      <c r="GR2457" s="69"/>
      <c r="GS2457" s="69"/>
      <c r="GT2457" s="69"/>
      <c r="GU2457" s="69"/>
      <c r="GV2457" s="69"/>
      <c r="GW2457" s="69"/>
      <c r="GX2457" s="69"/>
      <c r="GY2457" s="69"/>
      <c r="GZ2457" s="69"/>
      <c r="HA2457" s="69"/>
      <c r="HB2457" s="69"/>
      <c r="HC2457" s="69"/>
      <c r="HD2457" s="69"/>
      <c r="HE2457" s="69"/>
      <c r="HF2457" s="69"/>
      <c r="HG2457" s="69"/>
      <c r="HH2457" s="69"/>
      <c r="HI2457" s="69"/>
      <c r="HJ2457" s="69"/>
      <c r="HK2457" s="69"/>
      <c r="HL2457" s="69"/>
      <c r="HM2457" s="69"/>
      <c r="HN2457" s="69"/>
      <c r="HO2457" s="69"/>
      <c r="HP2457" s="69"/>
      <c r="HQ2457" s="69"/>
      <c r="HR2457" s="69"/>
      <c r="HS2457" s="69"/>
      <c r="HT2457" s="69"/>
      <c r="HU2457" s="69"/>
      <c r="HV2457" s="69"/>
      <c r="HW2457" s="69"/>
      <c r="HX2457" s="69"/>
      <c r="HY2457" s="69"/>
      <c r="HZ2457" s="69"/>
      <c r="IA2457" s="69"/>
      <c r="IB2457" s="69"/>
      <c r="IC2457" s="69"/>
      <c r="ID2457" s="69"/>
      <c r="IE2457" s="69"/>
      <c r="IF2457" s="69"/>
      <c r="IG2457" s="69"/>
      <c r="IH2457" s="69"/>
      <c r="II2457" s="69"/>
      <c r="IJ2457" s="69"/>
      <c r="IK2457" s="69"/>
      <c r="IL2457" s="69"/>
      <c r="IM2457" s="69"/>
      <c r="IN2457" s="69"/>
    </row>
    <row r="2458" spans="1:248" s="70" customFormat="1" ht="32.1" customHeight="1" x14ac:dyDescent="0.2">
      <c r="A2458" s="137" t="s">
        <v>3453</v>
      </c>
      <c r="B2458" s="145">
        <v>521796</v>
      </c>
      <c r="C2458" s="136" t="s">
        <v>4981</v>
      </c>
      <c r="D2458" s="360">
        <v>10000</v>
      </c>
      <c r="E2458" s="69"/>
      <c r="F2458" s="69"/>
      <c r="G2458" s="69"/>
      <c r="H2458" s="69"/>
      <c r="I2458" s="69"/>
      <c r="J2458" s="69"/>
      <c r="N2458" s="69"/>
      <c r="O2458" s="69"/>
      <c r="P2458" s="69"/>
      <c r="Q2458" s="69"/>
      <c r="R2458" s="69"/>
      <c r="S2458" s="69"/>
      <c r="T2458" s="69"/>
      <c r="U2458" s="69"/>
      <c r="V2458" s="69"/>
      <c r="W2458" s="69"/>
      <c r="X2458" s="69"/>
      <c r="Y2458" s="69"/>
      <c r="Z2458" s="69"/>
      <c r="AA2458" s="69"/>
      <c r="AB2458" s="69"/>
      <c r="AC2458" s="69"/>
      <c r="AD2458" s="69"/>
      <c r="AE2458" s="69"/>
      <c r="AF2458" s="69"/>
      <c r="AG2458" s="69"/>
      <c r="AH2458" s="69"/>
      <c r="AI2458" s="69"/>
      <c r="AJ2458" s="69"/>
      <c r="AK2458" s="69"/>
      <c r="AL2458" s="69"/>
      <c r="AM2458" s="69"/>
      <c r="AN2458" s="69"/>
      <c r="AO2458" s="69"/>
      <c r="AP2458" s="69"/>
      <c r="AQ2458" s="69"/>
      <c r="AR2458" s="69"/>
      <c r="AS2458" s="69"/>
      <c r="AT2458" s="69"/>
      <c r="AU2458" s="69"/>
      <c r="AV2458" s="69"/>
      <c r="AW2458" s="69"/>
      <c r="AX2458" s="69"/>
      <c r="AY2458" s="69"/>
      <c r="AZ2458" s="69"/>
      <c r="BA2458" s="69"/>
      <c r="BB2458" s="69"/>
      <c r="BC2458" s="69"/>
      <c r="BD2458" s="69"/>
      <c r="BE2458" s="69"/>
      <c r="BF2458" s="69"/>
      <c r="BG2458" s="69"/>
      <c r="BH2458" s="69"/>
      <c r="BI2458" s="69"/>
      <c r="BJ2458" s="69"/>
      <c r="BK2458" s="69"/>
      <c r="BL2458" s="69"/>
      <c r="BM2458" s="69"/>
      <c r="BN2458" s="69"/>
      <c r="BO2458" s="69"/>
      <c r="BP2458" s="69"/>
      <c r="BQ2458" s="69"/>
      <c r="BR2458" s="69"/>
      <c r="BS2458" s="69"/>
      <c r="BT2458" s="69"/>
      <c r="BU2458" s="69"/>
      <c r="BV2458" s="69"/>
      <c r="BW2458" s="69"/>
      <c r="BX2458" s="69"/>
      <c r="BY2458" s="69"/>
      <c r="BZ2458" s="69"/>
      <c r="CA2458" s="69"/>
      <c r="CB2458" s="69"/>
      <c r="CC2458" s="69"/>
      <c r="CD2458" s="69"/>
      <c r="CE2458" s="69"/>
      <c r="CF2458" s="69"/>
      <c r="CG2458" s="69"/>
      <c r="CH2458" s="69"/>
      <c r="CI2458" s="69"/>
      <c r="CJ2458" s="69"/>
      <c r="CK2458" s="69"/>
      <c r="CL2458" s="69"/>
      <c r="CM2458" s="69"/>
      <c r="CN2458" s="69"/>
      <c r="CO2458" s="69"/>
      <c r="CP2458" s="69"/>
      <c r="CQ2458" s="69"/>
      <c r="CR2458" s="69"/>
      <c r="CS2458" s="69"/>
      <c r="CT2458" s="69"/>
      <c r="CU2458" s="69"/>
      <c r="CV2458" s="69"/>
      <c r="CW2458" s="69"/>
      <c r="CX2458" s="69"/>
      <c r="CY2458" s="69"/>
      <c r="CZ2458" s="69"/>
      <c r="DA2458" s="69"/>
      <c r="DB2458" s="69"/>
      <c r="DC2458" s="69"/>
      <c r="DD2458" s="69"/>
      <c r="DE2458" s="69"/>
      <c r="DF2458" s="69"/>
      <c r="DG2458" s="69"/>
      <c r="DH2458" s="69"/>
      <c r="DI2458" s="69"/>
      <c r="DJ2458" s="69"/>
      <c r="DK2458" s="69"/>
      <c r="DL2458" s="69"/>
      <c r="DM2458" s="69"/>
      <c r="DN2458" s="69"/>
      <c r="DO2458" s="69"/>
      <c r="DP2458" s="69"/>
      <c r="DQ2458" s="69"/>
      <c r="DR2458" s="69"/>
      <c r="DS2458" s="69"/>
      <c r="DT2458" s="69"/>
      <c r="DU2458" s="69"/>
      <c r="DV2458" s="69"/>
      <c r="DW2458" s="69"/>
      <c r="DX2458" s="69"/>
      <c r="DY2458" s="69"/>
      <c r="DZ2458" s="69"/>
      <c r="EA2458" s="69"/>
      <c r="EB2458" s="69"/>
      <c r="EC2458" s="69"/>
      <c r="ED2458" s="69"/>
      <c r="EE2458" s="69"/>
      <c r="EF2458" s="69"/>
      <c r="EG2458" s="69"/>
      <c r="EH2458" s="69"/>
      <c r="EI2458" s="69"/>
      <c r="EJ2458" s="69"/>
      <c r="EK2458" s="69"/>
      <c r="EL2458" s="69"/>
      <c r="EM2458" s="69"/>
      <c r="EN2458" s="69"/>
      <c r="EO2458" s="69"/>
      <c r="EP2458" s="69"/>
      <c r="EQ2458" s="69"/>
      <c r="ER2458" s="69"/>
      <c r="ES2458" s="69"/>
      <c r="ET2458" s="69"/>
      <c r="EU2458" s="69"/>
      <c r="EV2458" s="69"/>
      <c r="EW2458" s="69"/>
      <c r="EX2458" s="69"/>
      <c r="EY2458" s="69"/>
      <c r="EZ2458" s="69"/>
      <c r="FA2458" s="69"/>
      <c r="FB2458" s="69"/>
      <c r="FC2458" s="69"/>
      <c r="FD2458" s="69"/>
      <c r="FE2458" s="69"/>
      <c r="FF2458" s="69"/>
      <c r="FG2458" s="69"/>
      <c r="FH2458" s="69"/>
      <c r="FI2458" s="69"/>
      <c r="FJ2458" s="69"/>
      <c r="FK2458" s="69"/>
      <c r="FL2458" s="69"/>
      <c r="FM2458" s="69"/>
      <c r="FN2458" s="69"/>
      <c r="FO2458" s="69"/>
      <c r="FP2458" s="69"/>
      <c r="FQ2458" s="69"/>
      <c r="FR2458" s="69"/>
      <c r="FS2458" s="69"/>
      <c r="FT2458" s="69"/>
      <c r="FU2458" s="69"/>
      <c r="FV2458" s="69"/>
      <c r="FW2458" s="69"/>
      <c r="FX2458" s="69"/>
      <c r="FY2458" s="69"/>
      <c r="FZ2458" s="69"/>
      <c r="GA2458" s="69"/>
      <c r="GB2458" s="69"/>
      <c r="GC2458" s="69"/>
      <c r="GD2458" s="69"/>
      <c r="GE2458" s="69"/>
      <c r="GF2458" s="69"/>
      <c r="GG2458" s="69"/>
      <c r="GH2458" s="69"/>
      <c r="GI2458" s="69"/>
      <c r="GJ2458" s="69"/>
      <c r="GK2458" s="69"/>
      <c r="GL2458" s="69"/>
      <c r="GM2458" s="69"/>
      <c r="GN2458" s="69"/>
      <c r="GO2458" s="69"/>
      <c r="GP2458" s="69"/>
      <c r="GQ2458" s="69"/>
      <c r="GR2458" s="69"/>
      <c r="GS2458" s="69"/>
      <c r="GT2458" s="69"/>
      <c r="GU2458" s="69"/>
      <c r="GV2458" s="69"/>
      <c r="GW2458" s="69"/>
      <c r="GX2458" s="69"/>
      <c r="GY2458" s="69"/>
      <c r="GZ2458" s="69"/>
      <c r="HA2458" s="69"/>
      <c r="HB2458" s="69"/>
      <c r="HC2458" s="69"/>
      <c r="HD2458" s="69"/>
      <c r="HE2458" s="69"/>
      <c r="HF2458" s="69"/>
      <c r="HG2458" s="69"/>
      <c r="HH2458" s="69"/>
      <c r="HI2458" s="69"/>
      <c r="HJ2458" s="69"/>
      <c r="HK2458" s="69"/>
      <c r="HL2458" s="69"/>
      <c r="HM2458" s="69"/>
      <c r="HN2458" s="69"/>
      <c r="HO2458" s="69"/>
      <c r="HP2458" s="69"/>
      <c r="HQ2458" s="69"/>
      <c r="HR2458" s="69"/>
      <c r="HS2458" s="69"/>
      <c r="HT2458" s="69"/>
      <c r="HU2458" s="69"/>
      <c r="HV2458" s="69"/>
      <c r="HW2458" s="69"/>
      <c r="HX2458" s="69"/>
      <c r="HY2458" s="69"/>
      <c r="HZ2458" s="69"/>
      <c r="IA2458" s="69"/>
      <c r="IB2458" s="69"/>
      <c r="IC2458" s="69"/>
      <c r="ID2458" s="69"/>
      <c r="IE2458" s="69"/>
      <c r="IF2458" s="69"/>
      <c r="IG2458" s="69"/>
      <c r="IH2458" s="69"/>
      <c r="II2458" s="69"/>
      <c r="IJ2458" s="69"/>
      <c r="IK2458" s="69"/>
      <c r="IL2458" s="69"/>
      <c r="IM2458" s="69"/>
      <c r="IN2458" s="69"/>
    </row>
    <row r="2459" spans="1:248" s="70" customFormat="1" ht="32.1" customHeight="1" x14ac:dyDescent="0.2">
      <c r="A2459" s="137" t="s">
        <v>3453</v>
      </c>
      <c r="B2459" s="145">
        <v>521797</v>
      </c>
      <c r="C2459" s="136" t="s">
        <v>4982</v>
      </c>
      <c r="D2459" s="360">
        <v>20000</v>
      </c>
      <c r="E2459" s="69"/>
      <c r="F2459" s="69"/>
      <c r="G2459" s="69"/>
      <c r="H2459" s="69"/>
      <c r="I2459" s="69"/>
      <c r="J2459" s="69"/>
      <c r="N2459" s="69"/>
      <c r="O2459" s="69"/>
      <c r="P2459" s="69"/>
      <c r="Q2459" s="69"/>
      <c r="R2459" s="69"/>
      <c r="S2459" s="69"/>
      <c r="T2459" s="69"/>
      <c r="U2459" s="69"/>
      <c r="V2459" s="69"/>
      <c r="W2459" s="69"/>
      <c r="X2459" s="69"/>
      <c r="Y2459" s="69"/>
      <c r="Z2459" s="69"/>
      <c r="AA2459" s="69"/>
      <c r="AB2459" s="69"/>
      <c r="AC2459" s="69"/>
      <c r="AD2459" s="69"/>
      <c r="AE2459" s="69"/>
      <c r="AF2459" s="69"/>
      <c r="AG2459" s="69"/>
      <c r="AH2459" s="69"/>
      <c r="AI2459" s="69"/>
      <c r="AJ2459" s="69"/>
      <c r="AK2459" s="69"/>
      <c r="AL2459" s="69"/>
      <c r="AM2459" s="69"/>
      <c r="AN2459" s="69"/>
      <c r="AO2459" s="69"/>
      <c r="AP2459" s="69"/>
      <c r="AQ2459" s="69"/>
      <c r="AR2459" s="69"/>
      <c r="AS2459" s="69"/>
      <c r="AT2459" s="69"/>
      <c r="AU2459" s="69"/>
      <c r="AV2459" s="69"/>
      <c r="AW2459" s="69"/>
      <c r="AX2459" s="69"/>
      <c r="AY2459" s="69"/>
      <c r="AZ2459" s="69"/>
      <c r="BA2459" s="69"/>
      <c r="BB2459" s="69"/>
      <c r="BC2459" s="69"/>
      <c r="BD2459" s="69"/>
      <c r="BE2459" s="69"/>
      <c r="BF2459" s="69"/>
      <c r="BG2459" s="69"/>
      <c r="BH2459" s="69"/>
      <c r="BI2459" s="69"/>
      <c r="BJ2459" s="69"/>
      <c r="BK2459" s="69"/>
      <c r="BL2459" s="69"/>
      <c r="BM2459" s="69"/>
      <c r="BN2459" s="69"/>
      <c r="BO2459" s="69"/>
      <c r="BP2459" s="69"/>
      <c r="BQ2459" s="69"/>
      <c r="BR2459" s="69"/>
      <c r="BS2459" s="69"/>
      <c r="BT2459" s="69"/>
      <c r="BU2459" s="69"/>
      <c r="BV2459" s="69"/>
      <c r="BW2459" s="69"/>
      <c r="BX2459" s="69"/>
      <c r="BY2459" s="69"/>
      <c r="BZ2459" s="69"/>
      <c r="CA2459" s="69"/>
      <c r="CB2459" s="69"/>
      <c r="CC2459" s="69"/>
      <c r="CD2459" s="69"/>
      <c r="CE2459" s="69"/>
      <c r="CF2459" s="69"/>
      <c r="CG2459" s="69"/>
      <c r="CH2459" s="69"/>
      <c r="CI2459" s="69"/>
      <c r="CJ2459" s="69"/>
      <c r="CK2459" s="69"/>
      <c r="CL2459" s="69"/>
      <c r="CM2459" s="69"/>
      <c r="CN2459" s="69"/>
      <c r="CO2459" s="69"/>
      <c r="CP2459" s="69"/>
      <c r="CQ2459" s="69"/>
      <c r="CR2459" s="69"/>
      <c r="CS2459" s="69"/>
      <c r="CT2459" s="69"/>
      <c r="CU2459" s="69"/>
      <c r="CV2459" s="69"/>
      <c r="CW2459" s="69"/>
      <c r="CX2459" s="69"/>
      <c r="CY2459" s="69"/>
      <c r="CZ2459" s="69"/>
      <c r="DA2459" s="69"/>
      <c r="DB2459" s="69"/>
      <c r="DC2459" s="69"/>
      <c r="DD2459" s="69"/>
      <c r="DE2459" s="69"/>
      <c r="DF2459" s="69"/>
      <c r="DG2459" s="69"/>
      <c r="DH2459" s="69"/>
      <c r="DI2459" s="69"/>
      <c r="DJ2459" s="69"/>
      <c r="DK2459" s="69"/>
      <c r="DL2459" s="69"/>
      <c r="DM2459" s="69"/>
      <c r="DN2459" s="69"/>
      <c r="DO2459" s="69"/>
      <c r="DP2459" s="69"/>
      <c r="DQ2459" s="69"/>
      <c r="DR2459" s="69"/>
      <c r="DS2459" s="69"/>
      <c r="DT2459" s="69"/>
      <c r="DU2459" s="69"/>
      <c r="DV2459" s="69"/>
      <c r="DW2459" s="69"/>
      <c r="DX2459" s="69"/>
      <c r="DY2459" s="69"/>
      <c r="DZ2459" s="69"/>
      <c r="EA2459" s="69"/>
      <c r="EB2459" s="69"/>
      <c r="EC2459" s="69"/>
      <c r="ED2459" s="69"/>
      <c r="EE2459" s="69"/>
      <c r="EF2459" s="69"/>
      <c r="EG2459" s="69"/>
      <c r="EH2459" s="69"/>
      <c r="EI2459" s="69"/>
      <c r="EJ2459" s="69"/>
      <c r="EK2459" s="69"/>
      <c r="EL2459" s="69"/>
      <c r="EM2459" s="69"/>
      <c r="EN2459" s="69"/>
      <c r="EO2459" s="69"/>
      <c r="EP2459" s="69"/>
      <c r="EQ2459" s="69"/>
      <c r="ER2459" s="69"/>
      <c r="ES2459" s="69"/>
      <c r="ET2459" s="69"/>
      <c r="EU2459" s="69"/>
      <c r="EV2459" s="69"/>
      <c r="EW2459" s="69"/>
      <c r="EX2459" s="69"/>
      <c r="EY2459" s="69"/>
      <c r="EZ2459" s="69"/>
      <c r="FA2459" s="69"/>
      <c r="FB2459" s="69"/>
      <c r="FC2459" s="69"/>
      <c r="FD2459" s="69"/>
      <c r="FE2459" s="69"/>
      <c r="FF2459" s="69"/>
      <c r="FG2459" s="69"/>
      <c r="FH2459" s="69"/>
      <c r="FI2459" s="69"/>
      <c r="FJ2459" s="69"/>
      <c r="FK2459" s="69"/>
      <c r="FL2459" s="69"/>
      <c r="FM2459" s="69"/>
      <c r="FN2459" s="69"/>
      <c r="FO2459" s="69"/>
      <c r="FP2459" s="69"/>
      <c r="FQ2459" s="69"/>
      <c r="FR2459" s="69"/>
      <c r="FS2459" s="69"/>
      <c r="FT2459" s="69"/>
      <c r="FU2459" s="69"/>
      <c r="FV2459" s="69"/>
      <c r="FW2459" s="69"/>
      <c r="FX2459" s="69"/>
      <c r="FY2459" s="69"/>
      <c r="FZ2459" s="69"/>
      <c r="GA2459" s="69"/>
      <c r="GB2459" s="69"/>
      <c r="GC2459" s="69"/>
      <c r="GD2459" s="69"/>
      <c r="GE2459" s="69"/>
      <c r="GF2459" s="69"/>
      <c r="GG2459" s="69"/>
      <c r="GH2459" s="69"/>
      <c r="GI2459" s="69"/>
      <c r="GJ2459" s="69"/>
      <c r="GK2459" s="69"/>
      <c r="GL2459" s="69"/>
      <c r="GM2459" s="69"/>
      <c r="GN2459" s="69"/>
      <c r="GO2459" s="69"/>
      <c r="GP2459" s="69"/>
      <c r="GQ2459" s="69"/>
      <c r="GR2459" s="69"/>
      <c r="GS2459" s="69"/>
      <c r="GT2459" s="69"/>
      <c r="GU2459" s="69"/>
      <c r="GV2459" s="69"/>
      <c r="GW2459" s="69"/>
      <c r="GX2459" s="69"/>
      <c r="GY2459" s="69"/>
      <c r="GZ2459" s="69"/>
      <c r="HA2459" s="69"/>
      <c r="HB2459" s="69"/>
      <c r="HC2459" s="69"/>
      <c r="HD2459" s="69"/>
      <c r="HE2459" s="69"/>
      <c r="HF2459" s="69"/>
      <c r="HG2459" s="69"/>
      <c r="HH2459" s="69"/>
      <c r="HI2459" s="69"/>
      <c r="HJ2459" s="69"/>
      <c r="HK2459" s="69"/>
      <c r="HL2459" s="69"/>
      <c r="HM2459" s="69"/>
      <c r="HN2459" s="69"/>
      <c r="HO2459" s="69"/>
      <c r="HP2459" s="69"/>
      <c r="HQ2459" s="69"/>
      <c r="HR2459" s="69"/>
      <c r="HS2459" s="69"/>
      <c r="HT2459" s="69"/>
      <c r="HU2459" s="69"/>
      <c r="HV2459" s="69"/>
      <c r="HW2459" s="69"/>
      <c r="HX2459" s="69"/>
      <c r="HY2459" s="69"/>
      <c r="HZ2459" s="69"/>
      <c r="IA2459" s="69"/>
      <c r="IB2459" s="69"/>
      <c r="IC2459" s="69"/>
      <c r="ID2459" s="69"/>
      <c r="IE2459" s="69"/>
      <c r="IF2459" s="69"/>
      <c r="IG2459" s="69"/>
      <c r="IH2459" s="69"/>
      <c r="II2459" s="69"/>
      <c r="IJ2459" s="69"/>
      <c r="IK2459" s="69"/>
      <c r="IL2459" s="69"/>
      <c r="IM2459" s="69"/>
      <c r="IN2459" s="69"/>
    </row>
    <row r="2460" spans="1:248" s="70" customFormat="1" ht="32.1" customHeight="1" x14ac:dyDescent="0.2">
      <c r="A2460" s="137" t="s">
        <v>3453</v>
      </c>
      <c r="B2460" s="145">
        <v>521798</v>
      </c>
      <c r="C2460" s="136" t="s">
        <v>4983</v>
      </c>
      <c r="D2460" s="360">
        <v>30000</v>
      </c>
      <c r="E2460" s="69"/>
      <c r="F2460" s="69"/>
      <c r="G2460" s="69"/>
      <c r="H2460" s="69"/>
      <c r="I2460" s="69"/>
      <c r="J2460" s="69"/>
      <c r="N2460" s="69"/>
      <c r="O2460" s="69"/>
      <c r="P2460" s="69"/>
      <c r="Q2460" s="69"/>
      <c r="R2460" s="69"/>
      <c r="S2460" s="69"/>
      <c r="T2460" s="69"/>
      <c r="U2460" s="69"/>
      <c r="V2460" s="69"/>
      <c r="W2460" s="69"/>
      <c r="X2460" s="69"/>
      <c r="Y2460" s="69"/>
      <c r="Z2460" s="69"/>
      <c r="AA2460" s="69"/>
      <c r="AB2460" s="69"/>
      <c r="AC2460" s="69"/>
      <c r="AD2460" s="69"/>
      <c r="AE2460" s="69"/>
      <c r="AF2460" s="69"/>
      <c r="AG2460" s="69"/>
      <c r="AH2460" s="69"/>
      <c r="AI2460" s="69"/>
      <c r="AJ2460" s="69"/>
      <c r="AK2460" s="69"/>
      <c r="AL2460" s="69"/>
      <c r="AM2460" s="69"/>
      <c r="AN2460" s="69"/>
      <c r="AO2460" s="69"/>
      <c r="AP2460" s="69"/>
      <c r="AQ2460" s="69"/>
      <c r="AR2460" s="69"/>
      <c r="AS2460" s="69"/>
      <c r="AT2460" s="69"/>
      <c r="AU2460" s="69"/>
      <c r="AV2460" s="69"/>
      <c r="AW2460" s="69"/>
      <c r="AX2460" s="69"/>
      <c r="AY2460" s="69"/>
      <c r="AZ2460" s="69"/>
      <c r="BA2460" s="69"/>
      <c r="BB2460" s="69"/>
      <c r="BC2460" s="69"/>
      <c r="BD2460" s="69"/>
      <c r="BE2460" s="69"/>
      <c r="BF2460" s="69"/>
      <c r="BG2460" s="69"/>
      <c r="BH2460" s="69"/>
      <c r="BI2460" s="69"/>
      <c r="BJ2460" s="69"/>
      <c r="BK2460" s="69"/>
      <c r="BL2460" s="69"/>
      <c r="BM2460" s="69"/>
      <c r="BN2460" s="69"/>
      <c r="BO2460" s="69"/>
      <c r="BP2460" s="69"/>
      <c r="BQ2460" s="69"/>
      <c r="BR2460" s="69"/>
      <c r="BS2460" s="69"/>
      <c r="BT2460" s="69"/>
      <c r="BU2460" s="69"/>
      <c r="BV2460" s="69"/>
      <c r="BW2460" s="69"/>
      <c r="BX2460" s="69"/>
      <c r="BY2460" s="69"/>
      <c r="BZ2460" s="69"/>
      <c r="CA2460" s="69"/>
      <c r="CB2460" s="69"/>
      <c r="CC2460" s="69"/>
      <c r="CD2460" s="69"/>
      <c r="CE2460" s="69"/>
      <c r="CF2460" s="69"/>
      <c r="CG2460" s="69"/>
      <c r="CH2460" s="69"/>
      <c r="CI2460" s="69"/>
      <c r="CJ2460" s="69"/>
      <c r="CK2460" s="69"/>
      <c r="CL2460" s="69"/>
      <c r="CM2460" s="69"/>
      <c r="CN2460" s="69"/>
      <c r="CO2460" s="69"/>
      <c r="CP2460" s="69"/>
      <c r="CQ2460" s="69"/>
      <c r="CR2460" s="69"/>
      <c r="CS2460" s="69"/>
      <c r="CT2460" s="69"/>
      <c r="CU2460" s="69"/>
      <c r="CV2460" s="69"/>
      <c r="CW2460" s="69"/>
      <c r="CX2460" s="69"/>
      <c r="CY2460" s="69"/>
      <c r="CZ2460" s="69"/>
      <c r="DA2460" s="69"/>
      <c r="DB2460" s="69"/>
      <c r="DC2460" s="69"/>
      <c r="DD2460" s="69"/>
      <c r="DE2460" s="69"/>
      <c r="DF2460" s="69"/>
      <c r="DG2460" s="69"/>
      <c r="DH2460" s="69"/>
      <c r="DI2460" s="69"/>
      <c r="DJ2460" s="69"/>
      <c r="DK2460" s="69"/>
      <c r="DL2460" s="69"/>
      <c r="DM2460" s="69"/>
      <c r="DN2460" s="69"/>
      <c r="DO2460" s="69"/>
      <c r="DP2460" s="69"/>
      <c r="DQ2460" s="69"/>
      <c r="DR2460" s="69"/>
      <c r="DS2460" s="69"/>
      <c r="DT2460" s="69"/>
      <c r="DU2460" s="69"/>
      <c r="DV2460" s="69"/>
      <c r="DW2460" s="69"/>
      <c r="DX2460" s="69"/>
      <c r="DY2460" s="69"/>
      <c r="DZ2460" s="69"/>
      <c r="EA2460" s="69"/>
      <c r="EB2460" s="69"/>
      <c r="EC2460" s="69"/>
      <c r="ED2460" s="69"/>
      <c r="EE2460" s="69"/>
      <c r="EF2460" s="69"/>
      <c r="EG2460" s="69"/>
      <c r="EH2460" s="69"/>
      <c r="EI2460" s="69"/>
      <c r="EJ2460" s="69"/>
      <c r="EK2460" s="69"/>
      <c r="EL2460" s="69"/>
      <c r="EM2460" s="69"/>
      <c r="EN2460" s="69"/>
      <c r="EO2460" s="69"/>
      <c r="EP2460" s="69"/>
      <c r="EQ2460" s="69"/>
      <c r="ER2460" s="69"/>
      <c r="ES2460" s="69"/>
      <c r="ET2460" s="69"/>
      <c r="EU2460" s="69"/>
      <c r="EV2460" s="69"/>
      <c r="EW2460" s="69"/>
      <c r="EX2460" s="69"/>
      <c r="EY2460" s="69"/>
      <c r="EZ2460" s="69"/>
      <c r="FA2460" s="69"/>
      <c r="FB2460" s="69"/>
      <c r="FC2460" s="69"/>
      <c r="FD2460" s="69"/>
      <c r="FE2460" s="69"/>
      <c r="FF2460" s="69"/>
      <c r="FG2460" s="69"/>
      <c r="FH2460" s="69"/>
      <c r="FI2460" s="69"/>
      <c r="FJ2460" s="69"/>
      <c r="FK2460" s="69"/>
      <c r="FL2460" s="69"/>
      <c r="FM2460" s="69"/>
      <c r="FN2460" s="69"/>
      <c r="FO2460" s="69"/>
      <c r="FP2460" s="69"/>
      <c r="FQ2460" s="69"/>
      <c r="FR2460" s="69"/>
      <c r="FS2460" s="69"/>
      <c r="FT2460" s="69"/>
      <c r="FU2460" s="69"/>
      <c r="FV2460" s="69"/>
      <c r="FW2460" s="69"/>
      <c r="FX2460" s="69"/>
      <c r="FY2460" s="69"/>
      <c r="FZ2460" s="69"/>
      <c r="GA2460" s="69"/>
      <c r="GB2460" s="69"/>
      <c r="GC2460" s="69"/>
      <c r="GD2460" s="69"/>
      <c r="GE2460" s="69"/>
      <c r="GF2460" s="69"/>
      <c r="GG2460" s="69"/>
      <c r="GH2460" s="69"/>
      <c r="GI2460" s="69"/>
      <c r="GJ2460" s="69"/>
      <c r="GK2460" s="69"/>
      <c r="GL2460" s="69"/>
      <c r="GM2460" s="69"/>
      <c r="GN2460" s="69"/>
      <c r="GO2460" s="69"/>
      <c r="GP2460" s="69"/>
      <c r="GQ2460" s="69"/>
      <c r="GR2460" s="69"/>
      <c r="GS2460" s="69"/>
      <c r="GT2460" s="69"/>
      <c r="GU2460" s="69"/>
      <c r="GV2460" s="69"/>
      <c r="GW2460" s="69"/>
      <c r="GX2460" s="69"/>
      <c r="GY2460" s="69"/>
      <c r="GZ2460" s="69"/>
      <c r="HA2460" s="69"/>
      <c r="HB2460" s="69"/>
      <c r="HC2460" s="69"/>
      <c r="HD2460" s="69"/>
      <c r="HE2460" s="69"/>
      <c r="HF2460" s="69"/>
      <c r="HG2460" s="69"/>
      <c r="HH2460" s="69"/>
      <c r="HI2460" s="69"/>
      <c r="HJ2460" s="69"/>
      <c r="HK2460" s="69"/>
      <c r="HL2460" s="69"/>
      <c r="HM2460" s="69"/>
      <c r="HN2460" s="69"/>
      <c r="HO2460" s="69"/>
      <c r="HP2460" s="69"/>
      <c r="HQ2460" s="69"/>
      <c r="HR2460" s="69"/>
      <c r="HS2460" s="69"/>
      <c r="HT2460" s="69"/>
      <c r="HU2460" s="69"/>
      <c r="HV2460" s="69"/>
      <c r="HW2460" s="69"/>
      <c r="HX2460" s="69"/>
      <c r="HY2460" s="69"/>
      <c r="HZ2460" s="69"/>
      <c r="IA2460" s="69"/>
      <c r="IB2460" s="69"/>
      <c r="IC2460" s="69"/>
      <c r="ID2460" s="69"/>
      <c r="IE2460" s="69"/>
      <c r="IF2460" s="69"/>
      <c r="IG2460" s="69"/>
      <c r="IH2460" s="69"/>
      <c r="II2460" s="69"/>
      <c r="IJ2460" s="69"/>
      <c r="IK2460" s="69"/>
      <c r="IL2460" s="69"/>
      <c r="IM2460" s="69"/>
      <c r="IN2460" s="69"/>
    </row>
    <row r="2461" spans="1:248" s="70" customFormat="1" ht="32.1" customHeight="1" x14ac:dyDescent="0.2">
      <c r="A2461" s="137" t="s">
        <v>3453</v>
      </c>
      <c r="B2461" s="145">
        <v>521799</v>
      </c>
      <c r="C2461" s="136" t="s">
        <v>4984</v>
      </c>
      <c r="D2461" s="360">
        <v>50000</v>
      </c>
      <c r="E2461" s="69"/>
      <c r="F2461" s="69"/>
      <c r="G2461" s="69"/>
      <c r="H2461" s="69"/>
      <c r="I2461" s="69"/>
      <c r="J2461" s="69"/>
      <c r="N2461" s="69"/>
      <c r="O2461" s="69"/>
      <c r="P2461" s="69"/>
      <c r="Q2461" s="69"/>
      <c r="R2461" s="69"/>
      <c r="S2461" s="69"/>
      <c r="T2461" s="69"/>
      <c r="U2461" s="69"/>
      <c r="V2461" s="69"/>
      <c r="W2461" s="69"/>
      <c r="X2461" s="69"/>
      <c r="Y2461" s="69"/>
      <c r="Z2461" s="69"/>
      <c r="AA2461" s="69"/>
      <c r="AB2461" s="69"/>
      <c r="AC2461" s="69"/>
      <c r="AD2461" s="69"/>
      <c r="AE2461" s="69"/>
      <c r="AF2461" s="69"/>
      <c r="AG2461" s="69"/>
      <c r="AH2461" s="69"/>
      <c r="AI2461" s="69"/>
      <c r="AJ2461" s="69"/>
      <c r="AK2461" s="69"/>
      <c r="AL2461" s="69"/>
      <c r="AM2461" s="69"/>
      <c r="AN2461" s="69"/>
      <c r="AO2461" s="69"/>
      <c r="AP2461" s="69"/>
      <c r="AQ2461" s="69"/>
      <c r="AR2461" s="69"/>
      <c r="AS2461" s="69"/>
      <c r="AT2461" s="69"/>
      <c r="AU2461" s="69"/>
      <c r="AV2461" s="69"/>
      <c r="AW2461" s="69"/>
      <c r="AX2461" s="69"/>
      <c r="AY2461" s="69"/>
      <c r="AZ2461" s="69"/>
      <c r="BA2461" s="69"/>
      <c r="BB2461" s="69"/>
      <c r="BC2461" s="69"/>
      <c r="BD2461" s="69"/>
      <c r="BE2461" s="69"/>
      <c r="BF2461" s="69"/>
      <c r="BG2461" s="69"/>
      <c r="BH2461" s="69"/>
      <c r="BI2461" s="69"/>
      <c r="BJ2461" s="69"/>
      <c r="BK2461" s="69"/>
      <c r="BL2461" s="69"/>
      <c r="BM2461" s="69"/>
      <c r="BN2461" s="69"/>
      <c r="BO2461" s="69"/>
      <c r="BP2461" s="69"/>
      <c r="BQ2461" s="69"/>
      <c r="BR2461" s="69"/>
      <c r="BS2461" s="69"/>
      <c r="BT2461" s="69"/>
      <c r="BU2461" s="69"/>
      <c r="BV2461" s="69"/>
      <c r="BW2461" s="69"/>
      <c r="BX2461" s="69"/>
      <c r="BY2461" s="69"/>
      <c r="BZ2461" s="69"/>
      <c r="CA2461" s="69"/>
      <c r="CB2461" s="69"/>
      <c r="CC2461" s="69"/>
      <c r="CD2461" s="69"/>
      <c r="CE2461" s="69"/>
      <c r="CF2461" s="69"/>
      <c r="CG2461" s="69"/>
      <c r="CH2461" s="69"/>
      <c r="CI2461" s="69"/>
      <c r="CJ2461" s="69"/>
      <c r="CK2461" s="69"/>
      <c r="CL2461" s="69"/>
      <c r="CM2461" s="69"/>
      <c r="CN2461" s="69"/>
      <c r="CO2461" s="69"/>
      <c r="CP2461" s="69"/>
      <c r="CQ2461" s="69"/>
      <c r="CR2461" s="69"/>
      <c r="CS2461" s="69"/>
      <c r="CT2461" s="69"/>
      <c r="CU2461" s="69"/>
      <c r="CV2461" s="69"/>
      <c r="CW2461" s="69"/>
      <c r="CX2461" s="69"/>
      <c r="CY2461" s="69"/>
      <c r="CZ2461" s="69"/>
      <c r="DA2461" s="69"/>
      <c r="DB2461" s="69"/>
      <c r="DC2461" s="69"/>
      <c r="DD2461" s="69"/>
      <c r="DE2461" s="69"/>
      <c r="DF2461" s="69"/>
      <c r="DG2461" s="69"/>
      <c r="DH2461" s="69"/>
      <c r="DI2461" s="69"/>
      <c r="DJ2461" s="69"/>
      <c r="DK2461" s="69"/>
      <c r="DL2461" s="69"/>
      <c r="DM2461" s="69"/>
      <c r="DN2461" s="69"/>
      <c r="DO2461" s="69"/>
      <c r="DP2461" s="69"/>
      <c r="DQ2461" s="69"/>
      <c r="DR2461" s="69"/>
      <c r="DS2461" s="69"/>
      <c r="DT2461" s="69"/>
      <c r="DU2461" s="69"/>
      <c r="DV2461" s="69"/>
      <c r="DW2461" s="69"/>
      <c r="DX2461" s="69"/>
      <c r="DY2461" s="69"/>
      <c r="DZ2461" s="69"/>
      <c r="EA2461" s="69"/>
      <c r="EB2461" s="69"/>
      <c r="EC2461" s="69"/>
      <c r="ED2461" s="69"/>
      <c r="EE2461" s="69"/>
      <c r="EF2461" s="69"/>
      <c r="EG2461" s="69"/>
      <c r="EH2461" s="69"/>
      <c r="EI2461" s="69"/>
      <c r="EJ2461" s="69"/>
      <c r="EK2461" s="69"/>
      <c r="EL2461" s="69"/>
      <c r="EM2461" s="69"/>
      <c r="EN2461" s="69"/>
      <c r="EO2461" s="69"/>
      <c r="EP2461" s="69"/>
      <c r="EQ2461" s="69"/>
      <c r="ER2461" s="69"/>
      <c r="ES2461" s="69"/>
      <c r="ET2461" s="69"/>
      <c r="EU2461" s="69"/>
      <c r="EV2461" s="69"/>
      <c r="EW2461" s="69"/>
      <c r="EX2461" s="69"/>
      <c r="EY2461" s="69"/>
      <c r="EZ2461" s="69"/>
      <c r="FA2461" s="69"/>
      <c r="FB2461" s="69"/>
      <c r="FC2461" s="69"/>
      <c r="FD2461" s="69"/>
      <c r="FE2461" s="69"/>
      <c r="FF2461" s="69"/>
      <c r="FG2461" s="69"/>
      <c r="FH2461" s="69"/>
      <c r="FI2461" s="69"/>
      <c r="FJ2461" s="69"/>
      <c r="FK2461" s="69"/>
      <c r="FL2461" s="69"/>
      <c r="FM2461" s="69"/>
      <c r="FN2461" s="69"/>
      <c r="FO2461" s="69"/>
      <c r="FP2461" s="69"/>
      <c r="FQ2461" s="69"/>
      <c r="FR2461" s="69"/>
      <c r="FS2461" s="69"/>
      <c r="FT2461" s="69"/>
      <c r="FU2461" s="69"/>
      <c r="FV2461" s="69"/>
      <c r="FW2461" s="69"/>
      <c r="FX2461" s="69"/>
      <c r="FY2461" s="69"/>
      <c r="FZ2461" s="69"/>
      <c r="GA2461" s="69"/>
      <c r="GB2461" s="69"/>
      <c r="GC2461" s="69"/>
      <c r="GD2461" s="69"/>
      <c r="GE2461" s="69"/>
      <c r="GF2461" s="69"/>
      <c r="GG2461" s="69"/>
      <c r="GH2461" s="69"/>
      <c r="GI2461" s="69"/>
      <c r="GJ2461" s="69"/>
      <c r="GK2461" s="69"/>
      <c r="GL2461" s="69"/>
      <c r="GM2461" s="69"/>
      <c r="GN2461" s="69"/>
      <c r="GO2461" s="69"/>
      <c r="GP2461" s="69"/>
      <c r="GQ2461" s="69"/>
      <c r="GR2461" s="69"/>
      <c r="GS2461" s="69"/>
      <c r="GT2461" s="69"/>
      <c r="GU2461" s="69"/>
      <c r="GV2461" s="69"/>
      <c r="GW2461" s="69"/>
      <c r="GX2461" s="69"/>
      <c r="GY2461" s="69"/>
      <c r="GZ2461" s="69"/>
      <c r="HA2461" s="69"/>
      <c r="HB2461" s="69"/>
      <c r="HC2461" s="69"/>
      <c r="HD2461" s="69"/>
      <c r="HE2461" s="69"/>
      <c r="HF2461" s="69"/>
      <c r="HG2461" s="69"/>
      <c r="HH2461" s="69"/>
      <c r="HI2461" s="69"/>
      <c r="HJ2461" s="69"/>
      <c r="HK2461" s="69"/>
      <c r="HL2461" s="69"/>
      <c r="HM2461" s="69"/>
      <c r="HN2461" s="69"/>
      <c r="HO2461" s="69"/>
      <c r="HP2461" s="69"/>
      <c r="HQ2461" s="69"/>
      <c r="HR2461" s="69"/>
      <c r="HS2461" s="69"/>
      <c r="HT2461" s="69"/>
      <c r="HU2461" s="69"/>
      <c r="HV2461" s="69"/>
      <c r="HW2461" s="69"/>
      <c r="HX2461" s="69"/>
      <c r="HY2461" s="69"/>
      <c r="HZ2461" s="69"/>
      <c r="IA2461" s="69"/>
      <c r="IB2461" s="69"/>
      <c r="IC2461" s="69"/>
      <c r="ID2461" s="69"/>
      <c r="IE2461" s="69"/>
      <c r="IF2461" s="69"/>
      <c r="IG2461" s="69"/>
      <c r="IH2461" s="69"/>
      <c r="II2461" s="69"/>
      <c r="IJ2461" s="69"/>
      <c r="IK2461" s="69"/>
      <c r="IL2461" s="69"/>
      <c r="IM2461" s="69"/>
      <c r="IN2461" s="69"/>
    </row>
    <row r="2462" spans="1:248" s="70" customFormat="1" ht="32.1" customHeight="1" x14ac:dyDescent="0.2">
      <c r="A2462" s="137" t="s">
        <v>3453</v>
      </c>
      <c r="B2462" s="145">
        <v>521800</v>
      </c>
      <c r="C2462" s="136" t="s">
        <v>4985</v>
      </c>
      <c r="D2462" s="360">
        <v>120000</v>
      </c>
      <c r="E2462" s="69"/>
      <c r="F2462" s="69"/>
      <c r="G2462" s="69"/>
      <c r="H2462" s="69"/>
      <c r="I2462" s="69"/>
      <c r="J2462" s="69"/>
      <c r="N2462" s="69"/>
      <c r="O2462" s="69"/>
      <c r="P2462" s="69"/>
      <c r="Q2462" s="69"/>
      <c r="R2462" s="69"/>
      <c r="S2462" s="69"/>
      <c r="T2462" s="69"/>
      <c r="U2462" s="69"/>
      <c r="V2462" s="69"/>
      <c r="W2462" s="69"/>
      <c r="X2462" s="69"/>
      <c r="Y2462" s="69"/>
      <c r="Z2462" s="69"/>
      <c r="AA2462" s="69"/>
      <c r="AB2462" s="69"/>
      <c r="AC2462" s="69"/>
      <c r="AD2462" s="69"/>
      <c r="AE2462" s="69"/>
      <c r="AF2462" s="69"/>
      <c r="AG2462" s="69"/>
      <c r="AH2462" s="69"/>
      <c r="AI2462" s="69"/>
      <c r="AJ2462" s="69"/>
      <c r="AK2462" s="69"/>
      <c r="AL2462" s="69"/>
      <c r="AM2462" s="69"/>
      <c r="AN2462" s="69"/>
      <c r="AO2462" s="69"/>
      <c r="AP2462" s="69"/>
      <c r="AQ2462" s="69"/>
      <c r="AR2462" s="69"/>
      <c r="AS2462" s="69"/>
      <c r="AT2462" s="69"/>
      <c r="AU2462" s="69"/>
      <c r="AV2462" s="69"/>
      <c r="AW2462" s="69"/>
      <c r="AX2462" s="69"/>
      <c r="AY2462" s="69"/>
      <c r="AZ2462" s="69"/>
      <c r="BA2462" s="69"/>
      <c r="BB2462" s="69"/>
      <c r="BC2462" s="69"/>
      <c r="BD2462" s="69"/>
      <c r="BE2462" s="69"/>
      <c r="BF2462" s="69"/>
      <c r="BG2462" s="69"/>
      <c r="BH2462" s="69"/>
      <c r="BI2462" s="69"/>
      <c r="BJ2462" s="69"/>
      <c r="BK2462" s="69"/>
      <c r="BL2462" s="69"/>
      <c r="BM2462" s="69"/>
      <c r="BN2462" s="69"/>
      <c r="BO2462" s="69"/>
      <c r="BP2462" s="69"/>
      <c r="BQ2462" s="69"/>
      <c r="BR2462" s="69"/>
      <c r="BS2462" s="69"/>
      <c r="BT2462" s="69"/>
      <c r="BU2462" s="69"/>
      <c r="BV2462" s="69"/>
      <c r="BW2462" s="69"/>
      <c r="BX2462" s="69"/>
      <c r="BY2462" s="69"/>
      <c r="BZ2462" s="69"/>
      <c r="CA2462" s="69"/>
      <c r="CB2462" s="69"/>
      <c r="CC2462" s="69"/>
      <c r="CD2462" s="69"/>
      <c r="CE2462" s="69"/>
      <c r="CF2462" s="69"/>
      <c r="CG2462" s="69"/>
      <c r="CH2462" s="69"/>
      <c r="CI2462" s="69"/>
      <c r="CJ2462" s="69"/>
      <c r="CK2462" s="69"/>
      <c r="CL2462" s="69"/>
      <c r="CM2462" s="69"/>
      <c r="CN2462" s="69"/>
      <c r="CO2462" s="69"/>
      <c r="CP2462" s="69"/>
      <c r="CQ2462" s="69"/>
      <c r="CR2462" s="69"/>
      <c r="CS2462" s="69"/>
      <c r="CT2462" s="69"/>
      <c r="CU2462" s="69"/>
      <c r="CV2462" s="69"/>
      <c r="CW2462" s="69"/>
      <c r="CX2462" s="69"/>
      <c r="CY2462" s="69"/>
      <c r="CZ2462" s="69"/>
      <c r="DA2462" s="69"/>
      <c r="DB2462" s="69"/>
      <c r="DC2462" s="69"/>
      <c r="DD2462" s="69"/>
      <c r="DE2462" s="69"/>
      <c r="DF2462" s="69"/>
      <c r="DG2462" s="69"/>
      <c r="DH2462" s="69"/>
      <c r="DI2462" s="69"/>
      <c r="DJ2462" s="69"/>
      <c r="DK2462" s="69"/>
      <c r="DL2462" s="69"/>
      <c r="DM2462" s="69"/>
      <c r="DN2462" s="69"/>
      <c r="DO2462" s="69"/>
      <c r="DP2462" s="69"/>
      <c r="DQ2462" s="69"/>
      <c r="DR2462" s="69"/>
      <c r="DS2462" s="69"/>
      <c r="DT2462" s="69"/>
      <c r="DU2462" s="69"/>
      <c r="DV2462" s="69"/>
      <c r="DW2462" s="69"/>
      <c r="DX2462" s="69"/>
      <c r="DY2462" s="69"/>
      <c r="DZ2462" s="69"/>
      <c r="EA2462" s="69"/>
      <c r="EB2462" s="69"/>
      <c r="EC2462" s="69"/>
      <c r="ED2462" s="69"/>
      <c r="EE2462" s="69"/>
      <c r="EF2462" s="69"/>
      <c r="EG2462" s="69"/>
      <c r="EH2462" s="69"/>
      <c r="EI2462" s="69"/>
      <c r="EJ2462" s="69"/>
      <c r="EK2462" s="69"/>
      <c r="EL2462" s="69"/>
      <c r="EM2462" s="69"/>
      <c r="EN2462" s="69"/>
      <c r="EO2462" s="69"/>
      <c r="EP2462" s="69"/>
      <c r="EQ2462" s="69"/>
      <c r="ER2462" s="69"/>
      <c r="ES2462" s="69"/>
      <c r="ET2462" s="69"/>
      <c r="EU2462" s="69"/>
      <c r="EV2462" s="69"/>
      <c r="EW2462" s="69"/>
      <c r="EX2462" s="69"/>
      <c r="EY2462" s="69"/>
      <c r="EZ2462" s="69"/>
      <c r="FA2462" s="69"/>
      <c r="FB2462" s="69"/>
      <c r="FC2462" s="69"/>
      <c r="FD2462" s="69"/>
      <c r="FE2462" s="69"/>
      <c r="FF2462" s="69"/>
      <c r="FG2462" s="69"/>
      <c r="FH2462" s="69"/>
      <c r="FI2462" s="69"/>
      <c r="FJ2462" s="69"/>
      <c r="FK2462" s="69"/>
      <c r="FL2462" s="69"/>
      <c r="FM2462" s="69"/>
      <c r="FN2462" s="69"/>
      <c r="FO2462" s="69"/>
      <c r="FP2462" s="69"/>
      <c r="FQ2462" s="69"/>
      <c r="FR2462" s="69"/>
      <c r="FS2462" s="69"/>
      <c r="FT2462" s="69"/>
      <c r="FU2462" s="69"/>
      <c r="FV2462" s="69"/>
      <c r="FW2462" s="69"/>
      <c r="FX2462" s="69"/>
      <c r="FY2462" s="69"/>
      <c r="FZ2462" s="69"/>
      <c r="GA2462" s="69"/>
      <c r="GB2462" s="69"/>
      <c r="GC2462" s="69"/>
      <c r="GD2462" s="69"/>
      <c r="GE2462" s="69"/>
      <c r="GF2462" s="69"/>
      <c r="GG2462" s="69"/>
      <c r="GH2462" s="69"/>
      <c r="GI2462" s="69"/>
      <c r="GJ2462" s="69"/>
      <c r="GK2462" s="69"/>
      <c r="GL2462" s="69"/>
      <c r="GM2462" s="69"/>
      <c r="GN2462" s="69"/>
      <c r="GO2462" s="69"/>
      <c r="GP2462" s="69"/>
      <c r="GQ2462" s="69"/>
      <c r="GR2462" s="69"/>
      <c r="GS2462" s="69"/>
      <c r="GT2462" s="69"/>
      <c r="GU2462" s="69"/>
      <c r="GV2462" s="69"/>
      <c r="GW2462" s="69"/>
      <c r="GX2462" s="69"/>
      <c r="GY2462" s="69"/>
      <c r="GZ2462" s="69"/>
      <c r="HA2462" s="69"/>
      <c r="HB2462" s="69"/>
      <c r="HC2462" s="69"/>
      <c r="HD2462" s="69"/>
      <c r="HE2462" s="69"/>
      <c r="HF2462" s="69"/>
      <c r="HG2462" s="69"/>
      <c r="HH2462" s="69"/>
      <c r="HI2462" s="69"/>
      <c r="HJ2462" s="69"/>
      <c r="HK2462" s="69"/>
      <c r="HL2462" s="69"/>
      <c r="HM2462" s="69"/>
      <c r="HN2462" s="69"/>
      <c r="HO2462" s="69"/>
      <c r="HP2462" s="69"/>
      <c r="HQ2462" s="69"/>
      <c r="HR2462" s="69"/>
      <c r="HS2462" s="69"/>
      <c r="HT2462" s="69"/>
      <c r="HU2462" s="69"/>
      <c r="HV2462" s="69"/>
      <c r="HW2462" s="69"/>
      <c r="HX2462" s="69"/>
      <c r="HY2462" s="69"/>
      <c r="HZ2462" s="69"/>
      <c r="IA2462" s="69"/>
      <c r="IB2462" s="69"/>
      <c r="IC2462" s="69"/>
      <c r="ID2462" s="69"/>
      <c r="IE2462" s="69"/>
      <c r="IF2462" s="69"/>
      <c r="IG2462" s="69"/>
      <c r="IH2462" s="69"/>
      <c r="II2462" s="69"/>
      <c r="IJ2462" s="69"/>
      <c r="IK2462" s="69"/>
      <c r="IL2462" s="69"/>
      <c r="IM2462" s="69"/>
      <c r="IN2462" s="69"/>
    </row>
    <row r="2463" spans="1:248" s="70" customFormat="1" ht="15" customHeight="1" x14ac:dyDescent="0.2">
      <c r="A2463" s="137" t="s">
        <v>3453</v>
      </c>
      <c r="B2463" s="145">
        <v>521801</v>
      </c>
      <c r="C2463" s="167" t="s">
        <v>4986</v>
      </c>
      <c r="D2463" s="360">
        <v>3000</v>
      </c>
      <c r="E2463" s="69"/>
      <c r="F2463" s="69"/>
      <c r="G2463" s="69"/>
      <c r="H2463" s="69"/>
      <c r="I2463" s="69"/>
      <c r="J2463" s="69"/>
      <c r="N2463" s="69"/>
      <c r="O2463" s="69"/>
      <c r="P2463" s="69"/>
      <c r="Q2463" s="69"/>
      <c r="R2463" s="69"/>
      <c r="S2463" s="69"/>
      <c r="T2463" s="69"/>
      <c r="U2463" s="69"/>
      <c r="V2463" s="69"/>
      <c r="W2463" s="69"/>
      <c r="X2463" s="69"/>
      <c r="Y2463" s="69"/>
      <c r="Z2463" s="69"/>
      <c r="AA2463" s="69"/>
      <c r="AB2463" s="69"/>
      <c r="AC2463" s="69"/>
      <c r="AD2463" s="69"/>
      <c r="AE2463" s="69"/>
      <c r="AF2463" s="69"/>
      <c r="AG2463" s="69"/>
      <c r="AH2463" s="69"/>
      <c r="AI2463" s="69"/>
      <c r="AJ2463" s="69"/>
      <c r="AK2463" s="69"/>
      <c r="AL2463" s="69"/>
      <c r="AM2463" s="69"/>
      <c r="AN2463" s="69"/>
      <c r="AO2463" s="69"/>
      <c r="AP2463" s="69"/>
      <c r="AQ2463" s="69"/>
      <c r="AR2463" s="69"/>
      <c r="AS2463" s="69"/>
      <c r="AT2463" s="69"/>
      <c r="AU2463" s="69"/>
      <c r="AV2463" s="69"/>
      <c r="AW2463" s="69"/>
      <c r="AX2463" s="69"/>
      <c r="AY2463" s="69"/>
      <c r="AZ2463" s="69"/>
      <c r="BA2463" s="69"/>
      <c r="BB2463" s="69"/>
      <c r="BC2463" s="69"/>
      <c r="BD2463" s="69"/>
      <c r="BE2463" s="69"/>
      <c r="BF2463" s="69"/>
      <c r="BG2463" s="69"/>
      <c r="BH2463" s="69"/>
      <c r="BI2463" s="69"/>
      <c r="BJ2463" s="69"/>
      <c r="BK2463" s="69"/>
      <c r="BL2463" s="69"/>
      <c r="BM2463" s="69"/>
      <c r="BN2463" s="69"/>
      <c r="BO2463" s="69"/>
      <c r="BP2463" s="69"/>
      <c r="BQ2463" s="69"/>
      <c r="BR2463" s="69"/>
      <c r="BS2463" s="69"/>
      <c r="BT2463" s="69"/>
      <c r="BU2463" s="69"/>
      <c r="BV2463" s="69"/>
      <c r="BW2463" s="69"/>
      <c r="BX2463" s="69"/>
      <c r="BY2463" s="69"/>
      <c r="BZ2463" s="69"/>
      <c r="CA2463" s="69"/>
      <c r="CB2463" s="69"/>
      <c r="CC2463" s="69"/>
      <c r="CD2463" s="69"/>
      <c r="CE2463" s="69"/>
      <c r="CF2463" s="69"/>
      <c r="CG2463" s="69"/>
      <c r="CH2463" s="69"/>
      <c r="CI2463" s="69"/>
      <c r="CJ2463" s="69"/>
      <c r="CK2463" s="69"/>
      <c r="CL2463" s="69"/>
      <c r="CM2463" s="69"/>
      <c r="CN2463" s="69"/>
      <c r="CO2463" s="69"/>
      <c r="CP2463" s="69"/>
      <c r="CQ2463" s="69"/>
      <c r="CR2463" s="69"/>
      <c r="CS2463" s="69"/>
      <c r="CT2463" s="69"/>
      <c r="CU2463" s="69"/>
      <c r="CV2463" s="69"/>
      <c r="CW2463" s="69"/>
      <c r="CX2463" s="69"/>
      <c r="CY2463" s="69"/>
      <c r="CZ2463" s="69"/>
      <c r="DA2463" s="69"/>
      <c r="DB2463" s="69"/>
      <c r="DC2463" s="69"/>
      <c r="DD2463" s="69"/>
      <c r="DE2463" s="69"/>
      <c r="DF2463" s="69"/>
      <c r="DG2463" s="69"/>
      <c r="DH2463" s="69"/>
      <c r="DI2463" s="69"/>
      <c r="DJ2463" s="69"/>
      <c r="DK2463" s="69"/>
      <c r="DL2463" s="69"/>
      <c r="DM2463" s="69"/>
      <c r="DN2463" s="69"/>
      <c r="DO2463" s="69"/>
      <c r="DP2463" s="69"/>
      <c r="DQ2463" s="69"/>
      <c r="DR2463" s="69"/>
      <c r="DS2463" s="69"/>
      <c r="DT2463" s="69"/>
      <c r="DU2463" s="69"/>
      <c r="DV2463" s="69"/>
      <c r="DW2463" s="69"/>
      <c r="DX2463" s="69"/>
      <c r="DY2463" s="69"/>
      <c r="DZ2463" s="69"/>
      <c r="EA2463" s="69"/>
      <c r="EB2463" s="69"/>
      <c r="EC2463" s="69"/>
      <c r="ED2463" s="69"/>
      <c r="EE2463" s="69"/>
      <c r="EF2463" s="69"/>
      <c r="EG2463" s="69"/>
      <c r="EH2463" s="69"/>
      <c r="EI2463" s="69"/>
      <c r="EJ2463" s="69"/>
      <c r="EK2463" s="69"/>
      <c r="EL2463" s="69"/>
      <c r="EM2463" s="69"/>
      <c r="EN2463" s="69"/>
      <c r="EO2463" s="69"/>
      <c r="EP2463" s="69"/>
      <c r="EQ2463" s="69"/>
      <c r="ER2463" s="69"/>
      <c r="ES2463" s="69"/>
      <c r="ET2463" s="69"/>
      <c r="EU2463" s="69"/>
      <c r="EV2463" s="69"/>
      <c r="EW2463" s="69"/>
      <c r="EX2463" s="69"/>
      <c r="EY2463" s="69"/>
      <c r="EZ2463" s="69"/>
      <c r="FA2463" s="69"/>
      <c r="FB2463" s="69"/>
      <c r="FC2463" s="69"/>
      <c r="FD2463" s="69"/>
      <c r="FE2463" s="69"/>
      <c r="FF2463" s="69"/>
      <c r="FG2463" s="69"/>
      <c r="FH2463" s="69"/>
      <c r="FI2463" s="69"/>
      <c r="FJ2463" s="69"/>
      <c r="FK2463" s="69"/>
      <c r="FL2463" s="69"/>
      <c r="FM2463" s="69"/>
      <c r="FN2463" s="69"/>
      <c r="FO2463" s="69"/>
      <c r="FP2463" s="69"/>
      <c r="FQ2463" s="69"/>
      <c r="FR2463" s="69"/>
      <c r="FS2463" s="69"/>
      <c r="FT2463" s="69"/>
      <c r="FU2463" s="69"/>
      <c r="FV2463" s="69"/>
      <c r="FW2463" s="69"/>
      <c r="FX2463" s="69"/>
      <c r="FY2463" s="69"/>
      <c r="FZ2463" s="69"/>
      <c r="GA2463" s="69"/>
      <c r="GB2463" s="69"/>
      <c r="GC2463" s="69"/>
      <c r="GD2463" s="69"/>
      <c r="GE2463" s="69"/>
      <c r="GF2463" s="69"/>
      <c r="GG2463" s="69"/>
      <c r="GH2463" s="69"/>
      <c r="GI2463" s="69"/>
      <c r="GJ2463" s="69"/>
      <c r="GK2463" s="69"/>
      <c r="GL2463" s="69"/>
      <c r="GM2463" s="69"/>
      <c r="GN2463" s="69"/>
      <c r="GO2463" s="69"/>
      <c r="GP2463" s="69"/>
      <c r="GQ2463" s="69"/>
      <c r="GR2463" s="69"/>
      <c r="GS2463" s="69"/>
      <c r="GT2463" s="69"/>
      <c r="GU2463" s="69"/>
      <c r="GV2463" s="69"/>
      <c r="GW2463" s="69"/>
      <c r="GX2463" s="69"/>
      <c r="GY2463" s="69"/>
      <c r="GZ2463" s="69"/>
      <c r="HA2463" s="69"/>
      <c r="HB2463" s="69"/>
      <c r="HC2463" s="69"/>
      <c r="HD2463" s="69"/>
      <c r="HE2463" s="69"/>
      <c r="HF2463" s="69"/>
      <c r="HG2463" s="69"/>
      <c r="HH2463" s="69"/>
      <c r="HI2463" s="69"/>
      <c r="HJ2463" s="69"/>
      <c r="HK2463" s="69"/>
      <c r="HL2463" s="69"/>
      <c r="HM2463" s="69"/>
      <c r="HN2463" s="69"/>
      <c r="HO2463" s="69"/>
      <c r="HP2463" s="69"/>
      <c r="HQ2463" s="69"/>
      <c r="HR2463" s="69"/>
      <c r="HS2463" s="69"/>
      <c r="HT2463" s="69"/>
      <c r="HU2463" s="69"/>
      <c r="HV2463" s="69"/>
      <c r="HW2463" s="69"/>
      <c r="HX2463" s="69"/>
      <c r="HY2463" s="69"/>
      <c r="HZ2463" s="69"/>
      <c r="IA2463" s="69"/>
      <c r="IB2463" s="69"/>
      <c r="IC2463" s="69"/>
      <c r="ID2463" s="69"/>
      <c r="IE2463" s="69"/>
      <c r="IF2463" s="69"/>
      <c r="IG2463" s="69"/>
      <c r="IH2463" s="69"/>
      <c r="II2463" s="69"/>
      <c r="IJ2463" s="69"/>
      <c r="IK2463" s="69"/>
      <c r="IL2463" s="69"/>
      <c r="IM2463" s="69"/>
      <c r="IN2463" s="69"/>
    </row>
    <row r="2464" spans="1:248" s="70" customFormat="1" ht="32.1" customHeight="1" x14ac:dyDescent="0.2">
      <c r="A2464" s="137" t="s">
        <v>3453</v>
      </c>
      <c r="B2464" s="145">
        <v>521802</v>
      </c>
      <c r="C2464" s="167" t="s">
        <v>4987</v>
      </c>
      <c r="D2464" s="360">
        <v>7000</v>
      </c>
      <c r="E2464" s="69"/>
      <c r="F2464" s="69"/>
      <c r="G2464" s="69"/>
      <c r="H2464" s="69"/>
      <c r="I2464" s="69"/>
      <c r="J2464" s="69"/>
      <c r="N2464" s="69"/>
      <c r="O2464" s="69"/>
      <c r="P2464" s="69"/>
      <c r="Q2464" s="69"/>
      <c r="R2464" s="69"/>
      <c r="S2464" s="69"/>
      <c r="T2464" s="69"/>
      <c r="U2464" s="69"/>
      <c r="V2464" s="69"/>
      <c r="W2464" s="69"/>
      <c r="X2464" s="69"/>
      <c r="Y2464" s="69"/>
      <c r="Z2464" s="69"/>
      <c r="AA2464" s="69"/>
      <c r="AB2464" s="69"/>
      <c r="AC2464" s="69"/>
      <c r="AD2464" s="69"/>
      <c r="AE2464" s="69"/>
      <c r="AF2464" s="69"/>
      <c r="AG2464" s="69"/>
      <c r="AH2464" s="69"/>
      <c r="AI2464" s="69"/>
      <c r="AJ2464" s="69"/>
      <c r="AK2464" s="69"/>
      <c r="AL2464" s="69"/>
      <c r="AM2464" s="69"/>
      <c r="AN2464" s="69"/>
      <c r="AO2464" s="69"/>
      <c r="AP2464" s="69"/>
      <c r="AQ2464" s="69"/>
      <c r="AR2464" s="69"/>
      <c r="AS2464" s="69"/>
      <c r="AT2464" s="69"/>
      <c r="AU2464" s="69"/>
      <c r="AV2464" s="69"/>
      <c r="AW2464" s="69"/>
      <c r="AX2464" s="69"/>
      <c r="AY2464" s="69"/>
      <c r="AZ2464" s="69"/>
      <c r="BA2464" s="69"/>
      <c r="BB2464" s="69"/>
      <c r="BC2464" s="69"/>
      <c r="BD2464" s="69"/>
      <c r="BE2464" s="69"/>
      <c r="BF2464" s="69"/>
      <c r="BG2464" s="69"/>
      <c r="BH2464" s="69"/>
      <c r="BI2464" s="69"/>
      <c r="BJ2464" s="69"/>
      <c r="BK2464" s="69"/>
      <c r="BL2464" s="69"/>
      <c r="BM2464" s="69"/>
      <c r="BN2464" s="69"/>
      <c r="BO2464" s="69"/>
      <c r="BP2464" s="69"/>
      <c r="BQ2464" s="69"/>
      <c r="BR2464" s="69"/>
      <c r="BS2464" s="69"/>
      <c r="BT2464" s="69"/>
      <c r="BU2464" s="69"/>
      <c r="BV2464" s="69"/>
      <c r="BW2464" s="69"/>
      <c r="BX2464" s="69"/>
      <c r="BY2464" s="69"/>
      <c r="BZ2464" s="69"/>
      <c r="CA2464" s="69"/>
      <c r="CB2464" s="69"/>
      <c r="CC2464" s="69"/>
      <c r="CD2464" s="69"/>
      <c r="CE2464" s="69"/>
      <c r="CF2464" s="69"/>
      <c r="CG2464" s="69"/>
      <c r="CH2464" s="69"/>
      <c r="CI2464" s="69"/>
      <c r="CJ2464" s="69"/>
      <c r="CK2464" s="69"/>
      <c r="CL2464" s="69"/>
      <c r="CM2464" s="69"/>
      <c r="CN2464" s="69"/>
      <c r="CO2464" s="69"/>
      <c r="CP2464" s="69"/>
      <c r="CQ2464" s="69"/>
      <c r="CR2464" s="69"/>
      <c r="CS2464" s="69"/>
      <c r="CT2464" s="69"/>
      <c r="CU2464" s="69"/>
      <c r="CV2464" s="69"/>
      <c r="CW2464" s="69"/>
      <c r="CX2464" s="69"/>
      <c r="CY2464" s="69"/>
      <c r="CZ2464" s="69"/>
      <c r="DA2464" s="69"/>
      <c r="DB2464" s="69"/>
      <c r="DC2464" s="69"/>
      <c r="DD2464" s="69"/>
      <c r="DE2464" s="69"/>
      <c r="DF2464" s="69"/>
      <c r="DG2464" s="69"/>
      <c r="DH2464" s="69"/>
      <c r="DI2464" s="69"/>
      <c r="DJ2464" s="69"/>
      <c r="DK2464" s="69"/>
      <c r="DL2464" s="69"/>
      <c r="DM2464" s="69"/>
      <c r="DN2464" s="69"/>
      <c r="DO2464" s="69"/>
      <c r="DP2464" s="69"/>
      <c r="DQ2464" s="69"/>
      <c r="DR2464" s="69"/>
      <c r="DS2464" s="69"/>
      <c r="DT2464" s="69"/>
      <c r="DU2464" s="69"/>
      <c r="DV2464" s="69"/>
      <c r="DW2464" s="69"/>
      <c r="DX2464" s="69"/>
      <c r="DY2464" s="69"/>
      <c r="DZ2464" s="69"/>
      <c r="EA2464" s="69"/>
      <c r="EB2464" s="69"/>
      <c r="EC2464" s="69"/>
      <c r="ED2464" s="69"/>
      <c r="EE2464" s="69"/>
      <c r="EF2464" s="69"/>
      <c r="EG2464" s="69"/>
      <c r="EH2464" s="69"/>
      <c r="EI2464" s="69"/>
      <c r="EJ2464" s="69"/>
      <c r="EK2464" s="69"/>
      <c r="EL2464" s="69"/>
      <c r="EM2464" s="69"/>
      <c r="EN2464" s="69"/>
      <c r="EO2464" s="69"/>
      <c r="EP2464" s="69"/>
      <c r="EQ2464" s="69"/>
      <c r="ER2464" s="69"/>
      <c r="ES2464" s="69"/>
      <c r="ET2464" s="69"/>
      <c r="EU2464" s="69"/>
      <c r="EV2464" s="69"/>
      <c r="EW2464" s="69"/>
      <c r="EX2464" s="69"/>
      <c r="EY2464" s="69"/>
      <c r="EZ2464" s="69"/>
      <c r="FA2464" s="69"/>
      <c r="FB2464" s="69"/>
      <c r="FC2464" s="69"/>
      <c r="FD2464" s="69"/>
      <c r="FE2464" s="69"/>
      <c r="FF2464" s="69"/>
      <c r="FG2464" s="69"/>
      <c r="FH2464" s="69"/>
      <c r="FI2464" s="69"/>
      <c r="FJ2464" s="69"/>
      <c r="FK2464" s="69"/>
      <c r="FL2464" s="69"/>
      <c r="FM2464" s="69"/>
      <c r="FN2464" s="69"/>
      <c r="FO2464" s="69"/>
      <c r="FP2464" s="69"/>
      <c r="FQ2464" s="69"/>
      <c r="FR2464" s="69"/>
      <c r="FS2464" s="69"/>
      <c r="FT2464" s="69"/>
      <c r="FU2464" s="69"/>
      <c r="FV2464" s="69"/>
      <c r="FW2464" s="69"/>
      <c r="FX2464" s="69"/>
      <c r="FY2464" s="69"/>
      <c r="FZ2464" s="69"/>
      <c r="GA2464" s="69"/>
      <c r="GB2464" s="69"/>
      <c r="GC2464" s="69"/>
      <c r="GD2464" s="69"/>
      <c r="GE2464" s="69"/>
      <c r="GF2464" s="69"/>
      <c r="GG2464" s="69"/>
      <c r="GH2464" s="69"/>
      <c r="GI2464" s="69"/>
      <c r="GJ2464" s="69"/>
      <c r="GK2464" s="69"/>
      <c r="GL2464" s="69"/>
      <c r="GM2464" s="69"/>
      <c r="GN2464" s="69"/>
      <c r="GO2464" s="69"/>
      <c r="GP2464" s="69"/>
      <c r="GQ2464" s="69"/>
      <c r="GR2464" s="69"/>
      <c r="GS2464" s="69"/>
      <c r="GT2464" s="69"/>
      <c r="GU2464" s="69"/>
      <c r="GV2464" s="69"/>
      <c r="GW2464" s="69"/>
      <c r="GX2464" s="69"/>
      <c r="GY2464" s="69"/>
      <c r="GZ2464" s="69"/>
      <c r="HA2464" s="69"/>
      <c r="HB2464" s="69"/>
      <c r="HC2464" s="69"/>
      <c r="HD2464" s="69"/>
      <c r="HE2464" s="69"/>
      <c r="HF2464" s="69"/>
      <c r="HG2464" s="69"/>
      <c r="HH2464" s="69"/>
      <c r="HI2464" s="69"/>
      <c r="HJ2464" s="69"/>
      <c r="HK2464" s="69"/>
      <c r="HL2464" s="69"/>
      <c r="HM2464" s="69"/>
      <c r="HN2464" s="69"/>
      <c r="HO2464" s="69"/>
      <c r="HP2464" s="69"/>
      <c r="HQ2464" s="69"/>
      <c r="HR2464" s="69"/>
      <c r="HS2464" s="69"/>
      <c r="HT2464" s="69"/>
      <c r="HU2464" s="69"/>
      <c r="HV2464" s="69"/>
      <c r="HW2464" s="69"/>
      <c r="HX2464" s="69"/>
      <c r="HY2464" s="69"/>
      <c r="HZ2464" s="69"/>
      <c r="IA2464" s="69"/>
      <c r="IB2464" s="69"/>
      <c r="IC2464" s="69"/>
      <c r="ID2464" s="69"/>
      <c r="IE2464" s="69"/>
      <c r="IF2464" s="69"/>
      <c r="IG2464" s="69"/>
      <c r="IH2464" s="69"/>
      <c r="II2464" s="69"/>
      <c r="IJ2464" s="69"/>
      <c r="IK2464" s="69"/>
      <c r="IL2464" s="69"/>
      <c r="IM2464" s="69"/>
      <c r="IN2464" s="69"/>
    </row>
    <row r="2465" spans="1:248" s="70" customFormat="1" ht="15.95" customHeight="1" x14ac:dyDescent="0.2">
      <c r="A2465" s="137" t="s">
        <v>3453</v>
      </c>
      <c r="B2465" s="145">
        <v>521803</v>
      </c>
      <c r="C2465" s="167" t="s">
        <v>4988</v>
      </c>
      <c r="D2465" s="360">
        <v>15000</v>
      </c>
      <c r="E2465" s="69"/>
      <c r="F2465" s="69"/>
      <c r="G2465" s="69"/>
      <c r="H2465" s="69"/>
      <c r="I2465" s="69"/>
      <c r="J2465" s="69"/>
      <c r="N2465" s="69"/>
      <c r="O2465" s="69"/>
      <c r="P2465" s="69"/>
      <c r="Q2465" s="69"/>
      <c r="R2465" s="69"/>
      <c r="S2465" s="69"/>
      <c r="T2465" s="69"/>
      <c r="U2465" s="69"/>
      <c r="V2465" s="69"/>
      <c r="W2465" s="69"/>
      <c r="X2465" s="69"/>
      <c r="Y2465" s="69"/>
      <c r="Z2465" s="69"/>
      <c r="AA2465" s="69"/>
      <c r="AB2465" s="69"/>
      <c r="AC2465" s="69"/>
      <c r="AD2465" s="69"/>
      <c r="AE2465" s="69"/>
      <c r="AF2465" s="69"/>
      <c r="AG2465" s="69"/>
      <c r="AH2465" s="69"/>
      <c r="AI2465" s="69"/>
      <c r="AJ2465" s="69"/>
      <c r="AK2465" s="69"/>
      <c r="AL2465" s="69"/>
      <c r="AM2465" s="69"/>
      <c r="AN2465" s="69"/>
      <c r="AO2465" s="69"/>
      <c r="AP2465" s="69"/>
      <c r="AQ2465" s="69"/>
      <c r="AR2465" s="69"/>
      <c r="AS2465" s="69"/>
      <c r="AT2465" s="69"/>
      <c r="AU2465" s="69"/>
      <c r="AV2465" s="69"/>
      <c r="AW2465" s="69"/>
      <c r="AX2465" s="69"/>
      <c r="AY2465" s="69"/>
      <c r="AZ2465" s="69"/>
      <c r="BA2465" s="69"/>
      <c r="BB2465" s="69"/>
      <c r="BC2465" s="69"/>
      <c r="BD2465" s="69"/>
      <c r="BE2465" s="69"/>
      <c r="BF2465" s="69"/>
      <c r="BG2465" s="69"/>
      <c r="BH2465" s="69"/>
      <c r="BI2465" s="69"/>
      <c r="BJ2465" s="69"/>
      <c r="BK2465" s="69"/>
      <c r="BL2465" s="69"/>
      <c r="BM2465" s="69"/>
      <c r="BN2465" s="69"/>
      <c r="BO2465" s="69"/>
      <c r="BP2465" s="69"/>
      <c r="BQ2465" s="69"/>
      <c r="BR2465" s="69"/>
      <c r="BS2465" s="69"/>
      <c r="BT2465" s="69"/>
      <c r="BU2465" s="69"/>
      <c r="BV2465" s="69"/>
      <c r="BW2465" s="69"/>
      <c r="BX2465" s="69"/>
      <c r="BY2465" s="69"/>
      <c r="BZ2465" s="69"/>
      <c r="CA2465" s="69"/>
      <c r="CB2465" s="69"/>
      <c r="CC2465" s="69"/>
      <c r="CD2465" s="69"/>
      <c r="CE2465" s="69"/>
      <c r="CF2465" s="69"/>
      <c r="CG2465" s="69"/>
      <c r="CH2465" s="69"/>
      <c r="CI2465" s="69"/>
      <c r="CJ2465" s="69"/>
      <c r="CK2465" s="69"/>
      <c r="CL2465" s="69"/>
      <c r="CM2465" s="69"/>
      <c r="CN2465" s="69"/>
      <c r="CO2465" s="69"/>
      <c r="CP2465" s="69"/>
      <c r="CQ2465" s="69"/>
      <c r="CR2465" s="69"/>
      <c r="CS2465" s="69"/>
      <c r="CT2465" s="69"/>
      <c r="CU2465" s="69"/>
      <c r="CV2465" s="69"/>
      <c r="CW2465" s="69"/>
      <c r="CX2465" s="69"/>
      <c r="CY2465" s="69"/>
      <c r="CZ2465" s="69"/>
      <c r="DA2465" s="69"/>
      <c r="DB2465" s="69"/>
      <c r="DC2465" s="69"/>
      <c r="DD2465" s="69"/>
      <c r="DE2465" s="69"/>
      <c r="DF2465" s="69"/>
      <c r="DG2465" s="69"/>
      <c r="DH2465" s="69"/>
      <c r="DI2465" s="69"/>
      <c r="DJ2465" s="69"/>
      <c r="DK2465" s="69"/>
      <c r="DL2465" s="69"/>
      <c r="DM2465" s="69"/>
      <c r="DN2465" s="69"/>
      <c r="DO2465" s="69"/>
      <c r="DP2465" s="69"/>
      <c r="DQ2465" s="69"/>
      <c r="DR2465" s="69"/>
      <c r="DS2465" s="69"/>
      <c r="DT2465" s="69"/>
      <c r="DU2465" s="69"/>
      <c r="DV2465" s="69"/>
      <c r="DW2465" s="69"/>
      <c r="DX2465" s="69"/>
      <c r="DY2465" s="69"/>
      <c r="DZ2465" s="69"/>
      <c r="EA2465" s="69"/>
      <c r="EB2465" s="69"/>
      <c r="EC2465" s="69"/>
      <c r="ED2465" s="69"/>
      <c r="EE2465" s="69"/>
      <c r="EF2465" s="69"/>
      <c r="EG2465" s="69"/>
      <c r="EH2465" s="69"/>
      <c r="EI2465" s="69"/>
      <c r="EJ2465" s="69"/>
      <c r="EK2465" s="69"/>
      <c r="EL2465" s="69"/>
      <c r="EM2465" s="69"/>
      <c r="EN2465" s="69"/>
      <c r="EO2465" s="69"/>
      <c r="EP2465" s="69"/>
      <c r="EQ2465" s="69"/>
      <c r="ER2465" s="69"/>
      <c r="ES2465" s="69"/>
      <c r="ET2465" s="69"/>
      <c r="EU2465" s="69"/>
      <c r="EV2465" s="69"/>
      <c r="EW2465" s="69"/>
      <c r="EX2465" s="69"/>
      <c r="EY2465" s="69"/>
      <c r="EZ2465" s="69"/>
      <c r="FA2465" s="69"/>
      <c r="FB2465" s="69"/>
      <c r="FC2465" s="69"/>
      <c r="FD2465" s="69"/>
      <c r="FE2465" s="69"/>
      <c r="FF2465" s="69"/>
      <c r="FG2465" s="69"/>
      <c r="FH2465" s="69"/>
      <c r="FI2465" s="69"/>
      <c r="FJ2465" s="69"/>
      <c r="FK2465" s="69"/>
      <c r="FL2465" s="69"/>
      <c r="FM2465" s="69"/>
      <c r="FN2465" s="69"/>
      <c r="FO2465" s="69"/>
      <c r="FP2465" s="69"/>
      <c r="FQ2465" s="69"/>
      <c r="FR2465" s="69"/>
      <c r="FS2465" s="69"/>
      <c r="FT2465" s="69"/>
      <c r="FU2465" s="69"/>
      <c r="FV2465" s="69"/>
      <c r="FW2465" s="69"/>
      <c r="FX2465" s="69"/>
      <c r="FY2465" s="69"/>
      <c r="FZ2465" s="69"/>
      <c r="GA2465" s="69"/>
      <c r="GB2465" s="69"/>
      <c r="GC2465" s="69"/>
      <c r="GD2465" s="69"/>
      <c r="GE2465" s="69"/>
      <c r="GF2465" s="69"/>
      <c r="GG2465" s="69"/>
      <c r="GH2465" s="69"/>
      <c r="GI2465" s="69"/>
      <c r="GJ2465" s="69"/>
      <c r="GK2465" s="69"/>
      <c r="GL2465" s="69"/>
      <c r="GM2465" s="69"/>
      <c r="GN2465" s="69"/>
      <c r="GO2465" s="69"/>
      <c r="GP2465" s="69"/>
      <c r="GQ2465" s="69"/>
      <c r="GR2465" s="69"/>
      <c r="GS2465" s="69"/>
      <c r="GT2465" s="69"/>
      <c r="GU2465" s="69"/>
      <c r="GV2465" s="69"/>
      <c r="GW2465" s="69"/>
      <c r="GX2465" s="69"/>
      <c r="GY2465" s="69"/>
      <c r="GZ2465" s="69"/>
      <c r="HA2465" s="69"/>
      <c r="HB2465" s="69"/>
      <c r="HC2465" s="69"/>
      <c r="HD2465" s="69"/>
      <c r="HE2465" s="69"/>
      <c r="HF2465" s="69"/>
      <c r="HG2465" s="69"/>
      <c r="HH2465" s="69"/>
      <c r="HI2465" s="69"/>
      <c r="HJ2465" s="69"/>
      <c r="HK2465" s="69"/>
      <c r="HL2465" s="69"/>
      <c r="HM2465" s="69"/>
      <c r="HN2465" s="69"/>
      <c r="HO2465" s="69"/>
      <c r="HP2465" s="69"/>
      <c r="HQ2465" s="69"/>
      <c r="HR2465" s="69"/>
      <c r="HS2465" s="69"/>
      <c r="HT2465" s="69"/>
      <c r="HU2465" s="69"/>
      <c r="HV2465" s="69"/>
      <c r="HW2465" s="69"/>
      <c r="HX2465" s="69"/>
      <c r="HY2465" s="69"/>
      <c r="HZ2465" s="69"/>
      <c r="IA2465" s="69"/>
      <c r="IB2465" s="69"/>
      <c r="IC2465" s="69"/>
      <c r="ID2465" s="69"/>
      <c r="IE2465" s="69"/>
      <c r="IF2465" s="69"/>
      <c r="IG2465" s="69"/>
      <c r="IH2465" s="69"/>
      <c r="II2465" s="69"/>
      <c r="IJ2465" s="69"/>
      <c r="IK2465" s="69"/>
      <c r="IL2465" s="69"/>
      <c r="IM2465" s="69"/>
      <c r="IN2465" s="69"/>
    </row>
    <row r="2466" spans="1:248" s="70" customFormat="1" ht="15.95" customHeight="1" x14ac:dyDescent="0.2">
      <c r="A2466" s="137" t="s">
        <v>3453</v>
      </c>
      <c r="B2466" s="145">
        <v>521804</v>
      </c>
      <c r="C2466" s="167" t="s">
        <v>4989</v>
      </c>
      <c r="D2466" s="360">
        <v>25000</v>
      </c>
      <c r="E2466" s="69"/>
      <c r="F2466" s="69"/>
      <c r="G2466" s="69"/>
      <c r="H2466" s="69"/>
      <c r="I2466" s="69"/>
      <c r="J2466" s="69"/>
      <c r="N2466" s="69"/>
      <c r="O2466" s="69"/>
      <c r="P2466" s="69"/>
      <c r="Q2466" s="69"/>
      <c r="R2466" s="69"/>
      <c r="S2466" s="69"/>
      <c r="T2466" s="69"/>
      <c r="U2466" s="69"/>
      <c r="V2466" s="69"/>
      <c r="W2466" s="69"/>
      <c r="X2466" s="69"/>
      <c r="Y2466" s="69"/>
      <c r="Z2466" s="69"/>
      <c r="AA2466" s="69"/>
      <c r="AB2466" s="69"/>
      <c r="AC2466" s="69"/>
      <c r="AD2466" s="69"/>
      <c r="AE2466" s="69"/>
      <c r="AF2466" s="69"/>
      <c r="AG2466" s="69"/>
      <c r="AH2466" s="69"/>
      <c r="AI2466" s="69"/>
      <c r="AJ2466" s="69"/>
      <c r="AK2466" s="69"/>
      <c r="AL2466" s="69"/>
      <c r="AM2466" s="69"/>
      <c r="AN2466" s="69"/>
      <c r="AO2466" s="69"/>
      <c r="AP2466" s="69"/>
      <c r="AQ2466" s="69"/>
      <c r="AR2466" s="69"/>
      <c r="AS2466" s="69"/>
      <c r="AT2466" s="69"/>
      <c r="AU2466" s="69"/>
      <c r="AV2466" s="69"/>
      <c r="AW2466" s="69"/>
      <c r="AX2466" s="69"/>
      <c r="AY2466" s="69"/>
      <c r="AZ2466" s="69"/>
      <c r="BA2466" s="69"/>
      <c r="BB2466" s="69"/>
      <c r="BC2466" s="69"/>
      <c r="BD2466" s="69"/>
      <c r="BE2466" s="69"/>
      <c r="BF2466" s="69"/>
      <c r="BG2466" s="69"/>
      <c r="BH2466" s="69"/>
      <c r="BI2466" s="69"/>
      <c r="BJ2466" s="69"/>
      <c r="BK2466" s="69"/>
      <c r="BL2466" s="69"/>
      <c r="BM2466" s="69"/>
      <c r="BN2466" s="69"/>
      <c r="BO2466" s="69"/>
      <c r="BP2466" s="69"/>
      <c r="BQ2466" s="69"/>
      <c r="BR2466" s="69"/>
      <c r="BS2466" s="69"/>
      <c r="BT2466" s="69"/>
      <c r="BU2466" s="69"/>
      <c r="BV2466" s="69"/>
      <c r="BW2466" s="69"/>
      <c r="BX2466" s="69"/>
      <c r="BY2466" s="69"/>
      <c r="BZ2466" s="69"/>
      <c r="CA2466" s="69"/>
      <c r="CB2466" s="69"/>
      <c r="CC2466" s="69"/>
      <c r="CD2466" s="69"/>
      <c r="CE2466" s="69"/>
      <c r="CF2466" s="69"/>
      <c r="CG2466" s="69"/>
      <c r="CH2466" s="69"/>
      <c r="CI2466" s="69"/>
      <c r="CJ2466" s="69"/>
      <c r="CK2466" s="69"/>
      <c r="CL2466" s="69"/>
      <c r="CM2466" s="69"/>
      <c r="CN2466" s="69"/>
      <c r="CO2466" s="69"/>
      <c r="CP2466" s="69"/>
      <c r="CQ2466" s="69"/>
      <c r="CR2466" s="69"/>
      <c r="CS2466" s="69"/>
      <c r="CT2466" s="69"/>
      <c r="CU2466" s="69"/>
      <c r="CV2466" s="69"/>
      <c r="CW2466" s="69"/>
      <c r="CX2466" s="69"/>
      <c r="CY2466" s="69"/>
      <c r="CZ2466" s="69"/>
      <c r="DA2466" s="69"/>
      <c r="DB2466" s="69"/>
      <c r="DC2466" s="69"/>
      <c r="DD2466" s="69"/>
      <c r="DE2466" s="69"/>
      <c r="DF2466" s="69"/>
      <c r="DG2466" s="69"/>
      <c r="DH2466" s="69"/>
      <c r="DI2466" s="69"/>
      <c r="DJ2466" s="69"/>
      <c r="DK2466" s="69"/>
      <c r="DL2466" s="69"/>
      <c r="DM2466" s="69"/>
      <c r="DN2466" s="69"/>
      <c r="DO2466" s="69"/>
      <c r="DP2466" s="69"/>
      <c r="DQ2466" s="69"/>
      <c r="DR2466" s="69"/>
      <c r="DS2466" s="69"/>
      <c r="DT2466" s="69"/>
      <c r="DU2466" s="69"/>
      <c r="DV2466" s="69"/>
      <c r="DW2466" s="69"/>
      <c r="DX2466" s="69"/>
      <c r="DY2466" s="69"/>
      <c r="DZ2466" s="69"/>
      <c r="EA2466" s="69"/>
      <c r="EB2466" s="69"/>
      <c r="EC2466" s="69"/>
      <c r="ED2466" s="69"/>
      <c r="EE2466" s="69"/>
      <c r="EF2466" s="69"/>
      <c r="EG2466" s="69"/>
      <c r="EH2466" s="69"/>
      <c r="EI2466" s="69"/>
      <c r="EJ2466" s="69"/>
      <c r="EK2466" s="69"/>
      <c r="EL2466" s="69"/>
      <c r="EM2466" s="69"/>
      <c r="EN2466" s="69"/>
      <c r="EO2466" s="69"/>
      <c r="EP2466" s="69"/>
      <c r="EQ2466" s="69"/>
      <c r="ER2466" s="69"/>
      <c r="ES2466" s="69"/>
      <c r="ET2466" s="69"/>
      <c r="EU2466" s="69"/>
      <c r="EV2466" s="69"/>
      <c r="EW2466" s="69"/>
      <c r="EX2466" s="69"/>
      <c r="EY2466" s="69"/>
      <c r="EZ2466" s="69"/>
      <c r="FA2466" s="69"/>
      <c r="FB2466" s="69"/>
      <c r="FC2466" s="69"/>
      <c r="FD2466" s="69"/>
      <c r="FE2466" s="69"/>
      <c r="FF2466" s="69"/>
      <c r="FG2466" s="69"/>
      <c r="FH2466" s="69"/>
      <c r="FI2466" s="69"/>
      <c r="FJ2466" s="69"/>
      <c r="FK2466" s="69"/>
      <c r="FL2466" s="69"/>
      <c r="FM2466" s="69"/>
      <c r="FN2466" s="69"/>
      <c r="FO2466" s="69"/>
      <c r="FP2466" s="69"/>
      <c r="FQ2466" s="69"/>
      <c r="FR2466" s="69"/>
      <c r="FS2466" s="69"/>
      <c r="FT2466" s="69"/>
      <c r="FU2466" s="69"/>
      <c r="FV2466" s="69"/>
      <c r="FW2466" s="69"/>
      <c r="FX2466" s="69"/>
      <c r="FY2466" s="69"/>
      <c r="FZ2466" s="69"/>
      <c r="GA2466" s="69"/>
      <c r="GB2466" s="69"/>
      <c r="GC2466" s="69"/>
      <c r="GD2466" s="69"/>
      <c r="GE2466" s="69"/>
      <c r="GF2466" s="69"/>
      <c r="GG2466" s="69"/>
      <c r="GH2466" s="69"/>
      <c r="GI2466" s="69"/>
      <c r="GJ2466" s="69"/>
      <c r="GK2466" s="69"/>
      <c r="GL2466" s="69"/>
      <c r="GM2466" s="69"/>
      <c r="GN2466" s="69"/>
      <c r="GO2466" s="69"/>
      <c r="GP2466" s="69"/>
      <c r="GQ2466" s="69"/>
      <c r="GR2466" s="69"/>
      <c r="GS2466" s="69"/>
      <c r="GT2466" s="69"/>
      <c r="GU2466" s="69"/>
      <c r="GV2466" s="69"/>
      <c r="GW2466" s="69"/>
      <c r="GX2466" s="69"/>
      <c r="GY2466" s="69"/>
      <c r="GZ2466" s="69"/>
      <c r="HA2466" s="69"/>
      <c r="HB2466" s="69"/>
      <c r="HC2466" s="69"/>
      <c r="HD2466" s="69"/>
      <c r="HE2466" s="69"/>
      <c r="HF2466" s="69"/>
      <c r="HG2466" s="69"/>
      <c r="HH2466" s="69"/>
      <c r="HI2466" s="69"/>
      <c r="HJ2466" s="69"/>
      <c r="HK2466" s="69"/>
      <c r="HL2466" s="69"/>
      <c r="HM2466" s="69"/>
      <c r="HN2466" s="69"/>
      <c r="HO2466" s="69"/>
      <c r="HP2466" s="69"/>
      <c r="HQ2466" s="69"/>
      <c r="HR2466" s="69"/>
      <c r="HS2466" s="69"/>
      <c r="HT2466" s="69"/>
      <c r="HU2466" s="69"/>
      <c r="HV2466" s="69"/>
      <c r="HW2466" s="69"/>
      <c r="HX2466" s="69"/>
      <c r="HY2466" s="69"/>
      <c r="HZ2466" s="69"/>
      <c r="IA2466" s="69"/>
      <c r="IB2466" s="69"/>
      <c r="IC2466" s="69"/>
      <c r="ID2466" s="69"/>
      <c r="IE2466" s="69"/>
      <c r="IF2466" s="69"/>
      <c r="IG2466" s="69"/>
      <c r="IH2466" s="69"/>
      <c r="II2466" s="69"/>
      <c r="IJ2466" s="69"/>
      <c r="IK2466" s="69"/>
      <c r="IL2466" s="69"/>
      <c r="IM2466" s="69"/>
      <c r="IN2466" s="69"/>
    </row>
    <row r="2467" spans="1:248" s="70" customFormat="1" ht="32.1" customHeight="1" x14ac:dyDescent="0.2">
      <c r="A2467" s="137" t="s">
        <v>3453</v>
      </c>
      <c r="B2467" s="145">
        <v>521805</v>
      </c>
      <c r="C2467" s="167" t="s">
        <v>4990</v>
      </c>
      <c r="D2467" s="360">
        <v>35000</v>
      </c>
      <c r="E2467" s="69"/>
      <c r="F2467" s="69"/>
      <c r="G2467" s="69"/>
      <c r="H2467" s="69"/>
      <c r="I2467" s="69"/>
      <c r="J2467" s="69"/>
      <c r="N2467" s="69"/>
      <c r="O2467" s="69"/>
      <c r="P2467" s="69"/>
      <c r="Q2467" s="69"/>
      <c r="R2467" s="69"/>
      <c r="S2467" s="69"/>
      <c r="T2467" s="69"/>
      <c r="U2467" s="69"/>
      <c r="V2467" s="69"/>
      <c r="W2467" s="69"/>
      <c r="X2467" s="69"/>
      <c r="Y2467" s="69"/>
      <c r="Z2467" s="69"/>
      <c r="AA2467" s="69"/>
      <c r="AB2467" s="69"/>
      <c r="AC2467" s="69"/>
      <c r="AD2467" s="69"/>
      <c r="AE2467" s="69"/>
      <c r="AF2467" s="69"/>
      <c r="AG2467" s="69"/>
      <c r="AH2467" s="69"/>
      <c r="AI2467" s="69"/>
      <c r="AJ2467" s="69"/>
      <c r="AK2467" s="69"/>
      <c r="AL2467" s="69"/>
      <c r="AM2467" s="69"/>
      <c r="AN2467" s="69"/>
      <c r="AO2467" s="69"/>
      <c r="AP2467" s="69"/>
      <c r="AQ2467" s="69"/>
      <c r="AR2467" s="69"/>
      <c r="AS2467" s="69"/>
      <c r="AT2467" s="69"/>
      <c r="AU2467" s="69"/>
      <c r="AV2467" s="69"/>
      <c r="AW2467" s="69"/>
      <c r="AX2467" s="69"/>
      <c r="AY2467" s="69"/>
      <c r="AZ2467" s="69"/>
      <c r="BA2467" s="69"/>
      <c r="BB2467" s="69"/>
      <c r="BC2467" s="69"/>
      <c r="BD2467" s="69"/>
      <c r="BE2467" s="69"/>
      <c r="BF2467" s="69"/>
      <c r="BG2467" s="69"/>
      <c r="BH2467" s="69"/>
      <c r="BI2467" s="69"/>
      <c r="BJ2467" s="69"/>
      <c r="BK2467" s="69"/>
      <c r="BL2467" s="69"/>
      <c r="BM2467" s="69"/>
      <c r="BN2467" s="69"/>
      <c r="BO2467" s="69"/>
      <c r="BP2467" s="69"/>
      <c r="BQ2467" s="69"/>
      <c r="BR2467" s="69"/>
      <c r="BS2467" s="69"/>
      <c r="BT2467" s="69"/>
      <c r="BU2467" s="69"/>
      <c r="BV2467" s="69"/>
      <c r="BW2467" s="69"/>
      <c r="BX2467" s="69"/>
      <c r="BY2467" s="69"/>
      <c r="BZ2467" s="69"/>
      <c r="CA2467" s="69"/>
      <c r="CB2467" s="69"/>
      <c r="CC2467" s="69"/>
      <c r="CD2467" s="69"/>
      <c r="CE2467" s="69"/>
      <c r="CF2467" s="69"/>
      <c r="CG2467" s="69"/>
      <c r="CH2467" s="69"/>
      <c r="CI2467" s="69"/>
      <c r="CJ2467" s="69"/>
      <c r="CK2467" s="69"/>
      <c r="CL2467" s="69"/>
      <c r="CM2467" s="69"/>
      <c r="CN2467" s="69"/>
      <c r="CO2467" s="69"/>
      <c r="CP2467" s="69"/>
      <c r="CQ2467" s="69"/>
      <c r="CR2467" s="69"/>
      <c r="CS2467" s="69"/>
      <c r="CT2467" s="69"/>
      <c r="CU2467" s="69"/>
      <c r="CV2467" s="69"/>
      <c r="CW2467" s="69"/>
      <c r="CX2467" s="69"/>
      <c r="CY2467" s="69"/>
      <c r="CZ2467" s="69"/>
      <c r="DA2467" s="69"/>
      <c r="DB2467" s="69"/>
      <c r="DC2467" s="69"/>
      <c r="DD2467" s="69"/>
      <c r="DE2467" s="69"/>
      <c r="DF2467" s="69"/>
      <c r="DG2467" s="69"/>
      <c r="DH2467" s="69"/>
      <c r="DI2467" s="69"/>
      <c r="DJ2467" s="69"/>
      <c r="DK2467" s="69"/>
      <c r="DL2467" s="69"/>
      <c r="DM2467" s="69"/>
      <c r="DN2467" s="69"/>
      <c r="DO2467" s="69"/>
      <c r="DP2467" s="69"/>
      <c r="DQ2467" s="69"/>
      <c r="DR2467" s="69"/>
      <c r="DS2467" s="69"/>
      <c r="DT2467" s="69"/>
      <c r="DU2467" s="69"/>
      <c r="DV2467" s="69"/>
      <c r="DW2467" s="69"/>
      <c r="DX2467" s="69"/>
      <c r="DY2467" s="69"/>
      <c r="DZ2467" s="69"/>
      <c r="EA2467" s="69"/>
      <c r="EB2467" s="69"/>
      <c r="EC2467" s="69"/>
      <c r="ED2467" s="69"/>
      <c r="EE2467" s="69"/>
      <c r="EF2467" s="69"/>
      <c r="EG2467" s="69"/>
      <c r="EH2467" s="69"/>
      <c r="EI2467" s="69"/>
      <c r="EJ2467" s="69"/>
      <c r="EK2467" s="69"/>
      <c r="EL2467" s="69"/>
      <c r="EM2467" s="69"/>
      <c r="EN2467" s="69"/>
      <c r="EO2467" s="69"/>
      <c r="EP2467" s="69"/>
      <c r="EQ2467" s="69"/>
      <c r="ER2467" s="69"/>
      <c r="ES2467" s="69"/>
      <c r="ET2467" s="69"/>
      <c r="EU2467" s="69"/>
      <c r="EV2467" s="69"/>
      <c r="EW2467" s="69"/>
      <c r="EX2467" s="69"/>
      <c r="EY2467" s="69"/>
      <c r="EZ2467" s="69"/>
      <c r="FA2467" s="69"/>
      <c r="FB2467" s="69"/>
      <c r="FC2467" s="69"/>
      <c r="FD2467" s="69"/>
      <c r="FE2467" s="69"/>
      <c r="FF2467" s="69"/>
      <c r="FG2467" s="69"/>
      <c r="FH2467" s="69"/>
      <c r="FI2467" s="69"/>
      <c r="FJ2467" s="69"/>
      <c r="FK2467" s="69"/>
      <c r="FL2467" s="69"/>
      <c r="FM2467" s="69"/>
      <c r="FN2467" s="69"/>
      <c r="FO2467" s="69"/>
      <c r="FP2467" s="69"/>
      <c r="FQ2467" s="69"/>
      <c r="FR2467" s="69"/>
      <c r="FS2467" s="69"/>
      <c r="FT2467" s="69"/>
      <c r="FU2467" s="69"/>
      <c r="FV2467" s="69"/>
      <c r="FW2467" s="69"/>
      <c r="FX2467" s="69"/>
      <c r="FY2467" s="69"/>
      <c r="FZ2467" s="69"/>
      <c r="GA2467" s="69"/>
      <c r="GB2467" s="69"/>
      <c r="GC2467" s="69"/>
      <c r="GD2467" s="69"/>
      <c r="GE2467" s="69"/>
      <c r="GF2467" s="69"/>
      <c r="GG2467" s="69"/>
      <c r="GH2467" s="69"/>
      <c r="GI2467" s="69"/>
      <c r="GJ2467" s="69"/>
      <c r="GK2467" s="69"/>
      <c r="GL2467" s="69"/>
      <c r="GM2467" s="69"/>
      <c r="GN2467" s="69"/>
      <c r="GO2467" s="69"/>
      <c r="GP2467" s="69"/>
      <c r="GQ2467" s="69"/>
      <c r="GR2467" s="69"/>
      <c r="GS2467" s="69"/>
      <c r="GT2467" s="69"/>
      <c r="GU2467" s="69"/>
      <c r="GV2467" s="69"/>
      <c r="GW2467" s="69"/>
      <c r="GX2467" s="69"/>
      <c r="GY2467" s="69"/>
      <c r="GZ2467" s="69"/>
      <c r="HA2467" s="69"/>
      <c r="HB2467" s="69"/>
      <c r="HC2467" s="69"/>
      <c r="HD2467" s="69"/>
      <c r="HE2467" s="69"/>
      <c r="HF2467" s="69"/>
      <c r="HG2467" s="69"/>
      <c r="HH2467" s="69"/>
      <c r="HI2467" s="69"/>
      <c r="HJ2467" s="69"/>
      <c r="HK2467" s="69"/>
      <c r="HL2467" s="69"/>
      <c r="HM2467" s="69"/>
      <c r="HN2467" s="69"/>
      <c r="HO2467" s="69"/>
      <c r="HP2467" s="69"/>
      <c r="HQ2467" s="69"/>
      <c r="HR2467" s="69"/>
      <c r="HS2467" s="69"/>
      <c r="HT2467" s="69"/>
      <c r="HU2467" s="69"/>
      <c r="HV2467" s="69"/>
      <c r="HW2467" s="69"/>
      <c r="HX2467" s="69"/>
      <c r="HY2467" s="69"/>
      <c r="HZ2467" s="69"/>
      <c r="IA2467" s="69"/>
      <c r="IB2467" s="69"/>
      <c r="IC2467" s="69"/>
      <c r="ID2467" s="69"/>
      <c r="IE2467" s="69"/>
      <c r="IF2467" s="69"/>
      <c r="IG2467" s="69"/>
      <c r="IH2467" s="69"/>
      <c r="II2467" s="69"/>
      <c r="IJ2467" s="69"/>
      <c r="IK2467" s="69"/>
      <c r="IL2467" s="69"/>
      <c r="IM2467" s="69"/>
      <c r="IN2467" s="69"/>
    </row>
    <row r="2468" spans="1:248" s="70" customFormat="1" ht="32.1" customHeight="1" x14ac:dyDescent="0.2">
      <c r="A2468" s="171"/>
      <c r="B2468" s="171"/>
      <c r="C2468" s="169" t="s">
        <v>4991</v>
      </c>
      <c r="D2468" s="357"/>
      <c r="E2468" s="69"/>
      <c r="F2468" s="69"/>
      <c r="G2468" s="69"/>
      <c r="H2468" s="69"/>
      <c r="I2468" s="69"/>
      <c r="J2468" s="69"/>
      <c r="N2468" s="69"/>
      <c r="O2468" s="69"/>
      <c r="P2468" s="69"/>
      <c r="Q2468" s="69"/>
      <c r="R2468" s="69"/>
      <c r="S2468" s="69"/>
      <c r="T2468" s="69"/>
      <c r="U2468" s="69"/>
      <c r="V2468" s="69"/>
      <c r="W2468" s="69"/>
      <c r="X2468" s="69"/>
      <c r="Y2468" s="69"/>
      <c r="Z2468" s="69"/>
      <c r="AA2468" s="69"/>
      <c r="AB2468" s="69"/>
      <c r="AC2468" s="69"/>
      <c r="AD2468" s="69"/>
      <c r="AE2468" s="69"/>
      <c r="AF2468" s="69"/>
      <c r="AG2468" s="69"/>
      <c r="AH2468" s="69"/>
      <c r="AI2468" s="69"/>
      <c r="AJ2468" s="69"/>
      <c r="AK2468" s="69"/>
      <c r="AL2468" s="69"/>
      <c r="AM2468" s="69"/>
      <c r="AN2468" s="69"/>
      <c r="AO2468" s="69"/>
      <c r="AP2468" s="69"/>
      <c r="AQ2468" s="69"/>
      <c r="AR2468" s="69"/>
      <c r="AS2468" s="69"/>
      <c r="AT2468" s="69"/>
      <c r="AU2468" s="69"/>
      <c r="AV2468" s="69"/>
      <c r="AW2468" s="69"/>
      <c r="AX2468" s="69"/>
      <c r="AY2468" s="69"/>
      <c r="AZ2468" s="69"/>
      <c r="BA2468" s="69"/>
      <c r="BB2468" s="69"/>
      <c r="BC2468" s="69"/>
      <c r="BD2468" s="69"/>
      <c r="BE2468" s="69"/>
      <c r="BF2468" s="69"/>
      <c r="BG2468" s="69"/>
      <c r="BH2468" s="69"/>
      <c r="BI2468" s="69"/>
      <c r="BJ2468" s="69"/>
      <c r="BK2468" s="69"/>
      <c r="BL2468" s="69"/>
      <c r="BM2468" s="69"/>
      <c r="BN2468" s="69"/>
      <c r="BO2468" s="69"/>
      <c r="BP2468" s="69"/>
      <c r="BQ2468" s="69"/>
      <c r="BR2468" s="69"/>
      <c r="BS2468" s="69"/>
      <c r="BT2468" s="69"/>
      <c r="BU2468" s="69"/>
      <c r="BV2468" s="69"/>
      <c r="BW2468" s="69"/>
      <c r="BX2468" s="69"/>
      <c r="BY2468" s="69"/>
      <c r="BZ2468" s="69"/>
      <c r="CA2468" s="69"/>
      <c r="CB2468" s="69"/>
      <c r="CC2468" s="69"/>
      <c r="CD2468" s="69"/>
      <c r="CE2468" s="69"/>
      <c r="CF2468" s="69"/>
      <c r="CG2468" s="69"/>
      <c r="CH2468" s="69"/>
      <c r="CI2468" s="69"/>
      <c r="CJ2468" s="69"/>
      <c r="CK2468" s="69"/>
      <c r="CL2468" s="69"/>
      <c r="CM2468" s="69"/>
      <c r="CN2468" s="69"/>
      <c r="CO2468" s="69"/>
      <c r="CP2468" s="69"/>
      <c r="CQ2468" s="69"/>
      <c r="CR2468" s="69"/>
      <c r="CS2468" s="69"/>
      <c r="CT2468" s="69"/>
      <c r="CU2468" s="69"/>
      <c r="CV2468" s="69"/>
      <c r="CW2468" s="69"/>
      <c r="CX2468" s="69"/>
      <c r="CY2468" s="69"/>
      <c r="CZ2468" s="69"/>
      <c r="DA2468" s="69"/>
      <c r="DB2468" s="69"/>
      <c r="DC2468" s="69"/>
      <c r="DD2468" s="69"/>
      <c r="DE2468" s="69"/>
      <c r="DF2468" s="69"/>
      <c r="DG2468" s="69"/>
      <c r="DH2468" s="69"/>
      <c r="DI2468" s="69"/>
      <c r="DJ2468" s="69"/>
      <c r="DK2468" s="69"/>
      <c r="DL2468" s="69"/>
      <c r="DM2468" s="69"/>
      <c r="DN2468" s="69"/>
      <c r="DO2468" s="69"/>
      <c r="DP2468" s="69"/>
      <c r="DQ2468" s="69"/>
      <c r="DR2468" s="69"/>
      <c r="DS2468" s="69"/>
      <c r="DT2468" s="69"/>
      <c r="DU2468" s="69"/>
      <c r="DV2468" s="69"/>
      <c r="DW2468" s="69"/>
      <c r="DX2468" s="69"/>
      <c r="DY2468" s="69"/>
      <c r="DZ2468" s="69"/>
      <c r="EA2468" s="69"/>
      <c r="EB2468" s="69"/>
      <c r="EC2468" s="69"/>
      <c r="ED2468" s="69"/>
      <c r="EE2468" s="69"/>
      <c r="EF2468" s="69"/>
      <c r="EG2468" s="69"/>
      <c r="EH2468" s="69"/>
      <c r="EI2468" s="69"/>
      <c r="EJ2468" s="69"/>
      <c r="EK2468" s="69"/>
      <c r="EL2468" s="69"/>
      <c r="EM2468" s="69"/>
      <c r="EN2468" s="69"/>
      <c r="EO2468" s="69"/>
      <c r="EP2468" s="69"/>
      <c r="EQ2468" s="69"/>
      <c r="ER2468" s="69"/>
      <c r="ES2468" s="69"/>
      <c r="ET2468" s="69"/>
      <c r="EU2468" s="69"/>
      <c r="EV2468" s="69"/>
      <c r="EW2468" s="69"/>
      <c r="EX2468" s="69"/>
      <c r="EY2468" s="69"/>
      <c r="EZ2468" s="69"/>
      <c r="FA2468" s="69"/>
      <c r="FB2468" s="69"/>
      <c r="FC2468" s="69"/>
      <c r="FD2468" s="69"/>
      <c r="FE2468" s="69"/>
      <c r="FF2468" s="69"/>
      <c r="FG2468" s="69"/>
      <c r="FH2468" s="69"/>
      <c r="FI2468" s="69"/>
      <c r="FJ2468" s="69"/>
      <c r="FK2468" s="69"/>
      <c r="FL2468" s="69"/>
      <c r="FM2468" s="69"/>
      <c r="FN2468" s="69"/>
      <c r="FO2468" s="69"/>
      <c r="FP2468" s="69"/>
      <c r="FQ2468" s="69"/>
      <c r="FR2468" s="69"/>
      <c r="FS2468" s="69"/>
      <c r="FT2468" s="69"/>
      <c r="FU2468" s="69"/>
      <c r="FV2468" s="69"/>
      <c r="FW2468" s="69"/>
      <c r="FX2468" s="69"/>
      <c r="FY2468" s="69"/>
      <c r="FZ2468" s="69"/>
      <c r="GA2468" s="69"/>
      <c r="GB2468" s="69"/>
      <c r="GC2468" s="69"/>
      <c r="GD2468" s="69"/>
      <c r="GE2468" s="69"/>
      <c r="GF2468" s="69"/>
      <c r="GG2468" s="69"/>
      <c r="GH2468" s="69"/>
      <c r="GI2468" s="69"/>
      <c r="GJ2468" s="69"/>
      <c r="GK2468" s="69"/>
      <c r="GL2468" s="69"/>
      <c r="GM2468" s="69"/>
      <c r="GN2468" s="69"/>
      <c r="GO2468" s="69"/>
      <c r="GP2468" s="69"/>
      <c r="GQ2468" s="69"/>
      <c r="GR2468" s="69"/>
      <c r="GS2468" s="69"/>
      <c r="GT2468" s="69"/>
      <c r="GU2468" s="69"/>
      <c r="GV2468" s="69"/>
      <c r="GW2468" s="69"/>
      <c r="GX2468" s="69"/>
      <c r="GY2468" s="69"/>
      <c r="GZ2468" s="69"/>
      <c r="HA2468" s="69"/>
      <c r="HB2468" s="69"/>
      <c r="HC2468" s="69"/>
      <c r="HD2468" s="69"/>
      <c r="HE2468" s="69"/>
      <c r="HF2468" s="69"/>
      <c r="HG2468" s="69"/>
      <c r="HH2468" s="69"/>
      <c r="HI2468" s="69"/>
      <c r="HJ2468" s="69"/>
      <c r="HK2468" s="69"/>
      <c r="HL2468" s="69"/>
      <c r="HM2468" s="69"/>
      <c r="HN2468" s="69"/>
      <c r="HO2468" s="69"/>
      <c r="HP2468" s="69"/>
      <c r="HQ2468" s="69"/>
      <c r="HR2468" s="69"/>
      <c r="HS2468" s="69"/>
      <c r="HT2468" s="69"/>
      <c r="HU2468" s="69"/>
      <c r="HV2468" s="69"/>
      <c r="HW2468" s="69"/>
      <c r="HX2468" s="69"/>
      <c r="HY2468" s="69"/>
      <c r="HZ2468" s="69"/>
      <c r="IA2468" s="69"/>
      <c r="IB2468" s="69"/>
      <c r="IC2468" s="69"/>
      <c r="ID2468" s="69"/>
      <c r="IE2468" s="69"/>
      <c r="IF2468" s="69"/>
      <c r="IG2468" s="69"/>
      <c r="IH2468" s="69"/>
      <c r="II2468" s="69"/>
      <c r="IJ2468" s="69"/>
      <c r="IK2468" s="69"/>
      <c r="IL2468" s="69"/>
      <c r="IM2468" s="69"/>
      <c r="IN2468" s="69"/>
    </row>
    <row r="2469" spans="1:248" s="70" customFormat="1" ht="32.1" customHeight="1" x14ac:dyDescent="0.2">
      <c r="A2469" s="167" t="s">
        <v>1148</v>
      </c>
      <c r="B2469" s="164">
        <v>521806</v>
      </c>
      <c r="C2469" s="165" t="s">
        <v>4992</v>
      </c>
      <c r="D2469" s="356">
        <v>10000</v>
      </c>
      <c r="E2469" s="69"/>
      <c r="F2469" s="69"/>
      <c r="G2469" s="69"/>
      <c r="H2469" s="69"/>
      <c r="I2469" s="69"/>
      <c r="J2469" s="69"/>
      <c r="N2469" s="69"/>
      <c r="O2469" s="69"/>
      <c r="P2469" s="69"/>
      <c r="Q2469" s="69"/>
      <c r="R2469" s="69"/>
      <c r="S2469" s="69"/>
      <c r="T2469" s="69"/>
      <c r="U2469" s="69"/>
      <c r="V2469" s="69"/>
      <c r="W2469" s="69"/>
      <c r="X2469" s="69"/>
      <c r="Y2469" s="69"/>
      <c r="Z2469" s="69"/>
      <c r="AA2469" s="69"/>
      <c r="AB2469" s="69"/>
      <c r="AC2469" s="69"/>
      <c r="AD2469" s="69"/>
      <c r="AE2469" s="69"/>
      <c r="AF2469" s="69"/>
      <c r="AG2469" s="69"/>
      <c r="AH2469" s="69"/>
      <c r="AI2469" s="69"/>
      <c r="AJ2469" s="69"/>
      <c r="AK2469" s="69"/>
      <c r="AL2469" s="69"/>
      <c r="AM2469" s="69"/>
      <c r="AN2469" s="69"/>
      <c r="AO2469" s="69"/>
      <c r="AP2469" s="69"/>
      <c r="AQ2469" s="69"/>
      <c r="AR2469" s="69"/>
      <c r="AS2469" s="69"/>
      <c r="AT2469" s="69"/>
      <c r="AU2469" s="69"/>
      <c r="AV2469" s="69"/>
      <c r="AW2469" s="69"/>
      <c r="AX2469" s="69"/>
      <c r="AY2469" s="69"/>
      <c r="AZ2469" s="69"/>
      <c r="BA2469" s="69"/>
      <c r="BB2469" s="69"/>
      <c r="BC2469" s="69"/>
      <c r="BD2469" s="69"/>
      <c r="BE2469" s="69"/>
      <c r="BF2469" s="69"/>
      <c r="BG2469" s="69"/>
      <c r="BH2469" s="69"/>
      <c r="BI2469" s="69"/>
      <c r="BJ2469" s="69"/>
      <c r="BK2469" s="69"/>
      <c r="BL2469" s="69"/>
      <c r="BM2469" s="69"/>
      <c r="BN2469" s="69"/>
      <c r="BO2469" s="69"/>
      <c r="BP2469" s="69"/>
      <c r="BQ2469" s="69"/>
      <c r="BR2469" s="69"/>
      <c r="BS2469" s="69"/>
      <c r="BT2469" s="69"/>
      <c r="BU2469" s="69"/>
      <c r="BV2469" s="69"/>
      <c r="BW2469" s="69"/>
      <c r="BX2469" s="69"/>
      <c r="BY2469" s="69"/>
      <c r="BZ2469" s="69"/>
      <c r="CA2469" s="69"/>
      <c r="CB2469" s="69"/>
      <c r="CC2469" s="69"/>
      <c r="CD2469" s="69"/>
      <c r="CE2469" s="69"/>
      <c r="CF2469" s="69"/>
      <c r="CG2469" s="69"/>
      <c r="CH2469" s="69"/>
      <c r="CI2469" s="69"/>
      <c r="CJ2469" s="69"/>
      <c r="CK2469" s="69"/>
      <c r="CL2469" s="69"/>
      <c r="CM2469" s="69"/>
      <c r="CN2469" s="69"/>
      <c r="CO2469" s="69"/>
      <c r="CP2469" s="69"/>
      <c r="CQ2469" s="69"/>
      <c r="CR2469" s="69"/>
      <c r="CS2469" s="69"/>
      <c r="CT2469" s="69"/>
      <c r="CU2469" s="69"/>
      <c r="CV2469" s="69"/>
      <c r="CW2469" s="69"/>
      <c r="CX2469" s="69"/>
      <c r="CY2469" s="69"/>
      <c r="CZ2469" s="69"/>
      <c r="DA2469" s="69"/>
      <c r="DB2469" s="69"/>
      <c r="DC2469" s="69"/>
      <c r="DD2469" s="69"/>
      <c r="DE2469" s="69"/>
      <c r="DF2469" s="69"/>
      <c r="DG2469" s="69"/>
      <c r="DH2469" s="69"/>
      <c r="DI2469" s="69"/>
      <c r="DJ2469" s="69"/>
      <c r="DK2469" s="69"/>
      <c r="DL2469" s="69"/>
      <c r="DM2469" s="69"/>
      <c r="DN2469" s="69"/>
      <c r="DO2469" s="69"/>
      <c r="DP2469" s="69"/>
      <c r="DQ2469" s="69"/>
      <c r="DR2469" s="69"/>
      <c r="DS2469" s="69"/>
      <c r="DT2469" s="69"/>
      <c r="DU2469" s="69"/>
      <c r="DV2469" s="69"/>
      <c r="DW2469" s="69"/>
      <c r="DX2469" s="69"/>
      <c r="DY2469" s="69"/>
      <c r="DZ2469" s="69"/>
      <c r="EA2469" s="69"/>
      <c r="EB2469" s="69"/>
      <c r="EC2469" s="69"/>
      <c r="ED2469" s="69"/>
      <c r="EE2469" s="69"/>
      <c r="EF2469" s="69"/>
      <c r="EG2469" s="69"/>
      <c r="EH2469" s="69"/>
      <c r="EI2469" s="69"/>
      <c r="EJ2469" s="69"/>
      <c r="EK2469" s="69"/>
      <c r="EL2469" s="69"/>
      <c r="EM2469" s="69"/>
      <c r="EN2469" s="69"/>
      <c r="EO2469" s="69"/>
      <c r="EP2469" s="69"/>
      <c r="EQ2469" s="69"/>
      <c r="ER2469" s="69"/>
      <c r="ES2469" s="69"/>
      <c r="ET2469" s="69"/>
      <c r="EU2469" s="69"/>
      <c r="EV2469" s="69"/>
      <c r="EW2469" s="69"/>
      <c r="EX2469" s="69"/>
      <c r="EY2469" s="69"/>
      <c r="EZ2469" s="69"/>
      <c r="FA2469" s="69"/>
      <c r="FB2469" s="69"/>
      <c r="FC2469" s="69"/>
      <c r="FD2469" s="69"/>
      <c r="FE2469" s="69"/>
      <c r="FF2469" s="69"/>
      <c r="FG2469" s="69"/>
      <c r="FH2469" s="69"/>
      <c r="FI2469" s="69"/>
      <c r="FJ2469" s="69"/>
      <c r="FK2469" s="69"/>
      <c r="FL2469" s="69"/>
      <c r="FM2469" s="69"/>
      <c r="FN2469" s="69"/>
      <c r="FO2469" s="69"/>
      <c r="FP2469" s="69"/>
      <c r="FQ2469" s="69"/>
      <c r="FR2469" s="69"/>
      <c r="FS2469" s="69"/>
      <c r="FT2469" s="69"/>
      <c r="FU2469" s="69"/>
      <c r="FV2469" s="69"/>
      <c r="FW2469" s="69"/>
      <c r="FX2469" s="69"/>
      <c r="FY2469" s="69"/>
      <c r="FZ2469" s="69"/>
      <c r="GA2469" s="69"/>
      <c r="GB2469" s="69"/>
      <c r="GC2469" s="69"/>
      <c r="GD2469" s="69"/>
      <c r="GE2469" s="69"/>
      <c r="GF2469" s="69"/>
      <c r="GG2469" s="69"/>
      <c r="GH2469" s="69"/>
      <c r="GI2469" s="69"/>
      <c r="GJ2469" s="69"/>
      <c r="GK2469" s="69"/>
      <c r="GL2469" s="69"/>
      <c r="GM2469" s="69"/>
      <c r="GN2469" s="69"/>
      <c r="GO2469" s="69"/>
      <c r="GP2469" s="69"/>
      <c r="GQ2469" s="69"/>
      <c r="GR2469" s="69"/>
      <c r="GS2469" s="69"/>
      <c r="GT2469" s="69"/>
      <c r="GU2469" s="69"/>
      <c r="GV2469" s="69"/>
      <c r="GW2469" s="69"/>
      <c r="GX2469" s="69"/>
      <c r="GY2469" s="69"/>
      <c r="GZ2469" s="69"/>
      <c r="HA2469" s="69"/>
      <c r="HB2469" s="69"/>
      <c r="HC2469" s="69"/>
      <c r="HD2469" s="69"/>
      <c r="HE2469" s="69"/>
      <c r="HF2469" s="69"/>
      <c r="HG2469" s="69"/>
      <c r="HH2469" s="69"/>
      <c r="HI2469" s="69"/>
      <c r="HJ2469" s="69"/>
      <c r="HK2469" s="69"/>
      <c r="HL2469" s="69"/>
      <c r="HM2469" s="69"/>
      <c r="HN2469" s="69"/>
      <c r="HO2469" s="69"/>
      <c r="HP2469" s="69"/>
      <c r="HQ2469" s="69"/>
      <c r="HR2469" s="69"/>
      <c r="HS2469" s="69"/>
      <c r="HT2469" s="69"/>
      <c r="HU2469" s="69"/>
      <c r="HV2469" s="69"/>
      <c r="HW2469" s="69"/>
      <c r="HX2469" s="69"/>
      <c r="HY2469" s="69"/>
      <c r="HZ2469" s="69"/>
      <c r="IA2469" s="69"/>
      <c r="IB2469" s="69"/>
      <c r="IC2469" s="69"/>
      <c r="ID2469" s="69"/>
      <c r="IE2469" s="69"/>
      <c r="IF2469" s="69"/>
      <c r="IG2469" s="69"/>
      <c r="IH2469" s="69"/>
      <c r="II2469" s="69"/>
      <c r="IJ2469" s="69"/>
      <c r="IK2469" s="69"/>
      <c r="IL2469" s="69"/>
      <c r="IM2469" s="69"/>
      <c r="IN2469" s="69"/>
    </row>
    <row r="2470" spans="1:248" s="70" customFormat="1" ht="32.1" customHeight="1" x14ac:dyDescent="0.2">
      <c r="A2470" s="167" t="s">
        <v>1148</v>
      </c>
      <c r="B2470" s="164">
        <v>521807</v>
      </c>
      <c r="C2470" s="165" t="s">
        <v>4993</v>
      </c>
      <c r="D2470" s="356">
        <v>11600</v>
      </c>
      <c r="E2470" s="69"/>
      <c r="F2470" s="69"/>
      <c r="G2470" s="69"/>
      <c r="H2470" s="69"/>
      <c r="I2470" s="69"/>
      <c r="J2470" s="69"/>
      <c r="N2470" s="69"/>
      <c r="O2470" s="69"/>
      <c r="P2470" s="69"/>
      <c r="Q2470" s="69"/>
      <c r="R2470" s="69"/>
      <c r="S2470" s="69"/>
      <c r="T2470" s="69"/>
      <c r="U2470" s="69"/>
      <c r="V2470" s="69"/>
      <c r="W2470" s="69"/>
      <c r="X2470" s="69"/>
      <c r="Y2470" s="69"/>
      <c r="Z2470" s="69"/>
      <c r="AA2470" s="69"/>
      <c r="AB2470" s="69"/>
      <c r="AC2470" s="69"/>
      <c r="AD2470" s="69"/>
      <c r="AE2470" s="69"/>
      <c r="AF2470" s="69"/>
      <c r="AG2470" s="69"/>
      <c r="AH2470" s="69"/>
      <c r="AI2470" s="69"/>
      <c r="AJ2470" s="69"/>
      <c r="AK2470" s="69"/>
      <c r="AL2470" s="69"/>
      <c r="AM2470" s="69"/>
      <c r="AN2470" s="69"/>
      <c r="AO2470" s="69"/>
      <c r="AP2470" s="69"/>
      <c r="AQ2470" s="69"/>
      <c r="AR2470" s="69"/>
      <c r="AS2470" s="69"/>
      <c r="AT2470" s="69"/>
      <c r="AU2470" s="69"/>
      <c r="AV2470" s="69"/>
      <c r="AW2470" s="69"/>
      <c r="AX2470" s="69"/>
      <c r="AY2470" s="69"/>
      <c r="AZ2470" s="69"/>
      <c r="BA2470" s="69"/>
      <c r="BB2470" s="69"/>
      <c r="BC2470" s="69"/>
      <c r="BD2470" s="69"/>
      <c r="BE2470" s="69"/>
      <c r="BF2470" s="69"/>
      <c r="BG2470" s="69"/>
      <c r="BH2470" s="69"/>
      <c r="BI2470" s="69"/>
      <c r="BJ2470" s="69"/>
      <c r="BK2470" s="69"/>
      <c r="BL2470" s="69"/>
      <c r="BM2470" s="69"/>
      <c r="BN2470" s="69"/>
      <c r="BO2470" s="69"/>
      <c r="BP2470" s="69"/>
      <c r="BQ2470" s="69"/>
      <c r="BR2470" s="69"/>
      <c r="BS2470" s="69"/>
      <c r="BT2470" s="69"/>
      <c r="BU2470" s="69"/>
      <c r="BV2470" s="69"/>
      <c r="BW2470" s="69"/>
      <c r="BX2470" s="69"/>
      <c r="BY2470" s="69"/>
      <c r="BZ2470" s="69"/>
      <c r="CA2470" s="69"/>
      <c r="CB2470" s="69"/>
      <c r="CC2470" s="69"/>
      <c r="CD2470" s="69"/>
      <c r="CE2470" s="69"/>
      <c r="CF2470" s="69"/>
      <c r="CG2470" s="69"/>
      <c r="CH2470" s="69"/>
      <c r="CI2470" s="69"/>
      <c r="CJ2470" s="69"/>
      <c r="CK2470" s="69"/>
      <c r="CL2470" s="69"/>
      <c r="CM2470" s="69"/>
      <c r="CN2470" s="69"/>
      <c r="CO2470" s="69"/>
      <c r="CP2470" s="69"/>
      <c r="CQ2470" s="69"/>
      <c r="CR2470" s="69"/>
      <c r="CS2470" s="69"/>
      <c r="CT2470" s="69"/>
      <c r="CU2470" s="69"/>
      <c r="CV2470" s="69"/>
      <c r="CW2470" s="69"/>
      <c r="CX2470" s="69"/>
      <c r="CY2470" s="69"/>
      <c r="CZ2470" s="69"/>
      <c r="DA2470" s="69"/>
      <c r="DB2470" s="69"/>
      <c r="DC2470" s="69"/>
      <c r="DD2470" s="69"/>
      <c r="DE2470" s="69"/>
      <c r="DF2470" s="69"/>
      <c r="DG2470" s="69"/>
      <c r="DH2470" s="69"/>
      <c r="DI2470" s="69"/>
      <c r="DJ2470" s="69"/>
      <c r="DK2470" s="69"/>
      <c r="DL2470" s="69"/>
      <c r="DM2470" s="69"/>
      <c r="DN2470" s="69"/>
      <c r="DO2470" s="69"/>
      <c r="DP2470" s="69"/>
      <c r="DQ2470" s="69"/>
      <c r="DR2470" s="69"/>
      <c r="DS2470" s="69"/>
      <c r="DT2470" s="69"/>
      <c r="DU2470" s="69"/>
      <c r="DV2470" s="69"/>
      <c r="DW2470" s="69"/>
      <c r="DX2470" s="69"/>
      <c r="DY2470" s="69"/>
      <c r="DZ2470" s="69"/>
      <c r="EA2470" s="69"/>
      <c r="EB2470" s="69"/>
      <c r="EC2470" s="69"/>
      <c r="ED2470" s="69"/>
      <c r="EE2470" s="69"/>
      <c r="EF2470" s="69"/>
      <c r="EG2470" s="69"/>
      <c r="EH2470" s="69"/>
      <c r="EI2470" s="69"/>
      <c r="EJ2470" s="69"/>
      <c r="EK2470" s="69"/>
      <c r="EL2470" s="69"/>
      <c r="EM2470" s="69"/>
      <c r="EN2470" s="69"/>
      <c r="EO2470" s="69"/>
      <c r="EP2470" s="69"/>
      <c r="EQ2470" s="69"/>
      <c r="ER2470" s="69"/>
      <c r="ES2470" s="69"/>
      <c r="ET2470" s="69"/>
      <c r="EU2470" s="69"/>
      <c r="EV2470" s="69"/>
      <c r="EW2470" s="69"/>
      <c r="EX2470" s="69"/>
      <c r="EY2470" s="69"/>
      <c r="EZ2470" s="69"/>
      <c r="FA2470" s="69"/>
      <c r="FB2470" s="69"/>
      <c r="FC2470" s="69"/>
      <c r="FD2470" s="69"/>
      <c r="FE2470" s="69"/>
      <c r="FF2470" s="69"/>
      <c r="FG2470" s="69"/>
      <c r="FH2470" s="69"/>
      <c r="FI2470" s="69"/>
      <c r="FJ2470" s="69"/>
      <c r="FK2470" s="69"/>
      <c r="FL2470" s="69"/>
      <c r="FM2470" s="69"/>
      <c r="FN2470" s="69"/>
      <c r="FO2470" s="69"/>
      <c r="FP2470" s="69"/>
      <c r="FQ2470" s="69"/>
      <c r="FR2470" s="69"/>
      <c r="FS2470" s="69"/>
      <c r="FT2470" s="69"/>
      <c r="FU2470" s="69"/>
      <c r="FV2470" s="69"/>
      <c r="FW2470" s="69"/>
      <c r="FX2470" s="69"/>
      <c r="FY2470" s="69"/>
      <c r="FZ2470" s="69"/>
      <c r="GA2470" s="69"/>
      <c r="GB2470" s="69"/>
      <c r="GC2470" s="69"/>
      <c r="GD2470" s="69"/>
      <c r="GE2470" s="69"/>
      <c r="GF2470" s="69"/>
      <c r="GG2470" s="69"/>
      <c r="GH2470" s="69"/>
      <c r="GI2470" s="69"/>
      <c r="GJ2470" s="69"/>
      <c r="GK2470" s="69"/>
      <c r="GL2470" s="69"/>
      <c r="GM2470" s="69"/>
      <c r="GN2470" s="69"/>
      <c r="GO2470" s="69"/>
      <c r="GP2470" s="69"/>
      <c r="GQ2470" s="69"/>
      <c r="GR2470" s="69"/>
      <c r="GS2470" s="69"/>
      <c r="GT2470" s="69"/>
      <c r="GU2470" s="69"/>
      <c r="GV2470" s="69"/>
      <c r="GW2470" s="69"/>
      <c r="GX2470" s="69"/>
      <c r="GY2470" s="69"/>
      <c r="GZ2470" s="69"/>
      <c r="HA2470" s="69"/>
      <c r="HB2470" s="69"/>
      <c r="HC2470" s="69"/>
      <c r="HD2470" s="69"/>
      <c r="HE2470" s="69"/>
      <c r="HF2470" s="69"/>
      <c r="HG2470" s="69"/>
      <c r="HH2470" s="69"/>
      <c r="HI2470" s="69"/>
      <c r="HJ2470" s="69"/>
      <c r="HK2470" s="69"/>
      <c r="HL2470" s="69"/>
      <c r="HM2470" s="69"/>
      <c r="HN2470" s="69"/>
      <c r="HO2470" s="69"/>
      <c r="HP2470" s="69"/>
      <c r="HQ2470" s="69"/>
      <c r="HR2470" s="69"/>
      <c r="HS2470" s="69"/>
      <c r="HT2470" s="69"/>
      <c r="HU2470" s="69"/>
      <c r="HV2470" s="69"/>
      <c r="HW2470" s="69"/>
      <c r="HX2470" s="69"/>
      <c r="HY2470" s="69"/>
      <c r="HZ2470" s="69"/>
      <c r="IA2470" s="69"/>
      <c r="IB2470" s="69"/>
      <c r="IC2470" s="69"/>
      <c r="ID2470" s="69"/>
      <c r="IE2470" s="69"/>
      <c r="IF2470" s="69"/>
      <c r="IG2470" s="69"/>
      <c r="IH2470" s="69"/>
      <c r="II2470" s="69"/>
      <c r="IJ2470" s="69"/>
      <c r="IK2470" s="69"/>
      <c r="IL2470" s="69"/>
      <c r="IM2470" s="69"/>
      <c r="IN2470" s="69"/>
    </row>
    <row r="2471" spans="1:248" s="70" customFormat="1" ht="32.1" customHeight="1" x14ac:dyDescent="0.2">
      <c r="A2471" s="137" t="s">
        <v>4994</v>
      </c>
      <c r="B2471" s="164">
        <v>521808</v>
      </c>
      <c r="C2471" s="136" t="s">
        <v>4995</v>
      </c>
      <c r="D2471" s="356">
        <v>10000</v>
      </c>
      <c r="E2471" s="69"/>
      <c r="F2471" s="69"/>
      <c r="G2471" s="69"/>
      <c r="H2471" s="69"/>
      <c r="I2471" s="69"/>
      <c r="J2471" s="69"/>
      <c r="N2471" s="69"/>
      <c r="O2471" s="69"/>
      <c r="P2471" s="69"/>
      <c r="Q2471" s="69"/>
      <c r="R2471" s="69"/>
      <c r="S2471" s="69"/>
      <c r="T2471" s="69"/>
      <c r="U2471" s="69"/>
      <c r="V2471" s="69"/>
      <c r="W2471" s="69"/>
      <c r="X2471" s="69"/>
      <c r="Y2471" s="69"/>
      <c r="Z2471" s="69"/>
      <c r="AA2471" s="69"/>
      <c r="AB2471" s="69"/>
      <c r="AC2471" s="69"/>
      <c r="AD2471" s="69"/>
      <c r="AE2471" s="69"/>
      <c r="AF2471" s="69"/>
      <c r="AG2471" s="69"/>
      <c r="AH2471" s="69"/>
      <c r="AI2471" s="69"/>
      <c r="AJ2471" s="69"/>
      <c r="AK2471" s="69"/>
      <c r="AL2471" s="69"/>
      <c r="AM2471" s="69"/>
      <c r="AN2471" s="69"/>
      <c r="AO2471" s="69"/>
      <c r="AP2471" s="69"/>
      <c r="AQ2471" s="69"/>
      <c r="AR2471" s="69"/>
      <c r="AS2471" s="69"/>
      <c r="AT2471" s="69"/>
      <c r="AU2471" s="69"/>
      <c r="AV2471" s="69"/>
      <c r="AW2471" s="69"/>
      <c r="AX2471" s="69"/>
      <c r="AY2471" s="69"/>
      <c r="AZ2471" s="69"/>
      <c r="BA2471" s="69"/>
      <c r="BB2471" s="69"/>
      <c r="BC2471" s="69"/>
      <c r="BD2471" s="69"/>
      <c r="BE2471" s="69"/>
      <c r="BF2471" s="69"/>
      <c r="BG2471" s="69"/>
      <c r="BH2471" s="69"/>
      <c r="BI2471" s="69"/>
      <c r="BJ2471" s="69"/>
      <c r="BK2471" s="69"/>
      <c r="BL2471" s="69"/>
      <c r="BM2471" s="69"/>
      <c r="BN2471" s="69"/>
      <c r="BO2471" s="69"/>
      <c r="BP2471" s="69"/>
      <c r="BQ2471" s="69"/>
      <c r="BR2471" s="69"/>
      <c r="BS2471" s="69"/>
      <c r="BT2471" s="69"/>
      <c r="BU2471" s="69"/>
      <c r="BV2471" s="69"/>
      <c r="BW2471" s="69"/>
      <c r="BX2471" s="69"/>
      <c r="BY2471" s="69"/>
      <c r="BZ2471" s="69"/>
      <c r="CA2471" s="69"/>
      <c r="CB2471" s="69"/>
      <c r="CC2471" s="69"/>
      <c r="CD2471" s="69"/>
      <c r="CE2471" s="69"/>
      <c r="CF2471" s="69"/>
      <c r="CG2471" s="69"/>
      <c r="CH2471" s="69"/>
      <c r="CI2471" s="69"/>
      <c r="CJ2471" s="69"/>
      <c r="CK2471" s="69"/>
      <c r="CL2471" s="69"/>
      <c r="CM2471" s="69"/>
      <c r="CN2471" s="69"/>
      <c r="CO2471" s="69"/>
      <c r="CP2471" s="69"/>
      <c r="CQ2471" s="69"/>
      <c r="CR2471" s="69"/>
      <c r="CS2471" s="69"/>
      <c r="CT2471" s="69"/>
      <c r="CU2471" s="69"/>
      <c r="CV2471" s="69"/>
      <c r="CW2471" s="69"/>
      <c r="CX2471" s="69"/>
      <c r="CY2471" s="69"/>
      <c r="CZ2471" s="69"/>
      <c r="DA2471" s="69"/>
      <c r="DB2471" s="69"/>
      <c r="DC2471" s="69"/>
      <c r="DD2471" s="69"/>
      <c r="DE2471" s="69"/>
      <c r="DF2471" s="69"/>
      <c r="DG2471" s="69"/>
      <c r="DH2471" s="69"/>
      <c r="DI2471" s="69"/>
      <c r="DJ2471" s="69"/>
      <c r="DK2471" s="69"/>
      <c r="DL2471" s="69"/>
      <c r="DM2471" s="69"/>
      <c r="DN2471" s="69"/>
      <c r="DO2471" s="69"/>
      <c r="DP2471" s="69"/>
      <c r="DQ2471" s="69"/>
      <c r="DR2471" s="69"/>
      <c r="DS2471" s="69"/>
      <c r="DT2471" s="69"/>
      <c r="DU2471" s="69"/>
      <c r="DV2471" s="69"/>
      <c r="DW2471" s="69"/>
      <c r="DX2471" s="69"/>
      <c r="DY2471" s="69"/>
      <c r="DZ2471" s="69"/>
      <c r="EA2471" s="69"/>
      <c r="EB2471" s="69"/>
      <c r="EC2471" s="69"/>
      <c r="ED2471" s="69"/>
      <c r="EE2471" s="69"/>
      <c r="EF2471" s="69"/>
      <c r="EG2471" s="69"/>
      <c r="EH2471" s="69"/>
      <c r="EI2471" s="69"/>
      <c r="EJ2471" s="69"/>
      <c r="EK2471" s="69"/>
      <c r="EL2471" s="69"/>
      <c r="EM2471" s="69"/>
      <c r="EN2471" s="69"/>
      <c r="EO2471" s="69"/>
      <c r="EP2471" s="69"/>
      <c r="EQ2471" s="69"/>
      <c r="ER2471" s="69"/>
      <c r="ES2471" s="69"/>
      <c r="ET2471" s="69"/>
      <c r="EU2471" s="69"/>
      <c r="EV2471" s="69"/>
      <c r="EW2471" s="69"/>
      <c r="EX2471" s="69"/>
      <c r="EY2471" s="69"/>
      <c r="EZ2471" s="69"/>
      <c r="FA2471" s="69"/>
      <c r="FB2471" s="69"/>
      <c r="FC2471" s="69"/>
      <c r="FD2471" s="69"/>
      <c r="FE2471" s="69"/>
      <c r="FF2471" s="69"/>
      <c r="FG2471" s="69"/>
      <c r="FH2471" s="69"/>
      <c r="FI2471" s="69"/>
      <c r="FJ2471" s="69"/>
      <c r="FK2471" s="69"/>
      <c r="FL2471" s="69"/>
      <c r="FM2471" s="69"/>
      <c r="FN2471" s="69"/>
      <c r="FO2471" s="69"/>
      <c r="FP2471" s="69"/>
      <c r="FQ2471" s="69"/>
      <c r="FR2471" s="69"/>
      <c r="FS2471" s="69"/>
      <c r="FT2471" s="69"/>
      <c r="FU2471" s="69"/>
      <c r="FV2471" s="69"/>
      <c r="FW2471" s="69"/>
      <c r="FX2471" s="69"/>
      <c r="FY2471" s="69"/>
      <c r="FZ2471" s="69"/>
      <c r="GA2471" s="69"/>
      <c r="GB2471" s="69"/>
      <c r="GC2471" s="69"/>
      <c r="GD2471" s="69"/>
      <c r="GE2471" s="69"/>
      <c r="GF2471" s="69"/>
      <c r="GG2471" s="69"/>
      <c r="GH2471" s="69"/>
      <c r="GI2471" s="69"/>
      <c r="GJ2471" s="69"/>
      <c r="GK2471" s="69"/>
      <c r="GL2471" s="69"/>
      <c r="GM2471" s="69"/>
      <c r="GN2471" s="69"/>
      <c r="GO2471" s="69"/>
      <c r="GP2471" s="69"/>
      <c r="GQ2471" s="69"/>
      <c r="GR2471" s="69"/>
      <c r="GS2471" s="69"/>
      <c r="GT2471" s="69"/>
      <c r="GU2471" s="69"/>
      <c r="GV2471" s="69"/>
      <c r="GW2471" s="69"/>
      <c r="GX2471" s="69"/>
      <c r="GY2471" s="69"/>
      <c r="GZ2471" s="69"/>
      <c r="HA2471" s="69"/>
      <c r="HB2471" s="69"/>
      <c r="HC2471" s="69"/>
      <c r="HD2471" s="69"/>
      <c r="HE2471" s="69"/>
      <c r="HF2471" s="69"/>
      <c r="HG2471" s="69"/>
      <c r="HH2471" s="69"/>
      <c r="HI2471" s="69"/>
      <c r="HJ2471" s="69"/>
      <c r="HK2471" s="69"/>
      <c r="HL2471" s="69"/>
      <c r="HM2471" s="69"/>
      <c r="HN2471" s="69"/>
      <c r="HO2471" s="69"/>
      <c r="HP2471" s="69"/>
      <c r="HQ2471" s="69"/>
      <c r="HR2471" s="69"/>
      <c r="HS2471" s="69"/>
      <c r="HT2471" s="69"/>
      <c r="HU2471" s="69"/>
      <c r="HV2471" s="69"/>
      <c r="HW2471" s="69"/>
      <c r="HX2471" s="69"/>
      <c r="HY2471" s="69"/>
      <c r="HZ2471" s="69"/>
      <c r="IA2471" s="69"/>
      <c r="IB2471" s="69"/>
      <c r="IC2471" s="69"/>
      <c r="ID2471" s="69"/>
      <c r="IE2471" s="69"/>
      <c r="IF2471" s="69"/>
      <c r="IG2471" s="69"/>
      <c r="IH2471" s="69"/>
      <c r="II2471" s="69"/>
      <c r="IJ2471" s="69"/>
      <c r="IK2471" s="69"/>
      <c r="IL2471" s="69"/>
      <c r="IM2471" s="69"/>
      <c r="IN2471" s="69"/>
    </row>
    <row r="2472" spans="1:248" s="70" customFormat="1" ht="15.95" customHeight="1" x14ac:dyDescent="0.2">
      <c r="A2472" s="137" t="s">
        <v>4994</v>
      </c>
      <c r="B2472" s="164">
        <v>521809</v>
      </c>
      <c r="C2472" s="136" t="s">
        <v>4996</v>
      </c>
      <c r="D2472" s="356">
        <v>30000</v>
      </c>
      <c r="E2472" s="69"/>
      <c r="F2472" s="69"/>
      <c r="G2472" s="69"/>
      <c r="H2472" s="69"/>
      <c r="I2472" s="69"/>
      <c r="J2472" s="69"/>
      <c r="N2472" s="69"/>
      <c r="O2472" s="69"/>
      <c r="P2472" s="69"/>
      <c r="Q2472" s="69"/>
      <c r="R2472" s="69"/>
      <c r="S2472" s="69"/>
      <c r="T2472" s="69"/>
      <c r="U2472" s="69"/>
      <c r="V2472" s="69"/>
      <c r="W2472" s="69"/>
      <c r="X2472" s="69"/>
      <c r="Y2472" s="69"/>
      <c r="Z2472" s="69"/>
      <c r="AA2472" s="69"/>
      <c r="AB2472" s="69"/>
      <c r="AC2472" s="69"/>
      <c r="AD2472" s="69"/>
      <c r="AE2472" s="69"/>
      <c r="AF2472" s="69"/>
      <c r="AG2472" s="69"/>
      <c r="AH2472" s="69"/>
      <c r="AI2472" s="69"/>
      <c r="AJ2472" s="69"/>
      <c r="AK2472" s="69"/>
      <c r="AL2472" s="69"/>
      <c r="AM2472" s="69"/>
      <c r="AN2472" s="69"/>
      <c r="AO2472" s="69"/>
      <c r="AP2472" s="69"/>
      <c r="AQ2472" s="69"/>
      <c r="AR2472" s="69"/>
      <c r="AS2472" s="69"/>
      <c r="AT2472" s="69"/>
      <c r="AU2472" s="69"/>
      <c r="AV2472" s="69"/>
      <c r="AW2472" s="69"/>
      <c r="AX2472" s="69"/>
      <c r="AY2472" s="69"/>
      <c r="AZ2472" s="69"/>
      <c r="BA2472" s="69"/>
      <c r="BB2472" s="69"/>
      <c r="BC2472" s="69"/>
      <c r="BD2472" s="69"/>
      <c r="BE2472" s="69"/>
      <c r="BF2472" s="69"/>
      <c r="BG2472" s="69"/>
      <c r="BH2472" s="69"/>
      <c r="BI2472" s="69"/>
      <c r="BJ2472" s="69"/>
      <c r="BK2472" s="69"/>
      <c r="BL2472" s="69"/>
      <c r="BM2472" s="69"/>
      <c r="BN2472" s="69"/>
      <c r="BO2472" s="69"/>
      <c r="BP2472" s="69"/>
      <c r="BQ2472" s="69"/>
      <c r="BR2472" s="69"/>
      <c r="BS2472" s="69"/>
      <c r="BT2472" s="69"/>
      <c r="BU2472" s="69"/>
      <c r="BV2472" s="69"/>
      <c r="BW2472" s="69"/>
      <c r="BX2472" s="69"/>
      <c r="BY2472" s="69"/>
      <c r="BZ2472" s="69"/>
      <c r="CA2472" s="69"/>
      <c r="CB2472" s="69"/>
      <c r="CC2472" s="69"/>
      <c r="CD2472" s="69"/>
      <c r="CE2472" s="69"/>
      <c r="CF2472" s="69"/>
      <c r="CG2472" s="69"/>
      <c r="CH2472" s="69"/>
      <c r="CI2472" s="69"/>
      <c r="CJ2472" s="69"/>
      <c r="CK2472" s="69"/>
      <c r="CL2472" s="69"/>
      <c r="CM2472" s="69"/>
      <c r="CN2472" s="69"/>
      <c r="CO2472" s="69"/>
      <c r="CP2472" s="69"/>
      <c r="CQ2472" s="69"/>
      <c r="CR2472" s="69"/>
      <c r="CS2472" s="69"/>
      <c r="CT2472" s="69"/>
      <c r="CU2472" s="69"/>
      <c r="CV2472" s="69"/>
      <c r="CW2472" s="69"/>
      <c r="CX2472" s="69"/>
      <c r="CY2472" s="69"/>
      <c r="CZ2472" s="69"/>
      <c r="DA2472" s="69"/>
      <c r="DB2472" s="69"/>
      <c r="DC2472" s="69"/>
      <c r="DD2472" s="69"/>
      <c r="DE2472" s="69"/>
      <c r="DF2472" s="69"/>
      <c r="DG2472" s="69"/>
      <c r="DH2472" s="69"/>
      <c r="DI2472" s="69"/>
      <c r="DJ2472" s="69"/>
      <c r="DK2472" s="69"/>
      <c r="DL2472" s="69"/>
      <c r="DM2472" s="69"/>
      <c r="DN2472" s="69"/>
      <c r="DO2472" s="69"/>
      <c r="DP2472" s="69"/>
      <c r="DQ2472" s="69"/>
      <c r="DR2472" s="69"/>
      <c r="DS2472" s="69"/>
      <c r="DT2472" s="69"/>
      <c r="DU2472" s="69"/>
      <c r="DV2472" s="69"/>
      <c r="DW2472" s="69"/>
      <c r="DX2472" s="69"/>
      <c r="DY2472" s="69"/>
      <c r="DZ2472" s="69"/>
      <c r="EA2472" s="69"/>
      <c r="EB2472" s="69"/>
      <c r="EC2472" s="69"/>
      <c r="ED2472" s="69"/>
      <c r="EE2472" s="69"/>
      <c r="EF2472" s="69"/>
      <c r="EG2472" s="69"/>
      <c r="EH2472" s="69"/>
      <c r="EI2472" s="69"/>
      <c r="EJ2472" s="69"/>
      <c r="EK2472" s="69"/>
      <c r="EL2472" s="69"/>
      <c r="EM2472" s="69"/>
      <c r="EN2472" s="69"/>
      <c r="EO2472" s="69"/>
      <c r="EP2472" s="69"/>
      <c r="EQ2472" s="69"/>
      <c r="ER2472" s="69"/>
      <c r="ES2472" s="69"/>
      <c r="ET2472" s="69"/>
      <c r="EU2472" s="69"/>
      <c r="EV2472" s="69"/>
      <c r="EW2472" s="69"/>
      <c r="EX2472" s="69"/>
      <c r="EY2472" s="69"/>
      <c r="EZ2472" s="69"/>
      <c r="FA2472" s="69"/>
      <c r="FB2472" s="69"/>
      <c r="FC2472" s="69"/>
      <c r="FD2472" s="69"/>
      <c r="FE2472" s="69"/>
      <c r="FF2472" s="69"/>
      <c r="FG2472" s="69"/>
      <c r="FH2472" s="69"/>
      <c r="FI2472" s="69"/>
      <c r="FJ2472" s="69"/>
      <c r="FK2472" s="69"/>
      <c r="FL2472" s="69"/>
      <c r="FM2472" s="69"/>
      <c r="FN2472" s="69"/>
      <c r="FO2472" s="69"/>
      <c r="FP2472" s="69"/>
      <c r="FQ2472" s="69"/>
      <c r="FR2472" s="69"/>
      <c r="FS2472" s="69"/>
      <c r="FT2472" s="69"/>
      <c r="FU2472" s="69"/>
      <c r="FV2472" s="69"/>
      <c r="FW2472" s="69"/>
      <c r="FX2472" s="69"/>
      <c r="FY2472" s="69"/>
      <c r="FZ2472" s="69"/>
      <c r="GA2472" s="69"/>
      <c r="GB2472" s="69"/>
      <c r="GC2472" s="69"/>
      <c r="GD2472" s="69"/>
      <c r="GE2472" s="69"/>
      <c r="GF2472" s="69"/>
      <c r="GG2472" s="69"/>
      <c r="GH2472" s="69"/>
      <c r="GI2472" s="69"/>
      <c r="GJ2472" s="69"/>
      <c r="GK2472" s="69"/>
      <c r="GL2472" s="69"/>
      <c r="GM2472" s="69"/>
      <c r="GN2472" s="69"/>
      <c r="GO2472" s="69"/>
      <c r="GP2472" s="69"/>
      <c r="GQ2472" s="69"/>
      <c r="GR2472" s="69"/>
      <c r="GS2472" s="69"/>
      <c r="GT2472" s="69"/>
      <c r="GU2472" s="69"/>
      <c r="GV2472" s="69"/>
      <c r="GW2472" s="69"/>
      <c r="GX2472" s="69"/>
      <c r="GY2472" s="69"/>
      <c r="GZ2472" s="69"/>
      <c r="HA2472" s="69"/>
      <c r="HB2472" s="69"/>
      <c r="HC2472" s="69"/>
      <c r="HD2472" s="69"/>
      <c r="HE2472" s="69"/>
      <c r="HF2472" s="69"/>
      <c r="HG2472" s="69"/>
      <c r="HH2472" s="69"/>
      <c r="HI2472" s="69"/>
      <c r="HJ2472" s="69"/>
      <c r="HK2472" s="69"/>
      <c r="HL2472" s="69"/>
      <c r="HM2472" s="69"/>
      <c r="HN2472" s="69"/>
      <c r="HO2472" s="69"/>
      <c r="HP2472" s="69"/>
      <c r="HQ2472" s="69"/>
      <c r="HR2472" s="69"/>
      <c r="HS2472" s="69"/>
      <c r="HT2472" s="69"/>
      <c r="HU2472" s="69"/>
      <c r="HV2472" s="69"/>
      <c r="HW2472" s="69"/>
      <c r="HX2472" s="69"/>
      <c r="HY2472" s="69"/>
      <c r="HZ2472" s="69"/>
      <c r="IA2472" s="69"/>
      <c r="IB2472" s="69"/>
      <c r="IC2472" s="69"/>
      <c r="ID2472" s="69"/>
      <c r="IE2472" s="69"/>
      <c r="IF2472" s="69"/>
      <c r="IG2472" s="69"/>
      <c r="IH2472" s="69"/>
      <c r="II2472" s="69"/>
      <c r="IJ2472" s="69"/>
      <c r="IK2472" s="69"/>
      <c r="IL2472" s="69"/>
      <c r="IM2472" s="69"/>
      <c r="IN2472" s="69"/>
    </row>
    <row r="2473" spans="1:248" s="70" customFormat="1" ht="15.95" customHeight="1" x14ac:dyDescent="0.2">
      <c r="A2473" s="134" t="s">
        <v>4994</v>
      </c>
      <c r="B2473" s="164">
        <v>521810</v>
      </c>
      <c r="C2473" s="136" t="s">
        <v>4997</v>
      </c>
      <c r="D2473" s="356">
        <v>50000</v>
      </c>
      <c r="E2473" s="69"/>
      <c r="F2473" s="69"/>
      <c r="G2473" s="69"/>
      <c r="H2473" s="69"/>
      <c r="I2473" s="69"/>
      <c r="J2473" s="69"/>
      <c r="N2473" s="69"/>
      <c r="O2473" s="69"/>
      <c r="P2473" s="69"/>
      <c r="Q2473" s="69"/>
      <c r="R2473" s="69"/>
      <c r="S2473" s="69"/>
      <c r="T2473" s="69"/>
      <c r="U2473" s="69"/>
      <c r="V2473" s="69"/>
      <c r="W2473" s="69"/>
      <c r="X2473" s="69"/>
      <c r="Y2473" s="69"/>
      <c r="Z2473" s="69"/>
      <c r="AA2473" s="69"/>
      <c r="AB2473" s="69"/>
      <c r="AC2473" s="69"/>
      <c r="AD2473" s="69"/>
      <c r="AE2473" s="69"/>
      <c r="AF2473" s="69"/>
      <c r="AG2473" s="69"/>
      <c r="AH2473" s="69"/>
      <c r="AI2473" s="69"/>
      <c r="AJ2473" s="69"/>
      <c r="AK2473" s="69"/>
      <c r="AL2473" s="69"/>
      <c r="AM2473" s="69"/>
      <c r="AN2473" s="69"/>
      <c r="AO2473" s="69"/>
      <c r="AP2473" s="69"/>
      <c r="AQ2473" s="69"/>
      <c r="AR2473" s="69"/>
      <c r="AS2473" s="69"/>
      <c r="AT2473" s="69"/>
      <c r="AU2473" s="69"/>
      <c r="AV2473" s="69"/>
      <c r="AW2473" s="69"/>
      <c r="AX2473" s="69"/>
      <c r="AY2473" s="69"/>
      <c r="AZ2473" s="69"/>
      <c r="BA2473" s="69"/>
      <c r="BB2473" s="69"/>
      <c r="BC2473" s="69"/>
      <c r="BD2473" s="69"/>
      <c r="BE2473" s="69"/>
      <c r="BF2473" s="69"/>
      <c r="BG2473" s="69"/>
      <c r="BH2473" s="69"/>
      <c r="BI2473" s="69"/>
      <c r="BJ2473" s="69"/>
      <c r="BK2473" s="69"/>
      <c r="BL2473" s="69"/>
      <c r="BM2473" s="69"/>
      <c r="BN2473" s="69"/>
      <c r="BO2473" s="69"/>
      <c r="BP2473" s="69"/>
      <c r="BQ2473" s="69"/>
      <c r="BR2473" s="69"/>
      <c r="BS2473" s="69"/>
      <c r="BT2473" s="69"/>
      <c r="BU2473" s="69"/>
      <c r="BV2473" s="69"/>
      <c r="BW2473" s="69"/>
      <c r="BX2473" s="69"/>
      <c r="BY2473" s="69"/>
      <c r="BZ2473" s="69"/>
      <c r="CA2473" s="69"/>
      <c r="CB2473" s="69"/>
      <c r="CC2473" s="69"/>
      <c r="CD2473" s="69"/>
      <c r="CE2473" s="69"/>
      <c r="CF2473" s="69"/>
      <c r="CG2473" s="69"/>
      <c r="CH2473" s="69"/>
      <c r="CI2473" s="69"/>
      <c r="CJ2473" s="69"/>
      <c r="CK2473" s="69"/>
      <c r="CL2473" s="69"/>
      <c r="CM2473" s="69"/>
      <c r="CN2473" s="69"/>
      <c r="CO2473" s="69"/>
      <c r="CP2473" s="69"/>
      <c r="CQ2473" s="69"/>
      <c r="CR2473" s="69"/>
      <c r="CS2473" s="69"/>
      <c r="CT2473" s="69"/>
      <c r="CU2473" s="69"/>
      <c r="CV2473" s="69"/>
      <c r="CW2473" s="69"/>
      <c r="CX2473" s="69"/>
      <c r="CY2473" s="69"/>
      <c r="CZ2473" s="69"/>
      <c r="DA2473" s="69"/>
      <c r="DB2473" s="69"/>
      <c r="DC2473" s="69"/>
      <c r="DD2473" s="69"/>
      <c r="DE2473" s="69"/>
      <c r="DF2473" s="69"/>
      <c r="DG2473" s="69"/>
      <c r="DH2473" s="69"/>
      <c r="DI2473" s="69"/>
      <c r="DJ2473" s="69"/>
      <c r="DK2473" s="69"/>
      <c r="DL2473" s="69"/>
      <c r="DM2473" s="69"/>
      <c r="DN2473" s="69"/>
      <c r="DO2473" s="69"/>
      <c r="DP2473" s="69"/>
      <c r="DQ2473" s="69"/>
      <c r="DR2473" s="69"/>
      <c r="DS2473" s="69"/>
      <c r="DT2473" s="69"/>
      <c r="DU2473" s="69"/>
      <c r="DV2473" s="69"/>
      <c r="DW2473" s="69"/>
      <c r="DX2473" s="69"/>
      <c r="DY2473" s="69"/>
      <c r="DZ2473" s="69"/>
      <c r="EA2473" s="69"/>
      <c r="EB2473" s="69"/>
      <c r="EC2473" s="69"/>
      <c r="ED2473" s="69"/>
      <c r="EE2473" s="69"/>
      <c r="EF2473" s="69"/>
      <c r="EG2473" s="69"/>
      <c r="EH2473" s="69"/>
      <c r="EI2473" s="69"/>
      <c r="EJ2473" s="69"/>
      <c r="EK2473" s="69"/>
      <c r="EL2473" s="69"/>
      <c r="EM2473" s="69"/>
      <c r="EN2473" s="69"/>
      <c r="EO2473" s="69"/>
      <c r="EP2473" s="69"/>
      <c r="EQ2473" s="69"/>
      <c r="ER2473" s="69"/>
      <c r="ES2473" s="69"/>
      <c r="ET2473" s="69"/>
      <c r="EU2473" s="69"/>
      <c r="EV2473" s="69"/>
      <c r="EW2473" s="69"/>
      <c r="EX2473" s="69"/>
      <c r="EY2473" s="69"/>
      <c r="EZ2473" s="69"/>
      <c r="FA2473" s="69"/>
      <c r="FB2473" s="69"/>
      <c r="FC2473" s="69"/>
      <c r="FD2473" s="69"/>
      <c r="FE2473" s="69"/>
      <c r="FF2473" s="69"/>
      <c r="FG2473" s="69"/>
      <c r="FH2473" s="69"/>
      <c r="FI2473" s="69"/>
      <c r="FJ2473" s="69"/>
      <c r="FK2473" s="69"/>
      <c r="FL2473" s="69"/>
      <c r="FM2473" s="69"/>
      <c r="FN2473" s="69"/>
      <c r="FO2473" s="69"/>
      <c r="FP2473" s="69"/>
      <c r="FQ2473" s="69"/>
      <c r="FR2473" s="69"/>
      <c r="FS2473" s="69"/>
      <c r="FT2473" s="69"/>
      <c r="FU2473" s="69"/>
      <c r="FV2473" s="69"/>
      <c r="FW2473" s="69"/>
      <c r="FX2473" s="69"/>
      <c r="FY2473" s="69"/>
      <c r="FZ2473" s="69"/>
      <c r="GA2473" s="69"/>
      <c r="GB2473" s="69"/>
      <c r="GC2473" s="69"/>
      <c r="GD2473" s="69"/>
      <c r="GE2473" s="69"/>
      <c r="GF2473" s="69"/>
      <c r="GG2473" s="69"/>
      <c r="GH2473" s="69"/>
      <c r="GI2473" s="69"/>
      <c r="GJ2473" s="69"/>
      <c r="GK2473" s="69"/>
      <c r="GL2473" s="69"/>
      <c r="GM2473" s="69"/>
      <c r="GN2473" s="69"/>
      <c r="GO2473" s="69"/>
      <c r="GP2473" s="69"/>
      <c r="GQ2473" s="69"/>
      <c r="GR2473" s="69"/>
      <c r="GS2473" s="69"/>
      <c r="GT2473" s="69"/>
      <c r="GU2473" s="69"/>
      <c r="GV2473" s="69"/>
      <c r="GW2473" s="69"/>
      <c r="GX2473" s="69"/>
      <c r="GY2473" s="69"/>
      <c r="GZ2473" s="69"/>
      <c r="HA2473" s="69"/>
      <c r="HB2473" s="69"/>
      <c r="HC2473" s="69"/>
      <c r="HD2473" s="69"/>
      <c r="HE2473" s="69"/>
      <c r="HF2473" s="69"/>
      <c r="HG2473" s="69"/>
      <c r="HH2473" s="69"/>
      <c r="HI2473" s="69"/>
      <c r="HJ2473" s="69"/>
      <c r="HK2473" s="69"/>
      <c r="HL2473" s="69"/>
      <c r="HM2473" s="69"/>
      <c r="HN2473" s="69"/>
      <c r="HO2473" s="69"/>
      <c r="HP2473" s="69"/>
      <c r="HQ2473" s="69"/>
      <c r="HR2473" s="69"/>
      <c r="HS2473" s="69"/>
      <c r="HT2473" s="69"/>
      <c r="HU2473" s="69"/>
      <c r="HV2473" s="69"/>
      <c r="HW2473" s="69"/>
      <c r="HX2473" s="69"/>
      <c r="HY2473" s="69"/>
      <c r="HZ2473" s="69"/>
      <c r="IA2473" s="69"/>
      <c r="IB2473" s="69"/>
      <c r="IC2473" s="69"/>
      <c r="ID2473" s="69"/>
      <c r="IE2473" s="69"/>
      <c r="IF2473" s="69"/>
      <c r="IG2473" s="69"/>
      <c r="IH2473" s="69"/>
      <c r="II2473" s="69"/>
      <c r="IJ2473" s="69"/>
      <c r="IK2473" s="69"/>
      <c r="IL2473" s="69"/>
      <c r="IM2473" s="69"/>
      <c r="IN2473" s="69"/>
    </row>
    <row r="2474" spans="1:248" s="70" customFormat="1" ht="32.1" customHeight="1" x14ac:dyDescent="0.2">
      <c r="A2474" s="137" t="s">
        <v>4994</v>
      </c>
      <c r="B2474" s="164">
        <v>521811</v>
      </c>
      <c r="C2474" s="136" t="s">
        <v>4998</v>
      </c>
      <c r="D2474" s="356">
        <v>70000</v>
      </c>
      <c r="E2474" s="69"/>
      <c r="F2474" s="69"/>
      <c r="G2474" s="69"/>
      <c r="H2474" s="69"/>
      <c r="I2474" s="69"/>
      <c r="J2474" s="69"/>
      <c r="N2474" s="69"/>
      <c r="O2474" s="69"/>
      <c r="P2474" s="69"/>
      <c r="Q2474" s="69"/>
      <c r="R2474" s="69"/>
      <c r="S2474" s="69"/>
      <c r="T2474" s="69"/>
      <c r="U2474" s="69"/>
      <c r="V2474" s="69"/>
      <c r="W2474" s="69"/>
      <c r="X2474" s="69"/>
      <c r="Y2474" s="69"/>
      <c r="Z2474" s="69"/>
      <c r="AA2474" s="69"/>
      <c r="AB2474" s="69"/>
      <c r="AC2474" s="69"/>
      <c r="AD2474" s="69"/>
      <c r="AE2474" s="69"/>
      <c r="AF2474" s="69"/>
      <c r="AG2474" s="69"/>
      <c r="AH2474" s="69"/>
      <c r="AI2474" s="69"/>
      <c r="AJ2474" s="69"/>
      <c r="AK2474" s="69"/>
      <c r="AL2474" s="69"/>
      <c r="AM2474" s="69"/>
      <c r="AN2474" s="69"/>
      <c r="AO2474" s="69"/>
      <c r="AP2474" s="69"/>
      <c r="AQ2474" s="69"/>
      <c r="AR2474" s="69"/>
      <c r="AS2474" s="69"/>
      <c r="AT2474" s="69"/>
      <c r="AU2474" s="69"/>
      <c r="AV2474" s="69"/>
      <c r="AW2474" s="69"/>
      <c r="AX2474" s="69"/>
      <c r="AY2474" s="69"/>
      <c r="AZ2474" s="69"/>
      <c r="BA2474" s="69"/>
      <c r="BB2474" s="69"/>
      <c r="BC2474" s="69"/>
      <c r="BD2474" s="69"/>
      <c r="BE2474" s="69"/>
      <c r="BF2474" s="69"/>
      <c r="BG2474" s="69"/>
      <c r="BH2474" s="69"/>
      <c r="BI2474" s="69"/>
      <c r="BJ2474" s="69"/>
      <c r="BK2474" s="69"/>
      <c r="BL2474" s="69"/>
      <c r="BM2474" s="69"/>
      <c r="BN2474" s="69"/>
      <c r="BO2474" s="69"/>
      <c r="BP2474" s="69"/>
      <c r="BQ2474" s="69"/>
      <c r="BR2474" s="69"/>
      <c r="BS2474" s="69"/>
      <c r="BT2474" s="69"/>
      <c r="BU2474" s="69"/>
      <c r="BV2474" s="69"/>
      <c r="BW2474" s="69"/>
      <c r="BX2474" s="69"/>
      <c r="BY2474" s="69"/>
      <c r="BZ2474" s="69"/>
      <c r="CA2474" s="69"/>
      <c r="CB2474" s="69"/>
      <c r="CC2474" s="69"/>
      <c r="CD2474" s="69"/>
      <c r="CE2474" s="69"/>
      <c r="CF2474" s="69"/>
      <c r="CG2474" s="69"/>
      <c r="CH2474" s="69"/>
      <c r="CI2474" s="69"/>
      <c r="CJ2474" s="69"/>
      <c r="CK2474" s="69"/>
      <c r="CL2474" s="69"/>
      <c r="CM2474" s="69"/>
      <c r="CN2474" s="69"/>
      <c r="CO2474" s="69"/>
      <c r="CP2474" s="69"/>
      <c r="CQ2474" s="69"/>
      <c r="CR2474" s="69"/>
      <c r="CS2474" s="69"/>
      <c r="CT2474" s="69"/>
      <c r="CU2474" s="69"/>
      <c r="CV2474" s="69"/>
      <c r="CW2474" s="69"/>
      <c r="CX2474" s="69"/>
      <c r="CY2474" s="69"/>
      <c r="CZ2474" s="69"/>
      <c r="DA2474" s="69"/>
      <c r="DB2474" s="69"/>
      <c r="DC2474" s="69"/>
      <c r="DD2474" s="69"/>
      <c r="DE2474" s="69"/>
      <c r="DF2474" s="69"/>
      <c r="DG2474" s="69"/>
      <c r="DH2474" s="69"/>
      <c r="DI2474" s="69"/>
      <c r="DJ2474" s="69"/>
      <c r="DK2474" s="69"/>
      <c r="DL2474" s="69"/>
      <c r="DM2474" s="69"/>
      <c r="DN2474" s="69"/>
      <c r="DO2474" s="69"/>
      <c r="DP2474" s="69"/>
      <c r="DQ2474" s="69"/>
      <c r="DR2474" s="69"/>
      <c r="DS2474" s="69"/>
      <c r="DT2474" s="69"/>
      <c r="DU2474" s="69"/>
      <c r="DV2474" s="69"/>
      <c r="DW2474" s="69"/>
      <c r="DX2474" s="69"/>
      <c r="DY2474" s="69"/>
      <c r="DZ2474" s="69"/>
      <c r="EA2474" s="69"/>
      <c r="EB2474" s="69"/>
      <c r="EC2474" s="69"/>
      <c r="ED2474" s="69"/>
      <c r="EE2474" s="69"/>
      <c r="EF2474" s="69"/>
      <c r="EG2474" s="69"/>
      <c r="EH2474" s="69"/>
      <c r="EI2474" s="69"/>
      <c r="EJ2474" s="69"/>
      <c r="EK2474" s="69"/>
      <c r="EL2474" s="69"/>
      <c r="EM2474" s="69"/>
      <c r="EN2474" s="69"/>
      <c r="EO2474" s="69"/>
      <c r="EP2474" s="69"/>
      <c r="EQ2474" s="69"/>
      <c r="ER2474" s="69"/>
      <c r="ES2474" s="69"/>
      <c r="ET2474" s="69"/>
      <c r="EU2474" s="69"/>
      <c r="EV2474" s="69"/>
      <c r="EW2474" s="69"/>
      <c r="EX2474" s="69"/>
      <c r="EY2474" s="69"/>
      <c r="EZ2474" s="69"/>
      <c r="FA2474" s="69"/>
      <c r="FB2474" s="69"/>
      <c r="FC2474" s="69"/>
      <c r="FD2474" s="69"/>
      <c r="FE2474" s="69"/>
      <c r="FF2474" s="69"/>
      <c r="FG2474" s="69"/>
      <c r="FH2474" s="69"/>
      <c r="FI2474" s="69"/>
      <c r="FJ2474" s="69"/>
      <c r="FK2474" s="69"/>
      <c r="FL2474" s="69"/>
      <c r="FM2474" s="69"/>
      <c r="FN2474" s="69"/>
      <c r="FO2474" s="69"/>
      <c r="FP2474" s="69"/>
      <c r="FQ2474" s="69"/>
      <c r="FR2474" s="69"/>
      <c r="FS2474" s="69"/>
      <c r="FT2474" s="69"/>
      <c r="FU2474" s="69"/>
      <c r="FV2474" s="69"/>
      <c r="FW2474" s="69"/>
      <c r="FX2474" s="69"/>
      <c r="FY2474" s="69"/>
      <c r="FZ2474" s="69"/>
      <c r="GA2474" s="69"/>
      <c r="GB2474" s="69"/>
      <c r="GC2474" s="69"/>
      <c r="GD2474" s="69"/>
      <c r="GE2474" s="69"/>
      <c r="GF2474" s="69"/>
      <c r="GG2474" s="69"/>
      <c r="GH2474" s="69"/>
      <c r="GI2474" s="69"/>
      <c r="GJ2474" s="69"/>
      <c r="GK2474" s="69"/>
      <c r="GL2474" s="69"/>
      <c r="GM2474" s="69"/>
      <c r="GN2474" s="69"/>
      <c r="GO2474" s="69"/>
      <c r="GP2474" s="69"/>
      <c r="GQ2474" s="69"/>
      <c r="GR2474" s="69"/>
      <c r="GS2474" s="69"/>
      <c r="GT2474" s="69"/>
      <c r="GU2474" s="69"/>
      <c r="GV2474" s="69"/>
      <c r="GW2474" s="69"/>
      <c r="GX2474" s="69"/>
      <c r="GY2474" s="69"/>
      <c r="GZ2474" s="69"/>
      <c r="HA2474" s="69"/>
      <c r="HB2474" s="69"/>
      <c r="HC2474" s="69"/>
      <c r="HD2474" s="69"/>
      <c r="HE2474" s="69"/>
      <c r="HF2474" s="69"/>
      <c r="HG2474" s="69"/>
      <c r="HH2474" s="69"/>
      <c r="HI2474" s="69"/>
      <c r="HJ2474" s="69"/>
      <c r="HK2474" s="69"/>
      <c r="HL2474" s="69"/>
      <c r="HM2474" s="69"/>
      <c r="HN2474" s="69"/>
      <c r="HO2474" s="69"/>
      <c r="HP2474" s="69"/>
      <c r="HQ2474" s="69"/>
      <c r="HR2474" s="69"/>
      <c r="HS2474" s="69"/>
      <c r="HT2474" s="69"/>
      <c r="HU2474" s="69"/>
      <c r="HV2474" s="69"/>
      <c r="HW2474" s="69"/>
      <c r="HX2474" s="69"/>
      <c r="HY2474" s="69"/>
      <c r="HZ2474" s="69"/>
      <c r="IA2474" s="69"/>
      <c r="IB2474" s="69"/>
      <c r="IC2474" s="69"/>
      <c r="ID2474" s="69"/>
      <c r="IE2474" s="69"/>
      <c r="IF2474" s="69"/>
      <c r="IG2474" s="69"/>
      <c r="IH2474" s="69"/>
      <c r="II2474" s="69"/>
      <c r="IJ2474" s="69"/>
      <c r="IK2474" s="69"/>
      <c r="IL2474" s="69"/>
      <c r="IM2474" s="69"/>
      <c r="IN2474" s="69"/>
    </row>
    <row r="2475" spans="1:248" s="70" customFormat="1" ht="32.1" customHeight="1" x14ac:dyDescent="0.25">
      <c r="A2475" s="137" t="s">
        <v>1019</v>
      </c>
      <c r="B2475" s="164">
        <v>521812</v>
      </c>
      <c r="C2475" s="271" t="s">
        <v>4999</v>
      </c>
      <c r="D2475" s="356">
        <v>10000</v>
      </c>
      <c r="E2475" s="69"/>
      <c r="F2475" s="69"/>
      <c r="G2475" s="69"/>
      <c r="H2475" s="69"/>
      <c r="I2475" s="69"/>
      <c r="J2475" s="69"/>
      <c r="N2475" s="69"/>
      <c r="O2475" s="69"/>
      <c r="P2475" s="69"/>
      <c r="Q2475" s="69"/>
      <c r="R2475" s="69"/>
      <c r="S2475" s="69"/>
      <c r="T2475" s="69"/>
      <c r="U2475" s="69"/>
      <c r="V2475" s="69"/>
      <c r="W2475" s="69"/>
      <c r="X2475" s="69"/>
      <c r="Y2475" s="69"/>
      <c r="Z2475" s="69"/>
      <c r="AA2475" s="69"/>
      <c r="AB2475" s="69"/>
      <c r="AC2475" s="69"/>
      <c r="AD2475" s="69"/>
      <c r="AE2475" s="69"/>
      <c r="AF2475" s="69"/>
      <c r="AG2475" s="69"/>
      <c r="AH2475" s="69"/>
      <c r="AI2475" s="69"/>
      <c r="AJ2475" s="69"/>
      <c r="AK2475" s="69"/>
      <c r="AL2475" s="69"/>
      <c r="AM2475" s="69"/>
      <c r="AN2475" s="69"/>
      <c r="AO2475" s="69"/>
      <c r="AP2475" s="69"/>
      <c r="AQ2475" s="69"/>
      <c r="AR2475" s="69"/>
      <c r="AS2475" s="69"/>
      <c r="AT2475" s="69"/>
      <c r="AU2475" s="69"/>
      <c r="AV2475" s="69"/>
      <c r="AW2475" s="69"/>
      <c r="AX2475" s="69"/>
      <c r="AY2475" s="69"/>
      <c r="AZ2475" s="69"/>
      <c r="BA2475" s="69"/>
      <c r="BB2475" s="69"/>
      <c r="BC2475" s="69"/>
      <c r="BD2475" s="69"/>
      <c r="BE2475" s="69"/>
      <c r="BF2475" s="69"/>
      <c r="BG2475" s="69"/>
      <c r="BH2475" s="69"/>
      <c r="BI2475" s="69"/>
      <c r="BJ2475" s="69"/>
      <c r="BK2475" s="69"/>
      <c r="BL2475" s="69"/>
      <c r="BM2475" s="69"/>
      <c r="BN2475" s="69"/>
      <c r="BO2475" s="69"/>
      <c r="BP2475" s="69"/>
      <c r="BQ2475" s="69"/>
      <c r="BR2475" s="69"/>
      <c r="BS2475" s="69"/>
      <c r="BT2475" s="69"/>
      <c r="BU2475" s="69"/>
      <c r="BV2475" s="69"/>
      <c r="BW2475" s="69"/>
      <c r="BX2475" s="69"/>
      <c r="BY2475" s="69"/>
      <c r="BZ2475" s="69"/>
      <c r="CA2475" s="69"/>
      <c r="CB2475" s="69"/>
      <c r="CC2475" s="69"/>
      <c r="CD2475" s="69"/>
      <c r="CE2475" s="69"/>
      <c r="CF2475" s="69"/>
      <c r="CG2475" s="69"/>
      <c r="CH2475" s="69"/>
      <c r="CI2475" s="69"/>
      <c r="CJ2475" s="69"/>
      <c r="CK2475" s="69"/>
      <c r="CL2475" s="69"/>
      <c r="CM2475" s="69"/>
      <c r="CN2475" s="69"/>
      <c r="CO2475" s="69"/>
      <c r="CP2475" s="69"/>
      <c r="CQ2475" s="69"/>
      <c r="CR2475" s="69"/>
      <c r="CS2475" s="69"/>
      <c r="CT2475" s="69"/>
      <c r="CU2475" s="69"/>
      <c r="CV2475" s="69"/>
      <c r="CW2475" s="69"/>
      <c r="CX2475" s="69"/>
      <c r="CY2475" s="69"/>
      <c r="CZ2475" s="69"/>
      <c r="DA2475" s="69"/>
      <c r="DB2475" s="69"/>
      <c r="DC2475" s="69"/>
      <c r="DD2475" s="69"/>
      <c r="DE2475" s="69"/>
      <c r="DF2475" s="69"/>
      <c r="DG2475" s="69"/>
      <c r="DH2475" s="69"/>
      <c r="DI2475" s="69"/>
      <c r="DJ2475" s="69"/>
      <c r="DK2475" s="69"/>
      <c r="DL2475" s="69"/>
      <c r="DM2475" s="69"/>
      <c r="DN2475" s="69"/>
      <c r="DO2475" s="69"/>
      <c r="DP2475" s="69"/>
      <c r="DQ2475" s="69"/>
      <c r="DR2475" s="69"/>
      <c r="DS2475" s="69"/>
      <c r="DT2475" s="69"/>
      <c r="DU2475" s="69"/>
      <c r="DV2475" s="69"/>
      <c r="DW2475" s="69"/>
      <c r="DX2475" s="69"/>
      <c r="DY2475" s="69"/>
      <c r="DZ2475" s="69"/>
      <c r="EA2475" s="69"/>
      <c r="EB2475" s="69"/>
      <c r="EC2475" s="69"/>
      <c r="ED2475" s="69"/>
      <c r="EE2475" s="69"/>
      <c r="EF2475" s="69"/>
      <c r="EG2475" s="69"/>
      <c r="EH2475" s="69"/>
      <c r="EI2475" s="69"/>
      <c r="EJ2475" s="69"/>
      <c r="EK2475" s="69"/>
      <c r="EL2475" s="69"/>
      <c r="EM2475" s="69"/>
      <c r="EN2475" s="69"/>
      <c r="EO2475" s="69"/>
      <c r="EP2475" s="69"/>
      <c r="EQ2475" s="69"/>
      <c r="ER2475" s="69"/>
      <c r="ES2475" s="69"/>
      <c r="ET2475" s="69"/>
      <c r="EU2475" s="69"/>
      <c r="EV2475" s="69"/>
      <c r="EW2475" s="69"/>
      <c r="EX2475" s="69"/>
      <c r="EY2475" s="69"/>
      <c r="EZ2475" s="69"/>
      <c r="FA2475" s="69"/>
      <c r="FB2475" s="69"/>
      <c r="FC2475" s="69"/>
      <c r="FD2475" s="69"/>
      <c r="FE2475" s="69"/>
      <c r="FF2475" s="69"/>
      <c r="FG2475" s="69"/>
      <c r="FH2475" s="69"/>
      <c r="FI2475" s="69"/>
      <c r="FJ2475" s="69"/>
      <c r="FK2475" s="69"/>
      <c r="FL2475" s="69"/>
      <c r="FM2475" s="69"/>
      <c r="FN2475" s="69"/>
      <c r="FO2475" s="69"/>
      <c r="FP2475" s="69"/>
      <c r="FQ2475" s="69"/>
      <c r="FR2475" s="69"/>
      <c r="FS2475" s="69"/>
      <c r="FT2475" s="69"/>
      <c r="FU2475" s="69"/>
      <c r="FV2475" s="69"/>
      <c r="FW2475" s="69"/>
      <c r="FX2475" s="69"/>
      <c r="FY2475" s="69"/>
      <c r="FZ2475" s="69"/>
      <c r="GA2475" s="69"/>
      <c r="GB2475" s="69"/>
      <c r="GC2475" s="69"/>
      <c r="GD2475" s="69"/>
      <c r="GE2475" s="69"/>
      <c r="GF2475" s="69"/>
      <c r="GG2475" s="69"/>
      <c r="GH2475" s="69"/>
      <c r="GI2475" s="69"/>
      <c r="GJ2475" s="69"/>
      <c r="GK2475" s="69"/>
      <c r="GL2475" s="69"/>
      <c r="GM2475" s="69"/>
      <c r="GN2475" s="69"/>
      <c r="GO2475" s="69"/>
      <c r="GP2475" s="69"/>
      <c r="GQ2475" s="69"/>
      <c r="GR2475" s="69"/>
      <c r="GS2475" s="69"/>
      <c r="GT2475" s="69"/>
      <c r="GU2475" s="69"/>
      <c r="GV2475" s="69"/>
      <c r="GW2475" s="69"/>
      <c r="GX2475" s="69"/>
      <c r="GY2475" s="69"/>
      <c r="GZ2475" s="69"/>
      <c r="HA2475" s="69"/>
      <c r="HB2475" s="69"/>
      <c r="HC2475" s="69"/>
      <c r="HD2475" s="69"/>
      <c r="HE2475" s="69"/>
      <c r="HF2475" s="69"/>
      <c r="HG2475" s="69"/>
      <c r="HH2475" s="69"/>
      <c r="HI2475" s="69"/>
      <c r="HJ2475" s="69"/>
      <c r="HK2475" s="69"/>
      <c r="HL2475" s="69"/>
      <c r="HM2475" s="69"/>
      <c r="HN2475" s="69"/>
      <c r="HO2475" s="69"/>
      <c r="HP2475" s="69"/>
      <c r="HQ2475" s="69"/>
      <c r="HR2475" s="69"/>
      <c r="HS2475" s="69"/>
      <c r="HT2475" s="69"/>
      <c r="HU2475" s="69"/>
      <c r="HV2475" s="69"/>
      <c r="HW2475" s="69"/>
      <c r="HX2475" s="69"/>
      <c r="HY2475" s="69"/>
      <c r="HZ2475" s="69"/>
      <c r="IA2475" s="69"/>
      <c r="IB2475" s="69"/>
      <c r="IC2475" s="69"/>
      <c r="ID2475" s="69"/>
      <c r="IE2475" s="69"/>
      <c r="IF2475" s="69"/>
      <c r="IG2475" s="69"/>
      <c r="IH2475" s="69"/>
      <c r="II2475" s="69"/>
      <c r="IJ2475" s="69"/>
      <c r="IK2475" s="69"/>
      <c r="IL2475" s="69"/>
      <c r="IM2475" s="69"/>
      <c r="IN2475" s="69"/>
    </row>
    <row r="2476" spans="1:248" s="70" customFormat="1" ht="32.1" customHeight="1" x14ac:dyDescent="0.25">
      <c r="A2476" s="137" t="s">
        <v>1019</v>
      </c>
      <c r="B2476" s="164">
        <v>521813</v>
      </c>
      <c r="C2476" s="271" t="s">
        <v>5000</v>
      </c>
      <c r="D2476" s="356">
        <v>30000</v>
      </c>
      <c r="E2476" s="69"/>
      <c r="F2476" s="69"/>
      <c r="G2476" s="69"/>
      <c r="H2476" s="69"/>
      <c r="I2476" s="69"/>
      <c r="J2476" s="69"/>
      <c r="N2476" s="69"/>
      <c r="O2476" s="69"/>
      <c r="P2476" s="69"/>
      <c r="Q2476" s="69"/>
      <c r="R2476" s="69"/>
      <c r="S2476" s="69"/>
      <c r="T2476" s="69"/>
      <c r="U2476" s="69"/>
      <c r="V2476" s="69"/>
      <c r="W2476" s="69"/>
      <c r="X2476" s="69"/>
      <c r="Y2476" s="69"/>
      <c r="Z2476" s="69"/>
      <c r="AA2476" s="69"/>
      <c r="AB2476" s="69"/>
      <c r="AC2476" s="69"/>
      <c r="AD2476" s="69"/>
      <c r="AE2476" s="69"/>
      <c r="AF2476" s="69"/>
      <c r="AG2476" s="69"/>
      <c r="AH2476" s="69"/>
      <c r="AI2476" s="69"/>
      <c r="AJ2476" s="69"/>
      <c r="AK2476" s="69"/>
      <c r="AL2476" s="69"/>
      <c r="AM2476" s="69"/>
      <c r="AN2476" s="69"/>
      <c r="AO2476" s="69"/>
      <c r="AP2476" s="69"/>
      <c r="AQ2476" s="69"/>
      <c r="AR2476" s="69"/>
      <c r="AS2476" s="69"/>
      <c r="AT2476" s="69"/>
      <c r="AU2476" s="69"/>
      <c r="AV2476" s="69"/>
      <c r="AW2476" s="69"/>
      <c r="AX2476" s="69"/>
      <c r="AY2476" s="69"/>
      <c r="AZ2476" s="69"/>
      <c r="BA2476" s="69"/>
      <c r="BB2476" s="69"/>
      <c r="BC2476" s="69"/>
      <c r="BD2476" s="69"/>
      <c r="BE2476" s="69"/>
      <c r="BF2476" s="69"/>
      <c r="BG2476" s="69"/>
      <c r="BH2476" s="69"/>
      <c r="BI2476" s="69"/>
      <c r="BJ2476" s="69"/>
      <c r="BK2476" s="69"/>
      <c r="BL2476" s="69"/>
      <c r="BM2476" s="69"/>
      <c r="BN2476" s="69"/>
      <c r="BO2476" s="69"/>
      <c r="BP2476" s="69"/>
      <c r="BQ2476" s="69"/>
      <c r="BR2476" s="69"/>
      <c r="BS2476" s="69"/>
      <c r="BT2476" s="69"/>
      <c r="BU2476" s="69"/>
      <c r="BV2476" s="69"/>
      <c r="BW2476" s="69"/>
      <c r="BX2476" s="69"/>
      <c r="BY2476" s="69"/>
      <c r="BZ2476" s="69"/>
      <c r="CA2476" s="69"/>
      <c r="CB2476" s="69"/>
      <c r="CC2476" s="69"/>
      <c r="CD2476" s="69"/>
      <c r="CE2476" s="69"/>
      <c r="CF2476" s="69"/>
      <c r="CG2476" s="69"/>
      <c r="CH2476" s="69"/>
      <c r="CI2476" s="69"/>
      <c r="CJ2476" s="69"/>
      <c r="CK2476" s="69"/>
      <c r="CL2476" s="69"/>
      <c r="CM2476" s="69"/>
      <c r="CN2476" s="69"/>
      <c r="CO2476" s="69"/>
      <c r="CP2476" s="69"/>
      <c r="CQ2476" s="69"/>
      <c r="CR2476" s="69"/>
      <c r="CS2476" s="69"/>
      <c r="CT2476" s="69"/>
      <c r="CU2476" s="69"/>
      <c r="CV2476" s="69"/>
      <c r="CW2476" s="69"/>
      <c r="CX2476" s="69"/>
      <c r="CY2476" s="69"/>
      <c r="CZ2476" s="69"/>
      <c r="DA2476" s="69"/>
      <c r="DB2476" s="69"/>
      <c r="DC2476" s="69"/>
      <c r="DD2476" s="69"/>
      <c r="DE2476" s="69"/>
      <c r="DF2476" s="69"/>
      <c r="DG2476" s="69"/>
      <c r="DH2476" s="69"/>
      <c r="DI2476" s="69"/>
      <c r="DJ2476" s="69"/>
      <c r="DK2476" s="69"/>
      <c r="DL2476" s="69"/>
      <c r="DM2476" s="69"/>
      <c r="DN2476" s="69"/>
      <c r="DO2476" s="69"/>
      <c r="DP2476" s="69"/>
      <c r="DQ2476" s="69"/>
      <c r="DR2476" s="69"/>
      <c r="DS2476" s="69"/>
      <c r="DT2476" s="69"/>
      <c r="DU2476" s="69"/>
      <c r="DV2476" s="69"/>
      <c r="DW2476" s="69"/>
      <c r="DX2476" s="69"/>
      <c r="DY2476" s="69"/>
      <c r="DZ2476" s="69"/>
      <c r="EA2476" s="69"/>
      <c r="EB2476" s="69"/>
      <c r="EC2476" s="69"/>
      <c r="ED2476" s="69"/>
      <c r="EE2476" s="69"/>
      <c r="EF2476" s="69"/>
      <c r="EG2476" s="69"/>
      <c r="EH2476" s="69"/>
      <c r="EI2476" s="69"/>
      <c r="EJ2476" s="69"/>
      <c r="EK2476" s="69"/>
      <c r="EL2476" s="69"/>
      <c r="EM2476" s="69"/>
      <c r="EN2476" s="69"/>
      <c r="EO2476" s="69"/>
      <c r="EP2476" s="69"/>
      <c r="EQ2476" s="69"/>
      <c r="ER2476" s="69"/>
      <c r="ES2476" s="69"/>
      <c r="ET2476" s="69"/>
      <c r="EU2476" s="69"/>
      <c r="EV2476" s="69"/>
      <c r="EW2476" s="69"/>
      <c r="EX2476" s="69"/>
      <c r="EY2476" s="69"/>
      <c r="EZ2476" s="69"/>
      <c r="FA2476" s="69"/>
      <c r="FB2476" s="69"/>
      <c r="FC2476" s="69"/>
      <c r="FD2476" s="69"/>
      <c r="FE2476" s="69"/>
      <c r="FF2476" s="69"/>
      <c r="FG2476" s="69"/>
      <c r="FH2476" s="69"/>
      <c r="FI2476" s="69"/>
      <c r="FJ2476" s="69"/>
      <c r="FK2476" s="69"/>
      <c r="FL2476" s="69"/>
      <c r="FM2476" s="69"/>
      <c r="FN2476" s="69"/>
      <c r="FO2476" s="69"/>
      <c r="FP2476" s="69"/>
      <c r="FQ2476" s="69"/>
      <c r="FR2476" s="69"/>
      <c r="FS2476" s="69"/>
      <c r="FT2476" s="69"/>
      <c r="FU2476" s="69"/>
      <c r="FV2476" s="69"/>
      <c r="FW2476" s="69"/>
      <c r="FX2476" s="69"/>
      <c r="FY2476" s="69"/>
      <c r="FZ2476" s="69"/>
      <c r="GA2476" s="69"/>
      <c r="GB2476" s="69"/>
      <c r="GC2476" s="69"/>
      <c r="GD2476" s="69"/>
      <c r="GE2476" s="69"/>
      <c r="GF2476" s="69"/>
      <c r="GG2476" s="69"/>
      <c r="GH2476" s="69"/>
      <c r="GI2476" s="69"/>
      <c r="GJ2476" s="69"/>
      <c r="GK2476" s="69"/>
      <c r="GL2476" s="69"/>
      <c r="GM2476" s="69"/>
      <c r="GN2476" s="69"/>
      <c r="GO2476" s="69"/>
      <c r="GP2476" s="69"/>
      <c r="GQ2476" s="69"/>
      <c r="GR2476" s="69"/>
      <c r="GS2476" s="69"/>
      <c r="GT2476" s="69"/>
      <c r="GU2476" s="69"/>
      <c r="GV2476" s="69"/>
      <c r="GW2476" s="69"/>
      <c r="GX2476" s="69"/>
      <c r="GY2476" s="69"/>
      <c r="GZ2476" s="69"/>
      <c r="HA2476" s="69"/>
      <c r="HB2476" s="69"/>
      <c r="HC2476" s="69"/>
      <c r="HD2476" s="69"/>
      <c r="HE2476" s="69"/>
      <c r="HF2476" s="69"/>
      <c r="HG2476" s="69"/>
      <c r="HH2476" s="69"/>
      <c r="HI2476" s="69"/>
      <c r="HJ2476" s="69"/>
      <c r="HK2476" s="69"/>
      <c r="HL2476" s="69"/>
      <c r="HM2476" s="69"/>
      <c r="HN2476" s="69"/>
      <c r="HO2476" s="69"/>
      <c r="HP2476" s="69"/>
      <c r="HQ2476" s="69"/>
      <c r="HR2476" s="69"/>
      <c r="HS2476" s="69"/>
      <c r="HT2476" s="69"/>
      <c r="HU2476" s="69"/>
      <c r="HV2476" s="69"/>
      <c r="HW2476" s="69"/>
      <c r="HX2476" s="69"/>
      <c r="HY2476" s="69"/>
      <c r="HZ2476" s="69"/>
      <c r="IA2476" s="69"/>
      <c r="IB2476" s="69"/>
      <c r="IC2476" s="69"/>
      <c r="ID2476" s="69"/>
      <c r="IE2476" s="69"/>
      <c r="IF2476" s="69"/>
      <c r="IG2476" s="69"/>
      <c r="IH2476" s="69"/>
      <c r="II2476" s="69"/>
      <c r="IJ2476" s="69"/>
      <c r="IK2476" s="69"/>
      <c r="IL2476" s="69"/>
      <c r="IM2476" s="69"/>
      <c r="IN2476" s="69"/>
    </row>
    <row r="2477" spans="1:248" s="70" customFormat="1" ht="15.95" customHeight="1" x14ac:dyDescent="0.25">
      <c r="A2477" s="137" t="s">
        <v>1019</v>
      </c>
      <c r="B2477" s="164">
        <v>521814</v>
      </c>
      <c r="C2477" s="271" t="s">
        <v>5001</v>
      </c>
      <c r="D2477" s="356">
        <v>50000</v>
      </c>
      <c r="E2477" s="69"/>
      <c r="F2477" s="69"/>
      <c r="G2477" s="69"/>
      <c r="H2477" s="69"/>
      <c r="I2477" s="69"/>
      <c r="J2477" s="69"/>
      <c r="N2477" s="69"/>
      <c r="O2477" s="69"/>
      <c r="P2477" s="69"/>
      <c r="Q2477" s="69"/>
      <c r="R2477" s="69"/>
      <c r="S2477" s="69"/>
      <c r="T2477" s="69"/>
      <c r="U2477" s="69"/>
      <c r="V2477" s="69"/>
      <c r="W2477" s="69"/>
      <c r="X2477" s="69"/>
      <c r="Y2477" s="69"/>
      <c r="Z2477" s="69"/>
      <c r="AA2477" s="69"/>
      <c r="AB2477" s="69"/>
      <c r="AC2477" s="69"/>
      <c r="AD2477" s="69"/>
      <c r="AE2477" s="69"/>
      <c r="AF2477" s="69"/>
      <c r="AG2477" s="69"/>
      <c r="AH2477" s="69"/>
      <c r="AI2477" s="69"/>
      <c r="AJ2477" s="69"/>
      <c r="AK2477" s="69"/>
      <c r="AL2477" s="69"/>
      <c r="AM2477" s="69"/>
      <c r="AN2477" s="69"/>
      <c r="AO2477" s="69"/>
      <c r="AP2477" s="69"/>
      <c r="AQ2477" s="69"/>
      <c r="AR2477" s="69"/>
      <c r="AS2477" s="69"/>
      <c r="AT2477" s="69"/>
      <c r="AU2477" s="69"/>
      <c r="AV2477" s="69"/>
      <c r="AW2477" s="69"/>
      <c r="AX2477" s="69"/>
      <c r="AY2477" s="69"/>
      <c r="AZ2477" s="69"/>
      <c r="BA2477" s="69"/>
      <c r="BB2477" s="69"/>
      <c r="BC2477" s="69"/>
      <c r="BD2477" s="69"/>
      <c r="BE2477" s="69"/>
      <c r="BF2477" s="69"/>
      <c r="BG2477" s="69"/>
      <c r="BH2477" s="69"/>
      <c r="BI2477" s="69"/>
      <c r="BJ2477" s="69"/>
      <c r="BK2477" s="69"/>
      <c r="BL2477" s="69"/>
      <c r="BM2477" s="69"/>
      <c r="BN2477" s="69"/>
      <c r="BO2477" s="69"/>
      <c r="BP2477" s="69"/>
      <c r="BQ2477" s="69"/>
      <c r="BR2477" s="69"/>
      <c r="BS2477" s="69"/>
      <c r="BT2477" s="69"/>
      <c r="BU2477" s="69"/>
      <c r="BV2477" s="69"/>
      <c r="BW2477" s="69"/>
      <c r="BX2477" s="69"/>
      <c r="BY2477" s="69"/>
      <c r="BZ2477" s="69"/>
      <c r="CA2477" s="69"/>
      <c r="CB2477" s="69"/>
      <c r="CC2477" s="69"/>
      <c r="CD2477" s="69"/>
      <c r="CE2477" s="69"/>
      <c r="CF2477" s="69"/>
      <c r="CG2477" s="69"/>
      <c r="CH2477" s="69"/>
      <c r="CI2477" s="69"/>
      <c r="CJ2477" s="69"/>
      <c r="CK2477" s="69"/>
      <c r="CL2477" s="69"/>
      <c r="CM2477" s="69"/>
      <c r="CN2477" s="69"/>
      <c r="CO2477" s="69"/>
      <c r="CP2477" s="69"/>
      <c r="CQ2477" s="69"/>
      <c r="CR2477" s="69"/>
      <c r="CS2477" s="69"/>
      <c r="CT2477" s="69"/>
      <c r="CU2477" s="69"/>
      <c r="CV2477" s="69"/>
      <c r="CW2477" s="69"/>
      <c r="CX2477" s="69"/>
      <c r="CY2477" s="69"/>
      <c r="CZ2477" s="69"/>
      <c r="DA2477" s="69"/>
      <c r="DB2477" s="69"/>
      <c r="DC2477" s="69"/>
      <c r="DD2477" s="69"/>
      <c r="DE2477" s="69"/>
      <c r="DF2477" s="69"/>
      <c r="DG2477" s="69"/>
      <c r="DH2477" s="69"/>
      <c r="DI2477" s="69"/>
      <c r="DJ2477" s="69"/>
      <c r="DK2477" s="69"/>
      <c r="DL2477" s="69"/>
      <c r="DM2477" s="69"/>
      <c r="DN2477" s="69"/>
      <c r="DO2477" s="69"/>
      <c r="DP2477" s="69"/>
      <c r="DQ2477" s="69"/>
      <c r="DR2477" s="69"/>
      <c r="DS2477" s="69"/>
      <c r="DT2477" s="69"/>
      <c r="DU2477" s="69"/>
      <c r="DV2477" s="69"/>
      <c r="DW2477" s="69"/>
      <c r="DX2477" s="69"/>
      <c r="DY2477" s="69"/>
      <c r="DZ2477" s="69"/>
      <c r="EA2477" s="69"/>
      <c r="EB2477" s="69"/>
      <c r="EC2477" s="69"/>
      <c r="ED2477" s="69"/>
      <c r="EE2477" s="69"/>
      <c r="EF2477" s="69"/>
      <c r="EG2477" s="69"/>
      <c r="EH2477" s="69"/>
      <c r="EI2477" s="69"/>
      <c r="EJ2477" s="69"/>
      <c r="EK2477" s="69"/>
      <c r="EL2477" s="69"/>
      <c r="EM2477" s="69"/>
      <c r="EN2477" s="69"/>
      <c r="EO2477" s="69"/>
      <c r="EP2477" s="69"/>
      <c r="EQ2477" s="69"/>
      <c r="ER2477" s="69"/>
      <c r="ES2477" s="69"/>
      <c r="ET2477" s="69"/>
      <c r="EU2477" s="69"/>
      <c r="EV2477" s="69"/>
      <c r="EW2477" s="69"/>
      <c r="EX2477" s="69"/>
      <c r="EY2477" s="69"/>
      <c r="EZ2477" s="69"/>
      <c r="FA2477" s="69"/>
      <c r="FB2477" s="69"/>
      <c r="FC2477" s="69"/>
      <c r="FD2477" s="69"/>
      <c r="FE2477" s="69"/>
      <c r="FF2477" s="69"/>
      <c r="FG2477" s="69"/>
      <c r="FH2477" s="69"/>
      <c r="FI2477" s="69"/>
      <c r="FJ2477" s="69"/>
      <c r="FK2477" s="69"/>
      <c r="FL2477" s="69"/>
      <c r="FM2477" s="69"/>
      <c r="FN2477" s="69"/>
      <c r="FO2477" s="69"/>
      <c r="FP2477" s="69"/>
      <c r="FQ2477" s="69"/>
      <c r="FR2477" s="69"/>
      <c r="FS2477" s="69"/>
      <c r="FT2477" s="69"/>
      <c r="FU2477" s="69"/>
      <c r="FV2477" s="69"/>
      <c r="FW2477" s="69"/>
      <c r="FX2477" s="69"/>
      <c r="FY2477" s="69"/>
      <c r="FZ2477" s="69"/>
      <c r="GA2477" s="69"/>
      <c r="GB2477" s="69"/>
      <c r="GC2477" s="69"/>
      <c r="GD2477" s="69"/>
      <c r="GE2477" s="69"/>
      <c r="GF2477" s="69"/>
      <c r="GG2477" s="69"/>
      <c r="GH2477" s="69"/>
      <c r="GI2477" s="69"/>
      <c r="GJ2477" s="69"/>
      <c r="GK2477" s="69"/>
      <c r="GL2477" s="69"/>
      <c r="GM2477" s="69"/>
      <c r="GN2477" s="69"/>
      <c r="GO2477" s="69"/>
      <c r="GP2477" s="69"/>
      <c r="GQ2477" s="69"/>
      <c r="GR2477" s="69"/>
      <c r="GS2477" s="69"/>
      <c r="GT2477" s="69"/>
      <c r="GU2477" s="69"/>
      <c r="GV2477" s="69"/>
      <c r="GW2477" s="69"/>
      <c r="GX2477" s="69"/>
      <c r="GY2477" s="69"/>
      <c r="GZ2477" s="69"/>
      <c r="HA2477" s="69"/>
      <c r="HB2477" s="69"/>
      <c r="HC2477" s="69"/>
      <c r="HD2477" s="69"/>
      <c r="HE2477" s="69"/>
      <c r="HF2477" s="69"/>
      <c r="HG2477" s="69"/>
      <c r="HH2477" s="69"/>
      <c r="HI2477" s="69"/>
      <c r="HJ2477" s="69"/>
      <c r="HK2477" s="69"/>
      <c r="HL2477" s="69"/>
      <c r="HM2477" s="69"/>
      <c r="HN2477" s="69"/>
      <c r="HO2477" s="69"/>
      <c r="HP2477" s="69"/>
      <c r="HQ2477" s="69"/>
      <c r="HR2477" s="69"/>
      <c r="HS2477" s="69"/>
      <c r="HT2477" s="69"/>
      <c r="HU2477" s="69"/>
      <c r="HV2477" s="69"/>
      <c r="HW2477" s="69"/>
      <c r="HX2477" s="69"/>
      <c r="HY2477" s="69"/>
      <c r="HZ2477" s="69"/>
      <c r="IA2477" s="69"/>
      <c r="IB2477" s="69"/>
      <c r="IC2477" s="69"/>
      <c r="ID2477" s="69"/>
      <c r="IE2477" s="69"/>
      <c r="IF2477" s="69"/>
      <c r="IG2477" s="69"/>
      <c r="IH2477" s="69"/>
      <c r="II2477" s="69"/>
      <c r="IJ2477" s="69"/>
      <c r="IK2477" s="69"/>
      <c r="IL2477" s="69"/>
      <c r="IM2477" s="69"/>
      <c r="IN2477" s="69"/>
    </row>
    <row r="2478" spans="1:248" s="70" customFormat="1" ht="32.1" customHeight="1" x14ac:dyDescent="0.25">
      <c r="A2478" s="137" t="s">
        <v>1019</v>
      </c>
      <c r="B2478" s="164">
        <v>521815</v>
      </c>
      <c r="C2478" s="271" t="s">
        <v>5002</v>
      </c>
      <c r="D2478" s="356">
        <v>70000</v>
      </c>
      <c r="E2478" s="69"/>
      <c r="F2478" s="69"/>
      <c r="G2478" s="69"/>
      <c r="H2478" s="69"/>
      <c r="I2478" s="69"/>
      <c r="J2478" s="69"/>
      <c r="N2478" s="69"/>
      <c r="O2478" s="69"/>
      <c r="P2478" s="69"/>
      <c r="Q2478" s="69"/>
      <c r="R2478" s="69"/>
      <c r="S2478" s="69"/>
      <c r="T2478" s="69"/>
      <c r="U2478" s="69"/>
      <c r="V2478" s="69"/>
      <c r="W2478" s="69"/>
      <c r="X2478" s="69"/>
      <c r="Y2478" s="69"/>
      <c r="Z2478" s="69"/>
      <c r="AA2478" s="69"/>
      <c r="AB2478" s="69"/>
      <c r="AC2478" s="69"/>
      <c r="AD2478" s="69"/>
      <c r="AE2478" s="69"/>
      <c r="AF2478" s="69"/>
      <c r="AG2478" s="69"/>
      <c r="AH2478" s="69"/>
      <c r="AI2478" s="69"/>
      <c r="AJ2478" s="69"/>
      <c r="AK2478" s="69"/>
      <c r="AL2478" s="69"/>
      <c r="AM2478" s="69"/>
      <c r="AN2478" s="69"/>
      <c r="AO2478" s="69"/>
      <c r="AP2478" s="69"/>
      <c r="AQ2478" s="69"/>
      <c r="AR2478" s="69"/>
      <c r="AS2478" s="69"/>
      <c r="AT2478" s="69"/>
      <c r="AU2478" s="69"/>
      <c r="AV2478" s="69"/>
      <c r="AW2478" s="69"/>
      <c r="AX2478" s="69"/>
      <c r="AY2478" s="69"/>
      <c r="AZ2478" s="69"/>
      <c r="BA2478" s="69"/>
      <c r="BB2478" s="69"/>
      <c r="BC2478" s="69"/>
      <c r="BD2478" s="69"/>
      <c r="BE2478" s="69"/>
      <c r="BF2478" s="69"/>
      <c r="BG2478" s="69"/>
      <c r="BH2478" s="69"/>
      <c r="BI2478" s="69"/>
      <c r="BJ2478" s="69"/>
      <c r="BK2478" s="69"/>
      <c r="BL2478" s="69"/>
      <c r="BM2478" s="69"/>
      <c r="BN2478" s="69"/>
      <c r="BO2478" s="69"/>
      <c r="BP2478" s="69"/>
      <c r="BQ2478" s="69"/>
      <c r="BR2478" s="69"/>
      <c r="BS2478" s="69"/>
      <c r="BT2478" s="69"/>
      <c r="BU2478" s="69"/>
      <c r="BV2478" s="69"/>
      <c r="BW2478" s="69"/>
      <c r="BX2478" s="69"/>
      <c r="BY2478" s="69"/>
      <c r="BZ2478" s="69"/>
      <c r="CA2478" s="69"/>
      <c r="CB2478" s="69"/>
      <c r="CC2478" s="69"/>
      <c r="CD2478" s="69"/>
      <c r="CE2478" s="69"/>
      <c r="CF2478" s="69"/>
      <c r="CG2478" s="69"/>
      <c r="CH2478" s="69"/>
      <c r="CI2478" s="69"/>
      <c r="CJ2478" s="69"/>
      <c r="CK2478" s="69"/>
      <c r="CL2478" s="69"/>
      <c r="CM2478" s="69"/>
      <c r="CN2478" s="69"/>
      <c r="CO2478" s="69"/>
      <c r="CP2478" s="69"/>
      <c r="CQ2478" s="69"/>
      <c r="CR2478" s="69"/>
      <c r="CS2478" s="69"/>
      <c r="CT2478" s="69"/>
      <c r="CU2478" s="69"/>
      <c r="CV2478" s="69"/>
      <c r="CW2478" s="69"/>
      <c r="CX2478" s="69"/>
      <c r="CY2478" s="69"/>
      <c r="CZ2478" s="69"/>
      <c r="DA2478" s="69"/>
      <c r="DB2478" s="69"/>
      <c r="DC2478" s="69"/>
      <c r="DD2478" s="69"/>
      <c r="DE2478" s="69"/>
      <c r="DF2478" s="69"/>
      <c r="DG2478" s="69"/>
      <c r="DH2478" s="69"/>
      <c r="DI2478" s="69"/>
      <c r="DJ2478" s="69"/>
      <c r="DK2478" s="69"/>
      <c r="DL2478" s="69"/>
      <c r="DM2478" s="69"/>
      <c r="DN2478" s="69"/>
      <c r="DO2478" s="69"/>
      <c r="DP2478" s="69"/>
      <c r="DQ2478" s="69"/>
      <c r="DR2478" s="69"/>
      <c r="DS2478" s="69"/>
      <c r="DT2478" s="69"/>
      <c r="DU2478" s="69"/>
      <c r="DV2478" s="69"/>
      <c r="DW2478" s="69"/>
      <c r="DX2478" s="69"/>
      <c r="DY2478" s="69"/>
      <c r="DZ2478" s="69"/>
      <c r="EA2478" s="69"/>
      <c r="EB2478" s="69"/>
      <c r="EC2478" s="69"/>
      <c r="ED2478" s="69"/>
      <c r="EE2478" s="69"/>
      <c r="EF2478" s="69"/>
      <c r="EG2478" s="69"/>
      <c r="EH2478" s="69"/>
      <c r="EI2478" s="69"/>
      <c r="EJ2478" s="69"/>
      <c r="EK2478" s="69"/>
      <c r="EL2478" s="69"/>
      <c r="EM2478" s="69"/>
      <c r="EN2478" s="69"/>
      <c r="EO2478" s="69"/>
      <c r="EP2478" s="69"/>
      <c r="EQ2478" s="69"/>
      <c r="ER2478" s="69"/>
      <c r="ES2478" s="69"/>
      <c r="ET2478" s="69"/>
      <c r="EU2478" s="69"/>
      <c r="EV2478" s="69"/>
      <c r="EW2478" s="69"/>
      <c r="EX2478" s="69"/>
      <c r="EY2478" s="69"/>
      <c r="EZ2478" s="69"/>
      <c r="FA2478" s="69"/>
      <c r="FB2478" s="69"/>
      <c r="FC2478" s="69"/>
      <c r="FD2478" s="69"/>
      <c r="FE2478" s="69"/>
      <c r="FF2478" s="69"/>
      <c r="FG2478" s="69"/>
      <c r="FH2478" s="69"/>
      <c r="FI2478" s="69"/>
      <c r="FJ2478" s="69"/>
      <c r="FK2478" s="69"/>
      <c r="FL2478" s="69"/>
      <c r="FM2478" s="69"/>
      <c r="FN2478" s="69"/>
      <c r="FO2478" s="69"/>
      <c r="FP2478" s="69"/>
      <c r="FQ2478" s="69"/>
      <c r="FR2478" s="69"/>
      <c r="FS2478" s="69"/>
      <c r="FT2478" s="69"/>
      <c r="FU2478" s="69"/>
      <c r="FV2478" s="69"/>
      <c r="FW2478" s="69"/>
      <c r="FX2478" s="69"/>
      <c r="FY2478" s="69"/>
      <c r="FZ2478" s="69"/>
      <c r="GA2478" s="69"/>
      <c r="GB2478" s="69"/>
      <c r="GC2478" s="69"/>
      <c r="GD2478" s="69"/>
      <c r="GE2478" s="69"/>
      <c r="GF2478" s="69"/>
      <c r="GG2478" s="69"/>
      <c r="GH2478" s="69"/>
      <c r="GI2478" s="69"/>
      <c r="GJ2478" s="69"/>
      <c r="GK2478" s="69"/>
      <c r="GL2478" s="69"/>
      <c r="GM2478" s="69"/>
      <c r="GN2478" s="69"/>
      <c r="GO2478" s="69"/>
      <c r="GP2478" s="69"/>
      <c r="GQ2478" s="69"/>
      <c r="GR2478" s="69"/>
      <c r="GS2478" s="69"/>
      <c r="GT2478" s="69"/>
      <c r="GU2478" s="69"/>
      <c r="GV2478" s="69"/>
      <c r="GW2478" s="69"/>
      <c r="GX2478" s="69"/>
      <c r="GY2478" s="69"/>
      <c r="GZ2478" s="69"/>
      <c r="HA2478" s="69"/>
      <c r="HB2478" s="69"/>
      <c r="HC2478" s="69"/>
      <c r="HD2478" s="69"/>
      <c r="HE2478" s="69"/>
      <c r="HF2478" s="69"/>
      <c r="HG2478" s="69"/>
      <c r="HH2478" s="69"/>
      <c r="HI2478" s="69"/>
      <c r="HJ2478" s="69"/>
      <c r="HK2478" s="69"/>
      <c r="HL2478" s="69"/>
      <c r="HM2478" s="69"/>
      <c r="HN2478" s="69"/>
      <c r="HO2478" s="69"/>
      <c r="HP2478" s="69"/>
      <c r="HQ2478" s="69"/>
      <c r="HR2478" s="69"/>
      <c r="HS2478" s="69"/>
      <c r="HT2478" s="69"/>
      <c r="HU2478" s="69"/>
      <c r="HV2478" s="69"/>
      <c r="HW2478" s="69"/>
      <c r="HX2478" s="69"/>
      <c r="HY2478" s="69"/>
      <c r="HZ2478" s="69"/>
      <c r="IA2478" s="69"/>
      <c r="IB2478" s="69"/>
      <c r="IC2478" s="69"/>
      <c r="ID2478" s="69"/>
      <c r="IE2478" s="69"/>
      <c r="IF2478" s="69"/>
      <c r="IG2478" s="69"/>
      <c r="IH2478" s="69"/>
      <c r="II2478" s="69"/>
      <c r="IJ2478" s="69"/>
      <c r="IK2478" s="69"/>
      <c r="IL2478" s="69"/>
      <c r="IM2478" s="69"/>
      <c r="IN2478" s="69"/>
    </row>
    <row r="2479" spans="1:248" s="70" customFormat="1" ht="32.1" customHeight="1" x14ac:dyDescent="0.2">
      <c r="A2479" s="171"/>
      <c r="B2479" s="171"/>
      <c r="C2479" s="169" t="s">
        <v>5003</v>
      </c>
      <c r="D2479" s="357"/>
      <c r="E2479" s="69"/>
      <c r="F2479" s="69"/>
      <c r="G2479" s="69"/>
      <c r="H2479" s="69"/>
      <c r="I2479" s="69"/>
      <c r="J2479" s="69"/>
      <c r="N2479" s="69"/>
      <c r="O2479" s="69"/>
      <c r="P2479" s="69"/>
      <c r="Q2479" s="69"/>
      <c r="R2479" s="69"/>
      <c r="S2479" s="69"/>
      <c r="T2479" s="69"/>
      <c r="U2479" s="69"/>
      <c r="V2479" s="69"/>
      <c r="W2479" s="69"/>
      <c r="X2479" s="69"/>
      <c r="Y2479" s="69"/>
      <c r="Z2479" s="69"/>
      <c r="AA2479" s="69"/>
      <c r="AB2479" s="69"/>
      <c r="AC2479" s="69"/>
      <c r="AD2479" s="69"/>
      <c r="AE2479" s="69"/>
      <c r="AF2479" s="69"/>
      <c r="AG2479" s="69"/>
      <c r="AH2479" s="69"/>
      <c r="AI2479" s="69"/>
      <c r="AJ2479" s="69"/>
      <c r="AK2479" s="69"/>
      <c r="AL2479" s="69"/>
      <c r="AM2479" s="69"/>
      <c r="AN2479" s="69"/>
      <c r="AO2479" s="69"/>
      <c r="AP2479" s="69"/>
      <c r="AQ2479" s="69"/>
      <c r="AR2479" s="69"/>
      <c r="AS2479" s="69"/>
      <c r="AT2479" s="69"/>
      <c r="AU2479" s="69"/>
      <c r="AV2479" s="69"/>
      <c r="AW2479" s="69"/>
      <c r="AX2479" s="69"/>
      <c r="AY2479" s="69"/>
      <c r="AZ2479" s="69"/>
      <c r="BA2479" s="69"/>
      <c r="BB2479" s="69"/>
      <c r="BC2479" s="69"/>
      <c r="BD2479" s="69"/>
      <c r="BE2479" s="69"/>
      <c r="BF2479" s="69"/>
      <c r="BG2479" s="69"/>
      <c r="BH2479" s="69"/>
      <c r="BI2479" s="69"/>
      <c r="BJ2479" s="69"/>
      <c r="BK2479" s="69"/>
      <c r="BL2479" s="69"/>
      <c r="BM2479" s="69"/>
      <c r="BN2479" s="69"/>
      <c r="BO2479" s="69"/>
      <c r="BP2479" s="69"/>
      <c r="BQ2479" s="69"/>
      <c r="BR2479" s="69"/>
      <c r="BS2479" s="69"/>
      <c r="BT2479" s="69"/>
      <c r="BU2479" s="69"/>
      <c r="BV2479" s="69"/>
      <c r="BW2479" s="69"/>
      <c r="BX2479" s="69"/>
      <c r="BY2479" s="69"/>
      <c r="BZ2479" s="69"/>
      <c r="CA2479" s="69"/>
      <c r="CB2479" s="69"/>
      <c r="CC2479" s="69"/>
      <c r="CD2479" s="69"/>
      <c r="CE2479" s="69"/>
      <c r="CF2479" s="69"/>
      <c r="CG2479" s="69"/>
      <c r="CH2479" s="69"/>
      <c r="CI2479" s="69"/>
      <c r="CJ2479" s="69"/>
      <c r="CK2479" s="69"/>
      <c r="CL2479" s="69"/>
      <c r="CM2479" s="69"/>
      <c r="CN2479" s="69"/>
      <c r="CO2479" s="69"/>
      <c r="CP2479" s="69"/>
      <c r="CQ2479" s="69"/>
      <c r="CR2479" s="69"/>
      <c r="CS2479" s="69"/>
      <c r="CT2479" s="69"/>
      <c r="CU2479" s="69"/>
      <c r="CV2479" s="69"/>
      <c r="CW2479" s="69"/>
      <c r="CX2479" s="69"/>
      <c r="CY2479" s="69"/>
      <c r="CZ2479" s="69"/>
      <c r="DA2479" s="69"/>
      <c r="DB2479" s="69"/>
      <c r="DC2479" s="69"/>
      <c r="DD2479" s="69"/>
      <c r="DE2479" s="69"/>
      <c r="DF2479" s="69"/>
      <c r="DG2479" s="69"/>
      <c r="DH2479" s="69"/>
      <c r="DI2479" s="69"/>
      <c r="DJ2479" s="69"/>
      <c r="DK2479" s="69"/>
      <c r="DL2479" s="69"/>
      <c r="DM2479" s="69"/>
      <c r="DN2479" s="69"/>
      <c r="DO2479" s="69"/>
      <c r="DP2479" s="69"/>
      <c r="DQ2479" s="69"/>
      <c r="DR2479" s="69"/>
      <c r="DS2479" s="69"/>
      <c r="DT2479" s="69"/>
      <c r="DU2479" s="69"/>
      <c r="DV2479" s="69"/>
      <c r="DW2479" s="69"/>
      <c r="DX2479" s="69"/>
      <c r="DY2479" s="69"/>
      <c r="DZ2479" s="69"/>
      <c r="EA2479" s="69"/>
      <c r="EB2479" s="69"/>
      <c r="EC2479" s="69"/>
      <c r="ED2479" s="69"/>
      <c r="EE2479" s="69"/>
      <c r="EF2479" s="69"/>
      <c r="EG2479" s="69"/>
      <c r="EH2479" s="69"/>
      <c r="EI2479" s="69"/>
      <c r="EJ2479" s="69"/>
      <c r="EK2479" s="69"/>
      <c r="EL2479" s="69"/>
      <c r="EM2479" s="69"/>
      <c r="EN2479" s="69"/>
      <c r="EO2479" s="69"/>
      <c r="EP2479" s="69"/>
      <c r="EQ2479" s="69"/>
      <c r="ER2479" s="69"/>
      <c r="ES2479" s="69"/>
      <c r="ET2479" s="69"/>
      <c r="EU2479" s="69"/>
      <c r="EV2479" s="69"/>
      <c r="EW2479" s="69"/>
      <c r="EX2479" s="69"/>
      <c r="EY2479" s="69"/>
      <c r="EZ2479" s="69"/>
      <c r="FA2479" s="69"/>
      <c r="FB2479" s="69"/>
      <c r="FC2479" s="69"/>
      <c r="FD2479" s="69"/>
      <c r="FE2479" s="69"/>
      <c r="FF2479" s="69"/>
      <c r="FG2479" s="69"/>
      <c r="FH2479" s="69"/>
      <c r="FI2479" s="69"/>
      <c r="FJ2479" s="69"/>
      <c r="FK2479" s="69"/>
      <c r="FL2479" s="69"/>
      <c r="FM2479" s="69"/>
      <c r="FN2479" s="69"/>
      <c r="FO2479" s="69"/>
      <c r="FP2479" s="69"/>
      <c r="FQ2479" s="69"/>
      <c r="FR2479" s="69"/>
      <c r="FS2479" s="69"/>
      <c r="FT2479" s="69"/>
      <c r="FU2479" s="69"/>
      <c r="FV2479" s="69"/>
      <c r="FW2479" s="69"/>
      <c r="FX2479" s="69"/>
      <c r="FY2479" s="69"/>
      <c r="FZ2479" s="69"/>
      <c r="GA2479" s="69"/>
      <c r="GB2479" s="69"/>
      <c r="GC2479" s="69"/>
      <c r="GD2479" s="69"/>
      <c r="GE2479" s="69"/>
      <c r="GF2479" s="69"/>
      <c r="GG2479" s="69"/>
      <c r="GH2479" s="69"/>
      <c r="GI2479" s="69"/>
      <c r="GJ2479" s="69"/>
      <c r="GK2479" s="69"/>
      <c r="GL2479" s="69"/>
      <c r="GM2479" s="69"/>
      <c r="GN2479" s="69"/>
      <c r="GO2479" s="69"/>
      <c r="GP2479" s="69"/>
      <c r="GQ2479" s="69"/>
      <c r="GR2479" s="69"/>
      <c r="GS2479" s="69"/>
      <c r="GT2479" s="69"/>
      <c r="GU2479" s="69"/>
      <c r="GV2479" s="69"/>
      <c r="GW2479" s="69"/>
      <c r="GX2479" s="69"/>
      <c r="GY2479" s="69"/>
      <c r="GZ2479" s="69"/>
      <c r="HA2479" s="69"/>
      <c r="HB2479" s="69"/>
      <c r="HC2479" s="69"/>
      <c r="HD2479" s="69"/>
      <c r="HE2479" s="69"/>
      <c r="HF2479" s="69"/>
      <c r="HG2479" s="69"/>
      <c r="HH2479" s="69"/>
      <c r="HI2479" s="69"/>
      <c r="HJ2479" s="69"/>
      <c r="HK2479" s="69"/>
      <c r="HL2479" s="69"/>
      <c r="HM2479" s="69"/>
      <c r="HN2479" s="69"/>
      <c r="HO2479" s="69"/>
      <c r="HP2479" s="69"/>
      <c r="HQ2479" s="69"/>
      <c r="HR2479" s="69"/>
      <c r="HS2479" s="69"/>
      <c r="HT2479" s="69"/>
      <c r="HU2479" s="69"/>
      <c r="HV2479" s="69"/>
      <c r="HW2479" s="69"/>
      <c r="HX2479" s="69"/>
      <c r="HY2479" s="69"/>
      <c r="HZ2479" s="69"/>
      <c r="IA2479" s="69"/>
      <c r="IB2479" s="69"/>
      <c r="IC2479" s="69"/>
      <c r="ID2479" s="69"/>
      <c r="IE2479" s="69"/>
      <c r="IF2479" s="69"/>
      <c r="IG2479" s="69"/>
      <c r="IH2479" s="69"/>
      <c r="II2479" s="69"/>
      <c r="IJ2479" s="69"/>
      <c r="IK2479" s="69"/>
      <c r="IL2479" s="69"/>
      <c r="IM2479" s="69"/>
      <c r="IN2479" s="69"/>
    </row>
    <row r="2480" spans="1:248" s="70" customFormat="1" ht="32.1" customHeight="1" x14ac:dyDescent="0.2">
      <c r="A2480" s="137" t="s">
        <v>5004</v>
      </c>
      <c r="B2480" s="145">
        <v>521816</v>
      </c>
      <c r="C2480" s="167" t="s">
        <v>5005</v>
      </c>
      <c r="D2480" s="356">
        <v>40000</v>
      </c>
      <c r="E2480" s="69"/>
      <c r="F2480" s="69"/>
      <c r="G2480" s="69"/>
      <c r="H2480" s="69"/>
      <c r="I2480" s="69"/>
      <c r="J2480" s="69"/>
      <c r="N2480" s="69"/>
      <c r="O2480" s="69"/>
      <c r="P2480" s="69"/>
      <c r="Q2480" s="69"/>
      <c r="R2480" s="69"/>
      <c r="S2480" s="69"/>
      <c r="T2480" s="69"/>
      <c r="U2480" s="69"/>
      <c r="V2480" s="69"/>
      <c r="W2480" s="69"/>
      <c r="X2480" s="69"/>
      <c r="Y2480" s="69"/>
      <c r="Z2480" s="69"/>
      <c r="AA2480" s="69"/>
      <c r="AB2480" s="69"/>
      <c r="AC2480" s="69"/>
      <c r="AD2480" s="69"/>
      <c r="AE2480" s="69"/>
      <c r="AF2480" s="69"/>
      <c r="AG2480" s="69"/>
      <c r="AH2480" s="69"/>
      <c r="AI2480" s="69"/>
      <c r="AJ2480" s="69"/>
      <c r="AK2480" s="69"/>
      <c r="AL2480" s="69"/>
      <c r="AM2480" s="69"/>
      <c r="AN2480" s="69"/>
      <c r="AO2480" s="69"/>
      <c r="AP2480" s="69"/>
      <c r="AQ2480" s="69"/>
      <c r="AR2480" s="69"/>
      <c r="AS2480" s="69"/>
      <c r="AT2480" s="69"/>
      <c r="AU2480" s="69"/>
      <c r="AV2480" s="69"/>
      <c r="AW2480" s="69"/>
      <c r="AX2480" s="69"/>
      <c r="AY2480" s="69"/>
      <c r="AZ2480" s="69"/>
      <c r="BA2480" s="69"/>
      <c r="BB2480" s="69"/>
      <c r="BC2480" s="69"/>
      <c r="BD2480" s="69"/>
      <c r="BE2480" s="69"/>
      <c r="BF2480" s="69"/>
      <c r="BG2480" s="69"/>
      <c r="BH2480" s="69"/>
      <c r="BI2480" s="69"/>
      <c r="BJ2480" s="69"/>
      <c r="BK2480" s="69"/>
      <c r="BL2480" s="69"/>
      <c r="BM2480" s="69"/>
      <c r="BN2480" s="69"/>
      <c r="BO2480" s="69"/>
      <c r="BP2480" s="69"/>
      <c r="BQ2480" s="69"/>
      <c r="BR2480" s="69"/>
      <c r="BS2480" s="69"/>
      <c r="BT2480" s="69"/>
      <c r="BU2480" s="69"/>
      <c r="BV2480" s="69"/>
      <c r="BW2480" s="69"/>
      <c r="BX2480" s="69"/>
      <c r="BY2480" s="69"/>
      <c r="BZ2480" s="69"/>
      <c r="CA2480" s="69"/>
      <c r="CB2480" s="69"/>
      <c r="CC2480" s="69"/>
      <c r="CD2480" s="69"/>
      <c r="CE2480" s="69"/>
      <c r="CF2480" s="69"/>
      <c r="CG2480" s="69"/>
      <c r="CH2480" s="69"/>
      <c r="CI2480" s="69"/>
      <c r="CJ2480" s="69"/>
      <c r="CK2480" s="69"/>
      <c r="CL2480" s="69"/>
      <c r="CM2480" s="69"/>
      <c r="CN2480" s="69"/>
      <c r="CO2480" s="69"/>
      <c r="CP2480" s="69"/>
      <c r="CQ2480" s="69"/>
      <c r="CR2480" s="69"/>
      <c r="CS2480" s="69"/>
      <c r="CT2480" s="69"/>
      <c r="CU2480" s="69"/>
      <c r="CV2480" s="69"/>
      <c r="CW2480" s="69"/>
      <c r="CX2480" s="69"/>
      <c r="CY2480" s="69"/>
      <c r="CZ2480" s="69"/>
      <c r="DA2480" s="69"/>
      <c r="DB2480" s="69"/>
      <c r="DC2480" s="69"/>
      <c r="DD2480" s="69"/>
      <c r="DE2480" s="69"/>
      <c r="DF2480" s="69"/>
      <c r="DG2480" s="69"/>
      <c r="DH2480" s="69"/>
      <c r="DI2480" s="69"/>
      <c r="DJ2480" s="69"/>
      <c r="DK2480" s="69"/>
      <c r="DL2480" s="69"/>
      <c r="DM2480" s="69"/>
      <c r="DN2480" s="69"/>
      <c r="DO2480" s="69"/>
      <c r="DP2480" s="69"/>
      <c r="DQ2480" s="69"/>
      <c r="DR2480" s="69"/>
      <c r="DS2480" s="69"/>
      <c r="DT2480" s="69"/>
      <c r="DU2480" s="69"/>
      <c r="DV2480" s="69"/>
      <c r="DW2480" s="69"/>
      <c r="DX2480" s="69"/>
      <c r="DY2480" s="69"/>
      <c r="DZ2480" s="69"/>
      <c r="EA2480" s="69"/>
      <c r="EB2480" s="69"/>
      <c r="EC2480" s="69"/>
      <c r="ED2480" s="69"/>
      <c r="EE2480" s="69"/>
      <c r="EF2480" s="69"/>
      <c r="EG2480" s="69"/>
      <c r="EH2480" s="69"/>
      <c r="EI2480" s="69"/>
      <c r="EJ2480" s="69"/>
      <c r="EK2480" s="69"/>
      <c r="EL2480" s="69"/>
      <c r="EM2480" s="69"/>
      <c r="EN2480" s="69"/>
      <c r="EO2480" s="69"/>
      <c r="EP2480" s="69"/>
      <c r="EQ2480" s="69"/>
      <c r="ER2480" s="69"/>
      <c r="ES2480" s="69"/>
      <c r="ET2480" s="69"/>
      <c r="EU2480" s="69"/>
      <c r="EV2480" s="69"/>
      <c r="EW2480" s="69"/>
      <c r="EX2480" s="69"/>
      <c r="EY2480" s="69"/>
      <c r="EZ2480" s="69"/>
      <c r="FA2480" s="69"/>
      <c r="FB2480" s="69"/>
      <c r="FC2480" s="69"/>
      <c r="FD2480" s="69"/>
      <c r="FE2480" s="69"/>
      <c r="FF2480" s="69"/>
      <c r="FG2480" s="69"/>
      <c r="FH2480" s="69"/>
      <c r="FI2480" s="69"/>
      <c r="FJ2480" s="69"/>
      <c r="FK2480" s="69"/>
      <c r="FL2480" s="69"/>
      <c r="FM2480" s="69"/>
      <c r="FN2480" s="69"/>
      <c r="FO2480" s="69"/>
      <c r="FP2480" s="69"/>
      <c r="FQ2480" s="69"/>
      <c r="FR2480" s="69"/>
      <c r="FS2480" s="69"/>
      <c r="FT2480" s="69"/>
      <c r="FU2480" s="69"/>
      <c r="FV2480" s="69"/>
      <c r="FW2480" s="69"/>
      <c r="FX2480" s="69"/>
      <c r="FY2480" s="69"/>
      <c r="FZ2480" s="69"/>
      <c r="GA2480" s="69"/>
      <c r="GB2480" s="69"/>
      <c r="GC2480" s="69"/>
      <c r="GD2480" s="69"/>
      <c r="GE2480" s="69"/>
      <c r="GF2480" s="69"/>
      <c r="GG2480" s="69"/>
      <c r="GH2480" s="69"/>
      <c r="GI2480" s="69"/>
      <c r="GJ2480" s="69"/>
      <c r="GK2480" s="69"/>
      <c r="GL2480" s="69"/>
      <c r="GM2480" s="69"/>
      <c r="GN2480" s="69"/>
      <c r="GO2480" s="69"/>
      <c r="GP2480" s="69"/>
      <c r="GQ2480" s="69"/>
      <c r="GR2480" s="69"/>
      <c r="GS2480" s="69"/>
      <c r="GT2480" s="69"/>
      <c r="GU2480" s="69"/>
      <c r="GV2480" s="69"/>
      <c r="GW2480" s="69"/>
      <c r="GX2480" s="69"/>
      <c r="GY2480" s="69"/>
      <c r="GZ2480" s="69"/>
      <c r="HA2480" s="69"/>
      <c r="HB2480" s="69"/>
      <c r="HC2480" s="69"/>
      <c r="HD2480" s="69"/>
      <c r="HE2480" s="69"/>
      <c r="HF2480" s="69"/>
      <c r="HG2480" s="69"/>
      <c r="HH2480" s="69"/>
      <c r="HI2480" s="69"/>
      <c r="HJ2480" s="69"/>
      <c r="HK2480" s="69"/>
      <c r="HL2480" s="69"/>
      <c r="HM2480" s="69"/>
      <c r="HN2480" s="69"/>
      <c r="HO2480" s="69"/>
      <c r="HP2480" s="69"/>
      <c r="HQ2480" s="69"/>
      <c r="HR2480" s="69"/>
      <c r="HS2480" s="69"/>
      <c r="HT2480" s="69"/>
      <c r="HU2480" s="69"/>
      <c r="HV2480" s="69"/>
      <c r="HW2480" s="69"/>
      <c r="HX2480" s="69"/>
      <c r="HY2480" s="69"/>
      <c r="HZ2480" s="69"/>
      <c r="IA2480" s="69"/>
      <c r="IB2480" s="69"/>
      <c r="IC2480" s="69"/>
      <c r="ID2480" s="69"/>
      <c r="IE2480" s="69"/>
      <c r="IF2480" s="69"/>
      <c r="IG2480" s="69"/>
      <c r="IH2480" s="69"/>
      <c r="II2480" s="69"/>
      <c r="IJ2480" s="69"/>
      <c r="IK2480" s="69"/>
      <c r="IL2480" s="69"/>
      <c r="IM2480" s="69"/>
      <c r="IN2480" s="69"/>
    </row>
    <row r="2481" spans="1:248" s="70" customFormat="1" ht="32.1" customHeight="1" x14ac:dyDescent="0.2">
      <c r="A2481" s="137" t="s">
        <v>5004</v>
      </c>
      <c r="B2481" s="145">
        <v>521817</v>
      </c>
      <c r="C2481" s="167" t="s">
        <v>5006</v>
      </c>
      <c r="D2481" s="356">
        <v>85000</v>
      </c>
      <c r="E2481" s="69"/>
      <c r="F2481" s="69"/>
      <c r="G2481" s="69"/>
      <c r="H2481" s="69"/>
      <c r="I2481" s="69"/>
      <c r="J2481" s="69"/>
      <c r="N2481" s="69"/>
      <c r="O2481" s="69"/>
      <c r="P2481" s="69"/>
      <c r="Q2481" s="69"/>
      <c r="R2481" s="69"/>
      <c r="S2481" s="69"/>
      <c r="T2481" s="69"/>
      <c r="U2481" s="69"/>
      <c r="V2481" s="69"/>
      <c r="W2481" s="69"/>
      <c r="X2481" s="69"/>
      <c r="Y2481" s="69"/>
      <c r="Z2481" s="69"/>
      <c r="AA2481" s="69"/>
      <c r="AB2481" s="69"/>
      <c r="AC2481" s="69"/>
      <c r="AD2481" s="69"/>
      <c r="AE2481" s="69"/>
      <c r="AF2481" s="69"/>
      <c r="AG2481" s="69"/>
      <c r="AH2481" s="69"/>
      <c r="AI2481" s="69"/>
      <c r="AJ2481" s="69"/>
      <c r="AK2481" s="69"/>
      <c r="AL2481" s="69"/>
      <c r="AM2481" s="69"/>
      <c r="AN2481" s="69"/>
      <c r="AO2481" s="69"/>
      <c r="AP2481" s="69"/>
      <c r="AQ2481" s="69"/>
      <c r="AR2481" s="69"/>
      <c r="AS2481" s="69"/>
      <c r="AT2481" s="69"/>
      <c r="AU2481" s="69"/>
      <c r="AV2481" s="69"/>
      <c r="AW2481" s="69"/>
      <c r="AX2481" s="69"/>
      <c r="AY2481" s="69"/>
      <c r="AZ2481" s="69"/>
      <c r="BA2481" s="69"/>
      <c r="BB2481" s="69"/>
      <c r="BC2481" s="69"/>
      <c r="BD2481" s="69"/>
      <c r="BE2481" s="69"/>
      <c r="BF2481" s="69"/>
      <c r="BG2481" s="69"/>
      <c r="BH2481" s="69"/>
      <c r="BI2481" s="69"/>
      <c r="BJ2481" s="69"/>
      <c r="BK2481" s="69"/>
      <c r="BL2481" s="69"/>
      <c r="BM2481" s="69"/>
      <c r="BN2481" s="69"/>
      <c r="BO2481" s="69"/>
      <c r="BP2481" s="69"/>
      <c r="BQ2481" s="69"/>
      <c r="BR2481" s="69"/>
      <c r="BS2481" s="69"/>
      <c r="BT2481" s="69"/>
      <c r="BU2481" s="69"/>
      <c r="BV2481" s="69"/>
      <c r="BW2481" s="69"/>
      <c r="BX2481" s="69"/>
      <c r="BY2481" s="69"/>
      <c r="BZ2481" s="69"/>
      <c r="CA2481" s="69"/>
      <c r="CB2481" s="69"/>
      <c r="CC2481" s="69"/>
      <c r="CD2481" s="69"/>
      <c r="CE2481" s="69"/>
      <c r="CF2481" s="69"/>
      <c r="CG2481" s="69"/>
      <c r="CH2481" s="69"/>
      <c r="CI2481" s="69"/>
      <c r="CJ2481" s="69"/>
      <c r="CK2481" s="69"/>
      <c r="CL2481" s="69"/>
      <c r="CM2481" s="69"/>
      <c r="CN2481" s="69"/>
      <c r="CO2481" s="69"/>
      <c r="CP2481" s="69"/>
      <c r="CQ2481" s="69"/>
      <c r="CR2481" s="69"/>
      <c r="CS2481" s="69"/>
      <c r="CT2481" s="69"/>
      <c r="CU2481" s="69"/>
      <c r="CV2481" s="69"/>
      <c r="CW2481" s="69"/>
      <c r="CX2481" s="69"/>
      <c r="CY2481" s="69"/>
      <c r="CZ2481" s="69"/>
      <c r="DA2481" s="69"/>
      <c r="DB2481" s="69"/>
      <c r="DC2481" s="69"/>
      <c r="DD2481" s="69"/>
      <c r="DE2481" s="69"/>
      <c r="DF2481" s="69"/>
      <c r="DG2481" s="69"/>
      <c r="DH2481" s="69"/>
      <c r="DI2481" s="69"/>
      <c r="DJ2481" s="69"/>
      <c r="DK2481" s="69"/>
      <c r="DL2481" s="69"/>
      <c r="DM2481" s="69"/>
      <c r="DN2481" s="69"/>
      <c r="DO2481" s="69"/>
      <c r="DP2481" s="69"/>
      <c r="DQ2481" s="69"/>
      <c r="DR2481" s="69"/>
      <c r="DS2481" s="69"/>
      <c r="DT2481" s="69"/>
      <c r="DU2481" s="69"/>
      <c r="DV2481" s="69"/>
      <c r="DW2481" s="69"/>
      <c r="DX2481" s="69"/>
      <c r="DY2481" s="69"/>
      <c r="DZ2481" s="69"/>
      <c r="EA2481" s="69"/>
      <c r="EB2481" s="69"/>
      <c r="EC2481" s="69"/>
      <c r="ED2481" s="69"/>
      <c r="EE2481" s="69"/>
      <c r="EF2481" s="69"/>
      <c r="EG2481" s="69"/>
      <c r="EH2481" s="69"/>
      <c r="EI2481" s="69"/>
      <c r="EJ2481" s="69"/>
      <c r="EK2481" s="69"/>
      <c r="EL2481" s="69"/>
      <c r="EM2481" s="69"/>
      <c r="EN2481" s="69"/>
      <c r="EO2481" s="69"/>
      <c r="EP2481" s="69"/>
      <c r="EQ2481" s="69"/>
      <c r="ER2481" s="69"/>
      <c r="ES2481" s="69"/>
      <c r="ET2481" s="69"/>
      <c r="EU2481" s="69"/>
      <c r="EV2481" s="69"/>
      <c r="EW2481" s="69"/>
      <c r="EX2481" s="69"/>
      <c r="EY2481" s="69"/>
      <c r="EZ2481" s="69"/>
      <c r="FA2481" s="69"/>
      <c r="FB2481" s="69"/>
      <c r="FC2481" s="69"/>
      <c r="FD2481" s="69"/>
      <c r="FE2481" s="69"/>
      <c r="FF2481" s="69"/>
      <c r="FG2481" s="69"/>
      <c r="FH2481" s="69"/>
      <c r="FI2481" s="69"/>
      <c r="FJ2481" s="69"/>
      <c r="FK2481" s="69"/>
      <c r="FL2481" s="69"/>
      <c r="FM2481" s="69"/>
      <c r="FN2481" s="69"/>
      <c r="FO2481" s="69"/>
      <c r="FP2481" s="69"/>
      <c r="FQ2481" s="69"/>
      <c r="FR2481" s="69"/>
      <c r="FS2481" s="69"/>
      <c r="FT2481" s="69"/>
      <c r="FU2481" s="69"/>
      <c r="FV2481" s="69"/>
      <c r="FW2481" s="69"/>
      <c r="FX2481" s="69"/>
      <c r="FY2481" s="69"/>
      <c r="FZ2481" s="69"/>
      <c r="GA2481" s="69"/>
      <c r="GB2481" s="69"/>
      <c r="GC2481" s="69"/>
      <c r="GD2481" s="69"/>
      <c r="GE2481" s="69"/>
      <c r="GF2481" s="69"/>
      <c r="GG2481" s="69"/>
      <c r="GH2481" s="69"/>
      <c r="GI2481" s="69"/>
      <c r="GJ2481" s="69"/>
      <c r="GK2481" s="69"/>
      <c r="GL2481" s="69"/>
      <c r="GM2481" s="69"/>
      <c r="GN2481" s="69"/>
      <c r="GO2481" s="69"/>
      <c r="GP2481" s="69"/>
      <c r="GQ2481" s="69"/>
      <c r="GR2481" s="69"/>
      <c r="GS2481" s="69"/>
      <c r="GT2481" s="69"/>
      <c r="GU2481" s="69"/>
      <c r="GV2481" s="69"/>
      <c r="GW2481" s="69"/>
      <c r="GX2481" s="69"/>
      <c r="GY2481" s="69"/>
      <c r="GZ2481" s="69"/>
      <c r="HA2481" s="69"/>
      <c r="HB2481" s="69"/>
      <c r="HC2481" s="69"/>
      <c r="HD2481" s="69"/>
      <c r="HE2481" s="69"/>
      <c r="HF2481" s="69"/>
      <c r="HG2481" s="69"/>
      <c r="HH2481" s="69"/>
      <c r="HI2481" s="69"/>
      <c r="HJ2481" s="69"/>
      <c r="HK2481" s="69"/>
      <c r="HL2481" s="69"/>
      <c r="HM2481" s="69"/>
      <c r="HN2481" s="69"/>
      <c r="HO2481" s="69"/>
      <c r="HP2481" s="69"/>
      <c r="HQ2481" s="69"/>
      <c r="HR2481" s="69"/>
      <c r="HS2481" s="69"/>
      <c r="HT2481" s="69"/>
      <c r="HU2481" s="69"/>
      <c r="HV2481" s="69"/>
      <c r="HW2481" s="69"/>
      <c r="HX2481" s="69"/>
      <c r="HY2481" s="69"/>
      <c r="HZ2481" s="69"/>
      <c r="IA2481" s="69"/>
      <c r="IB2481" s="69"/>
      <c r="IC2481" s="69"/>
      <c r="ID2481" s="69"/>
      <c r="IE2481" s="69"/>
      <c r="IF2481" s="69"/>
      <c r="IG2481" s="69"/>
      <c r="IH2481" s="69"/>
      <c r="II2481" s="69"/>
      <c r="IJ2481" s="69"/>
      <c r="IK2481" s="69"/>
      <c r="IL2481" s="69"/>
      <c r="IM2481" s="69"/>
      <c r="IN2481" s="69"/>
    </row>
    <row r="2482" spans="1:248" s="70" customFormat="1" ht="32.1" customHeight="1" x14ac:dyDescent="0.2">
      <c r="A2482" s="137" t="s">
        <v>5004</v>
      </c>
      <c r="B2482" s="145">
        <v>521818</v>
      </c>
      <c r="C2482" s="167" t="s">
        <v>5007</v>
      </c>
      <c r="D2482" s="356">
        <v>100000</v>
      </c>
      <c r="E2482" s="69"/>
      <c r="F2482" s="69"/>
      <c r="G2482" s="69"/>
      <c r="H2482" s="69"/>
      <c r="I2482" s="69"/>
      <c r="J2482" s="69"/>
      <c r="N2482" s="69"/>
      <c r="O2482" s="69"/>
      <c r="P2482" s="69"/>
      <c r="Q2482" s="69"/>
      <c r="R2482" s="69"/>
      <c r="S2482" s="69"/>
      <c r="T2482" s="69"/>
      <c r="U2482" s="69"/>
      <c r="V2482" s="69"/>
      <c r="W2482" s="69"/>
      <c r="X2482" s="69"/>
      <c r="Y2482" s="69"/>
      <c r="Z2482" s="69"/>
      <c r="AA2482" s="69"/>
      <c r="AB2482" s="69"/>
      <c r="AC2482" s="69"/>
      <c r="AD2482" s="69"/>
      <c r="AE2482" s="69"/>
      <c r="AF2482" s="69"/>
      <c r="AG2482" s="69"/>
      <c r="AH2482" s="69"/>
      <c r="AI2482" s="69"/>
      <c r="AJ2482" s="69"/>
      <c r="AK2482" s="69"/>
      <c r="AL2482" s="69"/>
      <c r="AM2482" s="69"/>
      <c r="AN2482" s="69"/>
      <c r="AO2482" s="69"/>
      <c r="AP2482" s="69"/>
      <c r="AQ2482" s="69"/>
      <c r="AR2482" s="69"/>
      <c r="AS2482" s="69"/>
      <c r="AT2482" s="69"/>
      <c r="AU2482" s="69"/>
      <c r="AV2482" s="69"/>
      <c r="AW2482" s="69"/>
      <c r="AX2482" s="69"/>
      <c r="AY2482" s="69"/>
      <c r="AZ2482" s="69"/>
      <c r="BA2482" s="69"/>
      <c r="BB2482" s="69"/>
      <c r="BC2482" s="69"/>
      <c r="BD2482" s="69"/>
      <c r="BE2482" s="69"/>
      <c r="BF2482" s="69"/>
      <c r="BG2482" s="69"/>
      <c r="BH2482" s="69"/>
      <c r="BI2482" s="69"/>
      <c r="BJ2482" s="69"/>
      <c r="BK2482" s="69"/>
      <c r="BL2482" s="69"/>
      <c r="BM2482" s="69"/>
      <c r="BN2482" s="69"/>
      <c r="BO2482" s="69"/>
      <c r="BP2482" s="69"/>
      <c r="BQ2482" s="69"/>
      <c r="BR2482" s="69"/>
      <c r="BS2482" s="69"/>
      <c r="BT2482" s="69"/>
      <c r="BU2482" s="69"/>
      <c r="BV2482" s="69"/>
      <c r="BW2482" s="69"/>
      <c r="BX2482" s="69"/>
      <c r="BY2482" s="69"/>
      <c r="BZ2482" s="69"/>
      <c r="CA2482" s="69"/>
      <c r="CB2482" s="69"/>
      <c r="CC2482" s="69"/>
      <c r="CD2482" s="69"/>
      <c r="CE2482" s="69"/>
      <c r="CF2482" s="69"/>
      <c r="CG2482" s="69"/>
      <c r="CH2482" s="69"/>
      <c r="CI2482" s="69"/>
      <c r="CJ2482" s="69"/>
      <c r="CK2482" s="69"/>
      <c r="CL2482" s="69"/>
      <c r="CM2482" s="69"/>
      <c r="CN2482" s="69"/>
      <c r="CO2482" s="69"/>
      <c r="CP2482" s="69"/>
      <c r="CQ2482" s="69"/>
      <c r="CR2482" s="69"/>
      <c r="CS2482" s="69"/>
      <c r="CT2482" s="69"/>
      <c r="CU2482" s="69"/>
      <c r="CV2482" s="69"/>
      <c r="CW2482" s="69"/>
      <c r="CX2482" s="69"/>
      <c r="CY2482" s="69"/>
      <c r="CZ2482" s="69"/>
      <c r="DA2482" s="69"/>
      <c r="DB2482" s="69"/>
      <c r="DC2482" s="69"/>
      <c r="DD2482" s="69"/>
      <c r="DE2482" s="69"/>
      <c r="DF2482" s="69"/>
      <c r="DG2482" s="69"/>
      <c r="DH2482" s="69"/>
      <c r="DI2482" s="69"/>
      <c r="DJ2482" s="69"/>
      <c r="DK2482" s="69"/>
      <c r="DL2482" s="69"/>
      <c r="DM2482" s="69"/>
      <c r="DN2482" s="69"/>
      <c r="DO2482" s="69"/>
      <c r="DP2482" s="69"/>
      <c r="DQ2482" s="69"/>
      <c r="DR2482" s="69"/>
      <c r="DS2482" s="69"/>
      <c r="DT2482" s="69"/>
      <c r="DU2482" s="69"/>
      <c r="DV2482" s="69"/>
      <c r="DW2482" s="69"/>
      <c r="DX2482" s="69"/>
      <c r="DY2482" s="69"/>
      <c r="DZ2482" s="69"/>
      <c r="EA2482" s="69"/>
      <c r="EB2482" s="69"/>
      <c r="EC2482" s="69"/>
      <c r="ED2482" s="69"/>
      <c r="EE2482" s="69"/>
      <c r="EF2482" s="69"/>
      <c r="EG2482" s="69"/>
      <c r="EH2482" s="69"/>
      <c r="EI2482" s="69"/>
      <c r="EJ2482" s="69"/>
      <c r="EK2482" s="69"/>
      <c r="EL2482" s="69"/>
      <c r="EM2482" s="69"/>
      <c r="EN2482" s="69"/>
      <c r="EO2482" s="69"/>
      <c r="EP2482" s="69"/>
      <c r="EQ2482" s="69"/>
      <c r="ER2482" s="69"/>
      <c r="ES2482" s="69"/>
      <c r="ET2482" s="69"/>
      <c r="EU2482" s="69"/>
      <c r="EV2482" s="69"/>
      <c r="EW2482" s="69"/>
      <c r="EX2482" s="69"/>
      <c r="EY2482" s="69"/>
      <c r="EZ2482" s="69"/>
      <c r="FA2482" s="69"/>
      <c r="FB2482" s="69"/>
      <c r="FC2482" s="69"/>
      <c r="FD2482" s="69"/>
      <c r="FE2482" s="69"/>
      <c r="FF2482" s="69"/>
      <c r="FG2482" s="69"/>
      <c r="FH2482" s="69"/>
      <c r="FI2482" s="69"/>
      <c r="FJ2482" s="69"/>
      <c r="FK2482" s="69"/>
      <c r="FL2482" s="69"/>
      <c r="FM2482" s="69"/>
      <c r="FN2482" s="69"/>
      <c r="FO2482" s="69"/>
      <c r="FP2482" s="69"/>
      <c r="FQ2482" s="69"/>
      <c r="FR2482" s="69"/>
      <c r="FS2482" s="69"/>
      <c r="FT2482" s="69"/>
      <c r="FU2482" s="69"/>
      <c r="FV2482" s="69"/>
      <c r="FW2482" s="69"/>
      <c r="FX2482" s="69"/>
      <c r="FY2482" s="69"/>
      <c r="FZ2482" s="69"/>
      <c r="GA2482" s="69"/>
      <c r="GB2482" s="69"/>
      <c r="GC2482" s="69"/>
      <c r="GD2482" s="69"/>
      <c r="GE2482" s="69"/>
      <c r="GF2482" s="69"/>
      <c r="GG2482" s="69"/>
      <c r="GH2482" s="69"/>
      <c r="GI2482" s="69"/>
      <c r="GJ2482" s="69"/>
      <c r="GK2482" s="69"/>
      <c r="GL2482" s="69"/>
      <c r="GM2482" s="69"/>
      <c r="GN2482" s="69"/>
      <c r="GO2482" s="69"/>
      <c r="GP2482" s="69"/>
      <c r="GQ2482" s="69"/>
      <c r="GR2482" s="69"/>
      <c r="GS2482" s="69"/>
      <c r="GT2482" s="69"/>
      <c r="GU2482" s="69"/>
      <c r="GV2482" s="69"/>
      <c r="GW2482" s="69"/>
      <c r="GX2482" s="69"/>
      <c r="GY2482" s="69"/>
      <c r="GZ2482" s="69"/>
      <c r="HA2482" s="69"/>
      <c r="HB2482" s="69"/>
      <c r="HC2482" s="69"/>
      <c r="HD2482" s="69"/>
      <c r="HE2482" s="69"/>
      <c r="HF2482" s="69"/>
      <c r="HG2482" s="69"/>
      <c r="HH2482" s="69"/>
      <c r="HI2482" s="69"/>
      <c r="HJ2482" s="69"/>
      <c r="HK2482" s="69"/>
      <c r="HL2482" s="69"/>
      <c r="HM2482" s="69"/>
      <c r="HN2482" s="69"/>
      <c r="HO2482" s="69"/>
      <c r="HP2482" s="69"/>
      <c r="HQ2482" s="69"/>
      <c r="HR2482" s="69"/>
      <c r="HS2482" s="69"/>
      <c r="HT2482" s="69"/>
      <c r="HU2482" s="69"/>
      <c r="HV2482" s="69"/>
      <c r="HW2482" s="69"/>
      <c r="HX2482" s="69"/>
      <c r="HY2482" s="69"/>
      <c r="HZ2482" s="69"/>
      <c r="IA2482" s="69"/>
      <c r="IB2482" s="69"/>
      <c r="IC2482" s="69"/>
      <c r="ID2482" s="69"/>
      <c r="IE2482" s="69"/>
      <c r="IF2482" s="69"/>
      <c r="IG2482" s="69"/>
      <c r="IH2482" s="69"/>
      <c r="II2482" s="69"/>
      <c r="IJ2482" s="69"/>
      <c r="IK2482" s="69"/>
      <c r="IL2482" s="69"/>
      <c r="IM2482" s="69"/>
      <c r="IN2482" s="69"/>
    </row>
    <row r="2483" spans="1:248" s="70" customFormat="1" ht="15.95" customHeight="1" x14ac:dyDescent="0.2">
      <c r="A2483" s="171"/>
      <c r="B2483" s="169"/>
      <c r="C2483" s="174" t="s">
        <v>5008</v>
      </c>
      <c r="D2483" s="357"/>
      <c r="E2483" s="69"/>
      <c r="F2483" s="69"/>
      <c r="G2483" s="69"/>
      <c r="H2483" s="69"/>
      <c r="I2483" s="69"/>
      <c r="J2483" s="69"/>
      <c r="N2483" s="69"/>
      <c r="O2483" s="69"/>
      <c r="P2483" s="69"/>
      <c r="Q2483" s="69"/>
      <c r="R2483" s="69"/>
      <c r="S2483" s="69"/>
      <c r="T2483" s="69"/>
      <c r="U2483" s="69"/>
      <c r="V2483" s="69"/>
      <c r="W2483" s="69"/>
      <c r="X2483" s="69"/>
      <c r="Y2483" s="69"/>
      <c r="Z2483" s="69"/>
      <c r="AA2483" s="69"/>
      <c r="AB2483" s="69"/>
      <c r="AC2483" s="69"/>
      <c r="AD2483" s="69"/>
      <c r="AE2483" s="69"/>
      <c r="AF2483" s="69"/>
      <c r="AG2483" s="69"/>
      <c r="AH2483" s="69"/>
      <c r="AI2483" s="69"/>
      <c r="AJ2483" s="69"/>
      <c r="AK2483" s="69"/>
      <c r="AL2483" s="69"/>
      <c r="AM2483" s="69"/>
      <c r="AN2483" s="69"/>
      <c r="AO2483" s="69"/>
      <c r="AP2483" s="69"/>
      <c r="AQ2483" s="69"/>
      <c r="AR2483" s="69"/>
      <c r="AS2483" s="69"/>
      <c r="AT2483" s="69"/>
      <c r="AU2483" s="69"/>
      <c r="AV2483" s="69"/>
      <c r="AW2483" s="69"/>
      <c r="AX2483" s="69"/>
      <c r="AY2483" s="69"/>
      <c r="AZ2483" s="69"/>
      <c r="BA2483" s="69"/>
      <c r="BB2483" s="69"/>
      <c r="BC2483" s="69"/>
      <c r="BD2483" s="69"/>
      <c r="BE2483" s="69"/>
      <c r="BF2483" s="69"/>
      <c r="BG2483" s="69"/>
      <c r="BH2483" s="69"/>
      <c r="BI2483" s="69"/>
      <c r="BJ2483" s="69"/>
      <c r="BK2483" s="69"/>
      <c r="BL2483" s="69"/>
      <c r="BM2483" s="69"/>
      <c r="BN2483" s="69"/>
      <c r="BO2483" s="69"/>
      <c r="BP2483" s="69"/>
      <c r="BQ2483" s="69"/>
      <c r="BR2483" s="69"/>
      <c r="BS2483" s="69"/>
      <c r="BT2483" s="69"/>
      <c r="BU2483" s="69"/>
      <c r="BV2483" s="69"/>
      <c r="BW2483" s="69"/>
      <c r="BX2483" s="69"/>
      <c r="BY2483" s="69"/>
      <c r="BZ2483" s="69"/>
      <c r="CA2483" s="69"/>
      <c r="CB2483" s="69"/>
      <c r="CC2483" s="69"/>
      <c r="CD2483" s="69"/>
      <c r="CE2483" s="69"/>
      <c r="CF2483" s="69"/>
      <c r="CG2483" s="69"/>
      <c r="CH2483" s="69"/>
      <c r="CI2483" s="69"/>
      <c r="CJ2483" s="69"/>
      <c r="CK2483" s="69"/>
      <c r="CL2483" s="69"/>
      <c r="CM2483" s="69"/>
      <c r="CN2483" s="69"/>
      <c r="CO2483" s="69"/>
      <c r="CP2483" s="69"/>
      <c r="CQ2483" s="69"/>
      <c r="CR2483" s="69"/>
      <c r="CS2483" s="69"/>
      <c r="CT2483" s="69"/>
      <c r="CU2483" s="69"/>
      <c r="CV2483" s="69"/>
      <c r="CW2483" s="69"/>
      <c r="CX2483" s="69"/>
      <c r="CY2483" s="69"/>
      <c r="CZ2483" s="69"/>
      <c r="DA2483" s="69"/>
      <c r="DB2483" s="69"/>
      <c r="DC2483" s="69"/>
      <c r="DD2483" s="69"/>
      <c r="DE2483" s="69"/>
      <c r="DF2483" s="69"/>
      <c r="DG2483" s="69"/>
      <c r="DH2483" s="69"/>
      <c r="DI2483" s="69"/>
      <c r="DJ2483" s="69"/>
      <c r="DK2483" s="69"/>
      <c r="DL2483" s="69"/>
      <c r="DM2483" s="69"/>
      <c r="DN2483" s="69"/>
      <c r="DO2483" s="69"/>
      <c r="DP2483" s="69"/>
      <c r="DQ2483" s="69"/>
      <c r="DR2483" s="69"/>
      <c r="DS2483" s="69"/>
      <c r="DT2483" s="69"/>
      <c r="DU2483" s="69"/>
      <c r="DV2483" s="69"/>
      <c r="DW2483" s="69"/>
      <c r="DX2483" s="69"/>
      <c r="DY2483" s="69"/>
      <c r="DZ2483" s="69"/>
      <c r="EA2483" s="69"/>
      <c r="EB2483" s="69"/>
      <c r="EC2483" s="69"/>
      <c r="ED2483" s="69"/>
      <c r="EE2483" s="69"/>
      <c r="EF2483" s="69"/>
      <c r="EG2483" s="69"/>
      <c r="EH2483" s="69"/>
      <c r="EI2483" s="69"/>
      <c r="EJ2483" s="69"/>
      <c r="EK2483" s="69"/>
      <c r="EL2483" s="69"/>
      <c r="EM2483" s="69"/>
      <c r="EN2483" s="69"/>
      <c r="EO2483" s="69"/>
      <c r="EP2483" s="69"/>
      <c r="EQ2483" s="69"/>
      <c r="ER2483" s="69"/>
      <c r="ES2483" s="69"/>
      <c r="ET2483" s="69"/>
      <c r="EU2483" s="69"/>
      <c r="EV2483" s="69"/>
      <c r="EW2483" s="69"/>
      <c r="EX2483" s="69"/>
      <c r="EY2483" s="69"/>
      <c r="EZ2483" s="69"/>
      <c r="FA2483" s="69"/>
      <c r="FB2483" s="69"/>
      <c r="FC2483" s="69"/>
      <c r="FD2483" s="69"/>
      <c r="FE2483" s="69"/>
      <c r="FF2483" s="69"/>
      <c r="FG2483" s="69"/>
      <c r="FH2483" s="69"/>
      <c r="FI2483" s="69"/>
      <c r="FJ2483" s="69"/>
      <c r="FK2483" s="69"/>
      <c r="FL2483" s="69"/>
      <c r="FM2483" s="69"/>
      <c r="FN2483" s="69"/>
      <c r="FO2483" s="69"/>
      <c r="FP2483" s="69"/>
      <c r="FQ2483" s="69"/>
      <c r="FR2483" s="69"/>
      <c r="FS2483" s="69"/>
      <c r="FT2483" s="69"/>
      <c r="FU2483" s="69"/>
      <c r="FV2483" s="69"/>
      <c r="FW2483" s="69"/>
      <c r="FX2483" s="69"/>
      <c r="FY2483" s="69"/>
      <c r="FZ2483" s="69"/>
      <c r="GA2483" s="69"/>
      <c r="GB2483" s="69"/>
      <c r="GC2483" s="69"/>
      <c r="GD2483" s="69"/>
      <c r="GE2483" s="69"/>
      <c r="GF2483" s="69"/>
      <c r="GG2483" s="69"/>
      <c r="GH2483" s="69"/>
      <c r="GI2483" s="69"/>
      <c r="GJ2483" s="69"/>
      <c r="GK2483" s="69"/>
      <c r="GL2483" s="69"/>
      <c r="GM2483" s="69"/>
      <c r="GN2483" s="69"/>
      <c r="GO2483" s="69"/>
      <c r="GP2483" s="69"/>
      <c r="GQ2483" s="69"/>
      <c r="GR2483" s="69"/>
      <c r="GS2483" s="69"/>
      <c r="GT2483" s="69"/>
      <c r="GU2483" s="69"/>
      <c r="GV2483" s="69"/>
      <c r="GW2483" s="69"/>
      <c r="GX2483" s="69"/>
      <c r="GY2483" s="69"/>
      <c r="GZ2483" s="69"/>
      <c r="HA2483" s="69"/>
      <c r="HB2483" s="69"/>
      <c r="HC2483" s="69"/>
      <c r="HD2483" s="69"/>
      <c r="HE2483" s="69"/>
      <c r="HF2483" s="69"/>
      <c r="HG2483" s="69"/>
      <c r="HH2483" s="69"/>
      <c r="HI2483" s="69"/>
      <c r="HJ2483" s="69"/>
      <c r="HK2483" s="69"/>
      <c r="HL2483" s="69"/>
      <c r="HM2483" s="69"/>
      <c r="HN2483" s="69"/>
      <c r="HO2483" s="69"/>
      <c r="HP2483" s="69"/>
      <c r="HQ2483" s="69"/>
      <c r="HR2483" s="69"/>
      <c r="HS2483" s="69"/>
      <c r="HT2483" s="69"/>
      <c r="HU2483" s="69"/>
      <c r="HV2483" s="69"/>
      <c r="HW2483" s="69"/>
      <c r="HX2483" s="69"/>
      <c r="HY2483" s="69"/>
      <c r="HZ2483" s="69"/>
      <c r="IA2483" s="69"/>
      <c r="IB2483" s="69"/>
      <c r="IC2483" s="69"/>
      <c r="ID2483" s="69"/>
      <c r="IE2483" s="69"/>
      <c r="IF2483" s="69"/>
      <c r="IG2483" s="69"/>
      <c r="IH2483" s="69"/>
      <c r="II2483" s="69"/>
      <c r="IJ2483" s="69"/>
      <c r="IK2483" s="69"/>
      <c r="IL2483" s="69"/>
      <c r="IM2483" s="69"/>
      <c r="IN2483" s="69"/>
    </row>
    <row r="2484" spans="1:248" s="70" customFormat="1" ht="32.1" customHeight="1" x14ac:dyDescent="0.2">
      <c r="A2484" s="170" t="s">
        <v>5009</v>
      </c>
      <c r="B2484" s="172">
        <v>521819</v>
      </c>
      <c r="C2484" s="167" t="s">
        <v>5010</v>
      </c>
      <c r="D2484" s="356">
        <v>50000</v>
      </c>
      <c r="E2484" s="69"/>
      <c r="F2484" s="69"/>
      <c r="G2484" s="69"/>
      <c r="H2484" s="69"/>
      <c r="I2484" s="69"/>
      <c r="J2484" s="69"/>
      <c r="N2484" s="69"/>
      <c r="O2484" s="69"/>
      <c r="P2484" s="69"/>
      <c r="Q2484" s="69"/>
      <c r="R2484" s="69"/>
      <c r="S2484" s="69"/>
      <c r="T2484" s="69"/>
      <c r="U2484" s="69"/>
      <c r="V2484" s="69"/>
      <c r="W2484" s="69"/>
      <c r="X2484" s="69"/>
      <c r="Y2484" s="69"/>
      <c r="Z2484" s="69"/>
      <c r="AA2484" s="69"/>
      <c r="AB2484" s="69"/>
      <c r="AC2484" s="69"/>
      <c r="AD2484" s="69"/>
      <c r="AE2484" s="69"/>
      <c r="AF2484" s="69"/>
      <c r="AG2484" s="69"/>
      <c r="AH2484" s="69"/>
      <c r="AI2484" s="69"/>
      <c r="AJ2484" s="69"/>
      <c r="AK2484" s="69"/>
      <c r="AL2484" s="69"/>
      <c r="AM2484" s="69"/>
      <c r="AN2484" s="69"/>
      <c r="AO2484" s="69"/>
      <c r="AP2484" s="69"/>
      <c r="AQ2484" s="69"/>
      <c r="AR2484" s="69"/>
      <c r="AS2484" s="69"/>
      <c r="AT2484" s="69"/>
      <c r="AU2484" s="69"/>
      <c r="AV2484" s="69"/>
      <c r="AW2484" s="69"/>
      <c r="AX2484" s="69"/>
      <c r="AY2484" s="69"/>
      <c r="AZ2484" s="69"/>
      <c r="BA2484" s="69"/>
      <c r="BB2484" s="69"/>
      <c r="BC2484" s="69"/>
      <c r="BD2484" s="69"/>
      <c r="BE2484" s="69"/>
      <c r="BF2484" s="69"/>
      <c r="BG2484" s="69"/>
      <c r="BH2484" s="69"/>
      <c r="BI2484" s="69"/>
      <c r="BJ2484" s="69"/>
      <c r="BK2484" s="69"/>
      <c r="BL2484" s="69"/>
      <c r="BM2484" s="69"/>
      <c r="BN2484" s="69"/>
      <c r="BO2484" s="69"/>
      <c r="BP2484" s="69"/>
      <c r="BQ2484" s="69"/>
      <c r="BR2484" s="69"/>
      <c r="BS2484" s="69"/>
      <c r="BT2484" s="69"/>
      <c r="BU2484" s="69"/>
      <c r="BV2484" s="69"/>
      <c r="BW2484" s="69"/>
      <c r="BX2484" s="69"/>
      <c r="BY2484" s="69"/>
      <c r="BZ2484" s="69"/>
      <c r="CA2484" s="69"/>
      <c r="CB2484" s="69"/>
      <c r="CC2484" s="69"/>
      <c r="CD2484" s="69"/>
      <c r="CE2484" s="69"/>
      <c r="CF2484" s="69"/>
      <c r="CG2484" s="69"/>
      <c r="CH2484" s="69"/>
      <c r="CI2484" s="69"/>
      <c r="CJ2484" s="69"/>
      <c r="CK2484" s="69"/>
      <c r="CL2484" s="69"/>
      <c r="CM2484" s="69"/>
      <c r="CN2484" s="69"/>
      <c r="CO2484" s="69"/>
      <c r="CP2484" s="69"/>
      <c r="CQ2484" s="69"/>
      <c r="CR2484" s="69"/>
      <c r="CS2484" s="69"/>
      <c r="CT2484" s="69"/>
      <c r="CU2484" s="69"/>
      <c r="CV2484" s="69"/>
      <c r="CW2484" s="69"/>
      <c r="CX2484" s="69"/>
      <c r="CY2484" s="69"/>
      <c r="CZ2484" s="69"/>
      <c r="DA2484" s="69"/>
      <c r="DB2484" s="69"/>
      <c r="DC2484" s="69"/>
      <c r="DD2484" s="69"/>
      <c r="DE2484" s="69"/>
      <c r="DF2484" s="69"/>
      <c r="DG2484" s="69"/>
      <c r="DH2484" s="69"/>
      <c r="DI2484" s="69"/>
      <c r="DJ2484" s="69"/>
      <c r="DK2484" s="69"/>
      <c r="DL2484" s="69"/>
      <c r="DM2484" s="69"/>
      <c r="DN2484" s="69"/>
      <c r="DO2484" s="69"/>
      <c r="DP2484" s="69"/>
      <c r="DQ2484" s="69"/>
      <c r="DR2484" s="69"/>
      <c r="DS2484" s="69"/>
      <c r="DT2484" s="69"/>
      <c r="DU2484" s="69"/>
      <c r="DV2484" s="69"/>
      <c r="DW2484" s="69"/>
      <c r="DX2484" s="69"/>
      <c r="DY2484" s="69"/>
      <c r="DZ2484" s="69"/>
      <c r="EA2484" s="69"/>
      <c r="EB2484" s="69"/>
      <c r="EC2484" s="69"/>
      <c r="ED2484" s="69"/>
      <c r="EE2484" s="69"/>
      <c r="EF2484" s="69"/>
      <c r="EG2484" s="69"/>
      <c r="EH2484" s="69"/>
      <c r="EI2484" s="69"/>
      <c r="EJ2484" s="69"/>
      <c r="EK2484" s="69"/>
      <c r="EL2484" s="69"/>
      <c r="EM2484" s="69"/>
      <c r="EN2484" s="69"/>
      <c r="EO2484" s="69"/>
      <c r="EP2484" s="69"/>
      <c r="EQ2484" s="69"/>
      <c r="ER2484" s="69"/>
      <c r="ES2484" s="69"/>
      <c r="ET2484" s="69"/>
      <c r="EU2484" s="69"/>
      <c r="EV2484" s="69"/>
      <c r="EW2484" s="69"/>
      <c r="EX2484" s="69"/>
      <c r="EY2484" s="69"/>
      <c r="EZ2484" s="69"/>
      <c r="FA2484" s="69"/>
      <c r="FB2484" s="69"/>
      <c r="FC2484" s="69"/>
      <c r="FD2484" s="69"/>
      <c r="FE2484" s="69"/>
      <c r="FF2484" s="69"/>
      <c r="FG2484" s="69"/>
      <c r="FH2484" s="69"/>
      <c r="FI2484" s="69"/>
      <c r="FJ2484" s="69"/>
      <c r="FK2484" s="69"/>
      <c r="FL2484" s="69"/>
      <c r="FM2484" s="69"/>
      <c r="FN2484" s="69"/>
      <c r="FO2484" s="69"/>
      <c r="FP2484" s="69"/>
      <c r="FQ2484" s="69"/>
      <c r="FR2484" s="69"/>
      <c r="FS2484" s="69"/>
      <c r="FT2484" s="69"/>
      <c r="FU2484" s="69"/>
      <c r="FV2484" s="69"/>
      <c r="FW2484" s="69"/>
      <c r="FX2484" s="69"/>
      <c r="FY2484" s="69"/>
      <c r="FZ2484" s="69"/>
      <c r="GA2484" s="69"/>
      <c r="GB2484" s="69"/>
      <c r="GC2484" s="69"/>
      <c r="GD2484" s="69"/>
      <c r="GE2484" s="69"/>
      <c r="GF2484" s="69"/>
      <c r="GG2484" s="69"/>
      <c r="GH2484" s="69"/>
      <c r="GI2484" s="69"/>
      <c r="GJ2484" s="69"/>
      <c r="GK2484" s="69"/>
      <c r="GL2484" s="69"/>
      <c r="GM2484" s="69"/>
      <c r="GN2484" s="69"/>
      <c r="GO2484" s="69"/>
      <c r="GP2484" s="69"/>
      <c r="GQ2484" s="69"/>
      <c r="GR2484" s="69"/>
      <c r="GS2484" s="69"/>
      <c r="GT2484" s="69"/>
      <c r="GU2484" s="69"/>
      <c r="GV2484" s="69"/>
      <c r="GW2484" s="69"/>
      <c r="GX2484" s="69"/>
      <c r="GY2484" s="69"/>
      <c r="GZ2484" s="69"/>
      <c r="HA2484" s="69"/>
      <c r="HB2484" s="69"/>
      <c r="HC2484" s="69"/>
      <c r="HD2484" s="69"/>
      <c r="HE2484" s="69"/>
      <c r="HF2484" s="69"/>
      <c r="HG2484" s="69"/>
      <c r="HH2484" s="69"/>
      <c r="HI2484" s="69"/>
      <c r="HJ2484" s="69"/>
      <c r="HK2484" s="69"/>
      <c r="HL2484" s="69"/>
      <c r="HM2484" s="69"/>
      <c r="HN2484" s="69"/>
      <c r="HO2484" s="69"/>
      <c r="HP2484" s="69"/>
      <c r="HQ2484" s="69"/>
      <c r="HR2484" s="69"/>
      <c r="HS2484" s="69"/>
      <c r="HT2484" s="69"/>
      <c r="HU2484" s="69"/>
      <c r="HV2484" s="69"/>
      <c r="HW2484" s="69"/>
      <c r="HX2484" s="69"/>
      <c r="HY2484" s="69"/>
      <c r="HZ2484" s="69"/>
      <c r="IA2484" s="69"/>
      <c r="IB2484" s="69"/>
      <c r="IC2484" s="69"/>
      <c r="ID2484" s="69"/>
      <c r="IE2484" s="69"/>
      <c r="IF2484" s="69"/>
      <c r="IG2484" s="69"/>
      <c r="IH2484" s="69"/>
      <c r="II2484" s="69"/>
      <c r="IJ2484" s="69"/>
      <c r="IK2484" s="69"/>
      <c r="IL2484" s="69"/>
      <c r="IM2484" s="69"/>
      <c r="IN2484" s="69"/>
    </row>
    <row r="2485" spans="1:248" s="70" customFormat="1" ht="15.95" customHeight="1" x14ac:dyDescent="0.2">
      <c r="A2485" s="170" t="s">
        <v>5009</v>
      </c>
      <c r="B2485" s="172">
        <v>521820</v>
      </c>
      <c r="C2485" s="167" t="s">
        <v>5011</v>
      </c>
      <c r="D2485" s="356">
        <v>100000</v>
      </c>
      <c r="E2485" s="69"/>
      <c r="F2485" s="69"/>
      <c r="G2485" s="69"/>
      <c r="H2485" s="69"/>
      <c r="I2485" s="69"/>
      <c r="J2485" s="69"/>
      <c r="N2485" s="69"/>
      <c r="O2485" s="69"/>
      <c r="P2485" s="69"/>
      <c r="Q2485" s="69"/>
      <c r="R2485" s="69"/>
      <c r="S2485" s="69"/>
      <c r="T2485" s="69"/>
      <c r="U2485" s="69"/>
      <c r="V2485" s="69"/>
      <c r="W2485" s="69"/>
      <c r="X2485" s="69"/>
      <c r="Y2485" s="69"/>
      <c r="Z2485" s="69"/>
      <c r="AA2485" s="69"/>
      <c r="AB2485" s="69"/>
      <c r="AC2485" s="69"/>
      <c r="AD2485" s="69"/>
      <c r="AE2485" s="69"/>
      <c r="AF2485" s="69"/>
      <c r="AG2485" s="69"/>
      <c r="AH2485" s="69"/>
      <c r="AI2485" s="69"/>
      <c r="AJ2485" s="69"/>
      <c r="AK2485" s="69"/>
      <c r="AL2485" s="69"/>
      <c r="AM2485" s="69"/>
      <c r="AN2485" s="69"/>
      <c r="AO2485" s="69"/>
      <c r="AP2485" s="69"/>
      <c r="AQ2485" s="69"/>
      <c r="AR2485" s="69"/>
      <c r="AS2485" s="69"/>
      <c r="AT2485" s="69"/>
      <c r="AU2485" s="69"/>
      <c r="AV2485" s="69"/>
      <c r="AW2485" s="69"/>
      <c r="AX2485" s="69"/>
      <c r="AY2485" s="69"/>
      <c r="AZ2485" s="69"/>
      <c r="BA2485" s="69"/>
      <c r="BB2485" s="69"/>
      <c r="BC2485" s="69"/>
      <c r="BD2485" s="69"/>
      <c r="BE2485" s="69"/>
      <c r="BF2485" s="69"/>
      <c r="BG2485" s="69"/>
      <c r="BH2485" s="69"/>
      <c r="BI2485" s="69"/>
      <c r="BJ2485" s="69"/>
      <c r="BK2485" s="69"/>
      <c r="BL2485" s="69"/>
      <c r="BM2485" s="69"/>
      <c r="BN2485" s="69"/>
      <c r="BO2485" s="69"/>
      <c r="BP2485" s="69"/>
      <c r="BQ2485" s="69"/>
      <c r="BR2485" s="69"/>
      <c r="BS2485" s="69"/>
      <c r="BT2485" s="69"/>
      <c r="BU2485" s="69"/>
      <c r="BV2485" s="69"/>
      <c r="BW2485" s="69"/>
      <c r="BX2485" s="69"/>
      <c r="BY2485" s="69"/>
      <c r="BZ2485" s="69"/>
      <c r="CA2485" s="69"/>
      <c r="CB2485" s="69"/>
      <c r="CC2485" s="69"/>
      <c r="CD2485" s="69"/>
      <c r="CE2485" s="69"/>
      <c r="CF2485" s="69"/>
      <c r="CG2485" s="69"/>
      <c r="CH2485" s="69"/>
      <c r="CI2485" s="69"/>
      <c r="CJ2485" s="69"/>
      <c r="CK2485" s="69"/>
      <c r="CL2485" s="69"/>
      <c r="CM2485" s="69"/>
      <c r="CN2485" s="69"/>
      <c r="CO2485" s="69"/>
      <c r="CP2485" s="69"/>
      <c r="CQ2485" s="69"/>
      <c r="CR2485" s="69"/>
      <c r="CS2485" s="69"/>
      <c r="CT2485" s="69"/>
      <c r="CU2485" s="69"/>
      <c r="CV2485" s="69"/>
      <c r="CW2485" s="69"/>
      <c r="CX2485" s="69"/>
      <c r="CY2485" s="69"/>
      <c r="CZ2485" s="69"/>
      <c r="DA2485" s="69"/>
      <c r="DB2485" s="69"/>
      <c r="DC2485" s="69"/>
      <c r="DD2485" s="69"/>
      <c r="DE2485" s="69"/>
      <c r="DF2485" s="69"/>
      <c r="DG2485" s="69"/>
      <c r="DH2485" s="69"/>
      <c r="DI2485" s="69"/>
      <c r="DJ2485" s="69"/>
      <c r="DK2485" s="69"/>
      <c r="DL2485" s="69"/>
      <c r="DM2485" s="69"/>
      <c r="DN2485" s="69"/>
      <c r="DO2485" s="69"/>
      <c r="DP2485" s="69"/>
      <c r="DQ2485" s="69"/>
      <c r="DR2485" s="69"/>
      <c r="DS2485" s="69"/>
      <c r="DT2485" s="69"/>
      <c r="DU2485" s="69"/>
      <c r="DV2485" s="69"/>
      <c r="DW2485" s="69"/>
      <c r="DX2485" s="69"/>
      <c r="DY2485" s="69"/>
      <c r="DZ2485" s="69"/>
      <c r="EA2485" s="69"/>
      <c r="EB2485" s="69"/>
      <c r="EC2485" s="69"/>
      <c r="ED2485" s="69"/>
      <c r="EE2485" s="69"/>
      <c r="EF2485" s="69"/>
      <c r="EG2485" s="69"/>
      <c r="EH2485" s="69"/>
      <c r="EI2485" s="69"/>
      <c r="EJ2485" s="69"/>
      <c r="EK2485" s="69"/>
      <c r="EL2485" s="69"/>
      <c r="EM2485" s="69"/>
      <c r="EN2485" s="69"/>
      <c r="EO2485" s="69"/>
      <c r="EP2485" s="69"/>
      <c r="EQ2485" s="69"/>
      <c r="ER2485" s="69"/>
      <c r="ES2485" s="69"/>
      <c r="ET2485" s="69"/>
      <c r="EU2485" s="69"/>
      <c r="EV2485" s="69"/>
      <c r="EW2485" s="69"/>
      <c r="EX2485" s="69"/>
      <c r="EY2485" s="69"/>
      <c r="EZ2485" s="69"/>
      <c r="FA2485" s="69"/>
      <c r="FB2485" s="69"/>
      <c r="FC2485" s="69"/>
      <c r="FD2485" s="69"/>
      <c r="FE2485" s="69"/>
      <c r="FF2485" s="69"/>
      <c r="FG2485" s="69"/>
      <c r="FH2485" s="69"/>
      <c r="FI2485" s="69"/>
      <c r="FJ2485" s="69"/>
      <c r="FK2485" s="69"/>
      <c r="FL2485" s="69"/>
      <c r="FM2485" s="69"/>
      <c r="FN2485" s="69"/>
      <c r="FO2485" s="69"/>
      <c r="FP2485" s="69"/>
      <c r="FQ2485" s="69"/>
      <c r="FR2485" s="69"/>
      <c r="FS2485" s="69"/>
      <c r="FT2485" s="69"/>
      <c r="FU2485" s="69"/>
      <c r="FV2485" s="69"/>
      <c r="FW2485" s="69"/>
      <c r="FX2485" s="69"/>
      <c r="FY2485" s="69"/>
      <c r="FZ2485" s="69"/>
      <c r="GA2485" s="69"/>
      <c r="GB2485" s="69"/>
      <c r="GC2485" s="69"/>
      <c r="GD2485" s="69"/>
      <c r="GE2485" s="69"/>
      <c r="GF2485" s="69"/>
      <c r="GG2485" s="69"/>
      <c r="GH2485" s="69"/>
      <c r="GI2485" s="69"/>
      <c r="GJ2485" s="69"/>
      <c r="GK2485" s="69"/>
      <c r="GL2485" s="69"/>
      <c r="GM2485" s="69"/>
      <c r="GN2485" s="69"/>
      <c r="GO2485" s="69"/>
      <c r="GP2485" s="69"/>
      <c r="GQ2485" s="69"/>
      <c r="GR2485" s="69"/>
      <c r="GS2485" s="69"/>
      <c r="GT2485" s="69"/>
      <c r="GU2485" s="69"/>
      <c r="GV2485" s="69"/>
      <c r="GW2485" s="69"/>
      <c r="GX2485" s="69"/>
      <c r="GY2485" s="69"/>
      <c r="GZ2485" s="69"/>
      <c r="HA2485" s="69"/>
      <c r="HB2485" s="69"/>
      <c r="HC2485" s="69"/>
      <c r="HD2485" s="69"/>
      <c r="HE2485" s="69"/>
      <c r="HF2485" s="69"/>
      <c r="HG2485" s="69"/>
      <c r="HH2485" s="69"/>
      <c r="HI2485" s="69"/>
      <c r="HJ2485" s="69"/>
      <c r="HK2485" s="69"/>
      <c r="HL2485" s="69"/>
      <c r="HM2485" s="69"/>
      <c r="HN2485" s="69"/>
      <c r="HO2485" s="69"/>
      <c r="HP2485" s="69"/>
      <c r="HQ2485" s="69"/>
      <c r="HR2485" s="69"/>
      <c r="HS2485" s="69"/>
      <c r="HT2485" s="69"/>
      <c r="HU2485" s="69"/>
      <c r="HV2485" s="69"/>
      <c r="HW2485" s="69"/>
      <c r="HX2485" s="69"/>
      <c r="HY2485" s="69"/>
      <c r="HZ2485" s="69"/>
      <c r="IA2485" s="69"/>
      <c r="IB2485" s="69"/>
      <c r="IC2485" s="69"/>
      <c r="ID2485" s="69"/>
      <c r="IE2485" s="69"/>
      <c r="IF2485" s="69"/>
      <c r="IG2485" s="69"/>
      <c r="IH2485" s="69"/>
      <c r="II2485" s="69"/>
      <c r="IJ2485" s="69"/>
      <c r="IK2485" s="69"/>
      <c r="IL2485" s="69"/>
      <c r="IM2485" s="69"/>
      <c r="IN2485" s="69"/>
    </row>
    <row r="2486" spans="1:248" s="70" customFormat="1" ht="15.95" customHeight="1" x14ac:dyDescent="0.2">
      <c r="A2486" s="170" t="s">
        <v>5009</v>
      </c>
      <c r="B2486" s="172">
        <v>521821</v>
      </c>
      <c r="C2486" s="167" t="s">
        <v>5012</v>
      </c>
      <c r="D2486" s="356">
        <v>180000</v>
      </c>
      <c r="E2486" s="69"/>
      <c r="F2486" s="69"/>
      <c r="G2486" s="69"/>
      <c r="H2486" s="69"/>
      <c r="I2486" s="69"/>
      <c r="J2486" s="69"/>
      <c r="N2486" s="69"/>
      <c r="O2486" s="69"/>
      <c r="P2486" s="69"/>
      <c r="Q2486" s="69"/>
      <c r="R2486" s="69"/>
      <c r="S2486" s="69"/>
      <c r="T2486" s="69"/>
      <c r="U2486" s="69"/>
      <c r="V2486" s="69"/>
      <c r="W2486" s="69"/>
      <c r="X2486" s="69"/>
      <c r="Y2486" s="69"/>
      <c r="Z2486" s="69"/>
      <c r="AA2486" s="69"/>
      <c r="AB2486" s="69"/>
      <c r="AC2486" s="69"/>
      <c r="AD2486" s="69"/>
      <c r="AE2486" s="69"/>
      <c r="AF2486" s="69"/>
      <c r="AG2486" s="69"/>
      <c r="AH2486" s="69"/>
      <c r="AI2486" s="69"/>
      <c r="AJ2486" s="69"/>
      <c r="AK2486" s="69"/>
      <c r="AL2486" s="69"/>
      <c r="AM2486" s="69"/>
      <c r="AN2486" s="69"/>
      <c r="AO2486" s="69"/>
      <c r="AP2486" s="69"/>
      <c r="AQ2486" s="69"/>
      <c r="AR2486" s="69"/>
      <c r="AS2486" s="69"/>
      <c r="AT2486" s="69"/>
      <c r="AU2486" s="69"/>
      <c r="AV2486" s="69"/>
      <c r="AW2486" s="69"/>
      <c r="AX2486" s="69"/>
      <c r="AY2486" s="69"/>
      <c r="AZ2486" s="69"/>
      <c r="BA2486" s="69"/>
      <c r="BB2486" s="69"/>
      <c r="BC2486" s="69"/>
      <c r="BD2486" s="69"/>
      <c r="BE2486" s="69"/>
      <c r="BF2486" s="69"/>
      <c r="BG2486" s="69"/>
      <c r="BH2486" s="69"/>
      <c r="BI2486" s="69"/>
      <c r="BJ2486" s="69"/>
      <c r="BK2486" s="69"/>
      <c r="BL2486" s="69"/>
      <c r="BM2486" s="69"/>
      <c r="BN2486" s="69"/>
      <c r="BO2486" s="69"/>
      <c r="BP2486" s="69"/>
      <c r="BQ2486" s="69"/>
      <c r="BR2486" s="69"/>
      <c r="BS2486" s="69"/>
      <c r="BT2486" s="69"/>
      <c r="BU2486" s="69"/>
      <c r="BV2486" s="69"/>
      <c r="BW2486" s="69"/>
      <c r="BX2486" s="69"/>
      <c r="BY2486" s="69"/>
      <c r="BZ2486" s="69"/>
      <c r="CA2486" s="69"/>
      <c r="CB2486" s="69"/>
      <c r="CC2486" s="69"/>
      <c r="CD2486" s="69"/>
      <c r="CE2486" s="69"/>
      <c r="CF2486" s="69"/>
      <c r="CG2486" s="69"/>
      <c r="CH2486" s="69"/>
      <c r="CI2486" s="69"/>
      <c r="CJ2486" s="69"/>
      <c r="CK2486" s="69"/>
      <c r="CL2486" s="69"/>
      <c r="CM2486" s="69"/>
      <c r="CN2486" s="69"/>
      <c r="CO2486" s="69"/>
      <c r="CP2486" s="69"/>
      <c r="CQ2486" s="69"/>
      <c r="CR2486" s="69"/>
      <c r="CS2486" s="69"/>
      <c r="CT2486" s="69"/>
      <c r="CU2486" s="69"/>
      <c r="CV2486" s="69"/>
      <c r="CW2486" s="69"/>
      <c r="CX2486" s="69"/>
      <c r="CY2486" s="69"/>
      <c r="CZ2486" s="69"/>
      <c r="DA2486" s="69"/>
      <c r="DB2486" s="69"/>
      <c r="DC2486" s="69"/>
      <c r="DD2486" s="69"/>
      <c r="DE2486" s="69"/>
      <c r="DF2486" s="69"/>
      <c r="DG2486" s="69"/>
      <c r="DH2486" s="69"/>
      <c r="DI2486" s="69"/>
      <c r="DJ2486" s="69"/>
      <c r="DK2486" s="69"/>
      <c r="DL2486" s="69"/>
      <c r="DM2486" s="69"/>
      <c r="DN2486" s="69"/>
      <c r="DO2486" s="69"/>
      <c r="DP2486" s="69"/>
      <c r="DQ2486" s="69"/>
      <c r="DR2486" s="69"/>
      <c r="DS2486" s="69"/>
      <c r="DT2486" s="69"/>
      <c r="DU2486" s="69"/>
      <c r="DV2486" s="69"/>
      <c r="DW2486" s="69"/>
      <c r="DX2486" s="69"/>
      <c r="DY2486" s="69"/>
      <c r="DZ2486" s="69"/>
      <c r="EA2486" s="69"/>
      <c r="EB2486" s="69"/>
      <c r="EC2486" s="69"/>
      <c r="ED2486" s="69"/>
      <c r="EE2486" s="69"/>
      <c r="EF2486" s="69"/>
      <c r="EG2486" s="69"/>
      <c r="EH2486" s="69"/>
      <c r="EI2486" s="69"/>
      <c r="EJ2486" s="69"/>
      <c r="EK2486" s="69"/>
      <c r="EL2486" s="69"/>
      <c r="EM2486" s="69"/>
      <c r="EN2486" s="69"/>
      <c r="EO2486" s="69"/>
      <c r="EP2486" s="69"/>
      <c r="EQ2486" s="69"/>
      <c r="ER2486" s="69"/>
      <c r="ES2486" s="69"/>
      <c r="ET2486" s="69"/>
      <c r="EU2486" s="69"/>
      <c r="EV2486" s="69"/>
      <c r="EW2486" s="69"/>
      <c r="EX2486" s="69"/>
      <c r="EY2486" s="69"/>
      <c r="EZ2486" s="69"/>
      <c r="FA2486" s="69"/>
      <c r="FB2486" s="69"/>
      <c r="FC2486" s="69"/>
      <c r="FD2486" s="69"/>
      <c r="FE2486" s="69"/>
      <c r="FF2486" s="69"/>
      <c r="FG2486" s="69"/>
      <c r="FH2486" s="69"/>
      <c r="FI2486" s="69"/>
      <c r="FJ2486" s="69"/>
      <c r="FK2486" s="69"/>
      <c r="FL2486" s="69"/>
      <c r="FM2486" s="69"/>
      <c r="FN2486" s="69"/>
      <c r="FO2486" s="69"/>
      <c r="FP2486" s="69"/>
      <c r="FQ2486" s="69"/>
      <c r="FR2486" s="69"/>
      <c r="FS2486" s="69"/>
      <c r="FT2486" s="69"/>
      <c r="FU2486" s="69"/>
      <c r="FV2486" s="69"/>
      <c r="FW2486" s="69"/>
      <c r="FX2486" s="69"/>
      <c r="FY2486" s="69"/>
      <c r="FZ2486" s="69"/>
      <c r="GA2486" s="69"/>
      <c r="GB2486" s="69"/>
      <c r="GC2486" s="69"/>
      <c r="GD2486" s="69"/>
      <c r="GE2486" s="69"/>
      <c r="GF2486" s="69"/>
      <c r="GG2486" s="69"/>
      <c r="GH2486" s="69"/>
      <c r="GI2486" s="69"/>
      <c r="GJ2486" s="69"/>
      <c r="GK2486" s="69"/>
      <c r="GL2486" s="69"/>
      <c r="GM2486" s="69"/>
      <c r="GN2486" s="69"/>
      <c r="GO2486" s="69"/>
      <c r="GP2486" s="69"/>
      <c r="GQ2486" s="69"/>
      <c r="GR2486" s="69"/>
      <c r="GS2486" s="69"/>
      <c r="GT2486" s="69"/>
      <c r="GU2486" s="69"/>
      <c r="GV2486" s="69"/>
      <c r="GW2486" s="69"/>
      <c r="GX2486" s="69"/>
      <c r="GY2486" s="69"/>
      <c r="GZ2486" s="69"/>
      <c r="HA2486" s="69"/>
      <c r="HB2486" s="69"/>
      <c r="HC2486" s="69"/>
      <c r="HD2486" s="69"/>
      <c r="HE2486" s="69"/>
      <c r="HF2486" s="69"/>
      <c r="HG2486" s="69"/>
      <c r="HH2486" s="69"/>
      <c r="HI2486" s="69"/>
      <c r="HJ2486" s="69"/>
      <c r="HK2486" s="69"/>
      <c r="HL2486" s="69"/>
      <c r="HM2486" s="69"/>
      <c r="HN2486" s="69"/>
      <c r="HO2486" s="69"/>
      <c r="HP2486" s="69"/>
      <c r="HQ2486" s="69"/>
      <c r="HR2486" s="69"/>
      <c r="HS2486" s="69"/>
      <c r="HT2486" s="69"/>
      <c r="HU2486" s="69"/>
      <c r="HV2486" s="69"/>
      <c r="HW2486" s="69"/>
      <c r="HX2486" s="69"/>
      <c r="HY2486" s="69"/>
      <c r="HZ2486" s="69"/>
      <c r="IA2486" s="69"/>
      <c r="IB2486" s="69"/>
      <c r="IC2486" s="69"/>
      <c r="ID2486" s="69"/>
      <c r="IE2486" s="69"/>
      <c r="IF2486" s="69"/>
      <c r="IG2486" s="69"/>
      <c r="IH2486" s="69"/>
      <c r="II2486" s="69"/>
      <c r="IJ2486" s="69"/>
      <c r="IK2486" s="69"/>
      <c r="IL2486" s="69"/>
      <c r="IM2486" s="69"/>
      <c r="IN2486" s="69"/>
    </row>
    <row r="2487" spans="1:248" s="70" customFormat="1" ht="32.1" customHeight="1" x14ac:dyDescent="0.2">
      <c r="A2487" s="171"/>
      <c r="B2487" s="171"/>
      <c r="C2487" s="169" t="s">
        <v>5013</v>
      </c>
      <c r="D2487" s="357"/>
      <c r="E2487" s="69"/>
      <c r="F2487" s="69"/>
      <c r="G2487" s="69"/>
      <c r="H2487" s="69"/>
      <c r="I2487" s="69"/>
      <c r="J2487" s="69"/>
      <c r="N2487" s="69"/>
      <c r="O2487" s="69"/>
      <c r="P2487" s="69"/>
      <c r="Q2487" s="69"/>
      <c r="R2487" s="69"/>
      <c r="S2487" s="69"/>
      <c r="T2487" s="69"/>
      <c r="U2487" s="69"/>
      <c r="V2487" s="69"/>
      <c r="W2487" s="69"/>
      <c r="X2487" s="69"/>
      <c r="Y2487" s="69"/>
      <c r="Z2487" s="69"/>
      <c r="AA2487" s="69"/>
      <c r="AB2487" s="69"/>
      <c r="AC2487" s="69"/>
      <c r="AD2487" s="69"/>
      <c r="AE2487" s="69"/>
      <c r="AF2487" s="69"/>
      <c r="AG2487" s="69"/>
      <c r="AH2487" s="69"/>
      <c r="AI2487" s="69"/>
      <c r="AJ2487" s="69"/>
      <c r="AK2487" s="69"/>
      <c r="AL2487" s="69"/>
      <c r="AM2487" s="69"/>
      <c r="AN2487" s="69"/>
      <c r="AO2487" s="69"/>
      <c r="AP2487" s="69"/>
      <c r="AQ2487" s="69"/>
      <c r="AR2487" s="69"/>
      <c r="AS2487" s="69"/>
      <c r="AT2487" s="69"/>
      <c r="AU2487" s="69"/>
      <c r="AV2487" s="69"/>
      <c r="AW2487" s="69"/>
      <c r="AX2487" s="69"/>
      <c r="AY2487" s="69"/>
      <c r="AZ2487" s="69"/>
      <c r="BA2487" s="69"/>
      <c r="BB2487" s="69"/>
      <c r="BC2487" s="69"/>
      <c r="BD2487" s="69"/>
      <c r="BE2487" s="69"/>
      <c r="BF2487" s="69"/>
      <c r="BG2487" s="69"/>
      <c r="BH2487" s="69"/>
      <c r="BI2487" s="69"/>
      <c r="BJ2487" s="69"/>
      <c r="BK2487" s="69"/>
      <c r="BL2487" s="69"/>
      <c r="BM2487" s="69"/>
      <c r="BN2487" s="69"/>
      <c r="BO2487" s="69"/>
      <c r="BP2487" s="69"/>
      <c r="BQ2487" s="69"/>
      <c r="BR2487" s="69"/>
      <c r="BS2487" s="69"/>
      <c r="BT2487" s="69"/>
      <c r="BU2487" s="69"/>
      <c r="BV2487" s="69"/>
      <c r="BW2487" s="69"/>
      <c r="BX2487" s="69"/>
      <c r="BY2487" s="69"/>
      <c r="BZ2487" s="69"/>
      <c r="CA2487" s="69"/>
      <c r="CB2487" s="69"/>
      <c r="CC2487" s="69"/>
      <c r="CD2487" s="69"/>
      <c r="CE2487" s="69"/>
      <c r="CF2487" s="69"/>
      <c r="CG2487" s="69"/>
      <c r="CH2487" s="69"/>
      <c r="CI2487" s="69"/>
      <c r="CJ2487" s="69"/>
      <c r="CK2487" s="69"/>
      <c r="CL2487" s="69"/>
      <c r="CM2487" s="69"/>
      <c r="CN2487" s="69"/>
      <c r="CO2487" s="69"/>
      <c r="CP2487" s="69"/>
      <c r="CQ2487" s="69"/>
      <c r="CR2487" s="69"/>
      <c r="CS2487" s="69"/>
      <c r="CT2487" s="69"/>
      <c r="CU2487" s="69"/>
      <c r="CV2487" s="69"/>
      <c r="CW2487" s="69"/>
      <c r="CX2487" s="69"/>
      <c r="CY2487" s="69"/>
      <c r="CZ2487" s="69"/>
      <c r="DA2487" s="69"/>
      <c r="DB2487" s="69"/>
      <c r="DC2487" s="69"/>
      <c r="DD2487" s="69"/>
      <c r="DE2487" s="69"/>
      <c r="DF2487" s="69"/>
      <c r="DG2487" s="69"/>
      <c r="DH2487" s="69"/>
      <c r="DI2487" s="69"/>
      <c r="DJ2487" s="69"/>
      <c r="DK2487" s="69"/>
      <c r="DL2487" s="69"/>
      <c r="DM2487" s="69"/>
      <c r="DN2487" s="69"/>
      <c r="DO2487" s="69"/>
      <c r="DP2487" s="69"/>
      <c r="DQ2487" s="69"/>
      <c r="DR2487" s="69"/>
      <c r="DS2487" s="69"/>
      <c r="DT2487" s="69"/>
      <c r="DU2487" s="69"/>
      <c r="DV2487" s="69"/>
      <c r="DW2487" s="69"/>
      <c r="DX2487" s="69"/>
      <c r="DY2487" s="69"/>
      <c r="DZ2487" s="69"/>
      <c r="EA2487" s="69"/>
      <c r="EB2487" s="69"/>
      <c r="EC2487" s="69"/>
      <c r="ED2487" s="69"/>
      <c r="EE2487" s="69"/>
      <c r="EF2487" s="69"/>
      <c r="EG2487" s="69"/>
      <c r="EH2487" s="69"/>
      <c r="EI2487" s="69"/>
      <c r="EJ2487" s="69"/>
      <c r="EK2487" s="69"/>
      <c r="EL2487" s="69"/>
      <c r="EM2487" s="69"/>
      <c r="EN2487" s="69"/>
      <c r="EO2487" s="69"/>
      <c r="EP2487" s="69"/>
      <c r="EQ2487" s="69"/>
      <c r="ER2487" s="69"/>
      <c r="ES2487" s="69"/>
      <c r="ET2487" s="69"/>
      <c r="EU2487" s="69"/>
      <c r="EV2487" s="69"/>
      <c r="EW2487" s="69"/>
      <c r="EX2487" s="69"/>
      <c r="EY2487" s="69"/>
      <c r="EZ2487" s="69"/>
      <c r="FA2487" s="69"/>
      <c r="FB2487" s="69"/>
      <c r="FC2487" s="69"/>
      <c r="FD2487" s="69"/>
      <c r="FE2487" s="69"/>
      <c r="FF2487" s="69"/>
      <c r="FG2487" s="69"/>
      <c r="FH2487" s="69"/>
      <c r="FI2487" s="69"/>
      <c r="FJ2487" s="69"/>
      <c r="FK2487" s="69"/>
      <c r="FL2487" s="69"/>
      <c r="FM2487" s="69"/>
      <c r="FN2487" s="69"/>
      <c r="FO2487" s="69"/>
      <c r="FP2487" s="69"/>
      <c r="FQ2487" s="69"/>
      <c r="FR2487" s="69"/>
      <c r="FS2487" s="69"/>
      <c r="FT2487" s="69"/>
      <c r="FU2487" s="69"/>
      <c r="FV2487" s="69"/>
      <c r="FW2487" s="69"/>
      <c r="FX2487" s="69"/>
      <c r="FY2487" s="69"/>
      <c r="FZ2487" s="69"/>
      <c r="GA2487" s="69"/>
      <c r="GB2487" s="69"/>
      <c r="GC2487" s="69"/>
      <c r="GD2487" s="69"/>
      <c r="GE2487" s="69"/>
      <c r="GF2487" s="69"/>
      <c r="GG2487" s="69"/>
      <c r="GH2487" s="69"/>
      <c r="GI2487" s="69"/>
      <c r="GJ2487" s="69"/>
      <c r="GK2487" s="69"/>
      <c r="GL2487" s="69"/>
      <c r="GM2487" s="69"/>
      <c r="GN2487" s="69"/>
      <c r="GO2487" s="69"/>
      <c r="GP2487" s="69"/>
      <c r="GQ2487" s="69"/>
      <c r="GR2487" s="69"/>
      <c r="GS2487" s="69"/>
      <c r="GT2487" s="69"/>
      <c r="GU2487" s="69"/>
      <c r="GV2487" s="69"/>
      <c r="GW2487" s="69"/>
      <c r="GX2487" s="69"/>
      <c r="GY2487" s="69"/>
      <c r="GZ2487" s="69"/>
      <c r="HA2487" s="69"/>
      <c r="HB2487" s="69"/>
      <c r="HC2487" s="69"/>
      <c r="HD2487" s="69"/>
      <c r="HE2487" s="69"/>
      <c r="HF2487" s="69"/>
      <c r="HG2487" s="69"/>
      <c r="HH2487" s="69"/>
      <c r="HI2487" s="69"/>
      <c r="HJ2487" s="69"/>
      <c r="HK2487" s="69"/>
      <c r="HL2487" s="69"/>
      <c r="HM2487" s="69"/>
      <c r="HN2487" s="69"/>
      <c r="HO2487" s="69"/>
      <c r="HP2487" s="69"/>
      <c r="HQ2487" s="69"/>
      <c r="HR2487" s="69"/>
      <c r="HS2487" s="69"/>
      <c r="HT2487" s="69"/>
      <c r="HU2487" s="69"/>
      <c r="HV2487" s="69"/>
      <c r="HW2487" s="69"/>
      <c r="HX2487" s="69"/>
      <c r="HY2487" s="69"/>
      <c r="HZ2487" s="69"/>
      <c r="IA2487" s="69"/>
      <c r="IB2487" s="69"/>
      <c r="IC2487" s="69"/>
      <c r="ID2487" s="69"/>
      <c r="IE2487" s="69"/>
      <c r="IF2487" s="69"/>
      <c r="IG2487" s="69"/>
      <c r="IH2487" s="69"/>
      <c r="II2487" s="69"/>
      <c r="IJ2487" s="69"/>
      <c r="IK2487" s="69"/>
      <c r="IL2487" s="69"/>
      <c r="IM2487" s="69"/>
      <c r="IN2487" s="69"/>
    </row>
    <row r="2488" spans="1:248" s="70" customFormat="1" ht="32.1" customHeight="1" x14ac:dyDescent="0.2">
      <c r="A2488" s="137" t="s">
        <v>5014</v>
      </c>
      <c r="B2488" s="145">
        <v>521822</v>
      </c>
      <c r="C2488" s="175" t="s">
        <v>5015</v>
      </c>
      <c r="D2488" s="356">
        <v>30000</v>
      </c>
      <c r="E2488" s="69"/>
      <c r="F2488" s="69"/>
      <c r="G2488" s="69"/>
      <c r="H2488" s="69"/>
      <c r="I2488" s="69"/>
      <c r="J2488" s="69"/>
      <c r="N2488" s="69"/>
      <c r="O2488" s="69"/>
      <c r="P2488" s="69"/>
      <c r="Q2488" s="69"/>
      <c r="R2488" s="69"/>
      <c r="S2488" s="69"/>
      <c r="T2488" s="69"/>
      <c r="U2488" s="69"/>
      <c r="V2488" s="69"/>
      <c r="W2488" s="69"/>
      <c r="X2488" s="69"/>
      <c r="Y2488" s="69"/>
      <c r="Z2488" s="69"/>
      <c r="AA2488" s="69"/>
      <c r="AB2488" s="69"/>
      <c r="AC2488" s="69"/>
      <c r="AD2488" s="69"/>
      <c r="AE2488" s="69"/>
      <c r="AF2488" s="69"/>
      <c r="AG2488" s="69"/>
      <c r="AH2488" s="69"/>
      <c r="AI2488" s="69"/>
      <c r="AJ2488" s="69"/>
      <c r="AK2488" s="69"/>
      <c r="AL2488" s="69"/>
      <c r="AM2488" s="69"/>
      <c r="AN2488" s="69"/>
      <c r="AO2488" s="69"/>
      <c r="AP2488" s="69"/>
      <c r="AQ2488" s="69"/>
      <c r="AR2488" s="69"/>
      <c r="AS2488" s="69"/>
      <c r="AT2488" s="69"/>
      <c r="AU2488" s="69"/>
      <c r="AV2488" s="69"/>
      <c r="AW2488" s="69"/>
      <c r="AX2488" s="69"/>
      <c r="AY2488" s="69"/>
      <c r="AZ2488" s="69"/>
      <c r="BA2488" s="69"/>
      <c r="BB2488" s="69"/>
      <c r="BC2488" s="69"/>
      <c r="BD2488" s="69"/>
      <c r="BE2488" s="69"/>
      <c r="BF2488" s="69"/>
      <c r="BG2488" s="69"/>
      <c r="BH2488" s="69"/>
      <c r="BI2488" s="69"/>
      <c r="BJ2488" s="69"/>
      <c r="BK2488" s="69"/>
      <c r="BL2488" s="69"/>
      <c r="BM2488" s="69"/>
      <c r="BN2488" s="69"/>
      <c r="BO2488" s="69"/>
      <c r="BP2488" s="69"/>
      <c r="BQ2488" s="69"/>
      <c r="BR2488" s="69"/>
      <c r="BS2488" s="69"/>
      <c r="BT2488" s="69"/>
      <c r="BU2488" s="69"/>
      <c r="BV2488" s="69"/>
      <c r="BW2488" s="69"/>
      <c r="BX2488" s="69"/>
      <c r="BY2488" s="69"/>
      <c r="BZ2488" s="69"/>
      <c r="CA2488" s="69"/>
      <c r="CB2488" s="69"/>
      <c r="CC2488" s="69"/>
      <c r="CD2488" s="69"/>
      <c r="CE2488" s="69"/>
      <c r="CF2488" s="69"/>
      <c r="CG2488" s="69"/>
      <c r="CH2488" s="69"/>
      <c r="CI2488" s="69"/>
      <c r="CJ2488" s="69"/>
      <c r="CK2488" s="69"/>
      <c r="CL2488" s="69"/>
      <c r="CM2488" s="69"/>
      <c r="CN2488" s="69"/>
      <c r="CO2488" s="69"/>
      <c r="CP2488" s="69"/>
      <c r="CQ2488" s="69"/>
      <c r="CR2488" s="69"/>
      <c r="CS2488" s="69"/>
      <c r="CT2488" s="69"/>
      <c r="CU2488" s="69"/>
      <c r="CV2488" s="69"/>
      <c r="CW2488" s="69"/>
      <c r="CX2488" s="69"/>
      <c r="CY2488" s="69"/>
      <c r="CZ2488" s="69"/>
      <c r="DA2488" s="69"/>
      <c r="DB2488" s="69"/>
      <c r="DC2488" s="69"/>
      <c r="DD2488" s="69"/>
      <c r="DE2488" s="69"/>
      <c r="DF2488" s="69"/>
      <c r="DG2488" s="69"/>
      <c r="DH2488" s="69"/>
      <c r="DI2488" s="69"/>
      <c r="DJ2488" s="69"/>
      <c r="DK2488" s="69"/>
      <c r="DL2488" s="69"/>
      <c r="DM2488" s="69"/>
      <c r="DN2488" s="69"/>
      <c r="DO2488" s="69"/>
      <c r="DP2488" s="69"/>
      <c r="DQ2488" s="69"/>
      <c r="DR2488" s="69"/>
      <c r="DS2488" s="69"/>
      <c r="DT2488" s="69"/>
      <c r="DU2488" s="69"/>
      <c r="DV2488" s="69"/>
      <c r="DW2488" s="69"/>
      <c r="DX2488" s="69"/>
      <c r="DY2488" s="69"/>
      <c r="DZ2488" s="69"/>
      <c r="EA2488" s="69"/>
      <c r="EB2488" s="69"/>
      <c r="EC2488" s="69"/>
      <c r="ED2488" s="69"/>
      <c r="EE2488" s="69"/>
      <c r="EF2488" s="69"/>
      <c r="EG2488" s="69"/>
      <c r="EH2488" s="69"/>
      <c r="EI2488" s="69"/>
      <c r="EJ2488" s="69"/>
      <c r="EK2488" s="69"/>
      <c r="EL2488" s="69"/>
      <c r="EM2488" s="69"/>
      <c r="EN2488" s="69"/>
      <c r="EO2488" s="69"/>
      <c r="EP2488" s="69"/>
      <c r="EQ2488" s="69"/>
      <c r="ER2488" s="69"/>
      <c r="ES2488" s="69"/>
      <c r="ET2488" s="69"/>
      <c r="EU2488" s="69"/>
      <c r="EV2488" s="69"/>
      <c r="EW2488" s="69"/>
      <c r="EX2488" s="69"/>
      <c r="EY2488" s="69"/>
      <c r="EZ2488" s="69"/>
      <c r="FA2488" s="69"/>
      <c r="FB2488" s="69"/>
      <c r="FC2488" s="69"/>
      <c r="FD2488" s="69"/>
      <c r="FE2488" s="69"/>
      <c r="FF2488" s="69"/>
      <c r="FG2488" s="69"/>
      <c r="FH2488" s="69"/>
      <c r="FI2488" s="69"/>
      <c r="FJ2488" s="69"/>
      <c r="FK2488" s="69"/>
      <c r="FL2488" s="69"/>
      <c r="FM2488" s="69"/>
      <c r="FN2488" s="69"/>
      <c r="FO2488" s="69"/>
      <c r="FP2488" s="69"/>
      <c r="FQ2488" s="69"/>
      <c r="FR2488" s="69"/>
      <c r="FS2488" s="69"/>
      <c r="FT2488" s="69"/>
      <c r="FU2488" s="69"/>
      <c r="FV2488" s="69"/>
      <c r="FW2488" s="69"/>
      <c r="FX2488" s="69"/>
      <c r="FY2488" s="69"/>
      <c r="FZ2488" s="69"/>
      <c r="GA2488" s="69"/>
      <c r="GB2488" s="69"/>
      <c r="GC2488" s="69"/>
      <c r="GD2488" s="69"/>
      <c r="GE2488" s="69"/>
      <c r="GF2488" s="69"/>
      <c r="GG2488" s="69"/>
      <c r="GH2488" s="69"/>
      <c r="GI2488" s="69"/>
      <c r="GJ2488" s="69"/>
      <c r="GK2488" s="69"/>
      <c r="GL2488" s="69"/>
      <c r="GM2488" s="69"/>
      <c r="GN2488" s="69"/>
      <c r="GO2488" s="69"/>
      <c r="GP2488" s="69"/>
      <c r="GQ2488" s="69"/>
      <c r="GR2488" s="69"/>
      <c r="GS2488" s="69"/>
      <c r="GT2488" s="69"/>
      <c r="GU2488" s="69"/>
      <c r="GV2488" s="69"/>
      <c r="GW2488" s="69"/>
      <c r="GX2488" s="69"/>
      <c r="GY2488" s="69"/>
      <c r="GZ2488" s="69"/>
      <c r="HA2488" s="69"/>
      <c r="HB2488" s="69"/>
      <c r="HC2488" s="69"/>
      <c r="HD2488" s="69"/>
      <c r="HE2488" s="69"/>
      <c r="HF2488" s="69"/>
      <c r="HG2488" s="69"/>
      <c r="HH2488" s="69"/>
      <c r="HI2488" s="69"/>
      <c r="HJ2488" s="69"/>
      <c r="HK2488" s="69"/>
      <c r="HL2488" s="69"/>
      <c r="HM2488" s="69"/>
      <c r="HN2488" s="69"/>
      <c r="HO2488" s="69"/>
      <c r="HP2488" s="69"/>
      <c r="HQ2488" s="69"/>
      <c r="HR2488" s="69"/>
      <c r="HS2488" s="69"/>
      <c r="HT2488" s="69"/>
      <c r="HU2488" s="69"/>
      <c r="HV2488" s="69"/>
      <c r="HW2488" s="69"/>
      <c r="HX2488" s="69"/>
      <c r="HY2488" s="69"/>
      <c r="HZ2488" s="69"/>
      <c r="IA2488" s="69"/>
      <c r="IB2488" s="69"/>
      <c r="IC2488" s="69"/>
      <c r="ID2488" s="69"/>
      <c r="IE2488" s="69"/>
      <c r="IF2488" s="69"/>
      <c r="IG2488" s="69"/>
      <c r="IH2488" s="69"/>
      <c r="II2488" s="69"/>
      <c r="IJ2488" s="69"/>
      <c r="IK2488" s="69"/>
      <c r="IL2488" s="69"/>
      <c r="IM2488" s="69"/>
      <c r="IN2488" s="69"/>
    </row>
    <row r="2489" spans="1:248" s="70" customFormat="1" ht="15.95" customHeight="1" x14ac:dyDescent="0.2">
      <c r="A2489" s="137" t="s">
        <v>5014</v>
      </c>
      <c r="B2489" s="145">
        <v>521823</v>
      </c>
      <c r="C2489" s="175" t="s">
        <v>5016</v>
      </c>
      <c r="D2489" s="356">
        <v>50000</v>
      </c>
      <c r="E2489" s="69"/>
      <c r="F2489" s="69"/>
      <c r="G2489" s="69"/>
      <c r="H2489" s="69"/>
      <c r="I2489" s="69"/>
      <c r="J2489" s="69"/>
      <c r="N2489" s="69"/>
      <c r="O2489" s="69"/>
      <c r="P2489" s="69"/>
      <c r="Q2489" s="69"/>
      <c r="R2489" s="69"/>
      <c r="S2489" s="69"/>
      <c r="T2489" s="69"/>
      <c r="U2489" s="69"/>
      <c r="V2489" s="69"/>
      <c r="W2489" s="69"/>
      <c r="X2489" s="69"/>
      <c r="Y2489" s="69"/>
      <c r="Z2489" s="69"/>
      <c r="AA2489" s="69"/>
      <c r="AB2489" s="69"/>
      <c r="AC2489" s="69"/>
      <c r="AD2489" s="69"/>
      <c r="AE2489" s="69"/>
      <c r="AF2489" s="69"/>
      <c r="AG2489" s="69"/>
      <c r="AH2489" s="69"/>
      <c r="AI2489" s="69"/>
      <c r="AJ2489" s="69"/>
      <c r="AK2489" s="69"/>
      <c r="AL2489" s="69"/>
      <c r="AM2489" s="69"/>
      <c r="AN2489" s="69"/>
      <c r="AO2489" s="69"/>
      <c r="AP2489" s="69"/>
      <c r="AQ2489" s="69"/>
      <c r="AR2489" s="69"/>
      <c r="AS2489" s="69"/>
      <c r="AT2489" s="69"/>
      <c r="AU2489" s="69"/>
      <c r="AV2489" s="69"/>
      <c r="AW2489" s="69"/>
      <c r="AX2489" s="69"/>
      <c r="AY2489" s="69"/>
      <c r="AZ2489" s="69"/>
      <c r="BA2489" s="69"/>
      <c r="BB2489" s="69"/>
      <c r="BC2489" s="69"/>
      <c r="BD2489" s="69"/>
      <c r="BE2489" s="69"/>
      <c r="BF2489" s="69"/>
      <c r="BG2489" s="69"/>
      <c r="BH2489" s="69"/>
      <c r="BI2489" s="69"/>
      <c r="BJ2489" s="69"/>
      <c r="BK2489" s="69"/>
      <c r="BL2489" s="69"/>
      <c r="BM2489" s="69"/>
      <c r="BN2489" s="69"/>
      <c r="BO2489" s="69"/>
      <c r="BP2489" s="69"/>
      <c r="BQ2489" s="69"/>
      <c r="BR2489" s="69"/>
      <c r="BS2489" s="69"/>
      <c r="BT2489" s="69"/>
      <c r="BU2489" s="69"/>
      <c r="BV2489" s="69"/>
      <c r="BW2489" s="69"/>
      <c r="BX2489" s="69"/>
      <c r="BY2489" s="69"/>
      <c r="BZ2489" s="69"/>
      <c r="CA2489" s="69"/>
      <c r="CB2489" s="69"/>
      <c r="CC2489" s="69"/>
      <c r="CD2489" s="69"/>
      <c r="CE2489" s="69"/>
      <c r="CF2489" s="69"/>
      <c r="CG2489" s="69"/>
      <c r="CH2489" s="69"/>
      <c r="CI2489" s="69"/>
      <c r="CJ2489" s="69"/>
      <c r="CK2489" s="69"/>
      <c r="CL2489" s="69"/>
      <c r="CM2489" s="69"/>
      <c r="CN2489" s="69"/>
      <c r="CO2489" s="69"/>
      <c r="CP2489" s="69"/>
      <c r="CQ2489" s="69"/>
      <c r="CR2489" s="69"/>
      <c r="CS2489" s="69"/>
      <c r="CT2489" s="69"/>
      <c r="CU2489" s="69"/>
      <c r="CV2489" s="69"/>
      <c r="CW2489" s="69"/>
      <c r="CX2489" s="69"/>
      <c r="CY2489" s="69"/>
      <c r="CZ2489" s="69"/>
      <c r="DA2489" s="69"/>
      <c r="DB2489" s="69"/>
      <c r="DC2489" s="69"/>
      <c r="DD2489" s="69"/>
      <c r="DE2489" s="69"/>
      <c r="DF2489" s="69"/>
      <c r="DG2489" s="69"/>
      <c r="DH2489" s="69"/>
      <c r="DI2489" s="69"/>
      <c r="DJ2489" s="69"/>
      <c r="DK2489" s="69"/>
      <c r="DL2489" s="69"/>
      <c r="DM2489" s="69"/>
      <c r="DN2489" s="69"/>
      <c r="DO2489" s="69"/>
      <c r="DP2489" s="69"/>
      <c r="DQ2489" s="69"/>
      <c r="DR2489" s="69"/>
      <c r="DS2489" s="69"/>
      <c r="DT2489" s="69"/>
      <c r="DU2489" s="69"/>
      <c r="DV2489" s="69"/>
      <c r="DW2489" s="69"/>
      <c r="DX2489" s="69"/>
      <c r="DY2489" s="69"/>
      <c r="DZ2489" s="69"/>
      <c r="EA2489" s="69"/>
      <c r="EB2489" s="69"/>
      <c r="EC2489" s="69"/>
      <c r="ED2489" s="69"/>
      <c r="EE2489" s="69"/>
      <c r="EF2489" s="69"/>
      <c r="EG2489" s="69"/>
      <c r="EH2489" s="69"/>
      <c r="EI2489" s="69"/>
      <c r="EJ2489" s="69"/>
      <c r="EK2489" s="69"/>
      <c r="EL2489" s="69"/>
      <c r="EM2489" s="69"/>
      <c r="EN2489" s="69"/>
      <c r="EO2489" s="69"/>
      <c r="EP2489" s="69"/>
      <c r="EQ2489" s="69"/>
      <c r="ER2489" s="69"/>
      <c r="ES2489" s="69"/>
      <c r="ET2489" s="69"/>
      <c r="EU2489" s="69"/>
      <c r="EV2489" s="69"/>
      <c r="EW2489" s="69"/>
      <c r="EX2489" s="69"/>
      <c r="EY2489" s="69"/>
      <c r="EZ2489" s="69"/>
      <c r="FA2489" s="69"/>
      <c r="FB2489" s="69"/>
      <c r="FC2489" s="69"/>
      <c r="FD2489" s="69"/>
      <c r="FE2489" s="69"/>
      <c r="FF2489" s="69"/>
      <c r="FG2489" s="69"/>
      <c r="FH2489" s="69"/>
      <c r="FI2489" s="69"/>
      <c r="FJ2489" s="69"/>
      <c r="FK2489" s="69"/>
      <c r="FL2489" s="69"/>
      <c r="FM2489" s="69"/>
      <c r="FN2489" s="69"/>
      <c r="FO2489" s="69"/>
      <c r="FP2489" s="69"/>
      <c r="FQ2489" s="69"/>
      <c r="FR2489" s="69"/>
      <c r="FS2489" s="69"/>
      <c r="FT2489" s="69"/>
      <c r="FU2489" s="69"/>
      <c r="FV2489" s="69"/>
      <c r="FW2489" s="69"/>
      <c r="FX2489" s="69"/>
      <c r="FY2489" s="69"/>
      <c r="FZ2489" s="69"/>
      <c r="GA2489" s="69"/>
      <c r="GB2489" s="69"/>
      <c r="GC2489" s="69"/>
      <c r="GD2489" s="69"/>
      <c r="GE2489" s="69"/>
      <c r="GF2489" s="69"/>
      <c r="GG2489" s="69"/>
      <c r="GH2489" s="69"/>
      <c r="GI2489" s="69"/>
      <c r="GJ2489" s="69"/>
      <c r="GK2489" s="69"/>
      <c r="GL2489" s="69"/>
      <c r="GM2489" s="69"/>
      <c r="GN2489" s="69"/>
      <c r="GO2489" s="69"/>
      <c r="GP2489" s="69"/>
      <c r="GQ2489" s="69"/>
      <c r="GR2489" s="69"/>
      <c r="GS2489" s="69"/>
      <c r="GT2489" s="69"/>
      <c r="GU2489" s="69"/>
      <c r="GV2489" s="69"/>
      <c r="GW2489" s="69"/>
      <c r="GX2489" s="69"/>
      <c r="GY2489" s="69"/>
      <c r="GZ2489" s="69"/>
      <c r="HA2489" s="69"/>
      <c r="HB2489" s="69"/>
      <c r="HC2489" s="69"/>
      <c r="HD2489" s="69"/>
      <c r="HE2489" s="69"/>
      <c r="HF2489" s="69"/>
      <c r="HG2489" s="69"/>
      <c r="HH2489" s="69"/>
      <c r="HI2489" s="69"/>
      <c r="HJ2489" s="69"/>
      <c r="HK2489" s="69"/>
      <c r="HL2489" s="69"/>
      <c r="HM2489" s="69"/>
      <c r="HN2489" s="69"/>
      <c r="HO2489" s="69"/>
      <c r="HP2489" s="69"/>
      <c r="HQ2489" s="69"/>
      <c r="HR2489" s="69"/>
      <c r="HS2489" s="69"/>
      <c r="HT2489" s="69"/>
      <c r="HU2489" s="69"/>
      <c r="HV2489" s="69"/>
      <c r="HW2489" s="69"/>
      <c r="HX2489" s="69"/>
      <c r="HY2489" s="69"/>
      <c r="HZ2489" s="69"/>
      <c r="IA2489" s="69"/>
      <c r="IB2489" s="69"/>
      <c r="IC2489" s="69"/>
      <c r="ID2489" s="69"/>
      <c r="IE2489" s="69"/>
      <c r="IF2489" s="69"/>
      <c r="IG2489" s="69"/>
      <c r="IH2489" s="69"/>
      <c r="II2489" s="69"/>
      <c r="IJ2489" s="69"/>
      <c r="IK2489" s="69"/>
      <c r="IL2489" s="69"/>
      <c r="IM2489" s="69"/>
      <c r="IN2489" s="69"/>
    </row>
    <row r="2490" spans="1:248" s="70" customFormat="1" ht="32.1" customHeight="1" x14ac:dyDescent="0.2">
      <c r="A2490" s="137" t="s">
        <v>5014</v>
      </c>
      <c r="B2490" s="145">
        <v>521824</v>
      </c>
      <c r="C2490" s="175" t="s">
        <v>5017</v>
      </c>
      <c r="D2490" s="356">
        <v>80000</v>
      </c>
      <c r="E2490" s="69"/>
      <c r="F2490" s="69"/>
      <c r="G2490" s="69"/>
      <c r="H2490" s="69"/>
      <c r="I2490" s="69"/>
      <c r="J2490" s="69"/>
      <c r="N2490" s="69"/>
      <c r="O2490" s="69"/>
      <c r="P2490" s="69"/>
      <c r="Q2490" s="69"/>
      <c r="R2490" s="69"/>
      <c r="S2490" s="69"/>
      <c r="T2490" s="69"/>
      <c r="U2490" s="69"/>
      <c r="V2490" s="69"/>
      <c r="W2490" s="69"/>
      <c r="X2490" s="69"/>
      <c r="Y2490" s="69"/>
      <c r="Z2490" s="69"/>
      <c r="AA2490" s="69"/>
      <c r="AB2490" s="69"/>
      <c r="AC2490" s="69"/>
      <c r="AD2490" s="69"/>
      <c r="AE2490" s="69"/>
      <c r="AF2490" s="69"/>
      <c r="AG2490" s="69"/>
      <c r="AH2490" s="69"/>
      <c r="AI2490" s="69"/>
      <c r="AJ2490" s="69"/>
      <c r="AK2490" s="69"/>
      <c r="AL2490" s="69"/>
      <c r="AM2490" s="69"/>
      <c r="AN2490" s="69"/>
      <c r="AO2490" s="69"/>
      <c r="AP2490" s="69"/>
      <c r="AQ2490" s="69"/>
      <c r="AR2490" s="69"/>
      <c r="AS2490" s="69"/>
      <c r="AT2490" s="69"/>
      <c r="AU2490" s="69"/>
      <c r="AV2490" s="69"/>
      <c r="AW2490" s="69"/>
      <c r="AX2490" s="69"/>
      <c r="AY2490" s="69"/>
      <c r="AZ2490" s="69"/>
      <c r="BA2490" s="69"/>
      <c r="BB2490" s="69"/>
      <c r="BC2490" s="69"/>
      <c r="BD2490" s="69"/>
      <c r="BE2490" s="69"/>
      <c r="BF2490" s="69"/>
      <c r="BG2490" s="69"/>
      <c r="BH2490" s="69"/>
      <c r="BI2490" s="69"/>
      <c r="BJ2490" s="69"/>
      <c r="BK2490" s="69"/>
      <c r="BL2490" s="69"/>
      <c r="BM2490" s="69"/>
      <c r="BN2490" s="69"/>
      <c r="BO2490" s="69"/>
      <c r="BP2490" s="69"/>
      <c r="BQ2490" s="69"/>
      <c r="BR2490" s="69"/>
      <c r="BS2490" s="69"/>
      <c r="BT2490" s="69"/>
      <c r="BU2490" s="69"/>
      <c r="BV2490" s="69"/>
      <c r="BW2490" s="69"/>
      <c r="BX2490" s="69"/>
      <c r="BY2490" s="69"/>
      <c r="BZ2490" s="69"/>
      <c r="CA2490" s="69"/>
      <c r="CB2490" s="69"/>
      <c r="CC2490" s="69"/>
      <c r="CD2490" s="69"/>
      <c r="CE2490" s="69"/>
      <c r="CF2490" s="69"/>
      <c r="CG2490" s="69"/>
      <c r="CH2490" s="69"/>
      <c r="CI2490" s="69"/>
      <c r="CJ2490" s="69"/>
      <c r="CK2490" s="69"/>
      <c r="CL2490" s="69"/>
      <c r="CM2490" s="69"/>
      <c r="CN2490" s="69"/>
      <c r="CO2490" s="69"/>
      <c r="CP2490" s="69"/>
      <c r="CQ2490" s="69"/>
      <c r="CR2490" s="69"/>
      <c r="CS2490" s="69"/>
      <c r="CT2490" s="69"/>
      <c r="CU2490" s="69"/>
      <c r="CV2490" s="69"/>
      <c r="CW2490" s="69"/>
      <c r="CX2490" s="69"/>
      <c r="CY2490" s="69"/>
      <c r="CZ2490" s="69"/>
      <c r="DA2490" s="69"/>
      <c r="DB2490" s="69"/>
      <c r="DC2490" s="69"/>
      <c r="DD2490" s="69"/>
      <c r="DE2490" s="69"/>
      <c r="DF2490" s="69"/>
      <c r="DG2490" s="69"/>
      <c r="DH2490" s="69"/>
      <c r="DI2490" s="69"/>
      <c r="DJ2490" s="69"/>
      <c r="DK2490" s="69"/>
      <c r="DL2490" s="69"/>
      <c r="DM2490" s="69"/>
      <c r="DN2490" s="69"/>
      <c r="DO2490" s="69"/>
      <c r="DP2490" s="69"/>
      <c r="DQ2490" s="69"/>
      <c r="DR2490" s="69"/>
      <c r="DS2490" s="69"/>
      <c r="DT2490" s="69"/>
      <c r="DU2490" s="69"/>
      <c r="DV2490" s="69"/>
      <c r="DW2490" s="69"/>
      <c r="DX2490" s="69"/>
      <c r="DY2490" s="69"/>
      <c r="DZ2490" s="69"/>
      <c r="EA2490" s="69"/>
      <c r="EB2490" s="69"/>
      <c r="EC2490" s="69"/>
      <c r="ED2490" s="69"/>
      <c r="EE2490" s="69"/>
      <c r="EF2490" s="69"/>
      <c r="EG2490" s="69"/>
      <c r="EH2490" s="69"/>
      <c r="EI2490" s="69"/>
      <c r="EJ2490" s="69"/>
      <c r="EK2490" s="69"/>
      <c r="EL2490" s="69"/>
      <c r="EM2490" s="69"/>
      <c r="EN2490" s="69"/>
      <c r="EO2490" s="69"/>
      <c r="EP2490" s="69"/>
      <c r="EQ2490" s="69"/>
      <c r="ER2490" s="69"/>
      <c r="ES2490" s="69"/>
      <c r="ET2490" s="69"/>
      <c r="EU2490" s="69"/>
      <c r="EV2490" s="69"/>
      <c r="EW2490" s="69"/>
      <c r="EX2490" s="69"/>
      <c r="EY2490" s="69"/>
      <c r="EZ2490" s="69"/>
      <c r="FA2490" s="69"/>
      <c r="FB2490" s="69"/>
      <c r="FC2490" s="69"/>
      <c r="FD2490" s="69"/>
      <c r="FE2490" s="69"/>
      <c r="FF2490" s="69"/>
      <c r="FG2490" s="69"/>
      <c r="FH2490" s="69"/>
      <c r="FI2490" s="69"/>
      <c r="FJ2490" s="69"/>
      <c r="FK2490" s="69"/>
      <c r="FL2490" s="69"/>
      <c r="FM2490" s="69"/>
      <c r="FN2490" s="69"/>
      <c r="FO2490" s="69"/>
      <c r="FP2490" s="69"/>
      <c r="FQ2490" s="69"/>
      <c r="FR2490" s="69"/>
      <c r="FS2490" s="69"/>
      <c r="FT2490" s="69"/>
      <c r="FU2490" s="69"/>
      <c r="FV2490" s="69"/>
      <c r="FW2490" s="69"/>
      <c r="FX2490" s="69"/>
      <c r="FY2490" s="69"/>
      <c r="FZ2490" s="69"/>
      <c r="GA2490" s="69"/>
      <c r="GB2490" s="69"/>
      <c r="GC2490" s="69"/>
      <c r="GD2490" s="69"/>
      <c r="GE2490" s="69"/>
      <c r="GF2490" s="69"/>
      <c r="GG2490" s="69"/>
      <c r="GH2490" s="69"/>
      <c r="GI2490" s="69"/>
      <c r="GJ2490" s="69"/>
      <c r="GK2490" s="69"/>
      <c r="GL2490" s="69"/>
      <c r="GM2490" s="69"/>
      <c r="GN2490" s="69"/>
      <c r="GO2490" s="69"/>
      <c r="GP2490" s="69"/>
      <c r="GQ2490" s="69"/>
      <c r="GR2490" s="69"/>
      <c r="GS2490" s="69"/>
      <c r="GT2490" s="69"/>
      <c r="GU2490" s="69"/>
      <c r="GV2490" s="69"/>
      <c r="GW2490" s="69"/>
      <c r="GX2490" s="69"/>
      <c r="GY2490" s="69"/>
      <c r="GZ2490" s="69"/>
      <c r="HA2490" s="69"/>
      <c r="HB2490" s="69"/>
      <c r="HC2490" s="69"/>
      <c r="HD2490" s="69"/>
      <c r="HE2490" s="69"/>
      <c r="HF2490" s="69"/>
      <c r="HG2490" s="69"/>
      <c r="HH2490" s="69"/>
      <c r="HI2490" s="69"/>
      <c r="HJ2490" s="69"/>
      <c r="HK2490" s="69"/>
      <c r="HL2490" s="69"/>
      <c r="HM2490" s="69"/>
      <c r="HN2490" s="69"/>
      <c r="HO2490" s="69"/>
      <c r="HP2490" s="69"/>
      <c r="HQ2490" s="69"/>
      <c r="HR2490" s="69"/>
      <c r="HS2490" s="69"/>
      <c r="HT2490" s="69"/>
      <c r="HU2490" s="69"/>
      <c r="HV2490" s="69"/>
      <c r="HW2490" s="69"/>
      <c r="HX2490" s="69"/>
      <c r="HY2490" s="69"/>
      <c r="HZ2490" s="69"/>
      <c r="IA2490" s="69"/>
      <c r="IB2490" s="69"/>
      <c r="IC2490" s="69"/>
      <c r="ID2490" s="69"/>
      <c r="IE2490" s="69"/>
      <c r="IF2490" s="69"/>
      <c r="IG2490" s="69"/>
      <c r="IH2490" s="69"/>
      <c r="II2490" s="69"/>
      <c r="IJ2490" s="69"/>
      <c r="IK2490" s="69"/>
      <c r="IL2490" s="69"/>
      <c r="IM2490" s="69"/>
      <c r="IN2490" s="69"/>
    </row>
    <row r="2491" spans="1:248" s="70" customFormat="1" ht="32.1" customHeight="1" x14ac:dyDescent="0.2">
      <c r="A2491" s="134" t="s">
        <v>5018</v>
      </c>
      <c r="B2491" s="145">
        <v>521825</v>
      </c>
      <c r="C2491" s="135" t="s">
        <v>5019</v>
      </c>
      <c r="D2491" s="356">
        <v>40000</v>
      </c>
      <c r="E2491" s="69"/>
      <c r="F2491" s="69"/>
      <c r="G2491" s="69"/>
      <c r="H2491" s="69"/>
      <c r="I2491" s="69"/>
      <c r="J2491" s="69"/>
      <c r="N2491" s="69"/>
      <c r="O2491" s="69"/>
      <c r="P2491" s="69"/>
      <c r="Q2491" s="69"/>
      <c r="R2491" s="69"/>
      <c r="S2491" s="69"/>
      <c r="T2491" s="69"/>
      <c r="U2491" s="69"/>
      <c r="V2491" s="69"/>
      <c r="W2491" s="69"/>
      <c r="X2491" s="69"/>
      <c r="Y2491" s="69"/>
      <c r="Z2491" s="69"/>
      <c r="AA2491" s="69"/>
      <c r="AB2491" s="69"/>
      <c r="AC2491" s="69"/>
      <c r="AD2491" s="69"/>
      <c r="AE2491" s="69"/>
      <c r="AF2491" s="69"/>
      <c r="AG2491" s="69"/>
      <c r="AH2491" s="69"/>
      <c r="AI2491" s="69"/>
      <c r="AJ2491" s="69"/>
      <c r="AK2491" s="69"/>
      <c r="AL2491" s="69"/>
      <c r="AM2491" s="69"/>
      <c r="AN2491" s="69"/>
      <c r="AO2491" s="69"/>
      <c r="AP2491" s="69"/>
      <c r="AQ2491" s="69"/>
      <c r="AR2491" s="69"/>
      <c r="AS2491" s="69"/>
      <c r="AT2491" s="69"/>
      <c r="AU2491" s="69"/>
      <c r="AV2491" s="69"/>
      <c r="AW2491" s="69"/>
      <c r="AX2491" s="69"/>
      <c r="AY2491" s="69"/>
      <c r="AZ2491" s="69"/>
      <c r="BA2491" s="69"/>
      <c r="BB2491" s="69"/>
      <c r="BC2491" s="69"/>
      <c r="BD2491" s="69"/>
      <c r="BE2491" s="69"/>
      <c r="BF2491" s="69"/>
      <c r="BG2491" s="69"/>
      <c r="BH2491" s="69"/>
      <c r="BI2491" s="69"/>
      <c r="BJ2491" s="69"/>
      <c r="BK2491" s="69"/>
      <c r="BL2491" s="69"/>
      <c r="BM2491" s="69"/>
      <c r="BN2491" s="69"/>
      <c r="BO2491" s="69"/>
      <c r="BP2491" s="69"/>
      <c r="BQ2491" s="69"/>
      <c r="BR2491" s="69"/>
      <c r="BS2491" s="69"/>
      <c r="BT2491" s="69"/>
      <c r="BU2491" s="69"/>
      <c r="BV2491" s="69"/>
      <c r="BW2491" s="69"/>
      <c r="BX2491" s="69"/>
      <c r="BY2491" s="69"/>
      <c r="BZ2491" s="69"/>
      <c r="CA2491" s="69"/>
      <c r="CB2491" s="69"/>
      <c r="CC2491" s="69"/>
      <c r="CD2491" s="69"/>
      <c r="CE2491" s="69"/>
      <c r="CF2491" s="69"/>
      <c r="CG2491" s="69"/>
      <c r="CH2491" s="69"/>
      <c r="CI2491" s="69"/>
      <c r="CJ2491" s="69"/>
      <c r="CK2491" s="69"/>
      <c r="CL2491" s="69"/>
      <c r="CM2491" s="69"/>
      <c r="CN2491" s="69"/>
      <c r="CO2491" s="69"/>
      <c r="CP2491" s="69"/>
      <c r="CQ2491" s="69"/>
      <c r="CR2491" s="69"/>
      <c r="CS2491" s="69"/>
      <c r="CT2491" s="69"/>
      <c r="CU2491" s="69"/>
      <c r="CV2491" s="69"/>
      <c r="CW2491" s="69"/>
      <c r="CX2491" s="69"/>
      <c r="CY2491" s="69"/>
      <c r="CZ2491" s="69"/>
      <c r="DA2491" s="69"/>
      <c r="DB2491" s="69"/>
      <c r="DC2491" s="69"/>
      <c r="DD2491" s="69"/>
      <c r="DE2491" s="69"/>
      <c r="DF2491" s="69"/>
      <c r="DG2491" s="69"/>
      <c r="DH2491" s="69"/>
      <c r="DI2491" s="69"/>
      <c r="DJ2491" s="69"/>
      <c r="DK2491" s="69"/>
      <c r="DL2491" s="69"/>
      <c r="DM2491" s="69"/>
      <c r="DN2491" s="69"/>
      <c r="DO2491" s="69"/>
      <c r="DP2491" s="69"/>
      <c r="DQ2491" s="69"/>
      <c r="DR2491" s="69"/>
      <c r="DS2491" s="69"/>
      <c r="DT2491" s="69"/>
      <c r="DU2491" s="69"/>
      <c r="DV2491" s="69"/>
      <c r="DW2491" s="69"/>
      <c r="DX2491" s="69"/>
      <c r="DY2491" s="69"/>
      <c r="DZ2491" s="69"/>
      <c r="EA2491" s="69"/>
      <c r="EB2491" s="69"/>
      <c r="EC2491" s="69"/>
      <c r="ED2491" s="69"/>
      <c r="EE2491" s="69"/>
      <c r="EF2491" s="69"/>
      <c r="EG2491" s="69"/>
      <c r="EH2491" s="69"/>
      <c r="EI2491" s="69"/>
      <c r="EJ2491" s="69"/>
      <c r="EK2491" s="69"/>
      <c r="EL2491" s="69"/>
      <c r="EM2491" s="69"/>
      <c r="EN2491" s="69"/>
      <c r="EO2491" s="69"/>
      <c r="EP2491" s="69"/>
      <c r="EQ2491" s="69"/>
      <c r="ER2491" s="69"/>
      <c r="ES2491" s="69"/>
      <c r="ET2491" s="69"/>
      <c r="EU2491" s="69"/>
      <c r="EV2491" s="69"/>
      <c r="EW2491" s="69"/>
      <c r="EX2491" s="69"/>
      <c r="EY2491" s="69"/>
      <c r="EZ2491" s="69"/>
      <c r="FA2491" s="69"/>
      <c r="FB2491" s="69"/>
      <c r="FC2491" s="69"/>
      <c r="FD2491" s="69"/>
      <c r="FE2491" s="69"/>
      <c r="FF2491" s="69"/>
      <c r="FG2491" s="69"/>
      <c r="FH2491" s="69"/>
      <c r="FI2491" s="69"/>
      <c r="FJ2491" s="69"/>
      <c r="FK2491" s="69"/>
      <c r="FL2491" s="69"/>
      <c r="FM2491" s="69"/>
      <c r="FN2491" s="69"/>
      <c r="FO2491" s="69"/>
      <c r="FP2491" s="69"/>
      <c r="FQ2491" s="69"/>
      <c r="FR2491" s="69"/>
      <c r="FS2491" s="69"/>
      <c r="FT2491" s="69"/>
      <c r="FU2491" s="69"/>
      <c r="FV2491" s="69"/>
      <c r="FW2491" s="69"/>
      <c r="FX2491" s="69"/>
      <c r="FY2491" s="69"/>
      <c r="FZ2491" s="69"/>
      <c r="GA2491" s="69"/>
      <c r="GB2491" s="69"/>
      <c r="GC2491" s="69"/>
      <c r="GD2491" s="69"/>
      <c r="GE2491" s="69"/>
      <c r="GF2491" s="69"/>
      <c r="GG2491" s="69"/>
      <c r="GH2491" s="69"/>
      <c r="GI2491" s="69"/>
      <c r="GJ2491" s="69"/>
      <c r="GK2491" s="69"/>
      <c r="GL2491" s="69"/>
      <c r="GM2491" s="69"/>
      <c r="GN2491" s="69"/>
      <c r="GO2491" s="69"/>
      <c r="GP2491" s="69"/>
      <c r="GQ2491" s="69"/>
      <c r="GR2491" s="69"/>
      <c r="GS2491" s="69"/>
      <c r="GT2491" s="69"/>
      <c r="GU2491" s="69"/>
      <c r="GV2491" s="69"/>
      <c r="GW2491" s="69"/>
      <c r="GX2491" s="69"/>
      <c r="GY2491" s="69"/>
      <c r="GZ2491" s="69"/>
      <c r="HA2491" s="69"/>
      <c r="HB2491" s="69"/>
      <c r="HC2491" s="69"/>
      <c r="HD2491" s="69"/>
      <c r="HE2491" s="69"/>
      <c r="HF2491" s="69"/>
      <c r="HG2491" s="69"/>
      <c r="HH2491" s="69"/>
      <c r="HI2491" s="69"/>
      <c r="HJ2491" s="69"/>
      <c r="HK2491" s="69"/>
      <c r="HL2491" s="69"/>
      <c r="HM2491" s="69"/>
      <c r="HN2491" s="69"/>
      <c r="HO2491" s="69"/>
      <c r="HP2491" s="69"/>
      <c r="HQ2491" s="69"/>
      <c r="HR2491" s="69"/>
      <c r="HS2491" s="69"/>
      <c r="HT2491" s="69"/>
      <c r="HU2491" s="69"/>
      <c r="HV2491" s="69"/>
      <c r="HW2491" s="69"/>
      <c r="HX2491" s="69"/>
      <c r="HY2491" s="69"/>
      <c r="HZ2491" s="69"/>
      <c r="IA2491" s="69"/>
      <c r="IB2491" s="69"/>
      <c r="IC2491" s="69"/>
      <c r="ID2491" s="69"/>
      <c r="IE2491" s="69"/>
      <c r="IF2491" s="69"/>
      <c r="IG2491" s="69"/>
      <c r="IH2491" s="69"/>
      <c r="II2491" s="69"/>
      <c r="IJ2491" s="69"/>
      <c r="IK2491" s="69"/>
      <c r="IL2491" s="69"/>
      <c r="IM2491" s="69"/>
      <c r="IN2491" s="69"/>
    </row>
    <row r="2492" spans="1:248" s="70" customFormat="1" ht="15" customHeight="1" x14ac:dyDescent="0.2">
      <c r="A2492" s="134" t="s">
        <v>5018</v>
      </c>
      <c r="B2492" s="145">
        <v>521826</v>
      </c>
      <c r="C2492" s="135" t="s">
        <v>5020</v>
      </c>
      <c r="D2492" s="356">
        <v>100000</v>
      </c>
      <c r="E2492" s="69"/>
      <c r="F2492" s="69"/>
      <c r="G2492" s="69"/>
      <c r="H2492" s="69"/>
      <c r="I2492" s="69"/>
      <c r="J2492" s="69"/>
      <c r="N2492" s="69"/>
      <c r="O2492" s="69"/>
      <c r="P2492" s="69"/>
      <c r="Q2492" s="69"/>
      <c r="R2492" s="69"/>
      <c r="S2492" s="69"/>
      <c r="T2492" s="69"/>
      <c r="U2492" s="69"/>
      <c r="V2492" s="69"/>
      <c r="W2492" s="69"/>
      <c r="X2492" s="69"/>
      <c r="Y2492" s="69"/>
      <c r="Z2492" s="69"/>
      <c r="AA2492" s="69"/>
      <c r="AB2492" s="69"/>
      <c r="AC2492" s="69"/>
      <c r="AD2492" s="69"/>
      <c r="AE2492" s="69"/>
      <c r="AF2492" s="69"/>
      <c r="AG2492" s="69"/>
      <c r="AH2492" s="69"/>
      <c r="AI2492" s="69"/>
      <c r="AJ2492" s="69"/>
      <c r="AK2492" s="69"/>
      <c r="AL2492" s="69"/>
      <c r="AM2492" s="69"/>
      <c r="AN2492" s="69"/>
      <c r="AO2492" s="69"/>
      <c r="AP2492" s="69"/>
      <c r="AQ2492" s="69"/>
      <c r="AR2492" s="69"/>
      <c r="AS2492" s="69"/>
      <c r="AT2492" s="69"/>
      <c r="AU2492" s="69"/>
      <c r="AV2492" s="69"/>
      <c r="AW2492" s="69"/>
      <c r="AX2492" s="69"/>
      <c r="AY2492" s="69"/>
      <c r="AZ2492" s="69"/>
      <c r="BA2492" s="69"/>
      <c r="BB2492" s="69"/>
      <c r="BC2492" s="69"/>
      <c r="BD2492" s="69"/>
      <c r="BE2492" s="69"/>
      <c r="BF2492" s="69"/>
      <c r="BG2492" s="69"/>
      <c r="BH2492" s="69"/>
      <c r="BI2492" s="69"/>
      <c r="BJ2492" s="69"/>
      <c r="BK2492" s="69"/>
      <c r="BL2492" s="69"/>
      <c r="BM2492" s="69"/>
      <c r="BN2492" s="69"/>
      <c r="BO2492" s="69"/>
      <c r="BP2492" s="69"/>
      <c r="BQ2492" s="69"/>
      <c r="BR2492" s="69"/>
      <c r="BS2492" s="69"/>
      <c r="BT2492" s="69"/>
      <c r="BU2492" s="69"/>
      <c r="BV2492" s="69"/>
      <c r="BW2492" s="69"/>
      <c r="BX2492" s="69"/>
      <c r="BY2492" s="69"/>
      <c r="BZ2492" s="69"/>
      <c r="CA2492" s="69"/>
      <c r="CB2492" s="69"/>
      <c r="CC2492" s="69"/>
      <c r="CD2492" s="69"/>
      <c r="CE2492" s="69"/>
      <c r="CF2492" s="69"/>
      <c r="CG2492" s="69"/>
      <c r="CH2492" s="69"/>
      <c r="CI2492" s="69"/>
      <c r="CJ2492" s="69"/>
      <c r="CK2492" s="69"/>
      <c r="CL2492" s="69"/>
      <c r="CM2492" s="69"/>
      <c r="CN2492" s="69"/>
      <c r="CO2492" s="69"/>
      <c r="CP2492" s="69"/>
      <c r="CQ2492" s="69"/>
      <c r="CR2492" s="69"/>
      <c r="CS2492" s="69"/>
      <c r="CT2492" s="69"/>
      <c r="CU2492" s="69"/>
      <c r="CV2492" s="69"/>
      <c r="CW2492" s="69"/>
      <c r="CX2492" s="69"/>
      <c r="CY2492" s="69"/>
      <c r="CZ2492" s="69"/>
      <c r="DA2492" s="69"/>
      <c r="DB2492" s="69"/>
      <c r="DC2492" s="69"/>
      <c r="DD2492" s="69"/>
      <c r="DE2492" s="69"/>
      <c r="DF2492" s="69"/>
      <c r="DG2492" s="69"/>
      <c r="DH2492" s="69"/>
      <c r="DI2492" s="69"/>
      <c r="DJ2492" s="69"/>
      <c r="DK2492" s="69"/>
      <c r="DL2492" s="69"/>
      <c r="DM2492" s="69"/>
      <c r="DN2492" s="69"/>
      <c r="DO2492" s="69"/>
      <c r="DP2492" s="69"/>
      <c r="DQ2492" s="69"/>
      <c r="DR2492" s="69"/>
      <c r="DS2492" s="69"/>
      <c r="DT2492" s="69"/>
      <c r="DU2492" s="69"/>
      <c r="DV2492" s="69"/>
      <c r="DW2492" s="69"/>
      <c r="DX2492" s="69"/>
      <c r="DY2492" s="69"/>
      <c r="DZ2492" s="69"/>
      <c r="EA2492" s="69"/>
      <c r="EB2492" s="69"/>
      <c r="EC2492" s="69"/>
      <c r="ED2492" s="69"/>
      <c r="EE2492" s="69"/>
      <c r="EF2492" s="69"/>
      <c r="EG2492" s="69"/>
      <c r="EH2492" s="69"/>
      <c r="EI2492" s="69"/>
      <c r="EJ2492" s="69"/>
      <c r="EK2492" s="69"/>
      <c r="EL2492" s="69"/>
      <c r="EM2492" s="69"/>
      <c r="EN2492" s="69"/>
      <c r="EO2492" s="69"/>
      <c r="EP2492" s="69"/>
      <c r="EQ2492" s="69"/>
      <c r="ER2492" s="69"/>
      <c r="ES2492" s="69"/>
      <c r="ET2492" s="69"/>
      <c r="EU2492" s="69"/>
      <c r="EV2492" s="69"/>
      <c r="EW2492" s="69"/>
      <c r="EX2492" s="69"/>
      <c r="EY2492" s="69"/>
      <c r="EZ2492" s="69"/>
      <c r="FA2492" s="69"/>
      <c r="FB2492" s="69"/>
      <c r="FC2492" s="69"/>
      <c r="FD2492" s="69"/>
      <c r="FE2492" s="69"/>
      <c r="FF2492" s="69"/>
      <c r="FG2492" s="69"/>
      <c r="FH2492" s="69"/>
      <c r="FI2492" s="69"/>
      <c r="FJ2492" s="69"/>
      <c r="FK2492" s="69"/>
      <c r="FL2492" s="69"/>
      <c r="FM2492" s="69"/>
      <c r="FN2492" s="69"/>
      <c r="FO2492" s="69"/>
      <c r="FP2492" s="69"/>
      <c r="FQ2492" s="69"/>
      <c r="FR2492" s="69"/>
      <c r="FS2492" s="69"/>
      <c r="FT2492" s="69"/>
      <c r="FU2492" s="69"/>
      <c r="FV2492" s="69"/>
      <c r="FW2492" s="69"/>
      <c r="FX2492" s="69"/>
      <c r="FY2492" s="69"/>
      <c r="FZ2492" s="69"/>
      <c r="GA2492" s="69"/>
      <c r="GB2492" s="69"/>
      <c r="GC2492" s="69"/>
      <c r="GD2492" s="69"/>
      <c r="GE2492" s="69"/>
      <c r="GF2492" s="69"/>
      <c r="GG2492" s="69"/>
      <c r="GH2492" s="69"/>
      <c r="GI2492" s="69"/>
      <c r="GJ2492" s="69"/>
      <c r="GK2492" s="69"/>
      <c r="GL2492" s="69"/>
      <c r="GM2492" s="69"/>
      <c r="GN2492" s="69"/>
      <c r="GO2492" s="69"/>
      <c r="GP2492" s="69"/>
      <c r="GQ2492" s="69"/>
      <c r="GR2492" s="69"/>
      <c r="GS2492" s="69"/>
      <c r="GT2492" s="69"/>
      <c r="GU2492" s="69"/>
      <c r="GV2492" s="69"/>
      <c r="GW2492" s="69"/>
      <c r="GX2492" s="69"/>
      <c r="GY2492" s="69"/>
      <c r="GZ2492" s="69"/>
      <c r="HA2492" s="69"/>
      <c r="HB2492" s="69"/>
      <c r="HC2492" s="69"/>
      <c r="HD2492" s="69"/>
      <c r="HE2492" s="69"/>
      <c r="HF2492" s="69"/>
      <c r="HG2492" s="69"/>
      <c r="HH2492" s="69"/>
      <c r="HI2492" s="69"/>
      <c r="HJ2492" s="69"/>
      <c r="HK2492" s="69"/>
      <c r="HL2492" s="69"/>
      <c r="HM2492" s="69"/>
      <c r="HN2492" s="69"/>
      <c r="HO2492" s="69"/>
      <c r="HP2492" s="69"/>
      <c r="HQ2492" s="69"/>
      <c r="HR2492" s="69"/>
      <c r="HS2492" s="69"/>
      <c r="HT2492" s="69"/>
      <c r="HU2492" s="69"/>
      <c r="HV2492" s="69"/>
      <c r="HW2492" s="69"/>
      <c r="HX2492" s="69"/>
      <c r="HY2492" s="69"/>
      <c r="HZ2492" s="69"/>
      <c r="IA2492" s="69"/>
      <c r="IB2492" s="69"/>
      <c r="IC2492" s="69"/>
      <c r="ID2492" s="69"/>
      <c r="IE2492" s="69"/>
      <c r="IF2492" s="69"/>
      <c r="IG2492" s="69"/>
      <c r="IH2492" s="69"/>
      <c r="II2492" s="69"/>
      <c r="IJ2492" s="69"/>
      <c r="IK2492" s="69"/>
      <c r="IL2492" s="69"/>
      <c r="IM2492" s="69"/>
      <c r="IN2492" s="69"/>
    </row>
    <row r="2493" spans="1:248" s="70" customFormat="1" ht="32.1" customHeight="1" x14ac:dyDescent="0.2">
      <c r="A2493" s="134" t="s">
        <v>5021</v>
      </c>
      <c r="B2493" s="145">
        <v>521827</v>
      </c>
      <c r="C2493" s="135" t="s">
        <v>5022</v>
      </c>
      <c r="D2493" s="356">
        <v>100000</v>
      </c>
      <c r="E2493" s="69"/>
      <c r="F2493" s="69"/>
      <c r="G2493" s="69"/>
      <c r="H2493" s="69"/>
      <c r="I2493" s="69"/>
      <c r="J2493" s="69"/>
      <c r="N2493" s="69"/>
      <c r="O2493" s="69"/>
      <c r="P2493" s="69"/>
      <c r="Q2493" s="69"/>
      <c r="R2493" s="69"/>
      <c r="S2493" s="69"/>
      <c r="T2493" s="69"/>
      <c r="U2493" s="69"/>
      <c r="V2493" s="69"/>
      <c r="W2493" s="69"/>
      <c r="X2493" s="69"/>
      <c r="Y2493" s="69"/>
      <c r="Z2493" s="69"/>
      <c r="AA2493" s="69"/>
      <c r="AB2493" s="69"/>
      <c r="AC2493" s="69"/>
      <c r="AD2493" s="69"/>
      <c r="AE2493" s="69"/>
      <c r="AF2493" s="69"/>
      <c r="AG2493" s="69"/>
      <c r="AH2493" s="69"/>
      <c r="AI2493" s="69"/>
      <c r="AJ2493" s="69"/>
      <c r="AK2493" s="69"/>
      <c r="AL2493" s="69"/>
      <c r="AM2493" s="69"/>
      <c r="AN2493" s="69"/>
      <c r="AO2493" s="69"/>
      <c r="AP2493" s="69"/>
      <c r="AQ2493" s="69"/>
      <c r="AR2493" s="69"/>
      <c r="AS2493" s="69"/>
      <c r="AT2493" s="69"/>
      <c r="AU2493" s="69"/>
      <c r="AV2493" s="69"/>
      <c r="AW2493" s="69"/>
      <c r="AX2493" s="69"/>
      <c r="AY2493" s="69"/>
      <c r="AZ2493" s="69"/>
      <c r="BA2493" s="69"/>
      <c r="BB2493" s="69"/>
      <c r="BC2493" s="69"/>
      <c r="BD2493" s="69"/>
      <c r="BE2493" s="69"/>
      <c r="BF2493" s="69"/>
      <c r="BG2493" s="69"/>
      <c r="BH2493" s="69"/>
      <c r="BI2493" s="69"/>
      <c r="BJ2493" s="69"/>
      <c r="BK2493" s="69"/>
      <c r="BL2493" s="69"/>
      <c r="BM2493" s="69"/>
      <c r="BN2493" s="69"/>
      <c r="BO2493" s="69"/>
      <c r="BP2493" s="69"/>
      <c r="BQ2493" s="69"/>
      <c r="BR2493" s="69"/>
      <c r="BS2493" s="69"/>
      <c r="BT2493" s="69"/>
      <c r="BU2493" s="69"/>
      <c r="BV2493" s="69"/>
      <c r="BW2493" s="69"/>
      <c r="BX2493" s="69"/>
      <c r="BY2493" s="69"/>
      <c r="BZ2493" s="69"/>
      <c r="CA2493" s="69"/>
      <c r="CB2493" s="69"/>
      <c r="CC2493" s="69"/>
      <c r="CD2493" s="69"/>
      <c r="CE2493" s="69"/>
      <c r="CF2493" s="69"/>
      <c r="CG2493" s="69"/>
      <c r="CH2493" s="69"/>
      <c r="CI2493" s="69"/>
      <c r="CJ2493" s="69"/>
      <c r="CK2493" s="69"/>
      <c r="CL2493" s="69"/>
      <c r="CM2493" s="69"/>
      <c r="CN2493" s="69"/>
      <c r="CO2493" s="69"/>
      <c r="CP2493" s="69"/>
      <c r="CQ2493" s="69"/>
      <c r="CR2493" s="69"/>
      <c r="CS2493" s="69"/>
      <c r="CT2493" s="69"/>
      <c r="CU2493" s="69"/>
      <c r="CV2493" s="69"/>
      <c r="CW2493" s="69"/>
      <c r="CX2493" s="69"/>
      <c r="CY2493" s="69"/>
      <c r="CZ2493" s="69"/>
      <c r="DA2493" s="69"/>
      <c r="DB2493" s="69"/>
      <c r="DC2493" s="69"/>
      <c r="DD2493" s="69"/>
      <c r="DE2493" s="69"/>
      <c r="DF2493" s="69"/>
      <c r="DG2493" s="69"/>
      <c r="DH2493" s="69"/>
      <c r="DI2493" s="69"/>
      <c r="DJ2493" s="69"/>
      <c r="DK2493" s="69"/>
      <c r="DL2493" s="69"/>
      <c r="DM2493" s="69"/>
      <c r="DN2493" s="69"/>
      <c r="DO2493" s="69"/>
      <c r="DP2493" s="69"/>
      <c r="DQ2493" s="69"/>
      <c r="DR2493" s="69"/>
      <c r="DS2493" s="69"/>
      <c r="DT2493" s="69"/>
      <c r="DU2493" s="69"/>
      <c r="DV2493" s="69"/>
      <c r="DW2493" s="69"/>
      <c r="DX2493" s="69"/>
      <c r="DY2493" s="69"/>
      <c r="DZ2493" s="69"/>
      <c r="EA2493" s="69"/>
      <c r="EB2493" s="69"/>
      <c r="EC2493" s="69"/>
      <c r="ED2493" s="69"/>
      <c r="EE2493" s="69"/>
      <c r="EF2493" s="69"/>
      <c r="EG2493" s="69"/>
      <c r="EH2493" s="69"/>
      <c r="EI2493" s="69"/>
      <c r="EJ2493" s="69"/>
      <c r="EK2493" s="69"/>
      <c r="EL2493" s="69"/>
      <c r="EM2493" s="69"/>
      <c r="EN2493" s="69"/>
      <c r="EO2493" s="69"/>
      <c r="EP2493" s="69"/>
      <c r="EQ2493" s="69"/>
      <c r="ER2493" s="69"/>
      <c r="ES2493" s="69"/>
      <c r="ET2493" s="69"/>
      <c r="EU2493" s="69"/>
      <c r="EV2493" s="69"/>
      <c r="EW2493" s="69"/>
      <c r="EX2493" s="69"/>
      <c r="EY2493" s="69"/>
      <c r="EZ2493" s="69"/>
      <c r="FA2493" s="69"/>
      <c r="FB2493" s="69"/>
      <c r="FC2493" s="69"/>
      <c r="FD2493" s="69"/>
      <c r="FE2493" s="69"/>
      <c r="FF2493" s="69"/>
      <c r="FG2493" s="69"/>
      <c r="FH2493" s="69"/>
      <c r="FI2493" s="69"/>
      <c r="FJ2493" s="69"/>
      <c r="FK2493" s="69"/>
      <c r="FL2493" s="69"/>
      <c r="FM2493" s="69"/>
      <c r="FN2493" s="69"/>
      <c r="FO2493" s="69"/>
      <c r="FP2493" s="69"/>
      <c r="FQ2493" s="69"/>
      <c r="FR2493" s="69"/>
      <c r="FS2493" s="69"/>
      <c r="FT2493" s="69"/>
      <c r="FU2493" s="69"/>
      <c r="FV2493" s="69"/>
      <c r="FW2493" s="69"/>
      <c r="FX2493" s="69"/>
      <c r="FY2493" s="69"/>
      <c r="FZ2493" s="69"/>
      <c r="GA2493" s="69"/>
      <c r="GB2493" s="69"/>
      <c r="GC2493" s="69"/>
      <c r="GD2493" s="69"/>
      <c r="GE2493" s="69"/>
      <c r="GF2493" s="69"/>
      <c r="GG2493" s="69"/>
      <c r="GH2493" s="69"/>
      <c r="GI2493" s="69"/>
      <c r="GJ2493" s="69"/>
      <c r="GK2493" s="69"/>
      <c r="GL2493" s="69"/>
      <c r="GM2493" s="69"/>
      <c r="GN2493" s="69"/>
      <c r="GO2493" s="69"/>
      <c r="GP2493" s="69"/>
      <c r="GQ2493" s="69"/>
      <c r="GR2493" s="69"/>
      <c r="GS2493" s="69"/>
      <c r="GT2493" s="69"/>
      <c r="GU2493" s="69"/>
      <c r="GV2493" s="69"/>
      <c r="GW2493" s="69"/>
      <c r="GX2493" s="69"/>
      <c r="GY2493" s="69"/>
      <c r="GZ2493" s="69"/>
      <c r="HA2493" s="69"/>
      <c r="HB2493" s="69"/>
      <c r="HC2493" s="69"/>
      <c r="HD2493" s="69"/>
      <c r="HE2493" s="69"/>
      <c r="HF2493" s="69"/>
      <c r="HG2493" s="69"/>
      <c r="HH2493" s="69"/>
      <c r="HI2493" s="69"/>
      <c r="HJ2493" s="69"/>
      <c r="HK2493" s="69"/>
      <c r="HL2493" s="69"/>
      <c r="HM2493" s="69"/>
      <c r="HN2493" s="69"/>
      <c r="HO2493" s="69"/>
      <c r="HP2493" s="69"/>
      <c r="HQ2493" s="69"/>
      <c r="HR2493" s="69"/>
      <c r="HS2493" s="69"/>
      <c r="HT2493" s="69"/>
      <c r="HU2493" s="69"/>
      <c r="HV2493" s="69"/>
      <c r="HW2493" s="69"/>
      <c r="HX2493" s="69"/>
      <c r="HY2493" s="69"/>
      <c r="HZ2493" s="69"/>
      <c r="IA2493" s="69"/>
      <c r="IB2493" s="69"/>
      <c r="IC2493" s="69"/>
      <c r="ID2493" s="69"/>
      <c r="IE2493" s="69"/>
      <c r="IF2493" s="69"/>
      <c r="IG2493" s="69"/>
      <c r="IH2493" s="69"/>
      <c r="II2493" s="69"/>
      <c r="IJ2493" s="69"/>
      <c r="IK2493" s="69"/>
      <c r="IL2493" s="69"/>
      <c r="IM2493" s="69"/>
      <c r="IN2493" s="69"/>
    </row>
    <row r="2494" spans="1:248" s="70" customFormat="1" ht="15.95" customHeight="1" x14ac:dyDescent="0.2">
      <c r="A2494" s="137" t="s">
        <v>5023</v>
      </c>
      <c r="B2494" s="145">
        <v>521828</v>
      </c>
      <c r="C2494" s="136" t="s">
        <v>5024</v>
      </c>
      <c r="D2494" s="356">
        <v>15000</v>
      </c>
      <c r="E2494" s="69"/>
      <c r="F2494" s="69"/>
      <c r="G2494" s="69"/>
      <c r="H2494" s="69"/>
      <c r="I2494" s="69"/>
      <c r="J2494" s="69"/>
      <c r="N2494" s="69"/>
      <c r="O2494" s="69"/>
      <c r="P2494" s="69"/>
      <c r="Q2494" s="69"/>
      <c r="R2494" s="69"/>
      <c r="S2494" s="69"/>
      <c r="T2494" s="69"/>
      <c r="U2494" s="69"/>
      <c r="V2494" s="69"/>
      <c r="W2494" s="69"/>
      <c r="X2494" s="69"/>
      <c r="Y2494" s="69"/>
      <c r="Z2494" s="69"/>
      <c r="AA2494" s="69"/>
      <c r="AB2494" s="69"/>
      <c r="AC2494" s="69"/>
      <c r="AD2494" s="69"/>
      <c r="AE2494" s="69"/>
      <c r="AF2494" s="69"/>
      <c r="AG2494" s="69"/>
      <c r="AH2494" s="69"/>
      <c r="AI2494" s="69"/>
      <c r="AJ2494" s="69"/>
      <c r="AK2494" s="69"/>
      <c r="AL2494" s="69"/>
      <c r="AM2494" s="69"/>
      <c r="AN2494" s="69"/>
      <c r="AO2494" s="69"/>
      <c r="AP2494" s="69"/>
      <c r="AQ2494" s="69"/>
      <c r="AR2494" s="69"/>
      <c r="AS2494" s="69"/>
      <c r="AT2494" s="69"/>
      <c r="AU2494" s="69"/>
      <c r="AV2494" s="69"/>
      <c r="AW2494" s="69"/>
      <c r="AX2494" s="69"/>
      <c r="AY2494" s="69"/>
      <c r="AZ2494" s="69"/>
      <c r="BA2494" s="69"/>
      <c r="BB2494" s="69"/>
      <c r="BC2494" s="69"/>
      <c r="BD2494" s="69"/>
      <c r="BE2494" s="69"/>
      <c r="BF2494" s="69"/>
      <c r="BG2494" s="69"/>
      <c r="BH2494" s="69"/>
      <c r="BI2494" s="69"/>
      <c r="BJ2494" s="69"/>
      <c r="BK2494" s="69"/>
      <c r="BL2494" s="69"/>
      <c r="BM2494" s="69"/>
      <c r="BN2494" s="69"/>
      <c r="BO2494" s="69"/>
      <c r="BP2494" s="69"/>
      <c r="BQ2494" s="69"/>
      <c r="BR2494" s="69"/>
      <c r="BS2494" s="69"/>
      <c r="BT2494" s="69"/>
      <c r="BU2494" s="69"/>
      <c r="BV2494" s="69"/>
      <c r="BW2494" s="69"/>
      <c r="BX2494" s="69"/>
      <c r="BY2494" s="69"/>
      <c r="BZ2494" s="69"/>
      <c r="CA2494" s="69"/>
      <c r="CB2494" s="69"/>
      <c r="CC2494" s="69"/>
      <c r="CD2494" s="69"/>
      <c r="CE2494" s="69"/>
      <c r="CF2494" s="69"/>
      <c r="CG2494" s="69"/>
      <c r="CH2494" s="69"/>
      <c r="CI2494" s="69"/>
      <c r="CJ2494" s="69"/>
      <c r="CK2494" s="69"/>
      <c r="CL2494" s="69"/>
      <c r="CM2494" s="69"/>
      <c r="CN2494" s="69"/>
      <c r="CO2494" s="69"/>
      <c r="CP2494" s="69"/>
      <c r="CQ2494" s="69"/>
      <c r="CR2494" s="69"/>
      <c r="CS2494" s="69"/>
      <c r="CT2494" s="69"/>
      <c r="CU2494" s="69"/>
      <c r="CV2494" s="69"/>
      <c r="CW2494" s="69"/>
      <c r="CX2494" s="69"/>
      <c r="CY2494" s="69"/>
      <c r="CZ2494" s="69"/>
      <c r="DA2494" s="69"/>
      <c r="DB2494" s="69"/>
      <c r="DC2494" s="69"/>
      <c r="DD2494" s="69"/>
      <c r="DE2494" s="69"/>
      <c r="DF2494" s="69"/>
      <c r="DG2494" s="69"/>
      <c r="DH2494" s="69"/>
      <c r="DI2494" s="69"/>
      <c r="DJ2494" s="69"/>
      <c r="DK2494" s="69"/>
      <c r="DL2494" s="69"/>
      <c r="DM2494" s="69"/>
      <c r="DN2494" s="69"/>
      <c r="DO2494" s="69"/>
      <c r="DP2494" s="69"/>
      <c r="DQ2494" s="69"/>
      <c r="DR2494" s="69"/>
      <c r="DS2494" s="69"/>
      <c r="DT2494" s="69"/>
      <c r="DU2494" s="69"/>
      <c r="DV2494" s="69"/>
      <c r="DW2494" s="69"/>
      <c r="DX2494" s="69"/>
      <c r="DY2494" s="69"/>
      <c r="DZ2494" s="69"/>
      <c r="EA2494" s="69"/>
      <c r="EB2494" s="69"/>
      <c r="EC2494" s="69"/>
      <c r="ED2494" s="69"/>
      <c r="EE2494" s="69"/>
      <c r="EF2494" s="69"/>
      <c r="EG2494" s="69"/>
      <c r="EH2494" s="69"/>
      <c r="EI2494" s="69"/>
      <c r="EJ2494" s="69"/>
      <c r="EK2494" s="69"/>
      <c r="EL2494" s="69"/>
      <c r="EM2494" s="69"/>
      <c r="EN2494" s="69"/>
      <c r="EO2494" s="69"/>
      <c r="EP2494" s="69"/>
      <c r="EQ2494" s="69"/>
      <c r="ER2494" s="69"/>
      <c r="ES2494" s="69"/>
      <c r="ET2494" s="69"/>
      <c r="EU2494" s="69"/>
      <c r="EV2494" s="69"/>
      <c r="EW2494" s="69"/>
      <c r="EX2494" s="69"/>
      <c r="EY2494" s="69"/>
      <c r="EZ2494" s="69"/>
      <c r="FA2494" s="69"/>
      <c r="FB2494" s="69"/>
      <c r="FC2494" s="69"/>
      <c r="FD2494" s="69"/>
      <c r="FE2494" s="69"/>
      <c r="FF2494" s="69"/>
      <c r="FG2494" s="69"/>
      <c r="FH2494" s="69"/>
      <c r="FI2494" s="69"/>
      <c r="FJ2494" s="69"/>
      <c r="FK2494" s="69"/>
      <c r="FL2494" s="69"/>
      <c r="FM2494" s="69"/>
      <c r="FN2494" s="69"/>
      <c r="FO2494" s="69"/>
      <c r="FP2494" s="69"/>
      <c r="FQ2494" s="69"/>
      <c r="FR2494" s="69"/>
      <c r="FS2494" s="69"/>
      <c r="FT2494" s="69"/>
      <c r="FU2494" s="69"/>
      <c r="FV2494" s="69"/>
      <c r="FW2494" s="69"/>
      <c r="FX2494" s="69"/>
      <c r="FY2494" s="69"/>
      <c r="FZ2494" s="69"/>
      <c r="GA2494" s="69"/>
      <c r="GB2494" s="69"/>
      <c r="GC2494" s="69"/>
      <c r="GD2494" s="69"/>
      <c r="GE2494" s="69"/>
      <c r="GF2494" s="69"/>
      <c r="GG2494" s="69"/>
      <c r="GH2494" s="69"/>
      <c r="GI2494" s="69"/>
      <c r="GJ2494" s="69"/>
      <c r="GK2494" s="69"/>
      <c r="GL2494" s="69"/>
      <c r="GM2494" s="69"/>
      <c r="GN2494" s="69"/>
      <c r="GO2494" s="69"/>
      <c r="GP2494" s="69"/>
      <c r="GQ2494" s="69"/>
      <c r="GR2494" s="69"/>
      <c r="GS2494" s="69"/>
      <c r="GT2494" s="69"/>
      <c r="GU2494" s="69"/>
      <c r="GV2494" s="69"/>
      <c r="GW2494" s="69"/>
      <c r="GX2494" s="69"/>
      <c r="GY2494" s="69"/>
      <c r="GZ2494" s="69"/>
      <c r="HA2494" s="69"/>
      <c r="HB2494" s="69"/>
      <c r="HC2494" s="69"/>
      <c r="HD2494" s="69"/>
      <c r="HE2494" s="69"/>
      <c r="HF2494" s="69"/>
      <c r="HG2494" s="69"/>
      <c r="HH2494" s="69"/>
      <c r="HI2494" s="69"/>
      <c r="HJ2494" s="69"/>
      <c r="HK2494" s="69"/>
      <c r="HL2494" s="69"/>
      <c r="HM2494" s="69"/>
      <c r="HN2494" s="69"/>
      <c r="HO2494" s="69"/>
      <c r="HP2494" s="69"/>
      <c r="HQ2494" s="69"/>
      <c r="HR2494" s="69"/>
      <c r="HS2494" s="69"/>
      <c r="HT2494" s="69"/>
      <c r="HU2494" s="69"/>
      <c r="HV2494" s="69"/>
      <c r="HW2494" s="69"/>
      <c r="HX2494" s="69"/>
      <c r="HY2494" s="69"/>
      <c r="HZ2494" s="69"/>
      <c r="IA2494" s="69"/>
      <c r="IB2494" s="69"/>
      <c r="IC2494" s="69"/>
      <c r="ID2494" s="69"/>
      <c r="IE2494" s="69"/>
      <c r="IF2494" s="69"/>
      <c r="IG2494" s="69"/>
      <c r="IH2494" s="69"/>
      <c r="II2494" s="69"/>
      <c r="IJ2494" s="69"/>
      <c r="IK2494" s="69"/>
      <c r="IL2494" s="69"/>
      <c r="IM2494" s="69"/>
      <c r="IN2494" s="69"/>
    </row>
    <row r="2495" spans="1:248" s="70" customFormat="1" ht="32.1" customHeight="1" x14ac:dyDescent="0.2">
      <c r="A2495" s="137" t="s">
        <v>5023</v>
      </c>
      <c r="B2495" s="145">
        <v>521829</v>
      </c>
      <c r="C2495" s="136" t="s">
        <v>5025</v>
      </c>
      <c r="D2495" s="356">
        <v>30000</v>
      </c>
      <c r="E2495" s="69"/>
      <c r="F2495" s="69"/>
      <c r="G2495" s="69"/>
      <c r="H2495" s="69"/>
      <c r="I2495" s="69"/>
      <c r="J2495" s="69"/>
      <c r="N2495" s="69"/>
      <c r="O2495" s="69"/>
      <c r="P2495" s="69"/>
      <c r="Q2495" s="69"/>
      <c r="R2495" s="69"/>
      <c r="S2495" s="69"/>
      <c r="T2495" s="69"/>
      <c r="U2495" s="69"/>
      <c r="V2495" s="69"/>
      <c r="W2495" s="69"/>
      <c r="X2495" s="69"/>
      <c r="Y2495" s="69"/>
      <c r="Z2495" s="69"/>
      <c r="AA2495" s="69"/>
      <c r="AB2495" s="69"/>
      <c r="AC2495" s="69"/>
      <c r="AD2495" s="69"/>
      <c r="AE2495" s="69"/>
      <c r="AF2495" s="69"/>
      <c r="AG2495" s="69"/>
      <c r="AH2495" s="69"/>
      <c r="AI2495" s="69"/>
      <c r="AJ2495" s="69"/>
      <c r="AK2495" s="69"/>
      <c r="AL2495" s="69"/>
      <c r="AM2495" s="69"/>
      <c r="AN2495" s="69"/>
      <c r="AO2495" s="69"/>
      <c r="AP2495" s="69"/>
      <c r="AQ2495" s="69"/>
      <c r="AR2495" s="69"/>
      <c r="AS2495" s="69"/>
      <c r="AT2495" s="69"/>
      <c r="AU2495" s="69"/>
      <c r="AV2495" s="69"/>
      <c r="AW2495" s="69"/>
      <c r="AX2495" s="69"/>
      <c r="AY2495" s="69"/>
      <c r="AZ2495" s="69"/>
      <c r="BA2495" s="69"/>
      <c r="BB2495" s="69"/>
      <c r="BC2495" s="69"/>
      <c r="BD2495" s="69"/>
      <c r="BE2495" s="69"/>
      <c r="BF2495" s="69"/>
      <c r="BG2495" s="69"/>
      <c r="BH2495" s="69"/>
      <c r="BI2495" s="69"/>
      <c r="BJ2495" s="69"/>
      <c r="BK2495" s="69"/>
      <c r="BL2495" s="69"/>
      <c r="BM2495" s="69"/>
      <c r="BN2495" s="69"/>
      <c r="BO2495" s="69"/>
      <c r="BP2495" s="69"/>
      <c r="BQ2495" s="69"/>
      <c r="BR2495" s="69"/>
      <c r="BS2495" s="69"/>
      <c r="BT2495" s="69"/>
      <c r="BU2495" s="69"/>
      <c r="BV2495" s="69"/>
      <c r="BW2495" s="69"/>
      <c r="BX2495" s="69"/>
      <c r="BY2495" s="69"/>
      <c r="BZ2495" s="69"/>
      <c r="CA2495" s="69"/>
      <c r="CB2495" s="69"/>
      <c r="CC2495" s="69"/>
      <c r="CD2495" s="69"/>
      <c r="CE2495" s="69"/>
      <c r="CF2495" s="69"/>
      <c r="CG2495" s="69"/>
      <c r="CH2495" s="69"/>
      <c r="CI2495" s="69"/>
      <c r="CJ2495" s="69"/>
      <c r="CK2495" s="69"/>
      <c r="CL2495" s="69"/>
      <c r="CM2495" s="69"/>
      <c r="CN2495" s="69"/>
      <c r="CO2495" s="69"/>
      <c r="CP2495" s="69"/>
      <c r="CQ2495" s="69"/>
      <c r="CR2495" s="69"/>
      <c r="CS2495" s="69"/>
      <c r="CT2495" s="69"/>
      <c r="CU2495" s="69"/>
      <c r="CV2495" s="69"/>
      <c r="CW2495" s="69"/>
      <c r="CX2495" s="69"/>
      <c r="CY2495" s="69"/>
      <c r="CZ2495" s="69"/>
      <c r="DA2495" s="69"/>
      <c r="DB2495" s="69"/>
      <c r="DC2495" s="69"/>
      <c r="DD2495" s="69"/>
      <c r="DE2495" s="69"/>
      <c r="DF2495" s="69"/>
      <c r="DG2495" s="69"/>
      <c r="DH2495" s="69"/>
      <c r="DI2495" s="69"/>
      <c r="DJ2495" s="69"/>
      <c r="DK2495" s="69"/>
      <c r="DL2495" s="69"/>
      <c r="DM2495" s="69"/>
      <c r="DN2495" s="69"/>
      <c r="DO2495" s="69"/>
      <c r="DP2495" s="69"/>
      <c r="DQ2495" s="69"/>
      <c r="DR2495" s="69"/>
      <c r="DS2495" s="69"/>
      <c r="DT2495" s="69"/>
      <c r="DU2495" s="69"/>
      <c r="DV2495" s="69"/>
      <c r="DW2495" s="69"/>
      <c r="DX2495" s="69"/>
      <c r="DY2495" s="69"/>
      <c r="DZ2495" s="69"/>
      <c r="EA2495" s="69"/>
      <c r="EB2495" s="69"/>
      <c r="EC2495" s="69"/>
      <c r="ED2495" s="69"/>
      <c r="EE2495" s="69"/>
      <c r="EF2495" s="69"/>
      <c r="EG2495" s="69"/>
      <c r="EH2495" s="69"/>
      <c r="EI2495" s="69"/>
      <c r="EJ2495" s="69"/>
      <c r="EK2495" s="69"/>
      <c r="EL2495" s="69"/>
      <c r="EM2495" s="69"/>
      <c r="EN2495" s="69"/>
      <c r="EO2495" s="69"/>
      <c r="EP2495" s="69"/>
      <c r="EQ2495" s="69"/>
      <c r="ER2495" s="69"/>
      <c r="ES2495" s="69"/>
      <c r="ET2495" s="69"/>
      <c r="EU2495" s="69"/>
      <c r="EV2495" s="69"/>
      <c r="EW2495" s="69"/>
      <c r="EX2495" s="69"/>
      <c r="EY2495" s="69"/>
      <c r="EZ2495" s="69"/>
      <c r="FA2495" s="69"/>
      <c r="FB2495" s="69"/>
      <c r="FC2495" s="69"/>
      <c r="FD2495" s="69"/>
      <c r="FE2495" s="69"/>
      <c r="FF2495" s="69"/>
      <c r="FG2495" s="69"/>
      <c r="FH2495" s="69"/>
      <c r="FI2495" s="69"/>
      <c r="FJ2495" s="69"/>
      <c r="FK2495" s="69"/>
      <c r="FL2495" s="69"/>
      <c r="FM2495" s="69"/>
      <c r="FN2495" s="69"/>
      <c r="FO2495" s="69"/>
      <c r="FP2495" s="69"/>
      <c r="FQ2495" s="69"/>
      <c r="FR2495" s="69"/>
      <c r="FS2495" s="69"/>
      <c r="FT2495" s="69"/>
      <c r="FU2495" s="69"/>
      <c r="FV2495" s="69"/>
      <c r="FW2495" s="69"/>
      <c r="FX2495" s="69"/>
      <c r="FY2495" s="69"/>
      <c r="FZ2495" s="69"/>
      <c r="GA2495" s="69"/>
      <c r="GB2495" s="69"/>
      <c r="GC2495" s="69"/>
      <c r="GD2495" s="69"/>
      <c r="GE2495" s="69"/>
      <c r="GF2495" s="69"/>
      <c r="GG2495" s="69"/>
      <c r="GH2495" s="69"/>
      <c r="GI2495" s="69"/>
      <c r="GJ2495" s="69"/>
      <c r="GK2495" s="69"/>
      <c r="GL2495" s="69"/>
      <c r="GM2495" s="69"/>
      <c r="GN2495" s="69"/>
      <c r="GO2495" s="69"/>
      <c r="GP2495" s="69"/>
      <c r="GQ2495" s="69"/>
      <c r="GR2495" s="69"/>
      <c r="GS2495" s="69"/>
      <c r="GT2495" s="69"/>
      <c r="GU2495" s="69"/>
      <c r="GV2495" s="69"/>
      <c r="GW2495" s="69"/>
      <c r="GX2495" s="69"/>
      <c r="GY2495" s="69"/>
      <c r="GZ2495" s="69"/>
      <c r="HA2495" s="69"/>
      <c r="HB2495" s="69"/>
      <c r="HC2495" s="69"/>
      <c r="HD2495" s="69"/>
      <c r="HE2495" s="69"/>
      <c r="HF2495" s="69"/>
      <c r="HG2495" s="69"/>
      <c r="HH2495" s="69"/>
      <c r="HI2495" s="69"/>
      <c r="HJ2495" s="69"/>
      <c r="HK2495" s="69"/>
      <c r="HL2495" s="69"/>
      <c r="HM2495" s="69"/>
      <c r="HN2495" s="69"/>
      <c r="HO2495" s="69"/>
      <c r="HP2495" s="69"/>
      <c r="HQ2495" s="69"/>
      <c r="HR2495" s="69"/>
      <c r="HS2495" s="69"/>
      <c r="HT2495" s="69"/>
      <c r="HU2495" s="69"/>
      <c r="HV2495" s="69"/>
      <c r="HW2495" s="69"/>
      <c r="HX2495" s="69"/>
      <c r="HY2495" s="69"/>
      <c r="HZ2495" s="69"/>
      <c r="IA2495" s="69"/>
      <c r="IB2495" s="69"/>
      <c r="IC2495" s="69"/>
      <c r="ID2495" s="69"/>
      <c r="IE2495" s="69"/>
      <c r="IF2495" s="69"/>
      <c r="IG2495" s="69"/>
      <c r="IH2495" s="69"/>
      <c r="II2495" s="69"/>
      <c r="IJ2495" s="69"/>
      <c r="IK2495" s="69"/>
      <c r="IL2495" s="69"/>
      <c r="IM2495" s="69"/>
      <c r="IN2495" s="69"/>
    </row>
    <row r="2496" spans="1:248" s="70" customFormat="1" ht="15.95" customHeight="1" x14ac:dyDescent="0.2">
      <c r="A2496" s="137" t="s">
        <v>5023</v>
      </c>
      <c r="B2496" s="145">
        <v>521830</v>
      </c>
      <c r="C2496" s="136" t="s">
        <v>5026</v>
      </c>
      <c r="D2496" s="356">
        <v>50000</v>
      </c>
      <c r="E2496" s="69"/>
      <c r="F2496" s="69"/>
      <c r="G2496" s="69"/>
      <c r="H2496" s="69"/>
      <c r="I2496" s="69"/>
      <c r="J2496" s="69"/>
      <c r="N2496" s="69"/>
      <c r="O2496" s="69"/>
      <c r="P2496" s="69"/>
      <c r="Q2496" s="69"/>
      <c r="R2496" s="69"/>
      <c r="S2496" s="69"/>
      <c r="T2496" s="69"/>
      <c r="U2496" s="69"/>
      <c r="V2496" s="69"/>
      <c r="W2496" s="69"/>
      <c r="X2496" s="69"/>
      <c r="Y2496" s="69"/>
      <c r="Z2496" s="69"/>
      <c r="AA2496" s="69"/>
      <c r="AB2496" s="69"/>
      <c r="AC2496" s="69"/>
      <c r="AD2496" s="69"/>
      <c r="AE2496" s="69"/>
      <c r="AF2496" s="69"/>
      <c r="AG2496" s="69"/>
      <c r="AH2496" s="69"/>
      <c r="AI2496" s="69"/>
      <c r="AJ2496" s="69"/>
      <c r="AK2496" s="69"/>
      <c r="AL2496" s="69"/>
      <c r="AM2496" s="69"/>
      <c r="AN2496" s="69"/>
      <c r="AO2496" s="69"/>
      <c r="AP2496" s="69"/>
      <c r="AQ2496" s="69"/>
      <c r="AR2496" s="69"/>
      <c r="AS2496" s="69"/>
      <c r="AT2496" s="69"/>
      <c r="AU2496" s="69"/>
      <c r="AV2496" s="69"/>
      <c r="AW2496" s="69"/>
      <c r="AX2496" s="69"/>
      <c r="AY2496" s="69"/>
      <c r="AZ2496" s="69"/>
      <c r="BA2496" s="69"/>
      <c r="BB2496" s="69"/>
      <c r="BC2496" s="69"/>
      <c r="BD2496" s="69"/>
      <c r="BE2496" s="69"/>
      <c r="BF2496" s="69"/>
      <c r="BG2496" s="69"/>
      <c r="BH2496" s="69"/>
      <c r="BI2496" s="69"/>
      <c r="BJ2496" s="69"/>
      <c r="BK2496" s="69"/>
      <c r="BL2496" s="69"/>
      <c r="BM2496" s="69"/>
      <c r="BN2496" s="69"/>
      <c r="BO2496" s="69"/>
      <c r="BP2496" s="69"/>
      <c r="BQ2496" s="69"/>
      <c r="BR2496" s="69"/>
      <c r="BS2496" s="69"/>
      <c r="BT2496" s="69"/>
      <c r="BU2496" s="69"/>
      <c r="BV2496" s="69"/>
      <c r="BW2496" s="69"/>
      <c r="BX2496" s="69"/>
      <c r="BY2496" s="69"/>
      <c r="BZ2496" s="69"/>
      <c r="CA2496" s="69"/>
      <c r="CB2496" s="69"/>
      <c r="CC2496" s="69"/>
      <c r="CD2496" s="69"/>
      <c r="CE2496" s="69"/>
      <c r="CF2496" s="69"/>
      <c r="CG2496" s="69"/>
      <c r="CH2496" s="69"/>
      <c r="CI2496" s="69"/>
      <c r="CJ2496" s="69"/>
      <c r="CK2496" s="69"/>
      <c r="CL2496" s="69"/>
      <c r="CM2496" s="69"/>
      <c r="CN2496" s="69"/>
      <c r="CO2496" s="69"/>
      <c r="CP2496" s="69"/>
      <c r="CQ2496" s="69"/>
      <c r="CR2496" s="69"/>
      <c r="CS2496" s="69"/>
      <c r="CT2496" s="69"/>
      <c r="CU2496" s="69"/>
      <c r="CV2496" s="69"/>
      <c r="CW2496" s="69"/>
      <c r="CX2496" s="69"/>
      <c r="CY2496" s="69"/>
      <c r="CZ2496" s="69"/>
      <c r="DA2496" s="69"/>
      <c r="DB2496" s="69"/>
      <c r="DC2496" s="69"/>
      <c r="DD2496" s="69"/>
      <c r="DE2496" s="69"/>
      <c r="DF2496" s="69"/>
      <c r="DG2496" s="69"/>
      <c r="DH2496" s="69"/>
      <c r="DI2496" s="69"/>
      <c r="DJ2496" s="69"/>
      <c r="DK2496" s="69"/>
      <c r="DL2496" s="69"/>
      <c r="DM2496" s="69"/>
      <c r="DN2496" s="69"/>
      <c r="DO2496" s="69"/>
      <c r="DP2496" s="69"/>
      <c r="DQ2496" s="69"/>
      <c r="DR2496" s="69"/>
      <c r="DS2496" s="69"/>
      <c r="DT2496" s="69"/>
      <c r="DU2496" s="69"/>
      <c r="DV2496" s="69"/>
      <c r="DW2496" s="69"/>
      <c r="DX2496" s="69"/>
      <c r="DY2496" s="69"/>
      <c r="DZ2496" s="69"/>
      <c r="EA2496" s="69"/>
      <c r="EB2496" s="69"/>
      <c r="EC2496" s="69"/>
      <c r="ED2496" s="69"/>
      <c r="EE2496" s="69"/>
      <c r="EF2496" s="69"/>
      <c r="EG2496" s="69"/>
      <c r="EH2496" s="69"/>
      <c r="EI2496" s="69"/>
      <c r="EJ2496" s="69"/>
      <c r="EK2496" s="69"/>
      <c r="EL2496" s="69"/>
      <c r="EM2496" s="69"/>
      <c r="EN2496" s="69"/>
      <c r="EO2496" s="69"/>
      <c r="EP2496" s="69"/>
      <c r="EQ2496" s="69"/>
      <c r="ER2496" s="69"/>
      <c r="ES2496" s="69"/>
      <c r="ET2496" s="69"/>
      <c r="EU2496" s="69"/>
      <c r="EV2496" s="69"/>
      <c r="EW2496" s="69"/>
      <c r="EX2496" s="69"/>
      <c r="EY2496" s="69"/>
      <c r="EZ2496" s="69"/>
      <c r="FA2496" s="69"/>
      <c r="FB2496" s="69"/>
      <c r="FC2496" s="69"/>
      <c r="FD2496" s="69"/>
      <c r="FE2496" s="69"/>
      <c r="FF2496" s="69"/>
      <c r="FG2496" s="69"/>
      <c r="FH2496" s="69"/>
      <c r="FI2496" s="69"/>
      <c r="FJ2496" s="69"/>
      <c r="FK2496" s="69"/>
      <c r="FL2496" s="69"/>
      <c r="FM2496" s="69"/>
      <c r="FN2496" s="69"/>
      <c r="FO2496" s="69"/>
      <c r="FP2496" s="69"/>
      <c r="FQ2496" s="69"/>
      <c r="FR2496" s="69"/>
      <c r="FS2496" s="69"/>
      <c r="FT2496" s="69"/>
      <c r="FU2496" s="69"/>
      <c r="FV2496" s="69"/>
      <c r="FW2496" s="69"/>
      <c r="FX2496" s="69"/>
      <c r="FY2496" s="69"/>
      <c r="FZ2496" s="69"/>
      <c r="GA2496" s="69"/>
      <c r="GB2496" s="69"/>
      <c r="GC2496" s="69"/>
      <c r="GD2496" s="69"/>
      <c r="GE2496" s="69"/>
      <c r="GF2496" s="69"/>
      <c r="GG2496" s="69"/>
      <c r="GH2496" s="69"/>
      <c r="GI2496" s="69"/>
      <c r="GJ2496" s="69"/>
      <c r="GK2496" s="69"/>
      <c r="GL2496" s="69"/>
      <c r="GM2496" s="69"/>
      <c r="GN2496" s="69"/>
      <c r="GO2496" s="69"/>
      <c r="GP2496" s="69"/>
      <c r="GQ2496" s="69"/>
      <c r="GR2496" s="69"/>
      <c r="GS2496" s="69"/>
      <c r="GT2496" s="69"/>
      <c r="GU2496" s="69"/>
      <c r="GV2496" s="69"/>
      <c r="GW2496" s="69"/>
      <c r="GX2496" s="69"/>
      <c r="GY2496" s="69"/>
      <c r="GZ2496" s="69"/>
      <c r="HA2496" s="69"/>
      <c r="HB2496" s="69"/>
      <c r="HC2496" s="69"/>
      <c r="HD2496" s="69"/>
      <c r="HE2496" s="69"/>
      <c r="HF2496" s="69"/>
      <c r="HG2496" s="69"/>
      <c r="HH2496" s="69"/>
      <c r="HI2496" s="69"/>
      <c r="HJ2496" s="69"/>
      <c r="HK2496" s="69"/>
      <c r="HL2496" s="69"/>
      <c r="HM2496" s="69"/>
      <c r="HN2496" s="69"/>
      <c r="HO2496" s="69"/>
      <c r="HP2496" s="69"/>
      <c r="HQ2496" s="69"/>
      <c r="HR2496" s="69"/>
      <c r="HS2496" s="69"/>
      <c r="HT2496" s="69"/>
      <c r="HU2496" s="69"/>
      <c r="HV2496" s="69"/>
      <c r="HW2496" s="69"/>
      <c r="HX2496" s="69"/>
      <c r="HY2496" s="69"/>
      <c r="HZ2496" s="69"/>
      <c r="IA2496" s="69"/>
      <c r="IB2496" s="69"/>
      <c r="IC2496" s="69"/>
      <c r="ID2496" s="69"/>
      <c r="IE2496" s="69"/>
      <c r="IF2496" s="69"/>
      <c r="IG2496" s="69"/>
      <c r="IH2496" s="69"/>
      <c r="II2496" s="69"/>
      <c r="IJ2496" s="69"/>
      <c r="IK2496" s="69"/>
      <c r="IL2496" s="69"/>
      <c r="IM2496" s="69"/>
      <c r="IN2496" s="69"/>
    </row>
    <row r="2497" spans="1:248" s="70" customFormat="1" ht="30.75" customHeight="1" x14ac:dyDescent="0.2">
      <c r="A2497" s="137" t="s">
        <v>5023</v>
      </c>
      <c r="B2497" s="145">
        <v>521831</v>
      </c>
      <c r="C2497" s="136" t="s">
        <v>5027</v>
      </c>
      <c r="D2497" s="356">
        <v>10000</v>
      </c>
      <c r="E2497" s="69"/>
      <c r="F2497" s="69"/>
      <c r="G2497" s="69"/>
      <c r="H2497" s="69"/>
      <c r="I2497" s="69"/>
      <c r="J2497" s="69"/>
      <c r="N2497" s="69"/>
      <c r="O2497" s="69"/>
      <c r="P2497" s="69"/>
      <c r="Q2497" s="69"/>
      <c r="R2497" s="69"/>
      <c r="S2497" s="69"/>
      <c r="T2497" s="69"/>
      <c r="U2497" s="69"/>
      <c r="V2497" s="69"/>
      <c r="W2497" s="69"/>
      <c r="X2497" s="69"/>
      <c r="Y2497" s="69"/>
      <c r="Z2497" s="69"/>
      <c r="AA2497" s="69"/>
      <c r="AB2497" s="69"/>
      <c r="AC2497" s="69"/>
      <c r="AD2497" s="69"/>
      <c r="AE2497" s="69"/>
      <c r="AF2497" s="69"/>
      <c r="AG2497" s="69"/>
      <c r="AH2497" s="69"/>
      <c r="AI2497" s="69"/>
      <c r="AJ2497" s="69"/>
      <c r="AK2497" s="69"/>
      <c r="AL2497" s="69"/>
      <c r="AM2497" s="69"/>
      <c r="AN2497" s="69"/>
      <c r="AO2497" s="69"/>
      <c r="AP2497" s="69"/>
      <c r="AQ2497" s="69"/>
      <c r="AR2497" s="69"/>
      <c r="AS2497" s="69"/>
      <c r="AT2497" s="69"/>
      <c r="AU2497" s="69"/>
      <c r="AV2497" s="69"/>
      <c r="AW2497" s="69"/>
      <c r="AX2497" s="69"/>
      <c r="AY2497" s="69"/>
      <c r="AZ2497" s="69"/>
      <c r="BA2497" s="69"/>
      <c r="BB2497" s="69"/>
      <c r="BC2497" s="69"/>
      <c r="BD2497" s="69"/>
      <c r="BE2497" s="69"/>
      <c r="BF2497" s="69"/>
      <c r="BG2497" s="69"/>
      <c r="BH2497" s="69"/>
      <c r="BI2497" s="69"/>
      <c r="BJ2497" s="69"/>
      <c r="BK2497" s="69"/>
      <c r="BL2497" s="69"/>
      <c r="BM2497" s="69"/>
      <c r="BN2497" s="69"/>
      <c r="BO2497" s="69"/>
      <c r="BP2497" s="69"/>
      <c r="BQ2497" s="69"/>
      <c r="BR2497" s="69"/>
      <c r="BS2497" s="69"/>
      <c r="BT2497" s="69"/>
      <c r="BU2497" s="69"/>
      <c r="BV2497" s="69"/>
      <c r="BW2497" s="69"/>
      <c r="BX2497" s="69"/>
      <c r="BY2497" s="69"/>
      <c r="BZ2497" s="69"/>
      <c r="CA2497" s="69"/>
      <c r="CB2497" s="69"/>
      <c r="CC2497" s="69"/>
      <c r="CD2497" s="69"/>
      <c r="CE2497" s="69"/>
      <c r="CF2497" s="69"/>
      <c r="CG2497" s="69"/>
      <c r="CH2497" s="69"/>
      <c r="CI2497" s="69"/>
      <c r="CJ2497" s="69"/>
      <c r="CK2497" s="69"/>
      <c r="CL2497" s="69"/>
      <c r="CM2497" s="69"/>
      <c r="CN2497" s="69"/>
      <c r="CO2497" s="69"/>
      <c r="CP2497" s="69"/>
      <c r="CQ2497" s="69"/>
      <c r="CR2497" s="69"/>
      <c r="CS2497" s="69"/>
      <c r="CT2497" s="69"/>
      <c r="CU2497" s="69"/>
      <c r="CV2497" s="69"/>
      <c r="CW2497" s="69"/>
      <c r="CX2497" s="69"/>
      <c r="CY2497" s="69"/>
      <c r="CZ2497" s="69"/>
      <c r="DA2497" s="69"/>
      <c r="DB2497" s="69"/>
      <c r="DC2497" s="69"/>
      <c r="DD2497" s="69"/>
      <c r="DE2497" s="69"/>
      <c r="DF2497" s="69"/>
      <c r="DG2497" s="69"/>
      <c r="DH2497" s="69"/>
      <c r="DI2497" s="69"/>
      <c r="DJ2497" s="69"/>
      <c r="DK2497" s="69"/>
      <c r="DL2497" s="69"/>
      <c r="DM2497" s="69"/>
      <c r="DN2497" s="69"/>
      <c r="DO2497" s="69"/>
      <c r="DP2497" s="69"/>
      <c r="DQ2497" s="69"/>
      <c r="DR2497" s="69"/>
      <c r="DS2497" s="69"/>
      <c r="DT2497" s="69"/>
      <c r="DU2497" s="69"/>
      <c r="DV2497" s="69"/>
      <c r="DW2497" s="69"/>
      <c r="DX2497" s="69"/>
      <c r="DY2497" s="69"/>
      <c r="DZ2497" s="69"/>
      <c r="EA2497" s="69"/>
      <c r="EB2497" s="69"/>
      <c r="EC2497" s="69"/>
      <c r="ED2497" s="69"/>
      <c r="EE2497" s="69"/>
      <c r="EF2497" s="69"/>
      <c r="EG2497" s="69"/>
      <c r="EH2497" s="69"/>
      <c r="EI2497" s="69"/>
      <c r="EJ2497" s="69"/>
      <c r="EK2497" s="69"/>
      <c r="EL2497" s="69"/>
      <c r="EM2497" s="69"/>
      <c r="EN2497" s="69"/>
      <c r="EO2497" s="69"/>
      <c r="EP2497" s="69"/>
      <c r="EQ2497" s="69"/>
      <c r="ER2497" s="69"/>
      <c r="ES2497" s="69"/>
      <c r="ET2497" s="69"/>
      <c r="EU2497" s="69"/>
      <c r="EV2497" s="69"/>
      <c r="EW2497" s="69"/>
      <c r="EX2497" s="69"/>
      <c r="EY2497" s="69"/>
      <c r="EZ2497" s="69"/>
      <c r="FA2497" s="69"/>
      <c r="FB2497" s="69"/>
      <c r="FC2497" s="69"/>
      <c r="FD2497" s="69"/>
      <c r="FE2497" s="69"/>
      <c r="FF2497" s="69"/>
      <c r="FG2497" s="69"/>
      <c r="FH2497" s="69"/>
      <c r="FI2497" s="69"/>
      <c r="FJ2497" s="69"/>
      <c r="FK2497" s="69"/>
      <c r="FL2497" s="69"/>
      <c r="FM2497" s="69"/>
      <c r="FN2497" s="69"/>
      <c r="FO2497" s="69"/>
      <c r="FP2497" s="69"/>
      <c r="FQ2497" s="69"/>
      <c r="FR2497" s="69"/>
      <c r="FS2497" s="69"/>
      <c r="FT2497" s="69"/>
      <c r="FU2497" s="69"/>
      <c r="FV2497" s="69"/>
      <c r="FW2497" s="69"/>
      <c r="FX2497" s="69"/>
      <c r="FY2497" s="69"/>
      <c r="FZ2497" s="69"/>
      <c r="GA2497" s="69"/>
      <c r="GB2497" s="69"/>
      <c r="GC2497" s="69"/>
      <c r="GD2497" s="69"/>
      <c r="GE2497" s="69"/>
      <c r="GF2497" s="69"/>
      <c r="GG2497" s="69"/>
      <c r="GH2497" s="69"/>
      <c r="GI2497" s="69"/>
      <c r="GJ2497" s="69"/>
      <c r="GK2497" s="69"/>
      <c r="GL2497" s="69"/>
      <c r="GM2497" s="69"/>
      <c r="GN2497" s="69"/>
      <c r="GO2497" s="69"/>
      <c r="GP2497" s="69"/>
      <c r="GQ2497" s="69"/>
      <c r="GR2497" s="69"/>
      <c r="GS2497" s="69"/>
      <c r="GT2497" s="69"/>
      <c r="GU2497" s="69"/>
      <c r="GV2497" s="69"/>
      <c r="GW2497" s="69"/>
      <c r="GX2497" s="69"/>
      <c r="GY2497" s="69"/>
      <c r="GZ2497" s="69"/>
      <c r="HA2497" s="69"/>
      <c r="HB2497" s="69"/>
      <c r="HC2497" s="69"/>
      <c r="HD2497" s="69"/>
      <c r="HE2497" s="69"/>
      <c r="HF2497" s="69"/>
      <c r="HG2497" s="69"/>
      <c r="HH2497" s="69"/>
      <c r="HI2497" s="69"/>
      <c r="HJ2497" s="69"/>
      <c r="HK2497" s="69"/>
      <c r="HL2497" s="69"/>
      <c r="HM2497" s="69"/>
      <c r="HN2497" s="69"/>
      <c r="HO2497" s="69"/>
      <c r="HP2497" s="69"/>
      <c r="HQ2497" s="69"/>
      <c r="HR2497" s="69"/>
      <c r="HS2497" s="69"/>
      <c r="HT2497" s="69"/>
      <c r="HU2497" s="69"/>
      <c r="HV2497" s="69"/>
      <c r="HW2497" s="69"/>
      <c r="HX2497" s="69"/>
      <c r="HY2497" s="69"/>
      <c r="HZ2497" s="69"/>
      <c r="IA2497" s="69"/>
      <c r="IB2497" s="69"/>
      <c r="IC2497" s="69"/>
      <c r="ID2497" s="69"/>
      <c r="IE2497" s="69"/>
      <c r="IF2497" s="69"/>
      <c r="IG2497" s="69"/>
      <c r="IH2497" s="69"/>
      <c r="II2497" s="69"/>
      <c r="IJ2497" s="69"/>
      <c r="IK2497" s="69"/>
      <c r="IL2497" s="69"/>
      <c r="IM2497" s="69"/>
      <c r="IN2497" s="69"/>
    </row>
    <row r="2498" spans="1:248" s="70" customFormat="1" ht="32.1" customHeight="1" x14ac:dyDescent="0.2">
      <c r="A2498" s="137" t="s">
        <v>5023</v>
      </c>
      <c r="B2498" s="145">
        <v>521832</v>
      </c>
      <c r="C2498" s="136" t="s">
        <v>5028</v>
      </c>
      <c r="D2498" s="356">
        <v>30000</v>
      </c>
      <c r="E2498" s="69"/>
      <c r="F2498" s="69"/>
      <c r="G2498" s="69"/>
      <c r="H2498" s="69"/>
      <c r="I2498" s="69"/>
      <c r="J2498" s="69"/>
      <c r="N2498" s="69"/>
      <c r="O2498" s="69"/>
      <c r="P2498" s="69"/>
      <c r="Q2498" s="69"/>
      <c r="R2498" s="69"/>
      <c r="S2498" s="69"/>
      <c r="T2498" s="69"/>
      <c r="U2498" s="69"/>
      <c r="V2498" s="69"/>
      <c r="W2498" s="69"/>
      <c r="X2498" s="69"/>
      <c r="Y2498" s="69"/>
      <c r="Z2498" s="69"/>
      <c r="AA2498" s="69"/>
      <c r="AB2498" s="69"/>
      <c r="AC2498" s="69"/>
      <c r="AD2498" s="69"/>
      <c r="AE2498" s="69"/>
      <c r="AF2498" s="69"/>
      <c r="AG2498" s="69"/>
      <c r="AH2498" s="69"/>
      <c r="AI2498" s="69"/>
      <c r="AJ2498" s="69"/>
      <c r="AK2498" s="69"/>
      <c r="AL2498" s="69"/>
      <c r="AM2498" s="69"/>
      <c r="AN2498" s="69"/>
      <c r="AO2498" s="69"/>
      <c r="AP2498" s="69"/>
      <c r="AQ2498" s="69"/>
      <c r="AR2498" s="69"/>
      <c r="AS2498" s="69"/>
      <c r="AT2498" s="69"/>
      <c r="AU2498" s="69"/>
      <c r="AV2498" s="69"/>
      <c r="AW2498" s="69"/>
      <c r="AX2498" s="69"/>
      <c r="AY2498" s="69"/>
      <c r="AZ2498" s="69"/>
      <c r="BA2498" s="69"/>
      <c r="BB2498" s="69"/>
      <c r="BC2498" s="69"/>
      <c r="BD2498" s="69"/>
      <c r="BE2498" s="69"/>
      <c r="BF2498" s="69"/>
      <c r="BG2498" s="69"/>
      <c r="BH2498" s="69"/>
      <c r="BI2498" s="69"/>
      <c r="BJ2498" s="69"/>
      <c r="BK2498" s="69"/>
      <c r="BL2498" s="69"/>
      <c r="BM2498" s="69"/>
      <c r="BN2498" s="69"/>
      <c r="BO2498" s="69"/>
      <c r="BP2498" s="69"/>
      <c r="BQ2498" s="69"/>
      <c r="BR2498" s="69"/>
      <c r="BS2498" s="69"/>
      <c r="BT2498" s="69"/>
      <c r="BU2498" s="69"/>
      <c r="BV2498" s="69"/>
      <c r="BW2498" s="69"/>
      <c r="BX2498" s="69"/>
      <c r="BY2498" s="69"/>
      <c r="BZ2498" s="69"/>
      <c r="CA2498" s="69"/>
      <c r="CB2498" s="69"/>
      <c r="CC2498" s="69"/>
      <c r="CD2498" s="69"/>
      <c r="CE2498" s="69"/>
      <c r="CF2498" s="69"/>
      <c r="CG2498" s="69"/>
      <c r="CH2498" s="69"/>
      <c r="CI2498" s="69"/>
      <c r="CJ2498" s="69"/>
      <c r="CK2498" s="69"/>
      <c r="CL2498" s="69"/>
      <c r="CM2498" s="69"/>
      <c r="CN2498" s="69"/>
      <c r="CO2498" s="69"/>
      <c r="CP2498" s="69"/>
      <c r="CQ2498" s="69"/>
      <c r="CR2498" s="69"/>
      <c r="CS2498" s="69"/>
      <c r="CT2498" s="69"/>
      <c r="CU2498" s="69"/>
      <c r="CV2498" s="69"/>
      <c r="CW2498" s="69"/>
      <c r="CX2498" s="69"/>
      <c r="CY2498" s="69"/>
      <c r="CZ2498" s="69"/>
      <c r="DA2498" s="69"/>
      <c r="DB2498" s="69"/>
      <c r="DC2498" s="69"/>
      <c r="DD2498" s="69"/>
      <c r="DE2498" s="69"/>
      <c r="DF2498" s="69"/>
      <c r="DG2498" s="69"/>
      <c r="DH2498" s="69"/>
      <c r="DI2498" s="69"/>
      <c r="DJ2498" s="69"/>
      <c r="DK2498" s="69"/>
      <c r="DL2498" s="69"/>
      <c r="DM2498" s="69"/>
      <c r="DN2498" s="69"/>
      <c r="DO2498" s="69"/>
      <c r="DP2498" s="69"/>
      <c r="DQ2498" s="69"/>
      <c r="DR2498" s="69"/>
      <c r="DS2498" s="69"/>
      <c r="DT2498" s="69"/>
      <c r="DU2498" s="69"/>
      <c r="DV2498" s="69"/>
      <c r="DW2498" s="69"/>
      <c r="DX2498" s="69"/>
      <c r="DY2498" s="69"/>
      <c r="DZ2498" s="69"/>
      <c r="EA2498" s="69"/>
      <c r="EB2498" s="69"/>
      <c r="EC2498" s="69"/>
      <c r="ED2498" s="69"/>
      <c r="EE2498" s="69"/>
      <c r="EF2498" s="69"/>
      <c r="EG2498" s="69"/>
      <c r="EH2498" s="69"/>
      <c r="EI2498" s="69"/>
      <c r="EJ2498" s="69"/>
      <c r="EK2498" s="69"/>
      <c r="EL2498" s="69"/>
      <c r="EM2498" s="69"/>
      <c r="EN2498" s="69"/>
      <c r="EO2498" s="69"/>
      <c r="EP2498" s="69"/>
      <c r="EQ2498" s="69"/>
      <c r="ER2498" s="69"/>
      <c r="ES2498" s="69"/>
      <c r="ET2498" s="69"/>
      <c r="EU2498" s="69"/>
      <c r="EV2498" s="69"/>
      <c r="EW2498" s="69"/>
      <c r="EX2498" s="69"/>
      <c r="EY2498" s="69"/>
      <c r="EZ2498" s="69"/>
      <c r="FA2498" s="69"/>
      <c r="FB2498" s="69"/>
      <c r="FC2498" s="69"/>
      <c r="FD2498" s="69"/>
      <c r="FE2498" s="69"/>
      <c r="FF2498" s="69"/>
      <c r="FG2498" s="69"/>
      <c r="FH2498" s="69"/>
      <c r="FI2498" s="69"/>
      <c r="FJ2498" s="69"/>
      <c r="FK2498" s="69"/>
      <c r="FL2498" s="69"/>
      <c r="FM2498" s="69"/>
      <c r="FN2498" s="69"/>
      <c r="FO2498" s="69"/>
      <c r="FP2498" s="69"/>
      <c r="FQ2498" s="69"/>
      <c r="FR2498" s="69"/>
      <c r="FS2498" s="69"/>
      <c r="FT2498" s="69"/>
      <c r="FU2498" s="69"/>
      <c r="FV2498" s="69"/>
      <c r="FW2498" s="69"/>
      <c r="FX2498" s="69"/>
      <c r="FY2498" s="69"/>
      <c r="FZ2498" s="69"/>
      <c r="GA2498" s="69"/>
      <c r="GB2498" s="69"/>
      <c r="GC2498" s="69"/>
      <c r="GD2498" s="69"/>
      <c r="GE2498" s="69"/>
      <c r="GF2498" s="69"/>
      <c r="GG2498" s="69"/>
      <c r="GH2498" s="69"/>
      <c r="GI2498" s="69"/>
      <c r="GJ2498" s="69"/>
      <c r="GK2498" s="69"/>
      <c r="GL2498" s="69"/>
      <c r="GM2498" s="69"/>
      <c r="GN2498" s="69"/>
      <c r="GO2498" s="69"/>
      <c r="GP2498" s="69"/>
      <c r="GQ2498" s="69"/>
      <c r="GR2498" s="69"/>
      <c r="GS2498" s="69"/>
      <c r="GT2498" s="69"/>
      <c r="GU2498" s="69"/>
      <c r="GV2498" s="69"/>
      <c r="GW2498" s="69"/>
      <c r="GX2498" s="69"/>
      <c r="GY2498" s="69"/>
      <c r="GZ2498" s="69"/>
      <c r="HA2498" s="69"/>
      <c r="HB2498" s="69"/>
      <c r="HC2498" s="69"/>
      <c r="HD2498" s="69"/>
      <c r="HE2498" s="69"/>
      <c r="HF2498" s="69"/>
      <c r="HG2498" s="69"/>
      <c r="HH2498" s="69"/>
      <c r="HI2498" s="69"/>
      <c r="HJ2498" s="69"/>
      <c r="HK2498" s="69"/>
      <c r="HL2498" s="69"/>
      <c r="HM2498" s="69"/>
      <c r="HN2498" s="69"/>
      <c r="HO2498" s="69"/>
      <c r="HP2498" s="69"/>
      <c r="HQ2498" s="69"/>
      <c r="HR2498" s="69"/>
      <c r="HS2498" s="69"/>
      <c r="HT2498" s="69"/>
      <c r="HU2498" s="69"/>
      <c r="HV2498" s="69"/>
      <c r="HW2498" s="69"/>
      <c r="HX2498" s="69"/>
      <c r="HY2498" s="69"/>
      <c r="HZ2498" s="69"/>
      <c r="IA2498" s="69"/>
      <c r="IB2498" s="69"/>
      <c r="IC2498" s="69"/>
      <c r="ID2498" s="69"/>
      <c r="IE2498" s="69"/>
      <c r="IF2498" s="69"/>
      <c r="IG2498" s="69"/>
      <c r="IH2498" s="69"/>
      <c r="II2498" s="69"/>
      <c r="IJ2498" s="69"/>
      <c r="IK2498" s="69"/>
      <c r="IL2498" s="69"/>
      <c r="IM2498" s="69"/>
      <c r="IN2498" s="69"/>
    </row>
    <row r="2499" spans="1:248" s="70" customFormat="1" ht="15.95" customHeight="1" x14ac:dyDescent="0.2">
      <c r="A2499" s="137" t="s">
        <v>5023</v>
      </c>
      <c r="B2499" s="145">
        <v>521833</v>
      </c>
      <c r="C2499" s="136" t="s">
        <v>5029</v>
      </c>
      <c r="D2499" s="356">
        <v>60000</v>
      </c>
      <c r="E2499" s="69"/>
      <c r="F2499" s="69"/>
      <c r="G2499" s="69"/>
      <c r="H2499" s="69"/>
      <c r="I2499" s="69"/>
      <c r="J2499" s="69"/>
      <c r="N2499" s="69"/>
      <c r="O2499" s="69"/>
      <c r="P2499" s="69"/>
      <c r="Q2499" s="69"/>
      <c r="R2499" s="69"/>
      <c r="S2499" s="69"/>
      <c r="T2499" s="69"/>
      <c r="U2499" s="69"/>
      <c r="V2499" s="69"/>
      <c r="W2499" s="69"/>
      <c r="X2499" s="69"/>
      <c r="Y2499" s="69"/>
      <c r="Z2499" s="69"/>
      <c r="AA2499" s="69"/>
      <c r="AB2499" s="69"/>
      <c r="AC2499" s="69"/>
      <c r="AD2499" s="69"/>
      <c r="AE2499" s="69"/>
      <c r="AF2499" s="69"/>
      <c r="AG2499" s="69"/>
      <c r="AH2499" s="69"/>
      <c r="AI2499" s="69"/>
      <c r="AJ2499" s="69"/>
      <c r="AK2499" s="69"/>
      <c r="AL2499" s="69"/>
      <c r="AM2499" s="69"/>
      <c r="AN2499" s="69"/>
      <c r="AO2499" s="69"/>
      <c r="AP2499" s="69"/>
      <c r="AQ2499" s="69"/>
      <c r="AR2499" s="69"/>
      <c r="AS2499" s="69"/>
      <c r="AT2499" s="69"/>
      <c r="AU2499" s="69"/>
      <c r="AV2499" s="69"/>
      <c r="AW2499" s="69"/>
      <c r="AX2499" s="69"/>
      <c r="AY2499" s="69"/>
      <c r="AZ2499" s="69"/>
      <c r="BA2499" s="69"/>
      <c r="BB2499" s="69"/>
      <c r="BC2499" s="69"/>
      <c r="BD2499" s="69"/>
      <c r="BE2499" s="69"/>
      <c r="BF2499" s="69"/>
      <c r="BG2499" s="69"/>
      <c r="BH2499" s="69"/>
      <c r="BI2499" s="69"/>
      <c r="BJ2499" s="69"/>
      <c r="BK2499" s="69"/>
      <c r="BL2499" s="69"/>
      <c r="BM2499" s="69"/>
      <c r="BN2499" s="69"/>
      <c r="BO2499" s="69"/>
      <c r="BP2499" s="69"/>
      <c r="BQ2499" s="69"/>
      <c r="BR2499" s="69"/>
      <c r="BS2499" s="69"/>
      <c r="BT2499" s="69"/>
      <c r="BU2499" s="69"/>
      <c r="BV2499" s="69"/>
      <c r="BW2499" s="69"/>
      <c r="BX2499" s="69"/>
      <c r="BY2499" s="69"/>
      <c r="BZ2499" s="69"/>
      <c r="CA2499" s="69"/>
      <c r="CB2499" s="69"/>
      <c r="CC2499" s="69"/>
      <c r="CD2499" s="69"/>
      <c r="CE2499" s="69"/>
      <c r="CF2499" s="69"/>
      <c r="CG2499" s="69"/>
      <c r="CH2499" s="69"/>
      <c r="CI2499" s="69"/>
      <c r="CJ2499" s="69"/>
      <c r="CK2499" s="69"/>
      <c r="CL2499" s="69"/>
      <c r="CM2499" s="69"/>
      <c r="CN2499" s="69"/>
      <c r="CO2499" s="69"/>
      <c r="CP2499" s="69"/>
      <c r="CQ2499" s="69"/>
      <c r="CR2499" s="69"/>
      <c r="CS2499" s="69"/>
      <c r="CT2499" s="69"/>
      <c r="CU2499" s="69"/>
      <c r="CV2499" s="69"/>
      <c r="CW2499" s="69"/>
      <c r="CX2499" s="69"/>
      <c r="CY2499" s="69"/>
      <c r="CZ2499" s="69"/>
      <c r="DA2499" s="69"/>
      <c r="DB2499" s="69"/>
      <c r="DC2499" s="69"/>
      <c r="DD2499" s="69"/>
      <c r="DE2499" s="69"/>
      <c r="DF2499" s="69"/>
      <c r="DG2499" s="69"/>
      <c r="DH2499" s="69"/>
      <c r="DI2499" s="69"/>
      <c r="DJ2499" s="69"/>
      <c r="DK2499" s="69"/>
      <c r="DL2499" s="69"/>
      <c r="DM2499" s="69"/>
      <c r="DN2499" s="69"/>
      <c r="DO2499" s="69"/>
      <c r="DP2499" s="69"/>
      <c r="DQ2499" s="69"/>
      <c r="DR2499" s="69"/>
      <c r="DS2499" s="69"/>
      <c r="DT2499" s="69"/>
      <c r="DU2499" s="69"/>
      <c r="DV2499" s="69"/>
      <c r="DW2499" s="69"/>
      <c r="DX2499" s="69"/>
      <c r="DY2499" s="69"/>
      <c r="DZ2499" s="69"/>
      <c r="EA2499" s="69"/>
      <c r="EB2499" s="69"/>
      <c r="EC2499" s="69"/>
      <c r="ED2499" s="69"/>
      <c r="EE2499" s="69"/>
      <c r="EF2499" s="69"/>
      <c r="EG2499" s="69"/>
      <c r="EH2499" s="69"/>
      <c r="EI2499" s="69"/>
      <c r="EJ2499" s="69"/>
      <c r="EK2499" s="69"/>
      <c r="EL2499" s="69"/>
      <c r="EM2499" s="69"/>
      <c r="EN2499" s="69"/>
      <c r="EO2499" s="69"/>
      <c r="EP2499" s="69"/>
      <c r="EQ2499" s="69"/>
      <c r="ER2499" s="69"/>
      <c r="ES2499" s="69"/>
      <c r="ET2499" s="69"/>
      <c r="EU2499" s="69"/>
      <c r="EV2499" s="69"/>
      <c r="EW2499" s="69"/>
      <c r="EX2499" s="69"/>
      <c r="EY2499" s="69"/>
      <c r="EZ2499" s="69"/>
      <c r="FA2499" s="69"/>
      <c r="FB2499" s="69"/>
      <c r="FC2499" s="69"/>
      <c r="FD2499" s="69"/>
      <c r="FE2499" s="69"/>
      <c r="FF2499" s="69"/>
      <c r="FG2499" s="69"/>
      <c r="FH2499" s="69"/>
      <c r="FI2499" s="69"/>
      <c r="FJ2499" s="69"/>
      <c r="FK2499" s="69"/>
      <c r="FL2499" s="69"/>
      <c r="FM2499" s="69"/>
      <c r="FN2499" s="69"/>
      <c r="FO2499" s="69"/>
      <c r="FP2499" s="69"/>
      <c r="FQ2499" s="69"/>
      <c r="FR2499" s="69"/>
      <c r="FS2499" s="69"/>
      <c r="FT2499" s="69"/>
      <c r="FU2499" s="69"/>
      <c r="FV2499" s="69"/>
      <c r="FW2499" s="69"/>
      <c r="FX2499" s="69"/>
      <c r="FY2499" s="69"/>
      <c r="FZ2499" s="69"/>
      <c r="GA2499" s="69"/>
      <c r="GB2499" s="69"/>
      <c r="GC2499" s="69"/>
      <c r="GD2499" s="69"/>
      <c r="GE2499" s="69"/>
      <c r="GF2499" s="69"/>
      <c r="GG2499" s="69"/>
      <c r="GH2499" s="69"/>
      <c r="GI2499" s="69"/>
      <c r="GJ2499" s="69"/>
      <c r="GK2499" s="69"/>
      <c r="GL2499" s="69"/>
      <c r="GM2499" s="69"/>
      <c r="GN2499" s="69"/>
      <c r="GO2499" s="69"/>
      <c r="GP2499" s="69"/>
      <c r="GQ2499" s="69"/>
      <c r="GR2499" s="69"/>
      <c r="GS2499" s="69"/>
      <c r="GT2499" s="69"/>
      <c r="GU2499" s="69"/>
      <c r="GV2499" s="69"/>
      <c r="GW2499" s="69"/>
      <c r="GX2499" s="69"/>
      <c r="GY2499" s="69"/>
      <c r="GZ2499" s="69"/>
      <c r="HA2499" s="69"/>
      <c r="HB2499" s="69"/>
      <c r="HC2499" s="69"/>
      <c r="HD2499" s="69"/>
      <c r="HE2499" s="69"/>
      <c r="HF2499" s="69"/>
      <c r="HG2499" s="69"/>
      <c r="HH2499" s="69"/>
      <c r="HI2499" s="69"/>
      <c r="HJ2499" s="69"/>
      <c r="HK2499" s="69"/>
      <c r="HL2499" s="69"/>
      <c r="HM2499" s="69"/>
      <c r="HN2499" s="69"/>
      <c r="HO2499" s="69"/>
      <c r="HP2499" s="69"/>
      <c r="HQ2499" s="69"/>
      <c r="HR2499" s="69"/>
      <c r="HS2499" s="69"/>
      <c r="HT2499" s="69"/>
      <c r="HU2499" s="69"/>
      <c r="HV2499" s="69"/>
      <c r="HW2499" s="69"/>
      <c r="HX2499" s="69"/>
      <c r="HY2499" s="69"/>
      <c r="HZ2499" s="69"/>
      <c r="IA2499" s="69"/>
      <c r="IB2499" s="69"/>
      <c r="IC2499" s="69"/>
      <c r="ID2499" s="69"/>
      <c r="IE2499" s="69"/>
      <c r="IF2499" s="69"/>
      <c r="IG2499" s="69"/>
      <c r="IH2499" s="69"/>
      <c r="II2499" s="69"/>
      <c r="IJ2499" s="69"/>
      <c r="IK2499" s="69"/>
      <c r="IL2499" s="69"/>
      <c r="IM2499" s="69"/>
      <c r="IN2499" s="69"/>
    </row>
    <row r="2500" spans="1:248" s="70" customFormat="1" ht="15" customHeight="1" x14ac:dyDescent="0.2">
      <c r="A2500" s="137" t="s">
        <v>5018</v>
      </c>
      <c r="B2500" s="145">
        <v>521834</v>
      </c>
      <c r="C2500" s="136" t="s">
        <v>5030</v>
      </c>
      <c r="D2500" s="356">
        <v>25000</v>
      </c>
      <c r="E2500" s="69"/>
      <c r="F2500" s="69"/>
      <c r="G2500" s="69"/>
      <c r="H2500" s="69"/>
      <c r="I2500" s="69"/>
      <c r="J2500" s="69"/>
      <c r="N2500" s="69"/>
      <c r="O2500" s="69"/>
      <c r="P2500" s="69"/>
      <c r="Q2500" s="69"/>
      <c r="R2500" s="69"/>
      <c r="S2500" s="69"/>
      <c r="T2500" s="69"/>
      <c r="U2500" s="69"/>
      <c r="V2500" s="69"/>
      <c r="W2500" s="69"/>
      <c r="X2500" s="69"/>
      <c r="Y2500" s="69"/>
      <c r="Z2500" s="69"/>
      <c r="AA2500" s="69"/>
      <c r="AB2500" s="69"/>
      <c r="AC2500" s="69"/>
      <c r="AD2500" s="69"/>
      <c r="AE2500" s="69"/>
      <c r="AF2500" s="69"/>
      <c r="AG2500" s="69"/>
      <c r="AH2500" s="69"/>
      <c r="AI2500" s="69"/>
      <c r="AJ2500" s="69"/>
      <c r="AK2500" s="69"/>
      <c r="AL2500" s="69"/>
      <c r="AM2500" s="69"/>
      <c r="AN2500" s="69"/>
      <c r="AO2500" s="69"/>
      <c r="AP2500" s="69"/>
      <c r="AQ2500" s="69"/>
      <c r="AR2500" s="69"/>
      <c r="AS2500" s="69"/>
      <c r="AT2500" s="69"/>
      <c r="AU2500" s="69"/>
      <c r="AV2500" s="69"/>
      <c r="AW2500" s="69"/>
      <c r="AX2500" s="69"/>
      <c r="AY2500" s="69"/>
      <c r="AZ2500" s="69"/>
      <c r="BA2500" s="69"/>
      <c r="BB2500" s="69"/>
      <c r="BC2500" s="69"/>
      <c r="BD2500" s="69"/>
      <c r="BE2500" s="69"/>
      <c r="BF2500" s="69"/>
      <c r="BG2500" s="69"/>
      <c r="BH2500" s="69"/>
      <c r="BI2500" s="69"/>
      <c r="BJ2500" s="69"/>
      <c r="BK2500" s="69"/>
      <c r="BL2500" s="69"/>
      <c r="BM2500" s="69"/>
      <c r="BN2500" s="69"/>
      <c r="BO2500" s="69"/>
      <c r="BP2500" s="69"/>
      <c r="BQ2500" s="69"/>
      <c r="BR2500" s="69"/>
      <c r="BS2500" s="69"/>
      <c r="BT2500" s="69"/>
      <c r="BU2500" s="69"/>
      <c r="BV2500" s="69"/>
      <c r="BW2500" s="69"/>
      <c r="BX2500" s="69"/>
      <c r="BY2500" s="69"/>
      <c r="BZ2500" s="69"/>
      <c r="CA2500" s="69"/>
      <c r="CB2500" s="69"/>
      <c r="CC2500" s="69"/>
      <c r="CD2500" s="69"/>
      <c r="CE2500" s="69"/>
      <c r="CF2500" s="69"/>
      <c r="CG2500" s="69"/>
      <c r="CH2500" s="69"/>
      <c r="CI2500" s="69"/>
      <c r="CJ2500" s="69"/>
      <c r="CK2500" s="69"/>
      <c r="CL2500" s="69"/>
      <c r="CM2500" s="69"/>
      <c r="CN2500" s="69"/>
      <c r="CO2500" s="69"/>
      <c r="CP2500" s="69"/>
      <c r="CQ2500" s="69"/>
      <c r="CR2500" s="69"/>
      <c r="CS2500" s="69"/>
      <c r="CT2500" s="69"/>
      <c r="CU2500" s="69"/>
      <c r="CV2500" s="69"/>
      <c r="CW2500" s="69"/>
      <c r="CX2500" s="69"/>
      <c r="CY2500" s="69"/>
      <c r="CZ2500" s="69"/>
      <c r="DA2500" s="69"/>
      <c r="DB2500" s="69"/>
      <c r="DC2500" s="69"/>
      <c r="DD2500" s="69"/>
      <c r="DE2500" s="69"/>
      <c r="DF2500" s="69"/>
      <c r="DG2500" s="69"/>
      <c r="DH2500" s="69"/>
      <c r="DI2500" s="69"/>
      <c r="DJ2500" s="69"/>
      <c r="DK2500" s="69"/>
      <c r="DL2500" s="69"/>
      <c r="DM2500" s="69"/>
      <c r="DN2500" s="69"/>
      <c r="DO2500" s="69"/>
      <c r="DP2500" s="69"/>
      <c r="DQ2500" s="69"/>
      <c r="DR2500" s="69"/>
      <c r="DS2500" s="69"/>
      <c r="DT2500" s="69"/>
      <c r="DU2500" s="69"/>
      <c r="DV2500" s="69"/>
      <c r="DW2500" s="69"/>
      <c r="DX2500" s="69"/>
      <c r="DY2500" s="69"/>
      <c r="DZ2500" s="69"/>
      <c r="EA2500" s="69"/>
      <c r="EB2500" s="69"/>
      <c r="EC2500" s="69"/>
      <c r="ED2500" s="69"/>
      <c r="EE2500" s="69"/>
      <c r="EF2500" s="69"/>
      <c r="EG2500" s="69"/>
      <c r="EH2500" s="69"/>
      <c r="EI2500" s="69"/>
      <c r="EJ2500" s="69"/>
      <c r="EK2500" s="69"/>
      <c r="EL2500" s="69"/>
      <c r="EM2500" s="69"/>
      <c r="EN2500" s="69"/>
      <c r="EO2500" s="69"/>
      <c r="EP2500" s="69"/>
      <c r="EQ2500" s="69"/>
      <c r="ER2500" s="69"/>
      <c r="ES2500" s="69"/>
      <c r="ET2500" s="69"/>
      <c r="EU2500" s="69"/>
      <c r="EV2500" s="69"/>
      <c r="EW2500" s="69"/>
      <c r="EX2500" s="69"/>
      <c r="EY2500" s="69"/>
      <c r="EZ2500" s="69"/>
      <c r="FA2500" s="69"/>
      <c r="FB2500" s="69"/>
      <c r="FC2500" s="69"/>
      <c r="FD2500" s="69"/>
      <c r="FE2500" s="69"/>
      <c r="FF2500" s="69"/>
      <c r="FG2500" s="69"/>
      <c r="FH2500" s="69"/>
      <c r="FI2500" s="69"/>
      <c r="FJ2500" s="69"/>
      <c r="FK2500" s="69"/>
      <c r="FL2500" s="69"/>
      <c r="FM2500" s="69"/>
      <c r="FN2500" s="69"/>
      <c r="FO2500" s="69"/>
      <c r="FP2500" s="69"/>
      <c r="FQ2500" s="69"/>
      <c r="FR2500" s="69"/>
      <c r="FS2500" s="69"/>
      <c r="FT2500" s="69"/>
      <c r="FU2500" s="69"/>
      <c r="FV2500" s="69"/>
      <c r="FW2500" s="69"/>
      <c r="FX2500" s="69"/>
      <c r="FY2500" s="69"/>
      <c r="FZ2500" s="69"/>
      <c r="GA2500" s="69"/>
      <c r="GB2500" s="69"/>
      <c r="GC2500" s="69"/>
      <c r="GD2500" s="69"/>
      <c r="GE2500" s="69"/>
      <c r="GF2500" s="69"/>
      <c r="GG2500" s="69"/>
      <c r="GH2500" s="69"/>
      <c r="GI2500" s="69"/>
      <c r="GJ2500" s="69"/>
      <c r="GK2500" s="69"/>
      <c r="GL2500" s="69"/>
      <c r="GM2500" s="69"/>
      <c r="GN2500" s="69"/>
      <c r="GO2500" s="69"/>
      <c r="GP2500" s="69"/>
      <c r="GQ2500" s="69"/>
      <c r="GR2500" s="69"/>
      <c r="GS2500" s="69"/>
      <c r="GT2500" s="69"/>
      <c r="GU2500" s="69"/>
      <c r="GV2500" s="69"/>
      <c r="GW2500" s="69"/>
      <c r="GX2500" s="69"/>
      <c r="GY2500" s="69"/>
      <c r="GZ2500" s="69"/>
      <c r="HA2500" s="69"/>
      <c r="HB2500" s="69"/>
      <c r="HC2500" s="69"/>
      <c r="HD2500" s="69"/>
      <c r="HE2500" s="69"/>
      <c r="HF2500" s="69"/>
      <c r="HG2500" s="69"/>
      <c r="HH2500" s="69"/>
      <c r="HI2500" s="69"/>
      <c r="HJ2500" s="69"/>
      <c r="HK2500" s="69"/>
      <c r="HL2500" s="69"/>
      <c r="HM2500" s="69"/>
      <c r="HN2500" s="69"/>
      <c r="HO2500" s="69"/>
      <c r="HP2500" s="69"/>
      <c r="HQ2500" s="69"/>
      <c r="HR2500" s="69"/>
      <c r="HS2500" s="69"/>
      <c r="HT2500" s="69"/>
      <c r="HU2500" s="69"/>
      <c r="HV2500" s="69"/>
      <c r="HW2500" s="69"/>
      <c r="HX2500" s="69"/>
      <c r="HY2500" s="69"/>
      <c r="HZ2500" s="69"/>
      <c r="IA2500" s="69"/>
      <c r="IB2500" s="69"/>
      <c r="IC2500" s="69"/>
      <c r="ID2500" s="69"/>
      <c r="IE2500" s="69"/>
      <c r="IF2500" s="69"/>
      <c r="IG2500" s="69"/>
      <c r="IH2500" s="69"/>
      <c r="II2500" s="69"/>
      <c r="IJ2500" s="69"/>
      <c r="IK2500" s="69"/>
      <c r="IL2500" s="69"/>
      <c r="IM2500" s="69"/>
      <c r="IN2500" s="69"/>
    </row>
    <row r="2501" spans="1:248" s="70" customFormat="1" ht="15" customHeight="1" x14ac:dyDescent="0.2">
      <c r="A2501" s="134" t="s">
        <v>1265</v>
      </c>
      <c r="B2501" s="145">
        <v>521835</v>
      </c>
      <c r="C2501" s="135" t="s">
        <v>5031</v>
      </c>
      <c r="D2501" s="356">
        <v>20000</v>
      </c>
      <c r="E2501" s="69"/>
      <c r="F2501" s="69"/>
      <c r="G2501" s="69"/>
      <c r="H2501" s="69"/>
      <c r="I2501" s="69"/>
      <c r="J2501" s="69"/>
      <c r="N2501" s="69"/>
      <c r="O2501" s="69"/>
      <c r="P2501" s="69"/>
      <c r="Q2501" s="69"/>
      <c r="R2501" s="69"/>
      <c r="S2501" s="69"/>
      <c r="T2501" s="69"/>
      <c r="U2501" s="69"/>
      <c r="V2501" s="69"/>
      <c r="W2501" s="69"/>
      <c r="X2501" s="69"/>
      <c r="Y2501" s="69"/>
      <c r="Z2501" s="69"/>
      <c r="AA2501" s="69"/>
      <c r="AB2501" s="69"/>
      <c r="AC2501" s="69"/>
      <c r="AD2501" s="69"/>
      <c r="AE2501" s="69"/>
      <c r="AF2501" s="69"/>
      <c r="AG2501" s="69"/>
      <c r="AH2501" s="69"/>
      <c r="AI2501" s="69"/>
      <c r="AJ2501" s="69"/>
      <c r="AK2501" s="69"/>
      <c r="AL2501" s="69"/>
      <c r="AM2501" s="69"/>
      <c r="AN2501" s="69"/>
      <c r="AO2501" s="69"/>
      <c r="AP2501" s="69"/>
      <c r="AQ2501" s="69"/>
      <c r="AR2501" s="69"/>
      <c r="AS2501" s="69"/>
      <c r="AT2501" s="69"/>
      <c r="AU2501" s="69"/>
      <c r="AV2501" s="69"/>
      <c r="AW2501" s="69"/>
      <c r="AX2501" s="69"/>
      <c r="AY2501" s="69"/>
      <c r="AZ2501" s="69"/>
      <c r="BA2501" s="69"/>
      <c r="BB2501" s="69"/>
      <c r="BC2501" s="69"/>
      <c r="BD2501" s="69"/>
      <c r="BE2501" s="69"/>
      <c r="BF2501" s="69"/>
      <c r="BG2501" s="69"/>
      <c r="BH2501" s="69"/>
      <c r="BI2501" s="69"/>
      <c r="BJ2501" s="69"/>
      <c r="BK2501" s="69"/>
      <c r="BL2501" s="69"/>
      <c r="BM2501" s="69"/>
      <c r="BN2501" s="69"/>
      <c r="BO2501" s="69"/>
      <c r="BP2501" s="69"/>
      <c r="BQ2501" s="69"/>
      <c r="BR2501" s="69"/>
      <c r="BS2501" s="69"/>
      <c r="BT2501" s="69"/>
      <c r="BU2501" s="69"/>
      <c r="BV2501" s="69"/>
      <c r="BW2501" s="69"/>
      <c r="BX2501" s="69"/>
      <c r="BY2501" s="69"/>
      <c r="BZ2501" s="69"/>
      <c r="CA2501" s="69"/>
      <c r="CB2501" s="69"/>
      <c r="CC2501" s="69"/>
      <c r="CD2501" s="69"/>
      <c r="CE2501" s="69"/>
      <c r="CF2501" s="69"/>
      <c r="CG2501" s="69"/>
      <c r="CH2501" s="69"/>
      <c r="CI2501" s="69"/>
      <c r="CJ2501" s="69"/>
      <c r="CK2501" s="69"/>
      <c r="CL2501" s="69"/>
      <c r="CM2501" s="69"/>
      <c r="CN2501" s="69"/>
      <c r="CO2501" s="69"/>
      <c r="CP2501" s="69"/>
      <c r="CQ2501" s="69"/>
      <c r="CR2501" s="69"/>
      <c r="CS2501" s="69"/>
      <c r="CT2501" s="69"/>
      <c r="CU2501" s="69"/>
      <c r="CV2501" s="69"/>
      <c r="CW2501" s="69"/>
      <c r="CX2501" s="69"/>
      <c r="CY2501" s="69"/>
      <c r="CZ2501" s="69"/>
      <c r="DA2501" s="69"/>
      <c r="DB2501" s="69"/>
      <c r="DC2501" s="69"/>
      <c r="DD2501" s="69"/>
      <c r="DE2501" s="69"/>
      <c r="DF2501" s="69"/>
      <c r="DG2501" s="69"/>
      <c r="DH2501" s="69"/>
      <c r="DI2501" s="69"/>
      <c r="DJ2501" s="69"/>
      <c r="DK2501" s="69"/>
      <c r="DL2501" s="69"/>
      <c r="DM2501" s="69"/>
      <c r="DN2501" s="69"/>
      <c r="DO2501" s="69"/>
      <c r="DP2501" s="69"/>
      <c r="DQ2501" s="69"/>
      <c r="DR2501" s="69"/>
      <c r="DS2501" s="69"/>
      <c r="DT2501" s="69"/>
      <c r="DU2501" s="69"/>
      <c r="DV2501" s="69"/>
      <c r="DW2501" s="69"/>
      <c r="DX2501" s="69"/>
      <c r="DY2501" s="69"/>
      <c r="DZ2501" s="69"/>
      <c r="EA2501" s="69"/>
      <c r="EB2501" s="69"/>
      <c r="EC2501" s="69"/>
      <c r="ED2501" s="69"/>
      <c r="EE2501" s="69"/>
      <c r="EF2501" s="69"/>
      <c r="EG2501" s="69"/>
      <c r="EH2501" s="69"/>
      <c r="EI2501" s="69"/>
      <c r="EJ2501" s="69"/>
      <c r="EK2501" s="69"/>
      <c r="EL2501" s="69"/>
      <c r="EM2501" s="69"/>
      <c r="EN2501" s="69"/>
      <c r="EO2501" s="69"/>
      <c r="EP2501" s="69"/>
      <c r="EQ2501" s="69"/>
      <c r="ER2501" s="69"/>
      <c r="ES2501" s="69"/>
      <c r="ET2501" s="69"/>
      <c r="EU2501" s="69"/>
      <c r="EV2501" s="69"/>
      <c r="EW2501" s="69"/>
      <c r="EX2501" s="69"/>
      <c r="EY2501" s="69"/>
      <c r="EZ2501" s="69"/>
      <c r="FA2501" s="69"/>
      <c r="FB2501" s="69"/>
      <c r="FC2501" s="69"/>
      <c r="FD2501" s="69"/>
      <c r="FE2501" s="69"/>
      <c r="FF2501" s="69"/>
      <c r="FG2501" s="69"/>
      <c r="FH2501" s="69"/>
      <c r="FI2501" s="69"/>
      <c r="FJ2501" s="69"/>
      <c r="FK2501" s="69"/>
      <c r="FL2501" s="69"/>
      <c r="FM2501" s="69"/>
      <c r="FN2501" s="69"/>
      <c r="FO2501" s="69"/>
      <c r="FP2501" s="69"/>
      <c r="FQ2501" s="69"/>
      <c r="FR2501" s="69"/>
      <c r="FS2501" s="69"/>
      <c r="FT2501" s="69"/>
      <c r="FU2501" s="69"/>
      <c r="FV2501" s="69"/>
      <c r="FW2501" s="69"/>
      <c r="FX2501" s="69"/>
      <c r="FY2501" s="69"/>
      <c r="FZ2501" s="69"/>
      <c r="GA2501" s="69"/>
      <c r="GB2501" s="69"/>
      <c r="GC2501" s="69"/>
      <c r="GD2501" s="69"/>
      <c r="GE2501" s="69"/>
      <c r="GF2501" s="69"/>
      <c r="GG2501" s="69"/>
      <c r="GH2501" s="69"/>
      <c r="GI2501" s="69"/>
      <c r="GJ2501" s="69"/>
      <c r="GK2501" s="69"/>
      <c r="GL2501" s="69"/>
      <c r="GM2501" s="69"/>
      <c r="GN2501" s="69"/>
      <c r="GO2501" s="69"/>
      <c r="GP2501" s="69"/>
      <c r="GQ2501" s="69"/>
      <c r="GR2501" s="69"/>
      <c r="GS2501" s="69"/>
      <c r="GT2501" s="69"/>
      <c r="GU2501" s="69"/>
      <c r="GV2501" s="69"/>
      <c r="GW2501" s="69"/>
      <c r="GX2501" s="69"/>
      <c r="GY2501" s="69"/>
      <c r="GZ2501" s="69"/>
      <c r="HA2501" s="69"/>
      <c r="HB2501" s="69"/>
      <c r="HC2501" s="69"/>
      <c r="HD2501" s="69"/>
      <c r="HE2501" s="69"/>
      <c r="HF2501" s="69"/>
      <c r="HG2501" s="69"/>
      <c r="HH2501" s="69"/>
      <c r="HI2501" s="69"/>
      <c r="HJ2501" s="69"/>
      <c r="HK2501" s="69"/>
      <c r="HL2501" s="69"/>
      <c r="HM2501" s="69"/>
      <c r="HN2501" s="69"/>
      <c r="HO2501" s="69"/>
      <c r="HP2501" s="69"/>
      <c r="HQ2501" s="69"/>
      <c r="HR2501" s="69"/>
      <c r="HS2501" s="69"/>
      <c r="HT2501" s="69"/>
      <c r="HU2501" s="69"/>
      <c r="HV2501" s="69"/>
      <c r="HW2501" s="69"/>
      <c r="HX2501" s="69"/>
      <c r="HY2501" s="69"/>
      <c r="HZ2501" s="69"/>
      <c r="IA2501" s="69"/>
      <c r="IB2501" s="69"/>
      <c r="IC2501" s="69"/>
      <c r="ID2501" s="69"/>
      <c r="IE2501" s="69"/>
      <c r="IF2501" s="69"/>
      <c r="IG2501" s="69"/>
      <c r="IH2501" s="69"/>
      <c r="II2501" s="69"/>
      <c r="IJ2501" s="69"/>
      <c r="IK2501" s="69"/>
      <c r="IL2501" s="69"/>
      <c r="IM2501" s="69"/>
      <c r="IN2501" s="69"/>
    </row>
    <row r="2502" spans="1:248" s="70" customFormat="1" ht="15" customHeight="1" x14ac:dyDescent="0.2">
      <c r="A2502" s="137" t="s">
        <v>5023</v>
      </c>
      <c r="B2502" s="145">
        <v>521836</v>
      </c>
      <c r="C2502" s="136" t="s">
        <v>5032</v>
      </c>
      <c r="D2502" s="356">
        <v>10000</v>
      </c>
      <c r="E2502" s="69"/>
      <c r="F2502" s="69"/>
      <c r="G2502" s="69"/>
      <c r="H2502" s="69"/>
      <c r="I2502" s="69"/>
      <c r="J2502" s="69"/>
      <c r="N2502" s="69"/>
      <c r="O2502" s="69"/>
      <c r="P2502" s="69"/>
      <c r="Q2502" s="69"/>
      <c r="R2502" s="69"/>
      <c r="S2502" s="69"/>
      <c r="T2502" s="69"/>
      <c r="U2502" s="69"/>
      <c r="V2502" s="69"/>
      <c r="W2502" s="69"/>
      <c r="X2502" s="69"/>
      <c r="Y2502" s="69"/>
      <c r="Z2502" s="69"/>
      <c r="AA2502" s="69"/>
      <c r="AB2502" s="69"/>
      <c r="AC2502" s="69"/>
      <c r="AD2502" s="69"/>
      <c r="AE2502" s="69"/>
      <c r="AF2502" s="69"/>
      <c r="AG2502" s="69"/>
      <c r="AH2502" s="69"/>
      <c r="AI2502" s="69"/>
      <c r="AJ2502" s="69"/>
      <c r="AK2502" s="69"/>
      <c r="AL2502" s="69"/>
      <c r="AM2502" s="69"/>
      <c r="AN2502" s="69"/>
      <c r="AO2502" s="69"/>
      <c r="AP2502" s="69"/>
      <c r="AQ2502" s="69"/>
      <c r="AR2502" s="69"/>
      <c r="AS2502" s="69"/>
      <c r="AT2502" s="69"/>
      <c r="AU2502" s="69"/>
      <c r="AV2502" s="69"/>
      <c r="AW2502" s="69"/>
      <c r="AX2502" s="69"/>
      <c r="AY2502" s="69"/>
      <c r="AZ2502" s="69"/>
      <c r="BA2502" s="69"/>
      <c r="BB2502" s="69"/>
      <c r="BC2502" s="69"/>
      <c r="BD2502" s="69"/>
      <c r="BE2502" s="69"/>
      <c r="BF2502" s="69"/>
      <c r="BG2502" s="69"/>
      <c r="BH2502" s="69"/>
      <c r="BI2502" s="69"/>
      <c r="BJ2502" s="69"/>
      <c r="BK2502" s="69"/>
      <c r="BL2502" s="69"/>
      <c r="BM2502" s="69"/>
      <c r="BN2502" s="69"/>
      <c r="BO2502" s="69"/>
      <c r="BP2502" s="69"/>
      <c r="BQ2502" s="69"/>
      <c r="BR2502" s="69"/>
      <c r="BS2502" s="69"/>
      <c r="BT2502" s="69"/>
      <c r="BU2502" s="69"/>
      <c r="BV2502" s="69"/>
      <c r="BW2502" s="69"/>
      <c r="BX2502" s="69"/>
      <c r="BY2502" s="69"/>
      <c r="BZ2502" s="69"/>
      <c r="CA2502" s="69"/>
      <c r="CB2502" s="69"/>
      <c r="CC2502" s="69"/>
      <c r="CD2502" s="69"/>
      <c r="CE2502" s="69"/>
      <c r="CF2502" s="69"/>
      <c r="CG2502" s="69"/>
      <c r="CH2502" s="69"/>
      <c r="CI2502" s="69"/>
      <c r="CJ2502" s="69"/>
      <c r="CK2502" s="69"/>
      <c r="CL2502" s="69"/>
      <c r="CM2502" s="69"/>
      <c r="CN2502" s="69"/>
      <c r="CO2502" s="69"/>
      <c r="CP2502" s="69"/>
      <c r="CQ2502" s="69"/>
      <c r="CR2502" s="69"/>
      <c r="CS2502" s="69"/>
      <c r="CT2502" s="69"/>
      <c r="CU2502" s="69"/>
      <c r="CV2502" s="69"/>
      <c r="CW2502" s="69"/>
      <c r="CX2502" s="69"/>
      <c r="CY2502" s="69"/>
      <c r="CZ2502" s="69"/>
      <c r="DA2502" s="69"/>
      <c r="DB2502" s="69"/>
      <c r="DC2502" s="69"/>
      <c r="DD2502" s="69"/>
      <c r="DE2502" s="69"/>
      <c r="DF2502" s="69"/>
      <c r="DG2502" s="69"/>
      <c r="DH2502" s="69"/>
      <c r="DI2502" s="69"/>
      <c r="DJ2502" s="69"/>
      <c r="DK2502" s="69"/>
      <c r="DL2502" s="69"/>
      <c r="DM2502" s="69"/>
      <c r="DN2502" s="69"/>
      <c r="DO2502" s="69"/>
      <c r="DP2502" s="69"/>
      <c r="DQ2502" s="69"/>
      <c r="DR2502" s="69"/>
      <c r="DS2502" s="69"/>
      <c r="DT2502" s="69"/>
      <c r="DU2502" s="69"/>
      <c r="DV2502" s="69"/>
      <c r="DW2502" s="69"/>
      <c r="DX2502" s="69"/>
      <c r="DY2502" s="69"/>
      <c r="DZ2502" s="69"/>
      <c r="EA2502" s="69"/>
      <c r="EB2502" s="69"/>
      <c r="EC2502" s="69"/>
      <c r="ED2502" s="69"/>
      <c r="EE2502" s="69"/>
      <c r="EF2502" s="69"/>
      <c r="EG2502" s="69"/>
      <c r="EH2502" s="69"/>
      <c r="EI2502" s="69"/>
      <c r="EJ2502" s="69"/>
      <c r="EK2502" s="69"/>
      <c r="EL2502" s="69"/>
      <c r="EM2502" s="69"/>
      <c r="EN2502" s="69"/>
      <c r="EO2502" s="69"/>
      <c r="EP2502" s="69"/>
      <c r="EQ2502" s="69"/>
      <c r="ER2502" s="69"/>
      <c r="ES2502" s="69"/>
      <c r="ET2502" s="69"/>
      <c r="EU2502" s="69"/>
      <c r="EV2502" s="69"/>
      <c r="EW2502" s="69"/>
      <c r="EX2502" s="69"/>
      <c r="EY2502" s="69"/>
      <c r="EZ2502" s="69"/>
      <c r="FA2502" s="69"/>
      <c r="FB2502" s="69"/>
      <c r="FC2502" s="69"/>
      <c r="FD2502" s="69"/>
      <c r="FE2502" s="69"/>
      <c r="FF2502" s="69"/>
      <c r="FG2502" s="69"/>
      <c r="FH2502" s="69"/>
      <c r="FI2502" s="69"/>
      <c r="FJ2502" s="69"/>
      <c r="FK2502" s="69"/>
      <c r="FL2502" s="69"/>
      <c r="FM2502" s="69"/>
      <c r="FN2502" s="69"/>
      <c r="FO2502" s="69"/>
      <c r="FP2502" s="69"/>
      <c r="FQ2502" s="69"/>
      <c r="FR2502" s="69"/>
      <c r="FS2502" s="69"/>
      <c r="FT2502" s="69"/>
      <c r="FU2502" s="69"/>
      <c r="FV2502" s="69"/>
      <c r="FW2502" s="69"/>
      <c r="FX2502" s="69"/>
      <c r="FY2502" s="69"/>
      <c r="FZ2502" s="69"/>
      <c r="GA2502" s="69"/>
      <c r="GB2502" s="69"/>
      <c r="GC2502" s="69"/>
      <c r="GD2502" s="69"/>
      <c r="GE2502" s="69"/>
      <c r="GF2502" s="69"/>
      <c r="GG2502" s="69"/>
      <c r="GH2502" s="69"/>
      <c r="GI2502" s="69"/>
      <c r="GJ2502" s="69"/>
      <c r="GK2502" s="69"/>
      <c r="GL2502" s="69"/>
      <c r="GM2502" s="69"/>
      <c r="GN2502" s="69"/>
      <c r="GO2502" s="69"/>
      <c r="GP2502" s="69"/>
      <c r="GQ2502" s="69"/>
      <c r="GR2502" s="69"/>
      <c r="GS2502" s="69"/>
      <c r="GT2502" s="69"/>
      <c r="GU2502" s="69"/>
      <c r="GV2502" s="69"/>
      <c r="GW2502" s="69"/>
      <c r="GX2502" s="69"/>
      <c r="GY2502" s="69"/>
      <c r="GZ2502" s="69"/>
      <c r="HA2502" s="69"/>
      <c r="HB2502" s="69"/>
      <c r="HC2502" s="69"/>
      <c r="HD2502" s="69"/>
      <c r="HE2502" s="69"/>
      <c r="HF2502" s="69"/>
      <c r="HG2502" s="69"/>
      <c r="HH2502" s="69"/>
      <c r="HI2502" s="69"/>
      <c r="HJ2502" s="69"/>
      <c r="HK2502" s="69"/>
      <c r="HL2502" s="69"/>
      <c r="HM2502" s="69"/>
      <c r="HN2502" s="69"/>
      <c r="HO2502" s="69"/>
      <c r="HP2502" s="69"/>
      <c r="HQ2502" s="69"/>
      <c r="HR2502" s="69"/>
      <c r="HS2502" s="69"/>
      <c r="HT2502" s="69"/>
      <c r="HU2502" s="69"/>
      <c r="HV2502" s="69"/>
      <c r="HW2502" s="69"/>
      <c r="HX2502" s="69"/>
      <c r="HY2502" s="69"/>
      <c r="HZ2502" s="69"/>
      <c r="IA2502" s="69"/>
      <c r="IB2502" s="69"/>
      <c r="IC2502" s="69"/>
      <c r="ID2502" s="69"/>
      <c r="IE2502" s="69"/>
      <c r="IF2502" s="69"/>
      <c r="IG2502" s="69"/>
      <c r="IH2502" s="69"/>
      <c r="II2502" s="69"/>
      <c r="IJ2502" s="69"/>
      <c r="IK2502" s="69"/>
      <c r="IL2502" s="69"/>
      <c r="IM2502" s="69"/>
      <c r="IN2502" s="69"/>
    </row>
    <row r="2503" spans="1:248" s="70" customFormat="1" ht="61.5" customHeight="1" x14ac:dyDescent="0.2">
      <c r="A2503" s="176"/>
      <c r="B2503" s="177"/>
      <c r="C2503" s="169" t="s">
        <v>5033</v>
      </c>
      <c r="D2503" s="357"/>
      <c r="E2503" s="69"/>
      <c r="F2503" s="69"/>
      <c r="G2503" s="69"/>
      <c r="H2503" s="69"/>
      <c r="I2503" s="69"/>
      <c r="J2503" s="69"/>
      <c r="N2503" s="69"/>
      <c r="O2503" s="69"/>
      <c r="P2503" s="69"/>
      <c r="Q2503" s="69"/>
      <c r="R2503" s="69"/>
      <c r="S2503" s="69"/>
      <c r="T2503" s="69"/>
      <c r="U2503" s="69"/>
      <c r="V2503" s="69"/>
      <c r="W2503" s="69"/>
      <c r="X2503" s="69"/>
      <c r="Y2503" s="69"/>
      <c r="Z2503" s="69"/>
      <c r="AA2503" s="69"/>
      <c r="AB2503" s="69"/>
      <c r="AC2503" s="69"/>
      <c r="AD2503" s="69"/>
      <c r="AE2503" s="69"/>
      <c r="AF2503" s="69"/>
      <c r="AG2503" s="69"/>
      <c r="AH2503" s="69"/>
      <c r="AI2503" s="69"/>
      <c r="AJ2503" s="69"/>
      <c r="AK2503" s="69"/>
      <c r="AL2503" s="69"/>
      <c r="AM2503" s="69"/>
      <c r="AN2503" s="69"/>
      <c r="AO2503" s="69"/>
      <c r="AP2503" s="69"/>
      <c r="AQ2503" s="69"/>
      <c r="AR2503" s="69"/>
      <c r="AS2503" s="69"/>
      <c r="AT2503" s="69"/>
      <c r="AU2503" s="69"/>
      <c r="AV2503" s="69"/>
      <c r="AW2503" s="69"/>
      <c r="AX2503" s="69"/>
      <c r="AY2503" s="69"/>
      <c r="AZ2503" s="69"/>
      <c r="BA2503" s="69"/>
      <c r="BB2503" s="69"/>
      <c r="BC2503" s="69"/>
      <c r="BD2503" s="69"/>
      <c r="BE2503" s="69"/>
      <c r="BF2503" s="69"/>
      <c r="BG2503" s="69"/>
      <c r="BH2503" s="69"/>
      <c r="BI2503" s="69"/>
      <c r="BJ2503" s="69"/>
      <c r="BK2503" s="69"/>
      <c r="BL2503" s="69"/>
      <c r="BM2503" s="69"/>
      <c r="BN2503" s="69"/>
      <c r="BO2503" s="69"/>
      <c r="BP2503" s="69"/>
      <c r="BQ2503" s="69"/>
      <c r="BR2503" s="69"/>
      <c r="BS2503" s="69"/>
      <c r="BT2503" s="69"/>
      <c r="BU2503" s="69"/>
      <c r="BV2503" s="69"/>
      <c r="BW2503" s="69"/>
      <c r="BX2503" s="69"/>
      <c r="BY2503" s="69"/>
      <c r="BZ2503" s="69"/>
      <c r="CA2503" s="69"/>
      <c r="CB2503" s="69"/>
      <c r="CC2503" s="69"/>
      <c r="CD2503" s="69"/>
      <c r="CE2503" s="69"/>
      <c r="CF2503" s="69"/>
      <c r="CG2503" s="69"/>
      <c r="CH2503" s="69"/>
      <c r="CI2503" s="69"/>
      <c r="CJ2503" s="69"/>
      <c r="CK2503" s="69"/>
      <c r="CL2503" s="69"/>
      <c r="CM2503" s="69"/>
      <c r="CN2503" s="69"/>
      <c r="CO2503" s="69"/>
      <c r="CP2503" s="69"/>
      <c r="CQ2503" s="69"/>
      <c r="CR2503" s="69"/>
      <c r="CS2503" s="69"/>
      <c r="CT2503" s="69"/>
      <c r="CU2503" s="69"/>
      <c r="CV2503" s="69"/>
      <c r="CW2503" s="69"/>
      <c r="CX2503" s="69"/>
      <c r="CY2503" s="69"/>
      <c r="CZ2503" s="69"/>
      <c r="DA2503" s="69"/>
      <c r="DB2503" s="69"/>
      <c r="DC2503" s="69"/>
      <c r="DD2503" s="69"/>
      <c r="DE2503" s="69"/>
      <c r="DF2503" s="69"/>
      <c r="DG2503" s="69"/>
      <c r="DH2503" s="69"/>
      <c r="DI2503" s="69"/>
      <c r="DJ2503" s="69"/>
      <c r="DK2503" s="69"/>
      <c r="DL2503" s="69"/>
      <c r="DM2503" s="69"/>
      <c r="DN2503" s="69"/>
      <c r="DO2503" s="69"/>
      <c r="DP2503" s="69"/>
      <c r="DQ2503" s="69"/>
      <c r="DR2503" s="69"/>
      <c r="DS2503" s="69"/>
      <c r="DT2503" s="69"/>
      <c r="DU2503" s="69"/>
      <c r="DV2503" s="69"/>
      <c r="DW2503" s="69"/>
      <c r="DX2503" s="69"/>
      <c r="DY2503" s="69"/>
      <c r="DZ2503" s="69"/>
      <c r="EA2503" s="69"/>
      <c r="EB2503" s="69"/>
      <c r="EC2503" s="69"/>
      <c r="ED2503" s="69"/>
      <c r="EE2503" s="69"/>
      <c r="EF2503" s="69"/>
      <c r="EG2503" s="69"/>
      <c r="EH2503" s="69"/>
      <c r="EI2503" s="69"/>
      <c r="EJ2503" s="69"/>
      <c r="EK2503" s="69"/>
      <c r="EL2503" s="69"/>
      <c r="EM2503" s="69"/>
      <c r="EN2503" s="69"/>
      <c r="EO2503" s="69"/>
      <c r="EP2503" s="69"/>
      <c r="EQ2503" s="69"/>
      <c r="ER2503" s="69"/>
      <c r="ES2503" s="69"/>
      <c r="ET2503" s="69"/>
      <c r="EU2503" s="69"/>
      <c r="EV2503" s="69"/>
      <c r="EW2503" s="69"/>
      <c r="EX2503" s="69"/>
      <c r="EY2503" s="69"/>
      <c r="EZ2503" s="69"/>
      <c r="FA2503" s="69"/>
      <c r="FB2503" s="69"/>
      <c r="FC2503" s="69"/>
      <c r="FD2503" s="69"/>
      <c r="FE2503" s="69"/>
      <c r="FF2503" s="69"/>
      <c r="FG2503" s="69"/>
      <c r="FH2503" s="69"/>
      <c r="FI2503" s="69"/>
      <c r="FJ2503" s="69"/>
      <c r="FK2503" s="69"/>
      <c r="FL2503" s="69"/>
      <c r="FM2503" s="69"/>
      <c r="FN2503" s="69"/>
      <c r="FO2503" s="69"/>
      <c r="FP2503" s="69"/>
      <c r="FQ2503" s="69"/>
      <c r="FR2503" s="69"/>
      <c r="FS2503" s="69"/>
      <c r="FT2503" s="69"/>
      <c r="FU2503" s="69"/>
      <c r="FV2503" s="69"/>
      <c r="FW2503" s="69"/>
      <c r="FX2503" s="69"/>
      <c r="FY2503" s="69"/>
      <c r="FZ2503" s="69"/>
      <c r="GA2503" s="69"/>
      <c r="GB2503" s="69"/>
      <c r="GC2503" s="69"/>
      <c r="GD2503" s="69"/>
      <c r="GE2503" s="69"/>
      <c r="GF2503" s="69"/>
      <c r="GG2503" s="69"/>
      <c r="GH2503" s="69"/>
      <c r="GI2503" s="69"/>
      <c r="GJ2503" s="69"/>
      <c r="GK2503" s="69"/>
      <c r="GL2503" s="69"/>
      <c r="GM2503" s="69"/>
      <c r="GN2503" s="69"/>
      <c r="GO2503" s="69"/>
      <c r="GP2503" s="69"/>
      <c r="GQ2503" s="69"/>
      <c r="GR2503" s="69"/>
      <c r="GS2503" s="69"/>
      <c r="GT2503" s="69"/>
      <c r="GU2503" s="69"/>
      <c r="GV2503" s="69"/>
      <c r="GW2503" s="69"/>
      <c r="GX2503" s="69"/>
      <c r="GY2503" s="69"/>
      <c r="GZ2503" s="69"/>
      <c r="HA2503" s="69"/>
      <c r="HB2503" s="69"/>
      <c r="HC2503" s="69"/>
      <c r="HD2503" s="69"/>
      <c r="HE2503" s="69"/>
      <c r="HF2503" s="69"/>
      <c r="HG2503" s="69"/>
      <c r="HH2503" s="69"/>
      <c r="HI2503" s="69"/>
      <c r="HJ2503" s="69"/>
      <c r="HK2503" s="69"/>
      <c r="HL2503" s="69"/>
      <c r="HM2503" s="69"/>
      <c r="HN2503" s="69"/>
      <c r="HO2503" s="69"/>
      <c r="HP2503" s="69"/>
      <c r="HQ2503" s="69"/>
      <c r="HR2503" s="69"/>
      <c r="HS2503" s="69"/>
      <c r="HT2503" s="69"/>
      <c r="HU2503" s="69"/>
      <c r="HV2503" s="69"/>
      <c r="HW2503" s="69"/>
      <c r="HX2503" s="69"/>
      <c r="HY2503" s="69"/>
      <c r="HZ2503" s="69"/>
      <c r="IA2503" s="69"/>
      <c r="IB2503" s="69"/>
      <c r="IC2503" s="69"/>
      <c r="ID2503" s="69"/>
      <c r="IE2503" s="69"/>
      <c r="IF2503" s="69"/>
      <c r="IG2503" s="69"/>
      <c r="IH2503" s="69"/>
      <c r="II2503" s="69"/>
      <c r="IJ2503" s="69"/>
      <c r="IK2503" s="69"/>
      <c r="IL2503" s="69"/>
      <c r="IM2503" s="69"/>
      <c r="IN2503" s="69"/>
    </row>
    <row r="2504" spans="1:248" s="70" customFormat="1" ht="15" customHeight="1" x14ac:dyDescent="0.2">
      <c r="A2504" s="167" t="s">
        <v>1148</v>
      </c>
      <c r="B2504" s="164">
        <v>521837</v>
      </c>
      <c r="C2504" s="165" t="s">
        <v>5034</v>
      </c>
      <c r="D2504" s="356">
        <v>15000</v>
      </c>
      <c r="E2504" s="69"/>
      <c r="F2504" s="69"/>
      <c r="G2504" s="69"/>
      <c r="H2504" s="69"/>
      <c r="I2504" s="69"/>
      <c r="J2504" s="69"/>
      <c r="N2504" s="69"/>
      <c r="O2504" s="69"/>
      <c r="P2504" s="69"/>
      <c r="Q2504" s="69"/>
      <c r="R2504" s="69"/>
      <c r="S2504" s="69"/>
      <c r="T2504" s="69"/>
      <c r="U2504" s="69"/>
      <c r="V2504" s="69"/>
      <c r="W2504" s="69"/>
      <c r="X2504" s="69"/>
      <c r="Y2504" s="69"/>
      <c r="Z2504" s="69"/>
      <c r="AA2504" s="69"/>
      <c r="AB2504" s="69"/>
      <c r="AC2504" s="69"/>
      <c r="AD2504" s="69"/>
      <c r="AE2504" s="69"/>
      <c r="AF2504" s="69"/>
      <c r="AG2504" s="69"/>
      <c r="AH2504" s="69"/>
      <c r="AI2504" s="69"/>
      <c r="AJ2504" s="69"/>
      <c r="AK2504" s="69"/>
      <c r="AL2504" s="69"/>
      <c r="AM2504" s="69"/>
      <c r="AN2504" s="69"/>
      <c r="AO2504" s="69"/>
      <c r="AP2504" s="69"/>
      <c r="AQ2504" s="69"/>
      <c r="AR2504" s="69"/>
      <c r="AS2504" s="69"/>
      <c r="AT2504" s="69"/>
      <c r="AU2504" s="69"/>
      <c r="AV2504" s="69"/>
      <c r="AW2504" s="69"/>
      <c r="AX2504" s="69"/>
      <c r="AY2504" s="69"/>
      <c r="AZ2504" s="69"/>
      <c r="BA2504" s="69"/>
      <c r="BB2504" s="69"/>
      <c r="BC2504" s="69"/>
      <c r="BD2504" s="69"/>
      <c r="BE2504" s="69"/>
      <c r="BF2504" s="69"/>
      <c r="BG2504" s="69"/>
      <c r="BH2504" s="69"/>
      <c r="BI2504" s="69"/>
      <c r="BJ2504" s="69"/>
      <c r="BK2504" s="69"/>
      <c r="BL2504" s="69"/>
      <c r="BM2504" s="69"/>
      <c r="BN2504" s="69"/>
      <c r="BO2504" s="69"/>
      <c r="BP2504" s="69"/>
      <c r="BQ2504" s="69"/>
      <c r="BR2504" s="69"/>
      <c r="BS2504" s="69"/>
      <c r="BT2504" s="69"/>
      <c r="BU2504" s="69"/>
      <c r="BV2504" s="69"/>
      <c r="BW2504" s="69"/>
      <c r="BX2504" s="69"/>
      <c r="BY2504" s="69"/>
      <c r="BZ2504" s="69"/>
      <c r="CA2504" s="69"/>
      <c r="CB2504" s="69"/>
      <c r="CC2504" s="69"/>
      <c r="CD2504" s="69"/>
      <c r="CE2504" s="69"/>
      <c r="CF2504" s="69"/>
      <c r="CG2504" s="69"/>
      <c r="CH2504" s="69"/>
      <c r="CI2504" s="69"/>
      <c r="CJ2504" s="69"/>
      <c r="CK2504" s="69"/>
      <c r="CL2504" s="69"/>
      <c r="CM2504" s="69"/>
      <c r="CN2504" s="69"/>
      <c r="CO2504" s="69"/>
      <c r="CP2504" s="69"/>
      <c r="CQ2504" s="69"/>
      <c r="CR2504" s="69"/>
      <c r="CS2504" s="69"/>
      <c r="CT2504" s="69"/>
      <c r="CU2504" s="69"/>
      <c r="CV2504" s="69"/>
      <c r="CW2504" s="69"/>
      <c r="CX2504" s="69"/>
      <c r="CY2504" s="69"/>
      <c r="CZ2504" s="69"/>
      <c r="DA2504" s="69"/>
      <c r="DB2504" s="69"/>
      <c r="DC2504" s="69"/>
      <c r="DD2504" s="69"/>
      <c r="DE2504" s="69"/>
      <c r="DF2504" s="69"/>
      <c r="DG2504" s="69"/>
      <c r="DH2504" s="69"/>
      <c r="DI2504" s="69"/>
      <c r="DJ2504" s="69"/>
      <c r="DK2504" s="69"/>
      <c r="DL2504" s="69"/>
      <c r="DM2504" s="69"/>
      <c r="DN2504" s="69"/>
      <c r="DO2504" s="69"/>
      <c r="DP2504" s="69"/>
      <c r="DQ2504" s="69"/>
      <c r="DR2504" s="69"/>
      <c r="DS2504" s="69"/>
      <c r="DT2504" s="69"/>
      <c r="DU2504" s="69"/>
      <c r="DV2504" s="69"/>
      <c r="DW2504" s="69"/>
      <c r="DX2504" s="69"/>
      <c r="DY2504" s="69"/>
      <c r="DZ2504" s="69"/>
      <c r="EA2504" s="69"/>
      <c r="EB2504" s="69"/>
      <c r="EC2504" s="69"/>
      <c r="ED2504" s="69"/>
      <c r="EE2504" s="69"/>
      <c r="EF2504" s="69"/>
      <c r="EG2504" s="69"/>
      <c r="EH2504" s="69"/>
      <c r="EI2504" s="69"/>
      <c r="EJ2504" s="69"/>
      <c r="EK2504" s="69"/>
      <c r="EL2504" s="69"/>
      <c r="EM2504" s="69"/>
      <c r="EN2504" s="69"/>
      <c r="EO2504" s="69"/>
      <c r="EP2504" s="69"/>
      <c r="EQ2504" s="69"/>
      <c r="ER2504" s="69"/>
      <c r="ES2504" s="69"/>
      <c r="ET2504" s="69"/>
      <c r="EU2504" s="69"/>
      <c r="EV2504" s="69"/>
      <c r="EW2504" s="69"/>
      <c r="EX2504" s="69"/>
      <c r="EY2504" s="69"/>
      <c r="EZ2504" s="69"/>
      <c r="FA2504" s="69"/>
      <c r="FB2504" s="69"/>
      <c r="FC2504" s="69"/>
      <c r="FD2504" s="69"/>
      <c r="FE2504" s="69"/>
      <c r="FF2504" s="69"/>
      <c r="FG2504" s="69"/>
      <c r="FH2504" s="69"/>
      <c r="FI2504" s="69"/>
      <c r="FJ2504" s="69"/>
      <c r="FK2504" s="69"/>
      <c r="FL2504" s="69"/>
      <c r="FM2504" s="69"/>
      <c r="FN2504" s="69"/>
      <c r="FO2504" s="69"/>
      <c r="FP2504" s="69"/>
      <c r="FQ2504" s="69"/>
      <c r="FR2504" s="69"/>
      <c r="FS2504" s="69"/>
      <c r="FT2504" s="69"/>
      <c r="FU2504" s="69"/>
      <c r="FV2504" s="69"/>
      <c r="FW2504" s="69"/>
      <c r="FX2504" s="69"/>
      <c r="FY2504" s="69"/>
      <c r="FZ2504" s="69"/>
      <c r="GA2504" s="69"/>
      <c r="GB2504" s="69"/>
      <c r="GC2504" s="69"/>
      <c r="GD2504" s="69"/>
      <c r="GE2504" s="69"/>
      <c r="GF2504" s="69"/>
      <c r="GG2504" s="69"/>
      <c r="GH2504" s="69"/>
      <c r="GI2504" s="69"/>
      <c r="GJ2504" s="69"/>
      <c r="GK2504" s="69"/>
      <c r="GL2504" s="69"/>
      <c r="GM2504" s="69"/>
      <c r="GN2504" s="69"/>
      <c r="GO2504" s="69"/>
      <c r="GP2504" s="69"/>
      <c r="GQ2504" s="69"/>
      <c r="GR2504" s="69"/>
      <c r="GS2504" s="69"/>
      <c r="GT2504" s="69"/>
      <c r="GU2504" s="69"/>
      <c r="GV2504" s="69"/>
      <c r="GW2504" s="69"/>
      <c r="GX2504" s="69"/>
      <c r="GY2504" s="69"/>
      <c r="GZ2504" s="69"/>
      <c r="HA2504" s="69"/>
      <c r="HB2504" s="69"/>
      <c r="HC2504" s="69"/>
      <c r="HD2504" s="69"/>
      <c r="HE2504" s="69"/>
      <c r="HF2504" s="69"/>
      <c r="HG2504" s="69"/>
      <c r="HH2504" s="69"/>
      <c r="HI2504" s="69"/>
      <c r="HJ2504" s="69"/>
      <c r="HK2504" s="69"/>
      <c r="HL2504" s="69"/>
      <c r="HM2504" s="69"/>
      <c r="HN2504" s="69"/>
      <c r="HO2504" s="69"/>
      <c r="HP2504" s="69"/>
      <c r="HQ2504" s="69"/>
      <c r="HR2504" s="69"/>
      <c r="HS2504" s="69"/>
      <c r="HT2504" s="69"/>
      <c r="HU2504" s="69"/>
      <c r="HV2504" s="69"/>
      <c r="HW2504" s="69"/>
      <c r="HX2504" s="69"/>
      <c r="HY2504" s="69"/>
      <c r="HZ2504" s="69"/>
      <c r="IA2504" s="69"/>
      <c r="IB2504" s="69"/>
      <c r="IC2504" s="69"/>
      <c r="ID2504" s="69"/>
      <c r="IE2504" s="69"/>
      <c r="IF2504" s="69"/>
      <c r="IG2504" s="69"/>
      <c r="IH2504" s="69"/>
      <c r="II2504" s="69"/>
      <c r="IJ2504" s="69"/>
      <c r="IK2504" s="69"/>
      <c r="IL2504" s="69"/>
      <c r="IM2504" s="69"/>
      <c r="IN2504" s="69"/>
    </row>
    <row r="2505" spans="1:248" s="70" customFormat="1" ht="62.25" customHeight="1" x14ac:dyDescent="0.2">
      <c r="A2505" s="167" t="s">
        <v>1148</v>
      </c>
      <c r="B2505" s="164">
        <v>521838</v>
      </c>
      <c r="C2505" s="165" t="s">
        <v>5035</v>
      </c>
      <c r="D2505" s="356">
        <v>30000</v>
      </c>
      <c r="E2505" s="69"/>
      <c r="F2505" s="69"/>
      <c r="G2505" s="69"/>
      <c r="H2505" s="69"/>
      <c r="I2505" s="69"/>
      <c r="J2505" s="69"/>
      <c r="N2505" s="69"/>
      <c r="O2505" s="69"/>
      <c r="P2505" s="69"/>
      <c r="Q2505" s="69"/>
      <c r="R2505" s="69"/>
      <c r="S2505" s="69"/>
      <c r="T2505" s="69"/>
      <c r="U2505" s="69"/>
      <c r="V2505" s="69"/>
      <c r="W2505" s="69"/>
      <c r="X2505" s="69"/>
      <c r="Y2505" s="69"/>
      <c r="Z2505" s="69"/>
      <c r="AA2505" s="69"/>
      <c r="AB2505" s="69"/>
      <c r="AC2505" s="69"/>
      <c r="AD2505" s="69"/>
      <c r="AE2505" s="69"/>
      <c r="AF2505" s="69"/>
      <c r="AG2505" s="69"/>
      <c r="AH2505" s="69"/>
      <c r="AI2505" s="69"/>
      <c r="AJ2505" s="69"/>
      <c r="AK2505" s="69"/>
      <c r="AL2505" s="69"/>
      <c r="AM2505" s="69"/>
      <c r="AN2505" s="69"/>
      <c r="AO2505" s="69"/>
      <c r="AP2505" s="69"/>
      <c r="AQ2505" s="69"/>
      <c r="AR2505" s="69"/>
      <c r="AS2505" s="69"/>
      <c r="AT2505" s="69"/>
      <c r="AU2505" s="69"/>
      <c r="AV2505" s="69"/>
      <c r="AW2505" s="69"/>
      <c r="AX2505" s="69"/>
      <c r="AY2505" s="69"/>
      <c r="AZ2505" s="69"/>
      <c r="BA2505" s="69"/>
      <c r="BB2505" s="69"/>
      <c r="BC2505" s="69"/>
      <c r="BD2505" s="69"/>
      <c r="BE2505" s="69"/>
      <c r="BF2505" s="69"/>
      <c r="BG2505" s="69"/>
      <c r="BH2505" s="69"/>
      <c r="BI2505" s="69"/>
      <c r="BJ2505" s="69"/>
      <c r="BK2505" s="69"/>
      <c r="BL2505" s="69"/>
      <c r="BM2505" s="69"/>
      <c r="BN2505" s="69"/>
      <c r="BO2505" s="69"/>
      <c r="BP2505" s="69"/>
      <c r="BQ2505" s="69"/>
      <c r="BR2505" s="69"/>
      <c r="BS2505" s="69"/>
      <c r="BT2505" s="69"/>
      <c r="BU2505" s="69"/>
      <c r="BV2505" s="69"/>
      <c r="BW2505" s="69"/>
      <c r="BX2505" s="69"/>
      <c r="BY2505" s="69"/>
      <c r="BZ2505" s="69"/>
      <c r="CA2505" s="69"/>
      <c r="CB2505" s="69"/>
      <c r="CC2505" s="69"/>
      <c r="CD2505" s="69"/>
      <c r="CE2505" s="69"/>
      <c r="CF2505" s="69"/>
      <c r="CG2505" s="69"/>
      <c r="CH2505" s="69"/>
      <c r="CI2505" s="69"/>
      <c r="CJ2505" s="69"/>
      <c r="CK2505" s="69"/>
      <c r="CL2505" s="69"/>
      <c r="CM2505" s="69"/>
      <c r="CN2505" s="69"/>
      <c r="CO2505" s="69"/>
      <c r="CP2505" s="69"/>
      <c r="CQ2505" s="69"/>
      <c r="CR2505" s="69"/>
      <c r="CS2505" s="69"/>
      <c r="CT2505" s="69"/>
      <c r="CU2505" s="69"/>
      <c r="CV2505" s="69"/>
      <c r="CW2505" s="69"/>
      <c r="CX2505" s="69"/>
      <c r="CY2505" s="69"/>
      <c r="CZ2505" s="69"/>
      <c r="DA2505" s="69"/>
      <c r="DB2505" s="69"/>
      <c r="DC2505" s="69"/>
      <c r="DD2505" s="69"/>
      <c r="DE2505" s="69"/>
      <c r="DF2505" s="69"/>
      <c r="DG2505" s="69"/>
      <c r="DH2505" s="69"/>
      <c r="DI2505" s="69"/>
      <c r="DJ2505" s="69"/>
      <c r="DK2505" s="69"/>
      <c r="DL2505" s="69"/>
      <c r="DM2505" s="69"/>
      <c r="DN2505" s="69"/>
      <c r="DO2505" s="69"/>
      <c r="DP2505" s="69"/>
      <c r="DQ2505" s="69"/>
      <c r="DR2505" s="69"/>
      <c r="DS2505" s="69"/>
      <c r="DT2505" s="69"/>
      <c r="DU2505" s="69"/>
      <c r="DV2505" s="69"/>
      <c r="DW2505" s="69"/>
      <c r="DX2505" s="69"/>
      <c r="DY2505" s="69"/>
      <c r="DZ2505" s="69"/>
      <c r="EA2505" s="69"/>
      <c r="EB2505" s="69"/>
      <c r="EC2505" s="69"/>
      <c r="ED2505" s="69"/>
      <c r="EE2505" s="69"/>
      <c r="EF2505" s="69"/>
      <c r="EG2505" s="69"/>
      <c r="EH2505" s="69"/>
      <c r="EI2505" s="69"/>
      <c r="EJ2505" s="69"/>
      <c r="EK2505" s="69"/>
      <c r="EL2505" s="69"/>
      <c r="EM2505" s="69"/>
      <c r="EN2505" s="69"/>
      <c r="EO2505" s="69"/>
      <c r="EP2505" s="69"/>
      <c r="EQ2505" s="69"/>
      <c r="ER2505" s="69"/>
      <c r="ES2505" s="69"/>
      <c r="ET2505" s="69"/>
      <c r="EU2505" s="69"/>
      <c r="EV2505" s="69"/>
      <c r="EW2505" s="69"/>
      <c r="EX2505" s="69"/>
      <c r="EY2505" s="69"/>
      <c r="EZ2505" s="69"/>
      <c r="FA2505" s="69"/>
      <c r="FB2505" s="69"/>
      <c r="FC2505" s="69"/>
      <c r="FD2505" s="69"/>
      <c r="FE2505" s="69"/>
      <c r="FF2505" s="69"/>
      <c r="FG2505" s="69"/>
      <c r="FH2505" s="69"/>
      <c r="FI2505" s="69"/>
      <c r="FJ2505" s="69"/>
      <c r="FK2505" s="69"/>
      <c r="FL2505" s="69"/>
      <c r="FM2505" s="69"/>
      <c r="FN2505" s="69"/>
      <c r="FO2505" s="69"/>
      <c r="FP2505" s="69"/>
      <c r="FQ2505" s="69"/>
      <c r="FR2505" s="69"/>
      <c r="FS2505" s="69"/>
      <c r="FT2505" s="69"/>
      <c r="FU2505" s="69"/>
      <c r="FV2505" s="69"/>
      <c r="FW2505" s="69"/>
      <c r="FX2505" s="69"/>
      <c r="FY2505" s="69"/>
      <c r="FZ2505" s="69"/>
      <c r="GA2505" s="69"/>
      <c r="GB2505" s="69"/>
      <c r="GC2505" s="69"/>
      <c r="GD2505" s="69"/>
      <c r="GE2505" s="69"/>
      <c r="GF2505" s="69"/>
      <c r="GG2505" s="69"/>
      <c r="GH2505" s="69"/>
      <c r="GI2505" s="69"/>
      <c r="GJ2505" s="69"/>
      <c r="GK2505" s="69"/>
      <c r="GL2505" s="69"/>
      <c r="GM2505" s="69"/>
      <c r="GN2505" s="69"/>
      <c r="GO2505" s="69"/>
      <c r="GP2505" s="69"/>
      <c r="GQ2505" s="69"/>
      <c r="GR2505" s="69"/>
      <c r="GS2505" s="69"/>
      <c r="GT2505" s="69"/>
      <c r="GU2505" s="69"/>
      <c r="GV2505" s="69"/>
      <c r="GW2505" s="69"/>
      <c r="GX2505" s="69"/>
      <c r="GY2505" s="69"/>
      <c r="GZ2505" s="69"/>
      <c r="HA2505" s="69"/>
      <c r="HB2505" s="69"/>
      <c r="HC2505" s="69"/>
      <c r="HD2505" s="69"/>
      <c r="HE2505" s="69"/>
      <c r="HF2505" s="69"/>
      <c r="HG2505" s="69"/>
      <c r="HH2505" s="69"/>
      <c r="HI2505" s="69"/>
      <c r="HJ2505" s="69"/>
      <c r="HK2505" s="69"/>
      <c r="HL2505" s="69"/>
      <c r="HM2505" s="69"/>
      <c r="HN2505" s="69"/>
      <c r="HO2505" s="69"/>
      <c r="HP2505" s="69"/>
      <c r="HQ2505" s="69"/>
      <c r="HR2505" s="69"/>
      <c r="HS2505" s="69"/>
      <c r="HT2505" s="69"/>
      <c r="HU2505" s="69"/>
      <c r="HV2505" s="69"/>
      <c r="HW2505" s="69"/>
      <c r="HX2505" s="69"/>
      <c r="HY2505" s="69"/>
      <c r="HZ2505" s="69"/>
      <c r="IA2505" s="69"/>
      <c r="IB2505" s="69"/>
      <c r="IC2505" s="69"/>
      <c r="ID2505" s="69"/>
      <c r="IE2505" s="69"/>
      <c r="IF2505" s="69"/>
      <c r="IG2505" s="69"/>
      <c r="IH2505" s="69"/>
      <c r="II2505" s="69"/>
      <c r="IJ2505" s="69"/>
      <c r="IK2505" s="69"/>
      <c r="IL2505" s="69"/>
      <c r="IM2505" s="69"/>
      <c r="IN2505" s="69"/>
    </row>
    <row r="2506" spans="1:248" s="70" customFormat="1" ht="15" customHeight="1" x14ac:dyDescent="0.2">
      <c r="A2506" s="167" t="s">
        <v>1148</v>
      </c>
      <c r="B2506" s="164">
        <v>521839</v>
      </c>
      <c r="C2506" s="165" t="s">
        <v>5036</v>
      </c>
      <c r="D2506" s="356">
        <v>30000</v>
      </c>
      <c r="E2506" s="69"/>
      <c r="F2506" s="69"/>
      <c r="G2506" s="69"/>
      <c r="H2506" s="69"/>
      <c r="I2506" s="69"/>
      <c r="J2506" s="69"/>
      <c r="N2506" s="69"/>
      <c r="O2506" s="69"/>
      <c r="P2506" s="69"/>
      <c r="Q2506" s="69"/>
      <c r="R2506" s="69"/>
      <c r="S2506" s="69"/>
      <c r="T2506" s="69"/>
      <c r="U2506" s="69"/>
      <c r="V2506" s="69"/>
      <c r="W2506" s="69"/>
      <c r="X2506" s="69"/>
      <c r="Y2506" s="69"/>
      <c r="Z2506" s="69"/>
      <c r="AA2506" s="69"/>
      <c r="AB2506" s="69"/>
      <c r="AC2506" s="69"/>
      <c r="AD2506" s="69"/>
      <c r="AE2506" s="69"/>
      <c r="AF2506" s="69"/>
      <c r="AG2506" s="69"/>
      <c r="AH2506" s="69"/>
      <c r="AI2506" s="69"/>
      <c r="AJ2506" s="69"/>
      <c r="AK2506" s="69"/>
      <c r="AL2506" s="69"/>
      <c r="AM2506" s="69"/>
      <c r="AN2506" s="69"/>
      <c r="AO2506" s="69"/>
      <c r="AP2506" s="69"/>
      <c r="AQ2506" s="69"/>
      <c r="AR2506" s="69"/>
      <c r="AS2506" s="69"/>
      <c r="AT2506" s="69"/>
      <c r="AU2506" s="69"/>
      <c r="AV2506" s="69"/>
      <c r="AW2506" s="69"/>
      <c r="AX2506" s="69"/>
      <c r="AY2506" s="69"/>
      <c r="AZ2506" s="69"/>
      <c r="BA2506" s="69"/>
      <c r="BB2506" s="69"/>
      <c r="BC2506" s="69"/>
      <c r="BD2506" s="69"/>
      <c r="BE2506" s="69"/>
      <c r="BF2506" s="69"/>
      <c r="BG2506" s="69"/>
      <c r="BH2506" s="69"/>
      <c r="BI2506" s="69"/>
      <c r="BJ2506" s="69"/>
      <c r="BK2506" s="69"/>
      <c r="BL2506" s="69"/>
      <c r="BM2506" s="69"/>
      <c r="BN2506" s="69"/>
      <c r="BO2506" s="69"/>
      <c r="BP2506" s="69"/>
      <c r="BQ2506" s="69"/>
      <c r="BR2506" s="69"/>
      <c r="BS2506" s="69"/>
      <c r="BT2506" s="69"/>
      <c r="BU2506" s="69"/>
      <c r="BV2506" s="69"/>
      <c r="BW2506" s="69"/>
      <c r="BX2506" s="69"/>
      <c r="BY2506" s="69"/>
      <c r="BZ2506" s="69"/>
      <c r="CA2506" s="69"/>
      <c r="CB2506" s="69"/>
      <c r="CC2506" s="69"/>
      <c r="CD2506" s="69"/>
      <c r="CE2506" s="69"/>
      <c r="CF2506" s="69"/>
      <c r="CG2506" s="69"/>
      <c r="CH2506" s="69"/>
      <c r="CI2506" s="69"/>
      <c r="CJ2506" s="69"/>
      <c r="CK2506" s="69"/>
      <c r="CL2506" s="69"/>
      <c r="CM2506" s="69"/>
      <c r="CN2506" s="69"/>
      <c r="CO2506" s="69"/>
      <c r="CP2506" s="69"/>
      <c r="CQ2506" s="69"/>
      <c r="CR2506" s="69"/>
      <c r="CS2506" s="69"/>
      <c r="CT2506" s="69"/>
      <c r="CU2506" s="69"/>
      <c r="CV2506" s="69"/>
      <c r="CW2506" s="69"/>
      <c r="CX2506" s="69"/>
      <c r="CY2506" s="69"/>
      <c r="CZ2506" s="69"/>
      <c r="DA2506" s="69"/>
      <c r="DB2506" s="69"/>
      <c r="DC2506" s="69"/>
      <c r="DD2506" s="69"/>
      <c r="DE2506" s="69"/>
      <c r="DF2506" s="69"/>
      <c r="DG2506" s="69"/>
      <c r="DH2506" s="69"/>
      <c r="DI2506" s="69"/>
      <c r="DJ2506" s="69"/>
      <c r="DK2506" s="69"/>
      <c r="DL2506" s="69"/>
      <c r="DM2506" s="69"/>
      <c r="DN2506" s="69"/>
      <c r="DO2506" s="69"/>
      <c r="DP2506" s="69"/>
      <c r="DQ2506" s="69"/>
      <c r="DR2506" s="69"/>
      <c r="DS2506" s="69"/>
      <c r="DT2506" s="69"/>
      <c r="DU2506" s="69"/>
      <c r="DV2506" s="69"/>
      <c r="DW2506" s="69"/>
      <c r="DX2506" s="69"/>
      <c r="DY2506" s="69"/>
      <c r="DZ2506" s="69"/>
      <c r="EA2506" s="69"/>
      <c r="EB2506" s="69"/>
      <c r="EC2506" s="69"/>
      <c r="ED2506" s="69"/>
      <c r="EE2506" s="69"/>
      <c r="EF2506" s="69"/>
      <c r="EG2506" s="69"/>
      <c r="EH2506" s="69"/>
      <c r="EI2506" s="69"/>
      <c r="EJ2506" s="69"/>
      <c r="EK2506" s="69"/>
      <c r="EL2506" s="69"/>
      <c r="EM2506" s="69"/>
      <c r="EN2506" s="69"/>
      <c r="EO2506" s="69"/>
      <c r="EP2506" s="69"/>
      <c r="EQ2506" s="69"/>
      <c r="ER2506" s="69"/>
      <c r="ES2506" s="69"/>
      <c r="ET2506" s="69"/>
      <c r="EU2506" s="69"/>
      <c r="EV2506" s="69"/>
      <c r="EW2506" s="69"/>
      <c r="EX2506" s="69"/>
      <c r="EY2506" s="69"/>
      <c r="EZ2506" s="69"/>
      <c r="FA2506" s="69"/>
      <c r="FB2506" s="69"/>
      <c r="FC2506" s="69"/>
      <c r="FD2506" s="69"/>
      <c r="FE2506" s="69"/>
      <c r="FF2506" s="69"/>
      <c r="FG2506" s="69"/>
      <c r="FH2506" s="69"/>
      <c r="FI2506" s="69"/>
      <c r="FJ2506" s="69"/>
      <c r="FK2506" s="69"/>
      <c r="FL2506" s="69"/>
      <c r="FM2506" s="69"/>
      <c r="FN2506" s="69"/>
      <c r="FO2506" s="69"/>
      <c r="FP2506" s="69"/>
      <c r="FQ2506" s="69"/>
      <c r="FR2506" s="69"/>
      <c r="FS2506" s="69"/>
      <c r="FT2506" s="69"/>
      <c r="FU2506" s="69"/>
      <c r="FV2506" s="69"/>
      <c r="FW2506" s="69"/>
      <c r="FX2506" s="69"/>
      <c r="FY2506" s="69"/>
      <c r="FZ2506" s="69"/>
      <c r="GA2506" s="69"/>
      <c r="GB2506" s="69"/>
      <c r="GC2506" s="69"/>
      <c r="GD2506" s="69"/>
      <c r="GE2506" s="69"/>
      <c r="GF2506" s="69"/>
      <c r="GG2506" s="69"/>
      <c r="GH2506" s="69"/>
      <c r="GI2506" s="69"/>
      <c r="GJ2506" s="69"/>
      <c r="GK2506" s="69"/>
      <c r="GL2506" s="69"/>
      <c r="GM2506" s="69"/>
      <c r="GN2506" s="69"/>
      <c r="GO2506" s="69"/>
      <c r="GP2506" s="69"/>
      <c r="GQ2506" s="69"/>
      <c r="GR2506" s="69"/>
      <c r="GS2506" s="69"/>
      <c r="GT2506" s="69"/>
      <c r="GU2506" s="69"/>
      <c r="GV2506" s="69"/>
      <c r="GW2506" s="69"/>
      <c r="GX2506" s="69"/>
      <c r="GY2506" s="69"/>
      <c r="GZ2506" s="69"/>
      <c r="HA2506" s="69"/>
      <c r="HB2506" s="69"/>
      <c r="HC2506" s="69"/>
      <c r="HD2506" s="69"/>
      <c r="HE2506" s="69"/>
      <c r="HF2506" s="69"/>
      <c r="HG2506" s="69"/>
      <c r="HH2506" s="69"/>
      <c r="HI2506" s="69"/>
      <c r="HJ2506" s="69"/>
      <c r="HK2506" s="69"/>
      <c r="HL2506" s="69"/>
      <c r="HM2506" s="69"/>
      <c r="HN2506" s="69"/>
      <c r="HO2506" s="69"/>
      <c r="HP2506" s="69"/>
      <c r="HQ2506" s="69"/>
      <c r="HR2506" s="69"/>
      <c r="HS2506" s="69"/>
      <c r="HT2506" s="69"/>
      <c r="HU2506" s="69"/>
      <c r="HV2506" s="69"/>
      <c r="HW2506" s="69"/>
      <c r="HX2506" s="69"/>
      <c r="HY2506" s="69"/>
      <c r="HZ2506" s="69"/>
      <c r="IA2506" s="69"/>
      <c r="IB2506" s="69"/>
      <c r="IC2506" s="69"/>
      <c r="ID2506" s="69"/>
      <c r="IE2506" s="69"/>
      <c r="IF2506" s="69"/>
      <c r="IG2506" s="69"/>
      <c r="IH2506" s="69"/>
      <c r="II2506" s="69"/>
      <c r="IJ2506" s="69"/>
      <c r="IK2506" s="69"/>
      <c r="IL2506" s="69"/>
      <c r="IM2506" s="69"/>
      <c r="IN2506" s="69"/>
    </row>
    <row r="2507" spans="1:248" s="70" customFormat="1" ht="15.95" customHeight="1" x14ac:dyDescent="0.2">
      <c r="A2507" s="167" t="s">
        <v>1148</v>
      </c>
      <c r="B2507" s="164">
        <v>521840</v>
      </c>
      <c r="C2507" s="165" t="s">
        <v>5037</v>
      </c>
      <c r="D2507" s="356">
        <v>40000</v>
      </c>
      <c r="E2507" s="69"/>
      <c r="F2507" s="69"/>
      <c r="G2507" s="69"/>
      <c r="H2507" s="69"/>
      <c r="I2507" s="69"/>
      <c r="J2507" s="69"/>
      <c r="N2507" s="69"/>
      <c r="O2507" s="69"/>
      <c r="P2507" s="69"/>
      <c r="Q2507" s="69"/>
      <c r="R2507" s="69"/>
      <c r="S2507" s="69"/>
      <c r="T2507" s="69"/>
      <c r="U2507" s="69"/>
      <c r="V2507" s="69"/>
      <c r="W2507" s="69"/>
      <c r="X2507" s="69"/>
      <c r="Y2507" s="69"/>
      <c r="Z2507" s="69"/>
      <c r="AA2507" s="69"/>
      <c r="AB2507" s="69"/>
      <c r="AC2507" s="69"/>
      <c r="AD2507" s="69"/>
      <c r="AE2507" s="69"/>
      <c r="AF2507" s="69"/>
      <c r="AG2507" s="69"/>
      <c r="AH2507" s="69"/>
      <c r="AI2507" s="69"/>
      <c r="AJ2507" s="69"/>
      <c r="AK2507" s="69"/>
      <c r="AL2507" s="69"/>
      <c r="AM2507" s="69"/>
      <c r="AN2507" s="69"/>
      <c r="AO2507" s="69"/>
      <c r="AP2507" s="69"/>
      <c r="AQ2507" s="69"/>
      <c r="AR2507" s="69"/>
      <c r="AS2507" s="69"/>
      <c r="AT2507" s="69"/>
      <c r="AU2507" s="69"/>
      <c r="AV2507" s="69"/>
      <c r="AW2507" s="69"/>
      <c r="AX2507" s="69"/>
      <c r="AY2507" s="69"/>
      <c r="AZ2507" s="69"/>
      <c r="BA2507" s="69"/>
      <c r="BB2507" s="69"/>
      <c r="BC2507" s="69"/>
      <c r="BD2507" s="69"/>
      <c r="BE2507" s="69"/>
      <c r="BF2507" s="69"/>
      <c r="BG2507" s="69"/>
      <c r="BH2507" s="69"/>
      <c r="BI2507" s="69"/>
      <c r="BJ2507" s="69"/>
      <c r="BK2507" s="69"/>
      <c r="BL2507" s="69"/>
      <c r="BM2507" s="69"/>
      <c r="BN2507" s="69"/>
      <c r="BO2507" s="69"/>
      <c r="BP2507" s="69"/>
      <c r="BQ2507" s="69"/>
      <c r="BR2507" s="69"/>
      <c r="BS2507" s="69"/>
      <c r="BT2507" s="69"/>
      <c r="BU2507" s="69"/>
      <c r="BV2507" s="69"/>
      <c r="BW2507" s="69"/>
      <c r="BX2507" s="69"/>
      <c r="BY2507" s="69"/>
      <c r="BZ2507" s="69"/>
      <c r="CA2507" s="69"/>
      <c r="CB2507" s="69"/>
      <c r="CC2507" s="69"/>
      <c r="CD2507" s="69"/>
      <c r="CE2507" s="69"/>
      <c r="CF2507" s="69"/>
      <c r="CG2507" s="69"/>
      <c r="CH2507" s="69"/>
      <c r="CI2507" s="69"/>
      <c r="CJ2507" s="69"/>
      <c r="CK2507" s="69"/>
      <c r="CL2507" s="69"/>
      <c r="CM2507" s="69"/>
      <c r="CN2507" s="69"/>
      <c r="CO2507" s="69"/>
      <c r="CP2507" s="69"/>
      <c r="CQ2507" s="69"/>
      <c r="CR2507" s="69"/>
      <c r="CS2507" s="69"/>
      <c r="CT2507" s="69"/>
      <c r="CU2507" s="69"/>
      <c r="CV2507" s="69"/>
      <c r="CW2507" s="69"/>
      <c r="CX2507" s="69"/>
      <c r="CY2507" s="69"/>
      <c r="CZ2507" s="69"/>
      <c r="DA2507" s="69"/>
      <c r="DB2507" s="69"/>
      <c r="DC2507" s="69"/>
      <c r="DD2507" s="69"/>
      <c r="DE2507" s="69"/>
      <c r="DF2507" s="69"/>
      <c r="DG2507" s="69"/>
      <c r="DH2507" s="69"/>
      <c r="DI2507" s="69"/>
      <c r="DJ2507" s="69"/>
      <c r="DK2507" s="69"/>
      <c r="DL2507" s="69"/>
      <c r="DM2507" s="69"/>
      <c r="DN2507" s="69"/>
      <c r="DO2507" s="69"/>
      <c r="DP2507" s="69"/>
      <c r="DQ2507" s="69"/>
      <c r="DR2507" s="69"/>
      <c r="DS2507" s="69"/>
      <c r="DT2507" s="69"/>
      <c r="DU2507" s="69"/>
      <c r="DV2507" s="69"/>
      <c r="DW2507" s="69"/>
      <c r="DX2507" s="69"/>
      <c r="DY2507" s="69"/>
      <c r="DZ2507" s="69"/>
      <c r="EA2507" s="69"/>
      <c r="EB2507" s="69"/>
      <c r="EC2507" s="69"/>
      <c r="ED2507" s="69"/>
      <c r="EE2507" s="69"/>
      <c r="EF2507" s="69"/>
      <c r="EG2507" s="69"/>
      <c r="EH2507" s="69"/>
      <c r="EI2507" s="69"/>
      <c r="EJ2507" s="69"/>
      <c r="EK2507" s="69"/>
      <c r="EL2507" s="69"/>
      <c r="EM2507" s="69"/>
      <c r="EN2507" s="69"/>
      <c r="EO2507" s="69"/>
      <c r="EP2507" s="69"/>
      <c r="EQ2507" s="69"/>
      <c r="ER2507" s="69"/>
      <c r="ES2507" s="69"/>
      <c r="ET2507" s="69"/>
      <c r="EU2507" s="69"/>
      <c r="EV2507" s="69"/>
      <c r="EW2507" s="69"/>
      <c r="EX2507" s="69"/>
      <c r="EY2507" s="69"/>
      <c r="EZ2507" s="69"/>
      <c r="FA2507" s="69"/>
      <c r="FB2507" s="69"/>
      <c r="FC2507" s="69"/>
      <c r="FD2507" s="69"/>
      <c r="FE2507" s="69"/>
      <c r="FF2507" s="69"/>
      <c r="FG2507" s="69"/>
      <c r="FH2507" s="69"/>
      <c r="FI2507" s="69"/>
      <c r="FJ2507" s="69"/>
      <c r="FK2507" s="69"/>
      <c r="FL2507" s="69"/>
      <c r="FM2507" s="69"/>
      <c r="FN2507" s="69"/>
      <c r="FO2507" s="69"/>
      <c r="FP2507" s="69"/>
      <c r="FQ2507" s="69"/>
      <c r="FR2507" s="69"/>
      <c r="FS2507" s="69"/>
      <c r="FT2507" s="69"/>
      <c r="FU2507" s="69"/>
      <c r="FV2507" s="69"/>
      <c r="FW2507" s="69"/>
      <c r="FX2507" s="69"/>
      <c r="FY2507" s="69"/>
      <c r="FZ2507" s="69"/>
      <c r="GA2507" s="69"/>
      <c r="GB2507" s="69"/>
      <c r="GC2507" s="69"/>
      <c r="GD2507" s="69"/>
      <c r="GE2507" s="69"/>
      <c r="GF2507" s="69"/>
      <c r="GG2507" s="69"/>
      <c r="GH2507" s="69"/>
      <c r="GI2507" s="69"/>
      <c r="GJ2507" s="69"/>
      <c r="GK2507" s="69"/>
      <c r="GL2507" s="69"/>
      <c r="GM2507" s="69"/>
      <c r="GN2507" s="69"/>
      <c r="GO2507" s="69"/>
      <c r="GP2507" s="69"/>
      <c r="GQ2507" s="69"/>
      <c r="GR2507" s="69"/>
      <c r="GS2507" s="69"/>
      <c r="GT2507" s="69"/>
      <c r="GU2507" s="69"/>
      <c r="GV2507" s="69"/>
      <c r="GW2507" s="69"/>
      <c r="GX2507" s="69"/>
      <c r="GY2507" s="69"/>
      <c r="GZ2507" s="69"/>
      <c r="HA2507" s="69"/>
      <c r="HB2507" s="69"/>
      <c r="HC2507" s="69"/>
      <c r="HD2507" s="69"/>
      <c r="HE2507" s="69"/>
      <c r="HF2507" s="69"/>
      <c r="HG2507" s="69"/>
      <c r="HH2507" s="69"/>
      <c r="HI2507" s="69"/>
      <c r="HJ2507" s="69"/>
      <c r="HK2507" s="69"/>
      <c r="HL2507" s="69"/>
      <c r="HM2507" s="69"/>
      <c r="HN2507" s="69"/>
      <c r="HO2507" s="69"/>
      <c r="HP2507" s="69"/>
      <c r="HQ2507" s="69"/>
      <c r="HR2507" s="69"/>
      <c r="HS2507" s="69"/>
      <c r="HT2507" s="69"/>
      <c r="HU2507" s="69"/>
      <c r="HV2507" s="69"/>
      <c r="HW2507" s="69"/>
      <c r="HX2507" s="69"/>
      <c r="HY2507" s="69"/>
      <c r="HZ2507" s="69"/>
      <c r="IA2507" s="69"/>
      <c r="IB2507" s="69"/>
      <c r="IC2507" s="69"/>
      <c r="ID2507" s="69"/>
      <c r="IE2507" s="69"/>
      <c r="IF2507" s="69"/>
      <c r="IG2507" s="69"/>
      <c r="IH2507" s="69"/>
      <c r="II2507" s="69"/>
      <c r="IJ2507" s="69"/>
      <c r="IK2507" s="69"/>
      <c r="IL2507" s="69"/>
      <c r="IM2507" s="69"/>
      <c r="IN2507" s="69"/>
    </row>
    <row r="2508" spans="1:248" s="70" customFormat="1" ht="15.95" customHeight="1" x14ac:dyDescent="0.2">
      <c r="A2508" s="167" t="s">
        <v>1148</v>
      </c>
      <c r="B2508" s="164">
        <v>521841</v>
      </c>
      <c r="C2508" s="165" t="s">
        <v>5038</v>
      </c>
      <c r="D2508" s="356">
        <v>60000</v>
      </c>
      <c r="E2508" s="69"/>
      <c r="F2508" s="69"/>
      <c r="G2508" s="69"/>
      <c r="H2508" s="69"/>
      <c r="I2508" s="69"/>
      <c r="J2508" s="69"/>
      <c r="N2508" s="69"/>
      <c r="O2508" s="69"/>
      <c r="P2508" s="69"/>
      <c r="Q2508" s="69"/>
      <c r="R2508" s="69"/>
      <c r="S2508" s="69"/>
      <c r="T2508" s="69"/>
      <c r="U2508" s="69"/>
      <c r="V2508" s="69"/>
      <c r="W2508" s="69"/>
      <c r="X2508" s="69"/>
      <c r="Y2508" s="69"/>
      <c r="Z2508" s="69"/>
      <c r="AA2508" s="69"/>
      <c r="AB2508" s="69"/>
      <c r="AC2508" s="69"/>
      <c r="AD2508" s="69"/>
      <c r="AE2508" s="69"/>
      <c r="AF2508" s="69"/>
      <c r="AG2508" s="69"/>
      <c r="AH2508" s="69"/>
      <c r="AI2508" s="69"/>
      <c r="AJ2508" s="69"/>
      <c r="AK2508" s="69"/>
      <c r="AL2508" s="69"/>
      <c r="AM2508" s="69"/>
      <c r="AN2508" s="69"/>
      <c r="AO2508" s="69"/>
      <c r="AP2508" s="69"/>
      <c r="AQ2508" s="69"/>
      <c r="AR2508" s="69"/>
      <c r="AS2508" s="69"/>
      <c r="AT2508" s="69"/>
      <c r="AU2508" s="69"/>
      <c r="AV2508" s="69"/>
      <c r="AW2508" s="69"/>
      <c r="AX2508" s="69"/>
      <c r="AY2508" s="69"/>
      <c r="AZ2508" s="69"/>
      <c r="BA2508" s="69"/>
      <c r="BB2508" s="69"/>
      <c r="BC2508" s="69"/>
      <c r="BD2508" s="69"/>
      <c r="BE2508" s="69"/>
      <c r="BF2508" s="69"/>
      <c r="BG2508" s="69"/>
      <c r="BH2508" s="69"/>
      <c r="BI2508" s="69"/>
      <c r="BJ2508" s="69"/>
      <c r="BK2508" s="69"/>
      <c r="BL2508" s="69"/>
      <c r="BM2508" s="69"/>
      <c r="BN2508" s="69"/>
      <c r="BO2508" s="69"/>
      <c r="BP2508" s="69"/>
      <c r="BQ2508" s="69"/>
      <c r="BR2508" s="69"/>
      <c r="BS2508" s="69"/>
      <c r="BT2508" s="69"/>
      <c r="BU2508" s="69"/>
      <c r="BV2508" s="69"/>
      <c r="BW2508" s="69"/>
      <c r="BX2508" s="69"/>
      <c r="BY2508" s="69"/>
      <c r="BZ2508" s="69"/>
      <c r="CA2508" s="69"/>
      <c r="CB2508" s="69"/>
      <c r="CC2508" s="69"/>
      <c r="CD2508" s="69"/>
      <c r="CE2508" s="69"/>
      <c r="CF2508" s="69"/>
      <c r="CG2508" s="69"/>
      <c r="CH2508" s="69"/>
      <c r="CI2508" s="69"/>
      <c r="CJ2508" s="69"/>
      <c r="CK2508" s="69"/>
      <c r="CL2508" s="69"/>
      <c r="CM2508" s="69"/>
      <c r="CN2508" s="69"/>
      <c r="CO2508" s="69"/>
      <c r="CP2508" s="69"/>
      <c r="CQ2508" s="69"/>
      <c r="CR2508" s="69"/>
      <c r="CS2508" s="69"/>
      <c r="CT2508" s="69"/>
      <c r="CU2508" s="69"/>
      <c r="CV2508" s="69"/>
      <c r="CW2508" s="69"/>
      <c r="CX2508" s="69"/>
      <c r="CY2508" s="69"/>
      <c r="CZ2508" s="69"/>
      <c r="DA2508" s="69"/>
      <c r="DB2508" s="69"/>
      <c r="DC2508" s="69"/>
      <c r="DD2508" s="69"/>
      <c r="DE2508" s="69"/>
      <c r="DF2508" s="69"/>
      <c r="DG2508" s="69"/>
      <c r="DH2508" s="69"/>
      <c r="DI2508" s="69"/>
      <c r="DJ2508" s="69"/>
      <c r="DK2508" s="69"/>
      <c r="DL2508" s="69"/>
      <c r="DM2508" s="69"/>
      <c r="DN2508" s="69"/>
      <c r="DO2508" s="69"/>
      <c r="DP2508" s="69"/>
      <c r="DQ2508" s="69"/>
      <c r="DR2508" s="69"/>
      <c r="DS2508" s="69"/>
      <c r="DT2508" s="69"/>
      <c r="DU2508" s="69"/>
      <c r="DV2508" s="69"/>
      <c r="DW2508" s="69"/>
      <c r="DX2508" s="69"/>
      <c r="DY2508" s="69"/>
      <c r="DZ2508" s="69"/>
      <c r="EA2508" s="69"/>
      <c r="EB2508" s="69"/>
      <c r="EC2508" s="69"/>
      <c r="ED2508" s="69"/>
      <c r="EE2508" s="69"/>
      <c r="EF2508" s="69"/>
      <c r="EG2508" s="69"/>
      <c r="EH2508" s="69"/>
      <c r="EI2508" s="69"/>
      <c r="EJ2508" s="69"/>
      <c r="EK2508" s="69"/>
      <c r="EL2508" s="69"/>
      <c r="EM2508" s="69"/>
      <c r="EN2508" s="69"/>
      <c r="EO2508" s="69"/>
      <c r="EP2508" s="69"/>
      <c r="EQ2508" s="69"/>
      <c r="ER2508" s="69"/>
      <c r="ES2508" s="69"/>
      <c r="ET2508" s="69"/>
      <c r="EU2508" s="69"/>
      <c r="EV2508" s="69"/>
      <c r="EW2508" s="69"/>
      <c r="EX2508" s="69"/>
      <c r="EY2508" s="69"/>
      <c r="EZ2508" s="69"/>
      <c r="FA2508" s="69"/>
      <c r="FB2508" s="69"/>
      <c r="FC2508" s="69"/>
      <c r="FD2508" s="69"/>
      <c r="FE2508" s="69"/>
      <c r="FF2508" s="69"/>
      <c r="FG2508" s="69"/>
      <c r="FH2508" s="69"/>
      <c r="FI2508" s="69"/>
      <c r="FJ2508" s="69"/>
      <c r="FK2508" s="69"/>
      <c r="FL2508" s="69"/>
      <c r="FM2508" s="69"/>
      <c r="FN2508" s="69"/>
      <c r="FO2508" s="69"/>
      <c r="FP2508" s="69"/>
      <c r="FQ2508" s="69"/>
      <c r="FR2508" s="69"/>
      <c r="FS2508" s="69"/>
      <c r="FT2508" s="69"/>
      <c r="FU2508" s="69"/>
      <c r="FV2508" s="69"/>
      <c r="FW2508" s="69"/>
      <c r="FX2508" s="69"/>
      <c r="FY2508" s="69"/>
      <c r="FZ2508" s="69"/>
      <c r="GA2508" s="69"/>
      <c r="GB2508" s="69"/>
      <c r="GC2508" s="69"/>
      <c r="GD2508" s="69"/>
      <c r="GE2508" s="69"/>
      <c r="GF2508" s="69"/>
      <c r="GG2508" s="69"/>
      <c r="GH2508" s="69"/>
      <c r="GI2508" s="69"/>
      <c r="GJ2508" s="69"/>
      <c r="GK2508" s="69"/>
      <c r="GL2508" s="69"/>
      <c r="GM2508" s="69"/>
      <c r="GN2508" s="69"/>
      <c r="GO2508" s="69"/>
      <c r="GP2508" s="69"/>
      <c r="GQ2508" s="69"/>
      <c r="GR2508" s="69"/>
      <c r="GS2508" s="69"/>
      <c r="GT2508" s="69"/>
      <c r="GU2508" s="69"/>
      <c r="GV2508" s="69"/>
      <c r="GW2508" s="69"/>
      <c r="GX2508" s="69"/>
      <c r="GY2508" s="69"/>
      <c r="GZ2508" s="69"/>
      <c r="HA2508" s="69"/>
      <c r="HB2508" s="69"/>
      <c r="HC2508" s="69"/>
      <c r="HD2508" s="69"/>
      <c r="HE2508" s="69"/>
      <c r="HF2508" s="69"/>
      <c r="HG2508" s="69"/>
      <c r="HH2508" s="69"/>
      <c r="HI2508" s="69"/>
      <c r="HJ2508" s="69"/>
      <c r="HK2508" s="69"/>
      <c r="HL2508" s="69"/>
      <c r="HM2508" s="69"/>
      <c r="HN2508" s="69"/>
      <c r="HO2508" s="69"/>
      <c r="HP2508" s="69"/>
      <c r="HQ2508" s="69"/>
      <c r="HR2508" s="69"/>
      <c r="HS2508" s="69"/>
      <c r="HT2508" s="69"/>
      <c r="HU2508" s="69"/>
      <c r="HV2508" s="69"/>
      <c r="HW2508" s="69"/>
      <c r="HX2508" s="69"/>
      <c r="HY2508" s="69"/>
      <c r="HZ2508" s="69"/>
      <c r="IA2508" s="69"/>
      <c r="IB2508" s="69"/>
      <c r="IC2508" s="69"/>
      <c r="ID2508" s="69"/>
      <c r="IE2508" s="69"/>
      <c r="IF2508" s="69"/>
      <c r="IG2508" s="69"/>
      <c r="IH2508" s="69"/>
      <c r="II2508" s="69"/>
      <c r="IJ2508" s="69"/>
      <c r="IK2508" s="69"/>
      <c r="IL2508" s="69"/>
      <c r="IM2508" s="69"/>
      <c r="IN2508" s="69"/>
    </row>
    <row r="2509" spans="1:248" s="70" customFormat="1" ht="15.95" customHeight="1" x14ac:dyDescent="0.2">
      <c r="A2509" s="167" t="s">
        <v>1148</v>
      </c>
      <c r="B2509" s="164">
        <v>521842</v>
      </c>
      <c r="C2509" s="165" t="s">
        <v>5039</v>
      </c>
      <c r="D2509" s="356">
        <v>10000</v>
      </c>
      <c r="E2509" s="69"/>
      <c r="F2509" s="69"/>
      <c r="G2509" s="69"/>
      <c r="H2509" s="69"/>
      <c r="I2509" s="69"/>
      <c r="J2509" s="69"/>
      <c r="N2509" s="69"/>
      <c r="O2509" s="69"/>
      <c r="P2509" s="69"/>
      <c r="Q2509" s="69"/>
      <c r="R2509" s="69"/>
      <c r="S2509" s="69"/>
      <c r="T2509" s="69"/>
      <c r="U2509" s="69"/>
      <c r="V2509" s="69"/>
      <c r="W2509" s="69"/>
      <c r="X2509" s="69"/>
      <c r="Y2509" s="69"/>
      <c r="Z2509" s="69"/>
      <c r="AA2509" s="69"/>
      <c r="AB2509" s="69"/>
      <c r="AC2509" s="69"/>
      <c r="AD2509" s="69"/>
      <c r="AE2509" s="69"/>
      <c r="AF2509" s="69"/>
      <c r="AG2509" s="69"/>
      <c r="AH2509" s="69"/>
      <c r="AI2509" s="69"/>
      <c r="AJ2509" s="69"/>
      <c r="AK2509" s="69"/>
      <c r="AL2509" s="69"/>
      <c r="AM2509" s="69"/>
      <c r="AN2509" s="69"/>
      <c r="AO2509" s="69"/>
      <c r="AP2509" s="69"/>
      <c r="AQ2509" s="69"/>
      <c r="AR2509" s="69"/>
      <c r="AS2509" s="69"/>
      <c r="AT2509" s="69"/>
      <c r="AU2509" s="69"/>
      <c r="AV2509" s="69"/>
      <c r="AW2509" s="69"/>
      <c r="AX2509" s="69"/>
      <c r="AY2509" s="69"/>
      <c r="AZ2509" s="69"/>
      <c r="BA2509" s="69"/>
      <c r="BB2509" s="69"/>
      <c r="BC2509" s="69"/>
      <c r="BD2509" s="69"/>
      <c r="BE2509" s="69"/>
      <c r="BF2509" s="69"/>
      <c r="BG2509" s="69"/>
      <c r="BH2509" s="69"/>
      <c r="BI2509" s="69"/>
      <c r="BJ2509" s="69"/>
      <c r="BK2509" s="69"/>
      <c r="BL2509" s="69"/>
      <c r="BM2509" s="69"/>
      <c r="BN2509" s="69"/>
      <c r="BO2509" s="69"/>
      <c r="BP2509" s="69"/>
      <c r="BQ2509" s="69"/>
      <c r="BR2509" s="69"/>
      <c r="BS2509" s="69"/>
      <c r="BT2509" s="69"/>
      <c r="BU2509" s="69"/>
      <c r="BV2509" s="69"/>
      <c r="BW2509" s="69"/>
      <c r="BX2509" s="69"/>
      <c r="BY2509" s="69"/>
      <c r="BZ2509" s="69"/>
      <c r="CA2509" s="69"/>
      <c r="CB2509" s="69"/>
      <c r="CC2509" s="69"/>
      <c r="CD2509" s="69"/>
      <c r="CE2509" s="69"/>
      <c r="CF2509" s="69"/>
      <c r="CG2509" s="69"/>
      <c r="CH2509" s="69"/>
      <c r="CI2509" s="69"/>
      <c r="CJ2509" s="69"/>
      <c r="CK2509" s="69"/>
      <c r="CL2509" s="69"/>
      <c r="CM2509" s="69"/>
      <c r="CN2509" s="69"/>
      <c r="CO2509" s="69"/>
      <c r="CP2509" s="69"/>
      <c r="CQ2509" s="69"/>
      <c r="CR2509" s="69"/>
      <c r="CS2509" s="69"/>
      <c r="CT2509" s="69"/>
      <c r="CU2509" s="69"/>
      <c r="CV2509" s="69"/>
      <c r="CW2509" s="69"/>
      <c r="CX2509" s="69"/>
      <c r="CY2509" s="69"/>
      <c r="CZ2509" s="69"/>
      <c r="DA2509" s="69"/>
      <c r="DB2509" s="69"/>
      <c r="DC2509" s="69"/>
      <c r="DD2509" s="69"/>
      <c r="DE2509" s="69"/>
      <c r="DF2509" s="69"/>
      <c r="DG2509" s="69"/>
      <c r="DH2509" s="69"/>
      <c r="DI2509" s="69"/>
      <c r="DJ2509" s="69"/>
      <c r="DK2509" s="69"/>
      <c r="DL2509" s="69"/>
      <c r="DM2509" s="69"/>
      <c r="DN2509" s="69"/>
      <c r="DO2509" s="69"/>
      <c r="DP2509" s="69"/>
      <c r="DQ2509" s="69"/>
      <c r="DR2509" s="69"/>
      <c r="DS2509" s="69"/>
      <c r="DT2509" s="69"/>
      <c r="DU2509" s="69"/>
      <c r="DV2509" s="69"/>
      <c r="DW2509" s="69"/>
      <c r="DX2509" s="69"/>
      <c r="DY2509" s="69"/>
      <c r="DZ2509" s="69"/>
      <c r="EA2509" s="69"/>
      <c r="EB2509" s="69"/>
      <c r="EC2509" s="69"/>
      <c r="ED2509" s="69"/>
      <c r="EE2509" s="69"/>
      <c r="EF2509" s="69"/>
      <c r="EG2509" s="69"/>
      <c r="EH2509" s="69"/>
      <c r="EI2509" s="69"/>
      <c r="EJ2509" s="69"/>
      <c r="EK2509" s="69"/>
      <c r="EL2509" s="69"/>
      <c r="EM2509" s="69"/>
      <c r="EN2509" s="69"/>
      <c r="EO2509" s="69"/>
      <c r="EP2509" s="69"/>
      <c r="EQ2509" s="69"/>
      <c r="ER2509" s="69"/>
      <c r="ES2509" s="69"/>
      <c r="ET2509" s="69"/>
      <c r="EU2509" s="69"/>
      <c r="EV2509" s="69"/>
      <c r="EW2509" s="69"/>
      <c r="EX2509" s="69"/>
      <c r="EY2509" s="69"/>
      <c r="EZ2509" s="69"/>
      <c r="FA2509" s="69"/>
      <c r="FB2509" s="69"/>
      <c r="FC2509" s="69"/>
      <c r="FD2509" s="69"/>
      <c r="FE2509" s="69"/>
      <c r="FF2509" s="69"/>
      <c r="FG2509" s="69"/>
      <c r="FH2509" s="69"/>
      <c r="FI2509" s="69"/>
      <c r="FJ2509" s="69"/>
      <c r="FK2509" s="69"/>
      <c r="FL2509" s="69"/>
      <c r="FM2509" s="69"/>
      <c r="FN2509" s="69"/>
      <c r="FO2509" s="69"/>
      <c r="FP2509" s="69"/>
      <c r="FQ2509" s="69"/>
      <c r="FR2509" s="69"/>
      <c r="FS2509" s="69"/>
      <c r="FT2509" s="69"/>
      <c r="FU2509" s="69"/>
      <c r="FV2509" s="69"/>
      <c r="FW2509" s="69"/>
      <c r="FX2509" s="69"/>
      <c r="FY2509" s="69"/>
      <c r="FZ2509" s="69"/>
      <c r="GA2509" s="69"/>
      <c r="GB2509" s="69"/>
      <c r="GC2509" s="69"/>
      <c r="GD2509" s="69"/>
      <c r="GE2509" s="69"/>
      <c r="GF2509" s="69"/>
      <c r="GG2509" s="69"/>
      <c r="GH2509" s="69"/>
      <c r="GI2509" s="69"/>
      <c r="GJ2509" s="69"/>
      <c r="GK2509" s="69"/>
      <c r="GL2509" s="69"/>
      <c r="GM2509" s="69"/>
      <c r="GN2509" s="69"/>
      <c r="GO2509" s="69"/>
      <c r="GP2509" s="69"/>
      <c r="GQ2509" s="69"/>
      <c r="GR2509" s="69"/>
      <c r="GS2509" s="69"/>
      <c r="GT2509" s="69"/>
      <c r="GU2509" s="69"/>
      <c r="GV2509" s="69"/>
      <c r="GW2509" s="69"/>
      <c r="GX2509" s="69"/>
      <c r="GY2509" s="69"/>
      <c r="GZ2509" s="69"/>
      <c r="HA2509" s="69"/>
      <c r="HB2509" s="69"/>
      <c r="HC2509" s="69"/>
      <c r="HD2509" s="69"/>
      <c r="HE2509" s="69"/>
      <c r="HF2509" s="69"/>
      <c r="HG2509" s="69"/>
      <c r="HH2509" s="69"/>
      <c r="HI2509" s="69"/>
      <c r="HJ2509" s="69"/>
      <c r="HK2509" s="69"/>
      <c r="HL2509" s="69"/>
      <c r="HM2509" s="69"/>
      <c r="HN2509" s="69"/>
      <c r="HO2509" s="69"/>
      <c r="HP2509" s="69"/>
      <c r="HQ2509" s="69"/>
      <c r="HR2509" s="69"/>
      <c r="HS2509" s="69"/>
      <c r="HT2509" s="69"/>
      <c r="HU2509" s="69"/>
      <c r="HV2509" s="69"/>
      <c r="HW2509" s="69"/>
      <c r="HX2509" s="69"/>
      <c r="HY2509" s="69"/>
      <c r="HZ2509" s="69"/>
      <c r="IA2509" s="69"/>
      <c r="IB2509" s="69"/>
      <c r="IC2509" s="69"/>
      <c r="ID2509" s="69"/>
      <c r="IE2509" s="69"/>
      <c r="IF2509" s="69"/>
      <c r="IG2509" s="69"/>
      <c r="IH2509" s="69"/>
      <c r="II2509" s="69"/>
      <c r="IJ2509" s="69"/>
      <c r="IK2509" s="69"/>
      <c r="IL2509" s="69"/>
      <c r="IM2509" s="69"/>
      <c r="IN2509" s="69"/>
    </row>
    <row r="2510" spans="1:248" s="70" customFormat="1" ht="15" customHeight="1" x14ac:dyDescent="0.2">
      <c r="A2510" s="170" t="s">
        <v>1394</v>
      </c>
      <c r="B2510" s="164">
        <v>521843</v>
      </c>
      <c r="C2510" s="167" t="s">
        <v>5040</v>
      </c>
      <c r="D2510" s="356">
        <v>60000</v>
      </c>
      <c r="E2510" s="69"/>
      <c r="F2510" s="69"/>
      <c r="G2510" s="69"/>
      <c r="H2510" s="69"/>
      <c r="I2510" s="69"/>
      <c r="J2510" s="69"/>
      <c r="N2510" s="69"/>
      <c r="O2510" s="69"/>
      <c r="P2510" s="69"/>
      <c r="Q2510" s="69"/>
      <c r="R2510" s="69"/>
      <c r="S2510" s="69"/>
      <c r="T2510" s="69"/>
      <c r="U2510" s="69"/>
      <c r="V2510" s="69"/>
      <c r="W2510" s="69"/>
      <c r="X2510" s="69"/>
      <c r="Y2510" s="69"/>
      <c r="Z2510" s="69"/>
      <c r="AA2510" s="69"/>
      <c r="AB2510" s="69"/>
      <c r="AC2510" s="69"/>
      <c r="AD2510" s="69"/>
      <c r="AE2510" s="69"/>
      <c r="AF2510" s="69"/>
      <c r="AG2510" s="69"/>
      <c r="AH2510" s="69"/>
      <c r="AI2510" s="69"/>
      <c r="AJ2510" s="69"/>
      <c r="AK2510" s="69"/>
      <c r="AL2510" s="69"/>
      <c r="AM2510" s="69"/>
      <c r="AN2510" s="69"/>
      <c r="AO2510" s="69"/>
      <c r="AP2510" s="69"/>
      <c r="AQ2510" s="69"/>
      <c r="AR2510" s="69"/>
      <c r="AS2510" s="69"/>
      <c r="AT2510" s="69"/>
      <c r="AU2510" s="69"/>
      <c r="AV2510" s="69"/>
      <c r="AW2510" s="69"/>
      <c r="AX2510" s="69"/>
      <c r="AY2510" s="69"/>
      <c r="AZ2510" s="69"/>
      <c r="BA2510" s="69"/>
      <c r="BB2510" s="69"/>
      <c r="BC2510" s="69"/>
      <c r="BD2510" s="69"/>
      <c r="BE2510" s="69"/>
      <c r="BF2510" s="69"/>
      <c r="BG2510" s="69"/>
      <c r="BH2510" s="69"/>
      <c r="BI2510" s="69"/>
      <c r="BJ2510" s="69"/>
      <c r="BK2510" s="69"/>
      <c r="BL2510" s="69"/>
      <c r="BM2510" s="69"/>
      <c r="BN2510" s="69"/>
      <c r="BO2510" s="69"/>
      <c r="BP2510" s="69"/>
      <c r="BQ2510" s="69"/>
      <c r="BR2510" s="69"/>
      <c r="BS2510" s="69"/>
      <c r="BT2510" s="69"/>
      <c r="BU2510" s="69"/>
      <c r="BV2510" s="69"/>
      <c r="BW2510" s="69"/>
      <c r="BX2510" s="69"/>
      <c r="BY2510" s="69"/>
      <c r="BZ2510" s="69"/>
      <c r="CA2510" s="69"/>
      <c r="CB2510" s="69"/>
      <c r="CC2510" s="69"/>
      <c r="CD2510" s="69"/>
      <c r="CE2510" s="69"/>
      <c r="CF2510" s="69"/>
      <c r="CG2510" s="69"/>
      <c r="CH2510" s="69"/>
      <c r="CI2510" s="69"/>
      <c r="CJ2510" s="69"/>
      <c r="CK2510" s="69"/>
      <c r="CL2510" s="69"/>
      <c r="CM2510" s="69"/>
      <c r="CN2510" s="69"/>
      <c r="CO2510" s="69"/>
      <c r="CP2510" s="69"/>
      <c r="CQ2510" s="69"/>
      <c r="CR2510" s="69"/>
      <c r="CS2510" s="69"/>
      <c r="CT2510" s="69"/>
      <c r="CU2510" s="69"/>
      <c r="CV2510" s="69"/>
      <c r="CW2510" s="69"/>
      <c r="CX2510" s="69"/>
      <c r="CY2510" s="69"/>
      <c r="CZ2510" s="69"/>
      <c r="DA2510" s="69"/>
      <c r="DB2510" s="69"/>
      <c r="DC2510" s="69"/>
      <c r="DD2510" s="69"/>
      <c r="DE2510" s="69"/>
      <c r="DF2510" s="69"/>
      <c r="DG2510" s="69"/>
      <c r="DH2510" s="69"/>
      <c r="DI2510" s="69"/>
      <c r="DJ2510" s="69"/>
      <c r="DK2510" s="69"/>
      <c r="DL2510" s="69"/>
      <c r="DM2510" s="69"/>
      <c r="DN2510" s="69"/>
      <c r="DO2510" s="69"/>
      <c r="DP2510" s="69"/>
      <c r="DQ2510" s="69"/>
      <c r="DR2510" s="69"/>
      <c r="DS2510" s="69"/>
      <c r="DT2510" s="69"/>
      <c r="DU2510" s="69"/>
      <c r="DV2510" s="69"/>
      <c r="DW2510" s="69"/>
      <c r="DX2510" s="69"/>
      <c r="DY2510" s="69"/>
      <c r="DZ2510" s="69"/>
      <c r="EA2510" s="69"/>
      <c r="EB2510" s="69"/>
      <c r="EC2510" s="69"/>
      <c r="ED2510" s="69"/>
      <c r="EE2510" s="69"/>
      <c r="EF2510" s="69"/>
      <c r="EG2510" s="69"/>
      <c r="EH2510" s="69"/>
      <c r="EI2510" s="69"/>
      <c r="EJ2510" s="69"/>
      <c r="EK2510" s="69"/>
      <c r="EL2510" s="69"/>
      <c r="EM2510" s="69"/>
      <c r="EN2510" s="69"/>
      <c r="EO2510" s="69"/>
      <c r="EP2510" s="69"/>
      <c r="EQ2510" s="69"/>
      <c r="ER2510" s="69"/>
      <c r="ES2510" s="69"/>
      <c r="ET2510" s="69"/>
      <c r="EU2510" s="69"/>
      <c r="EV2510" s="69"/>
      <c r="EW2510" s="69"/>
      <c r="EX2510" s="69"/>
      <c r="EY2510" s="69"/>
      <c r="EZ2510" s="69"/>
      <c r="FA2510" s="69"/>
      <c r="FB2510" s="69"/>
      <c r="FC2510" s="69"/>
      <c r="FD2510" s="69"/>
      <c r="FE2510" s="69"/>
      <c r="FF2510" s="69"/>
      <c r="FG2510" s="69"/>
      <c r="FH2510" s="69"/>
      <c r="FI2510" s="69"/>
      <c r="FJ2510" s="69"/>
      <c r="FK2510" s="69"/>
      <c r="FL2510" s="69"/>
      <c r="FM2510" s="69"/>
      <c r="FN2510" s="69"/>
      <c r="FO2510" s="69"/>
      <c r="FP2510" s="69"/>
      <c r="FQ2510" s="69"/>
      <c r="FR2510" s="69"/>
      <c r="FS2510" s="69"/>
      <c r="FT2510" s="69"/>
      <c r="FU2510" s="69"/>
      <c r="FV2510" s="69"/>
      <c r="FW2510" s="69"/>
      <c r="FX2510" s="69"/>
      <c r="FY2510" s="69"/>
      <c r="FZ2510" s="69"/>
      <c r="GA2510" s="69"/>
      <c r="GB2510" s="69"/>
      <c r="GC2510" s="69"/>
      <c r="GD2510" s="69"/>
      <c r="GE2510" s="69"/>
      <c r="GF2510" s="69"/>
      <c r="GG2510" s="69"/>
      <c r="GH2510" s="69"/>
      <c r="GI2510" s="69"/>
      <c r="GJ2510" s="69"/>
      <c r="GK2510" s="69"/>
      <c r="GL2510" s="69"/>
      <c r="GM2510" s="69"/>
      <c r="GN2510" s="69"/>
      <c r="GO2510" s="69"/>
      <c r="GP2510" s="69"/>
      <c r="GQ2510" s="69"/>
      <c r="GR2510" s="69"/>
      <c r="GS2510" s="69"/>
      <c r="GT2510" s="69"/>
      <c r="GU2510" s="69"/>
      <c r="GV2510" s="69"/>
      <c r="GW2510" s="69"/>
      <c r="GX2510" s="69"/>
      <c r="GY2510" s="69"/>
      <c r="GZ2510" s="69"/>
      <c r="HA2510" s="69"/>
      <c r="HB2510" s="69"/>
      <c r="HC2510" s="69"/>
      <c r="HD2510" s="69"/>
      <c r="HE2510" s="69"/>
      <c r="HF2510" s="69"/>
      <c r="HG2510" s="69"/>
      <c r="HH2510" s="69"/>
      <c r="HI2510" s="69"/>
      <c r="HJ2510" s="69"/>
      <c r="HK2510" s="69"/>
      <c r="HL2510" s="69"/>
      <c r="HM2510" s="69"/>
      <c r="HN2510" s="69"/>
      <c r="HO2510" s="69"/>
      <c r="HP2510" s="69"/>
      <c r="HQ2510" s="69"/>
      <c r="HR2510" s="69"/>
      <c r="HS2510" s="69"/>
      <c r="HT2510" s="69"/>
      <c r="HU2510" s="69"/>
      <c r="HV2510" s="69"/>
      <c r="HW2510" s="69"/>
      <c r="HX2510" s="69"/>
      <c r="HY2510" s="69"/>
      <c r="HZ2510" s="69"/>
      <c r="IA2510" s="69"/>
      <c r="IB2510" s="69"/>
      <c r="IC2510" s="69"/>
      <c r="ID2510" s="69"/>
      <c r="IE2510" s="69"/>
      <c r="IF2510" s="69"/>
      <c r="IG2510" s="69"/>
      <c r="IH2510" s="69"/>
      <c r="II2510" s="69"/>
      <c r="IJ2510" s="69"/>
      <c r="IK2510" s="69"/>
      <c r="IL2510" s="69"/>
      <c r="IM2510" s="69"/>
      <c r="IN2510" s="69"/>
    </row>
    <row r="2511" spans="1:248" s="70" customFormat="1" ht="15" customHeight="1" x14ac:dyDescent="0.2">
      <c r="A2511" s="170" t="s">
        <v>1394</v>
      </c>
      <c r="B2511" s="164">
        <v>521844</v>
      </c>
      <c r="C2511" s="167" t="s">
        <v>5041</v>
      </c>
      <c r="D2511" s="356">
        <v>40000</v>
      </c>
      <c r="E2511" s="69"/>
      <c r="F2511" s="69"/>
      <c r="G2511" s="69"/>
      <c r="H2511" s="69"/>
      <c r="I2511" s="69"/>
      <c r="J2511" s="69"/>
      <c r="N2511" s="69"/>
      <c r="O2511" s="69"/>
      <c r="P2511" s="69"/>
      <c r="Q2511" s="69"/>
      <c r="R2511" s="69"/>
      <c r="S2511" s="69"/>
      <c r="T2511" s="69"/>
      <c r="U2511" s="69"/>
      <c r="V2511" s="69"/>
      <c r="W2511" s="69"/>
      <c r="X2511" s="69"/>
      <c r="Y2511" s="69"/>
      <c r="Z2511" s="69"/>
      <c r="AA2511" s="69"/>
      <c r="AB2511" s="69"/>
      <c r="AC2511" s="69"/>
      <c r="AD2511" s="69"/>
      <c r="AE2511" s="69"/>
      <c r="AF2511" s="69"/>
      <c r="AG2511" s="69"/>
      <c r="AH2511" s="69"/>
      <c r="AI2511" s="69"/>
      <c r="AJ2511" s="69"/>
      <c r="AK2511" s="69"/>
      <c r="AL2511" s="69"/>
      <c r="AM2511" s="69"/>
      <c r="AN2511" s="69"/>
      <c r="AO2511" s="69"/>
      <c r="AP2511" s="69"/>
      <c r="AQ2511" s="69"/>
      <c r="AR2511" s="69"/>
      <c r="AS2511" s="69"/>
      <c r="AT2511" s="69"/>
      <c r="AU2511" s="69"/>
      <c r="AV2511" s="69"/>
      <c r="AW2511" s="69"/>
      <c r="AX2511" s="69"/>
      <c r="AY2511" s="69"/>
      <c r="AZ2511" s="69"/>
      <c r="BA2511" s="69"/>
      <c r="BB2511" s="69"/>
      <c r="BC2511" s="69"/>
      <c r="BD2511" s="69"/>
      <c r="BE2511" s="69"/>
      <c r="BF2511" s="69"/>
      <c r="BG2511" s="69"/>
      <c r="BH2511" s="69"/>
      <c r="BI2511" s="69"/>
      <c r="BJ2511" s="69"/>
      <c r="BK2511" s="69"/>
      <c r="BL2511" s="69"/>
      <c r="BM2511" s="69"/>
      <c r="BN2511" s="69"/>
      <c r="BO2511" s="69"/>
      <c r="BP2511" s="69"/>
      <c r="BQ2511" s="69"/>
      <c r="BR2511" s="69"/>
      <c r="BS2511" s="69"/>
      <c r="BT2511" s="69"/>
      <c r="BU2511" s="69"/>
      <c r="BV2511" s="69"/>
      <c r="BW2511" s="69"/>
      <c r="BX2511" s="69"/>
      <c r="BY2511" s="69"/>
      <c r="BZ2511" s="69"/>
      <c r="CA2511" s="69"/>
      <c r="CB2511" s="69"/>
      <c r="CC2511" s="69"/>
      <c r="CD2511" s="69"/>
      <c r="CE2511" s="69"/>
      <c r="CF2511" s="69"/>
      <c r="CG2511" s="69"/>
      <c r="CH2511" s="69"/>
      <c r="CI2511" s="69"/>
      <c r="CJ2511" s="69"/>
      <c r="CK2511" s="69"/>
      <c r="CL2511" s="69"/>
      <c r="CM2511" s="69"/>
      <c r="CN2511" s="69"/>
      <c r="CO2511" s="69"/>
      <c r="CP2511" s="69"/>
      <c r="CQ2511" s="69"/>
      <c r="CR2511" s="69"/>
      <c r="CS2511" s="69"/>
      <c r="CT2511" s="69"/>
      <c r="CU2511" s="69"/>
      <c r="CV2511" s="69"/>
      <c r="CW2511" s="69"/>
      <c r="CX2511" s="69"/>
      <c r="CY2511" s="69"/>
      <c r="CZ2511" s="69"/>
      <c r="DA2511" s="69"/>
      <c r="DB2511" s="69"/>
      <c r="DC2511" s="69"/>
      <c r="DD2511" s="69"/>
      <c r="DE2511" s="69"/>
      <c r="DF2511" s="69"/>
      <c r="DG2511" s="69"/>
      <c r="DH2511" s="69"/>
      <c r="DI2511" s="69"/>
      <c r="DJ2511" s="69"/>
      <c r="DK2511" s="69"/>
      <c r="DL2511" s="69"/>
      <c r="DM2511" s="69"/>
      <c r="DN2511" s="69"/>
      <c r="DO2511" s="69"/>
      <c r="DP2511" s="69"/>
      <c r="DQ2511" s="69"/>
      <c r="DR2511" s="69"/>
      <c r="DS2511" s="69"/>
      <c r="DT2511" s="69"/>
      <c r="DU2511" s="69"/>
      <c r="DV2511" s="69"/>
      <c r="DW2511" s="69"/>
      <c r="DX2511" s="69"/>
      <c r="DY2511" s="69"/>
      <c r="DZ2511" s="69"/>
      <c r="EA2511" s="69"/>
      <c r="EB2511" s="69"/>
      <c r="EC2511" s="69"/>
      <c r="ED2511" s="69"/>
      <c r="EE2511" s="69"/>
      <c r="EF2511" s="69"/>
      <c r="EG2511" s="69"/>
      <c r="EH2511" s="69"/>
      <c r="EI2511" s="69"/>
      <c r="EJ2511" s="69"/>
      <c r="EK2511" s="69"/>
      <c r="EL2511" s="69"/>
      <c r="EM2511" s="69"/>
      <c r="EN2511" s="69"/>
      <c r="EO2511" s="69"/>
      <c r="EP2511" s="69"/>
      <c r="EQ2511" s="69"/>
      <c r="ER2511" s="69"/>
      <c r="ES2511" s="69"/>
      <c r="ET2511" s="69"/>
      <c r="EU2511" s="69"/>
      <c r="EV2511" s="69"/>
      <c r="EW2511" s="69"/>
      <c r="EX2511" s="69"/>
      <c r="EY2511" s="69"/>
      <c r="EZ2511" s="69"/>
      <c r="FA2511" s="69"/>
      <c r="FB2511" s="69"/>
      <c r="FC2511" s="69"/>
      <c r="FD2511" s="69"/>
      <c r="FE2511" s="69"/>
      <c r="FF2511" s="69"/>
      <c r="FG2511" s="69"/>
      <c r="FH2511" s="69"/>
      <c r="FI2511" s="69"/>
      <c r="FJ2511" s="69"/>
      <c r="FK2511" s="69"/>
      <c r="FL2511" s="69"/>
      <c r="FM2511" s="69"/>
      <c r="FN2511" s="69"/>
      <c r="FO2511" s="69"/>
      <c r="FP2511" s="69"/>
      <c r="FQ2511" s="69"/>
      <c r="FR2511" s="69"/>
      <c r="FS2511" s="69"/>
      <c r="FT2511" s="69"/>
      <c r="FU2511" s="69"/>
      <c r="FV2511" s="69"/>
      <c r="FW2511" s="69"/>
      <c r="FX2511" s="69"/>
      <c r="FY2511" s="69"/>
      <c r="FZ2511" s="69"/>
      <c r="GA2511" s="69"/>
      <c r="GB2511" s="69"/>
      <c r="GC2511" s="69"/>
      <c r="GD2511" s="69"/>
      <c r="GE2511" s="69"/>
      <c r="GF2511" s="69"/>
      <c r="GG2511" s="69"/>
      <c r="GH2511" s="69"/>
      <c r="GI2511" s="69"/>
      <c r="GJ2511" s="69"/>
      <c r="GK2511" s="69"/>
      <c r="GL2511" s="69"/>
      <c r="GM2511" s="69"/>
      <c r="GN2511" s="69"/>
      <c r="GO2511" s="69"/>
      <c r="GP2511" s="69"/>
      <c r="GQ2511" s="69"/>
      <c r="GR2511" s="69"/>
      <c r="GS2511" s="69"/>
      <c r="GT2511" s="69"/>
      <c r="GU2511" s="69"/>
      <c r="GV2511" s="69"/>
      <c r="GW2511" s="69"/>
      <c r="GX2511" s="69"/>
      <c r="GY2511" s="69"/>
      <c r="GZ2511" s="69"/>
      <c r="HA2511" s="69"/>
      <c r="HB2511" s="69"/>
      <c r="HC2511" s="69"/>
      <c r="HD2511" s="69"/>
      <c r="HE2511" s="69"/>
      <c r="HF2511" s="69"/>
      <c r="HG2511" s="69"/>
      <c r="HH2511" s="69"/>
      <c r="HI2511" s="69"/>
      <c r="HJ2511" s="69"/>
      <c r="HK2511" s="69"/>
      <c r="HL2511" s="69"/>
      <c r="HM2511" s="69"/>
      <c r="HN2511" s="69"/>
      <c r="HO2511" s="69"/>
      <c r="HP2511" s="69"/>
      <c r="HQ2511" s="69"/>
      <c r="HR2511" s="69"/>
      <c r="HS2511" s="69"/>
      <c r="HT2511" s="69"/>
      <c r="HU2511" s="69"/>
      <c r="HV2511" s="69"/>
      <c r="HW2511" s="69"/>
      <c r="HX2511" s="69"/>
      <c r="HY2511" s="69"/>
      <c r="HZ2511" s="69"/>
      <c r="IA2511" s="69"/>
      <c r="IB2511" s="69"/>
      <c r="IC2511" s="69"/>
      <c r="ID2511" s="69"/>
      <c r="IE2511" s="69"/>
      <c r="IF2511" s="69"/>
      <c r="IG2511" s="69"/>
      <c r="IH2511" s="69"/>
      <c r="II2511" s="69"/>
      <c r="IJ2511" s="69"/>
      <c r="IK2511" s="69"/>
      <c r="IL2511" s="69"/>
      <c r="IM2511" s="69"/>
      <c r="IN2511" s="69"/>
    </row>
    <row r="2512" spans="1:248" s="70" customFormat="1" ht="15" customHeight="1" x14ac:dyDescent="0.2">
      <c r="A2512" s="170" t="s">
        <v>1394</v>
      </c>
      <c r="B2512" s="164">
        <v>521845</v>
      </c>
      <c r="C2512" s="167" t="s">
        <v>5042</v>
      </c>
      <c r="D2512" s="356">
        <v>50000</v>
      </c>
      <c r="E2512" s="69"/>
      <c r="F2512" s="69"/>
      <c r="G2512" s="69"/>
      <c r="H2512" s="69"/>
      <c r="I2512" s="69"/>
      <c r="J2512" s="69"/>
      <c r="N2512" s="69"/>
      <c r="O2512" s="69"/>
      <c r="P2512" s="69"/>
      <c r="Q2512" s="69"/>
      <c r="R2512" s="69"/>
      <c r="S2512" s="69"/>
      <c r="T2512" s="69"/>
      <c r="U2512" s="69"/>
      <c r="V2512" s="69"/>
      <c r="W2512" s="69"/>
      <c r="X2512" s="69"/>
      <c r="Y2512" s="69"/>
      <c r="Z2512" s="69"/>
      <c r="AA2512" s="69"/>
      <c r="AB2512" s="69"/>
      <c r="AC2512" s="69"/>
      <c r="AD2512" s="69"/>
      <c r="AE2512" s="69"/>
      <c r="AF2512" s="69"/>
      <c r="AG2512" s="69"/>
      <c r="AH2512" s="69"/>
      <c r="AI2512" s="69"/>
      <c r="AJ2512" s="69"/>
      <c r="AK2512" s="69"/>
      <c r="AL2512" s="69"/>
      <c r="AM2512" s="69"/>
      <c r="AN2512" s="69"/>
      <c r="AO2512" s="69"/>
      <c r="AP2512" s="69"/>
      <c r="AQ2512" s="69"/>
      <c r="AR2512" s="69"/>
      <c r="AS2512" s="69"/>
      <c r="AT2512" s="69"/>
      <c r="AU2512" s="69"/>
      <c r="AV2512" s="69"/>
      <c r="AW2512" s="69"/>
      <c r="AX2512" s="69"/>
      <c r="AY2512" s="69"/>
      <c r="AZ2512" s="69"/>
      <c r="BA2512" s="69"/>
      <c r="BB2512" s="69"/>
      <c r="BC2512" s="69"/>
      <c r="BD2512" s="69"/>
      <c r="BE2512" s="69"/>
      <c r="BF2512" s="69"/>
      <c r="BG2512" s="69"/>
      <c r="BH2512" s="69"/>
      <c r="BI2512" s="69"/>
      <c r="BJ2512" s="69"/>
      <c r="BK2512" s="69"/>
      <c r="BL2512" s="69"/>
      <c r="BM2512" s="69"/>
      <c r="BN2512" s="69"/>
      <c r="BO2512" s="69"/>
      <c r="BP2512" s="69"/>
      <c r="BQ2512" s="69"/>
      <c r="BR2512" s="69"/>
      <c r="BS2512" s="69"/>
      <c r="BT2512" s="69"/>
      <c r="BU2512" s="69"/>
      <c r="BV2512" s="69"/>
      <c r="BW2512" s="69"/>
      <c r="BX2512" s="69"/>
      <c r="BY2512" s="69"/>
      <c r="BZ2512" s="69"/>
      <c r="CA2512" s="69"/>
      <c r="CB2512" s="69"/>
      <c r="CC2512" s="69"/>
      <c r="CD2512" s="69"/>
      <c r="CE2512" s="69"/>
      <c r="CF2512" s="69"/>
      <c r="CG2512" s="69"/>
      <c r="CH2512" s="69"/>
      <c r="CI2512" s="69"/>
      <c r="CJ2512" s="69"/>
      <c r="CK2512" s="69"/>
      <c r="CL2512" s="69"/>
      <c r="CM2512" s="69"/>
      <c r="CN2512" s="69"/>
      <c r="CO2512" s="69"/>
      <c r="CP2512" s="69"/>
      <c r="CQ2512" s="69"/>
      <c r="CR2512" s="69"/>
      <c r="CS2512" s="69"/>
      <c r="CT2512" s="69"/>
      <c r="CU2512" s="69"/>
      <c r="CV2512" s="69"/>
      <c r="CW2512" s="69"/>
      <c r="CX2512" s="69"/>
      <c r="CY2512" s="69"/>
      <c r="CZ2512" s="69"/>
      <c r="DA2512" s="69"/>
      <c r="DB2512" s="69"/>
      <c r="DC2512" s="69"/>
      <c r="DD2512" s="69"/>
      <c r="DE2512" s="69"/>
      <c r="DF2512" s="69"/>
      <c r="DG2512" s="69"/>
      <c r="DH2512" s="69"/>
      <c r="DI2512" s="69"/>
      <c r="DJ2512" s="69"/>
      <c r="DK2512" s="69"/>
      <c r="DL2512" s="69"/>
      <c r="DM2512" s="69"/>
      <c r="DN2512" s="69"/>
      <c r="DO2512" s="69"/>
      <c r="DP2512" s="69"/>
      <c r="DQ2512" s="69"/>
      <c r="DR2512" s="69"/>
      <c r="DS2512" s="69"/>
      <c r="DT2512" s="69"/>
      <c r="DU2512" s="69"/>
      <c r="DV2512" s="69"/>
      <c r="DW2512" s="69"/>
      <c r="DX2512" s="69"/>
      <c r="DY2512" s="69"/>
      <c r="DZ2512" s="69"/>
      <c r="EA2512" s="69"/>
      <c r="EB2512" s="69"/>
      <c r="EC2512" s="69"/>
      <c r="ED2512" s="69"/>
      <c r="EE2512" s="69"/>
      <c r="EF2512" s="69"/>
      <c r="EG2512" s="69"/>
      <c r="EH2512" s="69"/>
      <c r="EI2512" s="69"/>
      <c r="EJ2512" s="69"/>
      <c r="EK2512" s="69"/>
      <c r="EL2512" s="69"/>
      <c r="EM2512" s="69"/>
      <c r="EN2512" s="69"/>
      <c r="EO2512" s="69"/>
      <c r="EP2512" s="69"/>
      <c r="EQ2512" s="69"/>
      <c r="ER2512" s="69"/>
      <c r="ES2512" s="69"/>
      <c r="ET2512" s="69"/>
      <c r="EU2512" s="69"/>
      <c r="EV2512" s="69"/>
      <c r="EW2512" s="69"/>
      <c r="EX2512" s="69"/>
      <c r="EY2512" s="69"/>
      <c r="EZ2512" s="69"/>
      <c r="FA2512" s="69"/>
      <c r="FB2512" s="69"/>
      <c r="FC2512" s="69"/>
      <c r="FD2512" s="69"/>
      <c r="FE2512" s="69"/>
      <c r="FF2512" s="69"/>
      <c r="FG2512" s="69"/>
      <c r="FH2512" s="69"/>
      <c r="FI2512" s="69"/>
      <c r="FJ2512" s="69"/>
      <c r="FK2512" s="69"/>
      <c r="FL2512" s="69"/>
      <c r="FM2512" s="69"/>
      <c r="FN2512" s="69"/>
      <c r="FO2512" s="69"/>
      <c r="FP2512" s="69"/>
      <c r="FQ2512" s="69"/>
      <c r="FR2512" s="69"/>
      <c r="FS2512" s="69"/>
      <c r="FT2512" s="69"/>
      <c r="FU2512" s="69"/>
      <c r="FV2512" s="69"/>
      <c r="FW2512" s="69"/>
      <c r="FX2512" s="69"/>
      <c r="FY2512" s="69"/>
      <c r="FZ2512" s="69"/>
      <c r="GA2512" s="69"/>
      <c r="GB2512" s="69"/>
      <c r="GC2512" s="69"/>
      <c r="GD2512" s="69"/>
      <c r="GE2512" s="69"/>
      <c r="GF2512" s="69"/>
      <c r="GG2512" s="69"/>
      <c r="GH2512" s="69"/>
      <c r="GI2512" s="69"/>
      <c r="GJ2512" s="69"/>
      <c r="GK2512" s="69"/>
      <c r="GL2512" s="69"/>
      <c r="GM2512" s="69"/>
      <c r="GN2512" s="69"/>
      <c r="GO2512" s="69"/>
      <c r="GP2512" s="69"/>
      <c r="GQ2512" s="69"/>
      <c r="GR2512" s="69"/>
      <c r="GS2512" s="69"/>
      <c r="GT2512" s="69"/>
      <c r="GU2512" s="69"/>
      <c r="GV2512" s="69"/>
      <c r="GW2512" s="69"/>
      <c r="GX2512" s="69"/>
      <c r="GY2512" s="69"/>
      <c r="GZ2512" s="69"/>
      <c r="HA2512" s="69"/>
      <c r="HB2512" s="69"/>
      <c r="HC2512" s="69"/>
      <c r="HD2512" s="69"/>
      <c r="HE2512" s="69"/>
      <c r="HF2512" s="69"/>
      <c r="HG2512" s="69"/>
      <c r="HH2512" s="69"/>
      <c r="HI2512" s="69"/>
      <c r="HJ2512" s="69"/>
      <c r="HK2512" s="69"/>
      <c r="HL2512" s="69"/>
      <c r="HM2512" s="69"/>
      <c r="HN2512" s="69"/>
      <c r="HO2512" s="69"/>
      <c r="HP2512" s="69"/>
      <c r="HQ2512" s="69"/>
      <c r="HR2512" s="69"/>
      <c r="HS2512" s="69"/>
      <c r="HT2512" s="69"/>
      <c r="HU2512" s="69"/>
      <c r="HV2512" s="69"/>
      <c r="HW2512" s="69"/>
      <c r="HX2512" s="69"/>
      <c r="HY2512" s="69"/>
      <c r="HZ2512" s="69"/>
      <c r="IA2512" s="69"/>
      <c r="IB2512" s="69"/>
      <c r="IC2512" s="69"/>
      <c r="ID2512" s="69"/>
      <c r="IE2512" s="69"/>
      <c r="IF2512" s="69"/>
      <c r="IG2512" s="69"/>
      <c r="IH2512" s="69"/>
      <c r="II2512" s="69"/>
      <c r="IJ2512" s="69"/>
      <c r="IK2512" s="69"/>
      <c r="IL2512" s="69"/>
      <c r="IM2512" s="69"/>
      <c r="IN2512" s="69"/>
    </row>
    <row r="2513" spans="1:248" s="70" customFormat="1" ht="15" customHeight="1" x14ac:dyDescent="0.2">
      <c r="A2513" s="170" t="s">
        <v>1394</v>
      </c>
      <c r="B2513" s="164">
        <v>521846</v>
      </c>
      <c r="C2513" s="167" t="s">
        <v>5043</v>
      </c>
      <c r="D2513" s="356">
        <v>50000</v>
      </c>
      <c r="E2513" s="69"/>
      <c r="F2513" s="69"/>
      <c r="G2513" s="69"/>
      <c r="H2513" s="69"/>
      <c r="I2513" s="69"/>
      <c r="J2513" s="69"/>
      <c r="N2513" s="69"/>
      <c r="O2513" s="69"/>
      <c r="P2513" s="69"/>
      <c r="Q2513" s="69"/>
      <c r="R2513" s="69"/>
      <c r="S2513" s="69"/>
      <c r="T2513" s="69"/>
      <c r="U2513" s="69"/>
      <c r="V2513" s="69"/>
      <c r="W2513" s="69"/>
      <c r="X2513" s="69"/>
      <c r="Y2513" s="69"/>
      <c r="Z2513" s="69"/>
      <c r="AA2513" s="69"/>
      <c r="AB2513" s="69"/>
      <c r="AC2513" s="69"/>
      <c r="AD2513" s="69"/>
      <c r="AE2513" s="69"/>
      <c r="AF2513" s="69"/>
      <c r="AG2513" s="69"/>
      <c r="AH2513" s="69"/>
      <c r="AI2513" s="69"/>
      <c r="AJ2513" s="69"/>
      <c r="AK2513" s="69"/>
      <c r="AL2513" s="69"/>
      <c r="AM2513" s="69"/>
      <c r="AN2513" s="69"/>
      <c r="AO2513" s="69"/>
      <c r="AP2513" s="69"/>
      <c r="AQ2513" s="69"/>
      <c r="AR2513" s="69"/>
      <c r="AS2513" s="69"/>
      <c r="AT2513" s="69"/>
      <c r="AU2513" s="69"/>
      <c r="AV2513" s="69"/>
      <c r="AW2513" s="69"/>
      <c r="AX2513" s="69"/>
      <c r="AY2513" s="69"/>
      <c r="AZ2513" s="69"/>
      <c r="BA2513" s="69"/>
      <c r="BB2513" s="69"/>
      <c r="BC2513" s="69"/>
      <c r="BD2513" s="69"/>
      <c r="BE2513" s="69"/>
      <c r="BF2513" s="69"/>
      <c r="BG2513" s="69"/>
      <c r="BH2513" s="69"/>
      <c r="BI2513" s="69"/>
      <c r="BJ2513" s="69"/>
      <c r="BK2513" s="69"/>
      <c r="BL2513" s="69"/>
      <c r="BM2513" s="69"/>
      <c r="BN2513" s="69"/>
      <c r="BO2513" s="69"/>
      <c r="BP2513" s="69"/>
      <c r="BQ2513" s="69"/>
      <c r="BR2513" s="69"/>
      <c r="BS2513" s="69"/>
      <c r="BT2513" s="69"/>
      <c r="BU2513" s="69"/>
      <c r="BV2513" s="69"/>
      <c r="BW2513" s="69"/>
      <c r="BX2513" s="69"/>
      <c r="BY2513" s="69"/>
      <c r="BZ2513" s="69"/>
      <c r="CA2513" s="69"/>
      <c r="CB2513" s="69"/>
      <c r="CC2513" s="69"/>
      <c r="CD2513" s="69"/>
      <c r="CE2513" s="69"/>
      <c r="CF2513" s="69"/>
      <c r="CG2513" s="69"/>
      <c r="CH2513" s="69"/>
      <c r="CI2513" s="69"/>
      <c r="CJ2513" s="69"/>
      <c r="CK2513" s="69"/>
      <c r="CL2513" s="69"/>
      <c r="CM2513" s="69"/>
      <c r="CN2513" s="69"/>
      <c r="CO2513" s="69"/>
      <c r="CP2513" s="69"/>
      <c r="CQ2513" s="69"/>
      <c r="CR2513" s="69"/>
      <c r="CS2513" s="69"/>
      <c r="CT2513" s="69"/>
      <c r="CU2513" s="69"/>
      <c r="CV2513" s="69"/>
      <c r="CW2513" s="69"/>
      <c r="CX2513" s="69"/>
      <c r="CY2513" s="69"/>
      <c r="CZ2513" s="69"/>
      <c r="DA2513" s="69"/>
      <c r="DB2513" s="69"/>
      <c r="DC2513" s="69"/>
      <c r="DD2513" s="69"/>
      <c r="DE2513" s="69"/>
      <c r="DF2513" s="69"/>
      <c r="DG2513" s="69"/>
      <c r="DH2513" s="69"/>
      <c r="DI2513" s="69"/>
      <c r="DJ2513" s="69"/>
      <c r="DK2513" s="69"/>
      <c r="DL2513" s="69"/>
      <c r="DM2513" s="69"/>
      <c r="DN2513" s="69"/>
      <c r="DO2513" s="69"/>
      <c r="DP2513" s="69"/>
      <c r="DQ2513" s="69"/>
      <c r="DR2513" s="69"/>
      <c r="DS2513" s="69"/>
      <c r="DT2513" s="69"/>
      <c r="DU2513" s="69"/>
      <c r="DV2513" s="69"/>
      <c r="DW2513" s="69"/>
      <c r="DX2513" s="69"/>
      <c r="DY2513" s="69"/>
      <c r="DZ2513" s="69"/>
      <c r="EA2513" s="69"/>
      <c r="EB2513" s="69"/>
      <c r="EC2513" s="69"/>
      <c r="ED2513" s="69"/>
      <c r="EE2513" s="69"/>
      <c r="EF2513" s="69"/>
      <c r="EG2513" s="69"/>
      <c r="EH2513" s="69"/>
      <c r="EI2513" s="69"/>
      <c r="EJ2513" s="69"/>
      <c r="EK2513" s="69"/>
      <c r="EL2513" s="69"/>
      <c r="EM2513" s="69"/>
      <c r="EN2513" s="69"/>
      <c r="EO2513" s="69"/>
      <c r="EP2513" s="69"/>
      <c r="EQ2513" s="69"/>
      <c r="ER2513" s="69"/>
      <c r="ES2513" s="69"/>
      <c r="ET2513" s="69"/>
      <c r="EU2513" s="69"/>
      <c r="EV2513" s="69"/>
      <c r="EW2513" s="69"/>
      <c r="EX2513" s="69"/>
      <c r="EY2513" s="69"/>
      <c r="EZ2513" s="69"/>
      <c r="FA2513" s="69"/>
      <c r="FB2513" s="69"/>
      <c r="FC2513" s="69"/>
      <c r="FD2513" s="69"/>
      <c r="FE2513" s="69"/>
      <c r="FF2513" s="69"/>
      <c r="FG2513" s="69"/>
      <c r="FH2513" s="69"/>
      <c r="FI2513" s="69"/>
      <c r="FJ2513" s="69"/>
      <c r="FK2513" s="69"/>
      <c r="FL2513" s="69"/>
      <c r="FM2513" s="69"/>
      <c r="FN2513" s="69"/>
      <c r="FO2513" s="69"/>
      <c r="FP2513" s="69"/>
      <c r="FQ2513" s="69"/>
      <c r="FR2513" s="69"/>
      <c r="FS2513" s="69"/>
      <c r="FT2513" s="69"/>
      <c r="FU2513" s="69"/>
      <c r="FV2513" s="69"/>
      <c r="FW2513" s="69"/>
      <c r="FX2513" s="69"/>
      <c r="FY2513" s="69"/>
      <c r="FZ2513" s="69"/>
      <c r="GA2513" s="69"/>
      <c r="GB2513" s="69"/>
      <c r="GC2513" s="69"/>
      <c r="GD2513" s="69"/>
      <c r="GE2513" s="69"/>
      <c r="GF2513" s="69"/>
      <c r="GG2513" s="69"/>
      <c r="GH2513" s="69"/>
      <c r="GI2513" s="69"/>
      <c r="GJ2513" s="69"/>
      <c r="GK2513" s="69"/>
      <c r="GL2513" s="69"/>
      <c r="GM2513" s="69"/>
      <c r="GN2513" s="69"/>
      <c r="GO2513" s="69"/>
      <c r="GP2513" s="69"/>
      <c r="GQ2513" s="69"/>
      <c r="GR2513" s="69"/>
      <c r="GS2513" s="69"/>
      <c r="GT2513" s="69"/>
      <c r="GU2513" s="69"/>
      <c r="GV2513" s="69"/>
      <c r="GW2513" s="69"/>
      <c r="GX2513" s="69"/>
      <c r="GY2513" s="69"/>
      <c r="GZ2513" s="69"/>
      <c r="HA2513" s="69"/>
      <c r="HB2513" s="69"/>
      <c r="HC2513" s="69"/>
      <c r="HD2513" s="69"/>
      <c r="HE2513" s="69"/>
      <c r="HF2513" s="69"/>
      <c r="HG2513" s="69"/>
      <c r="HH2513" s="69"/>
      <c r="HI2513" s="69"/>
      <c r="HJ2513" s="69"/>
      <c r="HK2513" s="69"/>
      <c r="HL2513" s="69"/>
      <c r="HM2513" s="69"/>
      <c r="HN2513" s="69"/>
      <c r="HO2513" s="69"/>
      <c r="HP2513" s="69"/>
      <c r="HQ2513" s="69"/>
      <c r="HR2513" s="69"/>
      <c r="HS2513" s="69"/>
      <c r="HT2513" s="69"/>
      <c r="HU2513" s="69"/>
      <c r="HV2513" s="69"/>
      <c r="HW2513" s="69"/>
      <c r="HX2513" s="69"/>
      <c r="HY2513" s="69"/>
      <c r="HZ2513" s="69"/>
      <c r="IA2513" s="69"/>
      <c r="IB2513" s="69"/>
      <c r="IC2513" s="69"/>
      <c r="ID2513" s="69"/>
      <c r="IE2513" s="69"/>
      <c r="IF2513" s="69"/>
      <c r="IG2513" s="69"/>
      <c r="IH2513" s="69"/>
      <c r="II2513" s="69"/>
      <c r="IJ2513" s="69"/>
      <c r="IK2513" s="69"/>
      <c r="IL2513" s="69"/>
      <c r="IM2513" s="69"/>
      <c r="IN2513" s="69"/>
    </row>
    <row r="2514" spans="1:248" s="70" customFormat="1" ht="15" customHeight="1" x14ac:dyDescent="0.2">
      <c r="A2514" s="170" t="s">
        <v>5044</v>
      </c>
      <c r="B2514" s="164">
        <v>521847</v>
      </c>
      <c r="C2514" s="167" t="s">
        <v>5045</v>
      </c>
      <c r="D2514" s="356">
        <v>50000</v>
      </c>
      <c r="E2514" s="69"/>
      <c r="F2514" s="69"/>
      <c r="G2514" s="69"/>
      <c r="H2514" s="69"/>
      <c r="I2514" s="69"/>
      <c r="J2514" s="69"/>
      <c r="N2514" s="69"/>
      <c r="O2514" s="69"/>
      <c r="P2514" s="69"/>
      <c r="Q2514" s="69"/>
      <c r="R2514" s="69"/>
      <c r="S2514" s="69"/>
      <c r="T2514" s="69"/>
      <c r="U2514" s="69"/>
      <c r="V2514" s="69"/>
      <c r="W2514" s="69"/>
      <c r="X2514" s="69"/>
      <c r="Y2514" s="69"/>
      <c r="Z2514" s="69"/>
      <c r="AA2514" s="69"/>
      <c r="AB2514" s="69"/>
      <c r="AC2514" s="69"/>
      <c r="AD2514" s="69"/>
      <c r="AE2514" s="69"/>
      <c r="AF2514" s="69"/>
      <c r="AG2514" s="69"/>
      <c r="AH2514" s="69"/>
      <c r="AI2514" s="69"/>
      <c r="AJ2514" s="69"/>
      <c r="AK2514" s="69"/>
      <c r="AL2514" s="69"/>
      <c r="AM2514" s="69"/>
      <c r="AN2514" s="69"/>
      <c r="AO2514" s="69"/>
      <c r="AP2514" s="69"/>
      <c r="AQ2514" s="69"/>
      <c r="AR2514" s="69"/>
      <c r="AS2514" s="69"/>
      <c r="AT2514" s="69"/>
      <c r="AU2514" s="69"/>
      <c r="AV2514" s="69"/>
      <c r="AW2514" s="69"/>
      <c r="AX2514" s="69"/>
      <c r="AY2514" s="69"/>
      <c r="AZ2514" s="69"/>
      <c r="BA2514" s="69"/>
      <c r="BB2514" s="69"/>
      <c r="BC2514" s="69"/>
      <c r="BD2514" s="69"/>
      <c r="BE2514" s="69"/>
      <c r="BF2514" s="69"/>
      <c r="BG2514" s="69"/>
      <c r="BH2514" s="69"/>
      <c r="BI2514" s="69"/>
      <c r="BJ2514" s="69"/>
      <c r="BK2514" s="69"/>
      <c r="BL2514" s="69"/>
      <c r="BM2514" s="69"/>
      <c r="BN2514" s="69"/>
      <c r="BO2514" s="69"/>
      <c r="BP2514" s="69"/>
      <c r="BQ2514" s="69"/>
      <c r="BR2514" s="69"/>
      <c r="BS2514" s="69"/>
      <c r="BT2514" s="69"/>
      <c r="BU2514" s="69"/>
      <c r="BV2514" s="69"/>
      <c r="BW2514" s="69"/>
      <c r="BX2514" s="69"/>
      <c r="BY2514" s="69"/>
      <c r="BZ2514" s="69"/>
      <c r="CA2514" s="69"/>
      <c r="CB2514" s="69"/>
      <c r="CC2514" s="69"/>
      <c r="CD2514" s="69"/>
      <c r="CE2514" s="69"/>
      <c r="CF2514" s="69"/>
      <c r="CG2514" s="69"/>
      <c r="CH2514" s="69"/>
      <c r="CI2514" s="69"/>
      <c r="CJ2514" s="69"/>
      <c r="CK2514" s="69"/>
      <c r="CL2514" s="69"/>
      <c r="CM2514" s="69"/>
      <c r="CN2514" s="69"/>
      <c r="CO2514" s="69"/>
      <c r="CP2514" s="69"/>
      <c r="CQ2514" s="69"/>
      <c r="CR2514" s="69"/>
      <c r="CS2514" s="69"/>
      <c r="CT2514" s="69"/>
      <c r="CU2514" s="69"/>
      <c r="CV2514" s="69"/>
      <c r="CW2514" s="69"/>
      <c r="CX2514" s="69"/>
      <c r="CY2514" s="69"/>
      <c r="CZ2514" s="69"/>
      <c r="DA2514" s="69"/>
      <c r="DB2514" s="69"/>
      <c r="DC2514" s="69"/>
      <c r="DD2514" s="69"/>
      <c r="DE2514" s="69"/>
      <c r="DF2514" s="69"/>
      <c r="DG2514" s="69"/>
      <c r="DH2514" s="69"/>
      <c r="DI2514" s="69"/>
      <c r="DJ2514" s="69"/>
      <c r="DK2514" s="69"/>
      <c r="DL2514" s="69"/>
      <c r="DM2514" s="69"/>
      <c r="DN2514" s="69"/>
      <c r="DO2514" s="69"/>
      <c r="DP2514" s="69"/>
      <c r="DQ2514" s="69"/>
      <c r="DR2514" s="69"/>
      <c r="DS2514" s="69"/>
      <c r="DT2514" s="69"/>
      <c r="DU2514" s="69"/>
      <c r="DV2514" s="69"/>
      <c r="DW2514" s="69"/>
      <c r="DX2514" s="69"/>
      <c r="DY2514" s="69"/>
      <c r="DZ2514" s="69"/>
      <c r="EA2514" s="69"/>
      <c r="EB2514" s="69"/>
      <c r="EC2514" s="69"/>
      <c r="ED2514" s="69"/>
      <c r="EE2514" s="69"/>
      <c r="EF2514" s="69"/>
      <c r="EG2514" s="69"/>
      <c r="EH2514" s="69"/>
      <c r="EI2514" s="69"/>
      <c r="EJ2514" s="69"/>
      <c r="EK2514" s="69"/>
      <c r="EL2514" s="69"/>
      <c r="EM2514" s="69"/>
      <c r="EN2514" s="69"/>
      <c r="EO2514" s="69"/>
      <c r="EP2514" s="69"/>
      <c r="EQ2514" s="69"/>
      <c r="ER2514" s="69"/>
      <c r="ES2514" s="69"/>
      <c r="ET2514" s="69"/>
      <c r="EU2514" s="69"/>
      <c r="EV2514" s="69"/>
      <c r="EW2514" s="69"/>
      <c r="EX2514" s="69"/>
      <c r="EY2514" s="69"/>
      <c r="EZ2514" s="69"/>
      <c r="FA2514" s="69"/>
      <c r="FB2514" s="69"/>
      <c r="FC2514" s="69"/>
      <c r="FD2514" s="69"/>
      <c r="FE2514" s="69"/>
      <c r="FF2514" s="69"/>
      <c r="FG2514" s="69"/>
      <c r="FH2514" s="69"/>
      <c r="FI2514" s="69"/>
      <c r="FJ2514" s="69"/>
      <c r="FK2514" s="69"/>
      <c r="FL2514" s="69"/>
      <c r="FM2514" s="69"/>
      <c r="FN2514" s="69"/>
      <c r="FO2514" s="69"/>
      <c r="FP2514" s="69"/>
      <c r="FQ2514" s="69"/>
      <c r="FR2514" s="69"/>
      <c r="FS2514" s="69"/>
      <c r="FT2514" s="69"/>
      <c r="FU2514" s="69"/>
      <c r="FV2514" s="69"/>
      <c r="FW2514" s="69"/>
      <c r="FX2514" s="69"/>
      <c r="FY2514" s="69"/>
      <c r="FZ2514" s="69"/>
      <c r="GA2514" s="69"/>
      <c r="GB2514" s="69"/>
      <c r="GC2514" s="69"/>
      <c r="GD2514" s="69"/>
      <c r="GE2514" s="69"/>
      <c r="GF2514" s="69"/>
      <c r="GG2514" s="69"/>
      <c r="GH2514" s="69"/>
      <c r="GI2514" s="69"/>
      <c r="GJ2514" s="69"/>
      <c r="GK2514" s="69"/>
      <c r="GL2514" s="69"/>
      <c r="GM2514" s="69"/>
      <c r="GN2514" s="69"/>
      <c r="GO2514" s="69"/>
      <c r="GP2514" s="69"/>
      <c r="GQ2514" s="69"/>
      <c r="GR2514" s="69"/>
      <c r="GS2514" s="69"/>
      <c r="GT2514" s="69"/>
      <c r="GU2514" s="69"/>
      <c r="GV2514" s="69"/>
      <c r="GW2514" s="69"/>
      <c r="GX2514" s="69"/>
      <c r="GY2514" s="69"/>
      <c r="GZ2514" s="69"/>
      <c r="HA2514" s="69"/>
      <c r="HB2514" s="69"/>
      <c r="HC2514" s="69"/>
      <c r="HD2514" s="69"/>
      <c r="HE2514" s="69"/>
      <c r="HF2514" s="69"/>
      <c r="HG2514" s="69"/>
      <c r="HH2514" s="69"/>
      <c r="HI2514" s="69"/>
      <c r="HJ2514" s="69"/>
      <c r="HK2514" s="69"/>
      <c r="HL2514" s="69"/>
      <c r="HM2514" s="69"/>
      <c r="HN2514" s="69"/>
      <c r="HO2514" s="69"/>
      <c r="HP2514" s="69"/>
      <c r="HQ2514" s="69"/>
      <c r="HR2514" s="69"/>
      <c r="HS2514" s="69"/>
      <c r="HT2514" s="69"/>
      <c r="HU2514" s="69"/>
      <c r="HV2514" s="69"/>
      <c r="HW2514" s="69"/>
      <c r="HX2514" s="69"/>
      <c r="HY2514" s="69"/>
      <c r="HZ2514" s="69"/>
      <c r="IA2514" s="69"/>
      <c r="IB2514" s="69"/>
      <c r="IC2514" s="69"/>
      <c r="ID2514" s="69"/>
      <c r="IE2514" s="69"/>
      <c r="IF2514" s="69"/>
      <c r="IG2514" s="69"/>
      <c r="IH2514" s="69"/>
      <c r="II2514" s="69"/>
      <c r="IJ2514" s="69"/>
      <c r="IK2514" s="69"/>
      <c r="IL2514" s="69"/>
      <c r="IM2514" s="69"/>
      <c r="IN2514" s="69"/>
    </row>
    <row r="2515" spans="1:248" s="70" customFormat="1" ht="15" customHeight="1" x14ac:dyDescent="0.2">
      <c r="A2515" s="77"/>
      <c r="B2515" s="40"/>
      <c r="C2515" s="41" t="s">
        <v>1246</v>
      </c>
      <c r="D2515" s="332"/>
      <c r="E2515" s="69"/>
      <c r="F2515" s="69"/>
      <c r="G2515" s="69"/>
      <c r="H2515" s="69"/>
      <c r="I2515" s="69"/>
      <c r="J2515" s="69"/>
      <c r="N2515" s="69"/>
      <c r="O2515" s="69"/>
      <c r="P2515" s="69"/>
      <c r="Q2515" s="69"/>
      <c r="R2515" s="69"/>
      <c r="S2515" s="69"/>
      <c r="T2515" s="69"/>
      <c r="U2515" s="69"/>
      <c r="V2515" s="69"/>
      <c r="W2515" s="69"/>
      <c r="X2515" s="69"/>
      <c r="Y2515" s="69"/>
      <c r="Z2515" s="69"/>
      <c r="AA2515" s="69"/>
      <c r="AB2515" s="69"/>
      <c r="AC2515" s="69"/>
      <c r="AD2515" s="69"/>
      <c r="AE2515" s="69"/>
      <c r="AF2515" s="69"/>
      <c r="AG2515" s="69"/>
      <c r="AH2515" s="69"/>
      <c r="AI2515" s="69"/>
      <c r="AJ2515" s="69"/>
      <c r="AK2515" s="69"/>
      <c r="AL2515" s="69"/>
      <c r="AM2515" s="69"/>
      <c r="AN2515" s="69"/>
      <c r="AO2515" s="69"/>
      <c r="AP2515" s="69"/>
      <c r="AQ2515" s="69"/>
      <c r="AR2515" s="69"/>
      <c r="AS2515" s="69"/>
      <c r="AT2515" s="69"/>
      <c r="AU2515" s="69"/>
      <c r="AV2515" s="69"/>
      <c r="AW2515" s="69"/>
      <c r="AX2515" s="69"/>
      <c r="AY2515" s="69"/>
      <c r="AZ2515" s="69"/>
      <c r="BA2515" s="69"/>
      <c r="BB2515" s="69"/>
      <c r="BC2515" s="69"/>
      <c r="BD2515" s="69"/>
      <c r="BE2515" s="69"/>
      <c r="BF2515" s="69"/>
      <c r="BG2515" s="69"/>
      <c r="BH2515" s="69"/>
      <c r="BI2515" s="69"/>
      <c r="BJ2515" s="69"/>
      <c r="BK2515" s="69"/>
      <c r="BL2515" s="69"/>
      <c r="BM2515" s="69"/>
      <c r="BN2515" s="69"/>
      <c r="BO2515" s="69"/>
      <c r="BP2515" s="69"/>
      <c r="BQ2515" s="69"/>
      <c r="BR2515" s="69"/>
      <c r="BS2515" s="69"/>
      <c r="BT2515" s="69"/>
      <c r="BU2515" s="69"/>
      <c r="BV2515" s="69"/>
      <c r="BW2515" s="69"/>
      <c r="BX2515" s="69"/>
      <c r="BY2515" s="69"/>
      <c r="BZ2515" s="69"/>
      <c r="CA2515" s="69"/>
      <c r="CB2515" s="69"/>
      <c r="CC2515" s="69"/>
      <c r="CD2515" s="69"/>
      <c r="CE2515" s="69"/>
      <c r="CF2515" s="69"/>
      <c r="CG2515" s="69"/>
      <c r="CH2515" s="69"/>
      <c r="CI2515" s="69"/>
      <c r="CJ2515" s="69"/>
      <c r="CK2515" s="69"/>
      <c r="CL2515" s="69"/>
      <c r="CM2515" s="69"/>
      <c r="CN2515" s="69"/>
      <c r="CO2515" s="69"/>
      <c r="CP2515" s="69"/>
      <c r="CQ2515" s="69"/>
      <c r="CR2515" s="69"/>
      <c r="CS2515" s="69"/>
      <c r="CT2515" s="69"/>
      <c r="CU2515" s="69"/>
      <c r="CV2515" s="69"/>
      <c r="CW2515" s="69"/>
      <c r="CX2515" s="69"/>
      <c r="CY2515" s="69"/>
      <c r="CZ2515" s="69"/>
      <c r="DA2515" s="69"/>
      <c r="DB2515" s="69"/>
      <c r="DC2515" s="69"/>
      <c r="DD2515" s="69"/>
      <c r="DE2515" s="69"/>
      <c r="DF2515" s="69"/>
      <c r="DG2515" s="69"/>
      <c r="DH2515" s="69"/>
      <c r="DI2515" s="69"/>
      <c r="DJ2515" s="69"/>
      <c r="DK2515" s="69"/>
      <c r="DL2515" s="69"/>
      <c r="DM2515" s="69"/>
      <c r="DN2515" s="69"/>
      <c r="DO2515" s="69"/>
      <c r="DP2515" s="69"/>
      <c r="DQ2515" s="69"/>
      <c r="DR2515" s="69"/>
      <c r="DS2515" s="69"/>
      <c r="DT2515" s="69"/>
      <c r="DU2515" s="69"/>
      <c r="DV2515" s="69"/>
      <c r="DW2515" s="69"/>
      <c r="DX2515" s="69"/>
      <c r="DY2515" s="69"/>
      <c r="DZ2515" s="69"/>
      <c r="EA2515" s="69"/>
      <c r="EB2515" s="69"/>
      <c r="EC2515" s="69"/>
      <c r="ED2515" s="69"/>
      <c r="EE2515" s="69"/>
      <c r="EF2515" s="69"/>
      <c r="EG2515" s="69"/>
      <c r="EH2515" s="69"/>
      <c r="EI2515" s="69"/>
      <c r="EJ2515" s="69"/>
      <c r="EK2515" s="69"/>
      <c r="EL2515" s="69"/>
      <c r="EM2515" s="69"/>
      <c r="EN2515" s="69"/>
      <c r="EO2515" s="69"/>
      <c r="EP2515" s="69"/>
      <c r="EQ2515" s="69"/>
      <c r="ER2515" s="69"/>
      <c r="ES2515" s="69"/>
      <c r="ET2515" s="69"/>
      <c r="EU2515" s="69"/>
      <c r="EV2515" s="69"/>
      <c r="EW2515" s="69"/>
      <c r="EX2515" s="69"/>
      <c r="EY2515" s="69"/>
      <c r="EZ2515" s="69"/>
      <c r="FA2515" s="69"/>
      <c r="FB2515" s="69"/>
      <c r="FC2515" s="69"/>
      <c r="FD2515" s="69"/>
      <c r="FE2515" s="69"/>
      <c r="FF2515" s="69"/>
      <c r="FG2515" s="69"/>
      <c r="FH2515" s="69"/>
      <c r="FI2515" s="69"/>
      <c r="FJ2515" s="69"/>
      <c r="FK2515" s="69"/>
      <c r="FL2515" s="69"/>
      <c r="FM2515" s="69"/>
      <c r="FN2515" s="69"/>
      <c r="FO2515" s="69"/>
      <c r="FP2515" s="69"/>
      <c r="FQ2515" s="69"/>
      <c r="FR2515" s="69"/>
      <c r="FS2515" s="69"/>
      <c r="FT2515" s="69"/>
      <c r="FU2515" s="69"/>
      <c r="FV2515" s="69"/>
      <c r="FW2515" s="69"/>
      <c r="FX2515" s="69"/>
      <c r="FY2515" s="69"/>
      <c r="FZ2515" s="69"/>
      <c r="GA2515" s="69"/>
      <c r="GB2515" s="69"/>
      <c r="GC2515" s="69"/>
      <c r="GD2515" s="69"/>
      <c r="GE2515" s="69"/>
      <c r="GF2515" s="69"/>
      <c r="GG2515" s="69"/>
      <c r="GH2515" s="69"/>
      <c r="GI2515" s="69"/>
      <c r="GJ2515" s="69"/>
      <c r="GK2515" s="69"/>
      <c r="GL2515" s="69"/>
      <c r="GM2515" s="69"/>
      <c r="GN2515" s="69"/>
      <c r="GO2515" s="69"/>
      <c r="GP2515" s="69"/>
      <c r="GQ2515" s="69"/>
      <c r="GR2515" s="69"/>
      <c r="GS2515" s="69"/>
      <c r="GT2515" s="69"/>
      <c r="GU2515" s="69"/>
      <c r="GV2515" s="69"/>
      <c r="GW2515" s="69"/>
      <c r="GX2515" s="69"/>
      <c r="GY2515" s="69"/>
      <c r="GZ2515" s="69"/>
      <c r="HA2515" s="69"/>
      <c r="HB2515" s="69"/>
      <c r="HC2515" s="69"/>
      <c r="HD2515" s="69"/>
      <c r="HE2515" s="69"/>
      <c r="HF2515" s="69"/>
      <c r="HG2515" s="69"/>
      <c r="HH2515" s="69"/>
      <c r="HI2515" s="69"/>
      <c r="HJ2515" s="69"/>
      <c r="HK2515" s="69"/>
      <c r="HL2515" s="69"/>
      <c r="HM2515" s="69"/>
      <c r="HN2515" s="69"/>
      <c r="HO2515" s="69"/>
      <c r="HP2515" s="69"/>
      <c r="HQ2515" s="69"/>
      <c r="HR2515" s="69"/>
      <c r="HS2515" s="69"/>
      <c r="HT2515" s="69"/>
      <c r="HU2515" s="69"/>
      <c r="HV2515" s="69"/>
      <c r="HW2515" s="69"/>
      <c r="HX2515" s="69"/>
      <c r="HY2515" s="69"/>
      <c r="HZ2515" s="69"/>
      <c r="IA2515" s="69"/>
      <c r="IB2515" s="69"/>
      <c r="IC2515" s="69"/>
      <c r="ID2515" s="69"/>
      <c r="IE2515" s="69"/>
      <c r="IF2515" s="69"/>
      <c r="IG2515" s="69"/>
      <c r="IH2515" s="69"/>
      <c r="II2515" s="69"/>
      <c r="IJ2515" s="69"/>
      <c r="IK2515" s="69"/>
      <c r="IL2515" s="69"/>
      <c r="IM2515" s="69"/>
      <c r="IN2515" s="69"/>
    </row>
    <row r="2516" spans="1:248" s="70" customFormat="1" ht="15" customHeight="1" x14ac:dyDescent="0.2">
      <c r="A2516" s="33" t="s">
        <v>1247</v>
      </c>
      <c r="B2516" s="83">
        <v>52180</v>
      </c>
      <c r="C2516" s="34" t="s">
        <v>1248</v>
      </c>
      <c r="D2516" s="361">
        <v>10000</v>
      </c>
      <c r="E2516" s="69"/>
      <c r="F2516" s="69"/>
      <c r="G2516" s="69"/>
      <c r="H2516" s="69"/>
      <c r="I2516" s="69"/>
      <c r="J2516" s="69"/>
      <c r="N2516" s="69"/>
      <c r="O2516" s="69"/>
      <c r="P2516" s="69"/>
      <c r="Q2516" s="69"/>
      <c r="R2516" s="69"/>
      <c r="S2516" s="69"/>
      <c r="T2516" s="69"/>
      <c r="U2516" s="69"/>
      <c r="V2516" s="69"/>
      <c r="W2516" s="69"/>
      <c r="X2516" s="69"/>
      <c r="Y2516" s="69"/>
      <c r="Z2516" s="69"/>
      <c r="AA2516" s="69"/>
      <c r="AB2516" s="69"/>
      <c r="AC2516" s="69"/>
      <c r="AD2516" s="69"/>
      <c r="AE2516" s="69"/>
      <c r="AF2516" s="69"/>
      <c r="AG2516" s="69"/>
      <c r="AH2516" s="69"/>
      <c r="AI2516" s="69"/>
      <c r="AJ2516" s="69"/>
      <c r="AK2516" s="69"/>
      <c r="AL2516" s="69"/>
      <c r="AM2516" s="69"/>
      <c r="AN2516" s="69"/>
      <c r="AO2516" s="69"/>
      <c r="AP2516" s="69"/>
      <c r="AQ2516" s="69"/>
      <c r="AR2516" s="69"/>
      <c r="AS2516" s="69"/>
      <c r="AT2516" s="69"/>
      <c r="AU2516" s="69"/>
      <c r="AV2516" s="69"/>
      <c r="AW2516" s="69"/>
      <c r="AX2516" s="69"/>
      <c r="AY2516" s="69"/>
      <c r="AZ2516" s="69"/>
      <c r="BA2516" s="69"/>
      <c r="BB2516" s="69"/>
      <c r="BC2516" s="69"/>
      <c r="BD2516" s="69"/>
      <c r="BE2516" s="69"/>
      <c r="BF2516" s="69"/>
      <c r="BG2516" s="69"/>
      <c r="BH2516" s="69"/>
      <c r="BI2516" s="69"/>
      <c r="BJ2516" s="69"/>
      <c r="BK2516" s="69"/>
      <c r="BL2516" s="69"/>
      <c r="BM2516" s="69"/>
      <c r="BN2516" s="69"/>
      <c r="BO2516" s="69"/>
      <c r="BP2516" s="69"/>
      <c r="BQ2516" s="69"/>
      <c r="BR2516" s="69"/>
      <c r="BS2516" s="69"/>
      <c r="BT2516" s="69"/>
      <c r="BU2516" s="69"/>
      <c r="BV2516" s="69"/>
      <c r="BW2516" s="69"/>
      <c r="BX2516" s="69"/>
      <c r="BY2516" s="69"/>
      <c r="BZ2516" s="69"/>
      <c r="CA2516" s="69"/>
      <c r="CB2516" s="69"/>
      <c r="CC2516" s="69"/>
      <c r="CD2516" s="69"/>
      <c r="CE2516" s="69"/>
      <c r="CF2516" s="69"/>
      <c r="CG2516" s="69"/>
      <c r="CH2516" s="69"/>
      <c r="CI2516" s="69"/>
      <c r="CJ2516" s="69"/>
      <c r="CK2516" s="69"/>
      <c r="CL2516" s="69"/>
      <c r="CM2516" s="69"/>
      <c r="CN2516" s="69"/>
      <c r="CO2516" s="69"/>
      <c r="CP2516" s="69"/>
      <c r="CQ2516" s="69"/>
      <c r="CR2516" s="69"/>
      <c r="CS2516" s="69"/>
      <c r="CT2516" s="69"/>
      <c r="CU2516" s="69"/>
      <c r="CV2516" s="69"/>
      <c r="CW2516" s="69"/>
      <c r="CX2516" s="69"/>
      <c r="CY2516" s="69"/>
      <c r="CZ2516" s="69"/>
      <c r="DA2516" s="69"/>
      <c r="DB2516" s="69"/>
      <c r="DC2516" s="69"/>
      <c r="DD2516" s="69"/>
      <c r="DE2516" s="69"/>
      <c r="DF2516" s="69"/>
      <c r="DG2516" s="69"/>
      <c r="DH2516" s="69"/>
      <c r="DI2516" s="69"/>
      <c r="DJ2516" s="69"/>
      <c r="DK2516" s="69"/>
      <c r="DL2516" s="69"/>
      <c r="DM2516" s="69"/>
      <c r="DN2516" s="69"/>
      <c r="DO2516" s="69"/>
      <c r="DP2516" s="69"/>
      <c r="DQ2516" s="69"/>
      <c r="DR2516" s="69"/>
      <c r="DS2516" s="69"/>
      <c r="DT2516" s="69"/>
      <c r="DU2516" s="69"/>
      <c r="DV2516" s="69"/>
      <c r="DW2516" s="69"/>
      <c r="DX2516" s="69"/>
      <c r="DY2516" s="69"/>
      <c r="DZ2516" s="69"/>
      <c r="EA2516" s="69"/>
      <c r="EB2516" s="69"/>
      <c r="EC2516" s="69"/>
      <c r="ED2516" s="69"/>
      <c r="EE2516" s="69"/>
      <c r="EF2516" s="69"/>
      <c r="EG2516" s="69"/>
      <c r="EH2516" s="69"/>
      <c r="EI2516" s="69"/>
      <c r="EJ2516" s="69"/>
      <c r="EK2516" s="69"/>
      <c r="EL2516" s="69"/>
      <c r="EM2516" s="69"/>
      <c r="EN2516" s="69"/>
      <c r="EO2516" s="69"/>
      <c r="EP2516" s="69"/>
      <c r="EQ2516" s="69"/>
      <c r="ER2516" s="69"/>
      <c r="ES2516" s="69"/>
      <c r="ET2516" s="69"/>
      <c r="EU2516" s="69"/>
      <c r="EV2516" s="69"/>
      <c r="EW2516" s="69"/>
      <c r="EX2516" s="69"/>
      <c r="EY2516" s="69"/>
      <c r="EZ2516" s="69"/>
      <c r="FA2516" s="69"/>
      <c r="FB2516" s="69"/>
      <c r="FC2516" s="69"/>
      <c r="FD2516" s="69"/>
      <c r="FE2516" s="69"/>
      <c r="FF2516" s="69"/>
      <c r="FG2516" s="69"/>
      <c r="FH2516" s="69"/>
      <c r="FI2516" s="69"/>
      <c r="FJ2516" s="69"/>
      <c r="FK2516" s="69"/>
      <c r="FL2516" s="69"/>
      <c r="FM2516" s="69"/>
      <c r="FN2516" s="69"/>
      <c r="FO2516" s="69"/>
      <c r="FP2516" s="69"/>
      <c r="FQ2516" s="69"/>
      <c r="FR2516" s="69"/>
      <c r="FS2516" s="69"/>
      <c r="FT2516" s="69"/>
      <c r="FU2516" s="69"/>
      <c r="FV2516" s="69"/>
      <c r="FW2516" s="69"/>
      <c r="FX2516" s="69"/>
      <c r="FY2516" s="69"/>
      <c r="FZ2516" s="69"/>
      <c r="GA2516" s="69"/>
      <c r="GB2516" s="69"/>
      <c r="GC2516" s="69"/>
      <c r="GD2516" s="69"/>
      <c r="GE2516" s="69"/>
      <c r="GF2516" s="69"/>
      <c r="GG2516" s="69"/>
      <c r="GH2516" s="69"/>
      <c r="GI2516" s="69"/>
      <c r="GJ2516" s="69"/>
      <c r="GK2516" s="69"/>
      <c r="GL2516" s="69"/>
      <c r="GM2516" s="69"/>
      <c r="GN2516" s="69"/>
      <c r="GO2516" s="69"/>
      <c r="GP2516" s="69"/>
      <c r="GQ2516" s="69"/>
      <c r="GR2516" s="69"/>
      <c r="GS2516" s="69"/>
      <c r="GT2516" s="69"/>
      <c r="GU2516" s="69"/>
      <c r="GV2516" s="69"/>
      <c r="GW2516" s="69"/>
      <c r="GX2516" s="69"/>
      <c r="GY2516" s="69"/>
      <c r="GZ2516" s="69"/>
      <c r="HA2516" s="69"/>
      <c r="HB2516" s="69"/>
      <c r="HC2516" s="69"/>
      <c r="HD2516" s="69"/>
      <c r="HE2516" s="69"/>
      <c r="HF2516" s="69"/>
      <c r="HG2516" s="69"/>
      <c r="HH2516" s="69"/>
      <c r="HI2516" s="69"/>
      <c r="HJ2516" s="69"/>
      <c r="HK2516" s="69"/>
      <c r="HL2516" s="69"/>
      <c r="HM2516" s="69"/>
      <c r="HN2516" s="69"/>
      <c r="HO2516" s="69"/>
      <c r="HP2516" s="69"/>
      <c r="HQ2516" s="69"/>
      <c r="HR2516" s="69"/>
      <c r="HS2516" s="69"/>
      <c r="HT2516" s="69"/>
      <c r="HU2516" s="69"/>
      <c r="HV2516" s="69"/>
      <c r="HW2516" s="69"/>
      <c r="HX2516" s="69"/>
      <c r="HY2516" s="69"/>
      <c r="HZ2516" s="69"/>
      <c r="IA2516" s="69"/>
      <c r="IB2516" s="69"/>
      <c r="IC2516" s="69"/>
      <c r="ID2516" s="69"/>
      <c r="IE2516" s="69"/>
      <c r="IF2516" s="69"/>
      <c r="IG2516" s="69"/>
      <c r="IH2516" s="69"/>
      <c r="II2516" s="69"/>
      <c r="IJ2516" s="69"/>
      <c r="IK2516" s="69"/>
      <c r="IL2516" s="69"/>
      <c r="IM2516" s="69"/>
      <c r="IN2516" s="69"/>
    </row>
    <row r="2517" spans="1:248" s="70" customFormat="1" ht="15" customHeight="1" x14ac:dyDescent="0.2">
      <c r="A2517" s="33" t="s">
        <v>1249</v>
      </c>
      <c r="B2517" s="83">
        <v>52181</v>
      </c>
      <c r="C2517" s="34" t="s">
        <v>1250</v>
      </c>
      <c r="D2517" s="361">
        <v>3500</v>
      </c>
      <c r="E2517" s="69"/>
      <c r="F2517" s="69"/>
      <c r="G2517" s="69"/>
      <c r="H2517" s="69"/>
      <c r="I2517" s="69"/>
      <c r="J2517" s="69"/>
      <c r="N2517" s="69"/>
      <c r="O2517" s="69"/>
      <c r="P2517" s="69"/>
      <c r="Q2517" s="69"/>
      <c r="R2517" s="69"/>
      <c r="S2517" s="69"/>
      <c r="T2517" s="69"/>
      <c r="U2517" s="69"/>
      <c r="V2517" s="69"/>
      <c r="W2517" s="69"/>
      <c r="X2517" s="69"/>
      <c r="Y2517" s="69"/>
      <c r="Z2517" s="69"/>
      <c r="AA2517" s="69"/>
      <c r="AB2517" s="69"/>
      <c r="AC2517" s="69"/>
      <c r="AD2517" s="69"/>
      <c r="AE2517" s="69"/>
      <c r="AF2517" s="69"/>
      <c r="AG2517" s="69"/>
      <c r="AH2517" s="69"/>
      <c r="AI2517" s="69"/>
      <c r="AJ2517" s="69"/>
      <c r="AK2517" s="69"/>
      <c r="AL2517" s="69"/>
      <c r="AM2517" s="69"/>
      <c r="AN2517" s="69"/>
      <c r="AO2517" s="69"/>
      <c r="AP2517" s="69"/>
      <c r="AQ2517" s="69"/>
      <c r="AR2517" s="69"/>
      <c r="AS2517" s="69"/>
      <c r="AT2517" s="69"/>
      <c r="AU2517" s="69"/>
      <c r="AV2517" s="69"/>
      <c r="AW2517" s="69"/>
      <c r="AX2517" s="69"/>
      <c r="AY2517" s="69"/>
      <c r="AZ2517" s="69"/>
      <c r="BA2517" s="69"/>
      <c r="BB2517" s="69"/>
      <c r="BC2517" s="69"/>
      <c r="BD2517" s="69"/>
      <c r="BE2517" s="69"/>
      <c r="BF2517" s="69"/>
      <c r="BG2517" s="69"/>
      <c r="BH2517" s="69"/>
      <c r="BI2517" s="69"/>
      <c r="BJ2517" s="69"/>
      <c r="BK2517" s="69"/>
      <c r="BL2517" s="69"/>
      <c r="BM2517" s="69"/>
      <c r="BN2517" s="69"/>
      <c r="BO2517" s="69"/>
      <c r="BP2517" s="69"/>
      <c r="BQ2517" s="69"/>
      <c r="BR2517" s="69"/>
      <c r="BS2517" s="69"/>
      <c r="BT2517" s="69"/>
      <c r="BU2517" s="69"/>
      <c r="BV2517" s="69"/>
      <c r="BW2517" s="69"/>
      <c r="BX2517" s="69"/>
      <c r="BY2517" s="69"/>
      <c r="BZ2517" s="69"/>
      <c r="CA2517" s="69"/>
      <c r="CB2517" s="69"/>
      <c r="CC2517" s="69"/>
      <c r="CD2517" s="69"/>
      <c r="CE2517" s="69"/>
      <c r="CF2517" s="69"/>
      <c r="CG2517" s="69"/>
      <c r="CH2517" s="69"/>
      <c r="CI2517" s="69"/>
      <c r="CJ2517" s="69"/>
      <c r="CK2517" s="69"/>
      <c r="CL2517" s="69"/>
      <c r="CM2517" s="69"/>
      <c r="CN2517" s="69"/>
      <c r="CO2517" s="69"/>
      <c r="CP2517" s="69"/>
      <c r="CQ2517" s="69"/>
      <c r="CR2517" s="69"/>
      <c r="CS2517" s="69"/>
      <c r="CT2517" s="69"/>
      <c r="CU2517" s="69"/>
      <c r="CV2517" s="69"/>
      <c r="CW2517" s="69"/>
      <c r="CX2517" s="69"/>
      <c r="CY2517" s="69"/>
      <c r="CZ2517" s="69"/>
      <c r="DA2517" s="69"/>
      <c r="DB2517" s="69"/>
      <c r="DC2517" s="69"/>
      <c r="DD2517" s="69"/>
      <c r="DE2517" s="69"/>
      <c r="DF2517" s="69"/>
      <c r="DG2517" s="69"/>
      <c r="DH2517" s="69"/>
      <c r="DI2517" s="69"/>
      <c r="DJ2517" s="69"/>
      <c r="DK2517" s="69"/>
      <c r="DL2517" s="69"/>
      <c r="DM2517" s="69"/>
      <c r="DN2517" s="69"/>
      <c r="DO2517" s="69"/>
      <c r="DP2517" s="69"/>
      <c r="DQ2517" s="69"/>
      <c r="DR2517" s="69"/>
      <c r="DS2517" s="69"/>
      <c r="DT2517" s="69"/>
      <c r="DU2517" s="69"/>
      <c r="DV2517" s="69"/>
      <c r="DW2517" s="69"/>
      <c r="DX2517" s="69"/>
      <c r="DY2517" s="69"/>
      <c r="DZ2517" s="69"/>
      <c r="EA2517" s="69"/>
      <c r="EB2517" s="69"/>
      <c r="EC2517" s="69"/>
      <c r="ED2517" s="69"/>
      <c r="EE2517" s="69"/>
      <c r="EF2517" s="69"/>
      <c r="EG2517" s="69"/>
      <c r="EH2517" s="69"/>
      <c r="EI2517" s="69"/>
      <c r="EJ2517" s="69"/>
      <c r="EK2517" s="69"/>
      <c r="EL2517" s="69"/>
      <c r="EM2517" s="69"/>
      <c r="EN2517" s="69"/>
      <c r="EO2517" s="69"/>
      <c r="EP2517" s="69"/>
      <c r="EQ2517" s="69"/>
      <c r="ER2517" s="69"/>
      <c r="ES2517" s="69"/>
      <c r="ET2517" s="69"/>
      <c r="EU2517" s="69"/>
      <c r="EV2517" s="69"/>
      <c r="EW2517" s="69"/>
      <c r="EX2517" s="69"/>
      <c r="EY2517" s="69"/>
      <c r="EZ2517" s="69"/>
      <c r="FA2517" s="69"/>
      <c r="FB2517" s="69"/>
      <c r="FC2517" s="69"/>
      <c r="FD2517" s="69"/>
      <c r="FE2517" s="69"/>
      <c r="FF2517" s="69"/>
      <c r="FG2517" s="69"/>
      <c r="FH2517" s="69"/>
      <c r="FI2517" s="69"/>
      <c r="FJ2517" s="69"/>
      <c r="FK2517" s="69"/>
      <c r="FL2517" s="69"/>
      <c r="FM2517" s="69"/>
      <c r="FN2517" s="69"/>
      <c r="FO2517" s="69"/>
      <c r="FP2517" s="69"/>
      <c r="FQ2517" s="69"/>
      <c r="FR2517" s="69"/>
      <c r="FS2517" s="69"/>
      <c r="FT2517" s="69"/>
      <c r="FU2517" s="69"/>
      <c r="FV2517" s="69"/>
      <c r="FW2517" s="69"/>
      <c r="FX2517" s="69"/>
      <c r="FY2517" s="69"/>
      <c r="FZ2517" s="69"/>
      <c r="GA2517" s="69"/>
      <c r="GB2517" s="69"/>
      <c r="GC2517" s="69"/>
      <c r="GD2517" s="69"/>
      <c r="GE2517" s="69"/>
      <c r="GF2517" s="69"/>
      <c r="GG2517" s="69"/>
      <c r="GH2517" s="69"/>
      <c r="GI2517" s="69"/>
      <c r="GJ2517" s="69"/>
      <c r="GK2517" s="69"/>
      <c r="GL2517" s="69"/>
      <c r="GM2517" s="69"/>
      <c r="GN2517" s="69"/>
      <c r="GO2517" s="69"/>
      <c r="GP2517" s="69"/>
      <c r="GQ2517" s="69"/>
      <c r="GR2517" s="69"/>
      <c r="GS2517" s="69"/>
      <c r="GT2517" s="69"/>
      <c r="GU2517" s="69"/>
      <c r="GV2517" s="69"/>
      <c r="GW2517" s="69"/>
      <c r="GX2517" s="69"/>
      <c r="GY2517" s="69"/>
      <c r="GZ2517" s="69"/>
      <c r="HA2517" s="69"/>
      <c r="HB2517" s="69"/>
      <c r="HC2517" s="69"/>
      <c r="HD2517" s="69"/>
      <c r="HE2517" s="69"/>
      <c r="HF2517" s="69"/>
      <c r="HG2517" s="69"/>
      <c r="HH2517" s="69"/>
      <c r="HI2517" s="69"/>
      <c r="HJ2517" s="69"/>
      <c r="HK2517" s="69"/>
      <c r="HL2517" s="69"/>
      <c r="HM2517" s="69"/>
      <c r="HN2517" s="69"/>
      <c r="HO2517" s="69"/>
      <c r="HP2517" s="69"/>
      <c r="HQ2517" s="69"/>
      <c r="HR2517" s="69"/>
      <c r="HS2517" s="69"/>
      <c r="HT2517" s="69"/>
      <c r="HU2517" s="69"/>
      <c r="HV2517" s="69"/>
      <c r="HW2517" s="69"/>
      <c r="HX2517" s="69"/>
      <c r="HY2517" s="69"/>
      <c r="HZ2517" s="69"/>
      <c r="IA2517" s="69"/>
      <c r="IB2517" s="69"/>
      <c r="IC2517" s="69"/>
      <c r="ID2517" s="69"/>
      <c r="IE2517" s="69"/>
      <c r="IF2517" s="69"/>
      <c r="IG2517" s="69"/>
      <c r="IH2517" s="69"/>
      <c r="II2517" s="69"/>
      <c r="IJ2517" s="69"/>
      <c r="IK2517" s="69"/>
      <c r="IL2517" s="69"/>
      <c r="IM2517" s="69"/>
      <c r="IN2517" s="69"/>
    </row>
    <row r="2518" spans="1:248" s="70" customFormat="1" ht="32.1" customHeight="1" x14ac:dyDescent="0.2">
      <c r="A2518" s="33" t="s">
        <v>1251</v>
      </c>
      <c r="B2518" s="83">
        <v>52182</v>
      </c>
      <c r="C2518" s="34" t="s">
        <v>1252</v>
      </c>
      <c r="D2518" s="361">
        <v>4500</v>
      </c>
      <c r="E2518" s="69"/>
      <c r="F2518" s="69"/>
      <c r="G2518" s="69"/>
      <c r="H2518" s="69"/>
      <c r="I2518" s="69"/>
      <c r="J2518" s="69"/>
      <c r="N2518" s="69"/>
      <c r="O2518" s="69"/>
      <c r="P2518" s="69"/>
      <c r="Q2518" s="69"/>
      <c r="R2518" s="69"/>
      <c r="S2518" s="69"/>
      <c r="T2518" s="69"/>
      <c r="U2518" s="69"/>
      <c r="V2518" s="69"/>
      <c r="W2518" s="69"/>
      <c r="X2518" s="69"/>
      <c r="Y2518" s="69"/>
      <c r="Z2518" s="69"/>
      <c r="AA2518" s="69"/>
      <c r="AB2518" s="69"/>
      <c r="AC2518" s="69"/>
      <c r="AD2518" s="69"/>
      <c r="AE2518" s="69"/>
      <c r="AF2518" s="69"/>
      <c r="AG2518" s="69"/>
      <c r="AH2518" s="69"/>
      <c r="AI2518" s="69"/>
      <c r="AJ2518" s="69"/>
      <c r="AK2518" s="69"/>
      <c r="AL2518" s="69"/>
      <c r="AM2518" s="69"/>
      <c r="AN2518" s="69"/>
      <c r="AO2518" s="69"/>
      <c r="AP2518" s="69"/>
      <c r="AQ2518" s="69"/>
      <c r="AR2518" s="69"/>
      <c r="AS2518" s="69"/>
      <c r="AT2518" s="69"/>
      <c r="AU2518" s="69"/>
      <c r="AV2518" s="69"/>
      <c r="AW2518" s="69"/>
      <c r="AX2518" s="69"/>
      <c r="AY2518" s="69"/>
      <c r="AZ2518" s="69"/>
      <c r="BA2518" s="69"/>
      <c r="BB2518" s="69"/>
      <c r="BC2518" s="69"/>
      <c r="BD2518" s="69"/>
      <c r="BE2518" s="69"/>
      <c r="BF2518" s="69"/>
      <c r="BG2518" s="69"/>
      <c r="BH2518" s="69"/>
      <c r="BI2518" s="69"/>
      <c r="BJ2518" s="69"/>
      <c r="BK2518" s="69"/>
      <c r="BL2518" s="69"/>
      <c r="BM2518" s="69"/>
      <c r="BN2518" s="69"/>
      <c r="BO2518" s="69"/>
      <c r="BP2518" s="69"/>
      <c r="BQ2518" s="69"/>
      <c r="BR2518" s="69"/>
      <c r="BS2518" s="69"/>
      <c r="BT2518" s="69"/>
      <c r="BU2518" s="69"/>
      <c r="BV2518" s="69"/>
      <c r="BW2518" s="69"/>
      <c r="BX2518" s="69"/>
      <c r="BY2518" s="69"/>
      <c r="BZ2518" s="69"/>
      <c r="CA2518" s="69"/>
      <c r="CB2518" s="69"/>
      <c r="CC2518" s="69"/>
      <c r="CD2518" s="69"/>
      <c r="CE2518" s="69"/>
      <c r="CF2518" s="69"/>
      <c r="CG2518" s="69"/>
      <c r="CH2518" s="69"/>
      <c r="CI2518" s="69"/>
      <c r="CJ2518" s="69"/>
      <c r="CK2518" s="69"/>
      <c r="CL2518" s="69"/>
      <c r="CM2518" s="69"/>
      <c r="CN2518" s="69"/>
      <c r="CO2518" s="69"/>
      <c r="CP2518" s="69"/>
      <c r="CQ2518" s="69"/>
      <c r="CR2518" s="69"/>
      <c r="CS2518" s="69"/>
      <c r="CT2518" s="69"/>
      <c r="CU2518" s="69"/>
      <c r="CV2518" s="69"/>
      <c r="CW2518" s="69"/>
      <c r="CX2518" s="69"/>
      <c r="CY2518" s="69"/>
      <c r="CZ2518" s="69"/>
      <c r="DA2518" s="69"/>
      <c r="DB2518" s="69"/>
      <c r="DC2518" s="69"/>
      <c r="DD2518" s="69"/>
      <c r="DE2518" s="69"/>
      <c r="DF2518" s="69"/>
      <c r="DG2518" s="69"/>
      <c r="DH2518" s="69"/>
      <c r="DI2518" s="69"/>
      <c r="DJ2518" s="69"/>
      <c r="DK2518" s="69"/>
      <c r="DL2518" s="69"/>
      <c r="DM2518" s="69"/>
      <c r="DN2518" s="69"/>
      <c r="DO2518" s="69"/>
      <c r="DP2518" s="69"/>
      <c r="DQ2518" s="69"/>
      <c r="DR2518" s="69"/>
      <c r="DS2518" s="69"/>
      <c r="DT2518" s="69"/>
      <c r="DU2518" s="69"/>
      <c r="DV2518" s="69"/>
      <c r="DW2518" s="69"/>
      <c r="DX2518" s="69"/>
      <c r="DY2518" s="69"/>
      <c r="DZ2518" s="69"/>
      <c r="EA2518" s="69"/>
      <c r="EB2518" s="69"/>
      <c r="EC2518" s="69"/>
      <c r="ED2518" s="69"/>
      <c r="EE2518" s="69"/>
      <c r="EF2518" s="69"/>
      <c r="EG2518" s="69"/>
      <c r="EH2518" s="69"/>
      <c r="EI2518" s="69"/>
      <c r="EJ2518" s="69"/>
      <c r="EK2518" s="69"/>
      <c r="EL2518" s="69"/>
      <c r="EM2518" s="69"/>
      <c r="EN2518" s="69"/>
      <c r="EO2518" s="69"/>
      <c r="EP2518" s="69"/>
      <c r="EQ2518" s="69"/>
      <c r="ER2518" s="69"/>
      <c r="ES2518" s="69"/>
      <c r="ET2518" s="69"/>
      <c r="EU2518" s="69"/>
      <c r="EV2518" s="69"/>
      <c r="EW2518" s="69"/>
      <c r="EX2518" s="69"/>
      <c r="EY2518" s="69"/>
      <c r="EZ2518" s="69"/>
      <c r="FA2518" s="69"/>
      <c r="FB2518" s="69"/>
      <c r="FC2518" s="69"/>
      <c r="FD2518" s="69"/>
      <c r="FE2518" s="69"/>
      <c r="FF2518" s="69"/>
      <c r="FG2518" s="69"/>
      <c r="FH2518" s="69"/>
      <c r="FI2518" s="69"/>
      <c r="FJ2518" s="69"/>
      <c r="FK2518" s="69"/>
      <c r="FL2518" s="69"/>
      <c r="FM2518" s="69"/>
      <c r="FN2518" s="69"/>
      <c r="FO2518" s="69"/>
      <c r="FP2518" s="69"/>
      <c r="FQ2518" s="69"/>
      <c r="FR2518" s="69"/>
      <c r="FS2518" s="69"/>
      <c r="FT2518" s="69"/>
      <c r="FU2518" s="69"/>
      <c r="FV2518" s="69"/>
      <c r="FW2518" s="69"/>
      <c r="FX2518" s="69"/>
      <c r="FY2518" s="69"/>
      <c r="FZ2518" s="69"/>
      <c r="GA2518" s="69"/>
      <c r="GB2518" s="69"/>
      <c r="GC2518" s="69"/>
      <c r="GD2518" s="69"/>
      <c r="GE2518" s="69"/>
      <c r="GF2518" s="69"/>
      <c r="GG2518" s="69"/>
      <c r="GH2518" s="69"/>
      <c r="GI2518" s="69"/>
      <c r="GJ2518" s="69"/>
      <c r="GK2518" s="69"/>
      <c r="GL2518" s="69"/>
      <c r="GM2518" s="69"/>
      <c r="GN2518" s="69"/>
      <c r="GO2518" s="69"/>
      <c r="GP2518" s="69"/>
      <c r="GQ2518" s="69"/>
      <c r="GR2518" s="69"/>
      <c r="GS2518" s="69"/>
      <c r="GT2518" s="69"/>
      <c r="GU2518" s="69"/>
      <c r="GV2518" s="69"/>
      <c r="GW2518" s="69"/>
      <c r="GX2518" s="69"/>
      <c r="GY2518" s="69"/>
      <c r="GZ2518" s="69"/>
      <c r="HA2518" s="69"/>
      <c r="HB2518" s="69"/>
      <c r="HC2518" s="69"/>
      <c r="HD2518" s="69"/>
      <c r="HE2518" s="69"/>
      <c r="HF2518" s="69"/>
      <c r="HG2518" s="69"/>
      <c r="HH2518" s="69"/>
      <c r="HI2518" s="69"/>
      <c r="HJ2518" s="69"/>
      <c r="HK2518" s="69"/>
      <c r="HL2518" s="69"/>
      <c r="HM2518" s="69"/>
      <c r="HN2518" s="69"/>
      <c r="HO2518" s="69"/>
      <c r="HP2518" s="69"/>
      <c r="HQ2518" s="69"/>
      <c r="HR2518" s="69"/>
      <c r="HS2518" s="69"/>
      <c r="HT2518" s="69"/>
      <c r="HU2518" s="69"/>
      <c r="HV2518" s="69"/>
      <c r="HW2518" s="69"/>
      <c r="HX2518" s="69"/>
      <c r="HY2518" s="69"/>
      <c r="HZ2518" s="69"/>
      <c r="IA2518" s="69"/>
      <c r="IB2518" s="69"/>
      <c r="IC2518" s="69"/>
      <c r="ID2518" s="69"/>
      <c r="IE2518" s="69"/>
      <c r="IF2518" s="69"/>
      <c r="IG2518" s="69"/>
      <c r="IH2518" s="69"/>
      <c r="II2518" s="69"/>
      <c r="IJ2518" s="69"/>
      <c r="IK2518" s="69"/>
      <c r="IL2518" s="69"/>
      <c r="IM2518" s="69"/>
      <c r="IN2518" s="69"/>
    </row>
    <row r="2519" spans="1:248" s="70" customFormat="1" ht="32.1" customHeight="1" x14ac:dyDescent="0.2">
      <c r="A2519" s="33" t="s">
        <v>1253</v>
      </c>
      <c r="B2519" s="83">
        <v>52183</v>
      </c>
      <c r="C2519" s="34" t="s">
        <v>1254</v>
      </c>
      <c r="D2519" s="361">
        <v>8000</v>
      </c>
      <c r="E2519" s="69"/>
      <c r="F2519" s="69"/>
      <c r="G2519" s="69"/>
      <c r="H2519" s="69"/>
      <c r="I2519" s="69"/>
      <c r="J2519" s="69"/>
      <c r="N2519" s="69"/>
      <c r="O2519" s="69"/>
      <c r="P2519" s="69"/>
      <c r="Q2519" s="69"/>
      <c r="R2519" s="69"/>
      <c r="S2519" s="69"/>
      <c r="T2519" s="69"/>
      <c r="U2519" s="69"/>
      <c r="V2519" s="69"/>
      <c r="W2519" s="69"/>
      <c r="X2519" s="69"/>
      <c r="Y2519" s="69"/>
      <c r="Z2519" s="69"/>
      <c r="AA2519" s="69"/>
      <c r="AB2519" s="69"/>
      <c r="AC2519" s="69"/>
      <c r="AD2519" s="69"/>
      <c r="AE2519" s="69"/>
      <c r="AF2519" s="69"/>
      <c r="AG2519" s="69"/>
      <c r="AH2519" s="69"/>
      <c r="AI2519" s="69"/>
      <c r="AJ2519" s="69"/>
      <c r="AK2519" s="69"/>
      <c r="AL2519" s="69"/>
      <c r="AM2519" s="69"/>
      <c r="AN2519" s="69"/>
      <c r="AO2519" s="69"/>
      <c r="AP2519" s="69"/>
      <c r="AQ2519" s="69"/>
      <c r="AR2519" s="69"/>
      <c r="AS2519" s="69"/>
      <c r="AT2519" s="69"/>
      <c r="AU2519" s="69"/>
      <c r="AV2519" s="69"/>
      <c r="AW2519" s="69"/>
      <c r="AX2519" s="69"/>
      <c r="AY2519" s="69"/>
      <c r="AZ2519" s="69"/>
      <c r="BA2519" s="69"/>
      <c r="BB2519" s="69"/>
      <c r="BC2519" s="69"/>
      <c r="BD2519" s="69"/>
      <c r="BE2519" s="69"/>
      <c r="BF2519" s="69"/>
      <c r="BG2519" s="69"/>
      <c r="BH2519" s="69"/>
      <c r="BI2519" s="69"/>
      <c r="BJ2519" s="69"/>
      <c r="BK2519" s="69"/>
      <c r="BL2519" s="69"/>
      <c r="BM2519" s="69"/>
      <c r="BN2519" s="69"/>
      <c r="BO2519" s="69"/>
      <c r="BP2519" s="69"/>
      <c r="BQ2519" s="69"/>
      <c r="BR2519" s="69"/>
      <c r="BS2519" s="69"/>
      <c r="BT2519" s="69"/>
      <c r="BU2519" s="69"/>
      <c r="BV2519" s="69"/>
      <c r="BW2519" s="69"/>
      <c r="BX2519" s="69"/>
      <c r="BY2519" s="69"/>
      <c r="BZ2519" s="69"/>
      <c r="CA2519" s="69"/>
      <c r="CB2519" s="69"/>
      <c r="CC2519" s="69"/>
      <c r="CD2519" s="69"/>
      <c r="CE2519" s="69"/>
      <c r="CF2519" s="69"/>
      <c r="CG2519" s="69"/>
      <c r="CH2519" s="69"/>
      <c r="CI2519" s="69"/>
      <c r="CJ2519" s="69"/>
      <c r="CK2519" s="69"/>
      <c r="CL2519" s="69"/>
      <c r="CM2519" s="69"/>
      <c r="CN2519" s="69"/>
      <c r="CO2519" s="69"/>
      <c r="CP2519" s="69"/>
      <c r="CQ2519" s="69"/>
      <c r="CR2519" s="69"/>
      <c r="CS2519" s="69"/>
      <c r="CT2519" s="69"/>
      <c r="CU2519" s="69"/>
      <c r="CV2519" s="69"/>
      <c r="CW2519" s="69"/>
      <c r="CX2519" s="69"/>
      <c r="CY2519" s="69"/>
      <c r="CZ2519" s="69"/>
      <c r="DA2519" s="69"/>
      <c r="DB2519" s="69"/>
      <c r="DC2519" s="69"/>
      <c r="DD2519" s="69"/>
      <c r="DE2519" s="69"/>
      <c r="DF2519" s="69"/>
      <c r="DG2519" s="69"/>
      <c r="DH2519" s="69"/>
      <c r="DI2519" s="69"/>
      <c r="DJ2519" s="69"/>
      <c r="DK2519" s="69"/>
      <c r="DL2519" s="69"/>
      <c r="DM2519" s="69"/>
      <c r="DN2519" s="69"/>
      <c r="DO2519" s="69"/>
      <c r="DP2519" s="69"/>
      <c r="DQ2519" s="69"/>
      <c r="DR2519" s="69"/>
      <c r="DS2519" s="69"/>
      <c r="DT2519" s="69"/>
      <c r="DU2519" s="69"/>
      <c r="DV2519" s="69"/>
      <c r="DW2519" s="69"/>
      <c r="DX2519" s="69"/>
      <c r="DY2519" s="69"/>
      <c r="DZ2519" s="69"/>
      <c r="EA2519" s="69"/>
      <c r="EB2519" s="69"/>
      <c r="EC2519" s="69"/>
      <c r="ED2519" s="69"/>
      <c r="EE2519" s="69"/>
      <c r="EF2519" s="69"/>
      <c r="EG2519" s="69"/>
      <c r="EH2519" s="69"/>
      <c r="EI2519" s="69"/>
      <c r="EJ2519" s="69"/>
      <c r="EK2519" s="69"/>
      <c r="EL2519" s="69"/>
      <c r="EM2519" s="69"/>
      <c r="EN2519" s="69"/>
      <c r="EO2519" s="69"/>
      <c r="EP2519" s="69"/>
      <c r="EQ2519" s="69"/>
      <c r="ER2519" s="69"/>
      <c r="ES2519" s="69"/>
      <c r="ET2519" s="69"/>
      <c r="EU2519" s="69"/>
      <c r="EV2519" s="69"/>
      <c r="EW2519" s="69"/>
      <c r="EX2519" s="69"/>
      <c r="EY2519" s="69"/>
      <c r="EZ2519" s="69"/>
      <c r="FA2519" s="69"/>
      <c r="FB2519" s="69"/>
      <c r="FC2519" s="69"/>
      <c r="FD2519" s="69"/>
      <c r="FE2519" s="69"/>
      <c r="FF2519" s="69"/>
      <c r="FG2519" s="69"/>
      <c r="FH2519" s="69"/>
      <c r="FI2519" s="69"/>
      <c r="FJ2519" s="69"/>
      <c r="FK2519" s="69"/>
      <c r="FL2519" s="69"/>
      <c r="FM2519" s="69"/>
      <c r="FN2519" s="69"/>
      <c r="FO2519" s="69"/>
      <c r="FP2519" s="69"/>
      <c r="FQ2519" s="69"/>
      <c r="FR2519" s="69"/>
      <c r="FS2519" s="69"/>
      <c r="FT2519" s="69"/>
      <c r="FU2519" s="69"/>
      <c r="FV2519" s="69"/>
      <c r="FW2519" s="69"/>
      <c r="FX2519" s="69"/>
      <c r="FY2519" s="69"/>
      <c r="FZ2519" s="69"/>
      <c r="GA2519" s="69"/>
      <c r="GB2519" s="69"/>
      <c r="GC2519" s="69"/>
      <c r="GD2519" s="69"/>
      <c r="GE2519" s="69"/>
      <c r="GF2519" s="69"/>
      <c r="GG2519" s="69"/>
      <c r="GH2519" s="69"/>
      <c r="GI2519" s="69"/>
      <c r="GJ2519" s="69"/>
      <c r="GK2519" s="69"/>
      <c r="GL2519" s="69"/>
      <c r="GM2519" s="69"/>
      <c r="GN2519" s="69"/>
      <c r="GO2519" s="69"/>
      <c r="GP2519" s="69"/>
      <c r="GQ2519" s="69"/>
      <c r="GR2519" s="69"/>
      <c r="GS2519" s="69"/>
      <c r="GT2519" s="69"/>
      <c r="GU2519" s="69"/>
      <c r="GV2519" s="69"/>
      <c r="GW2519" s="69"/>
      <c r="GX2519" s="69"/>
      <c r="GY2519" s="69"/>
      <c r="GZ2519" s="69"/>
      <c r="HA2519" s="69"/>
      <c r="HB2519" s="69"/>
      <c r="HC2519" s="69"/>
      <c r="HD2519" s="69"/>
      <c r="HE2519" s="69"/>
      <c r="HF2519" s="69"/>
      <c r="HG2519" s="69"/>
      <c r="HH2519" s="69"/>
      <c r="HI2519" s="69"/>
      <c r="HJ2519" s="69"/>
      <c r="HK2519" s="69"/>
      <c r="HL2519" s="69"/>
      <c r="HM2519" s="69"/>
      <c r="HN2519" s="69"/>
      <c r="HO2519" s="69"/>
      <c r="HP2519" s="69"/>
      <c r="HQ2519" s="69"/>
      <c r="HR2519" s="69"/>
      <c r="HS2519" s="69"/>
      <c r="HT2519" s="69"/>
      <c r="HU2519" s="69"/>
      <c r="HV2519" s="69"/>
      <c r="HW2519" s="69"/>
      <c r="HX2519" s="69"/>
      <c r="HY2519" s="69"/>
      <c r="HZ2519" s="69"/>
      <c r="IA2519" s="69"/>
      <c r="IB2519" s="69"/>
      <c r="IC2519" s="69"/>
      <c r="ID2519" s="69"/>
      <c r="IE2519" s="69"/>
      <c r="IF2519" s="69"/>
      <c r="IG2519" s="69"/>
      <c r="IH2519" s="69"/>
      <c r="II2519" s="69"/>
      <c r="IJ2519" s="69"/>
      <c r="IK2519" s="69"/>
      <c r="IL2519" s="69"/>
      <c r="IM2519" s="69"/>
      <c r="IN2519" s="69"/>
    </row>
    <row r="2520" spans="1:248" s="70" customFormat="1" ht="32.1" customHeight="1" x14ac:dyDescent="0.2">
      <c r="A2520" s="33" t="s">
        <v>1214</v>
      </c>
      <c r="B2520" s="83">
        <v>52184</v>
      </c>
      <c r="C2520" s="34" t="s">
        <v>1255</v>
      </c>
      <c r="D2520" s="361">
        <v>20000</v>
      </c>
      <c r="E2520" s="69"/>
      <c r="F2520" s="69"/>
      <c r="G2520" s="69"/>
      <c r="H2520" s="69"/>
      <c r="I2520" s="69"/>
      <c r="J2520" s="69"/>
      <c r="N2520" s="69"/>
      <c r="O2520" s="69"/>
      <c r="P2520" s="69"/>
      <c r="Q2520" s="69"/>
      <c r="R2520" s="69"/>
      <c r="S2520" s="69"/>
      <c r="T2520" s="69"/>
      <c r="U2520" s="69"/>
      <c r="V2520" s="69"/>
      <c r="W2520" s="69"/>
      <c r="X2520" s="69"/>
      <c r="Y2520" s="69"/>
      <c r="Z2520" s="69"/>
      <c r="AA2520" s="69"/>
      <c r="AB2520" s="69"/>
      <c r="AC2520" s="69"/>
      <c r="AD2520" s="69"/>
      <c r="AE2520" s="69"/>
      <c r="AF2520" s="69"/>
      <c r="AG2520" s="69"/>
      <c r="AH2520" s="69"/>
      <c r="AI2520" s="69"/>
      <c r="AJ2520" s="69"/>
      <c r="AK2520" s="69"/>
      <c r="AL2520" s="69"/>
      <c r="AM2520" s="69"/>
      <c r="AN2520" s="69"/>
      <c r="AO2520" s="69"/>
      <c r="AP2520" s="69"/>
      <c r="AQ2520" s="69"/>
      <c r="AR2520" s="69"/>
      <c r="AS2520" s="69"/>
      <c r="AT2520" s="69"/>
      <c r="AU2520" s="69"/>
      <c r="AV2520" s="69"/>
      <c r="AW2520" s="69"/>
      <c r="AX2520" s="69"/>
      <c r="AY2520" s="69"/>
      <c r="AZ2520" s="69"/>
      <c r="BA2520" s="69"/>
      <c r="BB2520" s="69"/>
      <c r="BC2520" s="69"/>
      <c r="BD2520" s="69"/>
      <c r="BE2520" s="69"/>
      <c r="BF2520" s="69"/>
      <c r="BG2520" s="69"/>
      <c r="BH2520" s="69"/>
      <c r="BI2520" s="69"/>
      <c r="BJ2520" s="69"/>
      <c r="BK2520" s="69"/>
      <c r="BL2520" s="69"/>
      <c r="BM2520" s="69"/>
      <c r="BN2520" s="69"/>
      <c r="BO2520" s="69"/>
      <c r="BP2520" s="69"/>
      <c r="BQ2520" s="69"/>
      <c r="BR2520" s="69"/>
      <c r="BS2520" s="69"/>
      <c r="BT2520" s="69"/>
      <c r="BU2520" s="69"/>
      <c r="BV2520" s="69"/>
      <c r="BW2520" s="69"/>
      <c r="BX2520" s="69"/>
      <c r="BY2520" s="69"/>
      <c r="BZ2520" s="69"/>
      <c r="CA2520" s="69"/>
      <c r="CB2520" s="69"/>
      <c r="CC2520" s="69"/>
      <c r="CD2520" s="69"/>
      <c r="CE2520" s="69"/>
      <c r="CF2520" s="69"/>
      <c r="CG2520" s="69"/>
      <c r="CH2520" s="69"/>
      <c r="CI2520" s="69"/>
      <c r="CJ2520" s="69"/>
      <c r="CK2520" s="69"/>
      <c r="CL2520" s="69"/>
      <c r="CM2520" s="69"/>
      <c r="CN2520" s="69"/>
      <c r="CO2520" s="69"/>
      <c r="CP2520" s="69"/>
      <c r="CQ2520" s="69"/>
      <c r="CR2520" s="69"/>
      <c r="CS2520" s="69"/>
      <c r="CT2520" s="69"/>
      <c r="CU2520" s="69"/>
      <c r="CV2520" s="69"/>
      <c r="CW2520" s="69"/>
      <c r="CX2520" s="69"/>
      <c r="CY2520" s="69"/>
      <c r="CZ2520" s="69"/>
      <c r="DA2520" s="69"/>
      <c r="DB2520" s="69"/>
      <c r="DC2520" s="69"/>
      <c r="DD2520" s="69"/>
      <c r="DE2520" s="69"/>
      <c r="DF2520" s="69"/>
      <c r="DG2520" s="69"/>
      <c r="DH2520" s="69"/>
      <c r="DI2520" s="69"/>
      <c r="DJ2520" s="69"/>
      <c r="DK2520" s="69"/>
      <c r="DL2520" s="69"/>
      <c r="DM2520" s="69"/>
      <c r="DN2520" s="69"/>
      <c r="DO2520" s="69"/>
      <c r="DP2520" s="69"/>
      <c r="DQ2520" s="69"/>
      <c r="DR2520" s="69"/>
      <c r="DS2520" s="69"/>
      <c r="DT2520" s="69"/>
      <c r="DU2520" s="69"/>
      <c r="DV2520" s="69"/>
      <c r="DW2520" s="69"/>
      <c r="DX2520" s="69"/>
      <c r="DY2520" s="69"/>
      <c r="DZ2520" s="69"/>
      <c r="EA2520" s="69"/>
      <c r="EB2520" s="69"/>
      <c r="EC2520" s="69"/>
      <c r="ED2520" s="69"/>
      <c r="EE2520" s="69"/>
      <c r="EF2520" s="69"/>
      <c r="EG2520" s="69"/>
      <c r="EH2520" s="69"/>
      <c r="EI2520" s="69"/>
      <c r="EJ2520" s="69"/>
      <c r="EK2520" s="69"/>
      <c r="EL2520" s="69"/>
      <c r="EM2520" s="69"/>
      <c r="EN2520" s="69"/>
      <c r="EO2520" s="69"/>
      <c r="EP2520" s="69"/>
      <c r="EQ2520" s="69"/>
      <c r="ER2520" s="69"/>
      <c r="ES2520" s="69"/>
      <c r="ET2520" s="69"/>
      <c r="EU2520" s="69"/>
      <c r="EV2520" s="69"/>
      <c r="EW2520" s="69"/>
      <c r="EX2520" s="69"/>
      <c r="EY2520" s="69"/>
      <c r="EZ2520" s="69"/>
      <c r="FA2520" s="69"/>
      <c r="FB2520" s="69"/>
      <c r="FC2520" s="69"/>
      <c r="FD2520" s="69"/>
      <c r="FE2520" s="69"/>
      <c r="FF2520" s="69"/>
      <c r="FG2520" s="69"/>
      <c r="FH2520" s="69"/>
      <c r="FI2520" s="69"/>
      <c r="FJ2520" s="69"/>
      <c r="FK2520" s="69"/>
      <c r="FL2520" s="69"/>
      <c r="FM2520" s="69"/>
      <c r="FN2520" s="69"/>
      <c r="FO2520" s="69"/>
      <c r="FP2520" s="69"/>
      <c r="FQ2520" s="69"/>
      <c r="FR2520" s="69"/>
      <c r="FS2520" s="69"/>
      <c r="FT2520" s="69"/>
      <c r="FU2520" s="69"/>
      <c r="FV2520" s="69"/>
      <c r="FW2520" s="69"/>
      <c r="FX2520" s="69"/>
      <c r="FY2520" s="69"/>
      <c r="FZ2520" s="69"/>
      <c r="GA2520" s="69"/>
      <c r="GB2520" s="69"/>
      <c r="GC2520" s="69"/>
      <c r="GD2520" s="69"/>
      <c r="GE2520" s="69"/>
      <c r="GF2520" s="69"/>
      <c r="GG2520" s="69"/>
      <c r="GH2520" s="69"/>
      <c r="GI2520" s="69"/>
      <c r="GJ2520" s="69"/>
      <c r="GK2520" s="69"/>
      <c r="GL2520" s="69"/>
      <c r="GM2520" s="69"/>
      <c r="GN2520" s="69"/>
      <c r="GO2520" s="69"/>
      <c r="GP2520" s="69"/>
      <c r="GQ2520" s="69"/>
      <c r="GR2520" s="69"/>
      <c r="GS2520" s="69"/>
      <c r="GT2520" s="69"/>
      <c r="GU2520" s="69"/>
      <c r="GV2520" s="69"/>
      <c r="GW2520" s="69"/>
      <c r="GX2520" s="69"/>
      <c r="GY2520" s="69"/>
      <c r="GZ2520" s="69"/>
      <c r="HA2520" s="69"/>
      <c r="HB2520" s="69"/>
      <c r="HC2520" s="69"/>
      <c r="HD2520" s="69"/>
      <c r="HE2520" s="69"/>
      <c r="HF2520" s="69"/>
      <c r="HG2520" s="69"/>
      <c r="HH2520" s="69"/>
      <c r="HI2520" s="69"/>
      <c r="HJ2520" s="69"/>
      <c r="HK2520" s="69"/>
      <c r="HL2520" s="69"/>
      <c r="HM2520" s="69"/>
      <c r="HN2520" s="69"/>
      <c r="HO2520" s="69"/>
      <c r="HP2520" s="69"/>
      <c r="HQ2520" s="69"/>
      <c r="HR2520" s="69"/>
      <c r="HS2520" s="69"/>
      <c r="HT2520" s="69"/>
      <c r="HU2520" s="69"/>
      <c r="HV2520" s="69"/>
      <c r="HW2520" s="69"/>
      <c r="HX2520" s="69"/>
      <c r="HY2520" s="69"/>
      <c r="HZ2520" s="69"/>
      <c r="IA2520" s="69"/>
      <c r="IB2520" s="69"/>
      <c r="IC2520" s="69"/>
      <c r="ID2520" s="69"/>
      <c r="IE2520" s="69"/>
      <c r="IF2520" s="69"/>
      <c r="IG2520" s="69"/>
      <c r="IH2520" s="69"/>
      <c r="II2520" s="69"/>
      <c r="IJ2520" s="69"/>
      <c r="IK2520" s="69"/>
      <c r="IL2520" s="69"/>
      <c r="IM2520" s="69"/>
      <c r="IN2520" s="69"/>
    </row>
    <row r="2521" spans="1:248" s="70" customFormat="1" ht="47.1" customHeight="1" x14ac:dyDescent="0.2">
      <c r="A2521" s="33" t="s">
        <v>1214</v>
      </c>
      <c r="B2521" s="83">
        <v>52185</v>
      </c>
      <c r="C2521" s="34" t="s">
        <v>1256</v>
      </c>
      <c r="D2521" s="361">
        <v>15000</v>
      </c>
      <c r="E2521" s="69"/>
      <c r="F2521" s="69"/>
      <c r="G2521" s="69"/>
      <c r="H2521" s="69"/>
      <c r="I2521" s="69"/>
      <c r="J2521" s="69"/>
      <c r="N2521" s="69"/>
      <c r="O2521" s="69"/>
      <c r="P2521" s="69"/>
      <c r="Q2521" s="69"/>
      <c r="R2521" s="69"/>
      <c r="S2521" s="69"/>
      <c r="T2521" s="69"/>
      <c r="U2521" s="69"/>
      <c r="V2521" s="69"/>
      <c r="W2521" s="69"/>
      <c r="X2521" s="69"/>
      <c r="Y2521" s="69"/>
      <c r="Z2521" s="69"/>
      <c r="AA2521" s="69"/>
      <c r="AB2521" s="69"/>
      <c r="AC2521" s="69"/>
      <c r="AD2521" s="69"/>
      <c r="AE2521" s="69"/>
      <c r="AF2521" s="69"/>
      <c r="AG2521" s="69"/>
      <c r="AH2521" s="69"/>
      <c r="AI2521" s="69"/>
      <c r="AJ2521" s="69"/>
      <c r="AK2521" s="69"/>
      <c r="AL2521" s="69"/>
      <c r="AM2521" s="69"/>
      <c r="AN2521" s="69"/>
      <c r="AO2521" s="69"/>
      <c r="AP2521" s="69"/>
      <c r="AQ2521" s="69"/>
      <c r="AR2521" s="69"/>
      <c r="AS2521" s="69"/>
      <c r="AT2521" s="69"/>
      <c r="AU2521" s="69"/>
      <c r="AV2521" s="69"/>
      <c r="AW2521" s="69"/>
      <c r="AX2521" s="69"/>
      <c r="AY2521" s="69"/>
      <c r="AZ2521" s="69"/>
      <c r="BA2521" s="69"/>
      <c r="BB2521" s="69"/>
      <c r="BC2521" s="69"/>
      <c r="BD2521" s="69"/>
      <c r="BE2521" s="69"/>
      <c r="BF2521" s="69"/>
      <c r="BG2521" s="69"/>
      <c r="BH2521" s="69"/>
      <c r="BI2521" s="69"/>
      <c r="BJ2521" s="69"/>
      <c r="BK2521" s="69"/>
      <c r="BL2521" s="69"/>
      <c r="BM2521" s="69"/>
      <c r="BN2521" s="69"/>
      <c r="BO2521" s="69"/>
      <c r="BP2521" s="69"/>
      <c r="BQ2521" s="69"/>
      <c r="BR2521" s="69"/>
      <c r="BS2521" s="69"/>
      <c r="BT2521" s="69"/>
      <c r="BU2521" s="69"/>
      <c r="BV2521" s="69"/>
      <c r="BW2521" s="69"/>
      <c r="BX2521" s="69"/>
      <c r="BY2521" s="69"/>
      <c r="BZ2521" s="69"/>
      <c r="CA2521" s="69"/>
      <c r="CB2521" s="69"/>
      <c r="CC2521" s="69"/>
      <c r="CD2521" s="69"/>
      <c r="CE2521" s="69"/>
      <c r="CF2521" s="69"/>
      <c r="CG2521" s="69"/>
      <c r="CH2521" s="69"/>
      <c r="CI2521" s="69"/>
      <c r="CJ2521" s="69"/>
      <c r="CK2521" s="69"/>
      <c r="CL2521" s="69"/>
      <c r="CM2521" s="69"/>
      <c r="CN2521" s="69"/>
      <c r="CO2521" s="69"/>
      <c r="CP2521" s="69"/>
      <c r="CQ2521" s="69"/>
      <c r="CR2521" s="69"/>
      <c r="CS2521" s="69"/>
      <c r="CT2521" s="69"/>
      <c r="CU2521" s="69"/>
      <c r="CV2521" s="69"/>
      <c r="CW2521" s="69"/>
      <c r="CX2521" s="69"/>
      <c r="CY2521" s="69"/>
      <c r="CZ2521" s="69"/>
      <c r="DA2521" s="69"/>
      <c r="DB2521" s="69"/>
      <c r="DC2521" s="69"/>
      <c r="DD2521" s="69"/>
      <c r="DE2521" s="69"/>
      <c r="DF2521" s="69"/>
      <c r="DG2521" s="69"/>
      <c r="DH2521" s="69"/>
      <c r="DI2521" s="69"/>
      <c r="DJ2521" s="69"/>
      <c r="DK2521" s="69"/>
      <c r="DL2521" s="69"/>
      <c r="DM2521" s="69"/>
      <c r="DN2521" s="69"/>
      <c r="DO2521" s="69"/>
      <c r="DP2521" s="69"/>
      <c r="DQ2521" s="69"/>
      <c r="DR2521" s="69"/>
      <c r="DS2521" s="69"/>
      <c r="DT2521" s="69"/>
      <c r="DU2521" s="69"/>
      <c r="DV2521" s="69"/>
      <c r="DW2521" s="69"/>
      <c r="DX2521" s="69"/>
      <c r="DY2521" s="69"/>
      <c r="DZ2521" s="69"/>
      <c r="EA2521" s="69"/>
      <c r="EB2521" s="69"/>
      <c r="EC2521" s="69"/>
      <c r="ED2521" s="69"/>
      <c r="EE2521" s="69"/>
      <c r="EF2521" s="69"/>
      <c r="EG2521" s="69"/>
      <c r="EH2521" s="69"/>
      <c r="EI2521" s="69"/>
      <c r="EJ2521" s="69"/>
      <c r="EK2521" s="69"/>
      <c r="EL2521" s="69"/>
      <c r="EM2521" s="69"/>
      <c r="EN2521" s="69"/>
      <c r="EO2521" s="69"/>
      <c r="EP2521" s="69"/>
      <c r="EQ2521" s="69"/>
      <c r="ER2521" s="69"/>
      <c r="ES2521" s="69"/>
      <c r="ET2521" s="69"/>
      <c r="EU2521" s="69"/>
      <c r="EV2521" s="69"/>
      <c r="EW2521" s="69"/>
      <c r="EX2521" s="69"/>
      <c r="EY2521" s="69"/>
      <c r="EZ2521" s="69"/>
      <c r="FA2521" s="69"/>
      <c r="FB2521" s="69"/>
      <c r="FC2521" s="69"/>
      <c r="FD2521" s="69"/>
      <c r="FE2521" s="69"/>
      <c r="FF2521" s="69"/>
      <c r="FG2521" s="69"/>
      <c r="FH2521" s="69"/>
      <c r="FI2521" s="69"/>
      <c r="FJ2521" s="69"/>
      <c r="FK2521" s="69"/>
      <c r="FL2521" s="69"/>
      <c r="FM2521" s="69"/>
      <c r="FN2521" s="69"/>
      <c r="FO2521" s="69"/>
      <c r="FP2521" s="69"/>
      <c r="FQ2521" s="69"/>
      <c r="FR2521" s="69"/>
      <c r="FS2521" s="69"/>
      <c r="FT2521" s="69"/>
      <c r="FU2521" s="69"/>
      <c r="FV2521" s="69"/>
      <c r="FW2521" s="69"/>
      <c r="FX2521" s="69"/>
      <c r="FY2521" s="69"/>
      <c r="FZ2521" s="69"/>
      <c r="GA2521" s="69"/>
      <c r="GB2521" s="69"/>
      <c r="GC2521" s="69"/>
      <c r="GD2521" s="69"/>
      <c r="GE2521" s="69"/>
      <c r="GF2521" s="69"/>
      <c r="GG2521" s="69"/>
      <c r="GH2521" s="69"/>
      <c r="GI2521" s="69"/>
      <c r="GJ2521" s="69"/>
      <c r="GK2521" s="69"/>
      <c r="GL2521" s="69"/>
      <c r="GM2521" s="69"/>
      <c r="GN2521" s="69"/>
      <c r="GO2521" s="69"/>
      <c r="GP2521" s="69"/>
      <c r="GQ2521" s="69"/>
      <c r="GR2521" s="69"/>
      <c r="GS2521" s="69"/>
      <c r="GT2521" s="69"/>
      <c r="GU2521" s="69"/>
      <c r="GV2521" s="69"/>
      <c r="GW2521" s="69"/>
      <c r="GX2521" s="69"/>
      <c r="GY2521" s="69"/>
      <c r="GZ2521" s="69"/>
      <c r="HA2521" s="69"/>
      <c r="HB2521" s="69"/>
      <c r="HC2521" s="69"/>
      <c r="HD2521" s="69"/>
      <c r="HE2521" s="69"/>
      <c r="HF2521" s="69"/>
      <c r="HG2521" s="69"/>
      <c r="HH2521" s="69"/>
      <c r="HI2521" s="69"/>
      <c r="HJ2521" s="69"/>
      <c r="HK2521" s="69"/>
      <c r="HL2521" s="69"/>
      <c r="HM2521" s="69"/>
      <c r="HN2521" s="69"/>
      <c r="HO2521" s="69"/>
      <c r="HP2521" s="69"/>
      <c r="HQ2521" s="69"/>
      <c r="HR2521" s="69"/>
      <c r="HS2521" s="69"/>
      <c r="HT2521" s="69"/>
      <c r="HU2521" s="69"/>
      <c r="HV2521" s="69"/>
      <c r="HW2521" s="69"/>
      <c r="HX2521" s="69"/>
      <c r="HY2521" s="69"/>
      <c r="HZ2521" s="69"/>
      <c r="IA2521" s="69"/>
      <c r="IB2521" s="69"/>
      <c r="IC2521" s="69"/>
      <c r="ID2521" s="69"/>
      <c r="IE2521" s="69"/>
      <c r="IF2521" s="69"/>
      <c r="IG2521" s="69"/>
      <c r="IH2521" s="69"/>
      <c r="II2521" s="69"/>
      <c r="IJ2521" s="69"/>
      <c r="IK2521" s="69"/>
      <c r="IL2521" s="69"/>
      <c r="IM2521" s="69"/>
      <c r="IN2521" s="69"/>
    </row>
    <row r="2522" spans="1:248" s="70" customFormat="1" ht="47.1" customHeight="1" x14ac:dyDescent="0.2">
      <c r="A2522" s="33" t="s">
        <v>1257</v>
      </c>
      <c r="B2522" s="83">
        <v>52186</v>
      </c>
      <c r="C2522" s="34" t="s">
        <v>1258</v>
      </c>
      <c r="D2522" s="361">
        <v>13000</v>
      </c>
      <c r="E2522" s="69"/>
      <c r="F2522" s="69"/>
      <c r="G2522" s="69"/>
      <c r="H2522" s="69"/>
      <c r="I2522" s="69"/>
      <c r="J2522" s="69"/>
      <c r="N2522" s="69"/>
      <c r="O2522" s="69"/>
      <c r="P2522" s="69"/>
      <c r="Q2522" s="69"/>
      <c r="R2522" s="69"/>
      <c r="S2522" s="69"/>
      <c r="T2522" s="69"/>
      <c r="U2522" s="69"/>
      <c r="V2522" s="69"/>
      <c r="W2522" s="69"/>
      <c r="X2522" s="69"/>
      <c r="Y2522" s="69"/>
      <c r="Z2522" s="69"/>
      <c r="AA2522" s="69"/>
      <c r="AB2522" s="69"/>
      <c r="AC2522" s="69"/>
      <c r="AD2522" s="69"/>
      <c r="AE2522" s="69"/>
      <c r="AF2522" s="69"/>
      <c r="AG2522" s="69"/>
      <c r="AH2522" s="69"/>
      <c r="AI2522" s="69"/>
      <c r="AJ2522" s="69"/>
      <c r="AK2522" s="69"/>
      <c r="AL2522" s="69"/>
      <c r="AM2522" s="69"/>
      <c r="AN2522" s="69"/>
      <c r="AO2522" s="69"/>
      <c r="AP2522" s="69"/>
      <c r="AQ2522" s="69"/>
      <c r="AR2522" s="69"/>
      <c r="AS2522" s="69"/>
      <c r="AT2522" s="69"/>
      <c r="AU2522" s="69"/>
      <c r="AV2522" s="69"/>
      <c r="AW2522" s="69"/>
      <c r="AX2522" s="69"/>
      <c r="AY2522" s="69"/>
      <c r="AZ2522" s="69"/>
      <c r="BA2522" s="69"/>
      <c r="BB2522" s="69"/>
      <c r="BC2522" s="69"/>
      <c r="BD2522" s="69"/>
      <c r="BE2522" s="69"/>
      <c r="BF2522" s="69"/>
      <c r="BG2522" s="69"/>
      <c r="BH2522" s="69"/>
      <c r="BI2522" s="69"/>
      <c r="BJ2522" s="69"/>
      <c r="BK2522" s="69"/>
      <c r="BL2522" s="69"/>
      <c r="BM2522" s="69"/>
      <c r="BN2522" s="69"/>
      <c r="BO2522" s="69"/>
      <c r="BP2522" s="69"/>
      <c r="BQ2522" s="69"/>
      <c r="BR2522" s="69"/>
      <c r="BS2522" s="69"/>
      <c r="BT2522" s="69"/>
      <c r="BU2522" s="69"/>
      <c r="BV2522" s="69"/>
      <c r="BW2522" s="69"/>
      <c r="BX2522" s="69"/>
      <c r="BY2522" s="69"/>
      <c r="BZ2522" s="69"/>
      <c r="CA2522" s="69"/>
      <c r="CB2522" s="69"/>
      <c r="CC2522" s="69"/>
      <c r="CD2522" s="69"/>
      <c r="CE2522" s="69"/>
      <c r="CF2522" s="69"/>
      <c r="CG2522" s="69"/>
      <c r="CH2522" s="69"/>
      <c r="CI2522" s="69"/>
      <c r="CJ2522" s="69"/>
      <c r="CK2522" s="69"/>
      <c r="CL2522" s="69"/>
      <c r="CM2522" s="69"/>
      <c r="CN2522" s="69"/>
      <c r="CO2522" s="69"/>
      <c r="CP2522" s="69"/>
      <c r="CQ2522" s="69"/>
      <c r="CR2522" s="69"/>
      <c r="CS2522" s="69"/>
      <c r="CT2522" s="69"/>
      <c r="CU2522" s="69"/>
      <c r="CV2522" s="69"/>
      <c r="CW2522" s="69"/>
      <c r="CX2522" s="69"/>
      <c r="CY2522" s="69"/>
      <c r="CZ2522" s="69"/>
      <c r="DA2522" s="69"/>
      <c r="DB2522" s="69"/>
      <c r="DC2522" s="69"/>
      <c r="DD2522" s="69"/>
      <c r="DE2522" s="69"/>
      <c r="DF2522" s="69"/>
      <c r="DG2522" s="69"/>
      <c r="DH2522" s="69"/>
      <c r="DI2522" s="69"/>
      <c r="DJ2522" s="69"/>
      <c r="DK2522" s="69"/>
      <c r="DL2522" s="69"/>
      <c r="DM2522" s="69"/>
      <c r="DN2522" s="69"/>
      <c r="DO2522" s="69"/>
      <c r="DP2522" s="69"/>
      <c r="DQ2522" s="69"/>
      <c r="DR2522" s="69"/>
      <c r="DS2522" s="69"/>
      <c r="DT2522" s="69"/>
      <c r="DU2522" s="69"/>
      <c r="DV2522" s="69"/>
      <c r="DW2522" s="69"/>
      <c r="DX2522" s="69"/>
      <c r="DY2522" s="69"/>
      <c r="DZ2522" s="69"/>
      <c r="EA2522" s="69"/>
      <c r="EB2522" s="69"/>
      <c r="EC2522" s="69"/>
      <c r="ED2522" s="69"/>
      <c r="EE2522" s="69"/>
      <c r="EF2522" s="69"/>
      <c r="EG2522" s="69"/>
      <c r="EH2522" s="69"/>
      <c r="EI2522" s="69"/>
      <c r="EJ2522" s="69"/>
      <c r="EK2522" s="69"/>
      <c r="EL2522" s="69"/>
      <c r="EM2522" s="69"/>
      <c r="EN2522" s="69"/>
      <c r="EO2522" s="69"/>
      <c r="EP2522" s="69"/>
      <c r="EQ2522" s="69"/>
      <c r="ER2522" s="69"/>
      <c r="ES2522" s="69"/>
      <c r="ET2522" s="69"/>
      <c r="EU2522" s="69"/>
      <c r="EV2522" s="69"/>
      <c r="EW2522" s="69"/>
      <c r="EX2522" s="69"/>
      <c r="EY2522" s="69"/>
      <c r="EZ2522" s="69"/>
      <c r="FA2522" s="69"/>
      <c r="FB2522" s="69"/>
      <c r="FC2522" s="69"/>
      <c r="FD2522" s="69"/>
      <c r="FE2522" s="69"/>
      <c r="FF2522" s="69"/>
      <c r="FG2522" s="69"/>
      <c r="FH2522" s="69"/>
      <c r="FI2522" s="69"/>
      <c r="FJ2522" s="69"/>
      <c r="FK2522" s="69"/>
      <c r="FL2522" s="69"/>
      <c r="FM2522" s="69"/>
      <c r="FN2522" s="69"/>
      <c r="FO2522" s="69"/>
      <c r="FP2522" s="69"/>
      <c r="FQ2522" s="69"/>
      <c r="FR2522" s="69"/>
      <c r="FS2522" s="69"/>
      <c r="FT2522" s="69"/>
      <c r="FU2522" s="69"/>
      <c r="FV2522" s="69"/>
      <c r="FW2522" s="69"/>
      <c r="FX2522" s="69"/>
      <c r="FY2522" s="69"/>
      <c r="FZ2522" s="69"/>
      <c r="GA2522" s="69"/>
      <c r="GB2522" s="69"/>
      <c r="GC2522" s="69"/>
      <c r="GD2522" s="69"/>
      <c r="GE2522" s="69"/>
      <c r="GF2522" s="69"/>
      <c r="GG2522" s="69"/>
      <c r="GH2522" s="69"/>
      <c r="GI2522" s="69"/>
      <c r="GJ2522" s="69"/>
      <c r="GK2522" s="69"/>
      <c r="GL2522" s="69"/>
      <c r="GM2522" s="69"/>
      <c r="GN2522" s="69"/>
      <c r="GO2522" s="69"/>
      <c r="GP2522" s="69"/>
      <c r="GQ2522" s="69"/>
      <c r="GR2522" s="69"/>
      <c r="GS2522" s="69"/>
      <c r="GT2522" s="69"/>
      <c r="GU2522" s="69"/>
      <c r="GV2522" s="69"/>
      <c r="GW2522" s="69"/>
      <c r="GX2522" s="69"/>
      <c r="GY2522" s="69"/>
      <c r="GZ2522" s="69"/>
      <c r="HA2522" s="69"/>
      <c r="HB2522" s="69"/>
      <c r="HC2522" s="69"/>
      <c r="HD2522" s="69"/>
      <c r="HE2522" s="69"/>
      <c r="HF2522" s="69"/>
      <c r="HG2522" s="69"/>
      <c r="HH2522" s="69"/>
      <c r="HI2522" s="69"/>
      <c r="HJ2522" s="69"/>
      <c r="HK2522" s="69"/>
      <c r="HL2522" s="69"/>
      <c r="HM2522" s="69"/>
      <c r="HN2522" s="69"/>
      <c r="HO2522" s="69"/>
      <c r="HP2522" s="69"/>
      <c r="HQ2522" s="69"/>
      <c r="HR2522" s="69"/>
      <c r="HS2522" s="69"/>
      <c r="HT2522" s="69"/>
      <c r="HU2522" s="69"/>
      <c r="HV2522" s="69"/>
      <c r="HW2522" s="69"/>
      <c r="HX2522" s="69"/>
      <c r="HY2522" s="69"/>
      <c r="HZ2522" s="69"/>
      <c r="IA2522" s="69"/>
      <c r="IB2522" s="69"/>
      <c r="IC2522" s="69"/>
      <c r="ID2522" s="69"/>
      <c r="IE2522" s="69"/>
      <c r="IF2522" s="69"/>
      <c r="IG2522" s="69"/>
      <c r="IH2522" s="69"/>
      <c r="II2522" s="69"/>
      <c r="IJ2522" s="69"/>
      <c r="IK2522" s="69"/>
      <c r="IL2522" s="69"/>
      <c r="IM2522" s="69"/>
      <c r="IN2522" s="69"/>
    </row>
    <row r="2523" spans="1:248" s="70" customFormat="1" ht="47.1" customHeight="1" x14ac:dyDescent="0.2">
      <c r="A2523" s="33" t="s">
        <v>1259</v>
      </c>
      <c r="B2523" s="83">
        <v>52187</v>
      </c>
      <c r="C2523" s="34" t="s">
        <v>1260</v>
      </c>
      <c r="D2523" s="361">
        <v>10000</v>
      </c>
      <c r="E2523" s="69"/>
      <c r="F2523" s="69"/>
      <c r="G2523" s="69"/>
      <c r="H2523" s="69"/>
      <c r="I2523" s="69"/>
      <c r="J2523" s="69"/>
      <c r="N2523" s="69"/>
      <c r="O2523" s="69"/>
      <c r="P2523" s="69"/>
      <c r="Q2523" s="69"/>
      <c r="R2523" s="69"/>
      <c r="S2523" s="69"/>
      <c r="T2523" s="69"/>
      <c r="U2523" s="69"/>
      <c r="V2523" s="69"/>
      <c r="W2523" s="69"/>
      <c r="X2523" s="69"/>
      <c r="Y2523" s="69"/>
      <c r="Z2523" s="69"/>
      <c r="AA2523" s="69"/>
      <c r="AB2523" s="69"/>
      <c r="AC2523" s="69"/>
      <c r="AD2523" s="69"/>
      <c r="AE2523" s="69"/>
      <c r="AF2523" s="69"/>
      <c r="AG2523" s="69"/>
      <c r="AH2523" s="69"/>
      <c r="AI2523" s="69"/>
      <c r="AJ2523" s="69"/>
      <c r="AK2523" s="69"/>
      <c r="AL2523" s="69"/>
      <c r="AM2523" s="69"/>
      <c r="AN2523" s="69"/>
      <c r="AO2523" s="69"/>
      <c r="AP2523" s="69"/>
      <c r="AQ2523" s="69"/>
      <c r="AR2523" s="69"/>
      <c r="AS2523" s="69"/>
      <c r="AT2523" s="69"/>
      <c r="AU2523" s="69"/>
      <c r="AV2523" s="69"/>
      <c r="AW2523" s="69"/>
      <c r="AX2523" s="69"/>
      <c r="AY2523" s="69"/>
      <c r="AZ2523" s="69"/>
      <c r="BA2523" s="69"/>
      <c r="BB2523" s="69"/>
      <c r="BC2523" s="69"/>
      <c r="BD2523" s="69"/>
      <c r="BE2523" s="69"/>
      <c r="BF2523" s="69"/>
      <c r="BG2523" s="69"/>
      <c r="BH2523" s="69"/>
      <c r="BI2523" s="69"/>
      <c r="BJ2523" s="69"/>
      <c r="BK2523" s="69"/>
      <c r="BL2523" s="69"/>
      <c r="BM2523" s="69"/>
      <c r="BN2523" s="69"/>
      <c r="BO2523" s="69"/>
      <c r="BP2523" s="69"/>
      <c r="BQ2523" s="69"/>
      <c r="BR2523" s="69"/>
      <c r="BS2523" s="69"/>
      <c r="BT2523" s="69"/>
      <c r="BU2523" s="69"/>
      <c r="BV2523" s="69"/>
      <c r="BW2523" s="69"/>
      <c r="BX2523" s="69"/>
      <c r="BY2523" s="69"/>
      <c r="BZ2523" s="69"/>
      <c r="CA2523" s="69"/>
      <c r="CB2523" s="69"/>
      <c r="CC2523" s="69"/>
      <c r="CD2523" s="69"/>
      <c r="CE2523" s="69"/>
      <c r="CF2523" s="69"/>
      <c r="CG2523" s="69"/>
      <c r="CH2523" s="69"/>
      <c r="CI2523" s="69"/>
      <c r="CJ2523" s="69"/>
      <c r="CK2523" s="69"/>
      <c r="CL2523" s="69"/>
      <c r="CM2523" s="69"/>
      <c r="CN2523" s="69"/>
      <c r="CO2523" s="69"/>
      <c r="CP2523" s="69"/>
      <c r="CQ2523" s="69"/>
      <c r="CR2523" s="69"/>
      <c r="CS2523" s="69"/>
      <c r="CT2523" s="69"/>
      <c r="CU2523" s="69"/>
      <c r="CV2523" s="69"/>
      <c r="CW2523" s="69"/>
      <c r="CX2523" s="69"/>
      <c r="CY2523" s="69"/>
      <c r="CZ2523" s="69"/>
      <c r="DA2523" s="69"/>
      <c r="DB2523" s="69"/>
      <c r="DC2523" s="69"/>
      <c r="DD2523" s="69"/>
      <c r="DE2523" s="69"/>
      <c r="DF2523" s="69"/>
      <c r="DG2523" s="69"/>
      <c r="DH2523" s="69"/>
      <c r="DI2523" s="69"/>
      <c r="DJ2523" s="69"/>
      <c r="DK2523" s="69"/>
      <c r="DL2523" s="69"/>
      <c r="DM2523" s="69"/>
      <c r="DN2523" s="69"/>
      <c r="DO2523" s="69"/>
      <c r="DP2523" s="69"/>
      <c r="DQ2523" s="69"/>
      <c r="DR2523" s="69"/>
      <c r="DS2523" s="69"/>
      <c r="DT2523" s="69"/>
      <c r="DU2523" s="69"/>
      <c r="DV2523" s="69"/>
      <c r="DW2523" s="69"/>
      <c r="DX2523" s="69"/>
      <c r="DY2523" s="69"/>
      <c r="DZ2523" s="69"/>
      <c r="EA2523" s="69"/>
      <c r="EB2523" s="69"/>
      <c r="EC2523" s="69"/>
      <c r="ED2523" s="69"/>
      <c r="EE2523" s="69"/>
      <c r="EF2523" s="69"/>
      <c r="EG2523" s="69"/>
      <c r="EH2523" s="69"/>
      <c r="EI2523" s="69"/>
      <c r="EJ2523" s="69"/>
      <c r="EK2523" s="69"/>
      <c r="EL2523" s="69"/>
      <c r="EM2523" s="69"/>
      <c r="EN2523" s="69"/>
      <c r="EO2523" s="69"/>
      <c r="EP2523" s="69"/>
      <c r="EQ2523" s="69"/>
      <c r="ER2523" s="69"/>
      <c r="ES2523" s="69"/>
      <c r="ET2523" s="69"/>
      <c r="EU2523" s="69"/>
      <c r="EV2523" s="69"/>
      <c r="EW2523" s="69"/>
      <c r="EX2523" s="69"/>
      <c r="EY2523" s="69"/>
      <c r="EZ2523" s="69"/>
      <c r="FA2523" s="69"/>
      <c r="FB2523" s="69"/>
      <c r="FC2523" s="69"/>
      <c r="FD2523" s="69"/>
      <c r="FE2523" s="69"/>
      <c r="FF2523" s="69"/>
      <c r="FG2523" s="69"/>
      <c r="FH2523" s="69"/>
      <c r="FI2523" s="69"/>
      <c r="FJ2523" s="69"/>
      <c r="FK2523" s="69"/>
      <c r="FL2523" s="69"/>
      <c r="FM2523" s="69"/>
      <c r="FN2523" s="69"/>
      <c r="FO2523" s="69"/>
      <c r="FP2523" s="69"/>
      <c r="FQ2523" s="69"/>
      <c r="FR2523" s="69"/>
      <c r="FS2523" s="69"/>
      <c r="FT2523" s="69"/>
      <c r="FU2523" s="69"/>
      <c r="FV2523" s="69"/>
      <c r="FW2523" s="69"/>
      <c r="FX2523" s="69"/>
      <c r="FY2523" s="69"/>
      <c r="FZ2523" s="69"/>
      <c r="GA2523" s="69"/>
      <c r="GB2523" s="69"/>
      <c r="GC2523" s="69"/>
      <c r="GD2523" s="69"/>
      <c r="GE2523" s="69"/>
      <c r="GF2523" s="69"/>
      <c r="GG2523" s="69"/>
      <c r="GH2523" s="69"/>
      <c r="GI2523" s="69"/>
      <c r="GJ2523" s="69"/>
      <c r="GK2523" s="69"/>
      <c r="GL2523" s="69"/>
      <c r="GM2523" s="69"/>
      <c r="GN2523" s="69"/>
      <c r="GO2523" s="69"/>
      <c r="GP2523" s="69"/>
      <c r="GQ2523" s="69"/>
      <c r="GR2523" s="69"/>
      <c r="GS2523" s="69"/>
      <c r="GT2523" s="69"/>
      <c r="GU2523" s="69"/>
      <c r="GV2523" s="69"/>
      <c r="GW2523" s="69"/>
      <c r="GX2523" s="69"/>
      <c r="GY2523" s="69"/>
      <c r="GZ2523" s="69"/>
      <c r="HA2523" s="69"/>
      <c r="HB2523" s="69"/>
      <c r="HC2523" s="69"/>
      <c r="HD2523" s="69"/>
      <c r="HE2523" s="69"/>
      <c r="HF2523" s="69"/>
      <c r="HG2523" s="69"/>
      <c r="HH2523" s="69"/>
      <c r="HI2523" s="69"/>
      <c r="HJ2523" s="69"/>
      <c r="HK2523" s="69"/>
      <c r="HL2523" s="69"/>
      <c r="HM2523" s="69"/>
      <c r="HN2523" s="69"/>
      <c r="HO2523" s="69"/>
      <c r="HP2523" s="69"/>
      <c r="HQ2523" s="69"/>
      <c r="HR2523" s="69"/>
      <c r="HS2523" s="69"/>
      <c r="HT2523" s="69"/>
      <c r="HU2523" s="69"/>
      <c r="HV2523" s="69"/>
      <c r="HW2523" s="69"/>
      <c r="HX2523" s="69"/>
      <c r="HY2523" s="69"/>
      <c r="HZ2523" s="69"/>
      <c r="IA2523" s="69"/>
      <c r="IB2523" s="69"/>
      <c r="IC2523" s="69"/>
      <c r="ID2523" s="69"/>
      <c r="IE2523" s="69"/>
      <c r="IF2523" s="69"/>
      <c r="IG2523" s="69"/>
      <c r="IH2523" s="69"/>
      <c r="II2523" s="69"/>
      <c r="IJ2523" s="69"/>
      <c r="IK2523" s="69"/>
      <c r="IL2523" s="69"/>
      <c r="IM2523" s="69"/>
      <c r="IN2523" s="69"/>
    </row>
    <row r="2524" spans="1:248" s="70" customFormat="1" ht="47.1" customHeight="1" x14ac:dyDescent="0.2">
      <c r="A2524" s="33" t="s">
        <v>1261</v>
      </c>
      <c r="B2524" s="83">
        <v>52188</v>
      </c>
      <c r="C2524" s="34" t="s">
        <v>1262</v>
      </c>
      <c r="D2524" s="361">
        <v>12000</v>
      </c>
      <c r="E2524" s="69"/>
      <c r="F2524" s="69"/>
      <c r="G2524" s="69"/>
      <c r="H2524" s="69"/>
      <c r="I2524" s="69"/>
      <c r="J2524" s="69"/>
      <c r="N2524" s="69"/>
      <c r="O2524" s="69"/>
      <c r="P2524" s="69"/>
      <c r="Q2524" s="69"/>
      <c r="R2524" s="69"/>
      <c r="S2524" s="69"/>
      <c r="T2524" s="69"/>
      <c r="U2524" s="69"/>
      <c r="V2524" s="69"/>
      <c r="W2524" s="69"/>
      <c r="X2524" s="69"/>
      <c r="Y2524" s="69"/>
      <c r="Z2524" s="69"/>
      <c r="AA2524" s="69"/>
      <c r="AB2524" s="69"/>
      <c r="AC2524" s="69"/>
      <c r="AD2524" s="69"/>
      <c r="AE2524" s="69"/>
      <c r="AF2524" s="69"/>
      <c r="AG2524" s="69"/>
      <c r="AH2524" s="69"/>
      <c r="AI2524" s="69"/>
      <c r="AJ2524" s="69"/>
      <c r="AK2524" s="69"/>
      <c r="AL2524" s="69"/>
      <c r="AM2524" s="69"/>
      <c r="AN2524" s="69"/>
      <c r="AO2524" s="69"/>
      <c r="AP2524" s="69"/>
      <c r="AQ2524" s="69"/>
      <c r="AR2524" s="69"/>
      <c r="AS2524" s="69"/>
      <c r="AT2524" s="69"/>
      <c r="AU2524" s="69"/>
      <c r="AV2524" s="69"/>
      <c r="AW2524" s="69"/>
      <c r="AX2524" s="69"/>
      <c r="AY2524" s="69"/>
      <c r="AZ2524" s="69"/>
      <c r="BA2524" s="69"/>
      <c r="BB2524" s="69"/>
      <c r="BC2524" s="69"/>
      <c r="BD2524" s="69"/>
      <c r="BE2524" s="69"/>
      <c r="BF2524" s="69"/>
      <c r="BG2524" s="69"/>
      <c r="BH2524" s="69"/>
      <c r="BI2524" s="69"/>
      <c r="BJ2524" s="69"/>
      <c r="BK2524" s="69"/>
      <c r="BL2524" s="69"/>
      <c r="BM2524" s="69"/>
      <c r="BN2524" s="69"/>
      <c r="BO2524" s="69"/>
      <c r="BP2524" s="69"/>
      <c r="BQ2524" s="69"/>
      <c r="BR2524" s="69"/>
      <c r="BS2524" s="69"/>
      <c r="BT2524" s="69"/>
      <c r="BU2524" s="69"/>
      <c r="BV2524" s="69"/>
      <c r="BW2524" s="69"/>
      <c r="BX2524" s="69"/>
      <c r="BY2524" s="69"/>
      <c r="BZ2524" s="69"/>
      <c r="CA2524" s="69"/>
      <c r="CB2524" s="69"/>
      <c r="CC2524" s="69"/>
      <c r="CD2524" s="69"/>
      <c r="CE2524" s="69"/>
      <c r="CF2524" s="69"/>
      <c r="CG2524" s="69"/>
      <c r="CH2524" s="69"/>
      <c r="CI2524" s="69"/>
      <c r="CJ2524" s="69"/>
      <c r="CK2524" s="69"/>
      <c r="CL2524" s="69"/>
      <c r="CM2524" s="69"/>
      <c r="CN2524" s="69"/>
      <c r="CO2524" s="69"/>
      <c r="CP2524" s="69"/>
      <c r="CQ2524" s="69"/>
      <c r="CR2524" s="69"/>
      <c r="CS2524" s="69"/>
      <c r="CT2524" s="69"/>
      <c r="CU2524" s="69"/>
      <c r="CV2524" s="69"/>
      <c r="CW2524" s="69"/>
      <c r="CX2524" s="69"/>
      <c r="CY2524" s="69"/>
      <c r="CZ2524" s="69"/>
      <c r="DA2524" s="69"/>
      <c r="DB2524" s="69"/>
      <c r="DC2524" s="69"/>
      <c r="DD2524" s="69"/>
      <c r="DE2524" s="69"/>
      <c r="DF2524" s="69"/>
      <c r="DG2524" s="69"/>
      <c r="DH2524" s="69"/>
      <c r="DI2524" s="69"/>
      <c r="DJ2524" s="69"/>
      <c r="DK2524" s="69"/>
      <c r="DL2524" s="69"/>
      <c r="DM2524" s="69"/>
      <c r="DN2524" s="69"/>
      <c r="DO2524" s="69"/>
      <c r="DP2524" s="69"/>
      <c r="DQ2524" s="69"/>
      <c r="DR2524" s="69"/>
      <c r="DS2524" s="69"/>
      <c r="DT2524" s="69"/>
      <c r="DU2524" s="69"/>
      <c r="DV2524" s="69"/>
      <c r="DW2524" s="69"/>
      <c r="DX2524" s="69"/>
      <c r="DY2524" s="69"/>
      <c r="DZ2524" s="69"/>
      <c r="EA2524" s="69"/>
      <c r="EB2524" s="69"/>
      <c r="EC2524" s="69"/>
      <c r="ED2524" s="69"/>
      <c r="EE2524" s="69"/>
      <c r="EF2524" s="69"/>
      <c r="EG2524" s="69"/>
      <c r="EH2524" s="69"/>
      <c r="EI2524" s="69"/>
      <c r="EJ2524" s="69"/>
      <c r="EK2524" s="69"/>
      <c r="EL2524" s="69"/>
      <c r="EM2524" s="69"/>
      <c r="EN2524" s="69"/>
      <c r="EO2524" s="69"/>
      <c r="EP2524" s="69"/>
      <c r="EQ2524" s="69"/>
      <c r="ER2524" s="69"/>
      <c r="ES2524" s="69"/>
      <c r="ET2524" s="69"/>
      <c r="EU2524" s="69"/>
      <c r="EV2524" s="69"/>
      <c r="EW2524" s="69"/>
      <c r="EX2524" s="69"/>
      <c r="EY2524" s="69"/>
      <c r="EZ2524" s="69"/>
      <c r="FA2524" s="69"/>
      <c r="FB2524" s="69"/>
      <c r="FC2524" s="69"/>
      <c r="FD2524" s="69"/>
      <c r="FE2524" s="69"/>
      <c r="FF2524" s="69"/>
      <c r="FG2524" s="69"/>
      <c r="FH2524" s="69"/>
      <c r="FI2524" s="69"/>
      <c r="FJ2524" s="69"/>
      <c r="FK2524" s="69"/>
      <c r="FL2524" s="69"/>
      <c r="FM2524" s="69"/>
      <c r="FN2524" s="69"/>
      <c r="FO2524" s="69"/>
      <c r="FP2524" s="69"/>
      <c r="FQ2524" s="69"/>
      <c r="FR2524" s="69"/>
      <c r="FS2524" s="69"/>
      <c r="FT2524" s="69"/>
      <c r="FU2524" s="69"/>
      <c r="FV2524" s="69"/>
      <c r="FW2524" s="69"/>
      <c r="FX2524" s="69"/>
      <c r="FY2524" s="69"/>
      <c r="FZ2524" s="69"/>
      <c r="GA2524" s="69"/>
      <c r="GB2524" s="69"/>
      <c r="GC2524" s="69"/>
      <c r="GD2524" s="69"/>
      <c r="GE2524" s="69"/>
      <c r="GF2524" s="69"/>
      <c r="GG2524" s="69"/>
      <c r="GH2524" s="69"/>
      <c r="GI2524" s="69"/>
      <c r="GJ2524" s="69"/>
      <c r="GK2524" s="69"/>
      <c r="GL2524" s="69"/>
      <c r="GM2524" s="69"/>
      <c r="GN2524" s="69"/>
      <c r="GO2524" s="69"/>
      <c r="GP2524" s="69"/>
      <c r="GQ2524" s="69"/>
      <c r="GR2524" s="69"/>
      <c r="GS2524" s="69"/>
      <c r="GT2524" s="69"/>
      <c r="GU2524" s="69"/>
      <c r="GV2524" s="69"/>
      <c r="GW2524" s="69"/>
      <c r="GX2524" s="69"/>
      <c r="GY2524" s="69"/>
      <c r="GZ2524" s="69"/>
      <c r="HA2524" s="69"/>
      <c r="HB2524" s="69"/>
      <c r="HC2524" s="69"/>
      <c r="HD2524" s="69"/>
      <c r="HE2524" s="69"/>
      <c r="HF2524" s="69"/>
      <c r="HG2524" s="69"/>
      <c r="HH2524" s="69"/>
      <c r="HI2524" s="69"/>
      <c r="HJ2524" s="69"/>
      <c r="HK2524" s="69"/>
      <c r="HL2524" s="69"/>
      <c r="HM2524" s="69"/>
      <c r="HN2524" s="69"/>
      <c r="HO2524" s="69"/>
      <c r="HP2524" s="69"/>
      <c r="HQ2524" s="69"/>
      <c r="HR2524" s="69"/>
      <c r="HS2524" s="69"/>
      <c r="HT2524" s="69"/>
      <c r="HU2524" s="69"/>
      <c r="HV2524" s="69"/>
      <c r="HW2524" s="69"/>
      <c r="HX2524" s="69"/>
      <c r="HY2524" s="69"/>
      <c r="HZ2524" s="69"/>
      <c r="IA2524" s="69"/>
      <c r="IB2524" s="69"/>
      <c r="IC2524" s="69"/>
      <c r="ID2524" s="69"/>
      <c r="IE2524" s="69"/>
      <c r="IF2524" s="69"/>
      <c r="IG2524" s="69"/>
      <c r="IH2524" s="69"/>
      <c r="II2524" s="69"/>
      <c r="IJ2524" s="69"/>
      <c r="IK2524" s="69"/>
      <c r="IL2524" s="69"/>
      <c r="IM2524" s="69"/>
      <c r="IN2524" s="69"/>
    </row>
    <row r="2525" spans="1:248" s="70" customFormat="1" ht="47.1" customHeight="1" x14ac:dyDescent="0.2">
      <c r="A2525" s="33" t="s">
        <v>1264</v>
      </c>
      <c r="B2525" s="83">
        <v>52189</v>
      </c>
      <c r="C2525" s="34" t="s">
        <v>1263</v>
      </c>
      <c r="D2525" s="361">
        <v>10000</v>
      </c>
      <c r="E2525" s="69"/>
      <c r="F2525" s="69"/>
      <c r="G2525" s="69"/>
      <c r="H2525" s="69"/>
      <c r="I2525" s="69"/>
      <c r="J2525" s="69"/>
      <c r="N2525" s="69"/>
      <c r="O2525" s="69"/>
      <c r="P2525" s="69"/>
      <c r="Q2525" s="69"/>
      <c r="R2525" s="69"/>
      <c r="S2525" s="69"/>
      <c r="T2525" s="69"/>
      <c r="U2525" s="69"/>
      <c r="V2525" s="69"/>
      <c r="W2525" s="69"/>
      <c r="X2525" s="69"/>
      <c r="Y2525" s="69"/>
      <c r="Z2525" s="69"/>
      <c r="AA2525" s="69"/>
      <c r="AB2525" s="69"/>
      <c r="AC2525" s="69"/>
      <c r="AD2525" s="69"/>
      <c r="AE2525" s="69"/>
      <c r="AF2525" s="69"/>
      <c r="AG2525" s="69"/>
      <c r="AH2525" s="69"/>
      <c r="AI2525" s="69"/>
      <c r="AJ2525" s="69"/>
      <c r="AK2525" s="69"/>
      <c r="AL2525" s="69"/>
      <c r="AM2525" s="69"/>
      <c r="AN2525" s="69"/>
      <c r="AO2525" s="69"/>
      <c r="AP2525" s="69"/>
      <c r="AQ2525" s="69"/>
      <c r="AR2525" s="69"/>
      <c r="AS2525" s="69"/>
      <c r="AT2525" s="69"/>
      <c r="AU2525" s="69"/>
      <c r="AV2525" s="69"/>
      <c r="AW2525" s="69"/>
      <c r="AX2525" s="69"/>
      <c r="AY2525" s="69"/>
      <c r="AZ2525" s="69"/>
      <c r="BA2525" s="69"/>
      <c r="BB2525" s="69"/>
      <c r="BC2525" s="69"/>
      <c r="BD2525" s="69"/>
      <c r="BE2525" s="69"/>
      <c r="BF2525" s="69"/>
      <c r="BG2525" s="69"/>
      <c r="BH2525" s="69"/>
      <c r="BI2525" s="69"/>
      <c r="BJ2525" s="69"/>
      <c r="BK2525" s="69"/>
      <c r="BL2525" s="69"/>
      <c r="BM2525" s="69"/>
      <c r="BN2525" s="69"/>
      <c r="BO2525" s="69"/>
      <c r="BP2525" s="69"/>
      <c r="BQ2525" s="69"/>
      <c r="BR2525" s="69"/>
      <c r="BS2525" s="69"/>
      <c r="BT2525" s="69"/>
      <c r="BU2525" s="69"/>
      <c r="BV2525" s="69"/>
      <c r="BW2525" s="69"/>
      <c r="BX2525" s="69"/>
      <c r="BY2525" s="69"/>
      <c r="BZ2525" s="69"/>
      <c r="CA2525" s="69"/>
      <c r="CB2525" s="69"/>
      <c r="CC2525" s="69"/>
      <c r="CD2525" s="69"/>
      <c r="CE2525" s="69"/>
      <c r="CF2525" s="69"/>
      <c r="CG2525" s="69"/>
      <c r="CH2525" s="69"/>
      <c r="CI2525" s="69"/>
      <c r="CJ2525" s="69"/>
      <c r="CK2525" s="69"/>
      <c r="CL2525" s="69"/>
      <c r="CM2525" s="69"/>
      <c r="CN2525" s="69"/>
      <c r="CO2525" s="69"/>
      <c r="CP2525" s="69"/>
      <c r="CQ2525" s="69"/>
      <c r="CR2525" s="69"/>
      <c r="CS2525" s="69"/>
      <c r="CT2525" s="69"/>
      <c r="CU2525" s="69"/>
      <c r="CV2525" s="69"/>
      <c r="CW2525" s="69"/>
      <c r="CX2525" s="69"/>
      <c r="CY2525" s="69"/>
      <c r="CZ2525" s="69"/>
      <c r="DA2525" s="69"/>
      <c r="DB2525" s="69"/>
      <c r="DC2525" s="69"/>
      <c r="DD2525" s="69"/>
      <c r="DE2525" s="69"/>
      <c r="DF2525" s="69"/>
      <c r="DG2525" s="69"/>
      <c r="DH2525" s="69"/>
      <c r="DI2525" s="69"/>
      <c r="DJ2525" s="69"/>
      <c r="DK2525" s="69"/>
      <c r="DL2525" s="69"/>
      <c r="DM2525" s="69"/>
      <c r="DN2525" s="69"/>
      <c r="DO2525" s="69"/>
      <c r="DP2525" s="69"/>
      <c r="DQ2525" s="69"/>
      <c r="DR2525" s="69"/>
      <c r="DS2525" s="69"/>
      <c r="DT2525" s="69"/>
      <c r="DU2525" s="69"/>
      <c r="DV2525" s="69"/>
      <c r="DW2525" s="69"/>
      <c r="DX2525" s="69"/>
      <c r="DY2525" s="69"/>
      <c r="DZ2525" s="69"/>
      <c r="EA2525" s="69"/>
      <c r="EB2525" s="69"/>
      <c r="EC2525" s="69"/>
      <c r="ED2525" s="69"/>
      <c r="EE2525" s="69"/>
      <c r="EF2525" s="69"/>
      <c r="EG2525" s="69"/>
      <c r="EH2525" s="69"/>
      <c r="EI2525" s="69"/>
      <c r="EJ2525" s="69"/>
      <c r="EK2525" s="69"/>
      <c r="EL2525" s="69"/>
      <c r="EM2525" s="69"/>
      <c r="EN2525" s="69"/>
      <c r="EO2525" s="69"/>
      <c r="EP2525" s="69"/>
      <c r="EQ2525" s="69"/>
      <c r="ER2525" s="69"/>
      <c r="ES2525" s="69"/>
      <c r="ET2525" s="69"/>
      <c r="EU2525" s="69"/>
      <c r="EV2525" s="69"/>
      <c r="EW2525" s="69"/>
      <c r="EX2525" s="69"/>
      <c r="EY2525" s="69"/>
      <c r="EZ2525" s="69"/>
      <c r="FA2525" s="69"/>
      <c r="FB2525" s="69"/>
      <c r="FC2525" s="69"/>
      <c r="FD2525" s="69"/>
      <c r="FE2525" s="69"/>
      <c r="FF2525" s="69"/>
      <c r="FG2525" s="69"/>
      <c r="FH2525" s="69"/>
      <c r="FI2525" s="69"/>
      <c r="FJ2525" s="69"/>
      <c r="FK2525" s="69"/>
      <c r="FL2525" s="69"/>
      <c r="FM2525" s="69"/>
      <c r="FN2525" s="69"/>
      <c r="FO2525" s="69"/>
      <c r="FP2525" s="69"/>
      <c r="FQ2525" s="69"/>
      <c r="FR2525" s="69"/>
      <c r="FS2525" s="69"/>
      <c r="FT2525" s="69"/>
      <c r="FU2525" s="69"/>
      <c r="FV2525" s="69"/>
      <c r="FW2525" s="69"/>
      <c r="FX2525" s="69"/>
      <c r="FY2525" s="69"/>
      <c r="FZ2525" s="69"/>
      <c r="GA2525" s="69"/>
      <c r="GB2525" s="69"/>
      <c r="GC2525" s="69"/>
      <c r="GD2525" s="69"/>
      <c r="GE2525" s="69"/>
      <c r="GF2525" s="69"/>
      <c r="GG2525" s="69"/>
      <c r="GH2525" s="69"/>
      <c r="GI2525" s="69"/>
      <c r="GJ2525" s="69"/>
      <c r="GK2525" s="69"/>
      <c r="GL2525" s="69"/>
      <c r="GM2525" s="69"/>
      <c r="GN2525" s="69"/>
      <c r="GO2525" s="69"/>
      <c r="GP2525" s="69"/>
      <c r="GQ2525" s="69"/>
      <c r="GR2525" s="69"/>
      <c r="GS2525" s="69"/>
      <c r="GT2525" s="69"/>
      <c r="GU2525" s="69"/>
      <c r="GV2525" s="69"/>
      <c r="GW2525" s="69"/>
      <c r="GX2525" s="69"/>
      <c r="GY2525" s="69"/>
      <c r="GZ2525" s="69"/>
      <c r="HA2525" s="69"/>
      <c r="HB2525" s="69"/>
      <c r="HC2525" s="69"/>
      <c r="HD2525" s="69"/>
      <c r="HE2525" s="69"/>
      <c r="HF2525" s="69"/>
      <c r="HG2525" s="69"/>
      <c r="HH2525" s="69"/>
      <c r="HI2525" s="69"/>
      <c r="HJ2525" s="69"/>
      <c r="HK2525" s="69"/>
      <c r="HL2525" s="69"/>
      <c r="HM2525" s="69"/>
      <c r="HN2525" s="69"/>
      <c r="HO2525" s="69"/>
      <c r="HP2525" s="69"/>
      <c r="HQ2525" s="69"/>
      <c r="HR2525" s="69"/>
      <c r="HS2525" s="69"/>
      <c r="HT2525" s="69"/>
      <c r="HU2525" s="69"/>
      <c r="HV2525" s="69"/>
      <c r="HW2525" s="69"/>
      <c r="HX2525" s="69"/>
      <c r="HY2525" s="69"/>
      <c r="HZ2525" s="69"/>
      <c r="IA2525" s="69"/>
      <c r="IB2525" s="69"/>
      <c r="IC2525" s="69"/>
      <c r="ID2525" s="69"/>
      <c r="IE2525" s="69"/>
      <c r="IF2525" s="69"/>
      <c r="IG2525" s="69"/>
      <c r="IH2525" s="69"/>
      <c r="II2525" s="69"/>
      <c r="IJ2525" s="69"/>
      <c r="IK2525" s="69"/>
      <c r="IL2525" s="69"/>
      <c r="IM2525" s="69"/>
      <c r="IN2525" s="69"/>
    </row>
    <row r="2526" spans="1:248" s="70" customFormat="1" ht="47.1" customHeight="1" x14ac:dyDescent="0.2">
      <c r="A2526" s="33" t="s">
        <v>1265</v>
      </c>
      <c r="B2526" s="83">
        <v>52190</v>
      </c>
      <c r="C2526" s="34" t="s">
        <v>1266</v>
      </c>
      <c r="D2526" s="361">
        <v>10000</v>
      </c>
      <c r="E2526" s="69"/>
      <c r="F2526" s="69"/>
      <c r="G2526" s="69"/>
      <c r="H2526" s="69"/>
      <c r="I2526" s="69"/>
      <c r="J2526" s="69"/>
      <c r="N2526" s="69"/>
      <c r="O2526" s="69"/>
      <c r="P2526" s="69"/>
      <c r="Q2526" s="69"/>
      <c r="R2526" s="69"/>
      <c r="S2526" s="69"/>
      <c r="T2526" s="69"/>
      <c r="U2526" s="69"/>
      <c r="V2526" s="69"/>
      <c r="W2526" s="69"/>
      <c r="X2526" s="69"/>
      <c r="Y2526" s="69"/>
      <c r="Z2526" s="69"/>
      <c r="AA2526" s="69"/>
      <c r="AB2526" s="69"/>
      <c r="AC2526" s="69"/>
      <c r="AD2526" s="69"/>
      <c r="AE2526" s="69"/>
      <c r="AF2526" s="69"/>
      <c r="AG2526" s="69"/>
      <c r="AH2526" s="69"/>
      <c r="AI2526" s="69"/>
      <c r="AJ2526" s="69"/>
      <c r="AK2526" s="69"/>
      <c r="AL2526" s="69"/>
      <c r="AM2526" s="69"/>
      <c r="AN2526" s="69"/>
      <c r="AO2526" s="69"/>
      <c r="AP2526" s="69"/>
      <c r="AQ2526" s="69"/>
      <c r="AR2526" s="69"/>
      <c r="AS2526" s="69"/>
      <c r="AT2526" s="69"/>
      <c r="AU2526" s="69"/>
      <c r="AV2526" s="69"/>
      <c r="AW2526" s="69"/>
      <c r="AX2526" s="69"/>
      <c r="AY2526" s="69"/>
      <c r="AZ2526" s="69"/>
      <c r="BA2526" s="69"/>
      <c r="BB2526" s="69"/>
      <c r="BC2526" s="69"/>
      <c r="BD2526" s="69"/>
      <c r="BE2526" s="69"/>
      <c r="BF2526" s="69"/>
      <c r="BG2526" s="69"/>
      <c r="BH2526" s="69"/>
      <c r="BI2526" s="69"/>
      <c r="BJ2526" s="69"/>
      <c r="BK2526" s="69"/>
      <c r="BL2526" s="69"/>
      <c r="BM2526" s="69"/>
      <c r="BN2526" s="69"/>
      <c r="BO2526" s="69"/>
      <c r="BP2526" s="69"/>
      <c r="BQ2526" s="69"/>
      <c r="BR2526" s="69"/>
      <c r="BS2526" s="69"/>
      <c r="BT2526" s="69"/>
      <c r="BU2526" s="69"/>
      <c r="BV2526" s="69"/>
      <c r="BW2526" s="69"/>
      <c r="BX2526" s="69"/>
      <c r="BY2526" s="69"/>
      <c r="BZ2526" s="69"/>
      <c r="CA2526" s="69"/>
      <c r="CB2526" s="69"/>
      <c r="CC2526" s="69"/>
      <c r="CD2526" s="69"/>
      <c r="CE2526" s="69"/>
      <c r="CF2526" s="69"/>
      <c r="CG2526" s="69"/>
      <c r="CH2526" s="69"/>
      <c r="CI2526" s="69"/>
      <c r="CJ2526" s="69"/>
      <c r="CK2526" s="69"/>
      <c r="CL2526" s="69"/>
      <c r="CM2526" s="69"/>
      <c r="CN2526" s="69"/>
      <c r="CO2526" s="69"/>
      <c r="CP2526" s="69"/>
      <c r="CQ2526" s="69"/>
      <c r="CR2526" s="69"/>
      <c r="CS2526" s="69"/>
      <c r="CT2526" s="69"/>
      <c r="CU2526" s="69"/>
      <c r="CV2526" s="69"/>
      <c r="CW2526" s="69"/>
      <c r="CX2526" s="69"/>
      <c r="CY2526" s="69"/>
      <c r="CZ2526" s="69"/>
      <c r="DA2526" s="69"/>
      <c r="DB2526" s="69"/>
      <c r="DC2526" s="69"/>
      <c r="DD2526" s="69"/>
      <c r="DE2526" s="69"/>
      <c r="DF2526" s="69"/>
      <c r="DG2526" s="69"/>
      <c r="DH2526" s="69"/>
      <c r="DI2526" s="69"/>
      <c r="DJ2526" s="69"/>
      <c r="DK2526" s="69"/>
      <c r="DL2526" s="69"/>
      <c r="DM2526" s="69"/>
      <c r="DN2526" s="69"/>
      <c r="DO2526" s="69"/>
      <c r="DP2526" s="69"/>
      <c r="DQ2526" s="69"/>
      <c r="DR2526" s="69"/>
      <c r="DS2526" s="69"/>
      <c r="DT2526" s="69"/>
      <c r="DU2526" s="69"/>
      <c r="DV2526" s="69"/>
      <c r="DW2526" s="69"/>
      <c r="DX2526" s="69"/>
      <c r="DY2526" s="69"/>
      <c r="DZ2526" s="69"/>
      <c r="EA2526" s="69"/>
      <c r="EB2526" s="69"/>
      <c r="EC2526" s="69"/>
      <c r="ED2526" s="69"/>
      <c r="EE2526" s="69"/>
      <c r="EF2526" s="69"/>
      <c r="EG2526" s="69"/>
      <c r="EH2526" s="69"/>
      <c r="EI2526" s="69"/>
      <c r="EJ2526" s="69"/>
      <c r="EK2526" s="69"/>
      <c r="EL2526" s="69"/>
      <c r="EM2526" s="69"/>
      <c r="EN2526" s="69"/>
      <c r="EO2526" s="69"/>
      <c r="EP2526" s="69"/>
      <c r="EQ2526" s="69"/>
      <c r="ER2526" s="69"/>
      <c r="ES2526" s="69"/>
      <c r="ET2526" s="69"/>
      <c r="EU2526" s="69"/>
      <c r="EV2526" s="69"/>
      <c r="EW2526" s="69"/>
      <c r="EX2526" s="69"/>
      <c r="EY2526" s="69"/>
      <c r="EZ2526" s="69"/>
      <c r="FA2526" s="69"/>
      <c r="FB2526" s="69"/>
      <c r="FC2526" s="69"/>
      <c r="FD2526" s="69"/>
      <c r="FE2526" s="69"/>
      <c r="FF2526" s="69"/>
      <c r="FG2526" s="69"/>
      <c r="FH2526" s="69"/>
      <c r="FI2526" s="69"/>
      <c r="FJ2526" s="69"/>
      <c r="FK2526" s="69"/>
      <c r="FL2526" s="69"/>
      <c r="FM2526" s="69"/>
      <c r="FN2526" s="69"/>
      <c r="FO2526" s="69"/>
      <c r="FP2526" s="69"/>
      <c r="FQ2526" s="69"/>
      <c r="FR2526" s="69"/>
      <c r="FS2526" s="69"/>
      <c r="FT2526" s="69"/>
      <c r="FU2526" s="69"/>
      <c r="FV2526" s="69"/>
      <c r="FW2526" s="69"/>
      <c r="FX2526" s="69"/>
      <c r="FY2526" s="69"/>
      <c r="FZ2526" s="69"/>
      <c r="GA2526" s="69"/>
      <c r="GB2526" s="69"/>
      <c r="GC2526" s="69"/>
      <c r="GD2526" s="69"/>
      <c r="GE2526" s="69"/>
      <c r="GF2526" s="69"/>
      <c r="GG2526" s="69"/>
      <c r="GH2526" s="69"/>
      <c r="GI2526" s="69"/>
      <c r="GJ2526" s="69"/>
      <c r="GK2526" s="69"/>
      <c r="GL2526" s="69"/>
      <c r="GM2526" s="69"/>
      <c r="GN2526" s="69"/>
      <c r="GO2526" s="69"/>
      <c r="GP2526" s="69"/>
      <c r="GQ2526" s="69"/>
      <c r="GR2526" s="69"/>
      <c r="GS2526" s="69"/>
      <c r="GT2526" s="69"/>
      <c r="GU2526" s="69"/>
      <c r="GV2526" s="69"/>
      <c r="GW2526" s="69"/>
      <c r="GX2526" s="69"/>
      <c r="GY2526" s="69"/>
      <c r="GZ2526" s="69"/>
      <c r="HA2526" s="69"/>
      <c r="HB2526" s="69"/>
      <c r="HC2526" s="69"/>
      <c r="HD2526" s="69"/>
      <c r="HE2526" s="69"/>
      <c r="HF2526" s="69"/>
      <c r="HG2526" s="69"/>
      <c r="HH2526" s="69"/>
      <c r="HI2526" s="69"/>
      <c r="HJ2526" s="69"/>
      <c r="HK2526" s="69"/>
      <c r="HL2526" s="69"/>
      <c r="HM2526" s="69"/>
      <c r="HN2526" s="69"/>
      <c r="HO2526" s="69"/>
      <c r="HP2526" s="69"/>
      <c r="HQ2526" s="69"/>
      <c r="HR2526" s="69"/>
      <c r="HS2526" s="69"/>
      <c r="HT2526" s="69"/>
      <c r="HU2526" s="69"/>
      <c r="HV2526" s="69"/>
      <c r="HW2526" s="69"/>
      <c r="HX2526" s="69"/>
      <c r="HY2526" s="69"/>
      <c r="HZ2526" s="69"/>
      <c r="IA2526" s="69"/>
      <c r="IB2526" s="69"/>
      <c r="IC2526" s="69"/>
      <c r="ID2526" s="69"/>
      <c r="IE2526" s="69"/>
      <c r="IF2526" s="69"/>
      <c r="IG2526" s="69"/>
      <c r="IH2526" s="69"/>
      <c r="II2526" s="69"/>
      <c r="IJ2526" s="69"/>
      <c r="IK2526" s="69"/>
      <c r="IL2526" s="69"/>
      <c r="IM2526" s="69"/>
      <c r="IN2526" s="69"/>
    </row>
    <row r="2527" spans="1:248" s="70" customFormat="1" ht="47.1" customHeight="1" x14ac:dyDescent="0.2">
      <c r="A2527" s="33" t="s">
        <v>1267</v>
      </c>
      <c r="B2527" s="83">
        <v>52191</v>
      </c>
      <c r="C2527" s="34" t="s">
        <v>1268</v>
      </c>
      <c r="D2527" s="361">
        <v>5000</v>
      </c>
      <c r="E2527" s="69"/>
      <c r="F2527" s="69"/>
      <c r="G2527" s="69"/>
      <c r="H2527" s="69"/>
      <c r="I2527" s="69"/>
      <c r="J2527" s="69"/>
      <c r="N2527" s="69"/>
      <c r="O2527" s="69"/>
      <c r="P2527" s="69"/>
      <c r="Q2527" s="69"/>
      <c r="R2527" s="69"/>
      <c r="S2527" s="69"/>
      <c r="T2527" s="69"/>
      <c r="U2527" s="69"/>
      <c r="V2527" s="69"/>
      <c r="W2527" s="69"/>
      <c r="X2527" s="69"/>
      <c r="Y2527" s="69"/>
      <c r="Z2527" s="69"/>
      <c r="AA2527" s="69"/>
      <c r="AB2527" s="69"/>
      <c r="AC2527" s="69"/>
      <c r="AD2527" s="69"/>
      <c r="AE2527" s="69"/>
      <c r="AF2527" s="69"/>
      <c r="AG2527" s="69"/>
      <c r="AH2527" s="69"/>
      <c r="AI2527" s="69"/>
      <c r="AJ2527" s="69"/>
      <c r="AK2527" s="69"/>
      <c r="AL2527" s="69"/>
      <c r="AM2527" s="69"/>
      <c r="AN2527" s="69"/>
      <c r="AO2527" s="69"/>
      <c r="AP2527" s="69"/>
      <c r="AQ2527" s="69"/>
      <c r="AR2527" s="69"/>
      <c r="AS2527" s="69"/>
      <c r="AT2527" s="69"/>
      <c r="AU2527" s="69"/>
      <c r="AV2527" s="69"/>
      <c r="AW2527" s="69"/>
      <c r="AX2527" s="69"/>
      <c r="AY2527" s="69"/>
      <c r="AZ2527" s="69"/>
      <c r="BA2527" s="69"/>
      <c r="BB2527" s="69"/>
      <c r="BC2527" s="69"/>
      <c r="BD2527" s="69"/>
      <c r="BE2527" s="69"/>
      <c r="BF2527" s="69"/>
      <c r="BG2527" s="69"/>
      <c r="BH2527" s="69"/>
      <c r="BI2527" s="69"/>
      <c r="BJ2527" s="69"/>
      <c r="BK2527" s="69"/>
      <c r="BL2527" s="69"/>
      <c r="BM2527" s="69"/>
      <c r="BN2527" s="69"/>
      <c r="BO2527" s="69"/>
      <c r="BP2527" s="69"/>
      <c r="BQ2527" s="69"/>
      <c r="BR2527" s="69"/>
      <c r="BS2527" s="69"/>
      <c r="BT2527" s="69"/>
      <c r="BU2527" s="69"/>
      <c r="BV2527" s="69"/>
      <c r="BW2527" s="69"/>
      <c r="BX2527" s="69"/>
      <c r="BY2527" s="69"/>
      <c r="BZ2527" s="69"/>
      <c r="CA2527" s="69"/>
      <c r="CB2527" s="69"/>
      <c r="CC2527" s="69"/>
      <c r="CD2527" s="69"/>
      <c r="CE2527" s="69"/>
      <c r="CF2527" s="69"/>
      <c r="CG2527" s="69"/>
      <c r="CH2527" s="69"/>
      <c r="CI2527" s="69"/>
      <c r="CJ2527" s="69"/>
      <c r="CK2527" s="69"/>
      <c r="CL2527" s="69"/>
      <c r="CM2527" s="69"/>
      <c r="CN2527" s="69"/>
      <c r="CO2527" s="69"/>
      <c r="CP2527" s="69"/>
      <c r="CQ2527" s="69"/>
      <c r="CR2527" s="69"/>
      <c r="CS2527" s="69"/>
      <c r="CT2527" s="69"/>
      <c r="CU2527" s="69"/>
      <c r="CV2527" s="69"/>
      <c r="CW2527" s="69"/>
      <c r="CX2527" s="69"/>
      <c r="CY2527" s="69"/>
      <c r="CZ2527" s="69"/>
      <c r="DA2527" s="69"/>
      <c r="DB2527" s="69"/>
      <c r="DC2527" s="69"/>
      <c r="DD2527" s="69"/>
      <c r="DE2527" s="69"/>
      <c r="DF2527" s="69"/>
      <c r="DG2527" s="69"/>
      <c r="DH2527" s="69"/>
      <c r="DI2527" s="69"/>
      <c r="DJ2527" s="69"/>
      <c r="DK2527" s="69"/>
      <c r="DL2527" s="69"/>
      <c r="DM2527" s="69"/>
      <c r="DN2527" s="69"/>
      <c r="DO2527" s="69"/>
      <c r="DP2527" s="69"/>
      <c r="DQ2527" s="69"/>
      <c r="DR2527" s="69"/>
      <c r="DS2527" s="69"/>
      <c r="DT2527" s="69"/>
      <c r="DU2527" s="69"/>
      <c r="DV2527" s="69"/>
      <c r="DW2527" s="69"/>
      <c r="DX2527" s="69"/>
      <c r="DY2527" s="69"/>
      <c r="DZ2527" s="69"/>
      <c r="EA2527" s="69"/>
      <c r="EB2527" s="69"/>
      <c r="EC2527" s="69"/>
      <c r="ED2527" s="69"/>
      <c r="EE2527" s="69"/>
      <c r="EF2527" s="69"/>
      <c r="EG2527" s="69"/>
      <c r="EH2527" s="69"/>
      <c r="EI2527" s="69"/>
      <c r="EJ2527" s="69"/>
      <c r="EK2527" s="69"/>
      <c r="EL2527" s="69"/>
      <c r="EM2527" s="69"/>
      <c r="EN2527" s="69"/>
      <c r="EO2527" s="69"/>
      <c r="EP2527" s="69"/>
      <c r="EQ2527" s="69"/>
      <c r="ER2527" s="69"/>
      <c r="ES2527" s="69"/>
      <c r="ET2527" s="69"/>
      <c r="EU2527" s="69"/>
      <c r="EV2527" s="69"/>
      <c r="EW2527" s="69"/>
      <c r="EX2527" s="69"/>
      <c r="EY2527" s="69"/>
      <c r="EZ2527" s="69"/>
      <c r="FA2527" s="69"/>
      <c r="FB2527" s="69"/>
      <c r="FC2527" s="69"/>
      <c r="FD2527" s="69"/>
      <c r="FE2527" s="69"/>
      <c r="FF2527" s="69"/>
      <c r="FG2527" s="69"/>
      <c r="FH2527" s="69"/>
      <c r="FI2527" s="69"/>
      <c r="FJ2527" s="69"/>
      <c r="FK2527" s="69"/>
      <c r="FL2527" s="69"/>
      <c r="FM2527" s="69"/>
      <c r="FN2527" s="69"/>
      <c r="FO2527" s="69"/>
      <c r="FP2527" s="69"/>
      <c r="FQ2527" s="69"/>
      <c r="FR2527" s="69"/>
      <c r="FS2527" s="69"/>
      <c r="FT2527" s="69"/>
      <c r="FU2527" s="69"/>
      <c r="FV2527" s="69"/>
      <c r="FW2527" s="69"/>
      <c r="FX2527" s="69"/>
      <c r="FY2527" s="69"/>
      <c r="FZ2527" s="69"/>
      <c r="GA2527" s="69"/>
      <c r="GB2527" s="69"/>
      <c r="GC2527" s="69"/>
      <c r="GD2527" s="69"/>
      <c r="GE2527" s="69"/>
      <c r="GF2527" s="69"/>
      <c r="GG2527" s="69"/>
      <c r="GH2527" s="69"/>
      <c r="GI2527" s="69"/>
      <c r="GJ2527" s="69"/>
      <c r="GK2527" s="69"/>
      <c r="GL2527" s="69"/>
      <c r="GM2527" s="69"/>
      <c r="GN2527" s="69"/>
      <c r="GO2527" s="69"/>
      <c r="GP2527" s="69"/>
      <c r="GQ2527" s="69"/>
      <c r="GR2527" s="69"/>
      <c r="GS2527" s="69"/>
      <c r="GT2527" s="69"/>
      <c r="GU2527" s="69"/>
      <c r="GV2527" s="69"/>
      <c r="GW2527" s="69"/>
      <c r="GX2527" s="69"/>
      <c r="GY2527" s="69"/>
      <c r="GZ2527" s="69"/>
      <c r="HA2527" s="69"/>
      <c r="HB2527" s="69"/>
      <c r="HC2527" s="69"/>
      <c r="HD2527" s="69"/>
      <c r="HE2527" s="69"/>
      <c r="HF2527" s="69"/>
      <c r="HG2527" s="69"/>
      <c r="HH2527" s="69"/>
      <c r="HI2527" s="69"/>
      <c r="HJ2527" s="69"/>
      <c r="HK2527" s="69"/>
      <c r="HL2527" s="69"/>
      <c r="HM2527" s="69"/>
      <c r="HN2527" s="69"/>
      <c r="HO2527" s="69"/>
      <c r="HP2527" s="69"/>
      <c r="HQ2527" s="69"/>
      <c r="HR2527" s="69"/>
      <c r="HS2527" s="69"/>
      <c r="HT2527" s="69"/>
      <c r="HU2527" s="69"/>
      <c r="HV2527" s="69"/>
      <c r="HW2527" s="69"/>
      <c r="HX2527" s="69"/>
      <c r="HY2527" s="69"/>
      <c r="HZ2527" s="69"/>
      <c r="IA2527" s="69"/>
      <c r="IB2527" s="69"/>
      <c r="IC2527" s="69"/>
      <c r="ID2527" s="69"/>
      <c r="IE2527" s="69"/>
      <c r="IF2527" s="69"/>
      <c r="IG2527" s="69"/>
      <c r="IH2527" s="69"/>
      <c r="II2527" s="69"/>
      <c r="IJ2527" s="69"/>
      <c r="IK2527" s="69"/>
      <c r="IL2527" s="69"/>
      <c r="IM2527" s="69"/>
      <c r="IN2527" s="69"/>
    </row>
    <row r="2528" spans="1:248" s="70" customFormat="1" ht="47.1" customHeight="1" x14ac:dyDescent="0.2">
      <c r="A2528" s="33" t="s">
        <v>1265</v>
      </c>
      <c r="B2528" s="83">
        <v>52192</v>
      </c>
      <c r="C2528" s="34" t="s">
        <v>1269</v>
      </c>
      <c r="D2528" s="361">
        <v>20000</v>
      </c>
      <c r="E2528" s="69"/>
      <c r="F2528" s="69"/>
      <c r="G2528" s="69"/>
      <c r="H2528" s="69"/>
      <c r="I2528" s="69"/>
      <c r="J2528" s="69"/>
      <c r="N2528" s="69"/>
      <c r="O2528" s="69"/>
      <c r="P2528" s="69"/>
      <c r="Q2528" s="69"/>
      <c r="R2528" s="69"/>
      <c r="S2528" s="69"/>
      <c r="T2528" s="69"/>
      <c r="U2528" s="69"/>
      <c r="V2528" s="69"/>
      <c r="W2528" s="69"/>
      <c r="X2528" s="69"/>
      <c r="Y2528" s="69"/>
      <c r="Z2528" s="69"/>
      <c r="AA2528" s="69"/>
      <c r="AB2528" s="69"/>
      <c r="AC2528" s="69"/>
      <c r="AD2528" s="69"/>
      <c r="AE2528" s="69"/>
      <c r="AF2528" s="69"/>
      <c r="AG2528" s="69"/>
      <c r="AH2528" s="69"/>
      <c r="AI2528" s="69"/>
      <c r="AJ2528" s="69"/>
      <c r="AK2528" s="69"/>
      <c r="AL2528" s="69"/>
      <c r="AM2528" s="69"/>
      <c r="AN2528" s="69"/>
      <c r="AO2528" s="69"/>
      <c r="AP2528" s="69"/>
      <c r="AQ2528" s="69"/>
      <c r="AR2528" s="69"/>
      <c r="AS2528" s="69"/>
      <c r="AT2528" s="69"/>
      <c r="AU2528" s="69"/>
      <c r="AV2528" s="69"/>
      <c r="AW2528" s="69"/>
      <c r="AX2528" s="69"/>
      <c r="AY2528" s="69"/>
      <c r="AZ2528" s="69"/>
      <c r="BA2528" s="69"/>
      <c r="BB2528" s="69"/>
      <c r="BC2528" s="69"/>
      <c r="BD2528" s="69"/>
      <c r="BE2528" s="69"/>
      <c r="BF2528" s="69"/>
      <c r="BG2528" s="69"/>
      <c r="BH2528" s="69"/>
      <c r="BI2528" s="69"/>
      <c r="BJ2528" s="69"/>
      <c r="BK2528" s="69"/>
      <c r="BL2528" s="69"/>
      <c r="BM2528" s="69"/>
      <c r="BN2528" s="69"/>
      <c r="BO2528" s="69"/>
      <c r="BP2528" s="69"/>
      <c r="BQ2528" s="69"/>
      <c r="BR2528" s="69"/>
      <c r="BS2528" s="69"/>
      <c r="BT2528" s="69"/>
      <c r="BU2528" s="69"/>
      <c r="BV2528" s="69"/>
      <c r="BW2528" s="69"/>
      <c r="BX2528" s="69"/>
      <c r="BY2528" s="69"/>
      <c r="BZ2528" s="69"/>
      <c r="CA2528" s="69"/>
      <c r="CB2528" s="69"/>
      <c r="CC2528" s="69"/>
      <c r="CD2528" s="69"/>
      <c r="CE2528" s="69"/>
      <c r="CF2528" s="69"/>
      <c r="CG2528" s="69"/>
      <c r="CH2528" s="69"/>
      <c r="CI2528" s="69"/>
      <c r="CJ2528" s="69"/>
      <c r="CK2528" s="69"/>
      <c r="CL2528" s="69"/>
      <c r="CM2528" s="69"/>
      <c r="CN2528" s="69"/>
      <c r="CO2528" s="69"/>
      <c r="CP2528" s="69"/>
      <c r="CQ2528" s="69"/>
      <c r="CR2528" s="69"/>
      <c r="CS2528" s="69"/>
      <c r="CT2528" s="69"/>
      <c r="CU2528" s="69"/>
      <c r="CV2528" s="69"/>
      <c r="CW2528" s="69"/>
      <c r="CX2528" s="69"/>
      <c r="CY2528" s="69"/>
      <c r="CZ2528" s="69"/>
      <c r="DA2528" s="69"/>
      <c r="DB2528" s="69"/>
      <c r="DC2528" s="69"/>
      <c r="DD2528" s="69"/>
      <c r="DE2528" s="69"/>
      <c r="DF2528" s="69"/>
      <c r="DG2528" s="69"/>
      <c r="DH2528" s="69"/>
      <c r="DI2528" s="69"/>
      <c r="DJ2528" s="69"/>
      <c r="DK2528" s="69"/>
      <c r="DL2528" s="69"/>
      <c r="DM2528" s="69"/>
      <c r="DN2528" s="69"/>
      <c r="DO2528" s="69"/>
      <c r="DP2528" s="69"/>
      <c r="DQ2528" s="69"/>
      <c r="DR2528" s="69"/>
      <c r="DS2528" s="69"/>
      <c r="DT2528" s="69"/>
      <c r="DU2528" s="69"/>
      <c r="DV2528" s="69"/>
      <c r="DW2528" s="69"/>
      <c r="DX2528" s="69"/>
      <c r="DY2528" s="69"/>
      <c r="DZ2528" s="69"/>
      <c r="EA2528" s="69"/>
      <c r="EB2528" s="69"/>
      <c r="EC2528" s="69"/>
      <c r="ED2528" s="69"/>
      <c r="EE2528" s="69"/>
      <c r="EF2528" s="69"/>
      <c r="EG2528" s="69"/>
      <c r="EH2528" s="69"/>
      <c r="EI2528" s="69"/>
      <c r="EJ2528" s="69"/>
      <c r="EK2528" s="69"/>
      <c r="EL2528" s="69"/>
      <c r="EM2528" s="69"/>
      <c r="EN2528" s="69"/>
      <c r="EO2528" s="69"/>
      <c r="EP2528" s="69"/>
      <c r="EQ2528" s="69"/>
      <c r="ER2528" s="69"/>
      <c r="ES2528" s="69"/>
      <c r="ET2528" s="69"/>
      <c r="EU2528" s="69"/>
      <c r="EV2528" s="69"/>
      <c r="EW2528" s="69"/>
      <c r="EX2528" s="69"/>
      <c r="EY2528" s="69"/>
      <c r="EZ2528" s="69"/>
      <c r="FA2528" s="69"/>
      <c r="FB2528" s="69"/>
      <c r="FC2528" s="69"/>
      <c r="FD2528" s="69"/>
      <c r="FE2528" s="69"/>
      <c r="FF2528" s="69"/>
      <c r="FG2528" s="69"/>
      <c r="FH2528" s="69"/>
      <c r="FI2528" s="69"/>
      <c r="FJ2528" s="69"/>
      <c r="FK2528" s="69"/>
      <c r="FL2528" s="69"/>
      <c r="FM2528" s="69"/>
      <c r="FN2528" s="69"/>
      <c r="FO2528" s="69"/>
      <c r="FP2528" s="69"/>
      <c r="FQ2528" s="69"/>
      <c r="FR2528" s="69"/>
      <c r="FS2528" s="69"/>
      <c r="FT2528" s="69"/>
      <c r="FU2528" s="69"/>
      <c r="FV2528" s="69"/>
      <c r="FW2528" s="69"/>
      <c r="FX2528" s="69"/>
      <c r="FY2528" s="69"/>
      <c r="FZ2528" s="69"/>
      <c r="GA2528" s="69"/>
      <c r="GB2528" s="69"/>
      <c r="GC2528" s="69"/>
      <c r="GD2528" s="69"/>
      <c r="GE2528" s="69"/>
      <c r="GF2528" s="69"/>
      <c r="GG2528" s="69"/>
      <c r="GH2528" s="69"/>
      <c r="GI2528" s="69"/>
      <c r="GJ2528" s="69"/>
      <c r="GK2528" s="69"/>
      <c r="GL2528" s="69"/>
      <c r="GM2528" s="69"/>
      <c r="GN2528" s="69"/>
      <c r="GO2528" s="69"/>
      <c r="GP2528" s="69"/>
      <c r="GQ2528" s="69"/>
      <c r="GR2528" s="69"/>
      <c r="GS2528" s="69"/>
      <c r="GT2528" s="69"/>
      <c r="GU2528" s="69"/>
      <c r="GV2528" s="69"/>
      <c r="GW2528" s="69"/>
      <c r="GX2528" s="69"/>
      <c r="GY2528" s="69"/>
      <c r="GZ2528" s="69"/>
      <c r="HA2528" s="69"/>
      <c r="HB2528" s="69"/>
      <c r="HC2528" s="69"/>
      <c r="HD2528" s="69"/>
      <c r="HE2528" s="69"/>
      <c r="HF2528" s="69"/>
      <c r="HG2528" s="69"/>
      <c r="HH2528" s="69"/>
      <c r="HI2528" s="69"/>
      <c r="HJ2528" s="69"/>
      <c r="HK2528" s="69"/>
      <c r="HL2528" s="69"/>
      <c r="HM2528" s="69"/>
      <c r="HN2528" s="69"/>
      <c r="HO2528" s="69"/>
      <c r="HP2528" s="69"/>
      <c r="HQ2528" s="69"/>
      <c r="HR2528" s="69"/>
      <c r="HS2528" s="69"/>
      <c r="HT2528" s="69"/>
      <c r="HU2528" s="69"/>
      <c r="HV2528" s="69"/>
      <c r="HW2528" s="69"/>
      <c r="HX2528" s="69"/>
      <c r="HY2528" s="69"/>
      <c r="HZ2528" s="69"/>
      <c r="IA2528" s="69"/>
      <c r="IB2528" s="69"/>
      <c r="IC2528" s="69"/>
      <c r="ID2528" s="69"/>
      <c r="IE2528" s="69"/>
      <c r="IF2528" s="69"/>
      <c r="IG2528" s="69"/>
      <c r="IH2528" s="69"/>
      <c r="II2528" s="69"/>
      <c r="IJ2528" s="69"/>
      <c r="IK2528" s="69"/>
      <c r="IL2528" s="69"/>
      <c r="IM2528" s="69"/>
      <c r="IN2528" s="69"/>
    </row>
    <row r="2529" spans="1:248" s="70" customFormat="1" ht="32.1" customHeight="1" x14ac:dyDescent="0.2">
      <c r="A2529" s="33" t="s">
        <v>1270</v>
      </c>
      <c r="B2529" s="83">
        <v>52193</v>
      </c>
      <c r="C2529" s="34" t="s">
        <v>1271</v>
      </c>
      <c r="D2529" s="361">
        <v>10000</v>
      </c>
      <c r="E2529" s="69"/>
      <c r="F2529" s="69"/>
      <c r="G2529" s="69"/>
      <c r="H2529" s="69"/>
      <c r="I2529" s="69"/>
      <c r="J2529" s="69"/>
      <c r="N2529" s="69"/>
      <c r="O2529" s="69"/>
      <c r="P2529" s="69"/>
      <c r="Q2529" s="69"/>
      <c r="R2529" s="69"/>
      <c r="S2529" s="69"/>
      <c r="T2529" s="69"/>
      <c r="U2529" s="69"/>
      <c r="V2529" s="69"/>
      <c r="W2529" s="69"/>
      <c r="X2529" s="69"/>
      <c r="Y2529" s="69"/>
      <c r="Z2529" s="69"/>
      <c r="AA2529" s="69"/>
      <c r="AB2529" s="69"/>
      <c r="AC2529" s="69"/>
      <c r="AD2529" s="69"/>
      <c r="AE2529" s="69"/>
      <c r="AF2529" s="69"/>
      <c r="AG2529" s="69"/>
      <c r="AH2529" s="69"/>
      <c r="AI2529" s="69"/>
      <c r="AJ2529" s="69"/>
      <c r="AK2529" s="69"/>
      <c r="AL2529" s="69"/>
      <c r="AM2529" s="69"/>
      <c r="AN2529" s="69"/>
      <c r="AO2529" s="69"/>
      <c r="AP2529" s="69"/>
      <c r="AQ2529" s="69"/>
      <c r="AR2529" s="69"/>
      <c r="AS2529" s="69"/>
      <c r="AT2529" s="69"/>
      <c r="AU2529" s="69"/>
      <c r="AV2529" s="69"/>
      <c r="AW2529" s="69"/>
      <c r="AX2529" s="69"/>
      <c r="AY2529" s="69"/>
      <c r="AZ2529" s="69"/>
      <c r="BA2529" s="69"/>
      <c r="BB2529" s="69"/>
      <c r="BC2529" s="69"/>
      <c r="BD2529" s="69"/>
      <c r="BE2529" s="69"/>
      <c r="BF2529" s="69"/>
      <c r="BG2529" s="69"/>
      <c r="BH2529" s="69"/>
      <c r="BI2529" s="69"/>
      <c r="BJ2529" s="69"/>
      <c r="BK2529" s="69"/>
      <c r="BL2529" s="69"/>
      <c r="BM2529" s="69"/>
      <c r="BN2529" s="69"/>
      <c r="BO2529" s="69"/>
      <c r="BP2529" s="69"/>
      <c r="BQ2529" s="69"/>
      <c r="BR2529" s="69"/>
      <c r="BS2529" s="69"/>
      <c r="BT2529" s="69"/>
      <c r="BU2529" s="69"/>
      <c r="BV2529" s="69"/>
      <c r="BW2529" s="69"/>
      <c r="BX2529" s="69"/>
      <c r="BY2529" s="69"/>
      <c r="BZ2529" s="69"/>
      <c r="CA2529" s="69"/>
      <c r="CB2529" s="69"/>
      <c r="CC2529" s="69"/>
      <c r="CD2529" s="69"/>
      <c r="CE2529" s="69"/>
      <c r="CF2529" s="69"/>
      <c r="CG2529" s="69"/>
      <c r="CH2529" s="69"/>
      <c r="CI2529" s="69"/>
      <c r="CJ2529" s="69"/>
      <c r="CK2529" s="69"/>
      <c r="CL2529" s="69"/>
      <c r="CM2529" s="69"/>
      <c r="CN2529" s="69"/>
      <c r="CO2529" s="69"/>
      <c r="CP2529" s="69"/>
      <c r="CQ2529" s="69"/>
      <c r="CR2529" s="69"/>
      <c r="CS2529" s="69"/>
      <c r="CT2529" s="69"/>
      <c r="CU2529" s="69"/>
      <c r="CV2529" s="69"/>
      <c r="CW2529" s="69"/>
      <c r="CX2529" s="69"/>
      <c r="CY2529" s="69"/>
      <c r="CZ2529" s="69"/>
      <c r="DA2529" s="69"/>
      <c r="DB2529" s="69"/>
      <c r="DC2529" s="69"/>
      <c r="DD2529" s="69"/>
      <c r="DE2529" s="69"/>
      <c r="DF2529" s="69"/>
      <c r="DG2529" s="69"/>
      <c r="DH2529" s="69"/>
      <c r="DI2529" s="69"/>
      <c r="DJ2529" s="69"/>
      <c r="DK2529" s="69"/>
      <c r="DL2529" s="69"/>
      <c r="DM2529" s="69"/>
      <c r="DN2529" s="69"/>
      <c r="DO2529" s="69"/>
      <c r="DP2529" s="69"/>
      <c r="DQ2529" s="69"/>
      <c r="DR2529" s="69"/>
      <c r="DS2529" s="69"/>
      <c r="DT2529" s="69"/>
      <c r="DU2529" s="69"/>
      <c r="DV2529" s="69"/>
      <c r="DW2529" s="69"/>
      <c r="DX2529" s="69"/>
      <c r="DY2529" s="69"/>
      <c r="DZ2529" s="69"/>
      <c r="EA2529" s="69"/>
      <c r="EB2529" s="69"/>
      <c r="EC2529" s="69"/>
      <c r="ED2529" s="69"/>
      <c r="EE2529" s="69"/>
      <c r="EF2529" s="69"/>
      <c r="EG2529" s="69"/>
      <c r="EH2529" s="69"/>
      <c r="EI2529" s="69"/>
      <c r="EJ2529" s="69"/>
      <c r="EK2529" s="69"/>
      <c r="EL2529" s="69"/>
      <c r="EM2529" s="69"/>
      <c r="EN2529" s="69"/>
      <c r="EO2529" s="69"/>
      <c r="EP2529" s="69"/>
      <c r="EQ2529" s="69"/>
      <c r="ER2529" s="69"/>
      <c r="ES2529" s="69"/>
      <c r="ET2529" s="69"/>
      <c r="EU2529" s="69"/>
      <c r="EV2529" s="69"/>
      <c r="EW2529" s="69"/>
      <c r="EX2529" s="69"/>
      <c r="EY2529" s="69"/>
      <c r="EZ2529" s="69"/>
      <c r="FA2529" s="69"/>
      <c r="FB2529" s="69"/>
      <c r="FC2529" s="69"/>
      <c r="FD2529" s="69"/>
      <c r="FE2529" s="69"/>
      <c r="FF2529" s="69"/>
      <c r="FG2529" s="69"/>
      <c r="FH2529" s="69"/>
      <c r="FI2529" s="69"/>
      <c r="FJ2529" s="69"/>
      <c r="FK2529" s="69"/>
      <c r="FL2529" s="69"/>
      <c r="FM2529" s="69"/>
      <c r="FN2529" s="69"/>
      <c r="FO2529" s="69"/>
      <c r="FP2529" s="69"/>
      <c r="FQ2529" s="69"/>
      <c r="FR2529" s="69"/>
      <c r="FS2529" s="69"/>
      <c r="FT2529" s="69"/>
      <c r="FU2529" s="69"/>
      <c r="FV2529" s="69"/>
      <c r="FW2529" s="69"/>
      <c r="FX2529" s="69"/>
      <c r="FY2529" s="69"/>
      <c r="FZ2529" s="69"/>
      <c r="GA2529" s="69"/>
      <c r="GB2529" s="69"/>
      <c r="GC2529" s="69"/>
      <c r="GD2529" s="69"/>
      <c r="GE2529" s="69"/>
      <c r="GF2529" s="69"/>
      <c r="GG2529" s="69"/>
      <c r="GH2529" s="69"/>
      <c r="GI2529" s="69"/>
      <c r="GJ2529" s="69"/>
      <c r="GK2529" s="69"/>
      <c r="GL2529" s="69"/>
      <c r="GM2529" s="69"/>
      <c r="GN2529" s="69"/>
      <c r="GO2529" s="69"/>
      <c r="GP2529" s="69"/>
      <c r="GQ2529" s="69"/>
      <c r="GR2529" s="69"/>
      <c r="GS2529" s="69"/>
      <c r="GT2529" s="69"/>
      <c r="GU2529" s="69"/>
      <c r="GV2529" s="69"/>
      <c r="GW2529" s="69"/>
      <c r="GX2529" s="69"/>
      <c r="GY2529" s="69"/>
      <c r="GZ2529" s="69"/>
      <c r="HA2529" s="69"/>
      <c r="HB2529" s="69"/>
      <c r="HC2529" s="69"/>
      <c r="HD2529" s="69"/>
      <c r="HE2529" s="69"/>
      <c r="HF2529" s="69"/>
      <c r="HG2529" s="69"/>
      <c r="HH2529" s="69"/>
      <c r="HI2529" s="69"/>
      <c r="HJ2529" s="69"/>
      <c r="HK2529" s="69"/>
      <c r="HL2529" s="69"/>
      <c r="HM2529" s="69"/>
      <c r="HN2529" s="69"/>
      <c r="HO2529" s="69"/>
      <c r="HP2529" s="69"/>
      <c r="HQ2529" s="69"/>
      <c r="HR2529" s="69"/>
      <c r="HS2529" s="69"/>
      <c r="HT2529" s="69"/>
      <c r="HU2529" s="69"/>
      <c r="HV2529" s="69"/>
      <c r="HW2529" s="69"/>
      <c r="HX2529" s="69"/>
      <c r="HY2529" s="69"/>
      <c r="HZ2529" s="69"/>
      <c r="IA2529" s="69"/>
      <c r="IB2529" s="69"/>
      <c r="IC2529" s="69"/>
      <c r="ID2529" s="69"/>
      <c r="IE2529" s="69"/>
      <c r="IF2529" s="69"/>
      <c r="IG2529" s="69"/>
      <c r="IH2529" s="69"/>
      <c r="II2529" s="69"/>
      <c r="IJ2529" s="69"/>
      <c r="IK2529" s="69"/>
      <c r="IL2529" s="69"/>
      <c r="IM2529" s="69"/>
      <c r="IN2529" s="69"/>
    </row>
    <row r="2530" spans="1:248" s="70" customFormat="1" ht="32.1" customHeight="1" x14ac:dyDescent="0.2">
      <c r="A2530" s="33" t="s">
        <v>1270</v>
      </c>
      <c r="B2530" s="83">
        <v>52194</v>
      </c>
      <c r="C2530" s="34" t="s">
        <v>1272</v>
      </c>
      <c r="D2530" s="361">
        <v>15000</v>
      </c>
      <c r="E2530" s="69"/>
      <c r="F2530" s="69"/>
      <c r="G2530" s="69"/>
      <c r="H2530" s="69"/>
      <c r="I2530" s="69"/>
      <c r="J2530" s="69"/>
      <c r="N2530" s="69"/>
      <c r="O2530" s="69"/>
      <c r="P2530" s="69"/>
      <c r="Q2530" s="69"/>
      <c r="R2530" s="69"/>
      <c r="S2530" s="69"/>
      <c r="T2530" s="69"/>
      <c r="U2530" s="69"/>
      <c r="V2530" s="69"/>
      <c r="W2530" s="69"/>
      <c r="X2530" s="69"/>
      <c r="Y2530" s="69"/>
      <c r="Z2530" s="69"/>
      <c r="AA2530" s="69"/>
      <c r="AB2530" s="69"/>
      <c r="AC2530" s="69"/>
      <c r="AD2530" s="69"/>
      <c r="AE2530" s="69"/>
      <c r="AF2530" s="69"/>
      <c r="AG2530" s="69"/>
      <c r="AH2530" s="69"/>
      <c r="AI2530" s="69"/>
      <c r="AJ2530" s="69"/>
      <c r="AK2530" s="69"/>
      <c r="AL2530" s="69"/>
      <c r="AM2530" s="69"/>
      <c r="AN2530" s="69"/>
      <c r="AO2530" s="69"/>
      <c r="AP2530" s="69"/>
      <c r="AQ2530" s="69"/>
      <c r="AR2530" s="69"/>
      <c r="AS2530" s="69"/>
      <c r="AT2530" s="69"/>
      <c r="AU2530" s="69"/>
      <c r="AV2530" s="69"/>
      <c r="AW2530" s="69"/>
      <c r="AX2530" s="69"/>
      <c r="AY2530" s="69"/>
      <c r="AZ2530" s="69"/>
      <c r="BA2530" s="69"/>
      <c r="BB2530" s="69"/>
      <c r="BC2530" s="69"/>
      <c r="BD2530" s="69"/>
      <c r="BE2530" s="69"/>
      <c r="BF2530" s="69"/>
      <c r="BG2530" s="69"/>
      <c r="BH2530" s="69"/>
      <c r="BI2530" s="69"/>
      <c r="BJ2530" s="69"/>
      <c r="BK2530" s="69"/>
      <c r="BL2530" s="69"/>
      <c r="BM2530" s="69"/>
      <c r="BN2530" s="69"/>
      <c r="BO2530" s="69"/>
      <c r="BP2530" s="69"/>
      <c r="BQ2530" s="69"/>
      <c r="BR2530" s="69"/>
      <c r="BS2530" s="69"/>
      <c r="BT2530" s="69"/>
      <c r="BU2530" s="69"/>
      <c r="BV2530" s="69"/>
      <c r="BW2530" s="69"/>
      <c r="BX2530" s="69"/>
      <c r="BY2530" s="69"/>
      <c r="BZ2530" s="69"/>
      <c r="CA2530" s="69"/>
      <c r="CB2530" s="69"/>
      <c r="CC2530" s="69"/>
      <c r="CD2530" s="69"/>
      <c r="CE2530" s="69"/>
      <c r="CF2530" s="69"/>
      <c r="CG2530" s="69"/>
      <c r="CH2530" s="69"/>
      <c r="CI2530" s="69"/>
      <c r="CJ2530" s="69"/>
      <c r="CK2530" s="69"/>
      <c r="CL2530" s="69"/>
      <c r="CM2530" s="69"/>
      <c r="CN2530" s="69"/>
      <c r="CO2530" s="69"/>
      <c r="CP2530" s="69"/>
      <c r="CQ2530" s="69"/>
      <c r="CR2530" s="69"/>
      <c r="CS2530" s="69"/>
      <c r="CT2530" s="69"/>
      <c r="CU2530" s="69"/>
      <c r="CV2530" s="69"/>
      <c r="CW2530" s="69"/>
      <c r="CX2530" s="69"/>
      <c r="CY2530" s="69"/>
      <c r="CZ2530" s="69"/>
      <c r="DA2530" s="69"/>
      <c r="DB2530" s="69"/>
      <c r="DC2530" s="69"/>
      <c r="DD2530" s="69"/>
      <c r="DE2530" s="69"/>
      <c r="DF2530" s="69"/>
      <c r="DG2530" s="69"/>
      <c r="DH2530" s="69"/>
      <c r="DI2530" s="69"/>
      <c r="DJ2530" s="69"/>
      <c r="DK2530" s="69"/>
      <c r="DL2530" s="69"/>
      <c r="DM2530" s="69"/>
      <c r="DN2530" s="69"/>
      <c r="DO2530" s="69"/>
      <c r="DP2530" s="69"/>
      <c r="DQ2530" s="69"/>
      <c r="DR2530" s="69"/>
      <c r="DS2530" s="69"/>
      <c r="DT2530" s="69"/>
      <c r="DU2530" s="69"/>
      <c r="DV2530" s="69"/>
      <c r="DW2530" s="69"/>
      <c r="DX2530" s="69"/>
      <c r="DY2530" s="69"/>
      <c r="DZ2530" s="69"/>
      <c r="EA2530" s="69"/>
      <c r="EB2530" s="69"/>
      <c r="EC2530" s="69"/>
      <c r="ED2530" s="69"/>
      <c r="EE2530" s="69"/>
      <c r="EF2530" s="69"/>
      <c r="EG2530" s="69"/>
      <c r="EH2530" s="69"/>
      <c r="EI2530" s="69"/>
      <c r="EJ2530" s="69"/>
      <c r="EK2530" s="69"/>
      <c r="EL2530" s="69"/>
      <c r="EM2530" s="69"/>
      <c r="EN2530" s="69"/>
      <c r="EO2530" s="69"/>
      <c r="EP2530" s="69"/>
      <c r="EQ2530" s="69"/>
      <c r="ER2530" s="69"/>
      <c r="ES2530" s="69"/>
      <c r="ET2530" s="69"/>
      <c r="EU2530" s="69"/>
      <c r="EV2530" s="69"/>
      <c r="EW2530" s="69"/>
      <c r="EX2530" s="69"/>
      <c r="EY2530" s="69"/>
      <c r="EZ2530" s="69"/>
      <c r="FA2530" s="69"/>
      <c r="FB2530" s="69"/>
      <c r="FC2530" s="69"/>
      <c r="FD2530" s="69"/>
      <c r="FE2530" s="69"/>
      <c r="FF2530" s="69"/>
      <c r="FG2530" s="69"/>
      <c r="FH2530" s="69"/>
      <c r="FI2530" s="69"/>
      <c r="FJ2530" s="69"/>
      <c r="FK2530" s="69"/>
      <c r="FL2530" s="69"/>
      <c r="FM2530" s="69"/>
      <c r="FN2530" s="69"/>
      <c r="FO2530" s="69"/>
      <c r="FP2530" s="69"/>
      <c r="FQ2530" s="69"/>
      <c r="FR2530" s="69"/>
      <c r="FS2530" s="69"/>
      <c r="FT2530" s="69"/>
      <c r="FU2530" s="69"/>
      <c r="FV2530" s="69"/>
      <c r="FW2530" s="69"/>
      <c r="FX2530" s="69"/>
      <c r="FY2530" s="69"/>
      <c r="FZ2530" s="69"/>
      <c r="GA2530" s="69"/>
      <c r="GB2530" s="69"/>
      <c r="GC2530" s="69"/>
      <c r="GD2530" s="69"/>
      <c r="GE2530" s="69"/>
      <c r="GF2530" s="69"/>
      <c r="GG2530" s="69"/>
      <c r="GH2530" s="69"/>
      <c r="GI2530" s="69"/>
      <c r="GJ2530" s="69"/>
      <c r="GK2530" s="69"/>
      <c r="GL2530" s="69"/>
      <c r="GM2530" s="69"/>
      <c r="GN2530" s="69"/>
      <c r="GO2530" s="69"/>
      <c r="GP2530" s="69"/>
      <c r="GQ2530" s="69"/>
      <c r="GR2530" s="69"/>
      <c r="GS2530" s="69"/>
      <c r="GT2530" s="69"/>
      <c r="GU2530" s="69"/>
      <c r="GV2530" s="69"/>
      <c r="GW2530" s="69"/>
      <c r="GX2530" s="69"/>
      <c r="GY2530" s="69"/>
      <c r="GZ2530" s="69"/>
      <c r="HA2530" s="69"/>
      <c r="HB2530" s="69"/>
      <c r="HC2530" s="69"/>
      <c r="HD2530" s="69"/>
      <c r="HE2530" s="69"/>
      <c r="HF2530" s="69"/>
      <c r="HG2530" s="69"/>
      <c r="HH2530" s="69"/>
      <c r="HI2530" s="69"/>
      <c r="HJ2530" s="69"/>
      <c r="HK2530" s="69"/>
      <c r="HL2530" s="69"/>
      <c r="HM2530" s="69"/>
      <c r="HN2530" s="69"/>
      <c r="HO2530" s="69"/>
      <c r="HP2530" s="69"/>
      <c r="HQ2530" s="69"/>
      <c r="HR2530" s="69"/>
      <c r="HS2530" s="69"/>
      <c r="HT2530" s="69"/>
      <c r="HU2530" s="69"/>
      <c r="HV2530" s="69"/>
      <c r="HW2530" s="69"/>
      <c r="HX2530" s="69"/>
      <c r="HY2530" s="69"/>
      <c r="HZ2530" s="69"/>
      <c r="IA2530" s="69"/>
      <c r="IB2530" s="69"/>
      <c r="IC2530" s="69"/>
      <c r="ID2530" s="69"/>
      <c r="IE2530" s="69"/>
      <c r="IF2530" s="69"/>
      <c r="IG2530" s="69"/>
      <c r="IH2530" s="69"/>
      <c r="II2530" s="69"/>
      <c r="IJ2530" s="69"/>
      <c r="IK2530" s="69"/>
      <c r="IL2530" s="69"/>
      <c r="IM2530" s="69"/>
      <c r="IN2530" s="69"/>
    </row>
    <row r="2531" spans="1:248" s="70" customFormat="1" ht="32.1" customHeight="1" x14ac:dyDescent="0.2">
      <c r="A2531" s="33" t="s">
        <v>1273</v>
      </c>
      <c r="B2531" s="83">
        <v>52195</v>
      </c>
      <c r="C2531" s="34" t="s">
        <v>1274</v>
      </c>
      <c r="D2531" s="361">
        <v>4000</v>
      </c>
      <c r="E2531" s="69"/>
      <c r="F2531" s="69"/>
      <c r="G2531" s="69"/>
      <c r="H2531" s="69"/>
      <c r="I2531" s="69"/>
      <c r="J2531" s="69"/>
      <c r="N2531" s="69"/>
      <c r="O2531" s="69"/>
      <c r="P2531" s="69"/>
      <c r="Q2531" s="69"/>
      <c r="R2531" s="69"/>
      <c r="S2531" s="69"/>
      <c r="T2531" s="69"/>
      <c r="U2531" s="69"/>
      <c r="V2531" s="69"/>
      <c r="W2531" s="69"/>
      <c r="X2531" s="69"/>
      <c r="Y2531" s="69"/>
      <c r="Z2531" s="69"/>
      <c r="AA2531" s="69"/>
      <c r="AB2531" s="69"/>
      <c r="AC2531" s="69"/>
      <c r="AD2531" s="69"/>
      <c r="AE2531" s="69"/>
      <c r="AF2531" s="69"/>
      <c r="AG2531" s="69"/>
      <c r="AH2531" s="69"/>
      <c r="AI2531" s="69"/>
      <c r="AJ2531" s="69"/>
      <c r="AK2531" s="69"/>
      <c r="AL2531" s="69"/>
      <c r="AM2531" s="69"/>
      <c r="AN2531" s="69"/>
      <c r="AO2531" s="69"/>
      <c r="AP2531" s="69"/>
      <c r="AQ2531" s="69"/>
      <c r="AR2531" s="69"/>
      <c r="AS2531" s="69"/>
      <c r="AT2531" s="69"/>
      <c r="AU2531" s="69"/>
      <c r="AV2531" s="69"/>
      <c r="AW2531" s="69"/>
      <c r="AX2531" s="69"/>
      <c r="AY2531" s="69"/>
      <c r="AZ2531" s="69"/>
      <c r="BA2531" s="69"/>
      <c r="BB2531" s="69"/>
      <c r="BC2531" s="69"/>
      <c r="BD2531" s="69"/>
      <c r="BE2531" s="69"/>
      <c r="BF2531" s="69"/>
      <c r="BG2531" s="69"/>
      <c r="BH2531" s="69"/>
      <c r="BI2531" s="69"/>
      <c r="BJ2531" s="69"/>
      <c r="BK2531" s="69"/>
      <c r="BL2531" s="69"/>
      <c r="BM2531" s="69"/>
      <c r="BN2531" s="69"/>
      <c r="BO2531" s="69"/>
      <c r="BP2531" s="69"/>
      <c r="BQ2531" s="69"/>
      <c r="BR2531" s="69"/>
      <c r="BS2531" s="69"/>
      <c r="BT2531" s="69"/>
      <c r="BU2531" s="69"/>
      <c r="BV2531" s="69"/>
      <c r="BW2531" s="69"/>
      <c r="BX2531" s="69"/>
      <c r="BY2531" s="69"/>
      <c r="BZ2531" s="69"/>
      <c r="CA2531" s="69"/>
      <c r="CB2531" s="69"/>
      <c r="CC2531" s="69"/>
      <c r="CD2531" s="69"/>
      <c r="CE2531" s="69"/>
      <c r="CF2531" s="69"/>
      <c r="CG2531" s="69"/>
      <c r="CH2531" s="69"/>
      <c r="CI2531" s="69"/>
      <c r="CJ2531" s="69"/>
      <c r="CK2531" s="69"/>
      <c r="CL2531" s="69"/>
      <c r="CM2531" s="69"/>
      <c r="CN2531" s="69"/>
      <c r="CO2531" s="69"/>
      <c r="CP2531" s="69"/>
      <c r="CQ2531" s="69"/>
      <c r="CR2531" s="69"/>
      <c r="CS2531" s="69"/>
      <c r="CT2531" s="69"/>
      <c r="CU2531" s="69"/>
      <c r="CV2531" s="69"/>
      <c r="CW2531" s="69"/>
      <c r="CX2531" s="69"/>
      <c r="CY2531" s="69"/>
      <c r="CZ2531" s="69"/>
      <c r="DA2531" s="69"/>
      <c r="DB2531" s="69"/>
      <c r="DC2531" s="69"/>
      <c r="DD2531" s="69"/>
      <c r="DE2531" s="69"/>
      <c r="DF2531" s="69"/>
      <c r="DG2531" s="69"/>
      <c r="DH2531" s="69"/>
      <c r="DI2531" s="69"/>
      <c r="DJ2531" s="69"/>
      <c r="DK2531" s="69"/>
      <c r="DL2531" s="69"/>
      <c r="DM2531" s="69"/>
      <c r="DN2531" s="69"/>
      <c r="DO2531" s="69"/>
      <c r="DP2531" s="69"/>
      <c r="DQ2531" s="69"/>
      <c r="DR2531" s="69"/>
      <c r="DS2531" s="69"/>
      <c r="DT2531" s="69"/>
      <c r="DU2531" s="69"/>
      <c r="DV2531" s="69"/>
      <c r="DW2531" s="69"/>
      <c r="DX2531" s="69"/>
      <c r="DY2531" s="69"/>
      <c r="DZ2531" s="69"/>
      <c r="EA2531" s="69"/>
      <c r="EB2531" s="69"/>
      <c r="EC2531" s="69"/>
      <c r="ED2531" s="69"/>
      <c r="EE2531" s="69"/>
      <c r="EF2531" s="69"/>
      <c r="EG2531" s="69"/>
      <c r="EH2531" s="69"/>
      <c r="EI2531" s="69"/>
      <c r="EJ2531" s="69"/>
      <c r="EK2531" s="69"/>
      <c r="EL2531" s="69"/>
      <c r="EM2531" s="69"/>
      <c r="EN2531" s="69"/>
      <c r="EO2531" s="69"/>
      <c r="EP2531" s="69"/>
      <c r="EQ2531" s="69"/>
      <c r="ER2531" s="69"/>
      <c r="ES2531" s="69"/>
      <c r="ET2531" s="69"/>
      <c r="EU2531" s="69"/>
      <c r="EV2531" s="69"/>
      <c r="EW2531" s="69"/>
      <c r="EX2531" s="69"/>
      <c r="EY2531" s="69"/>
      <c r="EZ2531" s="69"/>
      <c r="FA2531" s="69"/>
      <c r="FB2531" s="69"/>
      <c r="FC2531" s="69"/>
      <c r="FD2531" s="69"/>
      <c r="FE2531" s="69"/>
      <c r="FF2531" s="69"/>
      <c r="FG2531" s="69"/>
      <c r="FH2531" s="69"/>
      <c r="FI2531" s="69"/>
      <c r="FJ2531" s="69"/>
      <c r="FK2531" s="69"/>
      <c r="FL2531" s="69"/>
      <c r="FM2531" s="69"/>
      <c r="FN2531" s="69"/>
      <c r="FO2531" s="69"/>
      <c r="FP2531" s="69"/>
      <c r="FQ2531" s="69"/>
      <c r="FR2531" s="69"/>
      <c r="FS2531" s="69"/>
      <c r="FT2531" s="69"/>
      <c r="FU2531" s="69"/>
      <c r="FV2531" s="69"/>
      <c r="FW2531" s="69"/>
      <c r="FX2531" s="69"/>
      <c r="FY2531" s="69"/>
      <c r="FZ2531" s="69"/>
      <c r="GA2531" s="69"/>
      <c r="GB2531" s="69"/>
      <c r="GC2531" s="69"/>
      <c r="GD2531" s="69"/>
      <c r="GE2531" s="69"/>
      <c r="GF2531" s="69"/>
      <c r="GG2531" s="69"/>
      <c r="GH2531" s="69"/>
      <c r="GI2531" s="69"/>
      <c r="GJ2531" s="69"/>
      <c r="GK2531" s="69"/>
      <c r="GL2531" s="69"/>
      <c r="GM2531" s="69"/>
      <c r="GN2531" s="69"/>
      <c r="GO2531" s="69"/>
      <c r="GP2531" s="69"/>
      <c r="GQ2531" s="69"/>
      <c r="GR2531" s="69"/>
      <c r="GS2531" s="69"/>
      <c r="GT2531" s="69"/>
      <c r="GU2531" s="69"/>
      <c r="GV2531" s="69"/>
      <c r="GW2531" s="69"/>
      <c r="GX2531" s="69"/>
      <c r="GY2531" s="69"/>
      <c r="GZ2531" s="69"/>
      <c r="HA2531" s="69"/>
      <c r="HB2531" s="69"/>
      <c r="HC2531" s="69"/>
      <c r="HD2531" s="69"/>
      <c r="HE2531" s="69"/>
      <c r="HF2531" s="69"/>
      <c r="HG2531" s="69"/>
      <c r="HH2531" s="69"/>
      <c r="HI2531" s="69"/>
      <c r="HJ2531" s="69"/>
      <c r="HK2531" s="69"/>
      <c r="HL2531" s="69"/>
      <c r="HM2531" s="69"/>
      <c r="HN2531" s="69"/>
      <c r="HO2531" s="69"/>
      <c r="HP2531" s="69"/>
      <c r="HQ2531" s="69"/>
      <c r="HR2531" s="69"/>
      <c r="HS2531" s="69"/>
      <c r="HT2531" s="69"/>
      <c r="HU2531" s="69"/>
      <c r="HV2531" s="69"/>
      <c r="HW2531" s="69"/>
      <c r="HX2531" s="69"/>
      <c r="HY2531" s="69"/>
      <c r="HZ2531" s="69"/>
      <c r="IA2531" s="69"/>
      <c r="IB2531" s="69"/>
      <c r="IC2531" s="69"/>
      <c r="ID2531" s="69"/>
      <c r="IE2531" s="69"/>
      <c r="IF2531" s="69"/>
      <c r="IG2531" s="69"/>
      <c r="IH2531" s="69"/>
      <c r="II2531" s="69"/>
      <c r="IJ2531" s="69"/>
      <c r="IK2531" s="69"/>
      <c r="IL2531" s="69"/>
      <c r="IM2531" s="69"/>
      <c r="IN2531" s="69"/>
    </row>
    <row r="2532" spans="1:248" s="70" customFormat="1" ht="47.1" customHeight="1" x14ac:dyDescent="0.2">
      <c r="A2532" s="33" t="s">
        <v>1275</v>
      </c>
      <c r="B2532" s="83">
        <v>52196</v>
      </c>
      <c r="C2532" s="34" t="s">
        <v>1276</v>
      </c>
      <c r="D2532" s="361">
        <v>8000</v>
      </c>
      <c r="E2532" s="69"/>
      <c r="F2532" s="69"/>
      <c r="G2532" s="69"/>
      <c r="H2532" s="69"/>
      <c r="I2532" s="69"/>
      <c r="J2532" s="69"/>
      <c r="N2532" s="69"/>
      <c r="O2532" s="69"/>
      <c r="P2532" s="69"/>
      <c r="Q2532" s="69"/>
      <c r="R2532" s="69"/>
      <c r="S2532" s="69"/>
      <c r="T2532" s="69"/>
      <c r="U2532" s="69"/>
      <c r="V2532" s="69"/>
      <c r="W2532" s="69"/>
      <c r="X2532" s="69"/>
      <c r="Y2532" s="69"/>
      <c r="Z2532" s="69"/>
      <c r="AA2532" s="69"/>
      <c r="AB2532" s="69"/>
      <c r="AC2532" s="69"/>
      <c r="AD2532" s="69"/>
      <c r="AE2532" s="69"/>
      <c r="AF2532" s="69"/>
      <c r="AG2532" s="69"/>
      <c r="AH2532" s="69"/>
      <c r="AI2532" s="69"/>
      <c r="AJ2532" s="69"/>
      <c r="AK2532" s="69"/>
      <c r="AL2532" s="69"/>
      <c r="AM2532" s="69"/>
      <c r="AN2532" s="69"/>
      <c r="AO2532" s="69"/>
      <c r="AP2532" s="69"/>
      <c r="AQ2532" s="69"/>
      <c r="AR2532" s="69"/>
      <c r="AS2532" s="69"/>
      <c r="AT2532" s="69"/>
      <c r="AU2532" s="69"/>
      <c r="AV2532" s="69"/>
      <c r="AW2532" s="69"/>
      <c r="AX2532" s="69"/>
      <c r="AY2532" s="69"/>
      <c r="AZ2532" s="69"/>
      <c r="BA2532" s="69"/>
      <c r="BB2532" s="69"/>
      <c r="BC2532" s="69"/>
      <c r="BD2532" s="69"/>
      <c r="BE2532" s="69"/>
      <c r="BF2532" s="69"/>
      <c r="BG2532" s="69"/>
      <c r="BH2532" s="69"/>
      <c r="BI2532" s="69"/>
      <c r="BJ2532" s="69"/>
      <c r="BK2532" s="69"/>
      <c r="BL2532" s="69"/>
      <c r="BM2532" s="69"/>
      <c r="BN2532" s="69"/>
      <c r="BO2532" s="69"/>
      <c r="BP2532" s="69"/>
      <c r="BQ2532" s="69"/>
      <c r="BR2532" s="69"/>
      <c r="BS2532" s="69"/>
      <c r="BT2532" s="69"/>
      <c r="BU2532" s="69"/>
      <c r="BV2532" s="69"/>
      <c r="BW2532" s="69"/>
      <c r="BX2532" s="69"/>
      <c r="BY2532" s="69"/>
      <c r="BZ2532" s="69"/>
      <c r="CA2532" s="69"/>
      <c r="CB2532" s="69"/>
      <c r="CC2532" s="69"/>
      <c r="CD2532" s="69"/>
      <c r="CE2532" s="69"/>
      <c r="CF2532" s="69"/>
      <c r="CG2532" s="69"/>
      <c r="CH2532" s="69"/>
      <c r="CI2532" s="69"/>
      <c r="CJ2532" s="69"/>
      <c r="CK2532" s="69"/>
      <c r="CL2532" s="69"/>
      <c r="CM2532" s="69"/>
      <c r="CN2532" s="69"/>
      <c r="CO2532" s="69"/>
      <c r="CP2532" s="69"/>
      <c r="CQ2532" s="69"/>
      <c r="CR2532" s="69"/>
      <c r="CS2532" s="69"/>
      <c r="CT2532" s="69"/>
      <c r="CU2532" s="69"/>
      <c r="CV2532" s="69"/>
      <c r="CW2532" s="69"/>
      <c r="CX2532" s="69"/>
      <c r="CY2532" s="69"/>
      <c r="CZ2532" s="69"/>
      <c r="DA2532" s="69"/>
      <c r="DB2532" s="69"/>
      <c r="DC2532" s="69"/>
      <c r="DD2532" s="69"/>
      <c r="DE2532" s="69"/>
      <c r="DF2532" s="69"/>
      <c r="DG2532" s="69"/>
      <c r="DH2532" s="69"/>
      <c r="DI2532" s="69"/>
      <c r="DJ2532" s="69"/>
      <c r="DK2532" s="69"/>
      <c r="DL2532" s="69"/>
      <c r="DM2532" s="69"/>
      <c r="DN2532" s="69"/>
      <c r="DO2532" s="69"/>
      <c r="DP2532" s="69"/>
      <c r="DQ2532" s="69"/>
      <c r="DR2532" s="69"/>
      <c r="DS2532" s="69"/>
      <c r="DT2532" s="69"/>
      <c r="DU2532" s="69"/>
      <c r="DV2532" s="69"/>
      <c r="DW2532" s="69"/>
      <c r="DX2532" s="69"/>
      <c r="DY2532" s="69"/>
      <c r="DZ2532" s="69"/>
      <c r="EA2532" s="69"/>
      <c r="EB2532" s="69"/>
      <c r="EC2532" s="69"/>
      <c r="ED2532" s="69"/>
      <c r="EE2532" s="69"/>
      <c r="EF2532" s="69"/>
      <c r="EG2532" s="69"/>
      <c r="EH2532" s="69"/>
      <c r="EI2532" s="69"/>
      <c r="EJ2532" s="69"/>
      <c r="EK2532" s="69"/>
      <c r="EL2532" s="69"/>
      <c r="EM2532" s="69"/>
      <c r="EN2532" s="69"/>
      <c r="EO2532" s="69"/>
      <c r="EP2532" s="69"/>
      <c r="EQ2532" s="69"/>
      <c r="ER2532" s="69"/>
      <c r="ES2532" s="69"/>
      <c r="ET2532" s="69"/>
      <c r="EU2532" s="69"/>
      <c r="EV2532" s="69"/>
      <c r="EW2532" s="69"/>
      <c r="EX2532" s="69"/>
      <c r="EY2532" s="69"/>
      <c r="EZ2532" s="69"/>
      <c r="FA2532" s="69"/>
      <c r="FB2532" s="69"/>
      <c r="FC2532" s="69"/>
      <c r="FD2532" s="69"/>
      <c r="FE2532" s="69"/>
      <c r="FF2532" s="69"/>
      <c r="FG2532" s="69"/>
      <c r="FH2532" s="69"/>
      <c r="FI2532" s="69"/>
      <c r="FJ2532" s="69"/>
      <c r="FK2532" s="69"/>
      <c r="FL2532" s="69"/>
      <c r="FM2532" s="69"/>
      <c r="FN2532" s="69"/>
      <c r="FO2532" s="69"/>
      <c r="FP2532" s="69"/>
      <c r="FQ2532" s="69"/>
      <c r="FR2532" s="69"/>
      <c r="FS2532" s="69"/>
      <c r="FT2532" s="69"/>
      <c r="FU2532" s="69"/>
      <c r="FV2532" s="69"/>
      <c r="FW2532" s="69"/>
      <c r="FX2532" s="69"/>
      <c r="FY2532" s="69"/>
      <c r="FZ2532" s="69"/>
      <c r="GA2532" s="69"/>
      <c r="GB2532" s="69"/>
      <c r="GC2532" s="69"/>
      <c r="GD2532" s="69"/>
      <c r="GE2532" s="69"/>
      <c r="GF2532" s="69"/>
      <c r="GG2532" s="69"/>
      <c r="GH2532" s="69"/>
      <c r="GI2532" s="69"/>
      <c r="GJ2532" s="69"/>
      <c r="GK2532" s="69"/>
      <c r="GL2532" s="69"/>
      <c r="GM2532" s="69"/>
      <c r="GN2532" s="69"/>
      <c r="GO2532" s="69"/>
      <c r="GP2532" s="69"/>
      <c r="GQ2532" s="69"/>
      <c r="GR2532" s="69"/>
      <c r="GS2532" s="69"/>
      <c r="GT2532" s="69"/>
      <c r="GU2532" s="69"/>
      <c r="GV2532" s="69"/>
      <c r="GW2532" s="69"/>
      <c r="GX2532" s="69"/>
      <c r="GY2532" s="69"/>
      <c r="GZ2532" s="69"/>
      <c r="HA2532" s="69"/>
      <c r="HB2532" s="69"/>
      <c r="HC2532" s="69"/>
      <c r="HD2532" s="69"/>
      <c r="HE2532" s="69"/>
      <c r="HF2532" s="69"/>
      <c r="HG2532" s="69"/>
      <c r="HH2532" s="69"/>
      <c r="HI2532" s="69"/>
      <c r="HJ2532" s="69"/>
      <c r="HK2532" s="69"/>
      <c r="HL2532" s="69"/>
      <c r="HM2532" s="69"/>
      <c r="HN2532" s="69"/>
      <c r="HO2532" s="69"/>
      <c r="HP2532" s="69"/>
      <c r="HQ2532" s="69"/>
      <c r="HR2532" s="69"/>
      <c r="HS2532" s="69"/>
      <c r="HT2532" s="69"/>
      <c r="HU2532" s="69"/>
      <c r="HV2532" s="69"/>
      <c r="HW2532" s="69"/>
      <c r="HX2532" s="69"/>
      <c r="HY2532" s="69"/>
      <c r="HZ2532" s="69"/>
      <c r="IA2532" s="69"/>
      <c r="IB2532" s="69"/>
      <c r="IC2532" s="69"/>
      <c r="ID2532" s="69"/>
      <c r="IE2532" s="69"/>
      <c r="IF2532" s="69"/>
      <c r="IG2532" s="69"/>
      <c r="IH2532" s="69"/>
      <c r="II2532" s="69"/>
      <c r="IJ2532" s="69"/>
      <c r="IK2532" s="69"/>
      <c r="IL2532" s="69"/>
      <c r="IM2532" s="69"/>
      <c r="IN2532" s="69"/>
    </row>
    <row r="2533" spans="1:248" s="70" customFormat="1" ht="47.1" customHeight="1" x14ac:dyDescent="0.2">
      <c r="A2533" s="33" t="s">
        <v>1277</v>
      </c>
      <c r="B2533" s="83">
        <v>52197</v>
      </c>
      <c r="C2533" s="34" t="s">
        <v>1278</v>
      </c>
      <c r="D2533" s="361">
        <v>15000</v>
      </c>
      <c r="E2533" s="69"/>
      <c r="F2533" s="69"/>
      <c r="G2533" s="69"/>
      <c r="H2533" s="69"/>
      <c r="I2533" s="69"/>
      <c r="J2533" s="69"/>
      <c r="N2533" s="69"/>
      <c r="O2533" s="69"/>
      <c r="P2533" s="69"/>
      <c r="Q2533" s="69"/>
      <c r="R2533" s="69"/>
      <c r="S2533" s="69"/>
      <c r="T2533" s="69"/>
      <c r="U2533" s="69"/>
      <c r="V2533" s="69"/>
      <c r="W2533" s="69"/>
      <c r="X2533" s="69"/>
      <c r="Y2533" s="69"/>
      <c r="Z2533" s="69"/>
      <c r="AA2533" s="69"/>
      <c r="AB2533" s="69"/>
      <c r="AC2533" s="69"/>
      <c r="AD2533" s="69"/>
      <c r="AE2533" s="69"/>
      <c r="AF2533" s="69"/>
      <c r="AG2533" s="69"/>
      <c r="AH2533" s="69"/>
      <c r="AI2533" s="69"/>
      <c r="AJ2533" s="69"/>
      <c r="AK2533" s="69"/>
      <c r="AL2533" s="69"/>
      <c r="AM2533" s="69"/>
      <c r="AN2533" s="69"/>
      <c r="AO2533" s="69"/>
      <c r="AP2533" s="69"/>
      <c r="AQ2533" s="69"/>
      <c r="AR2533" s="69"/>
      <c r="AS2533" s="69"/>
      <c r="AT2533" s="69"/>
      <c r="AU2533" s="69"/>
      <c r="AV2533" s="69"/>
      <c r="AW2533" s="69"/>
      <c r="AX2533" s="69"/>
      <c r="AY2533" s="69"/>
      <c r="AZ2533" s="69"/>
      <c r="BA2533" s="69"/>
      <c r="BB2533" s="69"/>
      <c r="BC2533" s="69"/>
      <c r="BD2533" s="69"/>
      <c r="BE2533" s="69"/>
      <c r="BF2533" s="69"/>
      <c r="BG2533" s="69"/>
      <c r="BH2533" s="69"/>
      <c r="BI2533" s="69"/>
      <c r="BJ2533" s="69"/>
      <c r="BK2533" s="69"/>
      <c r="BL2533" s="69"/>
      <c r="BM2533" s="69"/>
      <c r="BN2533" s="69"/>
      <c r="BO2533" s="69"/>
      <c r="BP2533" s="69"/>
      <c r="BQ2533" s="69"/>
      <c r="BR2533" s="69"/>
      <c r="BS2533" s="69"/>
      <c r="BT2533" s="69"/>
      <c r="BU2533" s="69"/>
      <c r="BV2533" s="69"/>
      <c r="BW2533" s="69"/>
      <c r="BX2533" s="69"/>
      <c r="BY2533" s="69"/>
      <c r="BZ2533" s="69"/>
      <c r="CA2533" s="69"/>
      <c r="CB2533" s="69"/>
      <c r="CC2533" s="69"/>
      <c r="CD2533" s="69"/>
      <c r="CE2533" s="69"/>
      <c r="CF2533" s="69"/>
      <c r="CG2533" s="69"/>
      <c r="CH2533" s="69"/>
      <c r="CI2533" s="69"/>
      <c r="CJ2533" s="69"/>
      <c r="CK2533" s="69"/>
      <c r="CL2533" s="69"/>
      <c r="CM2533" s="69"/>
      <c r="CN2533" s="69"/>
      <c r="CO2533" s="69"/>
      <c r="CP2533" s="69"/>
      <c r="CQ2533" s="69"/>
      <c r="CR2533" s="69"/>
      <c r="CS2533" s="69"/>
      <c r="CT2533" s="69"/>
      <c r="CU2533" s="69"/>
      <c r="CV2533" s="69"/>
      <c r="CW2533" s="69"/>
      <c r="CX2533" s="69"/>
      <c r="CY2533" s="69"/>
      <c r="CZ2533" s="69"/>
      <c r="DA2533" s="69"/>
      <c r="DB2533" s="69"/>
      <c r="DC2533" s="69"/>
      <c r="DD2533" s="69"/>
      <c r="DE2533" s="69"/>
      <c r="DF2533" s="69"/>
      <c r="DG2533" s="69"/>
      <c r="DH2533" s="69"/>
      <c r="DI2533" s="69"/>
      <c r="DJ2533" s="69"/>
      <c r="DK2533" s="69"/>
      <c r="DL2533" s="69"/>
      <c r="DM2533" s="69"/>
      <c r="DN2533" s="69"/>
      <c r="DO2533" s="69"/>
      <c r="DP2533" s="69"/>
      <c r="DQ2533" s="69"/>
      <c r="DR2533" s="69"/>
      <c r="DS2533" s="69"/>
      <c r="DT2533" s="69"/>
      <c r="DU2533" s="69"/>
      <c r="DV2533" s="69"/>
      <c r="DW2533" s="69"/>
      <c r="DX2533" s="69"/>
      <c r="DY2533" s="69"/>
      <c r="DZ2533" s="69"/>
      <c r="EA2533" s="69"/>
      <c r="EB2533" s="69"/>
      <c r="EC2533" s="69"/>
      <c r="ED2533" s="69"/>
      <c r="EE2533" s="69"/>
      <c r="EF2533" s="69"/>
      <c r="EG2533" s="69"/>
      <c r="EH2533" s="69"/>
      <c r="EI2533" s="69"/>
      <c r="EJ2533" s="69"/>
      <c r="EK2533" s="69"/>
      <c r="EL2533" s="69"/>
      <c r="EM2533" s="69"/>
      <c r="EN2533" s="69"/>
      <c r="EO2533" s="69"/>
      <c r="EP2533" s="69"/>
      <c r="EQ2533" s="69"/>
      <c r="ER2533" s="69"/>
      <c r="ES2533" s="69"/>
      <c r="ET2533" s="69"/>
      <c r="EU2533" s="69"/>
      <c r="EV2533" s="69"/>
      <c r="EW2533" s="69"/>
      <c r="EX2533" s="69"/>
      <c r="EY2533" s="69"/>
      <c r="EZ2533" s="69"/>
      <c r="FA2533" s="69"/>
      <c r="FB2533" s="69"/>
      <c r="FC2533" s="69"/>
      <c r="FD2533" s="69"/>
      <c r="FE2533" s="69"/>
      <c r="FF2533" s="69"/>
      <c r="FG2533" s="69"/>
      <c r="FH2533" s="69"/>
      <c r="FI2533" s="69"/>
      <c r="FJ2533" s="69"/>
      <c r="FK2533" s="69"/>
      <c r="FL2533" s="69"/>
      <c r="FM2533" s="69"/>
      <c r="FN2533" s="69"/>
      <c r="FO2533" s="69"/>
      <c r="FP2533" s="69"/>
      <c r="FQ2533" s="69"/>
      <c r="FR2533" s="69"/>
      <c r="FS2533" s="69"/>
      <c r="FT2533" s="69"/>
      <c r="FU2533" s="69"/>
      <c r="FV2533" s="69"/>
      <c r="FW2533" s="69"/>
      <c r="FX2533" s="69"/>
      <c r="FY2533" s="69"/>
      <c r="FZ2533" s="69"/>
      <c r="GA2533" s="69"/>
      <c r="GB2533" s="69"/>
      <c r="GC2533" s="69"/>
      <c r="GD2533" s="69"/>
      <c r="GE2533" s="69"/>
      <c r="GF2533" s="69"/>
      <c r="GG2533" s="69"/>
      <c r="GH2533" s="69"/>
      <c r="GI2533" s="69"/>
      <c r="GJ2533" s="69"/>
      <c r="GK2533" s="69"/>
      <c r="GL2533" s="69"/>
      <c r="GM2533" s="69"/>
      <c r="GN2533" s="69"/>
      <c r="GO2533" s="69"/>
      <c r="GP2533" s="69"/>
      <c r="GQ2533" s="69"/>
      <c r="GR2533" s="69"/>
      <c r="GS2533" s="69"/>
      <c r="GT2533" s="69"/>
      <c r="GU2533" s="69"/>
      <c r="GV2533" s="69"/>
      <c r="GW2533" s="69"/>
      <c r="GX2533" s="69"/>
      <c r="GY2533" s="69"/>
      <c r="GZ2533" s="69"/>
      <c r="HA2533" s="69"/>
      <c r="HB2533" s="69"/>
      <c r="HC2533" s="69"/>
      <c r="HD2533" s="69"/>
      <c r="HE2533" s="69"/>
      <c r="HF2533" s="69"/>
      <c r="HG2533" s="69"/>
      <c r="HH2533" s="69"/>
      <c r="HI2533" s="69"/>
      <c r="HJ2533" s="69"/>
      <c r="HK2533" s="69"/>
      <c r="HL2533" s="69"/>
      <c r="HM2533" s="69"/>
      <c r="HN2533" s="69"/>
      <c r="HO2533" s="69"/>
      <c r="HP2533" s="69"/>
      <c r="HQ2533" s="69"/>
      <c r="HR2533" s="69"/>
      <c r="HS2533" s="69"/>
      <c r="HT2533" s="69"/>
      <c r="HU2533" s="69"/>
      <c r="HV2533" s="69"/>
      <c r="HW2533" s="69"/>
      <c r="HX2533" s="69"/>
      <c r="HY2533" s="69"/>
      <c r="HZ2533" s="69"/>
      <c r="IA2533" s="69"/>
      <c r="IB2533" s="69"/>
      <c r="IC2533" s="69"/>
      <c r="ID2533" s="69"/>
      <c r="IE2533" s="69"/>
      <c r="IF2533" s="69"/>
      <c r="IG2533" s="69"/>
      <c r="IH2533" s="69"/>
      <c r="II2533" s="69"/>
      <c r="IJ2533" s="69"/>
      <c r="IK2533" s="69"/>
      <c r="IL2533" s="69"/>
      <c r="IM2533" s="69"/>
      <c r="IN2533" s="69"/>
    </row>
    <row r="2534" spans="1:248" s="70" customFormat="1" ht="47.1" customHeight="1" x14ac:dyDescent="0.2">
      <c r="A2534" s="33" t="s">
        <v>1279</v>
      </c>
      <c r="B2534" s="83">
        <v>52198</v>
      </c>
      <c r="C2534" s="34" t="s">
        <v>1280</v>
      </c>
      <c r="D2534" s="361">
        <v>30000</v>
      </c>
      <c r="E2534" s="69"/>
      <c r="F2534" s="69"/>
      <c r="G2534" s="69"/>
      <c r="H2534" s="69"/>
      <c r="I2534" s="69"/>
      <c r="J2534" s="69"/>
      <c r="N2534" s="69"/>
      <c r="O2534" s="69"/>
      <c r="P2534" s="69"/>
      <c r="Q2534" s="69"/>
      <c r="R2534" s="69"/>
      <c r="S2534" s="69"/>
      <c r="T2534" s="69"/>
      <c r="U2534" s="69"/>
      <c r="V2534" s="69"/>
      <c r="W2534" s="69"/>
      <c r="X2534" s="69"/>
      <c r="Y2534" s="69"/>
      <c r="Z2534" s="69"/>
      <c r="AA2534" s="69"/>
      <c r="AB2534" s="69"/>
      <c r="AC2534" s="69"/>
      <c r="AD2534" s="69"/>
      <c r="AE2534" s="69"/>
      <c r="AF2534" s="69"/>
      <c r="AG2534" s="69"/>
      <c r="AH2534" s="69"/>
      <c r="AI2534" s="69"/>
      <c r="AJ2534" s="69"/>
      <c r="AK2534" s="69"/>
      <c r="AL2534" s="69"/>
      <c r="AM2534" s="69"/>
      <c r="AN2534" s="69"/>
      <c r="AO2534" s="69"/>
      <c r="AP2534" s="69"/>
      <c r="AQ2534" s="69"/>
      <c r="AR2534" s="69"/>
      <c r="AS2534" s="69"/>
      <c r="AT2534" s="69"/>
      <c r="AU2534" s="69"/>
      <c r="AV2534" s="69"/>
      <c r="AW2534" s="69"/>
      <c r="AX2534" s="69"/>
      <c r="AY2534" s="69"/>
      <c r="AZ2534" s="69"/>
      <c r="BA2534" s="69"/>
      <c r="BB2534" s="69"/>
      <c r="BC2534" s="69"/>
      <c r="BD2534" s="69"/>
      <c r="BE2534" s="69"/>
      <c r="BF2534" s="69"/>
      <c r="BG2534" s="69"/>
      <c r="BH2534" s="69"/>
      <c r="BI2534" s="69"/>
      <c r="BJ2534" s="69"/>
      <c r="BK2534" s="69"/>
      <c r="BL2534" s="69"/>
      <c r="BM2534" s="69"/>
      <c r="BN2534" s="69"/>
      <c r="BO2534" s="69"/>
      <c r="BP2534" s="69"/>
      <c r="BQ2534" s="69"/>
      <c r="BR2534" s="69"/>
      <c r="BS2534" s="69"/>
      <c r="BT2534" s="69"/>
      <c r="BU2534" s="69"/>
      <c r="BV2534" s="69"/>
      <c r="BW2534" s="69"/>
      <c r="BX2534" s="69"/>
      <c r="BY2534" s="69"/>
      <c r="BZ2534" s="69"/>
      <c r="CA2534" s="69"/>
      <c r="CB2534" s="69"/>
      <c r="CC2534" s="69"/>
      <c r="CD2534" s="69"/>
      <c r="CE2534" s="69"/>
      <c r="CF2534" s="69"/>
      <c r="CG2534" s="69"/>
      <c r="CH2534" s="69"/>
      <c r="CI2534" s="69"/>
      <c r="CJ2534" s="69"/>
      <c r="CK2534" s="69"/>
      <c r="CL2534" s="69"/>
      <c r="CM2534" s="69"/>
      <c r="CN2534" s="69"/>
      <c r="CO2534" s="69"/>
      <c r="CP2534" s="69"/>
      <c r="CQ2534" s="69"/>
      <c r="CR2534" s="69"/>
      <c r="CS2534" s="69"/>
      <c r="CT2534" s="69"/>
      <c r="CU2534" s="69"/>
      <c r="CV2534" s="69"/>
      <c r="CW2534" s="69"/>
      <c r="CX2534" s="69"/>
      <c r="CY2534" s="69"/>
      <c r="CZ2534" s="69"/>
      <c r="DA2534" s="69"/>
      <c r="DB2534" s="69"/>
      <c r="DC2534" s="69"/>
      <c r="DD2534" s="69"/>
      <c r="DE2534" s="69"/>
      <c r="DF2534" s="69"/>
      <c r="DG2534" s="69"/>
      <c r="DH2534" s="69"/>
      <c r="DI2534" s="69"/>
      <c r="DJ2534" s="69"/>
      <c r="DK2534" s="69"/>
      <c r="DL2534" s="69"/>
      <c r="DM2534" s="69"/>
      <c r="DN2534" s="69"/>
      <c r="DO2534" s="69"/>
      <c r="DP2534" s="69"/>
      <c r="DQ2534" s="69"/>
      <c r="DR2534" s="69"/>
      <c r="DS2534" s="69"/>
      <c r="DT2534" s="69"/>
      <c r="DU2534" s="69"/>
      <c r="DV2534" s="69"/>
      <c r="DW2534" s="69"/>
      <c r="DX2534" s="69"/>
      <c r="DY2534" s="69"/>
      <c r="DZ2534" s="69"/>
      <c r="EA2534" s="69"/>
      <c r="EB2534" s="69"/>
      <c r="EC2534" s="69"/>
      <c r="ED2534" s="69"/>
      <c r="EE2534" s="69"/>
      <c r="EF2534" s="69"/>
      <c r="EG2534" s="69"/>
      <c r="EH2534" s="69"/>
      <c r="EI2534" s="69"/>
      <c r="EJ2534" s="69"/>
      <c r="EK2534" s="69"/>
      <c r="EL2534" s="69"/>
      <c r="EM2534" s="69"/>
      <c r="EN2534" s="69"/>
      <c r="EO2534" s="69"/>
      <c r="EP2534" s="69"/>
      <c r="EQ2534" s="69"/>
      <c r="ER2534" s="69"/>
      <c r="ES2534" s="69"/>
      <c r="ET2534" s="69"/>
      <c r="EU2534" s="69"/>
      <c r="EV2534" s="69"/>
      <c r="EW2534" s="69"/>
      <c r="EX2534" s="69"/>
      <c r="EY2534" s="69"/>
      <c r="EZ2534" s="69"/>
      <c r="FA2534" s="69"/>
      <c r="FB2534" s="69"/>
      <c r="FC2534" s="69"/>
      <c r="FD2534" s="69"/>
      <c r="FE2534" s="69"/>
      <c r="FF2534" s="69"/>
      <c r="FG2534" s="69"/>
      <c r="FH2534" s="69"/>
      <c r="FI2534" s="69"/>
      <c r="FJ2534" s="69"/>
      <c r="FK2534" s="69"/>
      <c r="FL2534" s="69"/>
      <c r="FM2534" s="69"/>
      <c r="FN2534" s="69"/>
      <c r="FO2534" s="69"/>
      <c r="FP2534" s="69"/>
      <c r="FQ2534" s="69"/>
      <c r="FR2534" s="69"/>
      <c r="FS2534" s="69"/>
      <c r="FT2534" s="69"/>
      <c r="FU2534" s="69"/>
      <c r="FV2534" s="69"/>
      <c r="FW2534" s="69"/>
      <c r="FX2534" s="69"/>
      <c r="FY2534" s="69"/>
      <c r="FZ2534" s="69"/>
      <c r="GA2534" s="69"/>
      <c r="GB2534" s="69"/>
      <c r="GC2534" s="69"/>
      <c r="GD2534" s="69"/>
      <c r="GE2534" s="69"/>
      <c r="GF2534" s="69"/>
      <c r="GG2534" s="69"/>
      <c r="GH2534" s="69"/>
      <c r="GI2534" s="69"/>
      <c r="GJ2534" s="69"/>
      <c r="GK2534" s="69"/>
      <c r="GL2534" s="69"/>
      <c r="GM2534" s="69"/>
      <c r="GN2534" s="69"/>
      <c r="GO2534" s="69"/>
      <c r="GP2534" s="69"/>
      <c r="GQ2534" s="69"/>
      <c r="GR2534" s="69"/>
      <c r="GS2534" s="69"/>
      <c r="GT2534" s="69"/>
      <c r="GU2534" s="69"/>
      <c r="GV2534" s="69"/>
      <c r="GW2534" s="69"/>
      <c r="GX2534" s="69"/>
      <c r="GY2534" s="69"/>
      <c r="GZ2534" s="69"/>
      <c r="HA2534" s="69"/>
      <c r="HB2534" s="69"/>
      <c r="HC2534" s="69"/>
      <c r="HD2534" s="69"/>
      <c r="HE2534" s="69"/>
      <c r="HF2534" s="69"/>
      <c r="HG2534" s="69"/>
      <c r="HH2534" s="69"/>
      <c r="HI2534" s="69"/>
      <c r="HJ2534" s="69"/>
      <c r="HK2534" s="69"/>
      <c r="HL2534" s="69"/>
      <c r="HM2534" s="69"/>
      <c r="HN2534" s="69"/>
      <c r="HO2534" s="69"/>
      <c r="HP2534" s="69"/>
      <c r="HQ2534" s="69"/>
      <c r="HR2534" s="69"/>
      <c r="HS2534" s="69"/>
      <c r="HT2534" s="69"/>
      <c r="HU2534" s="69"/>
      <c r="HV2534" s="69"/>
      <c r="HW2534" s="69"/>
      <c r="HX2534" s="69"/>
      <c r="HY2534" s="69"/>
      <c r="HZ2534" s="69"/>
      <c r="IA2534" s="69"/>
      <c r="IB2534" s="69"/>
      <c r="IC2534" s="69"/>
      <c r="ID2534" s="69"/>
      <c r="IE2534" s="69"/>
      <c r="IF2534" s="69"/>
      <c r="IG2534" s="69"/>
      <c r="IH2534" s="69"/>
      <c r="II2534" s="69"/>
      <c r="IJ2534" s="69"/>
      <c r="IK2534" s="69"/>
      <c r="IL2534" s="69"/>
      <c r="IM2534" s="69"/>
      <c r="IN2534" s="69"/>
    </row>
    <row r="2535" spans="1:248" s="70" customFormat="1" ht="47.1" customHeight="1" x14ac:dyDescent="0.2">
      <c r="A2535" s="33" t="s">
        <v>1273</v>
      </c>
      <c r="B2535" s="83">
        <v>52199</v>
      </c>
      <c r="C2535" s="34" t="s">
        <v>1281</v>
      </c>
      <c r="D2535" s="361">
        <v>15000</v>
      </c>
      <c r="E2535" s="69"/>
      <c r="F2535" s="69"/>
      <c r="G2535" s="69"/>
      <c r="H2535" s="69"/>
      <c r="I2535" s="69"/>
      <c r="J2535" s="69"/>
      <c r="N2535" s="69"/>
      <c r="O2535" s="69"/>
      <c r="P2535" s="69"/>
      <c r="Q2535" s="69"/>
      <c r="R2535" s="69"/>
      <c r="S2535" s="69"/>
      <c r="T2535" s="69"/>
      <c r="U2535" s="69"/>
      <c r="V2535" s="69"/>
      <c r="W2535" s="69"/>
      <c r="X2535" s="69"/>
      <c r="Y2535" s="69"/>
      <c r="Z2535" s="69"/>
      <c r="AA2535" s="69"/>
      <c r="AB2535" s="69"/>
      <c r="AC2535" s="69"/>
      <c r="AD2535" s="69"/>
      <c r="AE2535" s="69"/>
      <c r="AF2535" s="69"/>
      <c r="AG2535" s="69"/>
      <c r="AH2535" s="69"/>
      <c r="AI2535" s="69"/>
      <c r="AJ2535" s="69"/>
      <c r="AK2535" s="69"/>
      <c r="AL2535" s="69"/>
      <c r="AM2535" s="69"/>
      <c r="AN2535" s="69"/>
      <c r="AO2535" s="69"/>
      <c r="AP2535" s="69"/>
      <c r="AQ2535" s="69"/>
      <c r="AR2535" s="69"/>
      <c r="AS2535" s="69"/>
      <c r="AT2535" s="69"/>
      <c r="AU2535" s="69"/>
      <c r="AV2535" s="69"/>
      <c r="AW2535" s="69"/>
      <c r="AX2535" s="69"/>
      <c r="AY2535" s="69"/>
      <c r="AZ2535" s="69"/>
      <c r="BA2535" s="69"/>
      <c r="BB2535" s="69"/>
      <c r="BC2535" s="69"/>
      <c r="BD2535" s="69"/>
      <c r="BE2535" s="69"/>
      <c r="BF2535" s="69"/>
      <c r="BG2535" s="69"/>
      <c r="BH2535" s="69"/>
      <c r="BI2535" s="69"/>
      <c r="BJ2535" s="69"/>
      <c r="BK2535" s="69"/>
      <c r="BL2535" s="69"/>
      <c r="BM2535" s="69"/>
      <c r="BN2535" s="69"/>
      <c r="BO2535" s="69"/>
      <c r="BP2535" s="69"/>
      <c r="BQ2535" s="69"/>
      <c r="BR2535" s="69"/>
      <c r="BS2535" s="69"/>
      <c r="BT2535" s="69"/>
      <c r="BU2535" s="69"/>
      <c r="BV2535" s="69"/>
      <c r="BW2535" s="69"/>
      <c r="BX2535" s="69"/>
      <c r="BY2535" s="69"/>
      <c r="BZ2535" s="69"/>
      <c r="CA2535" s="69"/>
      <c r="CB2535" s="69"/>
      <c r="CC2535" s="69"/>
      <c r="CD2535" s="69"/>
      <c r="CE2535" s="69"/>
      <c r="CF2535" s="69"/>
      <c r="CG2535" s="69"/>
      <c r="CH2535" s="69"/>
      <c r="CI2535" s="69"/>
      <c r="CJ2535" s="69"/>
      <c r="CK2535" s="69"/>
      <c r="CL2535" s="69"/>
      <c r="CM2535" s="69"/>
      <c r="CN2535" s="69"/>
      <c r="CO2535" s="69"/>
      <c r="CP2535" s="69"/>
      <c r="CQ2535" s="69"/>
      <c r="CR2535" s="69"/>
      <c r="CS2535" s="69"/>
      <c r="CT2535" s="69"/>
      <c r="CU2535" s="69"/>
      <c r="CV2535" s="69"/>
      <c r="CW2535" s="69"/>
      <c r="CX2535" s="69"/>
      <c r="CY2535" s="69"/>
      <c r="CZ2535" s="69"/>
      <c r="DA2535" s="69"/>
      <c r="DB2535" s="69"/>
      <c r="DC2535" s="69"/>
      <c r="DD2535" s="69"/>
      <c r="DE2535" s="69"/>
      <c r="DF2535" s="69"/>
      <c r="DG2535" s="69"/>
      <c r="DH2535" s="69"/>
      <c r="DI2535" s="69"/>
      <c r="DJ2535" s="69"/>
      <c r="DK2535" s="69"/>
      <c r="DL2535" s="69"/>
      <c r="DM2535" s="69"/>
      <c r="DN2535" s="69"/>
      <c r="DO2535" s="69"/>
      <c r="DP2535" s="69"/>
      <c r="DQ2535" s="69"/>
      <c r="DR2535" s="69"/>
      <c r="DS2535" s="69"/>
      <c r="DT2535" s="69"/>
      <c r="DU2535" s="69"/>
      <c r="DV2535" s="69"/>
      <c r="DW2535" s="69"/>
      <c r="DX2535" s="69"/>
      <c r="DY2535" s="69"/>
      <c r="DZ2535" s="69"/>
      <c r="EA2535" s="69"/>
      <c r="EB2535" s="69"/>
      <c r="EC2535" s="69"/>
      <c r="ED2535" s="69"/>
      <c r="EE2535" s="69"/>
      <c r="EF2535" s="69"/>
      <c r="EG2535" s="69"/>
      <c r="EH2535" s="69"/>
      <c r="EI2535" s="69"/>
      <c r="EJ2535" s="69"/>
      <c r="EK2535" s="69"/>
      <c r="EL2535" s="69"/>
      <c r="EM2535" s="69"/>
      <c r="EN2535" s="69"/>
      <c r="EO2535" s="69"/>
      <c r="EP2535" s="69"/>
      <c r="EQ2535" s="69"/>
      <c r="ER2535" s="69"/>
      <c r="ES2535" s="69"/>
      <c r="ET2535" s="69"/>
      <c r="EU2535" s="69"/>
      <c r="EV2535" s="69"/>
      <c r="EW2535" s="69"/>
      <c r="EX2535" s="69"/>
      <c r="EY2535" s="69"/>
      <c r="EZ2535" s="69"/>
      <c r="FA2535" s="69"/>
      <c r="FB2535" s="69"/>
      <c r="FC2535" s="69"/>
      <c r="FD2535" s="69"/>
      <c r="FE2535" s="69"/>
      <c r="FF2535" s="69"/>
      <c r="FG2535" s="69"/>
      <c r="FH2535" s="69"/>
      <c r="FI2535" s="69"/>
      <c r="FJ2535" s="69"/>
      <c r="FK2535" s="69"/>
      <c r="FL2535" s="69"/>
      <c r="FM2535" s="69"/>
      <c r="FN2535" s="69"/>
      <c r="FO2535" s="69"/>
      <c r="FP2535" s="69"/>
      <c r="FQ2535" s="69"/>
      <c r="FR2535" s="69"/>
      <c r="FS2535" s="69"/>
      <c r="FT2535" s="69"/>
      <c r="FU2535" s="69"/>
      <c r="FV2535" s="69"/>
      <c r="FW2535" s="69"/>
      <c r="FX2535" s="69"/>
      <c r="FY2535" s="69"/>
      <c r="FZ2535" s="69"/>
      <c r="GA2535" s="69"/>
      <c r="GB2535" s="69"/>
      <c r="GC2535" s="69"/>
      <c r="GD2535" s="69"/>
      <c r="GE2535" s="69"/>
      <c r="GF2535" s="69"/>
      <c r="GG2535" s="69"/>
      <c r="GH2535" s="69"/>
      <c r="GI2535" s="69"/>
      <c r="GJ2535" s="69"/>
      <c r="GK2535" s="69"/>
      <c r="GL2535" s="69"/>
      <c r="GM2535" s="69"/>
      <c r="GN2535" s="69"/>
      <c r="GO2535" s="69"/>
      <c r="GP2535" s="69"/>
      <c r="GQ2535" s="69"/>
      <c r="GR2535" s="69"/>
      <c r="GS2535" s="69"/>
      <c r="GT2535" s="69"/>
      <c r="GU2535" s="69"/>
      <c r="GV2535" s="69"/>
      <c r="GW2535" s="69"/>
      <c r="GX2535" s="69"/>
      <c r="GY2535" s="69"/>
      <c r="GZ2535" s="69"/>
      <c r="HA2535" s="69"/>
      <c r="HB2535" s="69"/>
      <c r="HC2535" s="69"/>
      <c r="HD2535" s="69"/>
      <c r="HE2535" s="69"/>
      <c r="HF2535" s="69"/>
      <c r="HG2535" s="69"/>
      <c r="HH2535" s="69"/>
      <c r="HI2535" s="69"/>
      <c r="HJ2535" s="69"/>
      <c r="HK2535" s="69"/>
      <c r="HL2535" s="69"/>
      <c r="HM2535" s="69"/>
      <c r="HN2535" s="69"/>
      <c r="HO2535" s="69"/>
      <c r="HP2535" s="69"/>
      <c r="HQ2535" s="69"/>
      <c r="HR2535" s="69"/>
      <c r="HS2535" s="69"/>
      <c r="HT2535" s="69"/>
      <c r="HU2535" s="69"/>
      <c r="HV2535" s="69"/>
      <c r="HW2535" s="69"/>
      <c r="HX2535" s="69"/>
      <c r="HY2535" s="69"/>
      <c r="HZ2535" s="69"/>
      <c r="IA2535" s="69"/>
      <c r="IB2535" s="69"/>
      <c r="IC2535" s="69"/>
      <c r="ID2535" s="69"/>
      <c r="IE2535" s="69"/>
      <c r="IF2535" s="69"/>
      <c r="IG2535" s="69"/>
      <c r="IH2535" s="69"/>
      <c r="II2535" s="69"/>
      <c r="IJ2535" s="69"/>
      <c r="IK2535" s="69"/>
      <c r="IL2535" s="69"/>
      <c r="IM2535" s="69"/>
      <c r="IN2535" s="69"/>
    </row>
    <row r="2536" spans="1:248" s="70" customFormat="1" ht="47.1" customHeight="1" x14ac:dyDescent="0.2">
      <c r="A2536" s="33" t="s">
        <v>1282</v>
      </c>
      <c r="B2536" s="83">
        <v>52200</v>
      </c>
      <c r="C2536" s="34" t="s">
        <v>1283</v>
      </c>
      <c r="D2536" s="361">
        <v>6000</v>
      </c>
      <c r="E2536" s="69"/>
      <c r="F2536" s="69"/>
      <c r="G2536" s="69"/>
      <c r="H2536" s="69"/>
      <c r="I2536" s="69"/>
      <c r="J2536" s="69"/>
      <c r="N2536" s="69"/>
      <c r="O2536" s="69"/>
      <c r="P2536" s="69"/>
      <c r="Q2536" s="69"/>
      <c r="R2536" s="69"/>
      <c r="S2536" s="69"/>
      <c r="T2536" s="69"/>
      <c r="U2536" s="69"/>
      <c r="V2536" s="69"/>
      <c r="W2536" s="69"/>
      <c r="X2536" s="69"/>
      <c r="Y2536" s="69"/>
      <c r="Z2536" s="69"/>
      <c r="AA2536" s="69"/>
      <c r="AB2536" s="69"/>
      <c r="AC2536" s="69"/>
      <c r="AD2536" s="69"/>
      <c r="AE2536" s="69"/>
      <c r="AF2536" s="69"/>
      <c r="AG2536" s="69"/>
      <c r="AH2536" s="69"/>
      <c r="AI2536" s="69"/>
      <c r="AJ2536" s="69"/>
      <c r="AK2536" s="69"/>
      <c r="AL2536" s="69"/>
      <c r="AM2536" s="69"/>
      <c r="AN2536" s="69"/>
      <c r="AO2536" s="69"/>
      <c r="AP2536" s="69"/>
      <c r="AQ2536" s="69"/>
      <c r="AR2536" s="69"/>
      <c r="AS2536" s="69"/>
      <c r="AT2536" s="69"/>
      <c r="AU2536" s="69"/>
      <c r="AV2536" s="69"/>
      <c r="AW2536" s="69"/>
      <c r="AX2536" s="69"/>
      <c r="AY2536" s="69"/>
      <c r="AZ2536" s="69"/>
      <c r="BA2536" s="69"/>
      <c r="BB2536" s="69"/>
      <c r="BC2536" s="69"/>
      <c r="BD2536" s="69"/>
      <c r="BE2536" s="69"/>
      <c r="BF2536" s="69"/>
      <c r="BG2536" s="69"/>
      <c r="BH2536" s="69"/>
      <c r="BI2536" s="69"/>
      <c r="BJ2536" s="69"/>
      <c r="BK2536" s="69"/>
      <c r="BL2536" s="69"/>
      <c r="BM2536" s="69"/>
      <c r="BN2536" s="69"/>
      <c r="BO2536" s="69"/>
      <c r="BP2536" s="69"/>
      <c r="BQ2536" s="69"/>
      <c r="BR2536" s="69"/>
      <c r="BS2536" s="69"/>
      <c r="BT2536" s="69"/>
      <c r="BU2536" s="69"/>
      <c r="BV2536" s="69"/>
      <c r="BW2536" s="69"/>
      <c r="BX2536" s="69"/>
      <c r="BY2536" s="69"/>
      <c r="BZ2536" s="69"/>
      <c r="CA2536" s="69"/>
      <c r="CB2536" s="69"/>
      <c r="CC2536" s="69"/>
      <c r="CD2536" s="69"/>
      <c r="CE2536" s="69"/>
      <c r="CF2536" s="69"/>
      <c r="CG2536" s="69"/>
      <c r="CH2536" s="69"/>
      <c r="CI2536" s="69"/>
      <c r="CJ2536" s="69"/>
      <c r="CK2536" s="69"/>
      <c r="CL2536" s="69"/>
      <c r="CM2536" s="69"/>
      <c r="CN2536" s="69"/>
      <c r="CO2536" s="69"/>
      <c r="CP2536" s="69"/>
      <c r="CQ2536" s="69"/>
      <c r="CR2536" s="69"/>
      <c r="CS2536" s="69"/>
      <c r="CT2536" s="69"/>
      <c r="CU2536" s="69"/>
      <c r="CV2536" s="69"/>
      <c r="CW2536" s="69"/>
      <c r="CX2536" s="69"/>
      <c r="CY2536" s="69"/>
      <c r="CZ2536" s="69"/>
      <c r="DA2536" s="69"/>
      <c r="DB2536" s="69"/>
      <c r="DC2536" s="69"/>
      <c r="DD2536" s="69"/>
      <c r="DE2536" s="69"/>
      <c r="DF2536" s="69"/>
      <c r="DG2536" s="69"/>
      <c r="DH2536" s="69"/>
      <c r="DI2536" s="69"/>
      <c r="DJ2536" s="69"/>
      <c r="DK2536" s="69"/>
      <c r="DL2536" s="69"/>
      <c r="DM2536" s="69"/>
      <c r="DN2536" s="69"/>
      <c r="DO2536" s="69"/>
      <c r="DP2536" s="69"/>
      <c r="DQ2536" s="69"/>
      <c r="DR2536" s="69"/>
      <c r="DS2536" s="69"/>
      <c r="DT2536" s="69"/>
      <c r="DU2536" s="69"/>
      <c r="DV2536" s="69"/>
      <c r="DW2536" s="69"/>
      <c r="DX2536" s="69"/>
      <c r="DY2536" s="69"/>
      <c r="DZ2536" s="69"/>
      <c r="EA2536" s="69"/>
      <c r="EB2536" s="69"/>
      <c r="EC2536" s="69"/>
      <c r="ED2536" s="69"/>
      <c r="EE2536" s="69"/>
      <c r="EF2536" s="69"/>
      <c r="EG2536" s="69"/>
      <c r="EH2536" s="69"/>
      <c r="EI2536" s="69"/>
      <c r="EJ2536" s="69"/>
      <c r="EK2536" s="69"/>
      <c r="EL2536" s="69"/>
      <c r="EM2536" s="69"/>
      <c r="EN2536" s="69"/>
      <c r="EO2536" s="69"/>
      <c r="EP2536" s="69"/>
      <c r="EQ2536" s="69"/>
      <c r="ER2536" s="69"/>
      <c r="ES2536" s="69"/>
      <c r="ET2536" s="69"/>
      <c r="EU2536" s="69"/>
      <c r="EV2536" s="69"/>
      <c r="EW2536" s="69"/>
      <c r="EX2536" s="69"/>
      <c r="EY2536" s="69"/>
      <c r="EZ2536" s="69"/>
      <c r="FA2536" s="69"/>
      <c r="FB2536" s="69"/>
      <c r="FC2536" s="69"/>
      <c r="FD2536" s="69"/>
      <c r="FE2536" s="69"/>
      <c r="FF2536" s="69"/>
      <c r="FG2536" s="69"/>
      <c r="FH2536" s="69"/>
      <c r="FI2536" s="69"/>
      <c r="FJ2536" s="69"/>
      <c r="FK2536" s="69"/>
      <c r="FL2536" s="69"/>
      <c r="FM2536" s="69"/>
      <c r="FN2536" s="69"/>
      <c r="FO2536" s="69"/>
      <c r="FP2536" s="69"/>
      <c r="FQ2536" s="69"/>
      <c r="FR2536" s="69"/>
      <c r="FS2536" s="69"/>
      <c r="FT2536" s="69"/>
      <c r="FU2536" s="69"/>
      <c r="FV2536" s="69"/>
      <c r="FW2536" s="69"/>
      <c r="FX2536" s="69"/>
      <c r="FY2536" s="69"/>
      <c r="FZ2536" s="69"/>
      <c r="GA2536" s="69"/>
      <c r="GB2536" s="69"/>
      <c r="GC2536" s="69"/>
      <c r="GD2536" s="69"/>
      <c r="GE2536" s="69"/>
      <c r="GF2536" s="69"/>
      <c r="GG2536" s="69"/>
      <c r="GH2536" s="69"/>
      <c r="GI2536" s="69"/>
      <c r="GJ2536" s="69"/>
      <c r="GK2536" s="69"/>
      <c r="GL2536" s="69"/>
      <c r="GM2536" s="69"/>
      <c r="GN2536" s="69"/>
      <c r="GO2536" s="69"/>
      <c r="GP2536" s="69"/>
      <c r="GQ2536" s="69"/>
      <c r="GR2536" s="69"/>
      <c r="GS2536" s="69"/>
      <c r="GT2536" s="69"/>
      <c r="GU2536" s="69"/>
      <c r="GV2536" s="69"/>
      <c r="GW2536" s="69"/>
      <c r="GX2536" s="69"/>
      <c r="GY2536" s="69"/>
      <c r="GZ2536" s="69"/>
      <c r="HA2536" s="69"/>
      <c r="HB2536" s="69"/>
      <c r="HC2536" s="69"/>
      <c r="HD2536" s="69"/>
      <c r="HE2536" s="69"/>
      <c r="HF2536" s="69"/>
      <c r="HG2536" s="69"/>
      <c r="HH2536" s="69"/>
      <c r="HI2536" s="69"/>
      <c r="HJ2536" s="69"/>
      <c r="HK2536" s="69"/>
      <c r="HL2536" s="69"/>
      <c r="HM2536" s="69"/>
      <c r="HN2536" s="69"/>
      <c r="HO2536" s="69"/>
      <c r="HP2536" s="69"/>
      <c r="HQ2536" s="69"/>
      <c r="HR2536" s="69"/>
      <c r="HS2536" s="69"/>
      <c r="HT2536" s="69"/>
      <c r="HU2536" s="69"/>
      <c r="HV2536" s="69"/>
      <c r="HW2536" s="69"/>
      <c r="HX2536" s="69"/>
      <c r="HY2536" s="69"/>
      <c r="HZ2536" s="69"/>
      <c r="IA2536" s="69"/>
      <c r="IB2536" s="69"/>
      <c r="IC2536" s="69"/>
      <c r="ID2536" s="69"/>
      <c r="IE2536" s="69"/>
      <c r="IF2536" s="69"/>
      <c r="IG2536" s="69"/>
      <c r="IH2536" s="69"/>
      <c r="II2536" s="69"/>
      <c r="IJ2536" s="69"/>
      <c r="IK2536" s="69"/>
      <c r="IL2536" s="69"/>
      <c r="IM2536" s="69"/>
      <c r="IN2536" s="69"/>
    </row>
    <row r="2537" spans="1:248" s="70" customFormat="1" ht="47.1" customHeight="1" x14ac:dyDescent="0.2">
      <c r="A2537" s="33" t="s">
        <v>1284</v>
      </c>
      <c r="B2537" s="83">
        <v>52201</v>
      </c>
      <c r="C2537" s="34" t="s">
        <v>1285</v>
      </c>
      <c r="D2537" s="361">
        <v>13000</v>
      </c>
      <c r="E2537" s="69"/>
      <c r="F2537" s="69"/>
      <c r="G2537" s="69"/>
      <c r="H2537" s="69"/>
      <c r="I2537" s="69"/>
      <c r="J2537" s="69"/>
      <c r="N2537" s="69"/>
      <c r="O2537" s="69"/>
      <c r="P2537" s="69"/>
      <c r="Q2537" s="69"/>
      <c r="R2537" s="69"/>
      <c r="S2537" s="69"/>
      <c r="T2537" s="69"/>
      <c r="U2537" s="69"/>
      <c r="V2537" s="69"/>
      <c r="W2537" s="69"/>
      <c r="X2537" s="69"/>
      <c r="Y2537" s="69"/>
      <c r="Z2537" s="69"/>
      <c r="AA2537" s="69"/>
      <c r="AB2537" s="69"/>
      <c r="AC2537" s="69"/>
      <c r="AD2537" s="69"/>
      <c r="AE2537" s="69"/>
      <c r="AF2537" s="69"/>
      <c r="AG2537" s="69"/>
      <c r="AH2537" s="69"/>
      <c r="AI2537" s="69"/>
      <c r="AJ2537" s="69"/>
      <c r="AK2537" s="69"/>
      <c r="AL2537" s="69"/>
      <c r="AM2537" s="69"/>
      <c r="AN2537" s="69"/>
      <c r="AO2537" s="69"/>
      <c r="AP2537" s="69"/>
      <c r="AQ2537" s="69"/>
      <c r="AR2537" s="69"/>
      <c r="AS2537" s="69"/>
      <c r="AT2537" s="69"/>
      <c r="AU2537" s="69"/>
      <c r="AV2537" s="69"/>
      <c r="AW2537" s="69"/>
      <c r="AX2537" s="69"/>
      <c r="AY2537" s="69"/>
      <c r="AZ2537" s="69"/>
      <c r="BA2537" s="69"/>
      <c r="BB2537" s="69"/>
      <c r="BC2537" s="69"/>
      <c r="BD2537" s="69"/>
      <c r="BE2537" s="69"/>
      <c r="BF2537" s="69"/>
      <c r="BG2537" s="69"/>
      <c r="BH2537" s="69"/>
      <c r="BI2537" s="69"/>
      <c r="BJ2537" s="69"/>
      <c r="BK2537" s="69"/>
      <c r="BL2537" s="69"/>
      <c r="BM2537" s="69"/>
      <c r="BN2537" s="69"/>
      <c r="BO2537" s="69"/>
      <c r="BP2537" s="69"/>
      <c r="BQ2537" s="69"/>
      <c r="BR2537" s="69"/>
      <c r="BS2537" s="69"/>
      <c r="BT2537" s="69"/>
      <c r="BU2537" s="69"/>
      <c r="BV2537" s="69"/>
      <c r="BW2537" s="69"/>
      <c r="BX2537" s="69"/>
      <c r="BY2537" s="69"/>
      <c r="BZ2537" s="69"/>
      <c r="CA2537" s="69"/>
      <c r="CB2537" s="69"/>
      <c r="CC2537" s="69"/>
      <c r="CD2537" s="69"/>
      <c r="CE2537" s="69"/>
      <c r="CF2537" s="69"/>
      <c r="CG2537" s="69"/>
      <c r="CH2537" s="69"/>
      <c r="CI2537" s="69"/>
      <c r="CJ2537" s="69"/>
      <c r="CK2537" s="69"/>
      <c r="CL2537" s="69"/>
      <c r="CM2537" s="69"/>
      <c r="CN2537" s="69"/>
      <c r="CO2537" s="69"/>
      <c r="CP2537" s="69"/>
      <c r="CQ2537" s="69"/>
      <c r="CR2537" s="69"/>
      <c r="CS2537" s="69"/>
      <c r="CT2537" s="69"/>
      <c r="CU2537" s="69"/>
      <c r="CV2537" s="69"/>
      <c r="CW2537" s="69"/>
      <c r="CX2537" s="69"/>
      <c r="CY2537" s="69"/>
      <c r="CZ2537" s="69"/>
      <c r="DA2537" s="69"/>
      <c r="DB2537" s="69"/>
      <c r="DC2537" s="69"/>
      <c r="DD2537" s="69"/>
      <c r="DE2537" s="69"/>
      <c r="DF2537" s="69"/>
      <c r="DG2537" s="69"/>
      <c r="DH2537" s="69"/>
      <c r="DI2537" s="69"/>
      <c r="DJ2537" s="69"/>
      <c r="DK2537" s="69"/>
      <c r="DL2537" s="69"/>
      <c r="DM2537" s="69"/>
      <c r="DN2537" s="69"/>
      <c r="DO2537" s="69"/>
      <c r="DP2537" s="69"/>
      <c r="DQ2537" s="69"/>
      <c r="DR2537" s="69"/>
      <c r="DS2537" s="69"/>
      <c r="DT2537" s="69"/>
      <c r="DU2537" s="69"/>
      <c r="DV2537" s="69"/>
      <c r="DW2537" s="69"/>
      <c r="DX2537" s="69"/>
      <c r="DY2537" s="69"/>
      <c r="DZ2537" s="69"/>
      <c r="EA2537" s="69"/>
      <c r="EB2537" s="69"/>
      <c r="EC2537" s="69"/>
      <c r="ED2537" s="69"/>
      <c r="EE2537" s="69"/>
      <c r="EF2537" s="69"/>
      <c r="EG2537" s="69"/>
      <c r="EH2537" s="69"/>
      <c r="EI2537" s="69"/>
      <c r="EJ2537" s="69"/>
      <c r="EK2537" s="69"/>
      <c r="EL2537" s="69"/>
      <c r="EM2537" s="69"/>
      <c r="EN2537" s="69"/>
      <c r="EO2537" s="69"/>
      <c r="EP2537" s="69"/>
      <c r="EQ2537" s="69"/>
      <c r="ER2537" s="69"/>
      <c r="ES2537" s="69"/>
      <c r="ET2537" s="69"/>
      <c r="EU2537" s="69"/>
      <c r="EV2537" s="69"/>
      <c r="EW2537" s="69"/>
      <c r="EX2537" s="69"/>
      <c r="EY2537" s="69"/>
      <c r="EZ2537" s="69"/>
      <c r="FA2537" s="69"/>
      <c r="FB2537" s="69"/>
      <c r="FC2537" s="69"/>
      <c r="FD2537" s="69"/>
      <c r="FE2537" s="69"/>
      <c r="FF2537" s="69"/>
      <c r="FG2537" s="69"/>
      <c r="FH2537" s="69"/>
      <c r="FI2537" s="69"/>
      <c r="FJ2537" s="69"/>
      <c r="FK2537" s="69"/>
      <c r="FL2537" s="69"/>
      <c r="FM2537" s="69"/>
      <c r="FN2537" s="69"/>
      <c r="FO2537" s="69"/>
      <c r="FP2537" s="69"/>
      <c r="FQ2537" s="69"/>
      <c r="FR2537" s="69"/>
      <c r="FS2537" s="69"/>
      <c r="FT2537" s="69"/>
      <c r="FU2537" s="69"/>
      <c r="FV2537" s="69"/>
      <c r="FW2537" s="69"/>
      <c r="FX2537" s="69"/>
      <c r="FY2537" s="69"/>
      <c r="FZ2537" s="69"/>
      <c r="GA2537" s="69"/>
      <c r="GB2537" s="69"/>
      <c r="GC2537" s="69"/>
      <c r="GD2537" s="69"/>
      <c r="GE2537" s="69"/>
      <c r="GF2537" s="69"/>
      <c r="GG2537" s="69"/>
      <c r="GH2537" s="69"/>
      <c r="GI2537" s="69"/>
      <c r="GJ2537" s="69"/>
      <c r="GK2537" s="69"/>
      <c r="GL2537" s="69"/>
      <c r="GM2537" s="69"/>
      <c r="GN2537" s="69"/>
      <c r="GO2537" s="69"/>
      <c r="GP2537" s="69"/>
      <c r="GQ2537" s="69"/>
      <c r="GR2537" s="69"/>
      <c r="GS2537" s="69"/>
      <c r="GT2537" s="69"/>
      <c r="GU2537" s="69"/>
      <c r="GV2537" s="69"/>
      <c r="GW2537" s="69"/>
      <c r="GX2537" s="69"/>
      <c r="GY2537" s="69"/>
      <c r="GZ2537" s="69"/>
      <c r="HA2537" s="69"/>
      <c r="HB2537" s="69"/>
      <c r="HC2537" s="69"/>
      <c r="HD2537" s="69"/>
      <c r="HE2537" s="69"/>
      <c r="HF2537" s="69"/>
      <c r="HG2537" s="69"/>
      <c r="HH2537" s="69"/>
      <c r="HI2537" s="69"/>
      <c r="HJ2537" s="69"/>
      <c r="HK2537" s="69"/>
      <c r="HL2537" s="69"/>
      <c r="HM2537" s="69"/>
      <c r="HN2537" s="69"/>
      <c r="HO2537" s="69"/>
      <c r="HP2537" s="69"/>
      <c r="HQ2537" s="69"/>
      <c r="HR2537" s="69"/>
      <c r="HS2537" s="69"/>
      <c r="HT2537" s="69"/>
      <c r="HU2537" s="69"/>
      <c r="HV2537" s="69"/>
      <c r="HW2537" s="69"/>
      <c r="HX2537" s="69"/>
      <c r="HY2537" s="69"/>
      <c r="HZ2537" s="69"/>
      <c r="IA2537" s="69"/>
      <c r="IB2537" s="69"/>
      <c r="IC2537" s="69"/>
      <c r="ID2537" s="69"/>
      <c r="IE2537" s="69"/>
      <c r="IF2537" s="69"/>
      <c r="IG2537" s="69"/>
      <c r="IH2537" s="69"/>
      <c r="II2537" s="69"/>
      <c r="IJ2537" s="69"/>
      <c r="IK2537" s="69"/>
      <c r="IL2537" s="69"/>
      <c r="IM2537" s="69"/>
      <c r="IN2537" s="69"/>
    </row>
    <row r="2538" spans="1:248" s="70" customFormat="1" ht="47.1" customHeight="1" x14ac:dyDescent="0.2">
      <c r="A2538" s="33" t="s">
        <v>1286</v>
      </c>
      <c r="B2538" s="83">
        <v>52202</v>
      </c>
      <c r="C2538" s="34" t="s">
        <v>1287</v>
      </c>
      <c r="D2538" s="361">
        <v>8000</v>
      </c>
      <c r="E2538" s="69"/>
      <c r="F2538" s="69"/>
      <c r="G2538" s="69"/>
      <c r="H2538" s="69"/>
      <c r="I2538" s="69"/>
      <c r="J2538" s="69"/>
      <c r="N2538" s="69"/>
      <c r="O2538" s="69"/>
      <c r="P2538" s="69"/>
      <c r="Q2538" s="69"/>
      <c r="R2538" s="69"/>
      <c r="S2538" s="69"/>
      <c r="T2538" s="69"/>
      <c r="U2538" s="69"/>
      <c r="V2538" s="69"/>
      <c r="W2538" s="69"/>
      <c r="X2538" s="69"/>
      <c r="Y2538" s="69"/>
      <c r="Z2538" s="69"/>
      <c r="AA2538" s="69"/>
      <c r="AB2538" s="69"/>
      <c r="AC2538" s="69"/>
      <c r="AD2538" s="69"/>
      <c r="AE2538" s="69"/>
      <c r="AF2538" s="69"/>
      <c r="AG2538" s="69"/>
      <c r="AH2538" s="69"/>
      <c r="AI2538" s="69"/>
      <c r="AJ2538" s="69"/>
      <c r="AK2538" s="69"/>
      <c r="AL2538" s="69"/>
      <c r="AM2538" s="69"/>
      <c r="AN2538" s="69"/>
      <c r="AO2538" s="69"/>
      <c r="AP2538" s="69"/>
      <c r="AQ2538" s="69"/>
      <c r="AR2538" s="69"/>
      <c r="AS2538" s="69"/>
      <c r="AT2538" s="69"/>
      <c r="AU2538" s="69"/>
      <c r="AV2538" s="69"/>
      <c r="AW2538" s="69"/>
      <c r="AX2538" s="69"/>
      <c r="AY2538" s="69"/>
      <c r="AZ2538" s="69"/>
      <c r="BA2538" s="69"/>
      <c r="BB2538" s="69"/>
      <c r="BC2538" s="69"/>
      <c r="BD2538" s="69"/>
      <c r="BE2538" s="69"/>
      <c r="BF2538" s="69"/>
      <c r="BG2538" s="69"/>
      <c r="BH2538" s="69"/>
      <c r="BI2538" s="69"/>
      <c r="BJ2538" s="69"/>
      <c r="BK2538" s="69"/>
      <c r="BL2538" s="69"/>
      <c r="BM2538" s="69"/>
      <c r="BN2538" s="69"/>
      <c r="BO2538" s="69"/>
      <c r="BP2538" s="69"/>
      <c r="BQ2538" s="69"/>
      <c r="BR2538" s="69"/>
      <c r="BS2538" s="69"/>
      <c r="BT2538" s="69"/>
      <c r="BU2538" s="69"/>
      <c r="BV2538" s="69"/>
      <c r="BW2538" s="69"/>
      <c r="BX2538" s="69"/>
      <c r="BY2538" s="69"/>
      <c r="BZ2538" s="69"/>
      <c r="CA2538" s="69"/>
      <c r="CB2538" s="69"/>
      <c r="CC2538" s="69"/>
      <c r="CD2538" s="69"/>
      <c r="CE2538" s="69"/>
      <c r="CF2538" s="69"/>
      <c r="CG2538" s="69"/>
      <c r="CH2538" s="69"/>
      <c r="CI2538" s="69"/>
      <c r="CJ2538" s="69"/>
      <c r="CK2538" s="69"/>
      <c r="CL2538" s="69"/>
      <c r="CM2538" s="69"/>
      <c r="CN2538" s="69"/>
      <c r="CO2538" s="69"/>
      <c r="CP2538" s="69"/>
      <c r="CQ2538" s="69"/>
      <c r="CR2538" s="69"/>
      <c r="CS2538" s="69"/>
      <c r="CT2538" s="69"/>
      <c r="CU2538" s="69"/>
      <c r="CV2538" s="69"/>
      <c r="CW2538" s="69"/>
      <c r="CX2538" s="69"/>
      <c r="CY2538" s="69"/>
      <c r="CZ2538" s="69"/>
      <c r="DA2538" s="69"/>
      <c r="DB2538" s="69"/>
      <c r="DC2538" s="69"/>
      <c r="DD2538" s="69"/>
      <c r="DE2538" s="69"/>
      <c r="DF2538" s="69"/>
      <c r="DG2538" s="69"/>
      <c r="DH2538" s="69"/>
      <c r="DI2538" s="69"/>
      <c r="DJ2538" s="69"/>
      <c r="DK2538" s="69"/>
      <c r="DL2538" s="69"/>
      <c r="DM2538" s="69"/>
      <c r="DN2538" s="69"/>
      <c r="DO2538" s="69"/>
      <c r="DP2538" s="69"/>
      <c r="DQ2538" s="69"/>
      <c r="DR2538" s="69"/>
      <c r="DS2538" s="69"/>
      <c r="DT2538" s="69"/>
      <c r="DU2538" s="69"/>
      <c r="DV2538" s="69"/>
      <c r="DW2538" s="69"/>
      <c r="DX2538" s="69"/>
      <c r="DY2538" s="69"/>
      <c r="DZ2538" s="69"/>
      <c r="EA2538" s="69"/>
      <c r="EB2538" s="69"/>
      <c r="EC2538" s="69"/>
      <c r="ED2538" s="69"/>
      <c r="EE2538" s="69"/>
      <c r="EF2538" s="69"/>
      <c r="EG2538" s="69"/>
      <c r="EH2538" s="69"/>
      <c r="EI2538" s="69"/>
      <c r="EJ2538" s="69"/>
      <c r="EK2538" s="69"/>
      <c r="EL2538" s="69"/>
      <c r="EM2538" s="69"/>
      <c r="EN2538" s="69"/>
      <c r="EO2538" s="69"/>
      <c r="EP2538" s="69"/>
      <c r="EQ2538" s="69"/>
      <c r="ER2538" s="69"/>
      <c r="ES2538" s="69"/>
      <c r="ET2538" s="69"/>
      <c r="EU2538" s="69"/>
      <c r="EV2538" s="69"/>
      <c r="EW2538" s="69"/>
      <c r="EX2538" s="69"/>
      <c r="EY2538" s="69"/>
      <c r="EZ2538" s="69"/>
      <c r="FA2538" s="69"/>
      <c r="FB2538" s="69"/>
      <c r="FC2538" s="69"/>
      <c r="FD2538" s="69"/>
      <c r="FE2538" s="69"/>
      <c r="FF2538" s="69"/>
      <c r="FG2538" s="69"/>
      <c r="FH2538" s="69"/>
      <c r="FI2538" s="69"/>
      <c r="FJ2538" s="69"/>
      <c r="FK2538" s="69"/>
      <c r="FL2538" s="69"/>
      <c r="FM2538" s="69"/>
      <c r="FN2538" s="69"/>
      <c r="FO2538" s="69"/>
      <c r="FP2538" s="69"/>
      <c r="FQ2538" s="69"/>
      <c r="FR2538" s="69"/>
      <c r="FS2538" s="69"/>
      <c r="FT2538" s="69"/>
      <c r="FU2538" s="69"/>
      <c r="FV2538" s="69"/>
      <c r="FW2538" s="69"/>
      <c r="FX2538" s="69"/>
      <c r="FY2538" s="69"/>
      <c r="FZ2538" s="69"/>
      <c r="GA2538" s="69"/>
      <c r="GB2538" s="69"/>
      <c r="GC2538" s="69"/>
      <c r="GD2538" s="69"/>
      <c r="GE2538" s="69"/>
      <c r="GF2538" s="69"/>
      <c r="GG2538" s="69"/>
      <c r="GH2538" s="69"/>
      <c r="GI2538" s="69"/>
      <c r="GJ2538" s="69"/>
      <c r="GK2538" s="69"/>
      <c r="GL2538" s="69"/>
      <c r="GM2538" s="69"/>
      <c r="GN2538" s="69"/>
      <c r="GO2538" s="69"/>
      <c r="GP2538" s="69"/>
      <c r="GQ2538" s="69"/>
      <c r="GR2538" s="69"/>
      <c r="GS2538" s="69"/>
      <c r="GT2538" s="69"/>
      <c r="GU2538" s="69"/>
      <c r="GV2538" s="69"/>
      <c r="GW2538" s="69"/>
      <c r="GX2538" s="69"/>
      <c r="GY2538" s="69"/>
      <c r="GZ2538" s="69"/>
      <c r="HA2538" s="69"/>
      <c r="HB2538" s="69"/>
      <c r="HC2538" s="69"/>
      <c r="HD2538" s="69"/>
      <c r="HE2538" s="69"/>
      <c r="HF2538" s="69"/>
      <c r="HG2538" s="69"/>
      <c r="HH2538" s="69"/>
      <c r="HI2538" s="69"/>
      <c r="HJ2538" s="69"/>
      <c r="HK2538" s="69"/>
      <c r="HL2538" s="69"/>
      <c r="HM2538" s="69"/>
      <c r="HN2538" s="69"/>
      <c r="HO2538" s="69"/>
      <c r="HP2538" s="69"/>
      <c r="HQ2538" s="69"/>
      <c r="HR2538" s="69"/>
      <c r="HS2538" s="69"/>
      <c r="HT2538" s="69"/>
      <c r="HU2538" s="69"/>
      <c r="HV2538" s="69"/>
      <c r="HW2538" s="69"/>
      <c r="HX2538" s="69"/>
      <c r="HY2538" s="69"/>
      <c r="HZ2538" s="69"/>
      <c r="IA2538" s="69"/>
      <c r="IB2538" s="69"/>
      <c r="IC2538" s="69"/>
      <c r="ID2538" s="69"/>
      <c r="IE2538" s="69"/>
      <c r="IF2538" s="69"/>
      <c r="IG2538" s="69"/>
      <c r="IH2538" s="69"/>
      <c r="II2538" s="69"/>
      <c r="IJ2538" s="69"/>
      <c r="IK2538" s="69"/>
      <c r="IL2538" s="69"/>
      <c r="IM2538" s="69"/>
      <c r="IN2538" s="69"/>
    </row>
    <row r="2539" spans="1:248" s="70" customFormat="1" ht="47.1" customHeight="1" x14ac:dyDescent="0.2">
      <c r="A2539" s="33" t="s">
        <v>1288</v>
      </c>
      <c r="B2539" s="83">
        <v>52203</v>
      </c>
      <c r="C2539" s="34" t="s">
        <v>1289</v>
      </c>
      <c r="D2539" s="361">
        <v>10000</v>
      </c>
      <c r="E2539" s="69"/>
      <c r="F2539" s="69"/>
      <c r="G2539" s="69"/>
      <c r="H2539" s="69"/>
      <c r="I2539" s="69"/>
      <c r="J2539" s="69"/>
      <c r="N2539" s="69"/>
      <c r="O2539" s="69"/>
      <c r="P2539" s="69"/>
      <c r="Q2539" s="69"/>
      <c r="R2539" s="69"/>
      <c r="S2539" s="69"/>
      <c r="T2539" s="69"/>
      <c r="U2539" s="69"/>
      <c r="V2539" s="69"/>
      <c r="W2539" s="69"/>
      <c r="X2539" s="69"/>
      <c r="Y2539" s="69"/>
      <c r="Z2539" s="69"/>
      <c r="AA2539" s="69"/>
      <c r="AB2539" s="69"/>
      <c r="AC2539" s="69"/>
      <c r="AD2539" s="69"/>
      <c r="AE2539" s="69"/>
      <c r="AF2539" s="69"/>
      <c r="AG2539" s="69"/>
      <c r="AH2539" s="69"/>
      <c r="AI2539" s="69"/>
      <c r="AJ2539" s="69"/>
      <c r="AK2539" s="69"/>
      <c r="AL2539" s="69"/>
      <c r="AM2539" s="69"/>
      <c r="AN2539" s="69"/>
      <c r="AO2539" s="69"/>
      <c r="AP2539" s="69"/>
      <c r="AQ2539" s="69"/>
      <c r="AR2539" s="69"/>
      <c r="AS2539" s="69"/>
      <c r="AT2539" s="69"/>
      <c r="AU2539" s="69"/>
      <c r="AV2539" s="69"/>
      <c r="AW2539" s="69"/>
      <c r="AX2539" s="69"/>
      <c r="AY2539" s="69"/>
      <c r="AZ2539" s="69"/>
      <c r="BA2539" s="69"/>
      <c r="BB2539" s="69"/>
      <c r="BC2539" s="69"/>
      <c r="BD2539" s="69"/>
      <c r="BE2539" s="69"/>
      <c r="BF2539" s="69"/>
      <c r="BG2539" s="69"/>
      <c r="BH2539" s="69"/>
      <c r="BI2539" s="69"/>
      <c r="BJ2539" s="69"/>
      <c r="BK2539" s="69"/>
      <c r="BL2539" s="69"/>
      <c r="BM2539" s="69"/>
      <c r="BN2539" s="69"/>
      <c r="BO2539" s="69"/>
      <c r="BP2539" s="69"/>
      <c r="BQ2539" s="69"/>
      <c r="BR2539" s="69"/>
      <c r="BS2539" s="69"/>
      <c r="BT2539" s="69"/>
      <c r="BU2539" s="69"/>
      <c r="BV2539" s="69"/>
      <c r="BW2539" s="69"/>
      <c r="BX2539" s="69"/>
      <c r="BY2539" s="69"/>
      <c r="BZ2539" s="69"/>
      <c r="CA2539" s="69"/>
      <c r="CB2539" s="69"/>
      <c r="CC2539" s="69"/>
      <c r="CD2539" s="69"/>
      <c r="CE2539" s="69"/>
      <c r="CF2539" s="69"/>
      <c r="CG2539" s="69"/>
      <c r="CH2539" s="69"/>
      <c r="CI2539" s="69"/>
      <c r="CJ2539" s="69"/>
      <c r="CK2539" s="69"/>
      <c r="CL2539" s="69"/>
      <c r="CM2539" s="69"/>
      <c r="CN2539" s="69"/>
      <c r="CO2539" s="69"/>
      <c r="CP2539" s="69"/>
      <c r="CQ2539" s="69"/>
      <c r="CR2539" s="69"/>
      <c r="CS2539" s="69"/>
      <c r="CT2539" s="69"/>
      <c r="CU2539" s="69"/>
      <c r="CV2539" s="69"/>
      <c r="CW2539" s="69"/>
      <c r="CX2539" s="69"/>
      <c r="CY2539" s="69"/>
      <c r="CZ2539" s="69"/>
      <c r="DA2539" s="69"/>
      <c r="DB2539" s="69"/>
      <c r="DC2539" s="69"/>
      <c r="DD2539" s="69"/>
      <c r="DE2539" s="69"/>
      <c r="DF2539" s="69"/>
      <c r="DG2539" s="69"/>
      <c r="DH2539" s="69"/>
      <c r="DI2539" s="69"/>
      <c r="DJ2539" s="69"/>
      <c r="DK2539" s="69"/>
      <c r="DL2539" s="69"/>
      <c r="DM2539" s="69"/>
      <c r="DN2539" s="69"/>
      <c r="DO2539" s="69"/>
      <c r="DP2539" s="69"/>
      <c r="DQ2539" s="69"/>
      <c r="DR2539" s="69"/>
      <c r="DS2539" s="69"/>
      <c r="DT2539" s="69"/>
      <c r="DU2539" s="69"/>
      <c r="DV2539" s="69"/>
      <c r="DW2539" s="69"/>
      <c r="DX2539" s="69"/>
      <c r="DY2539" s="69"/>
      <c r="DZ2539" s="69"/>
      <c r="EA2539" s="69"/>
      <c r="EB2539" s="69"/>
      <c r="EC2539" s="69"/>
      <c r="ED2539" s="69"/>
      <c r="EE2539" s="69"/>
      <c r="EF2539" s="69"/>
      <c r="EG2539" s="69"/>
      <c r="EH2539" s="69"/>
      <c r="EI2539" s="69"/>
      <c r="EJ2539" s="69"/>
      <c r="EK2539" s="69"/>
      <c r="EL2539" s="69"/>
      <c r="EM2539" s="69"/>
      <c r="EN2539" s="69"/>
      <c r="EO2539" s="69"/>
      <c r="EP2539" s="69"/>
      <c r="EQ2539" s="69"/>
      <c r="ER2539" s="69"/>
      <c r="ES2539" s="69"/>
      <c r="ET2539" s="69"/>
      <c r="EU2539" s="69"/>
      <c r="EV2539" s="69"/>
      <c r="EW2539" s="69"/>
      <c r="EX2539" s="69"/>
      <c r="EY2539" s="69"/>
      <c r="EZ2539" s="69"/>
      <c r="FA2539" s="69"/>
      <c r="FB2539" s="69"/>
      <c r="FC2539" s="69"/>
      <c r="FD2539" s="69"/>
      <c r="FE2539" s="69"/>
      <c r="FF2539" s="69"/>
      <c r="FG2539" s="69"/>
      <c r="FH2539" s="69"/>
      <c r="FI2539" s="69"/>
      <c r="FJ2539" s="69"/>
      <c r="FK2539" s="69"/>
      <c r="FL2539" s="69"/>
      <c r="FM2539" s="69"/>
      <c r="FN2539" s="69"/>
      <c r="FO2539" s="69"/>
      <c r="FP2539" s="69"/>
      <c r="FQ2539" s="69"/>
      <c r="FR2539" s="69"/>
      <c r="FS2539" s="69"/>
      <c r="FT2539" s="69"/>
      <c r="FU2539" s="69"/>
      <c r="FV2539" s="69"/>
      <c r="FW2539" s="69"/>
      <c r="FX2539" s="69"/>
      <c r="FY2539" s="69"/>
      <c r="FZ2539" s="69"/>
      <c r="GA2539" s="69"/>
      <c r="GB2539" s="69"/>
      <c r="GC2539" s="69"/>
      <c r="GD2539" s="69"/>
      <c r="GE2539" s="69"/>
      <c r="GF2539" s="69"/>
      <c r="GG2539" s="69"/>
      <c r="GH2539" s="69"/>
      <c r="GI2539" s="69"/>
      <c r="GJ2539" s="69"/>
      <c r="GK2539" s="69"/>
      <c r="GL2539" s="69"/>
      <c r="GM2539" s="69"/>
      <c r="GN2539" s="69"/>
      <c r="GO2539" s="69"/>
      <c r="GP2539" s="69"/>
      <c r="GQ2539" s="69"/>
      <c r="GR2539" s="69"/>
      <c r="GS2539" s="69"/>
      <c r="GT2539" s="69"/>
      <c r="GU2539" s="69"/>
      <c r="GV2539" s="69"/>
      <c r="GW2539" s="69"/>
      <c r="GX2539" s="69"/>
      <c r="GY2539" s="69"/>
      <c r="GZ2539" s="69"/>
      <c r="HA2539" s="69"/>
      <c r="HB2539" s="69"/>
      <c r="HC2539" s="69"/>
      <c r="HD2539" s="69"/>
      <c r="HE2539" s="69"/>
      <c r="HF2539" s="69"/>
      <c r="HG2539" s="69"/>
      <c r="HH2539" s="69"/>
      <c r="HI2539" s="69"/>
      <c r="HJ2539" s="69"/>
      <c r="HK2539" s="69"/>
      <c r="HL2539" s="69"/>
      <c r="HM2539" s="69"/>
      <c r="HN2539" s="69"/>
      <c r="HO2539" s="69"/>
      <c r="HP2539" s="69"/>
      <c r="HQ2539" s="69"/>
      <c r="HR2539" s="69"/>
      <c r="HS2539" s="69"/>
      <c r="HT2539" s="69"/>
      <c r="HU2539" s="69"/>
      <c r="HV2539" s="69"/>
      <c r="HW2539" s="69"/>
      <c r="HX2539" s="69"/>
      <c r="HY2539" s="69"/>
      <c r="HZ2539" s="69"/>
      <c r="IA2539" s="69"/>
      <c r="IB2539" s="69"/>
      <c r="IC2539" s="69"/>
      <c r="ID2539" s="69"/>
      <c r="IE2539" s="69"/>
      <c r="IF2539" s="69"/>
      <c r="IG2539" s="69"/>
      <c r="IH2539" s="69"/>
      <c r="II2539" s="69"/>
      <c r="IJ2539" s="69"/>
      <c r="IK2539" s="69"/>
      <c r="IL2539" s="69"/>
      <c r="IM2539" s="69"/>
      <c r="IN2539" s="69"/>
    </row>
    <row r="2540" spans="1:248" s="70" customFormat="1" ht="47.1" customHeight="1" x14ac:dyDescent="0.2">
      <c r="A2540" s="33" t="s">
        <v>1290</v>
      </c>
      <c r="B2540" s="83">
        <v>52204</v>
      </c>
      <c r="C2540" s="34" t="s">
        <v>1291</v>
      </c>
      <c r="D2540" s="361">
        <v>15000</v>
      </c>
      <c r="E2540" s="69"/>
      <c r="F2540" s="69"/>
      <c r="G2540" s="69"/>
      <c r="H2540" s="69"/>
      <c r="I2540" s="69"/>
      <c r="J2540" s="69"/>
      <c r="N2540" s="69"/>
      <c r="O2540" s="69"/>
      <c r="P2540" s="69"/>
      <c r="Q2540" s="69"/>
      <c r="R2540" s="69"/>
      <c r="S2540" s="69"/>
      <c r="T2540" s="69"/>
      <c r="U2540" s="69"/>
      <c r="V2540" s="69"/>
      <c r="W2540" s="69"/>
      <c r="X2540" s="69"/>
      <c r="Y2540" s="69"/>
      <c r="Z2540" s="69"/>
      <c r="AA2540" s="69"/>
      <c r="AB2540" s="69"/>
      <c r="AC2540" s="69"/>
      <c r="AD2540" s="69"/>
      <c r="AE2540" s="69"/>
      <c r="AF2540" s="69"/>
      <c r="AG2540" s="69"/>
      <c r="AH2540" s="69"/>
      <c r="AI2540" s="69"/>
      <c r="AJ2540" s="69"/>
      <c r="AK2540" s="69"/>
      <c r="AL2540" s="69"/>
      <c r="AM2540" s="69"/>
      <c r="AN2540" s="69"/>
      <c r="AO2540" s="69"/>
      <c r="AP2540" s="69"/>
      <c r="AQ2540" s="69"/>
      <c r="AR2540" s="69"/>
      <c r="AS2540" s="69"/>
      <c r="AT2540" s="69"/>
      <c r="AU2540" s="69"/>
      <c r="AV2540" s="69"/>
      <c r="AW2540" s="69"/>
      <c r="AX2540" s="69"/>
      <c r="AY2540" s="69"/>
      <c r="AZ2540" s="69"/>
      <c r="BA2540" s="69"/>
      <c r="BB2540" s="69"/>
      <c r="BC2540" s="69"/>
      <c r="BD2540" s="69"/>
      <c r="BE2540" s="69"/>
      <c r="BF2540" s="69"/>
      <c r="BG2540" s="69"/>
      <c r="BH2540" s="69"/>
      <c r="BI2540" s="69"/>
      <c r="BJ2540" s="69"/>
      <c r="BK2540" s="69"/>
      <c r="BL2540" s="69"/>
      <c r="BM2540" s="69"/>
      <c r="BN2540" s="69"/>
      <c r="BO2540" s="69"/>
      <c r="BP2540" s="69"/>
      <c r="BQ2540" s="69"/>
      <c r="BR2540" s="69"/>
      <c r="BS2540" s="69"/>
      <c r="BT2540" s="69"/>
      <c r="BU2540" s="69"/>
      <c r="BV2540" s="69"/>
      <c r="BW2540" s="69"/>
      <c r="BX2540" s="69"/>
      <c r="BY2540" s="69"/>
      <c r="BZ2540" s="69"/>
      <c r="CA2540" s="69"/>
      <c r="CB2540" s="69"/>
      <c r="CC2540" s="69"/>
      <c r="CD2540" s="69"/>
      <c r="CE2540" s="69"/>
      <c r="CF2540" s="69"/>
      <c r="CG2540" s="69"/>
      <c r="CH2540" s="69"/>
      <c r="CI2540" s="69"/>
      <c r="CJ2540" s="69"/>
      <c r="CK2540" s="69"/>
      <c r="CL2540" s="69"/>
      <c r="CM2540" s="69"/>
      <c r="CN2540" s="69"/>
      <c r="CO2540" s="69"/>
      <c r="CP2540" s="69"/>
      <c r="CQ2540" s="69"/>
      <c r="CR2540" s="69"/>
      <c r="CS2540" s="69"/>
      <c r="CT2540" s="69"/>
      <c r="CU2540" s="69"/>
      <c r="CV2540" s="69"/>
      <c r="CW2540" s="69"/>
      <c r="CX2540" s="69"/>
      <c r="CY2540" s="69"/>
      <c r="CZ2540" s="69"/>
      <c r="DA2540" s="69"/>
      <c r="DB2540" s="69"/>
      <c r="DC2540" s="69"/>
      <c r="DD2540" s="69"/>
      <c r="DE2540" s="69"/>
      <c r="DF2540" s="69"/>
      <c r="DG2540" s="69"/>
      <c r="DH2540" s="69"/>
      <c r="DI2540" s="69"/>
      <c r="DJ2540" s="69"/>
      <c r="DK2540" s="69"/>
      <c r="DL2540" s="69"/>
      <c r="DM2540" s="69"/>
      <c r="DN2540" s="69"/>
      <c r="DO2540" s="69"/>
      <c r="DP2540" s="69"/>
      <c r="DQ2540" s="69"/>
      <c r="DR2540" s="69"/>
      <c r="DS2540" s="69"/>
      <c r="DT2540" s="69"/>
      <c r="DU2540" s="69"/>
      <c r="DV2540" s="69"/>
      <c r="DW2540" s="69"/>
      <c r="DX2540" s="69"/>
      <c r="DY2540" s="69"/>
      <c r="DZ2540" s="69"/>
      <c r="EA2540" s="69"/>
      <c r="EB2540" s="69"/>
      <c r="EC2540" s="69"/>
      <c r="ED2540" s="69"/>
      <c r="EE2540" s="69"/>
      <c r="EF2540" s="69"/>
      <c r="EG2540" s="69"/>
      <c r="EH2540" s="69"/>
      <c r="EI2540" s="69"/>
      <c r="EJ2540" s="69"/>
      <c r="EK2540" s="69"/>
      <c r="EL2540" s="69"/>
      <c r="EM2540" s="69"/>
      <c r="EN2540" s="69"/>
      <c r="EO2540" s="69"/>
      <c r="EP2540" s="69"/>
      <c r="EQ2540" s="69"/>
      <c r="ER2540" s="69"/>
      <c r="ES2540" s="69"/>
      <c r="ET2540" s="69"/>
      <c r="EU2540" s="69"/>
      <c r="EV2540" s="69"/>
      <c r="EW2540" s="69"/>
      <c r="EX2540" s="69"/>
      <c r="EY2540" s="69"/>
      <c r="EZ2540" s="69"/>
      <c r="FA2540" s="69"/>
      <c r="FB2540" s="69"/>
      <c r="FC2540" s="69"/>
      <c r="FD2540" s="69"/>
      <c r="FE2540" s="69"/>
      <c r="FF2540" s="69"/>
      <c r="FG2540" s="69"/>
      <c r="FH2540" s="69"/>
      <c r="FI2540" s="69"/>
      <c r="FJ2540" s="69"/>
      <c r="FK2540" s="69"/>
      <c r="FL2540" s="69"/>
      <c r="FM2540" s="69"/>
      <c r="FN2540" s="69"/>
      <c r="FO2540" s="69"/>
      <c r="FP2540" s="69"/>
      <c r="FQ2540" s="69"/>
      <c r="FR2540" s="69"/>
      <c r="FS2540" s="69"/>
      <c r="FT2540" s="69"/>
      <c r="FU2540" s="69"/>
      <c r="FV2540" s="69"/>
      <c r="FW2540" s="69"/>
      <c r="FX2540" s="69"/>
      <c r="FY2540" s="69"/>
      <c r="FZ2540" s="69"/>
      <c r="GA2540" s="69"/>
      <c r="GB2540" s="69"/>
      <c r="GC2540" s="69"/>
      <c r="GD2540" s="69"/>
      <c r="GE2540" s="69"/>
      <c r="GF2540" s="69"/>
      <c r="GG2540" s="69"/>
      <c r="GH2540" s="69"/>
      <c r="GI2540" s="69"/>
      <c r="GJ2540" s="69"/>
      <c r="GK2540" s="69"/>
      <c r="GL2540" s="69"/>
      <c r="GM2540" s="69"/>
      <c r="GN2540" s="69"/>
      <c r="GO2540" s="69"/>
      <c r="GP2540" s="69"/>
      <c r="GQ2540" s="69"/>
      <c r="GR2540" s="69"/>
      <c r="GS2540" s="69"/>
      <c r="GT2540" s="69"/>
      <c r="GU2540" s="69"/>
      <c r="GV2540" s="69"/>
      <c r="GW2540" s="69"/>
      <c r="GX2540" s="69"/>
      <c r="GY2540" s="69"/>
      <c r="GZ2540" s="69"/>
      <c r="HA2540" s="69"/>
      <c r="HB2540" s="69"/>
      <c r="HC2540" s="69"/>
      <c r="HD2540" s="69"/>
      <c r="HE2540" s="69"/>
      <c r="HF2540" s="69"/>
      <c r="HG2540" s="69"/>
      <c r="HH2540" s="69"/>
      <c r="HI2540" s="69"/>
      <c r="HJ2540" s="69"/>
      <c r="HK2540" s="69"/>
      <c r="HL2540" s="69"/>
      <c r="HM2540" s="69"/>
      <c r="HN2540" s="69"/>
      <c r="HO2540" s="69"/>
      <c r="HP2540" s="69"/>
      <c r="HQ2540" s="69"/>
      <c r="HR2540" s="69"/>
      <c r="HS2540" s="69"/>
      <c r="HT2540" s="69"/>
      <c r="HU2540" s="69"/>
      <c r="HV2540" s="69"/>
      <c r="HW2540" s="69"/>
      <c r="HX2540" s="69"/>
      <c r="HY2540" s="69"/>
      <c r="HZ2540" s="69"/>
      <c r="IA2540" s="69"/>
      <c r="IB2540" s="69"/>
      <c r="IC2540" s="69"/>
      <c r="ID2540" s="69"/>
      <c r="IE2540" s="69"/>
      <c r="IF2540" s="69"/>
      <c r="IG2540" s="69"/>
      <c r="IH2540" s="69"/>
      <c r="II2540" s="69"/>
      <c r="IJ2540" s="69"/>
      <c r="IK2540" s="69"/>
      <c r="IL2540" s="69"/>
      <c r="IM2540" s="69"/>
      <c r="IN2540" s="69"/>
    </row>
    <row r="2541" spans="1:248" s="70" customFormat="1" ht="47.1" customHeight="1" x14ac:dyDescent="0.2">
      <c r="A2541" s="33" t="s">
        <v>1292</v>
      </c>
      <c r="B2541" s="83">
        <v>52205</v>
      </c>
      <c r="C2541" s="34" t="s">
        <v>1293</v>
      </c>
      <c r="D2541" s="361">
        <v>25000</v>
      </c>
      <c r="E2541" s="69"/>
      <c r="F2541" s="69"/>
      <c r="G2541" s="69"/>
      <c r="H2541" s="69"/>
      <c r="I2541" s="69"/>
      <c r="J2541" s="69"/>
      <c r="N2541" s="69"/>
      <c r="O2541" s="69"/>
      <c r="P2541" s="69"/>
      <c r="Q2541" s="69"/>
      <c r="R2541" s="69"/>
      <c r="S2541" s="69"/>
      <c r="T2541" s="69"/>
      <c r="U2541" s="69"/>
      <c r="V2541" s="69"/>
      <c r="W2541" s="69"/>
      <c r="X2541" s="69"/>
      <c r="Y2541" s="69"/>
      <c r="Z2541" s="69"/>
      <c r="AA2541" s="69"/>
      <c r="AB2541" s="69"/>
      <c r="AC2541" s="69"/>
      <c r="AD2541" s="69"/>
      <c r="AE2541" s="69"/>
      <c r="AF2541" s="69"/>
      <c r="AG2541" s="69"/>
      <c r="AH2541" s="69"/>
      <c r="AI2541" s="69"/>
      <c r="AJ2541" s="69"/>
      <c r="AK2541" s="69"/>
      <c r="AL2541" s="69"/>
      <c r="AM2541" s="69"/>
      <c r="AN2541" s="69"/>
      <c r="AO2541" s="69"/>
      <c r="AP2541" s="69"/>
      <c r="AQ2541" s="69"/>
      <c r="AR2541" s="69"/>
      <c r="AS2541" s="69"/>
      <c r="AT2541" s="69"/>
      <c r="AU2541" s="69"/>
      <c r="AV2541" s="69"/>
      <c r="AW2541" s="69"/>
      <c r="AX2541" s="69"/>
      <c r="AY2541" s="69"/>
      <c r="AZ2541" s="69"/>
      <c r="BA2541" s="69"/>
      <c r="BB2541" s="69"/>
      <c r="BC2541" s="69"/>
      <c r="BD2541" s="69"/>
      <c r="BE2541" s="69"/>
      <c r="BF2541" s="69"/>
      <c r="BG2541" s="69"/>
      <c r="BH2541" s="69"/>
      <c r="BI2541" s="69"/>
      <c r="BJ2541" s="69"/>
      <c r="BK2541" s="69"/>
      <c r="BL2541" s="69"/>
      <c r="BM2541" s="69"/>
      <c r="BN2541" s="69"/>
      <c r="BO2541" s="69"/>
      <c r="BP2541" s="69"/>
      <c r="BQ2541" s="69"/>
      <c r="BR2541" s="69"/>
      <c r="BS2541" s="69"/>
      <c r="BT2541" s="69"/>
      <c r="BU2541" s="69"/>
      <c r="BV2541" s="69"/>
      <c r="BW2541" s="69"/>
      <c r="BX2541" s="69"/>
      <c r="BY2541" s="69"/>
      <c r="BZ2541" s="69"/>
      <c r="CA2541" s="69"/>
      <c r="CB2541" s="69"/>
      <c r="CC2541" s="69"/>
      <c r="CD2541" s="69"/>
      <c r="CE2541" s="69"/>
      <c r="CF2541" s="69"/>
      <c r="CG2541" s="69"/>
      <c r="CH2541" s="69"/>
      <c r="CI2541" s="69"/>
      <c r="CJ2541" s="69"/>
      <c r="CK2541" s="69"/>
      <c r="CL2541" s="69"/>
      <c r="CM2541" s="69"/>
      <c r="CN2541" s="69"/>
      <c r="CO2541" s="69"/>
      <c r="CP2541" s="69"/>
      <c r="CQ2541" s="69"/>
      <c r="CR2541" s="69"/>
      <c r="CS2541" s="69"/>
      <c r="CT2541" s="69"/>
      <c r="CU2541" s="69"/>
      <c r="CV2541" s="69"/>
      <c r="CW2541" s="69"/>
      <c r="CX2541" s="69"/>
      <c r="CY2541" s="69"/>
      <c r="CZ2541" s="69"/>
      <c r="DA2541" s="69"/>
      <c r="DB2541" s="69"/>
      <c r="DC2541" s="69"/>
      <c r="DD2541" s="69"/>
      <c r="DE2541" s="69"/>
      <c r="DF2541" s="69"/>
      <c r="DG2541" s="69"/>
      <c r="DH2541" s="69"/>
      <c r="DI2541" s="69"/>
      <c r="DJ2541" s="69"/>
      <c r="DK2541" s="69"/>
      <c r="DL2541" s="69"/>
      <c r="DM2541" s="69"/>
      <c r="DN2541" s="69"/>
      <c r="DO2541" s="69"/>
      <c r="DP2541" s="69"/>
      <c r="DQ2541" s="69"/>
      <c r="DR2541" s="69"/>
      <c r="DS2541" s="69"/>
      <c r="DT2541" s="69"/>
      <c r="DU2541" s="69"/>
      <c r="DV2541" s="69"/>
      <c r="DW2541" s="69"/>
      <c r="DX2541" s="69"/>
      <c r="DY2541" s="69"/>
      <c r="DZ2541" s="69"/>
      <c r="EA2541" s="69"/>
      <c r="EB2541" s="69"/>
      <c r="EC2541" s="69"/>
      <c r="ED2541" s="69"/>
      <c r="EE2541" s="69"/>
      <c r="EF2541" s="69"/>
      <c r="EG2541" s="69"/>
      <c r="EH2541" s="69"/>
      <c r="EI2541" s="69"/>
      <c r="EJ2541" s="69"/>
      <c r="EK2541" s="69"/>
      <c r="EL2541" s="69"/>
      <c r="EM2541" s="69"/>
      <c r="EN2541" s="69"/>
      <c r="EO2541" s="69"/>
      <c r="EP2541" s="69"/>
      <c r="EQ2541" s="69"/>
      <c r="ER2541" s="69"/>
      <c r="ES2541" s="69"/>
      <c r="ET2541" s="69"/>
      <c r="EU2541" s="69"/>
      <c r="EV2541" s="69"/>
      <c r="EW2541" s="69"/>
      <c r="EX2541" s="69"/>
      <c r="EY2541" s="69"/>
      <c r="EZ2541" s="69"/>
      <c r="FA2541" s="69"/>
      <c r="FB2541" s="69"/>
      <c r="FC2541" s="69"/>
      <c r="FD2541" s="69"/>
      <c r="FE2541" s="69"/>
      <c r="FF2541" s="69"/>
      <c r="FG2541" s="69"/>
      <c r="FH2541" s="69"/>
      <c r="FI2541" s="69"/>
      <c r="FJ2541" s="69"/>
      <c r="FK2541" s="69"/>
      <c r="FL2541" s="69"/>
      <c r="FM2541" s="69"/>
      <c r="FN2541" s="69"/>
      <c r="FO2541" s="69"/>
      <c r="FP2541" s="69"/>
      <c r="FQ2541" s="69"/>
      <c r="FR2541" s="69"/>
      <c r="FS2541" s="69"/>
      <c r="FT2541" s="69"/>
      <c r="FU2541" s="69"/>
      <c r="FV2541" s="69"/>
      <c r="FW2541" s="69"/>
      <c r="FX2541" s="69"/>
      <c r="FY2541" s="69"/>
      <c r="FZ2541" s="69"/>
      <c r="GA2541" s="69"/>
      <c r="GB2541" s="69"/>
      <c r="GC2541" s="69"/>
      <c r="GD2541" s="69"/>
      <c r="GE2541" s="69"/>
      <c r="GF2541" s="69"/>
      <c r="GG2541" s="69"/>
      <c r="GH2541" s="69"/>
      <c r="GI2541" s="69"/>
      <c r="GJ2541" s="69"/>
      <c r="GK2541" s="69"/>
      <c r="GL2541" s="69"/>
      <c r="GM2541" s="69"/>
      <c r="GN2541" s="69"/>
      <c r="GO2541" s="69"/>
      <c r="GP2541" s="69"/>
      <c r="GQ2541" s="69"/>
      <c r="GR2541" s="69"/>
      <c r="GS2541" s="69"/>
      <c r="GT2541" s="69"/>
      <c r="GU2541" s="69"/>
      <c r="GV2541" s="69"/>
      <c r="GW2541" s="69"/>
      <c r="GX2541" s="69"/>
      <c r="GY2541" s="69"/>
      <c r="GZ2541" s="69"/>
      <c r="HA2541" s="69"/>
      <c r="HB2541" s="69"/>
      <c r="HC2541" s="69"/>
      <c r="HD2541" s="69"/>
      <c r="HE2541" s="69"/>
      <c r="HF2541" s="69"/>
      <c r="HG2541" s="69"/>
      <c r="HH2541" s="69"/>
      <c r="HI2541" s="69"/>
      <c r="HJ2541" s="69"/>
      <c r="HK2541" s="69"/>
      <c r="HL2541" s="69"/>
      <c r="HM2541" s="69"/>
      <c r="HN2541" s="69"/>
      <c r="HO2541" s="69"/>
      <c r="HP2541" s="69"/>
      <c r="HQ2541" s="69"/>
      <c r="HR2541" s="69"/>
      <c r="HS2541" s="69"/>
      <c r="HT2541" s="69"/>
      <c r="HU2541" s="69"/>
      <c r="HV2541" s="69"/>
      <c r="HW2541" s="69"/>
      <c r="HX2541" s="69"/>
      <c r="HY2541" s="69"/>
      <c r="HZ2541" s="69"/>
      <c r="IA2541" s="69"/>
      <c r="IB2541" s="69"/>
      <c r="IC2541" s="69"/>
      <c r="ID2541" s="69"/>
      <c r="IE2541" s="69"/>
      <c r="IF2541" s="69"/>
      <c r="IG2541" s="69"/>
      <c r="IH2541" s="69"/>
      <c r="II2541" s="69"/>
      <c r="IJ2541" s="69"/>
      <c r="IK2541" s="69"/>
      <c r="IL2541" s="69"/>
      <c r="IM2541" s="69"/>
      <c r="IN2541" s="69"/>
    </row>
    <row r="2542" spans="1:248" s="70" customFormat="1" ht="47.1" customHeight="1" x14ac:dyDescent="0.2">
      <c r="A2542" s="33" t="s">
        <v>1294</v>
      </c>
      <c r="B2542" s="83">
        <v>52206</v>
      </c>
      <c r="C2542" s="34" t="s">
        <v>1295</v>
      </c>
      <c r="D2542" s="361">
        <v>13000</v>
      </c>
      <c r="E2542" s="69"/>
      <c r="F2542" s="69"/>
      <c r="G2542" s="69"/>
      <c r="H2542" s="69"/>
      <c r="I2542" s="69"/>
      <c r="J2542" s="69"/>
      <c r="N2542" s="69"/>
      <c r="O2542" s="69"/>
      <c r="P2542" s="69"/>
      <c r="Q2542" s="69"/>
      <c r="R2542" s="69"/>
      <c r="S2542" s="69"/>
      <c r="T2542" s="69"/>
      <c r="U2542" s="69"/>
      <c r="V2542" s="69"/>
      <c r="W2542" s="69"/>
      <c r="X2542" s="69"/>
      <c r="Y2542" s="69"/>
      <c r="Z2542" s="69"/>
      <c r="AA2542" s="69"/>
      <c r="AB2542" s="69"/>
      <c r="AC2542" s="69"/>
      <c r="AD2542" s="69"/>
      <c r="AE2542" s="69"/>
      <c r="AF2542" s="69"/>
      <c r="AG2542" s="69"/>
      <c r="AH2542" s="69"/>
      <c r="AI2542" s="69"/>
      <c r="AJ2542" s="69"/>
      <c r="AK2542" s="69"/>
      <c r="AL2542" s="69"/>
      <c r="AM2542" s="69"/>
      <c r="AN2542" s="69"/>
      <c r="AO2542" s="69"/>
      <c r="AP2542" s="69"/>
      <c r="AQ2542" s="69"/>
      <c r="AR2542" s="69"/>
      <c r="AS2542" s="69"/>
      <c r="AT2542" s="69"/>
      <c r="AU2542" s="69"/>
      <c r="AV2542" s="69"/>
      <c r="AW2542" s="69"/>
      <c r="AX2542" s="69"/>
      <c r="AY2542" s="69"/>
      <c r="AZ2542" s="69"/>
      <c r="BA2542" s="69"/>
      <c r="BB2542" s="69"/>
      <c r="BC2542" s="69"/>
      <c r="BD2542" s="69"/>
      <c r="BE2542" s="69"/>
      <c r="BF2542" s="69"/>
      <c r="BG2542" s="69"/>
      <c r="BH2542" s="69"/>
      <c r="BI2542" s="69"/>
      <c r="BJ2542" s="69"/>
      <c r="BK2542" s="69"/>
      <c r="BL2542" s="69"/>
      <c r="BM2542" s="69"/>
      <c r="BN2542" s="69"/>
      <c r="BO2542" s="69"/>
      <c r="BP2542" s="69"/>
      <c r="BQ2542" s="69"/>
      <c r="BR2542" s="69"/>
      <c r="BS2542" s="69"/>
      <c r="BT2542" s="69"/>
      <c r="BU2542" s="69"/>
      <c r="BV2542" s="69"/>
      <c r="BW2542" s="69"/>
      <c r="BX2542" s="69"/>
      <c r="BY2542" s="69"/>
      <c r="BZ2542" s="69"/>
      <c r="CA2542" s="69"/>
      <c r="CB2542" s="69"/>
      <c r="CC2542" s="69"/>
      <c r="CD2542" s="69"/>
      <c r="CE2542" s="69"/>
      <c r="CF2542" s="69"/>
      <c r="CG2542" s="69"/>
      <c r="CH2542" s="69"/>
      <c r="CI2542" s="69"/>
      <c r="CJ2542" s="69"/>
      <c r="CK2542" s="69"/>
      <c r="CL2542" s="69"/>
      <c r="CM2542" s="69"/>
      <c r="CN2542" s="69"/>
      <c r="CO2542" s="69"/>
      <c r="CP2542" s="69"/>
      <c r="CQ2542" s="69"/>
      <c r="CR2542" s="69"/>
      <c r="CS2542" s="69"/>
      <c r="CT2542" s="69"/>
      <c r="CU2542" s="69"/>
      <c r="CV2542" s="69"/>
      <c r="CW2542" s="69"/>
      <c r="CX2542" s="69"/>
      <c r="CY2542" s="69"/>
      <c r="CZ2542" s="69"/>
      <c r="DA2542" s="69"/>
      <c r="DB2542" s="69"/>
      <c r="DC2542" s="69"/>
      <c r="DD2542" s="69"/>
      <c r="DE2542" s="69"/>
      <c r="DF2542" s="69"/>
      <c r="DG2542" s="69"/>
      <c r="DH2542" s="69"/>
      <c r="DI2542" s="69"/>
      <c r="DJ2542" s="69"/>
      <c r="DK2542" s="69"/>
      <c r="DL2542" s="69"/>
      <c r="DM2542" s="69"/>
      <c r="DN2542" s="69"/>
      <c r="DO2542" s="69"/>
      <c r="DP2542" s="69"/>
      <c r="DQ2542" s="69"/>
      <c r="DR2542" s="69"/>
      <c r="DS2542" s="69"/>
      <c r="DT2542" s="69"/>
      <c r="DU2542" s="69"/>
      <c r="DV2542" s="69"/>
      <c r="DW2542" s="69"/>
      <c r="DX2542" s="69"/>
      <c r="DY2542" s="69"/>
      <c r="DZ2542" s="69"/>
      <c r="EA2542" s="69"/>
      <c r="EB2542" s="69"/>
      <c r="EC2542" s="69"/>
      <c r="ED2542" s="69"/>
      <c r="EE2542" s="69"/>
      <c r="EF2542" s="69"/>
      <c r="EG2542" s="69"/>
      <c r="EH2542" s="69"/>
      <c r="EI2542" s="69"/>
      <c r="EJ2542" s="69"/>
      <c r="EK2542" s="69"/>
      <c r="EL2542" s="69"/>
      <c r="EM2542" s="69"/>
      <c r="EN2542" s="69"/>
      <c r="EO2542" s="69"/>
      <c r="EP2542" s="69"/>
      <c r="EQ2542" s="69"/>
      <c r="ER2542" s="69"/>
      <c r="ES2542" s="69"/>
      <c r="ET2542" s="69"/>
      <c r="EU2542" s="69"/>
      <c r="EV2542" s="69"/>
      <c r="EW2542" s="69"/>
      <c r="EX2542" s="69"/>
      <c r="EY2542" s="69"/>
      <c r="EZ2542" s="69"/>
      <c r="FA2542" s="69"/>
      <c r="FB2542" s="69"/>
      <c r="FC2542" s="69"/>
      <c r="FD2542" s="69"/>
      <c r="FE2542" s="69"/>
      <c r="FF2542" s="69"/>
      <c r="FG2542" s="69"/>
      <c r="FH2542" s="69"/>
      <c r="FI2542" s="69"/>
      <c r="FJ2542" s="69"/>
      <c r="FK2542" s="69"/>
      <c r="FL2542" s="69"/>
      <c r="FM2542" s="69"/>
      <c r="FN2542" s="69"/>
      <c r="FO2542" s="69"/>
      <c r="FP2542" s="69"/>
      <c r="FQ2542" s="69"/>
      <c r="FR2542" s="69"/>
      <c r="FS2542" s="69"/>
      <c r="FT2542" s="69"/>
      <c r="FU2542" s="69"/>
      <c r="FV2542" s="69"/>
      <c r="FW2542" s="69"/>
      <c r="FX2542" s="69"/>
      <c r="FY2542" s="69"/>
      <c r="FZ2542" s="69"/>
      <c r="GA2542" s="69"/>
      <c r="GB2542" s="69"/>
      <c r="GC2542" s="69"/>
      <c r="GD2542" s="69"/>
      <c r="GE2542" s="69"/>
      <c r="GF2542" s="69"/>
      <c r="GG2542" s="69"/>
      <c r="GH2542" s="69"/>
      <c r="GI2542" s="69"/>
      <c r="GJ2542" s="69"/>
      <c r="GK2542" s="69"/>
      <c r="GL2542" s="69"/>
      <c r="GM2542" s="69"/>
      <c r="GN2542" s="69"/>
      <c r="GO2542" s="69"/>
      <c r="GP2542" s="69"/>
      <c r="GQ2542" s="69"/>
      <c r="GR2542" s="69"/>
      <c r="GS2542" s="69"/>
      <c r="GT2542" s="69"/>
      <c r="GU2542" s="69"/>
      <c r="GV2542" s="69"/>
      <c r="GW2542" s="69"/>
      <c r="GX2542" s="69"/>
      <c r="GY2542" s="69"/>
      <c r="GZ2542" s="69"/>
      <c r="HA2542" s="69"/>
      <c r="HB2542" s="69"/>
      <c r="HC2542" s="69"/>
      <c r="HD2542" s="69"/>
      <c r="HE2542" s="69"/>
      <c r="HF2542" s="69"/>
      <c r="HG2542" s="69"/>
      <c r="HH2542" s="69"/>
      <c r="HI2542" s="69"/>
      <c r="HJ2542" s="69"/>
      <c r="HK2542" s="69"/>
      <c r="HL2542" s="69"/>
      <c r="HM2542" s="69"/>
      <c r="HN2542" s="69"/>
      <c r="HO2542" s="69"/>
      <c r="HP2542" s="69"/>
      <c r="HQ2542" s="69"/>
      <c r="HR2542" s="69"/>
      <c r="HS2542" s="69"/>
      <c r="HT2542" s="69"/>
      <c r="HU2542" s="69"/>
      <c r="HV2542" s="69"/>
      <c r="HW2542" s="69"/>
      <c r="HX2542" s="69"/>
      <c r="HY2542" s="69"/>
      <c r="HZ2542" s="69"/>
      <c r="IA2542" s="69"/>
      <c r="IB2542" s="69"/>
      <c r="IC2542" s="69"/>
      <c r="ID2542" s="69"/>
      <c r="IE2542" s="69"/>
      <c r="IF2542" s="69"/>
      <c r="IG2542" s="69"/>
      <c r="IH2542" s="69"/>
      <c r="II2542" s="69"/>
      <c r="IJ2542" s="69"/>
      <c r="IK2542" s="69"/>
      <c r="IL2542" s="69"/>
      <c r="IM2542" s="69"/>
      <c r="IN2542" s="69"/>
    </row>
    <row r="2543" spans="1:248" s="70" customFormat="1" ht="47.1" customHeight="1" x14ac:dyDescent="0.2">
      <c r="A2543" s="33" t="s">
        <v>1297</v>
      </c>
      <c r="B2543" s="83">
        <v>52207</v>
      </c>
      <c r="C2543" s="34" t="s">
        <v>1296</v>
      </c>
      <c r="D2543" s="361">
        <v>10000</v>
      </c>
      <c r="E2543" s="69"/>
      <c r="F2543" s="69"/>
      <c r="G2543" s="69"/>
      <c r="H2543" s="69"/>
      <c r="I2543" s="69"/>
      <c r="J2543" s="69"/>
      <c r="N2543" s="69"/>
      <c r="O2543" s="69"/>
      <c r="P2543" s="69"/>
      <c r="Q2543" s="69"/>
      <c r="R2543" s="69"/>
      <c r="S2543" s="69"/>
      <c r="T2543" s="69"/>
      <c r="U2543" s="69"/>
      <c r="V2543" s="69"/>
      <c r="W2543" s="69"/>
      <c r="X2543" s="69"/>
      <c r="Y2543" s="69"/>
      <c r="Z2543" s="69"/>
      <c r="AA2543" s="69"/>
      <c r="AB2543" s="69"/>
      <c r="AC2543" s="69"/>
      <c r="AD2543" s="69"/>
      <c r="AE2543" s="69"/>
      <c r="AF2543" s="69"/>
      <c r="AG2543" s="69"/>
      <c r="AH2543" s="69"/>
      <c r="AI2543" s="69"/>
      <c r="AJ2543" s="69"/>
      <c r="AK2543" s="69"/>
      <c r="AL2543" s="69"/>
      <c r="AM2543" s="69"/>
      <c r="AN2543" s="69"/>
      <c r="AO2543" s="69"/>
      <c r="AP2543" s="69"/>
      <c r="AQ2543" s="69"/>
      <c r="AR2543" s="69"/>
      <c r="AS2543" s="69"/>
      <c r="AT2543" s="69"/>
      <c r="AU2543" s="69"/>
      <c r="AV2543" s="69"/>
      <c r="AW2543" s="69"/>
      <c r="AX2543" s="69"/>
      <c r="AY2543" s="69"/>
      <c r="AZ2543" s="69"/>
      <c r="BA2543" s="69"/>
      <c r="BB2543" s="69"/>
      <c r="BC2543" s="69"/>
      <c r="BD2543" s="69"/>
      <c r="BE2543" s="69"/>
      <c r="BF2543" s="69"/>
      <c r="BG2543" s="69"/>
      <c r="BH2543" s="69"/>
      <c r="BI2543" s="69"/>
      <c r="BJ2543" s="69"/>
      <c r="BK2543" s="69"/>
      <c r="BL2543" s="69"/>
      <c r="BM2543" s="69"/>
      <c r="BN2543" s="69"/>
      <c r="BO2543" s="69"/>
      <c r="BP2543" s="69"/>
      <c r="BQ2543" s="69"/>
      <c r="BR2543" s="69"/>
      <c r="BS2543" s="69"/>
      <c r="BT2543" s="69"/>
      <c r="BU2543" s="69"/>
      <c r="BV2543" s="69"/>
      <c r="BW2543" s="69"/>
      <c r="BX2543" s="69"/>
      <c r="BY2543" s="69"/>
      <c r="BZ2543" s="69"/>
      <c r="CA2543" s="69"/>
      <c r="CB2543" s="69"/>
      <c r="CC2543" s="69"/>
      <c r="CD2543" s="69"/>
      <c r="CE2543" s="69"/>
      <c r="CF2543" s="69"/>
      <c r="CG2543" s="69"/>
      <c r="CH2543" s="69"/>
      <c r="CI2543" s="69"/>
      <c r="CJ2543" s="69"/>
      <c r="CK2543" s="69"/>
      <c r="CL2543" s="69"/>
      <c r="CM2543" s="69"/>
      <c r="CN2543" s="69"/>
      <c r="CO2543" s="69"/>
      <c r="CP2543" s="69"/>
      <c r="CQ2543" s="69"/>
      <c r="CR2543" s="69"/>
      <c r="CS2543" s="69"/>
      <c r="CT2543" s="69"/>
      <c r="CU2543" s="69"/>
      <c r="CV2543" s="69"/>
      <c r="CW2543" s="69"/>
      <c r="CX2543" s="69"/>
      <c r="CY2543" s="69"/>
      <c r="CZ2543" s="69"/>
      <c r="DA2543" s="69"/>
      <c r="DB2543" s="69"/>
      <c r="DC2543" s="69"/>
      <c r="DD2543" s="69"/>
      <c r="DE2543" s="69"/>
      <c r="DF2543" s="69"/>
      <c r="DG2543" s="69"/>
      <c r="DH2543" s="69"/>
      <c r="DI2543" s="69"/>
      <c r="DJ2543" s="69"/>
      <c r="DK2543" s="69"/>
      <c r="DL2543" s="69"/>
      <c r="DM2543" s="69"/>
      <c r="DN2543" s="69"/>
      <c r="DO2543" s="69"/>
      <c r="DP2543" s="69"/>
      <c r="DQ2543" s="69"/>
      <c r="DR2543" s="69"/>
      <c r="DS2543" s="69"/>
      <c r="DT2543" s="69"/>
      <c r="DU2543" s="69"/>
      <c r="DV2543" s="69"/>
      <c r="DW2543" s="69"/>
      <c r="DX2543" s="69"/>
      <c r="DY2543" s="69"/>
      <c r="DZ2543" s="69"/>
      <c r="EA2543" s="69"/>
      <c r="EB2543" s="69"/>
      <c r="EC2543" s="69"/>
      <c r="ED2543" s="69"/>
      <c r="EE2543" s="69"/>
      <c r="EF2543" s="69"/>
      <c r="EG2543" s="69"/>
      <c r="EH2543" s="69"/>
      <c r="EI2543" s="69"/>
      <c r="EJ2543" s="69"/>
      <c r="EK2543" s="69"/>
      <c r="EL2543" s="69"/>
      <c r="EM2543" s="69"/>
      <c r="EN2543" s="69"/>
      <c r="EO2543" s="69"/>
      <c r="EP2543" s="69"/>
      <c r="EQ2543" s="69"/>
      <c r="ER2543" s="69"/>
      <c r="ES2543" s="69"/>
      <c r="ET2543" s="69"/>
      <c r="EU2543" s="69"/>
      <c r="EV2543" s="69"/>
      <c r="EW2543" s="69"/>
      <c r="EX2543" s="69"/>
      <c r="EY2543" s="69"/>
      <c r="EZ2543" s="69"/>
      <c r="FA2543" s="69"/>
      <c r="FB2543" s="69"/>
      <c r="FC2543" s="69"/>
      <c r="FD2543" s="69"/>
      <c r="FE2543" s="69"/>
      <c r="FF2543" s="69"/>
      <c r="FG2543" s="69"/>
      <c r="FH2543" s="69"/>
      <c r="FI2543" s="69"/>
      <c r="FJ2543" s="69"/>
      <c r="FK2543" s="69"/>
      <c r="FL2543" s="69"/>
      <c r="FM2543" s="69"/>
      <c r="FN2543" s="69"/>
      <c r="FO2543" s="69"/>
      <c r="FP2543" s="69"/>
      <c r="FQ2543" s="69"/>
      <c r="FR2543" s="69"/>
      <c r="FS2543" s="69"/>
      <c r="FT2543" s="69"/>
      <c r="FU2543" s="69"/>
      <c r="FV2543" s="69"/>
      <c r="FW2543" s="69"/>
      <c r="FX2543" s="69"/>
      <c r="FY2543" s="69"/>
      <c r="FZ2543" s="69"/>
      <c r="GA2543" s="69"/>
      <c r="GB2543" s="69"/>
      <c r="GC2543" s="69"/>
      <c r="GD2543" s="69"/>
      <c r="GE2543" s="69"/>
      <c r="GF2543" s="69"/>
      <c r="GG2543" s="69"/>
      <c r="GH2543" s="69"/>
      <c r="GI2543" s="69"/>
      <c r="GJ2543" s="69"/>
      <c r="GK2543" s="69"/>
      <c r="GL2543" s="69"/>
      <c r="GM2543" s="69"/>
      <c r="GN2543" s="69"/>
      <c r="GO2543" s="69"/>
      <c r="GP2543" s="69"/>
      <c r="GQ2543" s="69"/>
      <c r="GR2543" s="69"/>
      <c r="GS2543" s="69"/>
      <c r="GT2543" s="69"/>
      <c r="GU2543" s="69"/>
      <c r="GV2543" s="69"/>
      <c r="GW2543" s="69"/>
      <c r="GX2543" s="69"/>
      <c r="GY2543" s="69"/>
      <c r="GZ2543" s="69"/>
      <c r="HA2543" s="69"/>
      <c r="HB2543" s="69"/>
      <c r="HC2543" s="69"/>
      <c r="HD2543" s="69"/>
      <c r="HE2543" s="69"/>
      <c r="HF2543" s="69"/>
      <c r="HG2543" s="69"/>
      <c r="HH2543" s="69"/>
      <c r="HI2543" s="69"/>
      <c r="HJ2543" s="69"/>
      <c r="HK2543" s="69"/>
      <c r="HL2543" s="69"/>
      <c r="HM2543" s="69"/>
      <c r="HN2543" s="69"/>
      <c r="HO2543" s="69"/>
      <c r="HP2543" s="69"/>
      <c r="HQ2543" s="69"/>
      <c r="HR2543" s="69"/>
      <c r="HS2543" s="69"/>
      <c r="HT2543" s="69"/>
      <c r="HU2543" s="69"/>
      <c r="HV2543" s="69"/>
      <c r="HW2543" s="69"/>
      <c r="HX2543" s="69"/>
      <c r="HY2543" s="69"/>
      <c r="HZ2543" s="69"/>
      <c r="IA2543" s="69"/>
      <c r="IB2543" s="69"/>
      <c r="IC2543" s="69"/>
      <c r="ID2543" s="69"/>
      <c r="IE2543" s="69"/>
      <c r="IF2543" s="69"/>
      <c r="IG2543" s="69"/>
      <c r="IH2543" s="69"/>
      <c r="II2543" s="69"/>
      <c r="IJ2543" s="69"/>
      <c r="IK2543" s="69"/>
      <c r="IL2543" s="69"/>
      <c r="IM2543" s="69"/>
      <c r="IN2543" s="69"/>
    </row>
    <row r="2544" spans="1:248" s="70" customFormat="1" ht="47.1" customHeight="1" x14ac:dyDescent="0.2">
      <c r="A2544" s="33" t="s">
        <v>1298</v>
      </c>
      <c r="B2544" s="83">
        <v>52208</v>
      </c>
      <c r="C2544" s="34" t="s">
        <v>1299</v>
      </c>
      <c r="D2544" s="361">
        <v>15000</v>
      </c>
      <c r="E2544" s="69"/>
      <c r="F2544" s="69"/>
      <c r="G2544" s="69"/>
      <c r="H2544" s="69"/>
      <c r="I2544" s="69"/>
      <c r="J2544" s="69"/>
      <c r="N2544" s="69"/>
      <c r="O2544" s="69"/>
      <c r="P2544" s="69"/>
      <c r="Q2544" s="69"/>
      <c r="R2544" s="69"/>
      <c r="S2544" s="69"/>
      <c r="T2544" s="69"/>
      <c r="U2544" s="69"/>
      <c r="V2544" s="69"/>
      <c r="W2544" s="69"/>
      <c r="X2544" s="69"/>
      <c r="Y2544" s="69"/>
      <c r="Z2544" s="69"/>
      <c r="AA2544" s="69"/>
      <c r="AB2544" s="69"/>
      <c r="AC2544" s="69"/>
      <c r="AD2544" s="69"/>
      <c r="AE2544" s="69"/>
      <c r="AF2544" s="69"/>
      <c r="AG2544" s="69"/>
      <c r="AH2544" s="69"/>
      <c r="AI2544" s="69"/>
      <c r="AJ2544" s="69"/>
      <c r="AK2544" s="69"/>
      <c r="AL2544" s="69"/>
      <c r="AM2544" s="69"/>
      <c r="AN2544" s="69"/>
      <c r="AO2544" s="69"/>
      <c r="AP2544" s="69"/>
      <c r="AQ2544" s="69"/>
      <c r="AR2544" s="69"/>
      <c r="AS2544" s="69"/>
      <c r="AT2544" s="69"/>
      <c r="AU2544" s="69"/>
      <c r="AV2544" s="69"/>
      <c r="AW2544" s="69"/>
      <c r="AX2544" s="69"/>
      <c r="AY2544" s="69"/>
      <c r="AZ2544" s="69"/>
      <c r="BA2544" s="69"/>
      <c r="BB2544" s="69"/>
      <c r="BC2544" s="69"/>
      <c r="BD2544" s="69"/>
      <c r="BE2544" s="69"/>
      <c r="BF2544" s="69"/>
      <c r="BG2544" s="69"/>
      <c r="BH2544" s="69"/>
      <c r="BI2544" s="69"/>
      <c r="BJ2544" s="69"/>
      <c r="BK2544" s="69"/>
      <c r="BL2544" s="69"/>
      <c r="BM2544" s="69"/>
      <c r="BN2544" s="69"/>
      <c r="BO2544" s="69"/>
      <c r="BP2544" s="69"/>
      <c r="BQ2544" s="69"/>
      <c r="BR2544" s="69"/>
      <c r="BS2544" s="69"/>
      <c r="BT2544" s="69"/>
      <c r="BU2544" s="69"/>
      <c r="BV2544" s="69"/>
      <c r="BW2544" s="69"/>
      <c r="BX2544" s="69"/>
      <c r="BY2544" s="69"/>
      <c r="BZ2544" s="69"/>
      <c r="CA2544" s="69"/>
      <c r="CB2544" s="69"/>
      <c r="CC2544" s="69"/>
      <c r="CD2544" s="69"/>
      <c r="CE2544" s="69"/>
      <c r="CF2544" s="69"/>
      <c r="CG2544" s="69"/>
      <c r="CH2544" s="69"/>
      <c r="CI2544" s="69"/>
      <c r="CJ2544" s="69"/>
      <c r="CK2544" s="69"/>
      <c r="CL2544" s="69"/>
      <c r="CM2544" s="69"/>
      <c r="CN2544" s="69"/>
      <c r="CO2544" s="69"/>
      <c r="CP2544" s="69"/>
      <c r="CQ2544" s="69"/>
      <c r="CR2544" s="69"/>
      <c r="CS2544" s="69"/>
      <c r="CT2544" s="69"/>
      <c r="CU2544" s="69"/>
      <c r="CV2544" s="69"/>
      <c r="CW2544" s="69"/>
      <c r="CX2544" s="69"/>
      <c r="CY2544" s="69"/>
      <c r="CZ2544" s="69"/>
      <c r="DA2544" s="69"/>
      <c r="DB2544" s="69"/>
      <c r="DC2544" s="69"/>
      <c r="DD2544" s="69"/>
      <c r="DE2544" s="69"/>
      <c r="DF2544" s="69"/>
      <c r="DG2544" s="69"/>
      <c r="DH2544" s="69"/>
      <c r="DI2544" s="69"/>
      <c r="DJ2544" s="69"/>
      <c r="DK2544" s="69"/>
      <c r="DL2544" s="69"/>
      <c r="DM2544" s="69"/>
      <c r="DN2544" s="69"/>
      <c r="DO2544" s="69"/>
      <c r="DP2544" s="69"/>
      <c r="DQ2544" s="69"/>
      <c r="DR2544" s="69"/>
      <c r="DS2544" s="69"/>
      <c r="DT2544" s="69"/>
      <c r="DU2544" s="69"/>
      <c r="DV2544" s="69"/>
      <c r="DW2544" s="69"/>
      <c r="DX2544" s="69"/>
      <c r="DY2544" s="69"/>
      <c r="DZ2544" s="69"/>
      <c r="EA2544" s="69"/>
      <c r="EB2544" s="69"/>
      <c r="EC2544" s="69"/>
      <c r="ED2544" s="69"/>
      <c r="EE2544" s="69"/>
      <c r="EF2544" s="69"/>
      <c r="EG2544" s="69"/>
      <c r="EH2544" s="69"/>
      <c r="EI2544" s="69"/>
      <c r="EJ2544" s="69"/>
      <c r="EK2544" s="69"/>
      <c r="EL2544" s="69"/>
      <c r="EM2544" s="69"/>
      <c r="EN2544" s="69"/>
      <c r="EO2544" s="69"/>
      <c r="EP2544" s="69"/>
      <c r="EQ2544" s="69"/>
      <c r="ER2544" s="69"/>
      <c r="ES2544" s="69"/>
      <c r="ET2544" s="69"/>
      <c r="EU2544" s="69"/>
      <c r="EV2544" s="69"/>
      <c r="EW2544" s="69"/>
      <c r="EX2544" s="69"/>
      <c r="EY2544" s="69"/>
      <c r="EZ2544" s="69"/>
      <c r="FA2544" s="69"/>
      <c r="FB2544" s="69"/>
      <c r="FC2544" s="69"/>
      <c r="FD2544" s="69"/>
      <c r="FE2544" s="69"/>
      <c r="FF2544" s="69"/>
      <c r="FG2544" s="69"/>
      <c r="FH2544" s="69"/>
      <c r="FI2544" s="69"/>
      <c r="FJ2544" s="69"/>
      <c r="FK2544" s="69"/>
      <c r="FL2544" s="69"/>
      <c r="FM2544" s="69"/>
      <c r="FN2544" s="69"/>
      <c r="FO2544" s="69"/>
      <c r="FP2544" s="69"/>
      <c r="FQ2544" s="69"/>
      <c r="FR2544" s="69"/>
      <c r="FS2544" s="69"/>
      <c r="FT2544" s="69"/>
      <c r="FU2544" s="69"/>
      <c r="FV2544" s="69"/>
      <c r="FW2544" s="69"/>
      <c r="FX2544" s="69"/>
      <c r="FY2544" s="69"/>
      <c r="FZ2544" s="69"/>
      <c r="GA2544" s="69"/>
      <c r="GB2544" s="69"/>
      <c r="GC2544" s="69"/>
      <c r="GD2544" s="69"/>
      <c r="GE2544" s="69"/>
      <c r="GF2544" s="69"/>
      <c r="GG2544" s="69"/>
      <c r="GH2544" s="69"/>
      <c r="GI2544" s="69"/>
      <c r="GJ2544" s="69"/>
      <c r="GK2544" s="69"/>
      <c r="GL2544" s="69"/>
      <c r="GM2544" s="69"/>
      <c r="GN2544" s="69"/>
      <c r="GO2544" s="69"/>
      <c r="GP2544" s="69"/>
      <c r="GQ2544" s="69"/>
      <c r="GR2544" s="69"/>
      <c r="GS2544" s="69"/>
      <c r="GT2544" s="69"/>
      <c r="GU2544" s="69"/>
      <c r="GV2544" s="69"/>
      <c r="GW2544" s="69"/>
      <c r="GX2544" s="69"/>
      <c r="GY2544" s="69"/>
      <c r="GZ2544" s="69"/>
      <c r="HA2544" s="69"/>
      <c r="HB2544" s="69"/>
      <c r="HC2544" s="69"/>
      <c r="HD2544" s="69"/>
      <c r="HE2544" s="69"/>
      <c r="HF2544" s="69"/>
      <c r="HG2544" s="69"/>
      <c r="HH2544" s="69"/>
      <c r="HI2544" s="69"/>
      <c r="HJ2544" s="69"/>
      <c r="HK2544" s="69"/>
      <c r="HL2544" s="69"/>
      <c r="HM2544" s="69"/>
      <c r="HN2544" s="69"/>
      <c r="HO2544" s="69"/>
      <c r="HP2544" s="69"/>
      <c r="HQ2544" s="69"/>
      <c r="HR2544" s="69"/>
      <c r="HS2544" s="69"/>
      <c r="HT2544" s="69"/>
      <c r="HU2544" s="69"/>
      <c r="HV2544" s="69"/>
      <c r="HW2544" s="69"/>
      <c r="HX2544" s="69"/>
      <c r="HY2544" s="69"/>
      <c r="HZ2544" s="69"/>
      <c r="IA2544" s="69"/>
      <c r="IB2544" s="69"/>
      <c r="IC2544" s="69"/>
      <c r="ID2544" s="69"/>
      <c r="IE2544" s="69"/>
      <c r="IF2544" s="69"/>
      <c r="IG2544" s="69"/>
      <c r="IH2544" s="69"/>
      <c r="II2544" s="69"/>
      <c r="IJ2544" s="69"/>
      <c r="IK2544" s="69"/>
      <c r="IL2544" s="69"/>
      <c r="IM2544" s="69"/>
      <c r="IN2544" s="69"/>
    </row>
    <row r="2545" spans="1:248" s="70" customFormat="1" ht="47.1" customHeight="1" x14ac:dyDescent="0.2">
      <c r="A2545" s="33" t="s">
        <v>1300</v>
      </c>
      <c r="B2545" s="83">
        <v>52209</v>
      </c>
      <c r="C2545" s="34" t="s">
        <v>1301</v>
      </c>
      <c r="D2545" s="361">
        <v>20000</v>
      </c>
      <c r="E2545" s="69"/>
      <c r="F2545" s="69"/>
      <c r="G2545" s="69"/>
      <c r="H2545" s="69"/>
      <c r="I2545" s="69"/>
      <c r="J2545" s="69"/>
      <c r="N2545" s="69"/>
      <c r="O2545" s="69"/>
      <c r="P2545" s="69"/>
      <c r="Q2545" s="69"/>
      <c r="R2545" s="69"/>
      <c r="S2545" s="69"/>
      <c r="T2545" s="69"/>
      <c r="U2545" s="69"/>
      <c r="V2545" s="69"/>
      <c r="W2545" s="69"/>
      <c r="X2545" s="69"/>
      <c r="Y2545" s="69"/>
      <c r="Z2545" s="69"/>
      <c r="AA2545" s="69"/>
      <c r="AB2545" s="69"/>
      <c r="AC2545" s="69"/>
      <c r="AD2545" s="69"/>
      <c r="AE2545" s="69"/>
      <c r="AF2545" s="69"/>
      <c r="AG2545" s="69"/>
      <c r="AH2545" s="69"/>
      <c r="AI2545" s="69"/>
      <c r="AJ2545" s="69"/>
      <c r="AK2545" s="69"/>
      <c r="AL2545" s="69"/>
      <c r="AM2545" s="69"/>
      <c r="AN2545" s="69"/>
      <c r="AO2545" s="69"/>
      <c r="AP2545" s="69"/>
      <c r="AQ2545" s="69"/>
      <c r="AR2545" s="69"/>
      <c r="AS2545" s="69"/>
      <c r="AT2545" s="69"/>
      <c r="AU2545" s="69"/>
      <c r="AV2545" s="69"/>
      <c r="AW2545" s="69"/>
      <c r="AX2545" s="69"/>
      <c r="AY2545" s="69"/>
      <c r="AZ2545" s="69"/>
      <c r="BA2545" s="69"/>
      <c r="BB2545" s="69"/>
      <c r="BC2545" s="69"/>
      <c r="BD2545" s="69"/>
      <c r="BE2545" s="69"/>
      <c r="BF2545" s="69"/>
      <c r="BG2545" s="69"/>
      <c r="BH2545" s="69"/>
      <c r="BI2545" s="69"/>
      <c r="BJ2545" s="69"/>
      <c r="BK2545" s="69"/>
      <c r="BL2545" s="69"/>
      <c r="BM2545" s="69"/>
      <c r="BN2545" s="69"/>
      <c r="BO2545" s="69"/>
      <c r="BP2545" s="69"/>
      <c r="BQ2545" s="69"/>
      <c r="BR2545" s="69"/>
      <c r="BS2545" s="69"/>
      <c r="BT2545" s="69"/>
      <c r="BU2545" s="69"/>
      <c r="BV2545" s="69"/>
      <c r="BW2545" s="69"/>
      <c r="BX2545" s="69"/>
      <c r="BY2545" s="69"/>
      <c r="BZ2545" s="69"/>
      <c r="CA2545" s="69"/>
      <c r="CB2545" s="69"/>
      <c r="CC2545" s="69"/>
      <c r="CD2545" s="69"/>
      <c r="CE2545" s="69"/>
      <c r="CF2545" s="69"/>
      <c r="CG2545" s="69"/>
      <c r="CH2545" s="69"/>
      <c r="CI2545" s="69"/>
      <c r="CJ2545" s="69"/>
      <c r="CK2545" s="69"/>
      <c r="CL2545" s="69"/>
      <c r="CM2545" s="69"/>
      <c r="CN2545" s="69"/>
      <c r="CO2545" s="69"/>
      <c r="CP2545" s="69"/>
      <c r="CQ2545" s="69"/>
      <c r="CR2545" s="69"/>
      <c r="CS2545" s="69"/>
      <c r="CT2545" s="69"/>
      <c r="CU2545" s="69"/>
      <c r="CV2545" s="69"/>
      <c r="CW2545" s="69"/>
      <c r="CX2545" s="69"/>
      <c r="CY2545" s="69"/>
      <c r="CZ2545" s="69"/>
      <c r="DA2545" s="69"/>
      <c r="DB2545" s="69"/>
      <c r="DC2545" s="69"/>
      <c r="DD2545" s="69"/>
      <c r="DE2545" s="69"/>
      <c r="DF2545" s="69"/>
      <c r="DG2545" s="69"/>
      <c r="DH2545" s="69"/>
      <c r="DI2545" s="69"/>
      <c r="DJ2545" s="69"/>
      <c r="DK2545" s="69"/>
      <c r="DL2545" s="69"/>
      <c r="DM2545" s="69"/>
      <c r="DN2545" s="69"/>
      <c r="DO2545" s="69"/>
      <c r="DP2545" s="69"/>
      <c r="DQ2545" s="69"/>
      <c r="DR2545" s="69"/>
      <c r="DS2545" s="69"/>
      <c r="DT2545" s="69"/>
      <c r="DU2545" s="69"/>
      <c r="DV2545" s="69"/>
      <c r="DW2545" s="69"/>
      <c r="DX2545" s="69"/>
      <c r="DY2545" s="69"/>
      <c r="DZ2545" s="69"/>
      <c r="EA2545" s="69"/>
      <c r="EB2545" s="69"/>
      <c r="EC2545" s="69"/>
      <c r="ED2545" s="69"/>
      <c r="EE2545" s="69"/>
      <c r="EF2545" s="69"/>
      <c r="EG2545" s="69"/>
      <c r="EH2545" s="69"/>
      <c r="EI2545" s="69"/>
      <c r="EJ2545" s="69"/>
      <c r="EK2545" s="69"/>
      <c r="EL2545" s="69"/>
      <c r="EM2545" s="69"/>
      <c r="EN2545" s="69"/>
      <c r="EO2545" s="69"/>
      <c r="EP2545" s="69"/>
      <c r="EQ2545" s="69"/>
      <c r="ER2545" s="69"/>
      <c r="ES2545" s="69"/>
      <c r="ET2545" s="69"/>
      <c r="EU2545" s="69"/>
      <c r="EV2545" s="69"/>
      <c r="EW2545" s="69"/>
      <c r="EX2545" s="69"/>
      <c r="EY2545" s="69"/>
      <c r="EZ2545" s="69"/>
      <c r="FA2545" s="69"/>
      <c r="FB2545" s="69"/>
      <c r="FC2545" s="69"/>
      <c r="FD2545" s="69"/>
      <c r="FE2545" s="69"/>
      <c r="FF2545" s="69"/>
      <c r="FG2545" s="69"/>
      <c r="FH2545" s="69"/>
      <c r="FI2545" s="69"/>
      <c r="FJ2545" s="69"/>
      <c r="FK2545" s="69"/>
      <c r="FL2545" s="69"/>
      <c r="FM2545" s="69"/>
      <c r="FN2545" s="69"/>
      <c r="FO2545" s="69"/>
      <c r="FP2545" s="69"/>
      <c r="FQ2545" s="69"/>
      <c r="FR2545" s="69"/>
      <c r="FS2545" s="69"/>
      <c r="FT2545" s="69"/>
      <c r="FU2545" s="69"/>
      <c r="FV2545" s="69"/>
      <c r="FW2545" s="69"/>
      <c r="FX2545" s="69"/>
      <c r="FY2545" s="69"/>
      <c r="FZ2545" s="69"/>
      <c r="GA2545" s="69"/>
      <c r="GB2545" s="69"/>
      <c r="GC2545" s="69"/>
      <c r="GD2545" s="69"/>
      <c r="GE2545" s="69"/>
      <c r="GF2545" s="69"/>
      <c r="GG2545" s="69"/>
      <c r="GH2545" s="69"/>
      <c r="GI2545" s="69"/>
      <c r="GJ2545" s="69"/>
      <c r="GK2545" s="69"/>
      <c r="GL2545" s="69"/>
      <c r="GM2545" s="69"/>
      <c r="GN2545" s="69"/>
      <c r="GO2545" s="69"/>
      <c r="GP2545" s="69"/>
      <c r="GQ2545" s="69"/>
      <c r="GR2545" s="69"/>
      <c r="GS2545" s="69"/>
      <c r="GT2545" s="69"/>
      <c r="GU2545" s="69"/>
      <c r="GV2545" s="69"/>
      <c r="GW2545" s="69"/>
      <c r="GX2545" s="69"/>
      <c r="GY2545" s="69"/>
      <c r="GZ2545" s="69"/>
      <c r="HA2545" s="69"/>
      <c r="HB2545" s="69"/>
      <c r="HC2545" s="69"/>
      <c r="HD2545" s="69"/>
      <c r="HE2545" s="69"/>
      <c r="HF2545" s="69"/>
      <c r="HG2545" s="69"/>
      <c r="HH2545" s="69"/>
      <c r="HI2545" s="69"/>
      <c r="HJ2545" s="69"/>
      <c r="HK2545" s="69"/>
      <c r="HL2545" s="69"/>
      <c r="HM2545" s="69"/>
      <c r="HN2545" s="69"/>
      <c r="HO2545" s="69"/>
      <c r="HP2545" s="69"/>
      <c r="HQ2545" s="69"/>
      <c r="HR2545" s="69"/>
      <c r="HS2545" s="69"/>
      <c r="HT2545" s="69"/>
      <c r="HU2545" s="69"/>
      <c r="HV2545" s="69"/>
      <c r="HW2545" s="69"/>
      <c r="HX2545" s="69"/>
      <c r="HY2545" s="69"/>
      <c r="HZ2545" s="69"/>
      <c r="IA2545" s="69"/>
      <c r="IB2545" s="69"/>
      <c r="IC2545" s="69"/>
      <c r="ID2545" s="69"/>
      <c r="IE2545" s="69"/>
      <c r="IF2545" s="69"/>
      <c r="IG2545" s="69"/>
      <c r="IH2545" s="69"/>
      <c r="II2545" s="69"/>
      <c r="IJ2545" s="69"/>
      <c r="IK2545" s="69"/>
      <c r="IL2545" s="69"/>
      <c r="IM2545" s="69"/>
      <c r="IN2545" s="69"/>
    </row>
    <row r="2546" spans="1:248" s="70" customFormat="1" ht="47.1" customHeight="1" x14ac:dyDescent="0.2">
      <c r="A2546" s="33" t="s">
        <v>1302</v>
      </c>
      <c r="B2546" s="83">
        <v>52210</v>
      </c>
      <c r="C2546" s="34" t="s">
        <v>1303</v>
      </c>
      <c r="D2546" s="361">
        <v>20000</v>
      </c>
      <c r="E2546" s="69"/>
      <c r="F2546" s="69"/>
      <c r="G2546" s="69"/>
      <c r="H2546" s="69"/>
      <c r="I2546" s="69"/>
      <c r="J2546" s="69"/>
      <c r="N2546" s="69"/>
      <c r="O2546" s="69"/>
      <c r="P2546" s="69"/>
      <c r="Q2546" s="69"/>
      <c r="R2546" s="69"/>
      <c r="S2546" s="69"/>
      <c r="T2546" s="69"/>
      <c r="U2546" s="69"/>
      <c r="V2546" s="69"/>
      <c r="W2546" s="69"/>
      <c r="X2546" s="69"/>
      <c r="Y2546" s="69"/>
      <c r="Z2546" s="69"/>
      <c r="AA2546" s="69"/>
      <c r="AB2546" s="69"/>
      <c r="AC2546" s="69"/>
      <c r="AD2546" s="69"/>
      <c r="AE2546" s="69"/>
      <c r="AF2546" s="69"/>
      <c r="AG2546" s="69"/>
      <c r="AH2546" s="69"/>
      <c r="AI2546" s="69"/>
      <c r="AJ2546" s="69"/>
      <c r="AK2546" s="69"/>
      <c r="AL2546" s="69"/>
      <c r="AM2546" s="69"/>
      <c r="AN2546" s="69"/>
      <c r="AO2546" s="69"/>
      <c r="AP2546" s="69"/>
      <c r="AQ2546" s="69"/>
      <c r="AR2546" s="69"/>
      <c r="AS2546" s="69"/>
      <c r="AT2546" s="69"/>
      <c r="AU2546" s="69"/>
      <c r="AV2546" s="69"/>
      <c r="AW2546" s="69"/>
      <c r="AX2546" s="69"/>
      <c r="AY2546" s="69"/>
      <c r="AZ2546" s="69"/>
      <c r="BA2546" s="69"/>
      <c r="BB2546" s="69"/>
      <c r="BC2546" s="69"/>
      <c r="BD2546" s="69"/>
      <c r="BE2546" s="69"/>
      <c r="BF2546" s="69"/>
      <c r="BG2546" s="69"/>
      <c r="BH2546" s="69"/>
      <c r="BI2546" s="69"/>
      <c r="BJ2546" s="69"/>
      <c r="BK2546" s="69"/>
      <c r="BL2546" s="69"/>
      <c r="BM2546" s="69"/>
      <c r="BN2546" s="69"/>
      <c r="BO2546" s="69"/>
      <c r="BP2546" s="69"/>
      <c r="BQ2546" s="69"/>
      <c r="BR2546" s="69"/>
      <c r="BS2546" s="69"/>
      <c r="BT2546" s="69"/>
      <c r="BU2546" s="69"/>
      <c r="BV2546" s="69"/>
      <c r="BW2546" s="69"/>
      <c r="BX2546" s="69"/>
      <c r="BY2546" s="69"/>
      <c r="BZ2546" s="69"/>
      <c r="CA2546" s="69"/>
      <c r="CB2546" s="69"/>
      <c r="CC2546" s="69"/>
      <c r="CD2546" s="69"/>
      <c r="CE2546" s="69"/>
      <c r="CF2546" s="69"/>
      <c r="CG2546" s="69"/>
      <c r="CH2546" s="69"/>
      <c r="CI2546" s="69"/>
      <c r="CJ2546" s="69"/>
      <c r="CK2546" s="69"/>
      <c r="CL2546" s="69"/>
      <c r="CM2546" s="69"/>
      <c r="CN2546" s="69"/>
      <c r="CO2546" s="69"/>
      <c r="CP2546" s="69"/>
      <c r="CQ2546" s="69"/>
      <c r="CR2546" s="69"/>
      <c r="CS2546" s="69"/>
      <c r="CT2546" s="69"/>
      <c r="CU2546" s="69"/>
      <c r="CV2546" s="69"/>
      <c r="CW2546" s="69"/>
      <c r="CX2546" s="69"/>
      <c r="CY2546" s="69"/>
      <c r="CZ2546" s="69"/>
      <c r="DA2546" s="69"/>
      <c r="DB2546" s="69"/>
      <c r="DC2546" s="69"/>
      <c r="DD2546" s="69"/>
      <c r="DE2546" s="69"/>
      <c r="DF2546" s="69"/>
      <c r="DG2546" s="69"/>
      <c r="DH2546" s="69"/>
      <c r="DI2546" s="69"/>
      <c r="DJ2546" s="69"/>
      <c r="DK2546" s="69"/>
      <c r="DL2546" s="69"/>
      <c r="DM2546" s="69"/>
      <c r="DN2546" s="69"/>
      <c r="DO2546" s="69"/>
      <c r="DP2546" s="69"/>
      <c r="DQ2546" s="69"/>
      <c r="DR2546" s="69"/>
      <c r="DS2546" s="69"/>
      <c r="DT2546" s="69"/>
      <c r="DU2546" s="69"/>
      <c r="DV2546" s="69"/>
      <c r="DW2546" s="69"/>
      <c r="DX2546" s="69"/>
      <c r="DY2546" s="69"/>
      <c r="DZ2546" s="69"/>
      <c r="EA2546" s="69"/>
      <c r="EB2546" s="69"/>
      <c r="EC2546" s="69"/>
      <c r="ED2546" s="69"/>
      <c r="EE2546" s="69"/>
      <c r="EF2546" s="69"/>
      <c r="EG2546" s="69"/>
      <c r="EH2546" s="69"/>
      <c r="EI2546" s="69"/>
      <c r="EJ2546" s="69"/>
      <c r="EK2546" s="69"/>
      <c r="EL2546" s="69"/>
      <c r="EM2546" s="69"/>
      <c r="EN2546" s="69"/>
      <c r="EO2546" s="69"/>
      <c r="EP2546" s="69"/>
      <c r="EQ2546" s="69"/>
      <c r="ER2546" s="69"/>
      <c r="ES2546" s="69"/>
      <c r="ET2546" s="69"/>
      <c r="EU2546" s="69"/>
      <c r="EV2546" s="69"/>
      <c r="EW2546" s="69"/>
      <c r="EX2546" s="69"/>
      <c r="EY2546" s="69"/>
      <c r="EZ2546" s="69"/>
      <c r="FA2546" s="69"/>
      <c r="FB2546" s="69"/>
      <c r="FC2546" s="69"/>
      <c r="FD2546" s="69"/>
      <c r="FE2546" s="69"/>
      <c r="FF2546" s="69"/>
      <c r="FG2546" s="69"/>
      <c r="FH2546" s="69"/>
      <c r="FI2546" s="69"/>
      <c r="FJ2546" s="69"/>
      <c r="FK2546" s="69"/>
      <c r="FL2546" s="69"/>
      <c r="FM2546" s="69"/>
      <c r="FN2546" s="69"/>
      <c r="FO2546" s="69"/>
      <c r="FP2546" s="69"/>
      <c r="FQ2546" s="69"/>
      <c r="FR2546" s="69"/>
      <c r="FS2546" s="69"/>
      <c r="FT2546" s="69"/>
      <c r="FU2546" s="69"/>
      <c r="FV2546" s="69"/>
      <c r="FW2546" s="69"/>
      <c r="FX2546" s="69"/>
      <c r="FY2546" s="69"/>
      <c r="FZ2546" s="69"/>
      <c r="GA2546" s="69"/>
      <c r="GB2546" s="69"/>
      <c r="GC2546" s="69"/>
      <c r="GD2546" s="69"/>
      <c r="GE2546" s="69"/>
      <c r="GF2546" s="69"/>
      <c r="GG2546" s="69"/>
      <c r="GH2546" s="69"/>
      <c r="GI2546" s="69"/>
      <c r="GJ2546" s="69"/>
      <c r="GK2546" s="69"/>
      <c r="GL2546" s="69"/>
      <c r="GM2546" s="69"/>
      <c r="GN2546" s="69"/>
      <c r="GO2546" s="69"/>
      <c r="GP2546" s="69"/>
      <c r="GQ2546" s="69"/>
      <c r="GR2546" s="69"/>
      <c r="GS2546" s="69"/>
      <c r="GT2546" s="69"/>
      <c r="GU2546" s="69"/>
      <c r="GV2546" s="69"/>
      <c r="GW2546" s="69"/>
      <c r="GX2546" s="69"/>
      <c r="GY2546" s="69"/>
      <c r="GZ2546" s="69"/>
      <c r="HA2546" s="69"/>
      <c r="HB2546" s="69"/>
      <c r="HC2546" s="69"/>
      <c r="HD2546" s="69"/>
      <c r="HE2546" s="69"/>
      <c r="HF2546" s="69"/>
      <c r="HG2546" s="69"/>
      <c r="HH2546" s="69"/>
      <c r="HI2546" s="69"/>
      <c r="HJ2546" s="69"/>
      <c r="HK2546" s="69"/>
      <c r="HL2546" s="69"/>
      <c r="HM2546" s="69"/>
      <c r="HN2546" s="69"/>
      <c r="HO2546" s="69"/>
      <c r="HP2546" s="69"/>
      <c r="HQ2546" s="69"/>
      <c r="HR2546" s="69"/>
      <c r="HS2546" s="69"/>
      <c r="HT2546" s="69"/>
      <c r="HU2546" s="69"/>
      <c r="HV2546" s="69"/>
      <c r="HW2546" s="69"/>
      <c r="HX2546" s="69"/>
      <c r="HY2546" s="69"/>
      <c r="HZ2546" s="69"/>
      <c r="IA2546" s="69"/>
      <c r="IB2546" s="69"/>
      <c r="IC2546" s="69"/>
      <c r="ID2546" s="69"/>
      <c r="IE2546" s="69"/>
      <c r="IF2546" s="69"/>
      <c r="IG2546" s="69"/>
      <c r="IH2546" s="69"/>
      <c r="II2546" s="69"/>
      <c r="IJ2546" s="69"/>
      <c r="IK2546" s="69"/>
      <c r="IL2546" s="69"/>
      <c r="IM2546" s="69"/>
      <c r="IN2546" s="69"/>
    </row>
    <row r="2547" spans="1:248" s="70" customFormat="1" ht="47.1" customHeight="1" x14ac:dyDescent="0.2">
      <c r="A2547" s="33" t="s">
        <v>1304</v>
      </c>
      <c r="B2547" s="83">
        <v>52211</v>
      </c>
      <c r="C2547" s="34" t="s">
        <v>1305</v>
      </c>
      <c r="D2547" s="361">
        <v>20000</v>
      </c>
      <c r="E2547" s="69"/>
      <c r="F2547" s="69"/>
      <c r="G2547" s="69"/>
      <c r="H2547" s="69"/>
      <c r="I2547" s="69"/>
      <c r="J2547" s="69"/>
      <c r="N2547" s="69"/>
      <c r="O2547" s="69"/>
      <c r="P2547" s="69"/>
      <c r="Q2547" s="69"/>
      <c r="R2547" s="69"/>
      <c r="S2547" s="69"/>
      <c r="T2547" s="69"/>
      <c r="U2547" s="69"/>
      <c r="V2547" s="69"/>
      <c r="W2547" s="69"/>
      <c r="X2547" s="69"/>
      <c r="Y2547" s="69"/>
      <c r="Z2547" s="69"/>
      <c r="AA2547" s="69"/>
      <c r="AB2547" s="69"/>
      <c r="AC2547" s="69"/>
      <c r="AD2547" s="69"/>
      <c r="AE2547" s="69"/>
      <c r="AF2547" s="69"/>
      <c r="AG2547" s="69"/>
      <c r="AH2547" s="69"/>
      <c r="AI2547" s="69"/>
      <c r="AJ2547" s="69"/>
      <c r="AK2547" s="69"/>
      <c r="AL2547" s="69"/>
      <c r="AM2547" s="69"/>
      <c r="AN2547" s="69"/>
      <c r="AO2547" s="69"/>
      <c r="AP2547" s="69"/>
      <c r="AQ2547" s="69"/>
      <c r="AR2547" s="69"/>
      <c r="AS2547" s="69"/>
      <c r="AT2547" s="69"/>
      <c r="AU2547" s="69"/>
      <c r="AV2547" s="69"/>
      <c r="AW2547" s="69"/>
      <c r="AX2547" s="69"/>
      <c r="AY2547" s="69"/>
      <c r="AZ2547" s="69"/>
      <c r="BA2547" s="69"/>
      <c r="BB2547" s="69"/>
      <c r="BC2547" s="69"/>
      <c r="BD2547" s="69"/>
      <c r="BE2547" s="69"/>
      <c r="BF2547" s="69"/>
      <c r="BG2547" s="69"/>
      <c r="BH2547" s="69"/>
      <c r="BI2547" s="69"/>
      <c r="BJ2547" s="69"/>
      <c r="BK2547" s="69"/>
      <c r="BL2547" s="69"/>
      <c r="BM2547" s="69"/>
      <c r="BN2547" s="69"/>
      <c r="BO2547" s="69"/>
      <c r="BP2547" s="69"/>
      <c r="BQ2547" s="69"/>
      <c r="BR2547" s="69"/>
      <c r="BS2547" s="69"/>
      <c r="BT2547" s="69"/>
      <c r="BU2547" s="69"/>
      <c r="BV2547" s="69"/>
      <c r="BW2547" s="69"/>
      <c r="BX2547" s="69"/>
      <c r="BY2547" s="69"/>
      <c r="BZ2547" s="69"/>
      <c r="CA2547" s="69"/>
      <c r="CB2547" s="69"/>
      <c r="CC2547" s="69"/>
      <c r="CD2547" s="69"/>
      <c r="CE2547" s="69"/>
      <c r="CF2547" s="69"/>
      <c r="CG2547" s="69"/>
      <c r="CH2547" s="69"/>
      <c r="CI2547" s="69"/>
      <c r="CJ2547" s="69"/>
      <c r="CK2547" s="69"/>
      <c r="CL2547" s="69"/>
      <c r="CM2547" s="69"/>
      <c r="CN2547" s="69"/>
      <c r="CO2547" s="69"/>
      <c r="CP2547" s="69"/>
      <c r="CQ2547" s="69"/>
      <c r="CR2547" s="69"/>
      <c r="CS2547" s="69"/>
      <c r="CT2547" s="69"/>
      <c r="CU2547" s="69"/>
      <c r="CV2547" s="69"/>
      <c r="CW2547" s="69"/>
      <c r="CX2547" s="69"/>
      <c r="CY2547" s="69"/>
      <c r="CZ2547" s="69"/>
      <c r="DA2547" s="69"/>
      <c r="DB2547" s="69"/>
      <c r="DC2547" s="69"/>
      <c r="DD2547" s="69"/>
      <c r="DE2547" s="69"/>
      <c r="DF2547" s="69"/>
      <c r="DG2547" s="69"/>
      <c r="DH2547" s="69"/>
      <c r="DI2547" s="69"/>
      <c r="DJ2547" s="69"/>
      <c r="DK2547" s="69"/>
      <c r="DL2547" s="69"/>
      <c r="DM2547" s="69"/>
      <c r="DN2547" s="69"/>
      <c r="DO2547" s="69"/>
      <c r="DP2547" s="69"/>
      <c r="DQ2547" s="69"/>
      <c r="DR2547" s="69"/>
      <c r="DS2547" s="69"/>
      <c r="DT2547" s="69"/>
      <c r="DU2547" s="69"/>
      <c r="DV2547" s="69"/>
      <c r="DW2547" s="69"/>
      <c r="DX2547" s="69"/>
      <c r="DY2547" s="69"/>
      <c r="DZ2547" s="69"/>
      <c r="EA2547" s="69"/>
      <c r="EB2547" s="69"/>
      <c r="EC2547" s="69"/>
      <c r="ED2547" s="69"/>
      <c r="EE2547" s="69"/>
      <c r="EF2547" s="69"/>
      <c r="EG2547" s="69"/>
      <c r="EH2547" s="69"/>
      <c r="EI2547" s="69"/>
      <c r="EJ2547" s="69"/>
      <c r="EK2547" s="69"/>
      <c r="EL2547" s="69"/>
      <c r="EM2547" s="69"/>
      <c r="EN2547" s="69"/>
      <c r="EO2547" s="69"/>
      <c r="EP2547" s="69"/>
      <c r="EQ2547" s="69"/>
      <c r="ER2547" s="69"/>
      <c r="ES2547" s="69"/>
      <c r="ET2547" s="69"/>
      <c r="EU2547" s="69"/>
      <c r="EV2547" s="69"/>
      <c r="EW2547" s="69"/>
      <c r="EX2547" s="69"/>
      <c r="EY2547" s="69"/>
      <c r="EZ2547" s="69"/>
      <c r="FA2547" s="69"/>
      <c r="FB2547" s="69"/>
      <c r="FC2547" s="69"/>
      <c r="FD2547" s="69"/>
      <c r="FE2547" s="69"/>
      <c r="FF2547" s="69"/>
      <c r="FG2547" s="69"/>
      <c r="FH2547" s="69"/>
      <c r="FI2547" s="69"/>
      <c r="FJ2547" s="69"/>
      <c r="FK2547" s="69"/>
      <c r="FL2547" s="69"/>
      <c r="FM2547" s="69"/>
      <c r="FN2547" s="69"/>
      <c r="FO2547" s="69"/>
      <c r="FP2547" s="69"/>
      <c r="FQ2547" s="69"/>
      <c r="FR2547" s="69"/>
      <c r="FS2547" s="69"/>
      <c r="FT2547" s="69"/>
      <c r="FU2547" s="69"/>
      <c r="FV2547" s="69"/>
      <c r="FW2547" s="69"/>
      <c r="FX2547" s="69"/>
      <c r="FY2547" s="69"/>
      <c r="FZ2547" s="69"/>
      <c r="GA2547" s="69"/>
      <c r="GB2547" s="69"/>
      <c r="GC2547" s="69"/>
      <c r="GD2547" s="69"/>
      <c r="GE2547" s="69"/>
      <c r="GF2547" s="69"/>
      <c r="GG2547" s="69"/>
      <c r="GH2547" s="69"/>
      <c r="GI2547" s="69"/>
      <c r="GJ2547" s="69"/>
      <c r="GK2547" s="69"/>
      <c r="GL2547" s="69"/>
      <c r="GM2547" s="69"/>
      <c r="GN2547" s="69"/>
      <c r="GO2547" s="69"/>
      <c r="GP2547" s="69"/>
      <c r="GQ2547" s="69"/>
      <c r="GR2547" s="69"/>
      <c r="GS2547" s="69"/>
      <c r="GT2547" s="69"/>
      <c r="GU2547" s="69"/>
      <c r="GV2547" s="69"/>
      <c r="GW2547" s="69"/>
      <c r="GX2547" s="69"/>
      <c r="GY2547" s="69"/>
      <c r="GZ2547" s="69"/>
      <c r="HA2547" s="69"/>
      <c r="HB2547" s="69"/>
      <c r="HC2547" s="69"/>
      <c r="HD2547" s="69"/>
      <c r="HE2547" s="69"/>
      <c r="HF2547" s="69"/>
      <c r="HG2547" s="69"/>
      <c r="HH2547" s="69"/>
      <c r="HI2547" s="69"/>
      <c r="HJ2547" s="69"/>
      <c r="HK2547" s="69"/>
      <c r="HL2547" s="69"/>
      <c r="HM2547" s="69"/>
      <c r="HN2547" s="69"/>
      <c r="HO2547" s="69"/>
      <c r="HP2547" s="69"/>
      <c r="HQ2547" s="69"/>
      <c r="HR2547" s="69"/>
      <c r="HS2547" s="69"/>
      <c r="HT2547" s="69"/>
      <c r="HU2547" s="69"/>
      <c r="HV2547" s="69"/>
      <c r="HW2547" s="69"/>
      <c r="HX2547" s="69"/>
      <c r="HY2547" s="69"/>
      <c r="HZ2547" s="69"/>
      <c r="IA2547" s="69"/>
      <c r="IB2547" s="69"/>
      <c r="IC2547" s="69"/>
      <c r="ID2547" s="69"/>
      <c r="IE2547" s="69"/>
      <c r="IF2547" s="69"/>
      <c r="IG2547" s="69"/>
      <c r="IH2547" s="69"/>
      <c r="II2547" s="69"/>
      <c r="IJ2547" s="69"/>
      <c r="IK2547" s="69"/>
      <c r="IL2547" s="69"/>
      <c r="IM2547" s="69"/>
      <c r="IN2547" s="69"/>
    </row>
    <row r="2548" spans="1:248" s="70" customFormat="1" ht="47.1" customHeight="1" x14ac:dyDescent="0.2">
      <c r="A2548" s="33" t="s">
        <v>1306</v>
      </c>
      <c r="B2548" s="83">
        <v>52212</v>
      </c>
      <c r="C2548" s="34" t="s">
        <v>1307</v>
      </c>
      <c r="D2548" s="361">
        <v>10000</v>
      </c>
      <c r="E2548" s="69"/>
      <c r="F2548" s="69"/>
      <c r="G2548" s="69"/>
      <c r="H2548" s="69"/>
      <c r="I2548" s="69"/>
      <c r="J2548" s="69"/>
      <c r="N2548" s="69"/>
      <c r="O2548" s="69"/>
      <c r="P2548" s="69"/>
      <c r="Q2548" s="69"/>
      <c r="R2548" s="69"/>
      <c r="S2548" s="69"/>
      <c r="T2548" s="69"/>
      <c r="U2548" s="69"/>
      <c r="V2548" s="69"/>
      <c r="W2548" s="69"/>
      <c r="X2548" s="69"/>
      <c r="Y2548" s="69"/>
      <c r="Z2548" s="69"/>
      <c r="AA2548" s="69"/>
      <c r="AB2548" s="69"/>
      <c r="AC2548" s="69"/>
      <c r="AD2548" s="69"/>
      <c r="AE2548" s="69"/>
      <c r="AF2548" s="69"/>
      <c r="AG2548" s="69"/>
      <c r="AH2548" s="69"/>
      <c r="AI2548" s="69"/>
      <c r="AJ2548" s="69"/>
      <c r="AK2548" s="69"/>
      <c r="AL2548" s="69"/>
      <c r="AM2548" s="69"/>
      <c r="AN2548" s="69"/>
      <c r="AO2548" s="69"/>
      <c r="AP2548" s="69"/>
      <c r="AQ2548" s="69"/>
      <c r="AR2548" s="69"/>
      <c r="AS2548" s="69"/>
      <c r="AT2548" s="69"/>
      <c r="AU2548" s="69"/>
      <c r="AV2548" s="69"/>
      <c r="AW2548" s="69"/>
      <c r="AX2548" s="69"/>
      <c r="AY2548" s="69"/>
      <c r="AZ2548" s="69"/>
      <c r="BA2548" s="69"/>
      <c r="BB2548" s="69"/>
      <c r="BC2548" s="69"/>
      <c r="BD2548" s="69"/>
      <c r="BE2548" s="69"/>
      <c r="BF2548" s="69"/>
      <c r="BG2548" s="69"/>
      <c r="BH2548" s="69"/>
      <c r="BI2548" s="69"/>
      <c r="BJ2548" s="69"/>
      <c r="BK2548" s="69"/>
      <c r="BL2548" s="69"/>
      <c r="BM2548" s="69"/>
      <c r="BN2548" s="69"/>
      <c r="BO2548" s="69"/>
      <c r="BP2548" s="69"/>
      <c r="BQ2548" s="69"/>
      <c r="BR2548" s="69"/>
      <c r="BS2548" s="69"/>
      <c r="BT2548" s="69"/>
      <c r="BU2548" s="69"/>
      <c r="BV2548" s="69"/>
      <c r="BW2548" s="69"/>
      <c r="BX2548" s="69"/>
      <c r="BY2548" s="69"/>
      <c r="BZ2548" s="69"/>
      <c r="CA2548" s="69"/>
      <c r="CB2548" s="69"/>
      <c r="CC2548" s="69"/>
      <c r="CD2548" s="69"/>
      <c r="CE2548" s="69"/>
      <c r="CF2548" s="69"/>
      <c r="CG2548" s="69"/>
      <c r="CH2548" s="69"/>
      <c r="CI2548" s="69"/>
      <c r="CJ2548" s="69"/>
      <c r="CK2548" s="69"/>
      <c r="CL2548" s="69"/>
      <c r="CM2548" s="69"/>
      <c r="CN2548" s="69"/>
      <c r="CO2548" s="69"/>
      <c r="CP2548" s="69"/>
      <c r="CQ2548" s="69"/>
      <c r="CR2548" s="69"/>
      <c r="CS2548" s="69"/>
      <c r="CT2548" s="69"/>
      <c r="CU2548" s="69"/>
      <c r="CV2548" s="69"/>
      <c r="CW2548" s="69"/>
      <c r="CX2548" s="69"/>
      <c r="CY2548" s="69"/>
      <c r="CZ2548" s="69"/>
      <c r="DA2548" s="69"/>
      <c r="DB2548" s="69"/>
      <c r="DC2548" s="69"/>
      <c r="DD2548" s="69"/>
      <c r="DE2548" s="69"/>
      <c r="DF2548" s="69"/>
      <c r="DG2548" s="69"/>
      <c r="DH2548" s="69"/>
      <c r="DI2548" s="69"/>
      <c r="DJ2548" s="69"/>
      <c r="DK2548" s="69"/>
      <c r="DL2548" s="69"/>
      <c r="DM2548" s="69"/>
      <c r="DN2548" s="69"/>
      <c r="DO2548" s="69"/>
      <c r="DP2548" s="69"/>
      <c r="DQ2548" s="69"/>
      <c r="DR2548" s="69"/>
      <c r="DS2548" s="69"/>
      <c r="DT2548" s="69"/>
      <c r="DU2548" s="69"/>
      <c r="DV2548" s="69"/>
      <c r="DW2548" s="69"/>
      <c r="DX2548" s="69"/>
      <c r="DY2548" s="69"/>
      <c r="DZ2548" s="69"/>
      <c r="EA2548" s="69"/>
      <c r="EB2548" s="69"/>
      <c r="EC2548" s="69"/>
      <c r="ED2548" s="69"/>
      <c r="EE2548" s="69"/>
      <c r="EF2548" s="69"/>
      <c r="EG2548" s="69"/>
      <c r="EH2548" s="69"/>
      <c r="EI2548" s="69"/>
      <c r="EJ2548" s="69"/>
      <c r="EK2548" s="69"/>
      <c r="EL2548" s="69"/>
      <c r="EM2548" s="69"/>
      <c r="EN2548" s="69"/>
      <c r="EO2548" s="69"/>
      <c r="EP2548" s="69"/>
      <c r="EQ2548" s="69"/>
      <c r="ER2548" s="69"/>
      <c r="ES2548" s="69"/>
      <c r="ET2548" s="69"/>
      <c r="EU2548" s="69"/>
      <c r="EV2548" s="69"/>
      <c r="EW2548" s="69"/>
      <c r="EX2548" s="69"/>
      <c r="EY2548" s="69"/>
      <c r="EZ2548" s="69"/>
      <c r="FA2548" s="69"/>
      <c r="FB2548" s="69"/>
      <c r="FC2548" s="69"/>
      <c r="FD2548" s="69"/>
      <c r="FE2548" s="69"/>
      <c r="FF2548" s="69"/>
      <c r="FG2548" s="69"/>
      <c r="FH2548" s="69"/>
      <c r="FI2548" s="69"/>
      <c r="FJ2548" s="69"/>
      <c r="FK2548" s="69"/>
      <c r="FL2548" s="69"/>
      <c r="FM2548" s="69"/>
      <c r="FN2548" s="69"/>
      <c r="FO2548" s="69"/>
      <c r="FP2548" s="69"/>
      <c r="FQ2548" s="69"/>
      <c r="FR2548" s="69"/>
      <c r="FS2548" s="69"/>
      <c r="FT2548" s="69"/>
      <c r="FU2548" s="69"/>
      <c r="FV2548" s="69"/>
      <c r="FW2548" s="69"/>
      <c r="FX2548" s="69"/>
      <c r="FY2548" s="69"/>
      <c r="FZ2548" s="69"/>
      <c r="GA2548" s="69"/>
      <c r="GB2548" s="69"/>
      <c r="GC2548" s="69"/>
      <c r="GD2548" s="69"/>
      <c r="GE2548" s="69"/>
      <c r="GF2548" s="69"/>
      <c r="GG2548" s="69"/>
      <c r="GH2548" s="69"/>
      <c r="GI2548" s="69"/>
      <c r="GJ2548" s="69"/>
      <c r="GK2548" s="69"/>
      <c r="GL2548" s="69"/>
      <c r="GM2548" s="69"/>
      <c r="GN2548" s="69"/>
      <c r="GO2548" s="69"/>
      <c r="GP2548" s="69"/>
      <c r="GQ2548" s="69"/>
      <c r="GR2548" s="69"/>
      <c r="GS2548" s="69"/>
      <c r="GT2548" s="69"/>
      <c r="GU2548" s="69"/>
      <c r="GV2548" s="69"/>
      <c r="GW2548" s="69"/>
      <c r="GX2548" s="69"/>
      <c r="GY2548" s="69"/>
      <c r="GZ2548" s="69"/>
      <c r="HA2548" s="69"/>
      <c r="HB2548" s="69"/>
      <c r="HC2548" s="69"/>
      <c r="HD2548" s="69"/>
      <c r="HE2548" s="69"/>
      <c r="HF2548" s="69"/>
      <c r="HG2548" s="69"/>
      <c r="HH2548" s="69"/>
      <c r="HI2548" s="69"/>
      <c r="HJ2548" s="69"/>
      <c r="HK2548" s="69"/>
      <c r="HL2548" s="69"/>
      <c r="HM2548" s="69"/>
      <c r="HN2548" s="69"/>
      <c r="HO2548" s="69"/>
      <c r="HP2548" s="69"/>
      <c r="HQ2548" s="69"/>
      <c r="HR2548" s="69"/>
      <c r="HS2548" s="69"/>
      <c r="HT2548" s="69"/>
      <c r="HU2548" s="69"/>
      <c r="HV2548" s="69"/>
      <c r="HW2548" s="69"/>
      <c r="HX2548" s="69"/>
      <c r="HY2548" s="69"/>
      <c r="HZ2548" s="69"/>
      <c r="IA2548" s="69"/>
      <c r="IB2548" s="69"/>
      <c r="IC2548" s="69"/>
      <c r="ID2548" s="69"/>
      <c r="IE2548" s="69"/>
      <c r="IF2548" s="69"/>
      <c r="IG2548" s="69"/>
      <c r="IH2548" s="69"/>
      <c r="II2548" s="69"/>
      <c r="IJ2548" s="69"/>
      <c r="IK2548" s="69"/>
      <c r="IL2548" s="69"/>
      <c r="IM2548" s="69"/>
      <c r="IN2548" s="69"/>
    </row>
    <row r="2549" spans="1:248" s="70" customFormat="1" ht="47.1" customHeight="1" x14ac:dyDescent="0.2">
      <c r="A2549" s="33" t="s">
        <v>1247</v>
      </c>
      <c r="B2549" s="83">
        <v>52213</v>
      </c>
      <c r="C2549" s="34" t="s">
        <v>1308</v>
      </c>
      <c r="D2549" s="361">
        <v>15000</v>
      </c>
      <c r="E2549" s="69"/>
      <c r="F2549" s="69"/>
      <c r="G2549" s="69"/>
      <c r="H2549" s="69"/>
      <c r="I2549" s="69"/>
      <c r="J2549" s="69"/>
      <c r="N2549" s="69"/>
      <c r="O2549" s="69"/>
      <c r="P2549" s="69"/>
      <c r="Q2549" s="69"/>
      <c r="R2549" s="69"/>
      <c r="S2549" s="69"/>
      <c r="T2549" s="69"/>
      <c r="U2549" s="69"/>
      <c r="V2549" s="69"/>
      <c r="W2549" s="69"/>
      <c r="X2549" s="69"/>
      <c r="Y2549" s="69"/>
      <c r="Z2549" s="69"/>
      <c r="AA2549" s="69"/>
      <c r="AB2549" s="69"/>
      <c r="AC2549" s="69"/>
      <c r="AD2549" s="69"/>
      <c r="AE2549" s="69"/>
      <c r="AF2549" s="69"/>
      <c r="AG2549" s="69"/>
      <c r="AH2549" s="69"/>
      <c r="AI2549" s="69"/>
      <c r="AJ2549" s="69"/>
      <c r="AK2549" s="69"/>
      <c r="AL2549" s="69"/>
      <c r="AM2549" s="69"/>
      <c r="AN2549" s="69"/>
      <c r="AO2549" s="69"/>
      <c r="AP2549" s="69"/>
      <c r="AQ2549" s="69"/>
      <c r="AR2549" s="69"/>
      <c r="AS2549" s="69"/>
      <c r="AT2549" s="69"/>
      <c r="AU2549" s="69"/>
      <c r="AV2549" s="69"/>
      <c r="AW2549" s="69"/>
      <c r="AX2549" s="69"/>
      <c r="AY2549" s="69"/>
      <c r="AZ2549" s="69"/>
      <c r="BA2549" s="69"/>
      <c r="BB2549" s="69"/>
      <c r="BC2549" s="69"/>
      <c r="BD2549" s="69"/>
      <c r="BE2549" s="69"/>
      <c r="BF2549" s="69"/>
      <c r="BG2549" s="69"/>
      <c r="BH2549" s="69"/>
      <c r="BI2549" s="69"/>
      <c r="BJ2549" s="69"/>
      <c r="BK2549" s="69"/>
      <c r="BL2549" s="69"/>
      <c r="BM2549" s="69"/>
      <c r="BN2549" s="69"/>
      <c r="BO2549" s="69"/>
      <c r="BP2549" s="69"/>
      <c r="BQ2549" s="69"/>
      <c r="BR2549" s="69"/>
      <c r="BS2549" s="69"/>
      <c r="BT2549" s="69"/>
      <c r="BU2549" s="69"/>
      <c r="BV2549" s="69"/>
      <c r="BW2549" s="69"/>
      <c r="BX2549" s="69"/>
      <c r="BY2549" s="69"/>
      <c r="BZ2549" s="69"/>
      <c r="CA2549" s="69"/>
      <c r="CB2549" s="69"/>
      <c r="CC2549" s="69"/>
      <c r="CD2549" s="69"/>
      <c r="CE2549" s="69"/>
      <c r="CF2549" s="69"/>
      <c r="CG2549" s="69"/>
      <c r="CH2549" s="69"/>
      <c r="CI2549" s="69"/>
      <c r="CJ2549" s="69"/>
      <c r="CK2549" s="69"/>
      <c r="CL2549" s="69"/>
      <c r="CM2549" s="69"/>
      <c r="CN2549" s="69"/>
      <c r="CO2549" s="69"/>
      <c r="CP2549" s="69"/>
      <c r="CQ2549" s="69"/>
      <c r="CR2549" s="69"/>
      <c r="CS2549" s="69"/>
      <c r="CT2549" s="69"/>
      <c r="CU2549" s="69"/>
      <c r="CV2549" s="69"/>
      <c r="CW2549" s="69"/>
      <c r="CX2549" s="69"/>
      <c r="CY2549" s="69"/>
      <c r="CZ2549" s="69"/>
      <c r="DA2549" s="69"/>
      <c r="DB2549" s="69"/>
      <c r="DC2549" s="69"/>
      <c r="DD2549" s="69"/>
      <c r="DE2549" s="69"/>
      <c r="DF2549" s="69"/>
      <c r="DG2549" s="69"/>
      <c r="DH2549" s="69"/>
      <c r="DI2549" s="69"/>
      <c r="DJ2549" s="69"/>
      <c r="DK2549" s="69"/>
      <c r="DL2549" s="69"/>
      <c r="DM2549" s="69"/>
      <c r="DN2549" s="69"/>
      <c r="DO2549" s="69"/>
      <c r="DP2549" s="69"/>
      <c r="DQ2549" s="69"/>
      <c r="DR2549" s="69"/>
      <c r="DS2549" s="69"/>
      <c r="DT2549" s="69"/>
      <c r="DU2549" s="69"/>
      <c r="DV2549" s="69"/>
      <c r="DW2549" s="69"/>
      <c r="DX2549" s="69"/>
      <c r="DY2549" s="69"/>
      <c r="DZ2549" s="69"/>
      <c r="EA2549" s="69"/>
      <c r="EB2549" s="69"/>
      <c r="EC2549" s="69"/>
      <c r="ED2549" s="69"/>
      <c r="EE2549" s="69"/>
      <c r="EF2549" s="69"/>
      <c r="EG2549" s="69"/>
      <c r="EH2549" s="69"/>
      <c r="EI2549" s="69"/>
      <c r="EJ2549" s="69"/>
      <c r="EK2549" s="69"/>
      <c r="EL2549" s="69"/>
      <c r="EM2549" s="69"/>
      <c r="EN2549" s="69"/>
      <c r="EO2549" s="69"/>
      <c r="EP2549" s="69"/>
      <c r="EQ2549" s="69"/>
      <c r="ER2549" s="69"/>
      <c r="ES2549" s="69"/>
      <c r="ET2549" s="69"/>
      <c r="EU2549" s="69"/>
      <c r="EV2549" s="69"/>
      <c r="EW2549" s="69"/>
      <c r="EX2549" s="69"/>
      <c r="EY2549" s="69"/>
      <c r="EZ2549" s="69"/>
      <c r="FA2549" s="69"/>
      <c r="FB2549" s="69"/>
      <c r="FC2549" s="69"/>
      <c r="FD2549" s="69"/>
      <c r="FE2549" s="69"/>
      <c r="FF2549" s="69"/>
      <c r="FG2549" s="69"/>
      <c r="FH2549" s="69"/>
      <c r="FI2549" s="69"/>
      <c r="FJ2549" s="69"/>
      <c r="FK2549" s="69"/>
      <c r="FL2549" s="69"/>
      <c r="FM2549" s="69"/>
      <c r="FN2549" s="69"/>
      <c r="FO2549" s="69"/>
      <c r="FP2549" s="69"/>
      <c r="FQ2549" s="69"/>
      <c r="FR2549" s="69"/>
      <c r="FS2549" s="69"/>
      <c r="FT2549" s="69"/>
      <c r="FU2549" s="69"/>
      <c r="FV2549" s="69"/>
      <c r="FW2549" s="69"/>
      <c r="FX2549" s="69"/>
      <c r="FY2549" s="69"/>
      <c r="FZ2549" s="69"/>
      <c r="GA2549" s="69"/>
      <c r="GB2549" s="69"/>
      <c r="GC2549" s="69"/>
      <c r="GD2549" s="69"/>
      <c r="GE2549" s="69"/>
      <c r="GF2549" s="69"/>
      <c r="GG2549" s="69"/>
      <c r="GH2549" s="69"/>
      <c r="GI2549" s="69"/>
      <c r="GJ2549" s="69"/>
      <c r="GK2549" s="69"/>
      <c r="GL2549" s="69"/>
      <c r="GM2549" s="69"/>
      <c r="GN2549" s="69"/>
      <c r="GO2549" s="69"/>
      <c r="GP2549" s="69"/>
      <c r="GQ2549" s="69"/>
      <c r="GR2549" s="69"/>
      <c r="GS2549" s="69"/>
      <c r="GT2549" s="69"/>
      <c r="GU2549" s="69"/>
      <c r="GV2549" s="69"/>
      <c r="GW2549" s="69"/>
      <c r="GX2549" s="69"/>
      <c r="GY2549" s="69"/>
      <c r="GZ2549" s="69"/>
      <c r="HA2549" s="69"/>
      <c r="HB2549" s="69"/>
      <c r="HC2549" s="69"/>
      <c r="HD2549" s="69"/>
      <c r="HE2549" s="69"/>
      <c r="HF2549" s="69"/>
      <c r="HG2549" s="69"/>
      <c r="HH2549" s="69"/>
      <c r="HI2549" s="69"/>
      <c r="HJ2549" s="69"/>
      <c r="HK2549" s="69"/>
      <c r="HL2549" s="69"/>
      <c r="HM2549" s="69"/>
      <c r="HN2549" s="69"/>
      <c r="HO2549" s="69"/>
      <c r="HP2549" s="69"/>
      <c r="HQ2549" s="69"/>
      <c r="HR2549" s="69"/>
      <c r="HS2549" s="69"/>
      <c r="HT2549" s="69"/>
      <c r="HU2549" s="69"/>
      <c r="HV2549" s="69"/>
      <c r="HW2549" s="69"/>
      <c r="HX2549" s="69"/>
      <c r="HY2549" s="69"/>
      <c r="HZ2549" s="69"/>
      <c r="IA2549" s="69"/>
      <c r="IB2549" s="69"/>
      <c r="IC2549" s="69"/>
      <c r="ID2549" s="69"/>
      <c r="IE2549" s="69"/>
      <c r="IF2549" s="69"/>
      <c r="IG2549" s="69"/>
      <c r="IH2549" s="69"/>
      <c r="II2549" s="69"/>
      <c r="IJ2549" s="69"/>
      <c r="IK2549" s="69"/>
      <c r="IL2549" s="69"/>
      <c r="IM2549" s="69"/>
      <c r="IN2549" s="69"/>
    </row>
    <row r="2550" spans="1:248" s="70" customFormat="1" ht="47.1" customHeight="1" x14ac:dyDescent="0.2">
      <c r="A2550" s="33" t="s">
        <v>1290</v>
      </c>
      <c r="B2550" s="83">
        <v>52214</v>
      </c>
      <c r="C2550" s="34" t="s">
        <v>1309</v>
      </c>
      <c r="D2550" s="361">
        <v>15000</v>
      </c>
      <c r="E2550" s="69"/>
      <c r="F2550" s="69"/>
      <c r="G2550" s="69"/>
      <c r="H2550" s="69"/>
      <c r="I2550" s="69"/>
      <c r="J2550" s="69"/>
      <c r="N2550" s="69"/>
      <c r="O2550" s="69"/>
      <c r="P2550" s="69"/>
      <c r="Q2550" s="69"/>
      <c r="R2550" s="69"/>
      <c r="S2550" s="69"/>
      <c r="T2550" s="69"/>
      <c r="U2550" s="69"/>
      <c r="V2550" s="69"/>
      <c r="W2550" s="69"/>
      <c r="X2550" s="69"/>
      <c r="Y2550" s="69"/>
      <c r="Z2550" s="69"/>
      <c r="AA2550" s="69"/>
      <c r="AB2550" s="69"/>
      <c r="AC2550" s="69"/>
      <c r="AD2550" s="69"/>
      <c r="AE2550" s="69"/>
      <c r="AF2550" s="69"/>
      <c r="AG2550" s="69"/>
      <c r="AH2550" s="69"/>
      <c r="AI2550" s="69"/>
      <c r="AJ2550" s="69"/>
      <c r="AK2550" s="69"/>
      <c r="AL2550" s="69"/>
      <c r="AM2550" s="69"/>
      <c r="AN2550" s="69"/>
      <c r="AO2550" s="69"/>
      <c r="AP2550" s="69"/>
      <c r="AQ2550" s="69"/>
      <c r="AR2550" s="69"/>
      <c r="AS2550" s="69"/>
      <c r="AT2550" s="69"/>
      <c r="AU2550" s="69"/>
      <c r="AV2550" s="69"/>
      <c r="AW2550" s="69"/>
      <c r="AX2550" s="69"/>
      <c r="AY2550" s="69"/>
      <c r="AZ2550" s="69"/>
      <c r="BA2550" s="69"/>
      <c r="BB2550" s="69"/>
      <c r="BC2550" s="69"/>
      <c r="BD2550" s="69"/>
      <c r="BE2550" s="69"/>
      <c r="BF2550" s="69"/>
      <c r="BG2550" s="69"/>
      <c r="BH2550" s="69"/>
      <c r="BI2550" s="69"/>
      <c r="BJ2550" s="69"/>
      <c r="BK2550" s="69"/>
      <c r="BL2550" s="69"/>
      <c r="BM2550" s="69"/>
      <c r="BN2550" s="69"/>
      <c r="BO2550" s="69"/>
      <c r="BP2550" s="69"/>
      <c r="BQ2550" s="69"/>
      <c r="BR2550" s="69"/>
      <c r="BS2550" s="69"/>
      <c r="BT2550" s="69"/>
      <c r="BU2550" s="69"/>
      <c r="BV2550" s="69"/>
      <c r="BW2550" s="69"/>
      <c r="BX2550" s="69"/>
      <c r="BY2550" s="69"/>
      <c r="BZ2550" s="69"/>
      <c r="CA2550" s="69"/>
      <c r="CB2550" s="69"/>
      <c r="CC2550" s="69"/>
      <c r="CD2550" s="69"/>
      <c r="CE2550" s="69"/>
      <c r="CF2550" s="69"/>
      <c r="CG2550" s="69"/>
      <c r="CH2550" s="69"/>
      <c r="CI2550" s="69"/>
      <c r="CJ2550" s="69"/>
      <c r="CK2550" s="69"/>
      <c r="CL2550" s="69"/>
      <c r="CM2550" s="69"/>
      <c r="CN2550" s="69"/>
      <c r="CO2550" s="69"/>
      <c r="CP2550" s="69"/>
      <c r="CQ2550" s="69"/>
      <c r="CR2550" s="69"/>
      <c r="CS2550" s="69"/>
      <c r="CT2550" s="69"/>
      <c r="CU2550" s="69"/>
      <c r="CV2550" s="69"/>
      <c r="CW2550" s="69"/>
      <c r="CX2550" s="69"/>
      <c r="CY2550" s="69"/>
      <c r="CZ2550" s="69"/>
      <c r="DA2550" s="69"/>
      <c r="DB2550" s="69"/>
      <c r="DC2550" s="69"/>
      <c r="DD2550" s="69"/>
      <c r="DE2550" s="69"/>
      <c r="DF2550" s="69"/>
      <c r="DG2550" s="69"/>
      <c r="DH2550" s="69"/>
      <c r="DI2550" s="69"/>
      <c r="DJ2550" s="69"/>
      <c r="DK2550" s="69"/>
      <c r="DL2550" s="69"/>
      <c r="DM2550" s="69"/>
      <c r="DN2550" s="69"/>
      <c r="DO2550" s="69"/>
      <c r="DP2550" s="69"/>
      <c r="DQ2550" s="69"/>
      <c r="DR2550" s="69"/>
      <c r="DS2550" s="69"/>
      <c r="DT2550" s="69"/>
      <c r="DU2550" s="69"/>
      <c r="DV2550" s="69"/>
      <c r="DW2550" s="69"/>
      <c r="DX2550" s="69"/>
      <c r="DY2550" s="69"/>
      <c r="DZ2550" s="69"/>
      <c r="EA2550" s="69"/>
      <c r="EB2550" s="69"/>
      <c r="EC2550" s="69"/>
      <c r="ED2550" s="69"/>
      <c r="EE2550" s="69"/>
      <c r="EF2550" s="69"/>
      <c r="EG2550" s="69"/>
      <c r="EH2550" s="69"/>
      <c r="EI2550" s="69"/>
      <c r="EJ2550" s="69"/>
      <c r="EK2550" s="69"/>
      <c r="EL2550" s="69"/>
      <c r="EM2550" s="69"/>
      <c r="EN2550" s="69"/>
      <c r="EO2550" s="69"/>
      <c r="EP2550" s="69"/>
      <c r="EQ2550" s="69"/>
      <c r="ER2550" s="69"/>
      <c r="ES2550" s="69"/>
      <c r="ET2550" s="69"/>
      <c r="EU2550" s="69"/>
      <c r="EV2550" s="69"/>
      <c r="EW2550" s="69"/>
      <c r="EX2550" s="69"/>
      <c r="EY2550" s="69"/>
      <c r="EZ2550" s="69"/>
      <c r="FA2550" s="69"/>
      <c r="FB2550" s="69"/>
      <c r="FC2550" s="69"/>
      <c r="FD2550" s="69"/>
      <c r="FE2550" s="69"/>
      <c r="FF2550" s="69"/>
      <c r="FG2550" s="69"/>
      <c r="FH2550" s="69"/>
      <c r="FI2550" s="69"/>
      <c r="FJ2550" s="69"/>
      <c r="FK2550" s="69"/>
      <c r="FL2550" s="69"/>
      <c r="FM2550" s="69"/>
      <c r="FN2550" s="69"/>
      <c r="FO2550" s="69"/>
      <c r="FP2550" s="69"/>
      <c r="FQ2550" s="69"/>
      <c r="FR2550" s="69"/>
      <c r="FS2550" s="69"/>
      <c r="FT2550" s="69"/>
      <c r="FU2550" s="69"/>
      <c r="FV2550" s="69"/>
      <c r="FW2550" s="69"/>
      <c r="FX2550" s="69"/>
      <c r="FY2550" s="69"/>
      <c r="FZ2550" s="69"/>
      <c r="GA2550" s="69"/>
      <c r="GB2550" s="69"/>
      <c r="GC2550" s="69"/>
      <c r="GD2550" s="69"/>
      <c r="GE2550" s="69"/>
      <c r="GF2550" s="69"/>
      <c r="GG2550" s="69"/>
      <c r="GH2550" s="69"/>
      <c r="GI2550" s="69"/>
      <c r="GJ2550" s="69"/>
      <c r="GK2550" s="69"/>
      <c r="GL2550" s="69"/>
      <c r="GM2550" s="69"/>
      <c r="GN2550" s="69"/>
      <c r="GO2550" s="69"/>
      <c r="GP2550" s="69"/>
      <c r="GQ2550" s="69"/>
      <c r="GR2550" s="69"/>
      <c r="GS2550" s="69"/>
      <c r="GT2550" s="69"/>
      <c r="GU2550" s="69"/>
      <c r="GV2550" s="69"/>
      <c r="GW2550" s="69"/>
      <c r="GX2550" s="69"/>
      <c r="GY2550" s="69"/>
      <c r="GZ2550" s="69"/>
      <c r="HA2550" s="69"/>
      <c r="HB2550" s="69"/>
      <c r="HC2550" s="69"/>
      <c r="HD2550" s="69"/>
      <c r="HE2550" s="69"/>
      <c r="HF2550" s="69"/>
      <c r="HG2550" s="69"/>
      <c r="HH2550" s="69"/>
      <c r="HI2550" s="69"/>
      <c r="HJ2550" s="69"/>
      <c r="HK2550" s="69"/>
      <c r="HL2550" s="69"/>
      <c r="HM2550" s="69"/>
      <c r="HN2550" s="69"/>
      <c r="HO2550" s="69"/>
      <c r="HP2550" s="69"/>
      <c r="HQ2550" s="69"/>
      <c r="HR2550" s="69"/>
      <c r="HS2550" s="69"/>
      <c r="HT2550" s="69"/>
      <c r="HU2550" s="69"/>
      <c r="HV2550" s="69"/>
      <c r="HW2550" s="69"/>
      <c r="HX2550" s="69"/>
      <c r="HY2550" s="69"/>
      <c r="HZ2550" s="69"/>
      <c r="IA2550" s="69"/>
      <c r="IB2550" s="69"/>
      <c r="IC2550" s="69"/>
      <c r="ID2550" s="69"/>
      <c r="IE2550" s="69"/>
      <c r="IF2550" s="69"/>
      <c r="IG2550" s="69"/>
      <c r="IH2550" s="69"/>
      <c r="II2550" s="69"/>
      <c r="IJ2550" s="69"/>
      <c r="IK2550" s="69"/>
      <c r="IL2550" s="69"/>
      <c r="IM2550" s="69"/>
      <c r="IN2550" s="69"/>
    </row>
    <row r="2551" spans="1:248" s="70" customFormat="1" ht="47.1" customHeight="1" x14ac:dyDescent="0.2">
      <c r="A2551" s="33" t="s">
        <v>1310</v>
      </c>
      <c r="B2551" s="83">
        <v>52215</v>
      </c>
      <c r="C2551" s="34" t="s">
        <v>1311</v>
      </c>
      <c r="D2551" s="361">
        <v>35000</v>
      </c>
      <c r="E2551" s="69"/>
      <c r="F2551" s="69"/>
      <c r="G2551" s="69"/>
      <c r="H2551" s="69"/>
      <c r="I2551" s="69"/>
      <c r="J2551" s="69"/>
      <c r="N2551" s="69"/>
      <c r="O2551" s="69"/>
      <c r="P2551" s="69"/>
      <c r="Q2551" s="69"/>
      <c r="R2551" s="69"/>
      <c r="S2551" s="69"/>
      <c r="T2551" s="69"/>
      <c r="U2551" s="69"/>
      <c r="V2551" s="69"/>
      <c r="W2551" s="69"/>
      <c r="X2551" s="69"/>
      <c r="Y2551" s="69"/>
      <c r="Z2551" s="69"/>
      <c r="AA2551" s="69"/>
      <c r="AB2551" s="69"/>
      <c r="AC2551" s="69"/>
      <c r="AD2551" s="69"/>
      <c r="AE2551" s="69"/>
      <c r="AF2551" s="69"/>
      <c r="AG2551" s="69"/>
      <c r="AH2551" s="69"/>
      <c r="AI2551" s="69"/>
      <c r="AJ2551" s="69"/>
      <c r="AK2551" s="69"/>
      <c r="AL2551" s="69"/>
      <c r="AM2551" s="69"/>
      <c r="AN2551" s="69"/>
      <c r="AO2551" s="69"/>
      <c r="AP2551" s="69"/>
      <c r="AQ2551" s="69"/>
      <c r="AR2551" s="69"/>
      <c r="AS2551" s="69"/>
      <c r="AT2551" s="69"/>
      <c r="AU2551" s="69"/>
      <c r="AV2551" s="69"/>
      <c r="AW2551" s="69"/>
      <c r="AX2551" s="69"/>
      <c r="AY2551" s="69"/>
      <c r="AZ2551" s="69"/>
      <c r="BA2551" s="69"/>
      <c r="BB2551" s="69"/>
      <c r="BC2551" s="69"/>
      <c r="BD2551" s="69"/>
      <c r="BE2551" s="69"/>
      <c r="BF2551" s="69"/>
      <c r="BG2551" s="69"/>
      <c r="BH2551" s="69"/>
      <c r="BI2551" s="69"/>
      <c r="BJ2551" s="69"/>
      <c r="BK2551" s="69"/>
      <c r="BL2551" s="69"/>
      <c r="BM2551" s="69"/>
      <c r="BN2551" s="69"/>
      <c r="BO2551" s="69"/>
      <c r="BP2551" s="69"/>
      <c r="BQ2551" s="69"/>
      <c r="BR2551" s="69"/>
      <c r="BS2551" s="69"/>
      <c r="BT2551" s="69"/>
      <c r="BU2551" s="69"/>
      <c r="BV2551" s="69"/>
      <c r="BW2551" s="69"/>
      <c r="BX2551" s="69"/>
      <c r="BY2551" s="69"/>
      <c r="BZ2551" s="69"/>
      <c r="CA2551" s="69"/>
      <c r="CB2551" s="69"/>
      <c r="CC2551" s="69"/>
      <c r="CD2551" s="69"/>
      <c r="CE2551" s="69"/>
      <c r="CF2551" s="69"/>
      <c r="CG2551" s="69"/>
      <c r="CH2551" s="69"/>
      <c r="CI2551" s="69"/>
      <c r="CJ2551" s="69"/>
      <c r="CK2551" s="69"/>
      <c r="CL2551" s="69"/>
      <c r="CM2551" s="69"/>
      <c r="CN2551" s="69"/>
      <c r="CO2551" s="69"/>
      <c r="CP2551" s="69"/>
      <c r="CQ2551" s="69"/>
      <c r="CR2551" s="69"/>
      <c r="CS2551" s="69"/>
      <c r="CT2551" s="69"/>
      <c r="CU2551" s="69"/>
      <c r="CV2551" s="69"/>
      <c r="CW2551" s="69"/>
      <c r="CX2551" s="69"/>
      <c r="CY2551" s="69"/>
      <c r="CZ2551" s="69"/>
      <c r="DA2551" s="69"/>
      <c r="DB2551" s="69"/>
      <c r="DC2551" s="69"/>
      <c r="DD2551" s="69"/>
      <c r="DE2551" s="69"/>
      <c r="DF2551" s="69"/>
      <c r="DG2551" s="69"/>
      <c r="DH2551" s="69"/>
      <c r="DI2551" s="69"/>
      <c r="DJ2551" s="69"/>
      <c r="DK2551" s="69"/>
      <c r="DL2551" s="69"/>
      <c r="DM2551" s="69"/>
      <c r="DN2551" s="69"/>
      <c r="DO2551" s="69"/>
      <c r="DP2551" s="69"/>
      <c r="DQ2551" s="69"/>
      <c r="DR2551" s="69"/>
      <c r="DS2551" s="69"/>
      <c r="DT2551" s="69"/>
      <c r="DU2551" s="69"/>
      <c r="DV2551" s="69"/>
      <c r="DW2551" s="69"/>
      <c r="DX2551" s="69"/>
      <c r="DY2551" s="69"/>
      <c r="DZ2551" s="69"/>
      <c r="EA2551" s="69"/>
      <c r="EB2551" s="69"/>
      <c r="EC2551" s="69"/>
      <c r="ED2551" s="69"/>
      <c r="EE2551" s="69"/>
      <c r="EF2551" s="69"/>
      <c r="EG2551" s="69"/>
      <c r="EH2551" s="69"/>
      <c r="EI2551" s="69"/>
      <c r="EJ2551" s="69"/>
      <c r="EK2551" s="69"/>
      <c r="EL2551" s="69"/>
      <c r="EM2551" s="69"/>
      <c r="EN2551" s="69"/>
      <c r="EO2551" s="69"/>
      <c r="EP2551" s="69"/>
      <c r="EQ2551" s="69"/>
      <c r="ER2551" s="69"/>
      <c r="ES2551" s="69"/>
      <c r="ET2551" s="69"/>
      <c r="EU2551" s="69"/>
      <c r="EV2551" s="69"/>
      <c r="EW2551" s="69"/>
      <c r="EX2551" s="69"/>
      <c r="EY2551" s="69"/>
      <c r="EZ2551" s="69"/>
      <c r="FA2551" s="69"/>
      <c r="FB2551" s="69"/>
      <c r="FC2551" s="69"/>
      <c r="FD2551" s="69"/>
      <c r="FE2551" s="69"/>
      <c r="FF2551" s="69"/>
      <c r="FG2551" s="69"/>
      <c r="FH2551" s="69"/>
      <c r="FI2551" s="69"/>
      <c r="FJ2551" s="69"/>
      <c r="FK2551" s="69"/>
      <c r="FL2551" s="69"/>
      <c r="FM2551" s="69"/>
      <c r="FN2551" s="69"/>
      <c r="FO2551" s="69"/>
      <c r="FP2551" s="69"/>
      <c r="FQ2551" s="69"/>
      <c r="FR2551" s="69"/>
      <c r="FS2551" s="69"/>
      <c r="FT2551" s="69"/>
      <c r="FU2551" s="69"/>
      <c r="FV2551" s="69"/>
      <c r="FW2551" s="69"/>
      <c r="FX2551" s="69"/>
      <c r="FY2551" s="69"/>
      <c r="FZ2551" s="69"/>
      <c r="GA2551" s="69"/>
      <c r="GB2551" s="69"/>
      <c r="GC2551" s="69"/>
      <c r="GD2551" s="69"/>
      <c r="GE2551" s="69"/>
      <c r="GF2551" s="69"/>
      <c r="GG2551" s="69"/>
      <c r="GH2551" s="69"/>
      <c r="GI2551" s="69"/>
      <c r="GJ2551" s="69"/>
      <c r="GK2551" s="69"/>
      <c r="GL2551" s="69"/>
      <c r="GM2551" s="69"/>
      <c r="GN2551" s="69"/>
      <c r="GO2551" s="69"/>
      <c r="GP2551" s="69"/>
      <c r="GQ2551" s="69"/>
      <c r="GR2551" s="69"/>
      <c r="GS2551" s="69"/>
      <c r="GT2551" s="69"/>
      <c r="GU2551" s="69"/>
      <c r="GV2551" s="69"/>
      <c r="GW2551" s="69"/>
      <c r="GX2551" s="69"/>
      <c r="GY2551" s="69"/>
      <c r="GZ2551" s="69"/>
      <c r="HA2551" s="69"/>
      <c r="HB2551" s="69"/>
      <c r="HC2551" s="69"/>
      <c r="HD2551" s="69"/>
      <c r="HE2551" s="69"/>
      <c r="HF2551" s="69"/>
      <c r="HG2551" s="69"/>
      <c r="HH2551" s="69"/>
      <c r="HI2551" s="69"/>
      <c r="HJ2551" s="69"/>
      <c r="HK2551" s="69"/>
      <c r="HL2551" s="69"/>
      <c r="HM2551" s="69"/>
      <c r="HN2551" s="69"/>
      <c r="HO2551" s="69"/>
      <c r="HP2551" s="69"/>
      <c r="HQ2551" s="69"/>
      <c r="HR2551" s="69"/>
      <c r="HS2551" s="69"/>
      <c r="HT2551" s="69"/>
      <c r="HU2551" s="69"/>
      <c r="HV2551" s="69"/>
      <c r="HW2551" s="69"/>
      <c r="HX2551" s="69"/>
      <c r="HY2551" s="69"/>
      <c r="HZ2551" s="69"/>
      <c r="IA2551" s="69"/>
      <c r="IB2551" s="69"/>
      <c r="IC2551" s="69"/>
      <c r="ID2551" s="69"/>
      <c r="IE2551" s="69"/>
      <c r="IF2551" s="69"/>
      <c r="IG2551" s="69"/>
      <c r="IH2551" s="69"/>
      <c r="II2551" s="69"/>
      <c r="IJ2551" s="69"/>
      <c r="IK2551" s="69"/>
      <c r="IL2551" s="69"/>
      <c r="IM2551" s="69"/>
      <c r="IN2551" s="69"/>
    </row>
    <row r="2552" spans="1:248" s="70" customFormat="1" ht="47.1" customHeight="1" x14ac:dyDescent="0.2">
      <c r="A2552" s="33" t="s">
        <v>1265</v>
      </c>
      <c r="B2552" s="83">
        <v>52216</v>
      </c>
      <c r="C2552" s="34" t="s">
        <v>1312</v>
      </c>
      <c r="D2552" s="361">
        <v>25000</v>
      </c>
      <c r="E2552" s="69"/>
      <c r="F2552" s="69"/>
      <c r="G2552" s="69"/>
      <c r="H2552" s="69"/>
      <c r="I2552" s="69"/>
      <c r="J2552" s="69"/>
      <c r="N2552" s="69"/>
      <c r="O2552" s="69"/>
      <c r="P2552" s="69"/>
      <c r="Q2552" s="69"/>
      <c r="R2552" s="69"/>
      <c r="S2552" s="69"/>
      <c r="T2552" s="69"/>
      <c r="U2552" s="69"/>
      <c r="V2552" s="69"/>
      <c r="W2552" s="69"/>
      <c r="X2552" s="69"/>
      <c r="Y2552" s="69"/>
      <c r="Z2552" s="69"/>
      <c r="AA2552" s="69"/>
      <c r="AB2552" s="69"/>
      <c r="AC2552" s="69"/>
      <c r="AD2552" s="69"/>
      <c r="AE2552" s="69"/>
      <c r="AF2552" s="69"/>
      <c r="AG2552" s="69"/>
      <c r="AH2552" s="69"/>
      <c r="AI2552" s="69"/>
      <c r="AJ2552" s="69"/>
      <c r="AK2552" s="69"/>
      <c r="AL2552" s="69"/>
      <c r="AM2552" s="69"/>
      <c r="AN2552" s="69"/>
      <c r="AO2552" s="69"/>
      <c r="AP2552" s="69"/>
      <c r="AQ2552" s="69"/>
      <c r="AR2552" s="69"/>
      <c r="AS2552" s="69"/>
      <c r="AT2552" s="69"/>
      <c r="AU2552" s="69"/>
      <c r="AV2552" s="69"/>
      <c r="AW2552" s="69"/>
      <c r="AX2552" s="69"/>
      <c r="AY2552" s="69"/>
      <c r="AZ2552" s="69"/>
      <c r="BA2552" s="69"/>
      <c r="BB2552" s="69"/>
      <c r="BC2552" s="69"/>
      <c r="BD2552" s="69"/>
      <c r="BE2552" s="69"/>
      <c r="BF2552" s="69"/>
      <c r="BG2552" s="69"/>
      <c r="BH2552" s="69"/>
      <c r="BI2552" s="69"/>
      <c r="BJ2552" s="69"/>
      <c r="BK2552" s="69"/>
      <c r="BL2552" s="69"/>
      <c r="BM2552" s="69"/>
      <c r="BN2552" s="69"/>
      <c r="BO2552" s="69"/>
      <c r="BP2552" s="69"/>
      <c r="BQ2552" s="69"/>
      <c r="BR2552" s="69"/>
      <c r="BS2552" s="69"/>
      <c r="BT2552" s="69"/>
      <c r="BU2552" s="69"/>
      <c r="BV2552" s="69"/>
      <c r="BW2552" s="69"/>
      <c r="BX2552" s="69"/>
      <c r="BY2552" s="69"/>
      <c r="BZ2552" s="69"/>
      <c r="CA2552" s="69"/>
      <c r="CB2552" s="69"/>
      <c r="CC2552" s="69"/>
      <c r="CD2552" s="69"/>
      <c r="CE2552" s="69"/>
      <c r="CF2552" s="69"/>
      <c r="CG2552" s="69"/>
      <c r="CH2552" s="69"/>
      <c r="CI2552" s="69"/>
      <c r="CJ2552" s="69"/>
      <c r="CK2552" s="69"/>
      <c r="CL2552" s="69"/>
      <c r="CM2552" s="69"/>
      <c r="CN2552" s="69"/>
      <c r="CO2552" s="69"/>
      <c r="CP2552" s="69"/>
      <c r="CQ2552" s="69"/>
      <c r="CR2552" s="69"/>
      <c r="CS2552" s="69"/>
      <c r="CT2552" s="69"/>
      <c r="CU2552" s="69"/>
      <c r="CV2552" s="69"/>
      <c r="CW2552" s="69"/>
      <c r="CX2552" s="69"/>
      <c r="CY2552" s="69"/>
      <c r="CZ2552" s="69"/>
      <c r="DA2552" s="69"/>
      <c r="DB2552" s="69"/>
      <c r="DC2552" s="69"/>
      <c r="DD2552" s="69"/>
      <c r="DE2552" s="69"/>
      <c r="DF2552" s="69"/>
      <c r="DG2552" s="69"/>
      <c r="DH2552" s="69"/>
      <c r="DI2552" s="69"/>
      <c r="DJ2552" s="69"/>
      <c r="DK2552" s="69"/>
      <c r="DL2552" s="69"/>
      <c r="DM2552" s="69"/>
      <c r="DN2552" s="69"/>
      <c r="DO2552" s="69"/>
      <c r="DP2552" s="69"/>
      <c r="DQ2552" s="69"/>
      <c r="DR2552" s="69"/>
      <c r="DS2552" s="69"/>
      <c r="DT2552" s="69"/>
      <c r="DU2552" s="69"/>
      <c r="DV2552" s="69"/>
      <c r="DW2552" s="69"/>
      <c r="DX2552" s="69"/>
      <c r="DY2552" s="69"/>
      <c r="DZ2552" s="69"/>
      <c r="EA2552" s="69"/>
      <c r="EB2552" s="69"/>
      <c r="EC2552" s="69"/>
      <c r="ED2552" s="69"/>
      <c r="EE2552" s="69"/>
      <c r="EF2552" s="69"/>
      <c r="EG2552" s="69"/>
      <c r="EH2552" s="69"/>
      <c r="EI2552" s="69"/>
      <c r="EJ2552" s="69"/>
      <c r="EK2552" s="69"/>
      <c r="EL2552" s="69"/>
      <c r="EM2552" s="69"/>
      <c r="EN2552" s="69"/>
      <c r="EO2552" s="69"/>
      <c r="EP2552" s="69"/>
      <c r="EQ2552" s="69"/>
      <c r="ER2552" s="69"/>
      <c r="ES2552" s="69"/>
      <c r="ET2552" s="69"/>
      <c r="EU2552" s="69"/>
      <c r="EV2552" s="69"/>
      <c r="EW2552" s="69"/>
      <c r="EX2552" s="69"/>
      <c r="EY2552" s="69"/>
      <c r="EZ2552" s="69"/>
      <c r="FA2552" s="69"/>
      <c r="FB2552" s="69"/>
      <c r="FC2552" s="69"/>
      <c r="FD2552" s="69"/>
      <c r="FE2552" s="69"/>
      <c r="FF2552" s="69"/>
      <c r="FG2552" s="69"/>
      <c r="FH2552" s="69"/>
      <c r="FI2552" s="69"/>
      <c r="FJ2552" s="69"/>
      <c r="FK2552" s="69"/>
      <c r="FL2552" s="69"/>
      <c r="FM2552" s="69"/>
      <c r="FN2552" s="69"/>
      <c r="FO2552" s="69"/>
      <c r="FP2552" s="69"/>
      <c r="FQ2552" s="69"/>
      <c r="FR2552" s="69"/>
      <c r="FS2552" s="69"/>
      <c r="FT2552" s="69"/>
      <c r="FU2552" s="69"/>
      <c r="FV2552" s="69"/>
      <c r="FW2552" s="69"/>
      <c r="FX2552" s="69"/>
      <c r="FY2552" s="69"/>
      <c r="FZ2552" s="69"/>
      <c r="GA2552" s="69"/>
      <c r="GB2552" s="69"/>
      <c r="GC2552" s="69"/>
      <c r="GD2552" s="69"/>
      <c r="GE2552" s="69"/>
      <c r="GF2552" s="69"/>
      <c r="GG2552" s="69"/>
      <c r="GH2552" s="69"/>
      <c r="GI2552" s="69"/>
      <c r="GJ2552" s="69"/>
      <c r="GK2552" s="69"/>
      <c r="GL2552" s="69"/>
      <c r="GM2552" s="69"/>
      <c r="GN2552" s="69"/>
      <c r="GO2552" s="69"/>
      <c r="GP2552" s="69"/>
      <c r="GQ2552" s="69"/>
      <c r="GR2552" s="69"/>
      <c r="GS2552" s="69"/>
      <c r="GT2552" s="69"/>
      <c r="GU2552" s="69"/>
      <c r="GV2552" s="69"/>
      <c r="GW2552" s="69"/>
      <c r="GX2552" s="69"/>
      <c r="GY2552" s="69"/>
      <c r="GZ2552" s="69"/>
      <c r="HA2552" s="69"/>
      <c r="HB2552" s="69"/>
      <c r="HC2552" s="69"/>
      <c r="HD2552" s="69"/>
      <c r="HE2552" s="69"/>
      <c r="HF2552" s="69"/>
      <c r="HG2552" s="69"/>
      <c r="HH2552" s="69"/>
      <c r="HI2552" s="69"/>
      <c r="HJ2552" s="69"/>
      <c r="HK2552" s="69"/>
      <c r="HL2552" s="69"/>
      <c r="HM2552" s="69"/>
      <c r="HN2552" s="69"/>
      <c r="HO2552" s="69"/>
      <c r="HP2552" s="69"/>
      <c r="HQ2552" s="69"/>
      <c r="HR2552" s="69"/>
      <c r="HS2552" s="69"/>
      <c r="HT2552" s="69"/>
      <c r="HU2552" s="69"/>
      <c r="HV2552" s="69"/>
      <c r="HW2552" s="69"/>
      <c r="HX2552" s="69"/>
      <c r="HY2552" s="69"/>
      <c r="HZ2552" s="69"/>
      <c r="IA2552" s="69"/>
      <c r="IB2552" s="69"/>
      <c r="IC2552" s="69"/>
      <c r="ID2552" s="69"/>
      <c r="IE2552" s="69"/>
      <c r="IF2552" s="69"/>
      <c r="IG2552" s="69"/>
      <c r="IH2552" s="69"/>
      <c r="II2552" s="69"/>
      <c r="IJ2552" s="69"/>
      <c r="IK2552" s="69"/>
      <c r="IL2552" s="69"/>
      <c r="IM2552" s="69"/>
      <c r="IN2552" s="69"/>
    </row>
    <row r="2553" spans="1:248" s="70" customFormat="1" ht="47.1" customHeight="1" x14ac:dyDescent="0.2">
      <c r="A2553" s="33" t="s">
        <v>1300</v>
      </c>
      <c r="B2553" s="83">
        <v>52217</v>
      </c>
      <c r="C2553" s="34" t="s">
        <v>1313</v>
      </c>
      <c r="D2553" s="361">
        <v>20000</v>
      </c>
      <c r="E2553" s="69"/>
      <c r="F2553" s="69"/>
      <c r="G2553" s="69"/>
      <c r="H2553" s="69"/>
      <c r="I2553" s="69"/>
      <c r="J2553" s="69"/>
      <c r="N2553" s="69"/>
      <c r="O2553" s="69"/>
      <c r="P2553" s="69"/>
      <c r="Q2553" s="69"/>
      <c r="R2553" s="69"/>
      <c r="S2553" s="69"/>
      <c r="T2553" s="69"/>
      <c r="U2553" s="69"/>
      <c r="V2553" s="69"/>
      <c r="W2553" s="69"/>
      <c r="X2553" s="69"/>
      <c r="Y2553" s="69"/>
      <c r="Z2553" s="69"/>
      <c r="AA2553" s="69"/>
      <c r="AB2553" s="69"/>
      <c r="AC2553" s="69"/>
      <c r="AD2553" s="69"/>
      <c r="AE2553" s="69"/>
      <c r="AF2553" s="69"/>
      <c r="AG2553" s="69"/>
      <c r="AH2553" s="69"/>
      <c r="AI2553" s="69"/>
      <c r="AJ2553" s="69"/>
      <c r="AK2553" s="69"/>
      <c r="AL2553" s="69"/>
      <c r="AM2553" s="69"/>
      <c r="AN2553" s="69"/>
      <c r="AO2553" s="69"/>
      <c r="AP2553" s="69"/>
      <c r="AQ2553" s="69"/>
      <c r="AR2553" s="69"/>
      <c r="AS2553" s="69"/>
      <c r="AT2553" s="69"/>
      <c r="AU2553" s="69"/>
      <c r="AV2553" s="69"/>
      <c r="AW2553" s="69"/>
      <c r="AX2553" s="69"/>
      <c r="AY2553" s="69"/>
      <c r="AZ2553" s="69"/>
      <c r="BA2553" s="69"/>
      <c r="BB2553" s="69"/>
      <c r="BC2553" s="69"/>
      <c r="BD2553" s="69"/>
      <c r="BE2553" s="69"/>
      <c r="BF2553" s="69"/>
      <c r="BG2553" s="69"/>
      <c r="BH2553" s="69"/>
      <c r="BI2553" s="69"/>
      <c r="BJ2553" s="69"/>
      <c r="BK2553" s="69"/>
      <c r="BL2553" s="69"/>
      <c r="BM2553" s="69"/>
      <c r="BN2553" s="69"/>
      <c r="BO2553" s="69"/>
      <c r="BP2553" s="69"/>
      <c r="BQ2553" s="69"/>
      <c r="BR2553" s="69"/>
      <c r="BS2553" s="69"/>
      <c r="BT2553" s="69"/>
      <c r="BU2553" s="69"/>
      <c r="BV2553" s="69"/>
      <c r="BW2553" s="69"/>
      <c r="BX2553" s="69"/>
      <c r="BY2553" s="69"/>
      <c r="BZ2553" s="69"/>
      <c r="CA2553" s="69"/>
      <c r="CB2553" s="69"/>
      <c r="CC2553" s="69"/>
      <c r="CD2553" s="69"/>
      <c r="CE2553" s="69"/>
      <c r="CF2553" s="69"/>
      <c r="CG2553" s="69"/>
      <c r="CH2553" s="69"/>
      <c r="CI2553" s="69"/>
      <c r="CJ2553" s="69"/>
      <c r="CK2553" s="69"/>
      <c r="CL2553" s="69"/>
      <c r="CM2553" s="69"/>
      <c r="CN2553" s="69"/>
      <c r="CO2553" s="69"/>
      <c r="CP2553" s="69"/>
      <c r="CQ2553" s="69"/>
      <c r="CR2553" s="69"/>
      <c r="CS2553" s="69"/>
      <c r="CT2553" s="69"/>
      <c r="CU2553" s="69"/>
      <c r="CV2553" s="69"/>
      <c r="CW2553" s="69"/>
      <c r="CX2553" s="69"/>
      <c r="CY2553" s="69"/>
      <c r="CZ2553" s="69"/>
      <c r="DA2553" s="69"/>
      <c r="DB2553" s="69"/>
      <c r="DC2553" s="69"/>
      <c r="DD2553" s="69"/>
      <c r="DE2553" s="69"/>
      <c r="DF2553" s="69"/>
      <c r="DG2553" s="69"/>
      <c r="DH2553" s="69"/>
      <c r="DI2553" s="69"/>
      <c r="DJ2553" s="69"/>
      <c r="DK2553" s="69"/>
      <c r="DL2553" s="69"/>
      <c r="DM2553" s="69"/>
      <c r="DN2553" s="69"/>
      <c r="DO2553" s="69"/>
      <c r="DP2553" s="69"/>
      <c r="DQ2553" s="69"/>
      <c r="DR2553" s="69"/>
      <c r="DS2553" s="69"/>
      <c r="DT2553" s="69"/>
      <c r="DU2553" s="69"/>
      <c r="DV2553" s="69"/>
      <c r="DW2553" s="69"/>
      <c r="DX2553" s="69"/>
      <c r="DY2553" s="69"/>
      <c r="DZ2553" s="69"/>
      <c r="EA2553" s="69"/>
      <c r="EB2553" s="69"/>
      <c r="EC2553" s="69"/>
      <c r="ED2553" s="69"/>
      <c r="EE2553" s="69"/>
      <c r="EF2553" s="69"/>
      <c r="EG2553" s="69"/>
      <c r="EH2553" s="69"/>
      <c r="EI2553" s="69"/>
      <c r="EJ2553" s="69"/>
      <c r="EK2553" s="69"/>
      <c r="EL2553" s="69"/>
      <c r="EM2553" s="69"/>
      <c r="EN2553" s="69"/>
      <c r="EO2553" s="69"/>
      <c r="EP2553" s="69"/>
      <c r="EQ2553" s="69"/>
      <c r="ER2553" s="69"/>
      <c r="ES2553" s="69"/>
      <c r="ET2553" s="69"/>
      <c r="EU2553" s="69"/>
      <c r="EV2553" s="69"/>
      <c r="EW2553" s="69"/>
      <c r="EX2553" s="69"/>
      <c r="EY2553" s="69"/>
      <c r="EZ2553" s="69"/>
      <c r="FA2553" s="69"/>
      <c r="FB2553" s="69"/>
      <c r="FC2553" s="69"/>
      <c r="FD2553" s="69"/>
      <c r="FE2553" s="69"/>
      <c r="FF2553" s="69"/>
      <c r="FG2553" s="69"/>
      <c r="FH2553" s="69"/>
      <c r="FI2553" s="69"/>
      <c r="FJ2553" s="69"/>
      <c r="FK2553" s="69"/>
      <c r="FL2553" s="69"/>
      <c r="FM2553" s="69"/>
      <c r="FN2553" s="69"/>
      <c r="FO2553" s="69"/>
      <c r="FP2553" s="69"/>
      <c r="FQ2553" s="69"/>
      <c r="FR2553" s="69"/>
      <c r="FS2553" s="69"/>
      <c r="FT2553" s="69"/>
      <c r="FU2553" s="69"/>
      <c r="FV2553" s="69"/>
      <c r="FW2553" s="69"/>
      <c r="FX2553" s="69"/>
      <c r="FY2553" s="69"/>
      <c r="FZ2553" s="69"/>
      <c r="GA2553" s="69"/>
      <c r="GB2553" s="69"/>
      <c r="GC2553" s="69"/>
      <c r="GD2553" s="69"/>
      <c r="GE2553" s="69"/>
      <c r="GF2553" s="69"/>
      <c r="GG2553" s="69"/>
      <c r="GH2553" s="69"/>
      <c r="GI2553" s="69"/>
      <c r="GJ2553" s="69"/>
      <c r="GK2553" s="69"/>
      <c r="GL2553" s="69"/>
      <c r="GM2553" s="69"/>
      <c r="GN2553" s="69"/>
      <c r="GO2553" s="69"/>
      <c r="GP2553" s="69"/>
      <c r="GQ2553" s="69"/>
      <c r="GR2553" s="69"/>
      <c r="GS2553" s="69"/>
      <c r="GT2553" s="69"/>
      <c r="GU2553" s="69"/>
      <c r="GV2553" s="69"/>
      <c r="GW2553" s="69"/>
      <c r="GX2553" s="69"/>
      <c r="GY2553" s="69"/>
      <c r="GZ2553" s="69"/>
      <c r="HA2553" s="69"/>
      <c r="HB2553" s="69"/>
      <c r="HC2553" s="69"/>
      <c r="HD2553" s="69"/>
      <c r="HE2553" s="69"/>
      <c r="HF2553" s="69"/>
      <c r="HG2553" s="69"/>
      <c r="HH2553" s="69"/>
      <c r="HI2553" s="69"/>
      <c r="HJ2553" s="69"/>
      <c r="HK2553" s="69"/>
      <c r="HL2553" s="69"/>
      <c r="HM2553" s="69"/>
      <c r="HN2553" s="69"/>
      <c r="HO2553" s="69"/>
      <c r="HP2553" s="69"/>
      <c r="HQ2553" s="69"/>
      <c r="HR2553" s="69"/>
      <c r="HS2553" s="69"/>
      <c r="HT2553" s="69"/>
      <c r="HU2553" s="69"/>
      <c r="HV2553" s="69"/>
      <c r="HW2553" s="69"/>
      <c r="HX2553" s="69"/>
      <c r="HY2553" s="69"/>
      <c r="HZ2553" s="69"/>
      <c r="IA2553" s="69"/>
      <c r="IB2553" s="69"/>
      <c r="IC2553" s="69"/>
      <c r="ID2553" s="69"/>
      <c r="IE2553" s="69"/>
      <c r="IF2553" s="69"/>
      <c r="IG2553" s="69"/>
      <c r="IH2553" s="69"/>
      <c r="II2553" s="69"/>
      <c r="IJ2553" s="69"/>
      <c r="IK2553" s="69"/>
      <c r="IL2553" s="69"/>
      <c r="IM2553" s="69"/>
      <c r="IN2553" s="69"/>
    </row>
    <row r="2554" spans="1:248" s="70" customFormat="1" ht="47.1" customHeight="1" x14ac:dyDescent="0.2">
      <c r="A2554" s="33"/>
      <c r="B2554" s="83"/>
      <c r="C2554" s="43" t="s">
        <v>1314</v>
      </c>
      <c r="D2554" s="361"/>
      <c r="E2554" s="69"/>
      <c r="F2554" s="69"/>
      <c r="G2554" s="69"/>
      <c r="H2554" s="69"/>
      <c r="I2554" s="69"/>
      <c r="J2554" s="69"/>
      <c r="N2554" s="69"/>
      <c r="O2554" s="69"/>
      <c r="P2554" s="69"/>
      <c r="Q2554" s="69"/>
      <c r="R2554" s="69"/>
      <c r="S2554" s="69"/>
      <c r="T2554" s="69"/>
      <c r="U2554" s="69"/>
      <c r="V2554" s="69"/>
      <c r="W2554" s="69"/>
      <c r="X2554" s="69"/>
      <c r="Y2554" s="69"/>
      <c r="Z2554" s="69"/>
      <c r="AA2554" s="69"/>
      <c r="AB2554" s="69"/>
      <c r="AC2554" s="69"/>
      <c r="AD2554" s="69"/>
      <c r="AE2554" s="69"/>
      <c r="AF2554" s="69"/>
      <c r="AG2554" s="69"/>
      <c r="AH2554" s="69"/>
      <c r="AI2554" s="69"/>
      <c r="AJ2554" s="69"/>
      <c r="AK2554" s="69"/>
      <c r="AL2554" s="69"/>
      <c r="AM2554" s="69"/>
      <c r="AN2554" s="69"/>
      <c r="AO2554" s="69"/>
      <c r="AP2554" s="69"/>
      <c r="AQ2554" s="69"/>
      <c r="AR2554" s="69"/>
      <c r="AS2554" s="69"/>
      <c r="AT2554" s="69"/>
      <c r="AU2554" s="69"/>
      <c r="AV2554" s="69"/>
      <c r="AW2554" s="69"/>
      <c r="AX2554" s="69"/>
      <c r="AY2554" s="69"/>
      <c r="AZ2554" s="69"/>
      <c r="BA2554" s="69"/>
      <c r="BB2554" s="69"/>
      <c r="BC2554" s="69"/>
      <c r="BD2554" s="69"/>
      <c r="BE2554" s="69"/>
      <c r="BF2554" s="69"/>
      <c r="BG2554" s="69"/>
      <c r="BH2554" s="69"/>
      <c r="BI2554" s="69"/>
      <c r="BJ2554" s="69"/>
      <c r="BK2554" s="69"/>
      <c r="BL2554" s="69"/>
      <c r="BM2554" s="69"/>
      <c r="BN2554" s="69"/>
      <c r="BO2554" s="69"/>
      <c r="BP2554" s="69"/>
      <c r="BQ2554" s="69"/>
      <c r="BR2554" s="69"/>
      <c r="BS2554" s="69"/>
      <c r="BT2554" s="69"/>
      <c r="BU2554" s="69"/>
      <c r="BV2554" s="69"/>
      <c r="BW2554" s="69"/>
      <c r="BX2554" s="69"/>
      <c r="BY2554" s="69"/>
      <c r="BZ2554" s="69"/>
      <c r="CA2554" s="69"/>
      <c r="CB2554" s="69"/>
      <c r="CC2554" s="69"/>
      <c r="CD2554" s="69"/>
      <c r="CE2554" s="69"/>
      <c r="CF2554" s="69"/>
      <c r="CG2554" s="69"/>
      <c r="CH2554" s="69"/>
      <c r="CI2554" s="69"/>
      <c r="CJ2554" s="69"/>
      <c r="CK2554" s="69"/>
      <c r="CL2554" s="69"/>
      <c r="CM2554" s="69"/>
      <c r="CN2554" s="69"/>
      <c r="CO2554" s="69"/>
      <c r="CP2554" s="69"/>
      <c r="CQ2554" s="69"/>
      <c r="CR2554" s="69"/>
      <c r="CS2554" s="69"/>
      <c r="CT2554" s="69"/>
      <c r="CU2554" s="69"/>
      <c r="CV2554" s="69"/>
      <c r="CW2554" s="69"/>
      <c r="CX2554" s="69"/>
      <c r="CY2554" s="69"/>
      <c r="CZ2554" s="69"/>
      <c r="DA2554" s="69"/>
      <c r="DB2554" s="69"/>
      <c r="DC2554" s="69"/>
      <c r="DD2554" s="69"/>
      <c r="DE2554" s="69"/>
      <c r="DF2554" s="69"/>
      <c r="DG2554" s="69"/>
      <c r="DH2554" s="69"/>
      <c r="DI2554" s="69"/>
      <c r="DJ2554" s="69"/>
      <c r="DK2554" s="69"/>
      <c r="DL2554" s="69"/>
      <c r="DM2554" s="69"/>
      <c r="DN2554" s="69"/>
      <c r="DO2554" s="69"/>
      <c r="DP2554" s="69"/>
      <c r="DQ2554" s="69"/>
      <c r="DR2554" s="69"/>
      <c r="DS2554" s="69"/>
      <c r="DT2554" s="69"/>
      <c r="DU2554" s="69"/>
      <c r="DV2554" s="69"/>
      <c r="DW2554" s="69"/>
      <c r="DX2554" s="69"/>
      <c r="DY2554" s="69"/>
      <c r="DZ2554" s="69"/>
      <c r="EA2554" s="69"/>
      <c r="EB2554" s="69"/>
      <c r="EC2554" s="69"/>
      <c r="ED2554" s="69"/>
      <c r="EE2554" s="69"/>
      <c r="EF2554" s="69"/>
      <c r="EG2554" s="69"/>
      <c r="EH2554" s="69"/>
      <c r="EI2554" s="69"/>
      <c r="EJ2554" s="69"/>
      <c r="EK2554" s="69"/>
      <c r="EL2554" s="69"/>
      <c r="EM2554" s="69"/>
      <c r="EN2554" s="69"/>
      <c r="EO2554" s="69"/>
      <c r="EP2554" s="69"/>
      <c r="EQ2554" s="69"/>
      <c r="ER2554" s="69"/>
      <c r="ES2554" s="69"/>
      <c r="ET2554" s="69"/>
      <c r="EU2554" s="69"/>
      <c r="EV2554" s="69"/>
      <c r="EW2554" s="69"/>
      <c r="EX2554" s="69"/>
      <c r="EY2554" s="69"/>
      <c r="EZ2554" s="69"/>
      <c r="FA2554" s="69"/>
      <c r="FB2554" s="69"/>
      <c r="FC2554" s="69"/>
      <c r="FD2554" s="69"/>
      <c r="FE2554" s="69"/>
      <c r="FF2554" s="69"/>
      <c r="FG2554" s="69"/>
      <c r="FH2554" s="69"/>
      <c r="FI2554" s="69"/>
      <c r="FJ2554" s="69"/>
      <c r="FK2554" s="69"/>
      <c r="FL2554" s="69"/>
      <c r="FM2554" s="69"/>
      <c r="FN2554" s="69"/>
      <c r="FO2554" s="69"/>
      <c r="FP2554" s="69"/>
      <c r="FQ2554" s="69"/>
      <c r="FR2554" s="69"/>
      <c r="FS2554" s="69"/>
      <c r="FT2554" s="69"/>
      <c r="FU2554" s="69"/>
      <c r="FV2554" s="69"/>
      <c r="FW2554" s="69"/>
      <c r="FX2554" s="69"/>
      <c r="FY2554" s="69"/>
      <c r="FZ2554" s="69"/>
      <c r="GA2554" s="69"/>
      <c r="GB2554" s="69"/>
      <c r="GC2554" s="69"/>
      <c r="GD2554" s="69"/>
      <c r="GE2554" s="69"/>
      <c r="GF2554" s="69"/>
      <c r="GG2554" s="69"/>
      <c r="GH2554" s="69"/>
      <c r="GI2554" s="69"/>
      <c r="GJ2554" s="69"/>
      <c r="GK2554" s="69"/>
      <c r="GL2554" s="69"/>
      <c r="GM2554" s="69"/>
      <c r="GN2554" s="69"/>
      <c r="GO2554" s="69"/>
      <c r="GP2554" s="69"/>
      <c r="GQ2554" s="69"/>
      <c r="GR2554" s="69"/>
      <c r="GS2554" s="69"/>
      <c r="GT2554" s="69"/>
      <c r="GU2554" s="69"/>
      <c r="GV2554" s="69"/>
      <c r="GW2554" s="69"/>
      <c r="GX2554" s="69"/>
      <c r="GY2554" s="69"/>
      <c r="GZ2554" s="69"/>
      <c r="HA2554" s="69"/>
      <c r="HB2554" s="69"/>
      <c r="HC2554" s="69"/>
      <c r="HD2554" s="69"/>
      <c r="HE2554" s="69"/>
      <c r="HF2554" s="69"/>
      <c r="HG2554" s="69"/>
      <c r="HH2554" s="69"/>
      <c r="HI2554" s="69"/>
      <c r="HJ2554" s="69"/>
      <c r="HK2554" s="69"/>
      <c r="HL2554" s="69"/>
      <c r="HM2554" s="69"/>
      <c r="HN2554" s="69"/>
      <c r="HO2554" s="69"/>
      <c r="HP2554" s="69"/>
      <c r="HQ2554" s="69"/>
      <c r="HR2554" s="69"/>
      <c r="HS2554" s="69"/>
      <c r="HT2554" s="69"/>
      <c r="HU2554" s="69"/>
      <c r="HV2554" s="69"/>
      <c r="HW2554" s="69"/>
      <c r="HX2554" s="69"/>
      <c r="HY2554" s="69"/>
      <c r="HZ2554" s="69"/>
      <c r="IA2554" s="69"/>
      <c r="IB2554" s="69"/>
      <c r="IC2554" s="69"/>
      <c r="ID2554" s="69"/>
      <c r="IE2554" s="69"/>
      <c r="IF2554" s="69"/>
      <c r="IG2554" s="69"/>
      <c r="IH2554" s="69"/>
      <c r="II2554" s="69"/>
      <c r="IJ2554" s="69"/>
      <c r="IK2554" s="69"/>
      <c r="IL2554" s="69"/>
      <c r="IM2554" s="69"/>
      <c r="IN2554" s="69"/>
    </row>
    <row r="2555" spans="1:248" s="70" customFormat="1" ht="47.1" customHeight="1" x14ac:dyDescent="0.2">
      <c r="A2555" s="33" t="s">
        <v>1315</v>
      </c>
      <c r="B2555" s="83">
        <v>52220</v>
      </c>
      <c r="C2555" s="34" t="s">
        <v>1090</v>
      </c>
      <c r="D2555" s="361">
        <v>12000</v>
      </c>
      <c r="E2555" s="69"/>
      <c r="F2555" s="69"/>
      <c r="G2555" s="69"/>
      <c r="H2555" s="69"/>
      <c r="I2555" s="69"/>
      <c r="J2555" s="69"/>
      <c r="N2555" s="69"/>
      <c r="O2555" s="69"/>
      <c r="P2555" s="69"/>
      <c r="Q2555" s="69"/>
      <c r="R2555" s="69"/>
      <c r="S2555" s="69"/>
      <c r="T2555" s="69"/>
      <c r="U2555" s="69"/>
      <c r="V2555" s="69"/>
      <c r="W2555" s="69"/>
      <c r="X2555" s="69"/>
      <c r="Y2555" s="69"/>
      <c r="Z2555" s="69"/>
      <c r="AA2555" s="69"/>
      <c r="AB2555" s="69"/>
      <c r="AC2555" s="69"/>
      <c r="AD2555" s="69"/>
      <c r="AE2555" s="69"/>
      <c r="AF2555" s="69"/>
      <c r="AG2555" s="69"/>
      <c r="AH2555" s="69"/>
      <c r="AI2555" s="69"/>
      <c r="AJ2555" s="69"/>
      <c r="AK2555" s="69"/>
      <c r="AL2555" s="69"/>
      <c r="AM2555" s="69"/>
      <c r="AN2555" s="69"/>
      <c r="AO2555" s="69"/>
      <c r="AP2555" s="69"/>
      <c r="AQ2555" s="69"/>
      <c r="AR2555" s="69"/>
      <c r="AS2555" s="69"/>
      <c r="AT2555" s="69"/>
      <c r="AU2555" s="69"/>
      <c r="AV2555" s="69"/>
      <c r="AW2555" s="69"/>
      <c r="AX2555" s="69"/>
      <c r="AY2555" s="69"/>
      <c r="AZ2555" s="69"/>
      <c r="BA2555" s="69"/>
      <c r="BB2555" s="69"/>
      <c r="BC2555" s="69"/>
      <c r="BD2555" s="69"/>
      <c r="BE2555" s="69"/>
      <c r="BF2555" s="69"/>
      <c r="BG2555" s="69"/>
      <c r="BH2555" s="69"/>
      <c r="BI2555" s="69"/>
      <c r="BJ2555" s="69"/>
      <c r="BK2555" s="69"/>
      <c r="BL2555" s="69"/>
      <c r="BM2555" s="69"/>
      <c r="BN2555" s="69"/>
      <c r="BO2555" s="69"/>
      <c r="BP2555" s="69"/>
      <c r="BQ2555" s="69"/>
      <c r="BR2555" s="69"/>
      <c r="BS2555" s="69"/>
      <c r="BT2555" s="69"/>
      <c r="BU2555" s="69"/>
      <c r="BV2555" s="69"/>
      <c r="BW2555" s="69"/>
      <c r="BX2555" s="69"/>
      <c r="BY2555" s="69"/>
      <c r="BZ2555" s="69"/>
      <c r="CA2555" s="69"/>
      <c r="CB2555" s="69"/>
      <c r="CC2555" s="69"/>
      <c r="CD2555" s="69"/>
      <c r="CE2555" s="69"/>
      <c r="CF2555" s="69"/>
      <c r="CG2555" s="69"/>
      <c r="CH2555" s="69"/>
      <c r="CI2555" s="69"/>
      <c r="CJ2555" s="69"/>
      <c r="CK2555" s="69"/>
      <c r="CL2555" s="69"/>
      <c r="CM2555" s="69"/>
      <c r="CN2555" s="69"/>
      <c r="CO2555" s="69"/>
      <c r="CP2555" s="69"/>
      <c r="CQ2555" s="69"/>
      <c r="CR2555" s="69"/>
      <c r="CS2555" s="69"/>
      <c r="CT2555" s="69"/>
      <c r="CU2555" s="69"/>
      <c r="CV2555" s="69"/>
      <c r="CW2555" s="69"/>
      <c r="CX2555" s="69"/>
      <c r="CY2555" s="69"/>
      <c r="CZ2555" s="69"/>
      <c r="DA2555" s="69"/>
      <c r="DB2555" s="69"/>
      <c r="DC2555" s="69"/>
      <c r="DD2555" s="69"/>
      <c r="DE2555" s="69"/>
      <c r="DF2555" s="69"/>
      <c r="DG2555" s="69"/>
      <c r="DH2555" s="69"/>
      <c r="DI2555" s="69"/>
      <c r="DJ2555" s="69"/>
      <c r="DK2555" s="69"/>
      <c r="DL2555" s="69"/>
      <c r="DM2555" s="69"/>
      <c r="DN2555" s="69"/>
      <c r="DO2555" s="69"/>
      <c r="DP2555" s="69"/>
      <c r="DQ2555" s="69"/>
      <c r="DR2555" s="69"/>
      <c r="DS2555" s="69"/>
      <c r="DT2555" s="69"/>
      <c r="DU2555" s="69"/>
      <c r="DV2555" s="69"/>
      <c r="DW2555" s="69"/>
      <c r="DX2555" s="69"/>
      <c r="DY2555" s="69"/>
      <c r="DZ2555" s="69"/>
      <c r="EA2555" s="69"/>
      <c r="EB2555" s="69"/>
      <c r="EC2555" s="69"/>
      <c r="ED2555" s="69"/>
      <c r="EE2555" s="69"/>
      <c r="EF2555" s="69"/>
      <c r="EG2555" s="69"/>
      <c r="EH2555" s="69"/>
      <c r="EI2555" s="69"/>
      <c r="EJ2555" s="69"/>
      <c r="EK2555" s="69"/>
      <c r="EL2555" s="69"/>
      <c r="EM2555" s="69"/>
      <c r="EN2555" s="69"/>
      <c r="EO2555" s="69"/>
      <c r="EP2555" s="69"/>
      <c r="EQ2555" s="69"/>
      <c r="ER2555" s="69"/>
      <c r="ES2555" s="69"/>
      <c r="ET2555" s="69"/>
      <c r="EU2555" s="69"/>
      <c r="EV2555" s="69"/>
      <c r="EW2555" s="69"/>
      <c r="EX2555" s="69"/>
      <c r="EY2555" s="69"/>
      <c r="EZ2555" s="69"/>
      <c r="FA2555" s="69"/>
      <c r="FB2555" s="69"/>
      <c r="FC2555" s="69"/>
      <c r="FD2555" s="69"/>
      <c r="FE2555" s="69"/>
      <c r="FF2555" s="69"/>
      <c r="FG2555" s="69"/>
      <c r="FH2555" s="69"/>
      <c r="FI2555" s="69"/>
      <c r="FJ2555" s="69"/>
      <c r="FK2555" s="69"/>
      <c r="FL2555" s="69"/>
      <c r="FM2555" s="69"/>
      <c r="FN2555" s="69"/>
      <c r="FO2555" s="69"/>
      <c r="FP2555" s="69"/>
      <c r="FQ2555" s="69"/>
      <c r="FR2555" s="69"/>
      <c r="FS2555" s="69"/>
      <c r="FT2555" s="69"/>
      <c r="FU2555" s="69"/>
      <c r="FV2555" s="69"/>
      <c r="FW2555" s="69"/>
      <c r="FX2555" s="69"/>
      <c r="FY2555" s="69"/>
      <c r="FZ2555" s="69"/>
      <c r="GA2555" s="69"/>
      <c r="GB2555" s="69"/>
      <c r="GC2555" s="69"/>
      <c r="GD2555" s="69"/>
      <c r="GE2555" s="69"/>
      <c r="GF2555" s="69"/>
      <c r="GG2555" s="69"/>
      <c r="GH2555" s="69"/>
      <c r="GI2555" s="69"/>
      <c r="GJ2555" s="69"/>
      <c r="GK2555" s="69"/>
      <c r="GL2555" s="69"/>
      <c r="GM2555" s="69"/>
      <c r="GN2555" s="69"/>
      <c r="GO2555" s="69"/>
      <c r="GP2555" s="69"/>
      <c r="GQ2555" s="69"/>
      <c r="GR2555" s="69"/>
      <c r="GS2555" s="69"/>
      <c r="GT2555" s="69"/>
      <c r="GU2555" s="69"/>
      <c r="GV2555" s="69"/>
      <c r="GW2555" s="69"/>
      <c r="GX2555" s="69"/>
      <c r="GY2555" s="69"/>
      <c r="GZ2555" s="69"/>
      <c r="HA2555" s="69"/>
      <c r="HB2555" s="69"/>
      <c r="HC2555" s="69"/>
      <c r="HD2555" s="69"/>
      <c r="HE2555" s="69"/>
      <c r="HF2555" s="69"/>
      <c r="HG2555" s="69"/>
      <c r="HH2555" s="69"/>
      <c r="HI2555" s="69"/>
      <c r="HJ2555" s="69"/>
      <c r="HK2555" s="69"/>
      <c r="HL2555" s="69"/>
      <c r="HM2555" s="69"/>
      <c r="HN2555" s="69"/>
      <c r="HO2555" s="69"/>
      <c r="HP2555" s="69"/>
      <c r="HQ2555" s="69"/>
      <c r="HR2555" s="69"/>
      <c r="HS2555" s="69"/>
      <c r="HT2555" s="69"/>
      <c r="HU2555" s="69"/>
      <c r="HV2555" s="69"/>
      <c r="HW2555" s="69"/>
      <c r="HX2555" s="69"/>
      <c r="HY2555" s="69"/>
      <c r="HZ2555" s="69"/>
      <c r="IA2555" s="69"/>
      <c r="IB2555" s="69"/>
      <c r="IC2555" s="69"/>
      <c r="ID2555" s="69"/>
      <c r="IE2555" s="69"/>
      <c r="IF2555" s="69"/>
      <c r="IG2555" s="69"/>
      <c r="IH2555" s="69"/>
      <c r="II2555" s="69"/>
      <c r="IJ2555" s="69"/>
      <c r="IK2555" s="69"/>
      <c r="IL2555" s="69"/>
      <c r="IM2555" s="69"/>
      <c r="IN2555" s="69"/>
    </row>
    <row r="2556" spans="1:248" s="70" customFormat="1" ht="61.5" customHeight="1" x14ac:dyDescent="0.2">
      <c r="A2556" s="33" t="s">
        <v>1316</v>
      </c>
      <c r="B2556" s="83">
        <v>52221</v>
      </c>
      <c r="C2556" s="34" t="s">
        <v>1317</v>
      </c>
      <c r="D2556" s="361">
        <v>8000</v>
      </c>
      <c r="E2556" s="69"/>
      <c r="F2556" s="69"/>
      <c r="G2556" s="69"/>
      <c r="H2556" s="69"/>
      <c r="I2556" s="69"/>
      <c r="J2556" s="69"/>
      <c r="N2556" s="69"/>
      <c r="O2556" s="69"/>
      <c r="P2556" s="69"/>
      <c r="Q2556" s="69"/>
      <c r="R2556" s="69"/>
      <c r="S2556" s="69"/>
      <c r="T2556" s="69"/>
      <c r="U2556" s="69"/>
      <c r="V2556" s="69"/>
      <c r="W2556" s="69"/>
      <c r="X2556" s="69"/>
      <c r="Y2556" s="69"/>
      <c r="Z2556" s="69"/>
      <c r="AA2556" s="69"/>
      <c r="AB2556" s="69"/>
      <c r="AC2556" s="69"/>
      <c r="AD2556" s="69"/>
      <c r="AE2556" s="69"/>
      <c r="AF2556" s="69"/>
      <c r="AG2556" s="69"/>
      <c r="AH2556" s="69"/>
      <c r="AI2556" s="69"/>
      <c r="AJ2556" s="69"/>
      <c r="AK2556" s="69"/>
      <c r="AL2556" s="69"/>
      <c r="AM2556" s="69"/>
      <c r="AN2556" s="69"/>
      <c r="AO2556" s="69"/>
      <c r="AP2556" s="69"/>
      <c r="AQ2556" s="69"/>
      <c r="AR2556" s="69"/>
      <c r="AS2556" s="69"/>
      <c r="AT2556" s="69"/>
      <c r="AU2556" s="69"/>
      <c r="AV2556" s="69"/>
      <c r="AW2556" s="69"/>
      <c r="AX2556" s="69"/>
      <c r="AY2556" s="69"/>
      <c r="AZ2556" s="69"/>
      <c r="BA2556" s="69"/>
      <c r="BB2556" s="69"/>
      <c r="BC2556" s="69"/>
      <c r="BD2556" s="69"/>
      <c r="BE2556" s="69"/>
      <c r="BF2556" s="69"/>
      <c r="BG2556" s="69"/>
      <c r="BH2556" s="69"/>
      <c r="BI2556" s="69"/>
      <c r="BJ2556" s="69"/>
      <c r="BK2556" s="69"/>
      <c r="BL2556" s="69"/>
      <c r="BM2556" s="69"/>
      <c r="BN2556" s="69"/>
      <c r="BO2556" s="69"/>
      <c r="BP2556" s="69"/>
      <c r="BQ2556" s="69"/>
      <c r="BR2556" s="69"/>
      <c r="BS2556" s="69"/>
      <c r="BT2556" s="69"/>
      <c r="BU2556" s="69"/>
      <c r="BV2556" s="69"/>
      <c r="BW2556" s="69"/>
      <c r="BX2556" s="69"/>
      <c r="BY2556" s="69"/>
      <c r="BZ2556" s="69"/>
      <c r="CA2556" s="69"/>
      <c r="CB2556" s="69"/>
      <c r="CC2556" s="69"/>
      <c r="CD2556" s="69"/>
      <c r="CE2556" s="69"/>
      <c r="CF2556" s="69"/>
      <c r="CG2556" s="69"/>
      <c r="CH2556" s="69"/>
      <c r="CI2556" s="69"/>
      <c r="CJ2556" s="69"/>
      <c r="CK2556" s="69"/>
      <c r="CL2556" s="69"/>
      <c r="CM2556" s="69"/>
      <c r="CN2556" s="69"/>
      <c r="CO2556" s="69"/>
      <c r="CP2556" s="69"/>
      <c r="CQ2556" s="69"/>
      <c r="CR2556" s="69"/>
      <c r="CS2556" s="69"/>
      <c r="CT2556" s="69"/>
      <c r="CU2556" s="69"/>
      <c r="CV2556" s="69"/>
      <c r="CW2556" s="69"/>
      <c r="CX2556" s="69"/>
      <c r="CY2556" s="69"/>
      <c r="CZ2556" s="69"/>
      <c r="DA2556" s="69"/>
      <c r="DB2556" s="69"/>
      <c r="DC2556" s="69"/>
      <c r="DD2556" s="69"/>
      <c r="DE2556" s="69"/>
      <c r="DF2556" s="69"/>
      <c r="DG2556" s="69"/>
      <c r="DH2556" s="69"/>
      <c r="DI2556" s="69"/>
      <c r="DJ2556" s="69"/>
      <c r="DK2556" s="69"/>
      <c r="DL2556" s="69"/>
      <c r="DM2556" s="69"/>
      <c r="DN2556" s="69"/>
      <c r="DO2556" s="69"/>
      <c r="DP2556" s="69"/>
      <c r="DQ2556" s="69"/>
      <c r="DR2556" s="69"/>
      <c r="DS2556" s="69"/>
      <c r="DT2556" s="69"/>
      <c r="DU2556" s="69"/>
      <c r="DV2556" s="69"/>
      <c r="DW2556" s="69"/>
      <c r="DX2556" s="69"/>
      <c r="DY2556" s="69"/>
      <c r="DZ2556" s="69"/>
      <c r="EA2556" s="69"/>
      <c r="EB2556" s="69"/>
      <c r="EC2556" s="69"/>
      <c r="ED2556" s="69"/>
      <c r="EE2556" s="69"/>
      <c r="EF2556" s="69"/>
      <c r="EG2556" s="69"/>
      <c r="EH2556" s="69"/>
      <c r="EI2556" s="69"/>
      <c r="EJ2556" s="69"/>
      <c r="EK2556" s="69"/>
      <c r="EL2556" s="69"/>
      <c r="EM2556" s="69"/>
      <c r="EN2556" s="69"/>
      <c r="EO2556" s="69"/>
      <c r="EP2556" s="69"/>
      <c r="EQ2556" s="69"/>
      <c r="ER2556" s="69"/>
      <c r="ES2556" s="69"/>
      <c r="ET2556" s="69"/>
      <c r="EU2556" s="69"/>
      <c r="EV2556" s="69"/>
      <c r="EW2556" s="69"/>
      <c r="EX2556" s="69"/>
      <c r="EY2556" s="69"/>
      <c r="EZ2556" s="69"/>
      <c r="FA2556" s="69"/>
      <c r="FB2556" s="69"/>
      <c r="FC2556" s="69"/>
      <c r="FD2556" s="69"/>
      <c r="FE2556" s="69"/>
      <c r="FF2556" s="69"/>
      <c r="FG2556" s="69"/>
      <c r="FH2556" s="69"/>
      <c r="FI2556" s="69"/>
      <c r="FJ2556" s="69"/>
      <c r="FK2556" s="69"/>
      <c r="FL2556" s="69"/>
      <c r="FM2556" s="69"/>
      <c r="FN2556" s="69"/>
      <c r="FO2556" s="69"/>
      <c r="FP2556" s="69"/>
      <c r="FQ2556" s="69"/>
      <c r="FR2556" s="69"/>
      <c r="FS2556" s="69"/>
      <c r="FT2556" s="69"/>
      <c r="FU2556" s="69"/>
      <c r="FV2556" s="69"/>
      <c r="FW2556" s="69"/>
      <c r="FX2556" s="69"/>
      <c r="FY2556" s="69"/>
      <c r="FZ2556" s="69"/>
      <c r="GA2556" s="69"/>
      <c r="GB2556" s="69"/>
      <c r="GC2556" s="69"/>
      <c r="GD2556" s="69"/>
      <c r="GE2556" s="69"/>
      <c r="GF2556" s="69"/>
      <c r="GG2556" s="69"/>
      <c r="GH2556" s="69"/>
      <c r="GI2556" s="69"/>
      <c r="GJ2556" s="69"/>
      <c r="GK2556" s="69"/>
      <c r="GL2556" s="69"/>
      <c r="GM2556" s="69"/>
      <c r="GN2556" s="69"/>
      <c r="GO2556" s="69"/>
      <c r="GP2556" s="69"/>
      <c r="GQ2556" s="69"/>
      <c r="GR2556" s="69"/>
      <c r="GS2556" s="69"/>
      <c r="GT2556" s="69"/>
      <c r="GU2556" s="69"/>
      <c r="GV2556" s="69"/>
      <c r="GW2556" s="69"/>
      <c r="GX2556" s="69"/>
      <c r="GY2556" s="69"/>
      <c r="GZ2556" s="69"/>
      <c r="HA2556" s="69"/>
      <c r="HB2556" s="69"/>
      <c r="HC2556" s="69"/>
      <c r="HD2556" s="69"/>
      <c r="HE2556" s="69"/>
      <c r="HF2556" s="69"/>
      <c r="HG2556" s="69"/>
      <c r="HH2556" s="69"/>
      <c r="HI2556" s="69"/>
      <c r="HJ2556" s="69"/>
      <c r="HK2556" s="69"/>
      <c r="HL2556" s="69"/>
      <c r="HM2556" s="69"/>
      <c r="HN2556" s="69"/>
      <c r="HO2556" s="69"/>
      <c r="HP2556" s="69"/>
      <c r="HQ2556" s="69"/>
      <c r="HR2556" s="69"/>
      <c r="HS2556" s="69"/>
      <c r="HT2556" s="69"/>
      <c r="HU2556" s="69"/>
      <c r="HV2556" s="69"/>
      <c r="HW2556" s="69"/>
      <c r="HX2556" s="69"/>
      <c r="HY2556" s="69"/>
      <c r="HZ2556" s="69"/>
      <c r="IA2556" s="69"/>
      <c r="IB2556" s="69"/>
      <c r="IC2556" s="69"/>
      <c r="ID2556" s="69"/>
      <c r="IE2556" s="69"/>
      <c r="IF2556" s="69"/>
      <c r="IG2556" s="69"/>
      <c r="IH2556" s="69"/>
      <c r="II2556" s="69"/>
      <c r="IJ2556" s="69"/>
      <c r="IK2556" s="69"/>
      <c r="IL2556" s="69"/>
      <c r="IM2556" s="69"/>
      <c r="IN2556" s="69"/>
    </row>
    <row r="2557" spans="1:248" s="70" customFormat="1" ht="61.5" customHeight="1" x14ac:dyDescent="0.2">
      <c r="A2557" s="33" t="s">
        <v>1318</v>
      </c>
      <c r="B2557" s="83">
        <v>52222</v>
      </c>
      <c r="C2557" s="34" t="s">
        <v>1319</v>
      </c>
      <c r="D2557" s="361">
        <v>6000</v>
      </c>
      <c r="E2557" s="69"/>
      <c r="F2557" s="69"/>
      <c r="G2557" s="69"/>
      <c r="H2557" s="69"/>
      <c r="I2557" s="69"/>
      <c r="J2557" s="69"/>
      <c r="N2557" s="69"/>
      <c r="O2557" s="69"/>
      <c r="P2557" s="69"/>
      <c r="Q2557" s="69"/>
      <c r="R2557" s="69"/>
      <c r="S2557" s="69"/>
      <c r="T2557" s="69"/>
      <c r="U2557" s="69"/>
      <c r="V2557" s="69"/>
      <c r="W2557" s="69"/>
      <c r="X2557" s="69"/>
      <c r="Y2557" s="69"/>
      <c r="Z2557" s="69"/>
      <c r="AA2557" s="69"/>
      <c r="AB2557" s="69"/>
      <c r="AC2557" s="69"/>
      <c r="AD2557" s="69"/>
      <c r="AE2557" s="69"/>
      <c r="AF2557" s="69"/>
      <c r="AG2557" s="69"/>
      <c r="AH2557" s="69"/>
      <c r="AI2557" s="69"/>
      <c r="AJ2557" s="69"/>
      <c r="AK2557" s="69"/>
      <c r="AL2557" s="69"/>
      <c r="AM2557" s="69"/>
      <c r="AN2557" s="69"/>
      <c r="AO2557" s="69"/>
      <c r="AP2557" s="69"/>
      <c r="AQ2557" s="69"/>
      <c r="AR2557" s="69"/>
      <c r="AS2557" s="69"/>
      <c r="AT2557" s="69"/>
      <c r="AU2557" s="69"/>
      <c r="AV2557" s="69"/>
      <c r="AW2557" s="69"/>
      <c r="AX2557" s="69"/>
      <c r="AY2557" s="69"/>
      <c r="AZ2557" s="69"/>
      <c r="BA2557" s="69"/>
      <c r="BB2557" s="69"/>
      <c r="BC2557" s="69"/>
      <c r="BD2557" s="69"/>
      <c r="BE2557" s="69"/>
      <c r="BF2557" s="69"/>
      <c r="BG2557" s="69"/>
      <c r="BH2557" s="69"/>
      <c r="BI2557" s="69"/>
      <c r="BJ2557" s="69"/>
      <c r="BK2557" s="69"/>
      <c r="BL2557" s="69"/>
      <c r="BM2557" s="69"/>
      <c r="BN2557" s="69"/>
      <c r="BO2557" s="69"/>
      <c r="BP2557" s="69"/>
      <c r="BQ2557" s="69"/>
      <c r="BR2557" s="69"/>
      <c r="BS2557" s="69"/>
      <c r="BT2557" s="69"/>
      <c r="BU2557" s="69"/>
      <c r="BV2557" s="69"/>
      <c r="BW2557" s="69"/>
      <c r="BX2557" s="69"/>
      <c r="BY2557" s="69"/>
      <c r="BZ2557" s="69"/>
      <c r="CA2557" s="69"/>
      <c r="CB2557" s="69"/>
      <c r="CC2557" s="69"/>
      <c r="CD2557" s="69"/>
      <c r="CE2557" s="69"/>
      <c r="CF2557" s="69"/>
      <c r="CG2557" s="69"/>
      <c r="CH2557" s="69"/>
      <c r="CI2557" s="69"/>
      <c r="CJ2557" s="69"/>
      <c r="CK2557" s="69"/>
      <c r="CL2557" s="69"/>
      <c r="CM2557" s="69"/>
      <c r="CN2557" s="69"/>
      <c r="CO2557" s="69"/>
      <c r="CP2557" s="69"/>
      <c r="CQ2557" s="69"/>
      <c r="CR2557" s="69"/>
      <c r="CS2557" s="69"/>
      <c r="CT2557" s="69"/>
      <c r="CU2557" s="69"/>
      <c r="CV2557" s="69"/>
      <c r="CW2557" s="69"/>
      <c r="CX2557" s="69"/>
      <c r="CY2557" s="69"/>
      <c r="CZ2557" s="69"/>
      <c r="DA2557" s="69"/>
      <c r="DB2557" s="69"/>
      <c r="DC2557" s="69"/>
      <c r="DD2557" s="69"/>
      <c r="DE2557" s="69"/>
      <c r="DF2557" s="69"/>
      <c r="DG2557" s="69"/>
      <c r="DH2557" s="69"/>
      <c r="DI2557" s="69"/>
      <c r="DJ2557" s="69"/>
      <c r="DK2557" s="69"/>
      <c r="DL2557" s="69"/>
      <c r="DM2557" s="69"/>
      <c r="DN2557" s="69"/>
      <c r="DO2557" s="69"/>
      <c r="DP2557" s="69"/>
      <c r="DQ2557" s="69"/>
      <c r="DR2557" s="69"/>
      <c r="DS2557" s="69"/>
      <c r="DT2557" s="69"/>
      <c r="DU2557" s="69"/>
      <c r="DV2557" s="69"/>
      <c r="DW2557" s="69"/>
      <c r="DX2557" s="69"/>
      <c r="DY2557" s="69"/>
      <c r="DZ2557" s="69"/>
      <c r="EA2557" s="69"/>
      <c r="EB2557" s="69"/>
      <c r="EC2557" s="69"/>
      <c r="ED2557" s="69"/>
      <c r="EE2557" s="69"/>
      <c r="EF2557" s="69"/>
      <c r="EG2557" s="69"/>
      <c r="EH2557" s="69"/>
      <c r="EI2557" s="69"/>
      <c r="EJ2557" s="69"/>
      <c r="EK2557" s="69"/>
      <c r="EL2557" s="69"/>
      <c r="EM2557" s="69"/>
      <c r="EN2557" s="69"/>
      <c r="EO2557" s="69"/>
      <c r="EP2557" s="69"/>
      <c r="EQ2557" s="69"/>
      <c r="ER2557" s="69"/>
      <c r="ES2557" s="69"/>
      <c r="ET2557" s="69"/>
      <c r="EU2557" s="69"/>
      <c r="EV2557" s="69"/>
      <c r="EW2557" s="69"/>
      <c r="EX2557" s="69"/>
      <c r="EY2557" s="69"/>
      <c r="EZ2557" s="69"/>
      <c r="FA2557" s="69"/>
      <c r="FB2557" s="69"/>
      <c r="FC2557" s="69"/>
      <c r="FD2557" s="69"/>
      <c r="FE2557" s="69"/>
      <c r="FF2557" s="69"/>
      <c r="FG2557" s="69"/>
      <c r="FH2557" s="69"/>
      <c r="FI2557" s="69"/>
      <c r="FJ2557" s="69"/>
      <c r="FK2557" s="69"/>
      <c r="FL2557" s="69"/>
      <c r="FM2557" s="69"/>
      <c r="FN2557" s="69"/>
      <c r="FO2557" s="69"/>
      <c r="FP2557" s="69"/>
      <c r="FQ2557" s="69"/>
      <c r="FR2557" s="69"/>
      <c r="FS2557" s="69"/>
      <c r="FT2557" s="69"/>
      <c r="FU2557" s="69"/>
      <c r="FV2557" s="69"/>
      <c r="FW2557" s="69"/>
      <c r="FX2557" s="69"/>
      <c r="FY2557" s="69"/>
      <c r="FZ2557" s="69"/>
      <c r="GA2557" s="69"/>
      <c r="GB2557" s="69"/>
      <c r="GC2557" s="69"/>
      <c r="GD2557" s="69"/>
      <c r="GE2557" s="69"/>
      <c r="GF2557" s="69"/>
      <c r="GG2557" s="69"/>
      <c r="GH2557" s="69"/>
      <c r="GI2557" s="69"/>
      <c r="GJ2557" s="69"/>
      <c r="GK2557" s="69"/>
      <c r="GL2557" s="69"/>
      <c r="GM2557" s="69"/>
      <c r="GN2557" s="69"/>
      <c r="GO2557" s="69"/>
      <c r="GP2557" s="69"/>
      <c r="GQ2557" s="69"/>
      <c r="GR2557" s="69"/>
      <c r="GS2557" s="69"/>
      <c r="GT2557" s="69"/>
      <c r="GU2557" s="69"/>
      <c r="GV2557" s="69"/>
      <c r="GW2557" s="69"/>
      <c r="GX2557" s="69"/>
      <c r="GY2557" s="69"/>
      <c r="GZ2557" s="69"/>
      <c r="HA2557" s="69"/>
      <c r="HB2557" s="69"/>
      <c r="HC2557" s="69"/>
      <c r="HD2557" s="69"/>
      <c r="HE2557" s="69"/>
      <c r="HF2557" s="69"/>
      <c r="HG2557" s="69"/>
      <c r="HH2557" s="69"/>
      <c r="HI2557" s="69"/>
      <c r="HJ2557" s="69"/>
      <c r="HK2557" s="69"/>
      <c r="HL2557" s="69"/>
      <c r="HM2557" s="69"/>
      <c r="HN2557" s="69"/>
      <c r="HO2557" s="69"/>
      <c r="HP2557" s="69"/>
      <c r="HQ2557" s="69"/>
      <c r="HR2557" s="69"/>
      <c r="HS2557" s="69"/>
      <c r="HT2557" s="69"/>
      <c r="HU2557" s="69"/>
      <c r="HV2557" s="69"/>
      <c r="HW2557" s="69"/>
      <c r="HX2557" s="69"/>
      <c r="HY2557" s="69"/>
      <c r="HZ2557" s="69"/>
      <c r="IA2557" s="69"/>
      <c r="IB2557" s="69"/>
      <c r="IC2557" s="69"/>
      <c r="ID2557" s="69"/>
      <c r="IE2557" s="69"/>
      <c r="IF2557" s="69"/>
      <c r="IG2557" s="69"/>
      <c r="IH2557" s="69"/>
      <c r="II2557" s="69"/>
      <c r="IJ2557" s="69"/>
      <c r="IK2557" s="69"/>
      <c r="IL2557" s="69"/>
      <c r="IM2557" s="69"/>
      <c r="IN2557" s="69"/>
    </row>
    <row r="2558" spans="1:248" s="70" customFormat="1" ht="61.5" customHeight="1" x14ac:dyDescent="0.2">
      <c r="A2558" s="33" t="s">
        <v>1320</v>
      </c>
      <c r="B2558" s="83">
        <v>52223</v>
      </c>
      <c r="C2558" s="34" t="s">
        <v>1321</v>
      </c>
      <c r="D2558" s="361">
        <v>8000</v>
      </c>
      <c r="E2558" s="69"/>
      <c r="F2558" s="69"/>
      <c r="G2558" s="69"/>
      <c r="H2558" s="69"/>
      <c r="I2558" s="69"/>
      <c r="J2558" s="69"/>
      <c r="N2558" s="69"/>
      <c r="O2558" s="69"/>
      <c r="P2558" s="69"/>
      <c r="Q2558" s="69"/>
      <c r="R2558" s="69"/>
      <c r="S2558" s="69"/>
      <c r="T2558" s="69"/>
      <c r="U2558" s="69"/>
      <c r="V2558" s="69"/>
      <c r="W2558" s="69"/>
      <c r="X2558" s="69"/>
      <c r="Y2558" s="69"/>
      <c r="Z2558" s="69"/>
      <c r="AA2558" s="69"/>
      <c r="AB2558" s="69"/>
      <c r="AC2558" s="69"/>
      <c r="AD2558" s="69"/>
      <c r="AE2558" s="69"/>
      <c r="AF2558" s="69"/>
      <c r="AG2558" s="69"/>
      <c r="AH2558" s="69"/>
      <c r="AI2558" s="69"/>
      <c r="AJ2558" s="69"/>
      <c r="AK2558" s="69"/>
      <c r="AL2558" s="69"/>
      <c r="AM2558" s="69"/>
      <c r="AN2558" s="69"/>
      <c r="AO2558" s="69"/>
      <c r="AP2558" s="69"/>
      <c r="AQ2558" s="69"/>
      <c r="AR2558" s="69"/>
      <c r="AS2558" s="69"/>
      <c r="AT2558" s="69"/>
      <c r="AU2558" s="69"/>
      <c r="AV2558" s="69"/>
      <c r="AW2558" s="69"/>
      <c r="AX2558" s="69"/>
      <c r="AY2558" s="69"/>
      <c r="AZ2558" s="69"/>
      <c r="BA2558" s="69"/>
      <c r="BB2558" s="69"/>
      <c r="BC2558" s="69"/>
      <c r="BD2558" s="69"/>
      <c r="BE2558" s="69"/>
      <c r="BF2558" s="69"/>
      <c r="BG2558" s="69"/>
      <c r="BH2558" s="69"/>
      <c r="BI2558" s="69"/>
      <c r="BJ2558" s="69"/>
      <c r="BK2558" s="69"/>
      <c r="BL2558" s="69"/>
      <c r="BM2558" s="69"/>
      <c r="BN2558" s="69"/>
      <c r="BO2558" s="69"/>
      <c r="BP2558" s="69"/>
      <c r="BQ2558" s="69"/>
      <c r="BR2558" s="69"/>
      <c r="BS2558" s="69"/>
      <c r="BT2558" s="69"/>
      <c r="BU2558" s="69"/>
      <c r="BV2558" s="69"/>
      <c r="BW2558" s="69"/>
      <c r="BX2558" s="69"/>
      <c r="BY2558" s="69"/>
      <c r="BZ2558" s="69"/>
      <c r="CA2558" s="69"/>
      <c r="CB2558" s="69"/>
      <c r="CC2558" s="69"/>
      <c r="CD2558" s="69"/>
      <c r="CE2558" s="69"/>
      <c r="CF2558" s="69"/>
      <c r="CG2558" s="69"/>
      <c r="CH2558" s="69"/>
      <c r="CI2558" s="69"/>
      <c r="CJ2558" s="69"/>
      <c r="CK2558" s="69"/>
      <c r="CL2558" s="69"/>
      <c r="CM2558" s="69"/>
      <c r="CN2558" s="69"/>
      <c r="CO2558" s="69"/>
      <c r="CP2558" s="69"/>
      <c r="CQ2558" s="69"/>
      <c r="CR2558" s="69"/>
      <c r="CS2558" s="69"/>
      <c r="CT2558" s="69"/>
      <c r="CU2558" s="69"/>
      <c r="CV2558" s="69"/>
      <c r="CW2558" s="69"/>
      <c r="CX2558" s="69"/>
      <c r="CY2558" s="69"/>
      <c r="CZ2558" s="69"/>
      <c r="DA2558" s="69"/>
      <c r="DB2558" s="69"/>
      <c r="DC2558" s="69"/>
      <c r="DD2558" s="69"/>
      <c r="DE2558" s="69"/>
      <c r="DF2558" s="69"/>
      <c r="DG2558" s="69"/>
      <c r="DH2558" s="69"/>
      <c r="DI2558" s="69"/>
      <c r="DJ2558" s="69"/>
      <c r="DK2558" s="69"/>
      <c r="DL2558" s="69"/>
      <c r="DM2558" s="69"/>
      <c r="DN2558" s="69"/>
      <c r="DO2558" s="69"/>
      <c r="DP2558" s="69"/>
      <c r="DQ2558" s="69"/>
      <c r="DR2558" s="69"/>
      <c r="DS2558" s="69"/>
      <c r="DT2558" s="69"/>
      <c r="DU2558" s="69"/>
      <c r="DV2558" s="69"/>
      <c r="DW2558" s="69"/>
      <c r="DX2558" s="69"/>
      <c r="DY2558" s="69"/>
      <c r="DZ2558" s="69"/>
      <c r="EA2558" s="69"/>
      <c r="EB2558" s="69"/>
      <c r="EC2558" s="69"/>
      <c r="ED2558" s="69"/>
      <c r="EE2558" s="69"/>
      <c r="EF2558" s="69"/>
      <c r="EG2558" s="69"/>
      <c r="EH2558" s="69"/>
      <c r="EI2558" s="69"/>
      <c r="EJ2558" s="69"/>
      <c r="EK2558" s="69"/>
      <c r="EL2558" s="69"/>
      <c r="EM2558" s="69"/>
      <c r="EN2558" s="69"/>
      <c r="EO2558" s="69"/>
      <c r="EP2558" s="69"/>
      <c r="EQ2558" s="69"/>
      <c r="ER2558" s="69"/>
      <c r="ES2558" s="69"/>
      <c r="ET2558" s="69"/>
      <c r="EU2558" s="69"/>
      <c r="EV2558" s="69"/>
      <c r="EW2558" s="69"/>
      <c r="EX2558" s="69"/>
      <c r="EY2558" s="69"/>
      <c r="EZ2558" s="69"/>
      <c r="FA2558" s="69"/>
      <c r="FB2558" s="69"/>
      <c r="FC2558" s="69"/>
      <c r="FD2558" s="69"/>
      <c r="FE2558" s="69"/>
      <c r="FF2558" s="69"/>
      <c r="FG2558" s="69"/>
      <c r="FH2558" s="69"/>
      <c r="FI2558" s="69"/>
      <c r="FJ2558" s="69"/>
      <c r="FK2558" s="69"/>
      <c r="FL2558" s="69"/>
      <c r="FM2558" s="69"/>
      <c r="FN2558" s="69"/>
      <c r="FO2558" s="69"/>
      <c r="FP2558" s="69"/>
      <c r="FQ2558" s="69"/>
      <c r="FR2558" s="69"/>
      <c r="FS2558" s="69"/>
      <c r="FT2558" s="69"/>
      <c r="FU2558" s="69"/>
      <c r="FV2558" s="69"/>
      <c r="FW2558" s="69"/>
      <c r="FX2558" s="69"/>
      <c r="FY2558" s="69"/>
      <c r="FZ2558" s="69"/>
      <c r="GA2558" s="69"/>
      <c r="GB2558" s="69"/>
      <c r="GC2558" s="69"/>
      <c r="GD2558" s="69"/>
      <c r="GE2558" s="69"/>
      <c r="GF2558" s="69"/>
      <c r="GG2558" s="69"/>
      <c r="GH2558" s="69"/>
      <c r="GI2558" s="69"/>
      <c r="GJ2558" s="69"/>
      <c r="GK2558" s="69"/>
      <c r="GL2558" s="69"/>
      <c r="GM2558" s="69"/>
      <c r="GN2558" s="69"/>
      <c r="GO2558" s="69"/>
      <c r="GP2558" s="69"/>
      <c r="GQ2558" s="69"/>
      <c r="GR2558" s="69"/>
      <c r="GS2558" s="69"/>
      <c r="GT2558" s="69"/>
      <c r="GU2558" s="69"/>
      <c r="GV2558" s="69"/>
      <c r="GW2558" s="69"/>
      <c r="GX2558" s="69"/>
      <c r="GY2558" s="69"/>
      <c r="GZ2558" s="69"/>
      <c r="HA2558" s="69"/>
      <c r="HB2558" s="69"/>
      <c r="HC2558" s="69"/>
      <c r="HD2558" s="69"/>
      <c r="HE2558" s="69"/>
      <c r="HF2558" s="69"/>
      <c r="HG2558" s="69"/>
      <c r="HH2558" s="69"/>
      <c r="HI2558" s="69"/>
      <c r="HJ2558" s="69"/>
      <c r="HK2558" s="69"/>
      <c r="HL2558" s="69"/>
      <c r="HM2558" s="69"/>
      <c r="HN2558" s="69"/>
      <c r="HO2558" s="69"/>
      <c r="HP2558" s="69"/>
      <c r="HQ2558" s="69"/>
      <c r="HR2558" s="69"/>
      <c r="HS2558" s="69"/>
      <c r="HT2558" s="69"/>
      <c r="HU2558" s="69"/>
      <c r="HV2558" s="69"/>
      <c r="HW2558" s="69"/>
      <c r="HX2558" s="69"/>
      <c r="HY2558" s="69"/>
      <c r="HZ2558" s="69"/>
      <c r="IA2558" s="69"/>
      <c r="IB2558" s="69"/>
      <c r="IC2558" s="69"/>
      <c r="ID2558" s="69"/>
      <c r="IE2558" s="69"/>
      <c r="IF2558" s="69"/>
      <c r="IG2558" s="69"/>
      <c r="IH2558" s="69"/>
      <c r="II2558" s="69"/>
      <c r="IJ2558" s="69"/>
      <c r="IK2558" s="69"/>
      <c r="IL2558" s="69"/>
      <c r="IM2558" s="69"/>
      <c r="IN2558" s="69"/>
    </row>
    <row r="2559" spans="1:248" s="70" customFormat="1" ht="63" customHeight="1" x14ac:dyDescent="0.2">
      <c r="A2559" s="33" t="s">
        <v>1322</v>
      </c>
      <c r="B2559" s="83">
        <v>52224</v>
      </c>
      <c r="C2559" s="34" t="s">
        <v>1323</v>
      </c>
      <c r="D2559" s="361">
        <v>6000</v>
      </c>
      <c r="E2559" s="69"/>
      <c r="F2559" s="69"/>
      <c r="G2559" s="69"/>
      <c r="H2559" s="69"/>
      <c r="I2559" s="69"/>
      <c r="J2559" s="69"/>
      <c r="N2559" s="69"/>
      <c r="O2559" s="69"/>
      <c r="P2559" s="69"/>
      <c r="Q2559" s="69"/>
      <c r="R2559" s="69"/>
      <c r="S2559" s="69"/>
      <c r="T2559" s="69"/>
      <c r="U2559" s="69"/>
      <c r="V2559" s="69"/>
      <c r="W2559" s="69"/>
      <c r="X2559" s="69"/>
      <c r="Y2559" s="69"/>
      <c r="Z2559" s="69"/>
      <c r="AA2559" s="69"/>
      <c r="AB2559" s="69"/>
      <c r="AC2559" s="69"/>
      <c r="AD2559" s="69"/>
      <c r="AE2559" s="69"/>
      <c r="AF2559" s="69"/>
      <c r="AG2559" s="69"/>
      <c r="AH2559" s="69"/>
      <c r="AI2559" s="69"/>
      <c r="AJ2559" s="69"/>
      <c r="AK2559" s="69"/>
      <c r="AL2559" s="69"/>
      <c r="AM2559" s="69"/>
      <c r="AN2559" s="69"/>
      <c r="AO2559" s="69"/>
      <c r="AP2559" s="69"/>
      <c r="AQ2559" s="69"/>
      <c r="AR2559" s="69"/>
      <c r="AS2559" s="69"/>
      <c r="AT2559" s="69"/>
      <c r="AU2559" s="69"/>
      <c r="AV2559" s="69"/>
      <c r="AW2559" s="69"/>
      <c r="AX2559" s="69"/>
      <c r="AY2559" s="69"/>
      <c r="AZ2559" s="69"/>
      <c r="BA2559" s="69"/>
      <c r="BB2559" s="69"/>
      <c r="BC2559" s="69"/>
      <c r="BD2559" s="69"/>
      <c r="BE2559" s="69"/>
      <c r="BF2559" s="69"/>
      <c r="BG2559" s="69"/>
      <c r="BH2559" s="69"/>
      <c r="BI2559" s="69"/>
      <c r="BJ2559" s="69"/>
      <c r="BK2559" s="69"/>
      <c r="BL2559" s="69"/>
      <c r="BM2559" s="69"/>
      <c r="BN2559" s="69"/>
      <c r="BO2559" s="69"/>
      <c r="BP2559" s="69"/>
      <c r="BQ2559" s="69"/>
      <c r="BR2559" s="69"/>
      <c r="BS2559" s="69"/>
      <c r="BT2559" s="69"/>
      <c r="BU2559" s="69"/>
      <c r="BV2559" s="69"/>
      <c r="BW2559" s="69"/>
      <c r="BX2559" s="69"/>
      <c r="BY2559" s="69"/>
      <c r="BZ2559" s="69"/>
      <c r="CA2559" s="69"/>
      <c r="CB2559" s="69"/>
      <c r="CC2559" s="69"/>
      <c r="CD2559" s="69"/>
      <c r="CE2559" s="69"/>
      <c r="CF2559" s="69"/>
      <c r="CG2559" s="69"/>
      <c r="CH2559" s="69"/>
      <c r="CI2559" s="69"/>
      <c r="CJ2559" s="69"/>
      <c r="CK2559" s="69"/>
      <c r="CL2559" s="69"/>
      <c r="CM2559" s="69"/>
      <c r="CN2559" s="69"/>
      <c r="CO2559" s="69"/>
      <c r="CP2559" s="69"/>
      <c r="CQ2559" s="69"/>
      <c r="CR2559" s="69"/>
      <c r="CS2559" s="69"/>
      <c r="CT2559" s="69"/>
      <c r="CU2559" s="69"/>
      <c r="CV2559" s="69"/>
      <c r="CW2559" s="69"/>
      <c r="CX2559" s="69"/>
      <c r="CY2559" s="69"/>
      <c r="CZ2559" s="69"/>
      <c r="DA2559" s="69"/>
      <c r="DB2559" s="69"/>
      <c r="DC2559" s="69"/>
      <c r="DD2559" s="69"/>
      <c r="DE2559" s="69"/>
      <c r="DF2559" s="69"/>
      <c r="DG2559" s="69"/>
      <c r="DH2559" s="69"/>
      <c r="DI2559" s="69"/>
      <c r="DJ2559" s="69"/>
      <c r="DK2559" s="69"/>
      <c r="DL2559" s="69"/>
      <c r="DM2559" s="69"/>
      <c r="DN2559" s="69"/>
      <c r="DO2559" s="69"/>
      <c r="DP2559" s="69"/>
      <c r="DQ2559" s="69"/>
      <c r="DR2559" s="69"/>
      <c r="DS2559" s="69"/>
      <c r="DT2559" s="69"/>
      <c r="DU2559" s="69"/>
      <c r="DV2559" s="69"/>
      <c r="DW2559" s="69"/>
      <c r="DX2559" s="69"/>
      <c r="DY2559" s="69"/>
      <c r="DZ2559" s="69"/>
      <c r="EA2559" s="69"/>
      <c r="EB2559" s="69"/>
      <c r="EC2559" s="69"/>
      <c r="ED2559" s="69"/>
      <c r="EE2559" s="69"/>
      <c r="EF2559" s="69"/>
      <c r="EG2559" s="69"/>
      <c r="EH2559" s="69"/>
      <c r="EI2559" s="69"/>
      <c r="EJ2559" s="69"/>
      <c r="EK2559" s="69"/>
      <c r="EL2559" s="69"/>
      <c r="EM2559" s="69"/>
      <c r="EN2559" s="69"/>
      <c r="EO2559" s="69"/>
      <c r="EP2559" s="69"/>
      <c r="EQ2559" s="69"/>
      <c r="ER2559" s="69"/>
      <c r="ES2559" s="69"/>
      <c r="ET2559" s="69"/>
      <c r="EU2559" s="69"/>
      <c r="EV2559" s="69"/>
      <c r="EW2559" s="69"/>
      <c r="EX2559" s="69"/>
      <c r="EY2559" s="69"/>
      <c r="EZ2559" s="69"/>
      <c r="FA2559" s="69"/>
      <c r="FB2559" s="69"/>
      <c r="FC2559" s="69"/>
      <c r="FD2559" s="69"/>
      <c r="FE2559" s="69"/>
      <c r="FF2559" s="69"/>
      <c r="FG2559" s="69"/>
      <c r="FH2559" s="69"/>
      <c r="FI2559" s="69"/>
      <c r="FJ2559" s="69"/>
      <c r="FK2559" s="69"/>
      <c r="FL2559" s="69"/>
      <c r="FM2559" s="69"/>
      <c r="FN2559" s="69"/>
      <c r="FO2559" s="69"/>
      <c r="FP2559" s="69"/>
      <c r="FQ2559" s="69"/>
      <c r="FR2559" s="69"/>
      <c r="FS2559" s="69"/>
      <c r="FT2559" s="69"/>
      <c r="FU2559" s="69"/>
      <c r="FV2559" s="69"/>
      <c r="FW2559" s="69"/>
      <c r="FX2559" s="69"/>
      <c r="FY2559" s="69"/>
      <c r="FZ2559" s="69"/>
      <c r="GA2559" s="69"/>
      <c r="GB2559" s="69"/>
      <c r="GC2559" s="69"/>
      <c r="GD2559" s="69"/>
      <c r="GE2559" s="69"/>
      <c r="GF2559" s="69"/>
      <c r="GG2559" s="69"/>
      <c r="GH2559" s="69"/>
      <c r="GI2559" s="69"/>
      <c r="GJ2559" s="69"/>
      <c r="GK2559" s="69"/>
      <c r="GL2559" s="69"/>
      <c r="GM2559" s="69"/>
      <c r="GN2559" s="69"/>
      <c r="GO2559" s="69"/>
      <c r="GP2559" s="69"/>
      <c r="GQ2559" s="69"/>
      <c r="GR2559" s="69"/>
      <c r="GS2559" s="69"/>
      <c r="GT2559" s="69"/>
      <c r="GU2559" s="69"/>
      <c r="GV2559" s="69"/>
      <c r="GW2559" s="69"/>
      <c r="GX2559" s="69"/>
      <c r="GY2559" s="69"/>
      <c r="GZ2559" s="69"/>
      <c r="HA2559" s="69"/>
      <c r="HB2559" s="69"/>
      <c r="HC2559" s="69"/>
      <c r="HD2559" s="69"/>
      <c r="HE2559" s="69"/>
      <c r="HF2559" s="69"/>
      <c r="HG2559" s="69"/>
      <c r="HH2559" s="69"/>
      <c r="HI2559" s="69"/>
      <c r="HJ2559" s="69"/>
      <c r="HK2559" s="69"/>
      <c r="HL2559" s="69"/>
      <c r="HM2559" s="69"/>
      <c r="HN2559" s="69"/>
      <c r="HO2559" s="69"/>
      <c r="HP2559" s="69"/>
      <c r="HQ2559" s="69"/>
      <c r="HR2559" s="69"/>
      <c r="HS2559" s="69"/>
      <c r="HT2559" s="69"/>
      <c r="HU2559" s="69"/>
      <c r="HV2559" s="69"/>
      <c r="HW2559" s="69"/>
      <c r="HX2559" s="69"/>
      <c r="HY2559" s="69"/>
      <c r="HZ2559" s="69"/>
      <c r="IA2559" s="69"/>
      <c r="IB2559" s="69"/>
      <c r="IC2559" s="69"/>
      <c r="ID2559" s="69"/>
      <c r="IE2559" s="69"/>
      <c r="IF2559" s="69"/>
      <c r="IG2559" s="69"/>
      <c r="IH2559" s="69"/>
      <c r="II2559" s="69"/>
      <c r="IJ2559" s="69"/>
      <c r="IK2559" s="69"/>
      <c r="IL2559" s="69"/>
      <c r="IM2559" s="69"/>
      <c r="IN2559" s="69"/>
    </row>
    <row r="2560" spans="1:248" s="70" customFormat="1" ht="32.1" customHeight="1" x14ac:dyDescent="0.2">
      <c r="A2560" s="33" t="s">
        <v>1324</v>
      </c>
      <c r="B2560" s="83">
        <v>52225</v>
      </c>
      <c r="C2560" s="34" t="s">
        <v>1325</v>
      </c>
      <c r="D2560" s="361">
        <v>20000</v>
      </c>
      <c r="E2560" s="69"/>
      <c r="F2560" s="69"/>
      <c r="G2560" s="69"/>
      <c r="H2560" s="69"/>
      <c r="I2560" s="69"/>
      <c r="J2560" s="69"/>
      <c r="N2560" s="69"/>
      <c r="O2560" s="69"/>
      <c r="P2560" s="69"/>
      <c r="Q2560" s="69"/>
      <c r="R2560" s="69"/>
      <c r="S2560" s="69"/>
      <c r="T2560" s="69"/>
      <c r="U2560" s="69"/>
      <c r="V2560" s="69"/>
      <c r="W2560" s="69"/>
      <c r="X2560" s="69"/>
      <c r="Y2560" s="69"/>
      <c r="Z2560" s="69"/>
      <c r="AA2560" s="69"/>
      <c r="AB2560" s="69"/>
      <c r="AC2560" s="69"/>
      <c r="AD2560" s="69"/>
      <c r="AE2560" s="69"/>
      <c r="AF2560" s="69"/>
      <c r="AG2560" s="69"/>
      <c r="AH2560" s="69"/>
      <c r="AI2560" s="69"/>
      <c r="AJ2560" s="69"/>
      <c r="AK2560" s="69"/>
      <c r="AL2560" s="69"/>
      <c r="AM2560" s="69"/>
      <c r="AN2560" s="69"/>
      <c r="AO2560" s="69"/>
      <c r="AP2560" s="69"/>
      <c r="AQ2560" s="69"/>
      <c r="AR2560" s="69"/>
      <c r="AS2560" s="69"/>
      <c r="AT2560" s="69"/>
      <c r="AU2560" s="69"/>
      <c r="AV2560" s="69"/>
      <c r="AW2560" s="69"/>
      <c r="AX2560" s="69"/>
      <c r="AY2560" s="69"/>
      <c r="AZ2560" s="69"/>
      <c r="BA2560" s="69"/>
      <c r="BB2560" s="69"/>
      <c r="BC2560" s="69"/>
      <c r="BD2560" s="69"/>
      <c r="BE2560" s="69"/>
      <c r="BF2560" s="69"/>
      <c r="BG2560" s="69"/>
      <c r="BH2560" s="69"/>
      <c r="BI2560" s="69"/>
      <c r="BJ2560" s="69"/>
      <c r="BK2560" s="69"/>
      <c r="BL2560" s="69"/>
      <c r="BM2560" s="69"/>
      <c r="BN2560" s="69"/>
      <c r="BO2560" s="69"/>
      <c r="BP2560" s="69"/>
      <c r="BQ2560" s="69"/>
      <c r="BR2560" s="69"/>
      <c r="BS2560" s="69"/>
      <c r="BT2560" s="69"/>
      <c r="BU2560" s="69"/>
      <c r="BV2560" s="69"/>
      <c r="BW2560" s="69"/>
      <c r="BX2560" s="69"/>
      <c r="BY2560" s="69"/>
      <c r="BZ2560" s="69"/>
      <c r="CA2560" s="69"/>
      <c r="CB2560" s="69"/>
      <c r="CC2560" s="69"/>
      <c r="CD2560" s="69"/>
      <c r="CE2560" s="69"/>
      <c r="CF2560" s="69"/>
      <c r="CG2560" s="69"/>
      <c r="CH2560" s="69"/>
      <c r="CI2560" s="69"/>
      <c r="CJ2560" s="69"/>
      <c r="CK2560" s="69"/>
      <c r="CL2560" s="69"/>
      <c r="CM2560" s="69"/>
      <c r="CN2560" s="69"/>
      <c r="CO2560" s="69"/>
      <c r="CP2560" s="69"/>
      <c r="CQ2560" s="69"/>
      <c r="CR2560" s="69"/>
      <c r="CS2560" s="69"/>
      <c r="CT2560" s="69"/>
      <c r="CU2560" s="69"/>
      <c r="CV2560" s="69"/>
      <c r="CW2560" s="69"/>
      <c r="CX2560" s="69"/>
      <c r="CY2560" s="69"/>
      <c r="CZ2560" s="69"/>
      <c r="DA2560" s="69"/>
      <c r="DB2560" s="69"/>
      <c r="DC2560" s="69"/>
      <c r="DD2560" s="69"/>
      <c r="DE2560" s="69"/>
      <c r="DF2560" s="69"/>
      <c r="DG2560" s="69"/>
      <c r="DH2560" s="69"/>
      <c r="DI2560" s="69"/>
      <c r="DJ2560" s="69"/>
      <c r="DK2560" s="69"/>
      <c r="DL2560" s="69"/>
      <c r="DM2560" s="69"/>
      <c r="DN2560" s="69"/>
      <c r="DO2560" s="69"/>
      <c r="DP2560" s="69"/>
      <c r="DQ2560" s="69"/>
      <c r="DR2560" s="69"/>
      <c r="DS2560" s="69"/>
      <c r="DT2560" s="69"/>
      <c r="DU2560" s="69"/>
      <c r="DV2560" s="69"/>
      <c r="DW2560" s="69"/>
      <c r="DX2560" s="69"/>
      <c r="DY2560" s="69"/>
      <c r="DZ2560" s="69"/>
      <c r="EA2560" s="69"/>
      <c r="EB2560" s="69"/>
      <c r="EC2560" s="69"/>
      <c r="ED2560" s="69"/>
      <c r="EE2560" s="69"/>
      <c r="EF2560" s="69"/>
      <c r="EG2560" s="69"/>
      <c r="EH2560" s="69"/>
      <c r="EI2560" s="69"/>
      <c r="EJ2560" s="69"/>
      <c r="EK2560" s="69"/>
      <c r="EL2560" s="69"/>
      <c r="EM2560" s="69"/>
      <c r="EN2560" s="69"/>
      <c r="EO2560" s="69"/>
      <c r="EP2560" s="69"/>
      <c r="EQ2560" s="69"/>
      <c r="ER2560" s="69"/>
      <c r="ES2560" s="69"/>
      <c r="ET2560" s="69"/>
      <c r="EU2560" s="69"/>
      <c r="EV2560" s="69"/>
      <c r="EW2560" s="69"/>
      <c r="EX2560" s="69"/>
      <c r="EY2560" s="69"/>
      <c r="EZ2560" s="69"/>
      <c r="FA2560" s="69"/>
      <c r="FB2560" s="69"/>
      <c r="FC2560" s="69"/>
      <c r="FD2560" s="69"/>
      <c r="FE2560" s="69"/>
      <c r="FF2560" s="69"/>
      <c r="FG2560" s="69"/>
      <c r="FH2560" s="69"/>
      <c r="FI2560" s="69"/>
      <c r="FJ2560" s="69"/>
      <c r="FK2560" s="69"/>
      <c r="FL2560" s="69"/>
      <c r="FM2560" s="69"/>
      <c r="FN2560" s="69"/>
      <c r="FO2560" s="69"/>
      <c r="FP2560" s="69"/>
      <c r="FQ2560" s="69"/>
      <c r="FR2560" s="69"/>
      <c r="FS2560" s="69"/>
      <c r="FT2560" s="69"/>
      <c r="FU2560" s="69"/>
      <c r="FV2560" s="69"/>
      <c r="FW2560" s="69"/>
      <c r="FX2560" s="69"/>
      <c r="FY2560" s="69"/>
      <c r="FZ2560" s="69"/>
      <c r="GA2560" s="69"/>
      <c r="GB2560" s="69"/>
      <c r="GC2560" s="69"/>
      <c r="GD2560" s="69"/>
      <c r="GE2560" s="69"/>
      <c r="GF2560" s="69"/>
      <c r="GG2560" s="69"/>
      <c r="GH2560" s="69"/>
      <c r="GI2560" s="69"/>
      <c r="GJ2560" s="69"/>
      <c r="GK2560" s="69"/>
      <c r="GL2560" s="69"/>
      <c r="GM2560" s="69"/>
      <c r="GN2560" s="69"/>
      <c r="GO2560" s="69"/>
      <c r="GP2560" s="69"/>
      <c r="GQ2560" s="69"/>
      <c r="GR2560" s="69"/>
      <c r="GS2560" s="69"/>
      <c r="GT2560" s="69"/>
      <c r="GU2560" s="69"/>
      <c r="GV2560" s="69"/>
      <c r="GW2560" s="69"/>
      <c r="GX2560" s="69"/>
      <c r="GY2560" s="69"/>
      <c r="GZ2560" s="69"/>
      <c r="HA2560" s="69"/>
      <c r="HB2560" s="69"/>
      <c r="HC2560" s="69"/>
      <c r="HD2560" s="69"/>
      <c r="HE2560" s="69"/>
      <c r="HF2560" s="69"/>
      <c r="HG2560" s="69"/>
      <c r="HH2560" s="69"/>
      <c r="HI2560" s="69"/>
      <c r="HJ2560" s="69"/>
      <c r="HK2560" s="69"/>
      <c r="HL2560" s="69"/>
      <c r="HM2560" s="69"/>
      <c r="HN2560" s="69"/>
      <c r="HO2560" s="69"/>
      <c r="HP2560" s="69"/>
      <c r="HQ2560" s="69"/>
      <c r="HR2560" s="69"/>
      <c r="HS2560" s="69"/>
      <c r="HT2560" s="69"/>
      <c r="HU2560" s="69"/>
      <c r="HV2560" s="69"/>
      <c r="HW2560" s="69"/>
      <c r="HX2560" s="69"/>
      <c r="HY2560" s="69"/>
      <c r="HZ2560" s="69"/>
      <c r="IA2560" s="69"/>
      <c r="IB2560" s="69"/>
      <c r="IC2560" s="69"/>
      <c r="ID2560" s="69"/>
      <c r="IE2560" s="69"/>
      <c r="IF2560" s="69"/>
      <c r="IG2560" s="69"/>
      <c r="IH2560" s="69"/>
      <c r="II2560" s="69"/>
      <c r="IJ2560" s="69"/>
      <c r="IK2560" s="69"/>
      <c r="IL2560" s="69"/>
      <c r="IM2560" s="69"/>
      <c r="IN2560" s="69"/>
    </row>
    <row r="2561" spans="1:248" s="70" customFormat="1" ht="32.1" customHeight="1" x14ac:dyDescent="0.2">
      <c r="A2561" s="33" t="s">
        <v>1326</v>
      </c>
      <c r="B2561" s="83">
        <v>52226</v>
      </c>
      <c r="C2561" s="34" t="s">
        <v>1327</v>
      </c>
      <c r="D2561" s="361">
        <v>20000</v>
      </c>
      <c r="E2561" s="69"/>
      <c r="F2561" s="69"/>
      <c r="G2561" s="69"/>
      <c r="H2561" s="69"/>
      <c r="I2561" s="69"/>
      <c r="J2561" s="69"/>
      <c r="N2561" s="69"/>
      <c r="O2561" s="69"/>
      <c r="P2561" s="69"/>
      <c r="Q2561" s="69"/>
      <c r="R2561" s="69"/>
      <c r="S2561" s="69"/>
      <c r="T2561" s="69"/>
      <c r="U2561" s="69"/>
      <c r="V2561" s="69"/>
      <c r="W2561" s="69"/>
      <c r="X2561" s="69"/>
      <c r="Y2561" s="69"/>
      <c r="Z2561" s="69"/>
      <c r="AA2561" s="69"/>
      <c r="AB2561" s="69"/>
      <c r="AC2561" s="69"/>
      <c r="AD2561" s="69"/>
      <c r="AE2561" s="69"/>
      <c r="AF2561" s="69"/>
      <c r="AG2561" s="69"/>
      <c r="AH2561" s="69"/>
      <c r="AI2561" s="69"/>
      <c r="AJ2561" s="69"/>
      <c r="AK2561" s="69"/>
      <c r="AL2561" s="69"/>
      <c r="AM2561" s="69"/>
      <c r="AN2561" s="69"/>
      <c r="AO2561" s="69"/>
      <c r="AP2561" s="69"/>
      <c r="AQ2561" s="69"/>
      <c r="AR2561" s="69"/>
      <c r="AS2561" s="69"/>
      <c r="AT2561" s="69"/>
      <c r="AU2561" s="69"/>
      <c r="AV2561" s="69"/>
      <c r="AW2561" s="69"/>
      <c r="AX2561" s="69"/>
      <c r="AY2561" s="69"/>
      <c r="AZ2561" s="69"/>
      <c r="BA2561" s="69"/>
      <c r="BB2561" s="69"/>
      <c r="BC2561" s="69"/>
      <c r="BD2561" s="69"/>
      <c r="BE2561" s="69"/>
      <c r="BF2561" s="69"/>
      <c r="BG2561" s="69"/>
      <c r="BH2561" s="69"/>
      <c r="BI2561" s="69"/>
      <c r="BJ2561" s="69"/>
      <c r="BK2561" s="69"/>
      <c r="BL2561" s="69"/>
      <c r="BM2561" s="69"/>
      <c r="BN2561" s="69"/>
      <c r="BO2561" s="69"/>
      <c r="BP2561" s="69"/>
      <c r="BQ2561" s="69"/>
      <c r="BR2561" s="69"/>
      <c r="BS2561" s="69"/>
      <c r="BT2561" s="69"/>
      <c r="BU2561" s="69"/>
      <c r="BV2561" s="69"/>
      <c r="BW2561" s="69"/>
      <c r="BX2561" s="69"/>
      <c r="BY2561" s="69"/>
      <c r="BZ2561" s="69"/>
      <c r="CA2561" s="69"/>
      <c r="CB2561" s="69"/>
      <c r="CC2561" s="69"/>
      <c r="CD2561" s="69"/>
      <c r="CE2561" s="69"/>
      <c r="CF2561" s="69"/>
      <c r="CG2561" s="69"/>
      <c r="CH2561" s="69"/>
      <c r="CI2561" s="69"/>
      <c r="CJ2561" s="69"/>
      <c r="CK2561" s="69"/>
      <c r="CL2561" s="69"/>
      <c r="CM2561" s="69"/>
      <c r="CN2561" s="69"/>
      <c r="CO2561" s="69"/>
      <c r="CP2561" s="69"/>
      <c r="CQ2561" s="69"/>
      <c r="CR2561" s="69"/>
      <c r="CS2561" s="69"/>
      <c r="CT2561" s="69"/>
      <c r="CU2561" s="69"/>
      <c r="CV2561" s="69"/>
      <c r="CW2561" s="69"/>
      <c r="CX2561" s="69"/>
      <c r="CY2561" s="69"/>
      <c r="CZ2561" s="69"/>
      <c r="DA2561" s="69"/>
      <c r="DB2561" s="69"/>
      <c r="DC2561" s="69"/>
      <c r="DD2561" s="69"/>
      <c r="DE2561" s="69"/>
      <c r="DF2561" s="69"/>
      <c r="DG2561" s="69"/>
      <c r="DH2561" s="69"/>
      <c r="DI2561" s="69"/>
      <c r="DJ2561" s="69"/>
      <c r="DK2561" s="69"/>
      <c r="DL2561" s="69"/>
      <c r="DM2561" s="69"/>
      <c r="DN2561" s="69"/>
      <c r="DO2561" s="69"/>
      <c r="DP2561" s="69"/>
      <c r="DQ2561" s="69"/>
      <c r="DR2561" s="69"/>
      <c r="DS2561" s="69"/>
      <c r="DT2561" s="69"/>
      <c r="DU2561" s="69"/>
      <c r="DV2561" s="69"/>
      <c r="DW2561" s="69"/>
      <c r="DX2561" s="69"/>
      <c r="DY2561" s="69"/>
      <c r="DZ2561" s="69"/>
      <c r="EA2561" s="69"/>
      <c r="EB2561" s="69"/>
      <c r="EC2561" s="69"/>
      <c r="ED2561" s="69"/>
      <c r="EE2561" s="69"/>
      <c r="EF2561" s="69"/>
      <c r="EG2561" s="69"/>
      <c r="EH2561" s="69"/>
      <c r="EI2561" s="69"/>
      <c r="EJ2561" s="69"/>
      <c r="EK2561" s="69"/>
      <c r="EL2561" s="69"/>
      <c r="EM2561" s="69"/>
      <c r="EN2561" s="69"/>
      <c r="EO2561" s="69"/>
      <c r="EP2561" s="69"/>
      <c r="EQ2561" s="69"/>
      <c r="ER2561" s="69"/>
      <c r="ES2561" s="69"/>
      <c r="ET2561" s="69"/>
      <c r="EU2561" s="69"/>
      <c r="EV2561" s="69"/>
      <c r="EW2561" s="69"/>
      <c r="EX2561" s="69"/>
      <c r="EY2561" s="69"/>
      <c r="EZ2561" s="69"/>
      <c r="FA2561" s="69"/>
      <c r="FB2561" s="69"/>
      <c r="FC2561" s="69"/>
      <c r="FD2561" s="69"/>
      <c r="FE2561" s="69"/>
      <c r="FF2561" s="69"/>
      <c r="FG2561" s="69"/>
      <c r="FH2561" s="69"/>
      <c r="FI2561" s="69"/>
      <c r="FJ2561" s="69"/>
      <c r="FK2561" s="69"/>
      <c r="FL2561" s="69"/>
      <c r="FM2561" s="69"/>
      <c r="FN2561" s="69"/>
      <c r="FO2561" s="69"/>
      <c r="FP2561" s="69"/>
      <c r="FQ2561" s="69"/>
      <c r="FR2561" s="69"/>
      <c r="FS2561" s="69"/>
      <c r="FT2561" s="69"/>
      <c r="FU2561" s="69"/>
      <c r="FV2561" s="69"/>
      <c r="FW2561" s="69"/>
      <c r="FX2561" s="69"/>
      <c r="FY2561" s="69"/>
      <c r="FZ2561" s="69"/>
      <c r="GA2561" s="69"/>
      <c r="GB2561" s="69"/>
      <c r="GC2561" s="69"/>
      <c r="GD2561" s="69"/>
      <c r="GE2561" s="69"/>
      <c r="GF2561" s="69"/>
      <c r="GG2561" s="69"/>
      <c r="GH2561" s="69"/>
      <c r="GI2561" s="69"/>
      <c r="GJ2561" s="69"/>
      <c r="GK2561" s="69"/>
      <c r="GL2561" s="69"/>
      <c r="GM2561" s="69"/>
      <c r="GN2561" s="69"/>
      <c r="GO2561" s="69"/>
      <c r="GP2561" s="69"/>
      <c r="GQ2561" s="69"/>
      <c r="GR2561" s="69"/>
      <c r="GS2561" s="69"/>
      <c r="GT2561" s="69"/>
      <c r="GU2561" s="69"/>
      <c r="GV2561" s="69"/>
      <c r="GW2561" s="69"/>
      <c r="GX2561" s="69"/>
      <c r="GY2561" s="69"/>
      <c r="GZ2561" s="69"/>
      <c r="HA2561" s="69"/>
      <c r="HB2561" s="69"/>
      <c r="HC2561" s="69"/>
      <c r="HD2561" s="69"/>
      <c r="HE2561" s="69"/>
      <c r="HF2561" s="69"/>
      <c r="HG2561" s="69"/>
      <c r="HH2561" s="69"/>
      <c r="HI2561" s="69"/>
      <c r="HJ2561" s="69"/>
      <c r="HK2561" s="69"/>
      <c r="HL2561" s="69"/>
      <c r="HM2561" s="69"/>
      <c r="HN2561" s="69"/>
      <c r="HO2561" s="69"/>
      <c r="HP2561" s="69"/>
      <c r="HQ2561" s="69"/>
      <c r="HR2561" s="69"/>
      <c r="HS2561" s="69"/>
      <c r="HT2561" s="69"/>
      <c r="HU2561" s="69"/>
      <c r="HV2561" s="69"/>
      <c r="HW2561" s="69"/>
      <c r="HX2561" s="69"/>
      <c r="HY2561" s="69"/>
      <c r="HZ2561" s="69"/>
      <c r="IA2561" s="69"/>
      <c r="IB2561" s="69"/>
      <c r="IC2561" s="69"/>
      <c r="ID2561" s="69"/>
      <c r="IE2561" s="69"/>
      <c r="IF2561" s="69"/>
      <c r="IG2561" s="69"/>
      <c r="IH2561" s="69"/>
      <c r="II2561" s="69"/>
      <c r="IJ2561" s="69"/>
      <c r="IK2561" s="69"/>
      <c r="IL2561" s="69"/>
      <c r="IM2561" s="69"/>
      <c r="IN2561" s="69"/>
    </row>
    <row r="2562" spans="1:248" s="70" customFormat="1" ht="63" customHeight="1" x14ac:dyDescent="0.2">
      <c r="A2562" s="33" t="s">
        <v>1328</v>
      </c>
      <c r="B2562" s="83">
        <v>52227</v>
      </c>
      <c r="C2562" s="34" t="s">
        <v>1329</v>
      </c>
      <c r="D2562" s="361">
        <v>20000</v>
      </c>
      <c r="E2562" s="69"/>
      <c r="F2562" s="69"/>
      <c r="G2562" s="69"/>
      <c r="H2562" s="69"/>
      <c r="I2562" s="69"/>
      <c r="J2562" s="69"/>
      <c r="N2562" s="69"/>
      <c r="O2562" s="69"/>
      <c r="P2562" s="69"/>
      <c r="Q2562" s="69"/>
      <c r="R2562" s="69"/>
      <c r="S2562" s="69"/>
      <c r="T2562" s="69"/>
      <c r="U2562" s="69"/>
      <c r="V2562" s="69"/>
      <c r="W2562" s="69"/>
      <c r="X2562" s="69"/>
      <c r="Y2562" s="69"/>
      <c r="Z2562" s="69"/>
      <c r="AA2562" s="69"/>
      <c r="AB2562" s="69"/>
      <c r="AC2562" s="69"/>
      <c r="AD2562" s="69"/>
      <c r="AE2562" s="69"/>
      <c r="AF2562" s="69"/>
      <c r="AG2562" s="69"/>
      <c r="AH2562" s="69"/>
      <c r="AI2562" s="69"/>
      <c r="AJ2562" s="69"/>
      <c r="AK2562" s="69"/>
      <c r="AL2562" s="69"/>
      <c r="AM2562" s="69"/>
      <c r="AN2562" s="69"/>
      <c r="AO2562" s="69"/>
      <c r="AP2562" s="69"/>
      <c r="AQ2562" s="69"/>
      <c r="AR2562" s="69"/>
      <c r="AS2562" s="69"/>
      <c r="AT2562" s="69"/>
      <c r="AU2562" s="69"/>
      <c r="AV2562" s="69"/>
      <c r="AW2562" s="69"/>
      <c r="AX2562" s="69"/>
      <c r="AY2562" s="69"/>
      <c r="AZ2562" s="69"/>
      <c r="BA2562" s="69"/>
      <c r="BB2562" s="69"/>
      <c r="BC2562" s="69"/>
      <c r="BD2562" s="69"/>
      <c r="BE2562" s="69"/>
      <c r="BF2562" s="69"/>
      <c r="BG2562" s="69"/>
      <c r="BH2562" s="69"/>
      <c r="BI2562" s="69"/>
      <c r="BJ2562" s="69"/>
      <c r="BK2562" s="69"/>
      <c r="BL2562" s="69"/>
      <c r="BM2562" s="69"/>
      <c r="BN2562" s="69"/>
      <c r="BO2562" s="69"/>
      <c r="BP2562" s="69"/>
      <c r="BQ2562" s="69"/>
      <c r="BR2562" s="69"/>
      <c r="BS2562" s="69"/>
      <c r="BT2562" s="69"/>
      <c r="BU2562" s="69"/>
      <c r="BV2562" s="69"/>
      <c r="BW2562" s="69"/>
      <c r="BX2562" s="69"/>
      <c r="BY2562" s="69"/>
      <c r="BZ2562" s="69"/>
      <c r="CA2562" s="69"/>
      <c r="CB2562" s="69"/>
      <c r="CC2562" s="69"/>
      <c r="CD2562" s="69"/>
      <c r="CE2562" s="69"/>
      <c r="CF2562" s="69"/>
      <c r="CG2562" s="69"/>
      <c r="CH2562" s="69"/>
      <c r="CI2562" s="69"/>
      <c r="CJ2562" s="69"/>
      <c r="CK2562" s="69"/>
      <c r="CL2562" s="69"/>
      <c r="CM2562" s="69"/>
      <c r="CN2562" s="69"/>
      <c r="CO2562" s="69"/>
      <c r="CP2562" s="69"/>
      <c r="CQ2562" s="69"/>
      <c r="CR2562" s="69"/>
      <c r="CS2562" s="69"/>
      <c r="CT2562" s="69"/>
      <c r="CU2562" s="69"/>
      <c r="CV2562" s="69"/>
      <c r="CW2562" s="69"/>
      <c r="CX2562" s="69"/>
      <c r="CY2562" s="69"/>
      <c r="CZ2562" s="69"/>
      <c r="DA2562" s="69"/>
      <c r="DB2562" s="69"/>
      <c r="DC2562" s="69"/>
      <c r="DD2562" s="69"/>
      <c r="DE2562" s="69"/>
      <c r="DF2562" s="69"/>
      <c r="DG2562" s="69"/>
      <c r="DH2562" s="69"/>
      <c r="DI2562" s="69"/>
      <c r="DJ2562" s="69"/>
      <c r="DK2562" s="69"/>
      <c r="DL2562" s="69"/>
      <c r="DM2562" s="69"/>
      <c r="DN2562" s="69"/>
      <c r="DO2562" s="69"/>
      <c r="DP2562" s="69"/>
      <c r="DQ2562" s="69"/>
      <c r="DR2562" s="69"/>
      <c r="DS2562" s="69"/>
      <c r="DT2562" s="69"/>
      <c r="DU2562" s="69"/>
      <c r="DV2562" s="69"/>
      <c r="DW2562" s="69"/>
      <c r="DX2562" s="69"/>
      <c r="DY2562" s="69"/>
      <c r="DZ2562" s="69"/>
      <c r="EA2562" s="69"/>
      <c r="EB2562" s="69"/>
      <c r="EC2562" s="69"/>
      <c r="ED2562" s="69"/>
      <c r="EE2562" s="69"/>
      <c r="EF2562" s="69"/>
      <c r="EG2562" s="69"/>
      <c r="EH2562" s="69"/>
      <c r="EI2562" s="69"/>
      <c r="EJ2562" s="69"/>
      <c r="EK2562" s="69"/>
      <c r="EL2562" s="69"/>
      <c r="EM2562" s="69"/>
      <c r="EN2562" s="69"/>
      <c r="EO2562" s="69"/>
      <c r="EP2562" s="69"/>
      <c r="EQ2562" s="69"/>
      <c r="ER2562" s="69"/>
      <c r="ES2562" s="69"/>
      <c r="ET2562" s="69"/>
      <c r="EU2562" s="69"/>
      <c r="EV2562" s="69"/>
      <c r="EW2562" s="69"/>
      <c r="EX2562" s="69"/>
      <c r="EY2562" s="69"/>
      <c r="EZ2562" s="69"/>
      <c r="FA2562" s="69"/>
      <c r="FB2562" s="69"/>
      <c r="FC2562" s="69"/>
      <c r="FD2562" s="69"/>
      <c r="FE2562" s="69"/>
      <c r="FF2562" s="69"/>
      <c r="FG2562" s="69"/>
      <c r="FH2562" s="69"/>
      <c r="FI2562" s="69"/>
      <c r="FJ2562" s="69"/>
      <c r="FK2562" s="69"/>
      <c r="FL2562" s="69"/>
      <c r="FM2562" s="69"/>
      <c r="FN2562" s="69"/>
      <c r="FO2562" s="69"/>
      <c r="FP2562" s="69"/>
      <c r="FQ2562" s="69"/>
      <c r="FR2562" s="69"/>
      <c r="FS2562" s="69"/>
      <c r="FT2562" s="69"/>
      <c r="FU2562" s="69"/>
      <c r="FV2562" s="69"/>
      <c r="FW2562" s="69"/>
      <c r="FX2562" s="69"/>
      <c r="FY2562" s="69"/>
      <c r="FZ2562" s="69"/>
      <c r="GA2562" s="69"/>
      <c r="GB2562" s="69"/>
      <c r="GC2562" s="69"/>
      <c r="GD2562" s="69"/>
      <c r="GE2562" s="69"/>
      <c r="GF2562" s="69"/>
      <c r="GG2562" s="69"/>
      <c r="GH2562" s="69"/>
      <c r="GI2562" s="69"/>
      <c r="GJ2562" s="69"/>
      <c r="GK2562" s="69"/>
      <c r="GL2562" s="69"/>
      <c r="GM2562" s="69"/>
      <c r="GN2562" s="69"/>
      <c r="GO2562" s="69"/>
      <c r="GP2562" s="69"/>
      <c r="GQ2562" s="69"/>
      <c r="GR2562" s="69"/>
      <c r="GS2562" s="69"/>
      <c r="GT2562" s="69"/>
      <c r="GU2562" s="69"/>
      <c r="GV2562" s="69"/>
      <c r="GW2562" s="69"/>
      <c r="GX2562" s="69"/>
      <c r="GY2562" s="69"/>
      <c r="GZ2562" s="69"/>
      <c r="HA2562" s="69"/>
      <c r="HB2562" s="69"/>
      <c r="HC2562" s="69"/>
      <c r="HD2562" s="69"/>
      <c r="HE2562" s="69"/>
      <c r="HF2562" s="69"/>
      <c r="HG2562" s="69"/>
      <c r="HH2562" s="69"/>
      <c r="HI2562" s="69"/>
      <c r="HJ2562" s="69"/>
      <c r="HK2562" s="69"/>
      <c r="HL2562" s="69"/>
      <c r="HM2562" s="69"/>
      <c r="HN2562" s="69"/>
      <c r="HO2562" s="69"/>
      <c r="HP2562" s="69"/>
      <c r="HQ2562" s="69"/>
      <c r="HR2562" s="69"/>
      <c r="HS2562" s="69"/>
      <c r="HT2562" s="69"/>
      <c r="HU2562" s="69"/>
      <c r="HV2562" s="69"/>
      <c r="HW2562" s="69"/>
      <c r="HX2562" s="69"/>
      <c r="HY2562" s="69"/>
      <c r="HZ2562" s="69"/>
      <c r="IA2562" s="69"/>
      <c r="IB2562" s="69"/>
      <c r="IC2562" s="69"/>
      <c r="ID2562" s="69"/>
      <c r="IE2562" s="69"/>
      <c r="IF2562" s="69"/>
      <c r="IG2562" s="69"/>
      <c r="IH2562" s="69"/>
      <c r="II2562" s="69"/>
      <c r="IJ2562" s="69"/>
      <c r="IK2562" s="69"/>
      <c r="IL2562" s="69"/>
      <c r="IM2562" s="69"/>
      <c r="IN2562" s="69"/>
    </row>
    <row r="2563" spans="1:248" s="70" customFormat="1" ht="62.25" customHeight="1" x14ac:dyDescent="0.2">
      <c r="A2563" s="33" t="s">
        <v>1324</v>
      </c>
      <c r="B2563" s="83">
        <v>52228</v>
      </c>
      <c r="C2563" s="34" t="s">
        <v>1330</v>
      </c>
      <c r="D2563" s="361">
        <v>27000</v>
      </c>
      <c r="E2563" s="69"/>
      <c r="F2563" s="69"/>
      <c r="G2563" s="69"/>
      <c r="H2563" s="69"/>
      <c r="I2563" s="69"/>
      <c r="J2563" s="69"/>
      <c r="N2563" s="69"/>
      <c r="O2563" s="69"/>
      <c r="P2563" s="69"/>
      <c r="Q2563" s="69"/>
      <c r="R2563" s="69"/>
      <c r="S2563" s="69"/>
      <c r="T2563" s="69"/>
      <c r="U2563" s="69"/>
      <c r="V2563" s="69"/>
      <c r="W2563" s="69"/>
      <c r="X2563" s="69"/>
      <c r="Y2563" s="69"/>
      <c r="Z2563" s="69"/>
      <c r="AA2563" s="69"/>
      <c r="AB2563" s="69"/>
      <c r="AC2563" s="69"/>
      <c r="AD2563" s="69"/>
      <c r="AE2563" s="69"/>
      <c r="AF2563" s="69"/>
      <c r="AG2563" s="69"/>
      <c r="AH2563" s="69"/>
      <c r="AI2563" s="69"/>
      <c r="AJ2563" s="69"/>
      <c r="AK2563" s="69"/>
      <c r="AL2563" s="69"/>
      <c r="AM2563" s="69"/>
      <c r="AN2563" s="69"/>
      <c r="AO2563" s="69"/>
      <c r="AP2563" s="69"/>
      <c r="AQ2563" s="69"/>
      <c r="AR2563" s="69"/>
      <c r="AS2563" s="69"/>
      <c r="AT2563" s="69"/>
      <c r="AU2563" s="69"/>
      <c r="AV2563" s="69"/>
      <c r="AW2563" s="69"/>
      <c r="AX2563" s="69"/>
      <c r="AY2563" s="69"/>
      <c r="AZ2563" s="69"/>
      <c r="BA2563" s="69"/>
      <c r="BB2563" s="69"/>
      <c r="BC2563" s="69"/>
      <c r="BD2563" s="69"/>
      <c r="BE2563" s="69"/>
      <c r="BF2563" s="69"/>
      <c r="BG2563" s="69"/>
      <c r="BH2563" s="69"/>
      <c r="BI2563" s="69"/>
      <c r="BJ2563" s="69"/>
      <c r="BK2563" s="69"/>
      <c r="BL2563" s="69"/>
      <c r="BM2563" s="69"/>
      <c r="BN2563" s="69"/>
      <c r="BO2563" s="69"/>
      <c r="BP2563" s="69"/>
      <c r="BQ2563" s="69"/>
      <c r="BR2563" s="69"/>
      <c r="BS2563" s="69"/>
      <c r="BT2563" s="69"/>
      <c r="BU2563" s="69"/>
      <c r="BV2563" s="69"/>
      <c r="BW2563" s="69"/>
      <c r="BX2563" s="69"/>
      <c r="BY2563" s="69"/>
      <c r="BZ2563" s="69"/>
      <c r="CA2563" s="69"/>
      <c r="CB2563" s="69"/>
      <c r="CC2563" s="69"/>
      <c r="CD2563" s="69"/>
      <c r="CE2563" s="69"/>
      <c r="CF2563" s="69"/>
      <c r="CG2563" s="69"/>
      <c r="CH2563" s="69"/>
      <c r="CI2563" s="69"/>
      <c r="CJ2563" s="69"/>
      <c r="CK2563" s="69"/>
      <c r="CL2563" s="69"/>
      <c r="CM2563" s="69"/>
      <c r="CN2563" s="69"/>
      <c r="CO2563" s="69"/>
      <c r="CP2563" s="69"/>
      <c r="CQ2563" s="69"/>
      <c r="CR2563" s="69"/>
      <c r="CS2563" s="69"/>
      <c r="CT2563" s="69"/>
      <c r="CU2563" s="69"/>
      <c r="CV2563" s="69"/>
      <c r="CW2563" s="69"/>
      <c r="CX2563" s="69"/>
      <c r="CY2563" s="69"/>
      <c r="CZ2563" s="69"/>
      <c r="DA2563" s="69"/>
      <c r="DB2563" s="69"/>
      <c r="DC2563" s="69"/>
      <c r="DD2563" s="69"/>
      <c r="DE2563" s="69"/>
      <c r="DF2563" s="69"/>
      <c r="DG2563" s="69"/>
      <c r="DH2563" s="69"/>
      <c r="DI2563" s="69"/>
      <c r="DJ2563" s="69"/>
      <c r="DK2563" s="69"/>
      <c r="DL2563" s="69"/>
      <c r="DM2563" s="69"/>
      <c r="DN2563" s="69"/>
      <c r="DO2563" s="69"/>
      <c r="DP2563" s="69"/>
      <c r="DQ2563" s="69"/>
      <c r="DR2563" s="69"/>
      <c r="DS2563" s="69"/>
      <c r="DT2563" s="69"/>
      <c r="DU2563" s="69"/>
      <c r="DV2563" s="69"/>
      <c r="DW2563" s="69"/>
      <c r="DX2563" s="69"/>
      <c r="DY2563" s="69"/>
      <c r="DZ2563" s="69"/>
      <c r="EA2563" s="69"/>
      <c r="EB2563" s="69"/>
      <c r="EC2563" s="69"/>
      <c r="ED2563" s="69"/>
      <c r="EE2563" s="69"/>
      <c r="EF2563" s="69"/>
      <c r="EG2563" s="69"/>
      <c r="EH2563" s="69"/>
      <c r="EI2563" s="69"/>
      <c r="EJ2563" s="69"/>
      <c r="EK2563" s="69"/>
      <c r="EL2563" s="69"/>
      <c r="EM2563" s="69"/>
      <c r="EN2563" s="69"/>
      <c r="EO2563" s="69"/>
      <c r="EP2563" s="69"/>
      <c r="EQ2563" s="69"/>
      <c r="ER2563" s="69"/>
      <c r="ES2563" s="69"/>
      <c r="ET2563" s="69"/>
      <c r="EU2563" s="69"/>
      <c r="EV2563" s="69"/>
      <c r="EW2563" s="69"/>
      <c r="EX2563" s="69"/>
      <c r="EY2563" s="69"/>
      <c r="EZ2563" s="69"/>
      <c r="FA2563" s="69"/>
      <c r="FB2563" s="69"/>
      <c r="FC2563" s="69"/>
      <c r="FD2563" s="69"/>
      <c r="FE2563" s="69"/>
      <c r="FF2563" s="69"/>
      <c r="FG2563" s="69"/>
      <c r="FH2563" s="69"/>
      <c r="FI2563" s="69"/>
      <c r="FJ2563" s="69"/>
      <c r="FK2563" s="69"/>
      <c r="FL2563" s="69"/>
      <c r="FM2563" s="69"/>
      <c r="FN2563" s="69"/>
      <c r="FO2563" s="69"/>
      <c r="FP2563" s="69"/>
      <c r="FQ2563" s="69"/>
      <c r="FR2563" s="69"/>
      <c r="FS2563" s="69"/>
      <c r="FT2563" s="69"/>
      <c r="FU2563" s="69"/>
      <c r="FV2563" s="69"/>
      <c r="FW2563" s="69"/>
      <c r="FX2563" s="69"/>
      <c r="FY2563" s="69"/>
      <c r="FZ2563" s="69"/>
      <c r="GA2563" s="69"/>
      <c r="GB2563" s="69"/>
      <c r="GC2563" s="69"/>
      <c r="GD2563" s="69"/>
      <c r="GE2563" s="69"/>
      <c r="GF2563" s="69"/>
      <c r="GG2563" s="69"/>
      <c r="GH2563" s="69"/>
      <c r="GI2563" s="69"/>
      <c r="GJ2563" s="69"/>
      <c r="GK2563" s="69"/>
      <c r="GL2563" s="69"/>
      <c r="GM2563" s="69"/>
      <c r="GN2563" s="69"/>
      <c r="GO2563" s="69"/>
      <c r="GP2563" s="69"/>
      <c r="GQ2563" s="69"/>
      <c r="GR2563" s="69"/>
      <c r="GS2563" s="69"/>
      <c r="GT2563" s="69"/>
      <c r="GU2563" s="69"/>
      <c r="GV2563" s="69"/>
      <c r="GW2563" s="69"/>
      <c r="GX2563" s="69"/>
      <c r="GY2563" s="69"/>
      <c r="GZ2563" s="69"/>
      <c r="HA2563" s="69"/>
      <c r="HB2563" s="69"/>
      <c r="HC2563" s="69"/>
      <c r="HD2563" s="69"/>
      <c r="HE2563" s="69"/>
      <c r="HF2563" s="69"/>
      <c r="HG2563" s="69"/>
      <c r="HH2563" s="69"/>
      <c r="HI2563" s="69"/>
      <c r="HJ2563" s="69"/>
      <c r="HK2563" s="69"/>
      <c r="HL2563" s="69"/>
      <c r="HM2563" s="69"/>
      <c r="HN2563" s="69"/>
      <c r="HO2563" s="69"/>
      <c r="HP2563" s="69"/>
      <c r="HQ2563" s="69"/>
      <c r="HR2563" s="69"/>
      <c r="HS2563" s="69"/>
      <c r="HT2563" s="69"/>
      <c r="HU2563" s="69"/>
      <c r="HV2563" s="69"/>
      <c r="HW2563" s="69"/>
      <c r="HX2563" s="69"/>
      <c r="HY2563" s="69"/>
      <c r="HZ2563" s="69"/>
      <c r="IA2563" s="69"/>
      <c r="IB2563" s="69"/>
      <c r="IC2563" s="69"/>
      <c r="ID2563" s="69"/>
      <c r="IE2563" s="69"/>
      <c r="IF2563" s="69"/>
      <c r="IG2563" s="69"/>
      <c r="IH2563" s="69"/>
      <c r="II2563" s="69"/>
      <c r="IJ2563" s="69"/>
      <c r="IK2563" s="69"/>
      <c r="IL2563" s="69"/>
      <c r="IM2563" s="69"/>
      <c r="IN2563" s="69"/>
    </row>
    <row r="2564" spans="1:248" s="70" customFormat="1" ht="63" customHeight="1" x14ac:dyDescent="0.2">
      <c r="A2564" s="33" t="s">
        <v>1331</v>
      </c>
      <c r="B2564" s="83">
        <v>52229</v>
      </c>
      <c r="C2564" s="34" t="s">
        <v>1332</v>
      </c>
      <c r="D2564" s="361">
        <v>30000</v>
      </c>
      <c r="E2564" s="69"/>
      <c r="F2564" s="69"/>
      <c r="G2564" s="69"/>
      <c r="H2564" s="69"/>
      <c r="I2564" s="69"/>
      <c r="J2564" s="69"/>
      <c r="N2564" s="69"/>
      <c r="O2564" s="69"/>
      <c r="P2564" s="69"/>
      <c r="Q2564" s="69"/>
      <c r="R2564" s="69"/>
      <c r="S2564" s="69"/>
      <c r="T2564" s="69"/>
      <c r="U2564" s="69"/>
      <c r="V2564" s="69"/>
      <c r="W2564" s="69"/>
      <c r="X2564" s="69"/>
      <c r="Y2564" s="69"/>
      <c r="Z2564" s="69"/>
      <c r="AA2564" s="69"/>
      <c r="AB2564" s="69"/>
      <c r="AC2564" s="69"/>
      <c r="AD2564" s="69"/>
      <c r="AE2564" s="69"/>
      <c r="AF2564" s="69"/>
      <c r="AG2564" s="69"/>
      <c r="AH2564" s="69"/>
      <c r="AI2564" s="69"/>
      <c r="AJ2564" s="69"/>
      <c r="AK2564" s="69"/>
      <c r="AL2564" s="69"/>
      <c r="AM2564" s="69"/>
      <c r="AN2564" s="69"/>
      <c r="AO2564" s="69"/>
      <c r="AP2564" s="69"/>
      <c r="AQ2564" s="69"/>
      <c r="AR2564" s="69"/>
      <c r="AS2564" s="69"/>
      <c r="AT2564" s="69"/>
      <c r="AU2564" s="69"/>
      <c r="AV2564" s="69"/>
      <c r="AW2564" s="69"/>
      <c r="AX2564" s="69"/>
      <c r="AY2564" s="69"/>
      <c r="AZ2564" s="69"/>
      <c r="BA2564" s="69"/>
      <c r="BB2564" s="69"/>
      <c r="BC2564" s="69"/>
      <c r="BD2564" s="69"/>
      <c r="BE2564" s="69"/>
      <c r="BF2564" s="69"/>
      <c r="BG2564" s="69"/>
      <c r="BH2564" s="69"/>
      <c r="BI2564" s="69"/>
      <c r="BJ2564" s="69"/>
      <c r="BK2564" s="69"/>
      <c r="BL2564" s="69"/>
      <c r="BM2564" s="69"/>
      <c r="BN2564" s="69"/>
      <c r="BO2564" s="69"/>
      <c r="BP2564" s="69"/>
      <c r="BQ2564" s="69"/>
      <c r="BR2564" s="69"/>
      <c r="BS2564" s="69"/>
      <c r="BT2564" s="69"/>
      <c r="BU2564" s="69"/>
      <c r="BV2564" s="69"/>
      <c r="BW2564" s="69"/>
      <c r="BX2564" s="69"/>
      <c r="BY2564" s="69"/>
      <c r="BZ2564" s="69"/>
      <c r="CA2564" s="69"/>
      <c r="CB2564" s="69"/>
      <c r="CC2564" s="69"/>
      <c r="CD2564" s="69"/>
      <c r="CE2564" s="69"/>
      <c r="CF2564" s="69"/>
      <c r="CG2564" s="69"/>
      <c r="CH2564" s="69"/>
      <c r="CI2564" s="69"/>
      <c r="CJ2564" s="69"/>
      <c r="CK2564" s="69"/>
      <c r="CL2564" s="69"/>
      <c r="CM2564" s="69"/>
      <c r="CN2564" s="69"/>
      <c r="CO2564" s="69"/>
      <c r="CP2564" s="69"/>
      <c r="CQ2564" s="69"/>
      <c r="CR2564" s="69"/>
      <c r="CS2564" s="69"/>
      <c r="CT2564" s="69"/>
      <c r="CU2564" s="69"/>
      <c r="CV2564" s="69"/>
      <c r="CW2564" s="69"/>
      <c r="CX2564" s="69"/>
      <c r="CY2564" s="69"/>
      <c r="CZ2564" s="69"/>
      <c r="DA2564" s="69"/>
      <c r="DB2564" s="69"/>
      <c r="DC2564" s="69"/>
      <c r="DD2564" s="69"/>
      <c r="DE2564" s="69"/>
      <c r="DF2564" s="69"/>
      <c r="DG2564" s="69"/>
      <c r="DH2564" s="69"/>
      <c r="DI2564" s="69"/>
      <c r="DJ2564" s="69"/>
      <c r="DK2564" s="69"/>
      <c r="DL2564" s="69"/>
      <c r="DM2564" s="69"/>
      <c r="DN2564" s="69"/>
      <c r="DO2564" s="69"/>
      <c r="DP2564" s="69"/>
      <c r="DQ2564" s="69"/>
      <c r="DR2564" s="69"/>
      <c r="DS2564" s="69"/>
      <c r="DT2564" s="69"/>
      <c r="DU2564" s="69"/>
      <c r="DV2564" s="69"/>
      <c r="DW2564" s="69"/>
      <c r="DX2564" s="69"/>
      <c r="DY2564" s="69"/>
      <c r="DZ2564" s="69"/>
      <c r="EA2564" s="69"/>
      <c r="EB2564" s="69"/>
      <c r="EC2564" s="69"/>
      <c r="ED2564" s="69"/>
      <c r="EE2564" s="69"/>
      <c r="EF2564" s="69"/>
      <c r="EG2564" s="69"/>
      <c r="EH2564" s="69"/>
      <c r="EI2564" s="69"/>
      <c r="EJ2564" s="69"/>
      <c r="EK2564" s="69"/>
      <c r="EL2564" s="69"/>
      <c r="EM2564" s="69"/>
      <c r="EN2564" s="69"/>
      <c r="EO2564" s="69"/>
      <c r="EP2564" s="69"/>
      <c r="EQ2564" s="69"/>
      <c r="ER2564" s="69"/>
      <c r="ES2564" s="69"/>
      <c r="ET2564" s="69"/>
      <c r="EU2564" s="69"/>
      <c r="EV2564" s="69"/>
      <c r="EW2564" s="69"/>
      <c r="EX2564" s="69"/>
      <c r="EY2564" s="69"/>
      <c r="EZ2564" s="69"/>
      <c r="FA2564" s="69"/>
      <c r="FB2564" s="69"/>
      <c r="FC2564" s="69"/>
      <c r="FD2564" s="69"/>
      <c r="FE2564" s="69"/>
      <c r="FF2564" s="69"/>
      <c r="FG2564" s="69"/>
      <c r="FH2564" s="69"/>
      <c r="FI2564" s="69"/>
      <c r="FJ2564" s="69"/>
      <c r="FK2564" s="69"/>
      <c r="FL2564" s="69"/>
      <c r="FM2564" s="69"/>
      <c r="FN2564" s="69"/>
      <c r="FO2564" s="69"/>
      <c r="FP2564" s="69"/>
      <c r="FQ2564" s="69"/>
      <c r="FR2564" s="69"/>
      <c r="FS2564" s="69"/>
      <c r="FT2564" s="69"/>
      <c r="FU2564" s="69"/>
      <c r="FV2564" s="69"/>
      <c r="FW2564" s="69"/>
      <c r="FX2564" s="69"/>
      <c r="FY2564" s="69"/>
      <c r="FZ2564" s="69"/>
      <c r="GA2564" s="69"/>
      <c r="GB2564" s="69"/>
      <c r="GC2564" s="69"/>
      <c r="GD2564" s="69"/>
      <c r="GE2564" s="69"/>
      <c r="GF2564" s="69"/>
      <c r="GG2564" s="69"/>
      <c r="GH2564" s="69"/>
      <c r="GI2564" s="69"/>
      <c r="GJ2564" s="69"/>
      <c r="GK2564" s="69"/>
      <c r="GL2564" s="69"/>
      <c r="GM2564" s="69"/>
      <c r="GN2564" s="69"/>
      <c r="GO2564" s="69"/>
      <c r="GP2564" s="69"/>
      <c r="GQ2564" s="69"/>
      <c r="GR2564" s="69"/>
      <c r="GS2564" s="69"/>
      <c r="GT2564" s="69"/>
      <c r="GU2564" s="69"/>
      <c r="GV2564" s="69"/>
      <c r="GW2564" s="69"/>
      <c r="GX2564" s="69"/>
      <c r="GY2564" s="69"/>
      <c r="GZ2564" s="69"/>
      <c r="HA2564" s="69"/>
      <c r="HB2564" s="69"/>
      <c r="HC2564" s="69"/>
      <c r="HD2564" s="69"/>
      <c r="HE2564" s="69"/>
      <c r="HF2564" s="69"/>
      <c r="HG2564" s="69"/>
      <c r="HH2564" s="69"/>
      <c r="HI2564" s="69"/>
      <c r="HJ2564" s="69"/>
      <c r="HK2564" s="69"/>
      <c r="HL2564" s="69"/>
      <c r="HM2564" s="69"/>
      <c r="HN2564" s="69"/>
      <c r="HO2564" s="69"/>
      <c r="HP2564" s="69"/>
      <c r="HQ2564" s="69"/>
      <c r="HR2564" s="69"/>
      <c r="HS2564" s="69"/>
      <c r="HT2564" s="69"/>
      <c r="HU2564" s="69"/>
      <c r="HV2564" s="69"/>
      <c r="HW2564" s="69"/>
      <c r="HX2564" s="69"/>
      <c r="HY2564" s="69"/>
      <c r="HZ2564" s="69"/>
      <c r="IA2564" s="69"/>
      <c r="IB2564" s="69"/>
      <c r="IC2564" s="69"/>
      <c r="ID2564" s="69"/>
      <c r="IE2564" s="69"/>
      <c r="IF2564" s="69"/>
      <c r="IG2564" s="69"/>
      <c r="IH2564" s="69"/>
      <c r="II2564" s="69"/>
      <c r="IJ2564" s="69"/>
      <c r="IK2564" s="69"/>
      <c r="IL2564" s="69"/>
      <c r="IM2564" s="69"/>
      <c r="IN2564" s="69"/>
    </row>
    <row r="2565" spans="1:248" s="70" customFormat="1" ht="47.1" customHeight="1" x14ac:dyDescent="0.2">
      <c r="A2565" s="33" t="s">
        <v>1334</v>
      </c>
      <c r="B2565" s="83">
        <v>52230</v>
      </c>
      <c r="C2565" s="34" t="s">
        <v>1333</v>
      </c>
      <c r="D2565" s="361">
        <v>35000</v>
      </c>
      <c r="E2565" s="69"/>
      <c r="F2565" s="69"/>
      <c r="G2565" s="69"/>
      <c r="H2565" s="69"/>
      <c r="I2565" s="69"/>
      <c r="J2565" s="69"/>
      <c r="N2565" s="69"/>
      <c r="O2565" s="69"/>
      <c r="P2565" s="69"/>
      <c r="Q2565" s="69"/>
      <c r="R2565" s="69"/>
      <c r="S2565" s="69"/>
      <c r="T2565" s="69"/>
      <c r="U2565" s="69"/>
      <c r="V2565" s="69"/>
      <c r="W2565" s="69"/>
      <c r="X2565" s="69"/>
      <c r="Y2565" s="69"/>
      <c r="Z2565" s="69"/>
      <c r="AA2565" s="69"/>
      <c r="AB2565" s="69"/>
      <c r="AC2565" s="69"/>
      <c r="AD2565" s="69"/>
      <c r="AE2565" s="69"/>
      <c r="AF2565" s="69"/>
      <c r="AG2565" s="69"/>
      <c r="AH2565" s="69"/>
      <c r="AI2565" s="69"/>
      <c r="AJ2565" s="69"/>
      <c r="AK2565" s="69"/>
      <c r="AL2565" s="69"/>
      <c r="AM2565" s="69"/>
      <c r="AN2565" s="69"/>
      <c r="AO2565" s="69"/>
      <c r="AP2565" s="69"/>
      <c r="AQ2565" s="69"/>
      <c r="AR2565" s="69"/>
      <c r="AS2565" s="69"/>
      <c r="AT2565" s="69"/>
      <c r="AU2565" s="69"/>
      <c r="AV2565" s="69"/>
      <c r="AW2565" s="69"/>
      <c r="AX2565" s="69"/>
      <c r="AY2565" s="69"/>
      <c r="AZ2565" s="69"/>
      <c r="BA2565" s="69"/>
      <c r="BB2565" s="69"/>
      <c r="BC2565" s="69"/>
      <c r="BD2565" s="69"/>
      <c r="BE2565" s="69"/>
      <c r="BF2565" s="69"/>
      <c r="BG2565" s="69"/>
      <c r="BH2565" s="69"/>
      <c r="BI2565" s="69"/>
      <c r="BJ2565" s="69"/>
      <c r="BK2565" s="69"/>
      <c r="BL2565" s="69"/>
      <c r="BM2565" s="69"/>
      <c r="BN2565" s="69"/>
      <c r="BO2565" s="69"/>
      <c r="BP2565" s="69"/>
      <c r="BQ2565" s="69"/>
      <c r="BR2565" s="69"/>
      <c r="BS2565" s="69"/>
      <c r="BT2565" s="69"/>
      <c r="BU2565" s="69"/>
      <c r="BV2565" s="69"/>
      <c r="BW2565" s="69"/>
      <c r="BX2565" s="69"/>
      <c r="BY2565" s="69"/>
      <c r="BZ2565" s="69"/>
      <c r="CA2565" s="69"/>
      <c r="CB2565" s="69"/>
      <c r="CC2565" s="69"/>
      <c r="CD2565" s="69"/>
      <c r="CE2565" s="69"/>
      <c r="CF2565" s="69"/>
      <c r="CG2565" s="69"/>
      <c r="CH2565" s="69"/>
      <c r="CI2565" s="69"/>
      <c r="CJ2565" s="69"/>
      <c r="CK2565" s="69"/>
      <c r="CL2565" s="69"/>
      <c r="CM2565" s="69"/>
      <c r="CN2565" s="69"/>
      <c r="CO2565" s="69"/>
      <c r="CP2565" s="69"/>
      <c r="CQ2565" s="69"/>
      <c r="CR2565" s="69"/>
      <c r="CS2565" s="69"/>
      <c r="CT2565" s="69"/>
      <c r="CU2565" s="69"/>
      <c r="CV2565" s="69"/>
      <c r="CW2565" s="69"/>
      <c r="CX2565" s="69"/>
      <c r="CY2565" s="69"/>
      <c r="CZ2565" s="69"/>
      <c r="DA2565" s="69"/>
      <c r="DB2565" s="69"/>
      <c r="DC2565" s="69"/>
      <c r="DD2565" s="69"/>
      <c r="DE2565" s="69"/>
      <c r="DF2565" s="69"/>
      <c r="DG2565" s="69"/>
      <c r="DH2565" s="69"/>
      <c r="DI2565" s="69"/>
      <c r="DJ2565" s="69"/>
      <c r="DK2565" s="69"/>
      <c r="DL2565" s="69"/>
      <c r="DM2565" s="69"/>
      <c r="DN2565" s="69"/>
      <c r="DO2565" s="69"/>
      <c r="DP2565" s="69"/>
      <c r="DQ2565" s="69"/>
      <c r="DR2565" s="69"/>
      <c r="DS2565" s="69"/>
      <c r="DT2565" s="69"/>
      <c r="DU2565" s="69"/>
      <c r="DV2565" s="69"/>
      <c r="DW2565" s="69"/>
      <c r="DX2565" s="69"/>
      <c r="DY2565" s="69"/>
      <c r="DZ2565" s="69"/>
      <c r="EA2565" s="69"/>
      <c r="EB2565" s="69"/>
      <c r="EC2565" s="69"/>
      <c r="ED2565" s="69"/>
      <c r="EE2565" s="69"/>
      <c r="EF2565" s="69"/>
      <c r="EG2565" s="69"/>
      <c r="EH2565" s="69"/>
      <c r="EI2565" s="69"/>
      <c r="EJ2565" s="69"/>
      <c r="EK2565" s="69"/>
      <c r="EL2565" s="69"/>
      <c r="EM2565" s="69"/>
      <c r="EN2565" s="69"/>
      <c r="EO2565" s="69"/>
      <c r="EP2565" s="69"/>
      <c r="EQ2565" s="69"/>
      <c r="ER2565" s="69"/>
      <c r="ES2565" s="69"/>
      <c r="ET2565" s="69"/>
      <c r="EU2565" s="69"/>
      <c r="EV2565" s="69"/>
      <c r="EW2565" s="69"/>
      <c r="EX2565" s="69"/>
      <c r="EY2565" s="69"/>
      <c r="EZ2565" s="69"/>
      <c r="FA2565" s="69"/>
      <c r="FB2565" s="69"/>
      <c r="FC2565" s="69"/>
      <c r="FD2565" s="69"/>
      <c r="FE2565" s="69"/>
      <c r="FF2565" s="69"/>
      <c r="FG2565" s="69"/>
      <c r="FH2565" s="69"/>
      <c r="FI2565" s="69"/>
      <c r="FJ2565" s="69"/>
      <c r="FK2565" s="69"/>
      <c r="FL2565" s="69"/>
      <c r="FM2565" s="69"/>
      <c r="FN2565" s="69"/>
      <c r="FO2565" s="69"/>
      <c r="FP2565" s="69"/>
      <c r="FQ2565" s="69"/>
      <c r="FR2565" s="69"/>
      <c r="FS2565" s="69"/>
      <c r="FT2565" s="69"/>
      <c r="FU2565" s="69"/>
      <c r="FV2565" s="69"/>
      <c r="FW2565" s="69"/>
      <c r="FX2565" s="69"/>
      <c r="FY2565" s="69"/>
      <c r="FZ2565" s="69"/>
      <c r="GA2565" s="69"/>
      <c r="GB2565" s="69"/>
      <c r="GC2565" s="69"/>
      <c r="GD2565" s="69"/>
      <c r="GE2565" s="69"/>
      <c r="GF2565" s="69"/>
      <c r="GG2565" s="69"/>
      <c r="GH2565" s="69"/>
      <c r="GI2565" s="69"/>
      <c r="GJ2565" s="69"/>
      <c r="GK2565" s="69"/>
      <c r="GL2565" s="69"/>
      <c r="GM2565" s="69"/>
      <c r="GN2565" s="69"/>
      <c r="GO2565" s="69"/>
      <c r="GP2565" s="69"/>
      <c r="GQ2565" s="69"/>
      <c r="GR2565" s="69"/>
      <c r="GS2565" s="69"/>
      <c r="GT2565" s="69"/>
      <c r="GU2565" s="69"/>
      <c r="GV2565" s="69"/>
      <c r="GW2565" s="69"/>
      <c r="GX2565" s="69"/>
      <c r="GY2565" s="69"/>
      <c r="GZ2565" s="69"/>
      <c r="HA2565" s="69"/>
      <c r="HB2565" s="69"/>
      <c r="HC2565" s="69"/>
      <c r="HD2565" s="69"/>
      <c r="HE2565" s="69"/>
      <c r="HF2565" s="69"/>
      <c r="HG2565" s="69"/>
      <c r="HH2565" s="69"/>
      <c r="HI2565" s="69"/>
      <c r="HJ2565" s="69"/>
      <c r="HK2565" s="69"/>
      <c r="HL2565" s="69"/>
      <c r="HM2565" s="69"/>
      <c r="HN2565" s="69"/>
      <c r="HO2565" s="69"/>
      <c r="HP2565" s="69"/>
      <c r="HQ2565" s="69"/>
      <c r="HR2565" s="69"/>
      <c r="HS2565" s="69"/>
      <c r="HT2565" s="69"/>
      <c r="HU2565" s="69"/>
      <c r="HV2565" s="69"/>
      <c r="HW2565" s="69"/>
      <c r="HX2565" s="69"/>
      <c r="HY2565" s="69"/>
      <c r="HZ2565" s="69"/>
      <c r="IA2565" s="69"/>
      <c r="IB2565" s="69"/>
      <c r="IC2565" s="69"/>
      <c r="ID2565" s="69"/>
      <c r="IE2565" s="69"/>
      <c r="IF2565" s="69"/>
      <c r="IG2565" s="69"/>
      <c r="IH2565" s="69"/>
      <c r="II2565" s="69"/>
      <c r="IJ2565" s="69"/>
      <c r="IK2565" s="69"/>
      <c r="IL2565" s="69"/>
      <c r="IM2565" s="69"/>
      <c r="IN2565" s="69"/>
    </row>
    <row r="2566" spans="1:248" s="70" customFormat="1" ht="47.1" customHeight="1" x14ac:dyDescent="0.2">
      <c r="A2566" s="33" t="s">
        <v>1336</v>
      </c>
      <c r="B2566" s="83">
        <v>52231</v>
      </c>
      <c r="C2566" s="34" t="s">
        <v>1335</v>
      </c>
      <c r="D2566" s="361">
        <v>40000</v>
      </c>
      <c r="E2566" s="69"/>
      <c r="F2566" s="69"/>
      <c r="G2566" s="69"/>
      <c r="H2566" s="69"/>
      <c r="I2566" s="69"/>
      <c r="J2566" s="69"/>
      <c r="N2566" s="69"/>
      <c r="O2566" s="69"/>
      <c r="P2566" s="69"/>
      <c r="Q2566" s="69"/>
      <c r="R2566" s="69"/>
      <c r="S2566" s="69"/>
      <c r="T2566" s="69"/>
      <c r="U2566" s="69"/>
      <c r="V2566" s="69"/>
      <c r="W2566" s="69"/>
      <c r="X2566" s="69"/>
      <c r="Y2566" s="69"/>
      <c r="Z2566" s="69"/>
      <c r="AA2566" s="69"/>
      <c r="AB2566" s="69"/>
      <c r="AC2566" s="69"/>
      <c r="AD2566" s="69"/>
      <c r="AE2566" s="69"/>
      <c r="AF2566" s="69"/>
      <c r="AG2566" s="69"/>
      <c r="AH2566" s="69"/>
      <c r="AI2566" s="69"/>
      <c r="AJ2566" s="69"/>
      <c r="AK2566" s="69"/>
      <c r="AL2566" s="69"/>
      <c r="AM2566" s="69"/>
      <c r="AN2566" s="69"/>
      <c r="AO2566" s="69"/>
      <c r="AP2566" s="69"/>
      <c r="AQ2566" s="69"/>
      <c r="AR2566" s="69"/>
      <c r="AS2566" s="69"/>
      <c r="AT2566" s="69"/>
      <c r="AU2566" s="69"/>
      <c r="AV2566" s="69"/>
      <c r="AW2566" s="69"/>
      <c r="AX2566" s="69"/>
      <c r="AY2566" s="69"/>
      <c r="AZ2566" s="69"/>
      <c r="BA2566" s="69"/>
      <c r="BB2566" s="69"/>
      <c r="BC2566" s="69"/>
      <c r="BD2566" s="69"/>
      <c r="BE2566" s="69"/>
      <c r="BF2566" s="69"/>
      <c r="BG2566" s="69"/>
      <c r="BH2566" s="69"/>
      <c r="BI2566" s="69"/>
      <c r="BJ2566" s="69"/>
      <c r="BK2566" s="69"/>
      <c r="BL2566" s="69"/>
      <c r="BM2566" s="69"/>
      <c r="BN2566" s="69"/>
      <c r="BO2566" s="69"/>
      <c r="BP2566" s="69"/>
      <c r="BQ2566" s="69"/>
      <c r="BR2566" s="69"/>
      <c r="BS2566" s="69"/>
      <c r="BT2566" s="69"/>
      <c r="BU2566" s="69"/>
      <c r="BV2566" s="69"/>
      <c r="BW2566" s="69"/>
      <c r="BX2566" s="69"/>
      <c r="BY2566" s="69"/>
      <c r="BZ2566" s="69"/>
      <c r="CA2566" s="69"/>
      <c r="CB2566" s="69"/>
      <c r="CC2566" s="69"/>
      <c r="CD2566" s="69"/>
      <c r="CE2566" s="69"/>
      <c r="CF2566" s="69"/>
      <c r="CG2566" s="69"/>
      <c r="CH2566" s="69"/>
      <c r="CI2566" s="69"/>
      <c r="CJ2566" s="69"/>
      <c r="CK2566" s="69"/>
      <c r="CL2566" s="69"/>
      <c r="CM2566" s="69"/>
      <c r="CN2566" s="69"/>
      <c r="CO2566" s="69"/>
      <c r="CP2566" s="69"/>
      <c r="CQ2566" s="69"/>
      <c r="CR2566" s="69"/>
      <c r="CS2566" s="69"/>
      <c r="CT2566" s="69"/>
      <c r="CU2566" s="69"/>
      <c r="CV2566" s="69"/>
      <c r="CW2566" s="69"/>
      <c r="CX2566" s="69"/>
      <c r="CY2566" s="69"/>
      <c r="CZ2566" s="69"/>
      <c r="DA2566" s="69"/>
      <c r="DB2566" s="69"/>
      <c r="DC2566" s="69"/>
      <c r="DD2566" s="69"/>
      <c r="DE2566" s="69"/>
      <c r="DF2566" s="69"/>
      <c r="DG2566" s="69"/>
      <c r="DH2566" s="69"/>
      <c r="DI2566" s="69"/>
      <c r="DJ2566" s="69"/>
      <c r="DK2566" s="69"/>
      <c r="DL2566" s="69"/>
      <c r="DM2566" s="69"/>
      <c r="DN2566" s="69"/>
      <c r="DO2566" s="69"/>
      <c r="DP2566" s="69"/>
      <c r="DQ2566" s="69"/>
      <c r="DR2566" s="69"/>
      <c r="DS2566" s="69"/>
      <c r="DT2566" s="69"/>
      <c r="DU2566" s="69"/>
      <c r="DV2566" s="69"/>
      <c r="DW2566" s="69"/>
      <c r="DX2566" s="69"/>
      <c r="DY2566" s="69"/>
      <c r="DZ2566" s="69"/>
      <c r="EA2566" s="69"/>
      <c r="EB2566" s="69"/>
      <c r="EC2566" s="69"/>
      <c r="ED2566" s="69"/>
      <c r="EE2566" s="69"/>
      <c r="EF2566" s="69"/>
      <c r="EG2566" s="69"/>
      <c r="EH2566" s="69"/>
      <c r="EI2566" s="69"/>
      <c r="EJ2566" s="69"/>
      <c r="EK2566" s="69"/>
      <c r="EL2566" s="69"/>
      <c r="EM2566" s="69"/>
      <c r="EN2566" s="69"/>
      <c r="EO2566" s="69"/>
      <c r="EP2566" s="69"/>
      <c r="EQ2566" s="69"/>
      <c r="ER2566" s="69"/>
      <c r="ES2566" s="69"/>
      <c r="ET2566" s="69"/>
      <c r="EU2566" s="69"/>
      <c r="EV2566" s="69"/>
      <c r="EW2566" s="69"/>
      <c r="EX2566" s="69"/>
      <c r="EY2566" s="69"/>
      <c r="EZ2566" s="69"/>
      <c r="FA2566" s="69"/>
      <c r="FB2566" s="69"/>
      <c r="FC2566" s="69"/>
      <c r="FD2566" s="69"/>
      <c r="FE2566" s="69"/>
      <c r="FF2566" s="69"/>
      <c r="FG2566" s="69"/>
      <c r="FH2566" s="69"/>
      <c r="FI2566" s="69"/>
      <c r="FJ2566" s="69"/>
      <c r="FK2566" s="69"/>
      <c r="FL2566" s="69"/>
      <c r="FM2566" s="69"/>
      <c r="FN2566" s="69"/>
      <c r="FO2566" s="69"/>
      <c r="FP2566" s="69"/>
      <c r="FQ2566" s="69"/>
      <c r="FR2566" s="69"/>
      <c r="FS2566" s="69"/>
      <c r="FT2566" s="69"/>
      <c r="FU2566" s="69"/>
      <c r="FV2566" s="69"/>
      <c r="FW2566" s="69"/>
      <c r="FX2566" s="69"/>
      <c r="FY2566" s="69"/>
      <c r="FZ2566" s="69"/>
      <c r="GA2566" s="69"/>
      <c r="GB2566" s="69"/>
      <c r="GC2566" s="69"/>
      <c r="GD2566" s="69"/>
      <c r="GE2566" s="69"/>
      <c r="GF2566" s="69"/>
      <c r="GG2566" s="69"/>
      <c r="GH2566" s="69"/>
      <c r="GI2566" s="69"/>
      <c r="GJ2566" s="69"/>
      <c r="GK2566" s="69"/>
      <c r="GL2566" s="69"/>
      <c r="GM2566" s="69"/>
      <c r="GN2566" s="69"/>
      <c r="GO2566" s="69"/>
      <c r="GP2566" s="69"/>
      <c r="GQ2566" s="69"/>
      <c r="GR2566" s="69"/>
      <c r="GS2566" s="69"/>
      <c r="GT2566" s="69"/>
      <c r="GU2566" s="69"/>
      <c r="GV2566" s="69"/>
      <c r="GW2566" s="69"/>
      <c r="GX2566" s="69"/>
      <c r="GY2566" s="69"/>
      <c r="GZ2566" s="69"/>
      <c r="HA2566" s="69"/>
      <c r="HB2566" s="69"/>
      <c r="HC2566" s="69"/>
      <c r="HD2566" s="69"/>
      <c r="HE2566" s="69"/>
      <c r="HF2566" s="69"/>
      <c r="HG2566" s="69"/>
      <c r="HH2566" s="69"/>
      <c r="HI2566" s="69"/>
      <c r="HJ2566" s="69"/>
      <c r="HK2566" s="69"/>
      <c r="HL2566" s="69"/>
      <c r="HM2566" s="69"/>
      <c r="HN2566" s="69"/>
      <c r="HO2566" s="69"/>
      <c r="HP2566" s="69"/>
      <c r="HQ2566" s="69"/>
      <c r="HR2566" s="69"/>
      <c r="HS2566" s="69"/>
      <c r="HT2566" s="69"/>
      <c r="HU2566" s="69"/>
      <c r="HV2566" s="69"/>
      <c r="HW2566" s="69"/>
      <c r="HX2566" s="69"/>
      <c r="HY2566" s="69"/>
      <c r="HZ2566" s="69"/>
      <c r="IA2566" s="69"/>
      <c r="IB2566" s="69"/>
      <c r="IC2566" s="69"/>
      <c r="ID2566" s="69"/>
      <c r="IE2566" s="69"/>
      <c r="IF2566" s="69"/>
      <c r="IG2566" s="69"/>
      <c r="IH2566" s="69"/>
      <c r="II2566" s="69"/>
      <c r="IJ2566" s="69"/>
      <c r="IK2566" s="69"/>
      <c r="IL2566" s="69"/>
      <c r="IM2566" s="69"/>
      <c r="IN2566" s="69"/>
    </row>
    <row r="2567" spans="1:248" s="70" customFormat="1" ht="47.1" customHeight="1" x14ac:dyDescent="0.2">
      <c r="A2567" s="33" t="s">
        <v>1337</v>
      </c>
      <c r="B2567" s="83">
        <v>52232</v>
      </c>
      <c r="C2567" s="34" t="s">
        <v>1338</v>
      </c>
      <c r="D2567" s="361">
        <v>15000</v>
      </c>
      <c r="E2567" s="69"/>
      <c r="F2567" s="69"/>
      <c r="G2567" s="69"/>
      <c r="H2567" s="69"/>
      <c r="I2567" s="69"/>
      <c r="J2567" s="69"/>
      <c r="N2567" s="69"/>
      <c r="O2567" s="69"/>
      <c r="P2567" s="69"/>
      <c r="Q2567" s="69"/>
      <c r="R2567" s="69"/>
      <c r="S2567" s="69"/>
      <c r="T2567" s="69"/>
      <c r="U2567" s="69"/>
      <c r="V2567" s="69"/>
      <c r="W2567" s="69"/>
      <c r="X2567" s="69"/>
      <c r="Y2567" s="69"/>
      <c r="Z2567" s="69"/>
      <c r="AA2567" s="69"/>
      <c r="AB2567" s="69"/>
      <c r="AC2567" s="69"/>
      <c r="AD2567" s="69"/>
      <c r="AE2567" s="69"/>
      <c r="AF2567" s="69"/>
      <c r="AG2567" s="69"/>
      <c r="AH2567" s="69"/>
      <c r="AI2567" s="69"/>
      <c r="AJ2567" s="69"/>
      <c r="AK2567" s="69"/>
      <c r="AL2567" s="69"/>
      <c r="AM2567" s="69"/>
      <c r="AN2567" s="69"/>
      <c r="AO2567" s="69"/>
      <c r="AP2567" s="69"/>
      <c r="AQ2567" s="69"/>
      <c r="AR2567" s="69"/>
      <c r="AS2567" s="69"/>
      <c r="AT2567" s="69"/>
      <c r="AU2567" s="69"/>
      <c r="AV2567" s="69"/>
      <c r="AW2567" s="69"/>
      <c r="AX2567" s="69"/>
      <c r="AY2567" s="69"/>
      <c r="AZ2567" s="69"/>
      <c r="BA2567" s="69"/>
      <c r="BB2567" s="69"/>
      <c r="BC2567" s="69"/>
      <c r="BD2567" s="69"/>
      <c r="BE2567" s="69"/>
      <c r="BF2567" s="69"/>
      <c r="BG2567" s="69"/>
      <c r="BH2567" s="69"/>
      <c r="BI2567" s="69"/>
      <c r="BJ2567" s="69"/>
      <c r="BK2567" s="69"/>
      <c r="BL2567" s="69"/>
      <c r="BM2567" s="69"/>
      <c r="BN2567" s="69"/>
      <c r="BO2567" s="69"/>
      <c r="BP2567" s="69"/>
      <c r="BQ2567" s="69"/>
      <c r="BR2567" s="69"/>
      <c r="BS2567" s="69"/>
      <c r="BT2567" s="69"/>
      <c r="BU2567" s="69"/>
      <c r="BV2567" s="69"/>
      <c r="BW2567" s="69"/>
      <c r="BX2567" s="69"/>
      <c r="BY2567" s="69"/>
      <c r="BZ2567" s="69"/>
      <c r="CA2567" s="69"/>
      <c r="CB2567" s="69"/>
      <c r="CC2567" s="69"/>
      <c r="CD2567" s="69"/>
      <c r="CE2567" s="69"/>
      <c r="CF2567" s="69"/>
      <c r="CG2567" s="69"/>
      <c r="CH2567" s="69"/>
      <c r="CI2567" s="69"/>
      <c r="CJ2567" s="69"/>
      <c r="CK2567" s="69"/>
      <c r="CL2567" s="69"/>
      <c r="CM2567" s="69"/>
      <c r="CN2567" s="69"/>
      <c r="CO2567" s="69"/>
      <c r="CP2567" s="69"/>
      <c r="CQ2567" s="69"/>
      <c r="CR2567" s="69"/>
      <c r="CS2567" s="69"/>
      <c r="CT2567" s="69"/>
      <c r="CU2567" s="69"/>
      <c r="CV2567" s="69"/>
      <c r="CW2567" s="69"/>
      <c r="CX2567" s="69"/>
      <c r="CY2567" s="69"/>
      <c r="CZ2567" s="69"/>
      <c r="DA2567" s="69"/>
      <c r="DB2567" s="69"/>
      <c r="DC2567" s="69"/>
      <c r="DD2567" s="69"/>
      <c r="DE2567" s="69"/>
      <c r="DF2567" s="69"/>
      <c r="DG2567" s="69"/>
      <c r="DH2567" s="69"/>
      <c r="DI2567" s="69"/>
      <c r="DJ2567" s="69"/>
      <c r="DK2567" s="69"/>
      <c r="DL2567" s="69"/>
      <c r="DM2567" s="69"/>
      <c r="DN2567" s="69"/>
      <c r="DO2567" s="69"/>
      <c r="DP2567" s="69"/>
      <c r="DQ2567" s="69"/>
      <c r="DR2567" s="69"/>
      <c r="DS2567" s="69"/>
      <c r="DT2567" s="69"/>
      <c r="DU2567" s="69"/>
      <c r="DV2567" s="69"/>
      <c r="DW2567" s="69"/>
      <c r="DX2567" s="69"/>
      <c r="DY2567" s="69"/>
      <c r="DZ2567" s="69"/>
      <c r="EA2567" s="69"/>
      <c r="EB2567" s="69"/>
      <c r="EC2567" s="69"/>
      <c r="ED2567" s="69"/>
      <c r="EE2567" s="69"/>
      <c r="EF2567" s="69"/>
      <c r="EG2567" s="69"/>
      <c r="EH2567" s="69"/>
      <c r="EI2567" s="69"/>
      <c r="EJ2567" s="69"/>
      <c r="EK2567" s="69"/>
      <c r="EL2567" s="69"/>
      <c r="EM2567" s="69"/>
      <c r="EN2567" s="69"/>
      <c r="EO2567" s="69"/>
      <c r="EP2567" s="69"/>
      <c r="EQ2567" s="69"/>
      <c r="ER2567" s="69"/>
      <c r="ES2567" s="69"/>
      <c r="ET2567" s="69"/>
      <c r="EU2567" s="69"/>
      <c r="EV2567" s="69"/>
      <c r="EW2567" s="69"/>
      <c r="EX2567" s="69"/>
      <c r="EY2567" s="69"/>
      <c r="EZ2567" s="69"/>
      <c r="FA2567" s="69"/>
      <c r="FB2567" s="69"/>
      <c r="FC2567" s="69"/>
      <c r="FD2567" s="69"/>
      <c r="FE2567" s="69"/>
      <c r="FF2567" s="69"/>
      <c r="FG2567" s="69"/>
      <c r="FH2567" s="69"/>
      <c r="FI2567" s="69"/>
      <c r="FJ2567" s="69"/>
      <c r="FK2567" s="69"/>
      <c r="FL2567" s="69"/>
      <c r="FM2567" s="69"/>
      <c r="FN2567" s="69"/>
      <c r="FO2567" s="69"/>
      <c r="FP2567" s="69"/>
      <c r="FQ2567" s="69"/>
      <c r="FR2567" s="69"/>
      <c r="FS2567" s="69"/>
      <c r="FT2567" s="69"/>
      <c r="FU2567" s="69"/>
      <c r="FV2567" s="69"/>
      <c r="FW2567" s="69"/>
      <c r="FX2567" s="69"/>
      <c r="FY2567" s="69"/>
      <c r="FZ2567" s="69"/>
      <c r="GA2567" s="69"/>
      <c r="GB2567" s="69"/>
      <c r="GC2567" s="69"/>
      <c r="GD2567" s="69"/>
      <c r="GE2567" s="69"/>
      <c r="GF2567" s="69"/>
      <c r="GG2567" s="69"/>
      <c r="GH2567" s="69"/>
      <c r="GI2567" s="69"/>
      <c r="GJ2567" s="69"/>
      <c r="GK2567" s="69"/>
      <c r="GL2567" s="69"/>
      <c r="GM2567" s="69"/>
      <c r="GN2567" s="69"/>
      <c r="GO2567" s="69"/>
      <c r="GP2567" s="69"/>
      <c r="GQ2567" s="69"/>
      <c r="GR2567" s="69"/>
      <c r="GS2567" s="69"/>
      <c r="GT2567" s="69"/>
      <c r="GU2567" s="69"/>
      <c r="GV2567" s="69"/>
      <c r="GW2567" s="69"/>
      <c r="GX2567" s="69"/>
      <c r="GY2567" s="69"/>
      <c r="GZ2567" s="69"/>
      <c r="HA2567" s="69"/>
      <c r="HB2567" s="69"/>
      <c r="HC2567" s="69"/>
      <c r="HD2567" s="69"/>
      <c r="HE2567" s="69"/>
      <c r="HF2567" s="69"/>
      <c r="HG2567" s="69"/>
      <c r="HH2567" s="69"/>
      <c r="HI2567" s="69"/>
      <c r="HJ2567" s="69"/>
      <c r="HK2567" s="69"/>
      <c r="HL2567" s="69"/>
      <c r="HM2567" s="69"/>
      <c r="HN2567" s="69"/>
      <c r="HO2567" s="69"/>
      <c r="HP2567" s="69"/>
      <c r="HQ2567" s="69"/>
      <c r="HR2567" s="69"/>
      <c r="HS2567" s="69"/>
      <c r="HT2567" s="69"/>
      <c r="HU2567" s="69"/>
      <c r="HV2567" s="69"/>
      <c r="HW2567" s="69"/>
      <c r="HX2567" s="69"/>
      <c r="HY2567" s="69"/>
      <c r="HZ2567" s="69"/>
      <c r="IA2567" s="69"/>
      <c r="IB2567" s="69"/>
      <c r="IC2567" s="69"/>
      <c r="ID2567" s="69"/>
      <c r="IE2567" s="69"/>
      <c r="IF2567" s="69"/>
      <c r="IG2567" s="69"/>
      <c r="IH2567" s="69"/>
      <c r="II2567" s="69"/>
      <c r="IJ2567" s="69"/>
      <c r="IK2567" s="69"/>
      <c r="IL2567" s="69"/>
      <c r="IM2567" s="69"/>
      <c r="IN2567" s="69"/>
    </row>
    <row r="2568" spans="1:248" s="70" customFormat="1" ht="61.5" customHeight="1" x14ac:dyDescent="0.2">
      <c r="A2568" s="33" t="s">
        <v>1339</v>
      </c>
      <c r="B2568" s="83">
        <v>52233</v>
      </c>
      <c r="C2568" s="34" t="s">
        <v>1340</v>
      </c>
      <c r="D2568" s="361">
        <v>30000</v>
      </c>
      <c r="E2568" s="69"/>
      <c r="F2568" s="69"/>
      <c r="G2568" s="69"/>
      <c r="H2568" s="69"/>
      <c r="I2568" s="69"/>
      <c r="J2568" s="69"/>
      <c r="N2568" s="69"/>
      <c r="O2568" s="69"/>
      <c r="P2568" s="69"/>
      <c r="Q2568" s="69"/>
      <c r="R2568" s="69"/>
      <c r="S2568" s="69"/>
      <c r="T2568" s="69"/>
      <c r="U2568" s="69"/>
      <c r="V2568" s="69"/>
      <c r="W2568" s="69"/>
      <c r="X2568" s="69"/>
      <c r="Y2568" s="69"/>
      <c r="Z2568" s="69"/>
      <c r="AA2568" s="69"/>
      <c r="AB2568" s="69"/>
      <c r="AC2568" s="69"/>
      <c r="AD2568" s="69"/>
      <c r="AE2568" s="69"/>
      <c r="AF2568" s="69"/>
      <c r="AG2568" s="69"/>
      <c r="AH2568" s="69"/>
      <c r="AI2568" s="69"/>
      <c r="AJ2568" s="69"/>
      <c r="AK2568" s="69"/>
      <c r="AL2568" s="69"/>
      <c r="AM2568" s="69"/>
      <c r="AN2568" s="69"/>
      <c r="AO2568" s="69"/>
      <c r="AP2568" s="69"/>
      <c r="AQ2568" s="69"/>
      <c r="AR2568" s="69"/>
      <c r="AS2568" s="69"/>
      <c r="AT2568" s="69"/>
      <c r="AU2568" s="69"/>
      <c r="AV2568" s="69"/>
      <c r="AW2568" s="69"/>
      <c r="AX2568" s="69"/>
      <c r="AY2568" s="69"/>
      <c r="AZ2568" s="69"/>
      <c r="BA2568" s="69"/>
      <c r="BB2568" s="69"/>
      <c r="BC2568" s="69"/>
      <c r="BD2568" s="69"/>
      <c r="BE2568" s="69"/>
      <c r="BF2568" s="69"/>
      <c r="BG2568" s="69"/>
      <c r="BH2568" s="69"/>
      <c r="BI2568" s="69"/>
      <c r="BJ2568" s="69"/>
      <c r="BK2568" s="69"/>
      <c r="BL2568" s="69"/>
      <c r="BM2568" s="69"/>
      <c r="BN2568" s="69"/>
      <c r="BO2568" s="69"/>
      <c r="BP2568" s="69"/>
      <c r="BQ2568" s="69"/>
      <c r="BR2568" s="69"/>
      <c r="BS2568" s="69"/>
      <c r="BT2568" s="69"/>
      <c r="BU2568" s="69"/>
      <c r="BV2568" s="69"/>
      <c r="BW2568" s="69"/>
      <c r="BX2568" s="69"/>
      <c r="BY2568" s="69"/>
      <c r="BZ2568" s="69"/>
      <c r="CA2568" s="69"/>
      <c r="CB2568" s="69"/>
      <c r="CC2568" s="69"/>
      <c r="CD2568" s="69"/>
      <c r="CE2568" s="69"/>
      <c r="CF2568" s="69"/>
      <c r="CG2568" s="69"/>
      <c r="CH2568" s="69"/>
      <c r="CI2568" s="69"/>
      <c r="CJ2568" s="69"/>
      <c r="CK2568" s="69"/>
      <c r="CL2568" s="69"/>
      <c r="CM2568" s="69"/>
      <c r="CN2568" s="69"/>
      <c r="CO2568" s="69"/>
      <c r="CP2568" s="69"/>
      <c r="CQ2568" s="69"/>
      <c r="CR2568" s="69"/>
      <c r="CS2568" s="69"/>
      <c r="CT2568" s="69"/>
      <c r="CU2568" s="69"/>
      <c r="CV2568" s="69"/>
      <c r="CW2568" s="69"/>
      <c r="CX2568" s="69"/>
      <c r="CY2568" s="69"/>
      <c r="CZ2568" s="69"/>
      <c r="DA2568" s="69"/>
      <c r="DB2568" s="69"/>
      <c r="DC2568" s="69"/>
      <c r="DD2568" s="69"/>
      <c r="DE2568" s="69"/>
      <c r="DF2568" s="69"/>
      <c r="DG2568" s="69"/>
      <c r="DH2568" s="69"/>
      <c r="DI2568" s="69"/>
      <c r="DJ2568" s="69"/>
      <c r="DK2568" s="69"/>
      <c r="DL2568" s="69"/>
      <c r="DM2568" s="69"/>
      <c r="DN2568" s="69"/>
      <c r="DO2568" s="69"/>
      <c r="DP2568" s="69"/>
      <c r="DQ2568" s="69"/>
      <c r="DR2568" s="69"/>
      <c r="DS2568" s="69"/>
      <c r="DT2568" s="69"/>
      <c r="DU2568" s="69"/>
      <c r="DV2568" s="69"/>
      <c r="DW2568" s="69"/>
      <c r="DX2568" s="69"/>
      <c r="DY2568" s="69"/>
      <c r="DZ2568" s="69"/>
      <c r="EA2568" s="69"/>
      <c r="EB2568" s="69"/>
      <c r="EC2568" s="69"/>
      <c r="ED2568" s="69"/>
      <c r="EE2568" s="69"/>
      <c r="EF2568" s="69"/>
      <c r="EG2568" s="69"/>
      <c r="EH2568" s="69"/>
      <c r="EI2568" s="69"/>
      <c r="EJ2568" s="69"/>
      <c r="EK2568" s="69"/>
      <c r="EL2568" s="69"/>
      <c r="EM2568" s="69"/>
      <c r="EN2568" s="69"/>
      <c r="EO2568" s="69"/>
      <c r="EP2568" s="69"/>
      <c r="EQ2568" s="69"/>
      <c r="ER2568" s="69"/>
      <c r="ES2568" s="69"/>
      <c r="ET2568" s="69"/>
      <c r="EU2568" s="69"/>
      <c r="EV2568" s="69"/>
      <c r="EW2568" s="69"/>
      <c r="EX2568" s="69"/>
      <c r="EY2568" s="69"/>
      <c r="EZ2568" s="69"/>
      <c r="FA2568" s="69"/>
      <c r="FB2568" s="69"/>
      <c r="FC2568" s="69"/>
      <c r="FD2568" s="69"/>
      <c r="FE2568" s="69"/>
      <c r="FF2568" s="69"/>
      <c r="FG2568" s="69"/>
      <c r="FH2568" s="69"/>
      <c r="FI2568" s="69"/>
      <c r="FJ2568" s="69"/>
      <c r="FK2568" s="69"/>
      <c r="FL2568" s="69"/>
      <c r="FM2568" s="69"/>
      <c r="FN2568" s="69"/>
      <c r="FO2568" s="69"/>
      <c r="FP2568" s="69"/>
      <c r="FQ2568" s="69"/>
      <c r="FR2568" s="69"/>
      <c r="FS2568" s="69"/>
      <c r="FT2568" s="69"/>
      <c r="FU2568" s="69"/>
      <c r="FV2568" s="69"/>
      <c r="FW2568" s="69"/>
      <c r="FX2568" s="69"/>
      <c r="FY2568" s="69"/>
      <c r="FZ2568" s="69"/>
      <c r="GA2568" s="69"/>
      <c r="GB2568" s="69"/>
      <c r="GC2568" s="69"/>
      <c r="GD2568" s="69"/>
      <c r="GE2568" s="69"/>
      <c r="GF2568" s="69"/>
      <c r="GG2568" s="69"/>
      <c r="GH2568" s="69"/>
      <c r="GI2568" s="69"/>
      <c r="GJ2568" s="69"/>
      <c r="GK2568" s="69"/>
      <c r="GL2568" s="69"/>
      <c r="GM2568" s="69"/>
      <c r="GN2568" s="69"/>
      <c r="GO2568" s="69"/>
      <c r="GP2568" s="69"/>
      <c r="GQ2568" s="69"/>
      <c r="GR2568" s="69"/>
      <c r="GS2568" s="69"/>
      <c r="GT2568" s="69"/>
      <c r="GU2568" s="69"/>
      <c r="GV2568" s="69"/>
      <c r="GW2568" s="69"/>
      <c r="GX2568" s="69"/>
      <c r="GY2568" s="69"/>
      <c r="GZ2568" s="69"/>
      <c r="HA2568" s="69"/>
      <c r="HB2568" s="69"/>
      <c r="HC2568" s="69"/>
      <c r="HD2568" s="69"/>
      <c r="HE2568" s="69"/>
      <c r="HF2568" s="69"/>
      <c r="HG2568" s="69"/>
      <c r="HH2568" s="69"/>
      <c r="HI2568" s="69"/>
      <c r="HJ2568" s="69"/>
      <c r="HK2568" s="69"/>
      <c r="HL2568" s="69"/>
      <c r="HM2568" s="69"/>
      <c r="HN2568" s="69"/>
      <c r="HO2568" s="69"/>
      <c r="HP2568" s="69"/>
      <c r="HQ2568" s="69"/>
      <c r="HR2568" s="69"/>
      <c r="HS2568" s="69"/>
      <c r="HT2568" s="69"/>
      <c r="HU2568" s="69"/>
      <c r="HV2568" s="69"/>
      <c r="HW2568" s="69"/>
      <c r="HX2568" s="69"/>
      <c r="HY2568" s="69"/>
      <c r="HZ2568" s="69"/>
      <c r="IA2568" s="69"/>
      <c r="IB2568" s="69"/>
      <c r="IC2568" s="69"/>
      <c r="ID2568" s="69"/>
      <c r="IE2568" s="69"/>
      <c r="IF2568" s="69"/>
      <c r="IG2568" s="69"/>
      <c r="IH2568" s="69"/>
      <c r="II2568" s="69"/>
      <c r="IJ2568" s="69"/>
      <c r="IK2568" s="69"/>
      <c r="IL2568" s="69"/>
      <c r="IM2568" s="69"/>
      <c r="IN2568" s="69"/>
    </row>
    <row r="2569" spans="1:248" s="70" customFormat="1" ht="75.75" customHeight="1" x14ac:dyDescent="0.2">
      <c r="A2569" s="33" t="s">
        <v>1341</v>
      </c>
      <c r="B2569" s="83">
        <v>52234</v>
      </c>
      <c r="C2569" s="34" t="s">
        <v>1342</v>
      </c>
      <c r="D2569" s="361">
        <v>8000</v>
      </c>
      <c r="E2569" s="69"/>
      <c r="F2569" s="69"/>
      <c r="G2569" s="69"/>
      <c r="H2569" s="69"/>
      <c r="I2569" s="69"/>
      <c r="J2569" s="69"/>
      <c r="N2569" s="69"/>
      <c r="O2569" s="69"/>
      <c r="P2569" s="69"/>
      <c r="Q2569" s="69"/>
      <c r="R2569" s="69"/>
      <c r="S2569" s="69"/>
      <c r="T2569" s="69"/>
      <c r="U2569" s="69"/>
      <c r="V2569" s="69"/>
      <c r="W2569" s="69"/>
      <c r="X2569" s="69"/>
      <c r="Y2569" s="69"/>
      <c r="Z2569" s="69"/>
      <c r="AA2569" s="69"/>
      <c r="AB2569" s="69"/>
      <c r="AC2569" s="69"/>
      <c r="AD2569" s="69"/>
      <c r="AE2569" s="69"/>
      <c r="AF2569" s="69"/>
      <c r="AG2569" s="69"/>
      <c r="AH2569" s="69"/>
      <c r="AI2569" s="69"/>
      <c r="AJ2569" s="69"/>
      <c r="AK2569" s="69"/>
      <c r="AL2569" s="69"/>
      <c r="AM2569" s="69"/>
      <c r="AN2569" s="69"/>
      <c r="AO2569" s="69"/>
      <c r="AP2569" s="69"/>
      <c r="AQ2569" s="69"/>
      <c r="AR2569" s="69"/>
      <c r="AS2569" s="69"/>
      <c r="AT2569" s="69"/>
      <c r="AU2569" s="69"/>
      <c r="AV2569" s="69"/>
      <c r="AW2569" s="69"/>
      <c r="AX2569" s="69"/>
      <c r="AY2569" s="69"/>
      <c r="AZ2569" s="69"/>
      <c r="BA2569" s="69"/>
      <c r="BB2569" s="69"/>
      <c r="BC2569" s="69"/>
      <c r="BD2569" s="69"/>
      <c r="BE2569" s="69"/>
      <c r="BF2569" s="69"/>
      <c r="BG2569" s="69"/>
      <c r="BH2569" s="69"/>
      <c r="BI2569" s="69"/>
      <c r="BJ2569" s="69"/>
      <c r="BK2569" s="69"/>
      <c r="BL2569" s="69"/>
      <c r="BM2569" s="69"/>
      <c r="BN2569" s="69"/>
      <c r="BO2569" s="69"/>
      <c r="BP2569" s="69"/>
      <c r="BQ2569" s="69"/>
      <c r="BR2569" s="69"/>
      <c r="BS2569" s="69"/>
      <c r="BT2569" s="69"/>
      <c r="BU2569" s="69"/>
      <c r="BV2569" s="69"/>
      <c r="BW2569" s="69"/>
      <c r="BX2569" s="69"/>
      <c r="BY2569" s="69"/>
      <c r="BZ2569" s="69"/>
      <c r="CA2569" s="69"/>
      <c r="CB2569" s="69"/>
      <c r="CC2569" s="69"/>
      <c r="CD2569" s="69"/>
      <c r="CE2569" s="69"/>
      <c r="CF2569" s="69"/>
      <c r="CG2569" s="69"/>
      <c r="CH2569" s="69"/>
      <c r="CI2569" s="69"/>
      <c r="CJ2569" s="69"/>
      <c r="CK2569" s="69"/>
      <c r="CL2569" s="69"/>
      <c r="CM2569" s="69"/>
      <c r="CN2569" s="69"/>
      <c r="CO2569" s="69"/>
      <c r="CP2569" s="69"/>
      <c r="CQ2569" s="69"/>
      <c r="CR2569" s="69"/>
      <c r="CS2569" s="69"/>
      <c r="CT2569" s="69"/>
      <c r="CU2569" s="69"/>
      <c r="CV2569" s="69"/>
      <c r="CW2569" s="69"/>
      <c r="CX2569" s="69"/>
      <c r="CY2569" s="69"/>
      <c r="CZ2569" s="69"/>
      <c r="DA2569" s="69"/>
      <c r="DB2569" s="69"/>
      <c r="DC2569" s="69"/>
      <c r="DD2569" s="69"/>
      <c r="DE2569" s="69"/>
      <c r="DF2569" s="69"/>
      <c r="DG2569" s="69"/>
      <c r="DH2569" s="69"/>
      <c r="DI2569" s="69"/>
      <c r="DJ2569" s="69"/>
      <c r="DK2569" s="69"/>
      <c r="DL2569" s="69"/>
      <c r="DM2569" s="69"/>
      <c r="DN2569" s="69"/>
      <c r="DO2569" s="69"/>
      <c r="DP2569" s="69"/>
      <c r="DQ2569" s="69"/>
      <c r="DR2569" s="69"/>
      <c r="DS2569" s="69"/>
      <c r="DT2569" s="69"/>
      <c r="DU2569" s="69"/>
      <c r="DV2569" s="69"/>
      <c r="DW2569" s="69"/>
      <c r="DX2569" s="69"/>
      <c r="DY2569" s="69"/>
      <c r="DZ2569" s="69"/>
      <c r="EA2569" s="69"/>
      <c r="EB2569" s="69"/>
      <c r="EC2569" s="69"/>
      <c r="ED2569" s="69"/>
      <c r="EE2569" s="69"/>
      <c r="EF2569" s="69"/>
      <c r="EG2569" s="69"/>
      <c r="EH2569" s="69"/>
      <c r="EI2569" s="69"/>
      <c r="EJ2569" s="69"/>
      <c r="EK2569" s="69"/>
      <c r="EL2569" s="69"/>
      <c r="EM2569" s="69"/>
      <c r="EN2569" s="69"/>
      <c r="EO2569" s="69"/>
      <c r="EP2569" s="69"/>
      <c r="EQ2569" s="69"/>
      <c r="ER2569" s="69"/>
      <c r="ES2569" s="69"/>
      <c r="ET2569" s="69"/>
      <c r="EU2569" s="69"/>
      <c r="EV2569" s="69"/>
      <c r="EW2569" s="69"/>
      <c r="EX2569" s="69"/>
      <c r="EY2569" s="69"/>
      <c r="EZ2569" s="69"/>
      <c r="FA2569" s="69"/>
      <c r="FB2569" s="69"/>
      <c r="FC2569" s="69"/>
      <c r="FD2569" s="69"/>
      <c r="FE2569" s="69"/>
      <c r="FF2569" s="69"/>
      <c r="FG2569" s="69"/>
      <c r="FH2569" s="69"/>
      <c r="FI2569" s="69"/>
      <c r="FJ2569" s="69"/>
      <c r="FK2569" s="69"/>
      <c r="FL2569" s="69"/>
      <c r="FM2569" s="69"/>
      <c r="FN2569" s="69"/>
      <c r="FO2569" s="69"/>
      <c r="FP2569" s="69"/>
      <c r="FQ2569" s="69"/>
      <c r="FR2569" s="69"/>
      <c r="FS2569" s="69"/>
      <c r="FT2569" s="69"/>
      <c r="FU2569" s="69"/>
      <c r="FV2569" s="69"/>
      <c r="FW2569" s="69"/>
      <c r="FX2569" s="69"/>
      <c r="FY2569" s="69"/>
      <c r="FZ2569" s="69"/>
      <c r="GA2569" s="69"/>
      <c r="GB2569" s="69"/>
      <c r="GC2569" s="69"/>
      <c r="GD2569" s="69"/>
      <c r="GE2569" s="69"/>
      <c r="GF2569" s="69"/>
      <c r="GG2569" s="69"/>
      <c r="GH2569" s="69"/>
      <c r="GI2569" s="69"/>
      <c r="GJ2569" s="69"/>
      <c r="GK2569" s="69"/>
      <c r="GL2569" s="69"/>
      <c r="GM2569" s="69"/>
      <c r="GN2569" s="69"/>
      <c r="GO2569" s="69"/>
      <c r="GP2569" s="69"/>
      <c r="GQ2569" s="69"/>
      <c r="GR2569" s="69"/>
      <c r="GS2569" s="69"/>
      <c r="GT2569" s="69"/>
      <c r="GU2569" s="69"/>
      <c r="GV2569" s="69"/>
      <c r="GW2569" s="69"/>
      <c r="GX2569" s="69"/>
      <c r="GY2569" s="69"/>
      <c r="GZ2569" s="69"/>
      <c r="HA2569" s="69"/>
      <c r="HB2569" s="69"/>
      <c r="HC2569" s="69"/>
      <c r="HD2569" s="69"/>
      <c r="HE2569" s="69"/>
      <c r="HF2569" s="69"/>
      <c r="HG2569" s="69"/>
      <c r="HH2569" s="69"/>
      <c r="HI2569" s="69"/>
      <c r="HJ2569" s="69"/>
      <c r="HK2569" s="69"/>
      <c r="HL2569" s="69"/>
      <c r="HM2569" s="69"/>
      <c r="HN2569" s="69"/>
      <c r="HO2569" s="69"/>
      <c r="HP2569" s="69"/>
      <c r="HQ2569" s="69"/>
      <c r="HR2569" s="69"/>
      <c r="HS2569" s="69"/>
      <c r="HT2569" s="69"/>
      <c r="HU2569" s="69"/>
      <c r="HV2569" s="69"/>
      <c r="HW2569" s="69"/>
      <c r="HX2569" s="69"/>
      <c r="HY2569" s="69"/>
      <c r="HZ2569" s="69"/>
      <c r="IA2569" s="69"/>
      <c r="IB2569" s="69"/>
      <c r="IC2569" s="69"/>
      <c r="ID2569" s="69"/>
      <c r="IE2569" s="69"/>
      <c r="IF2569" s="69"/>
      <c r="IG2569" s="69"/>
      <c r="IH2569" s="69"/>
      <c r="II2569" s="69"/>
      <c r="IJ2569" s="69"/>
      <c r="IK2569" s="69"/>
      <c r="IL2569" s="69"/>
      <c r="IM2569" s="69"/>
      <c r="IN2569" s="69"/>
    </row>
    <row r="2570" spans="1:248" s="70" customFormat="1" ht="76.5" customHeight="1" x14ac:dyDescent="0.2">
      <c r="A2570" s="33" t="s">
        <v>1343</v>
      </c>
      <c r="B2570" s="83">
        <v>52235</v>
      </c>
      <c r="C2570" s="34" t="s">
        <v>1344</v>
      </c>
      <c r="D2570" s="361">
        <v>30000</v>
      </c>
      <c r="E2570" s="69"/>
      <c r="F2570" s="69"/>
      <c r="G2570" s="69"/>
      <c r="H2570" s="69"/>
      <c r="I2570" s="69"/>
      <c r="J2570" s="69"/>
      <c r="N2570" s="69"/>
      <c r="O2570" s="69"/>
      <c r="P2570" s="69"/>
      <c r="Q2570" s="69"/>
      <c r="R2570" s="69"/>
      <c r="S2570" s="69"/>
      <c r="T2570" s="69"/>
      <c r="U2570" s="69"/>
      <c r="V2570" s="69"/>
      <c r="W2570" s="69"/>
      <c r="X2570" s="69"/>
      <c r="Y2570" s="69"/>
      <c r="Z2570" s="69"/>
      <c r="AA2570" s="69"/>
      <c r="AB2570" s="69"/>
      <c r="AC2570" s="69"/>
      <c r="AD2570" s="69"/>
      <c r="AE2570" s="69"/>
      <c r="AF2570" s="69"/>
      <c r="AG2570" s="69"/>
      <c r="AH2570" s="69"/>
      <c r="AI2570" s="69"/>
      <c r="AJ2570" s="69"/>
      <c r="AK2570" s="69"/>
      <c r="AL2570" s="69"/>
      <c r="AM2570" s="69"/>
      <c r="AN2570" s="69"/>
      <c r="AO2570" s="69"/>
      <c r="AP2570" s="69"/>
      <c r="AQ2570" s="69"/>
      <c r="AR2570" s="69"/>
      <c r="AS2570" s="69"/>
      <c r="AT2570" s="69"/>
      <c r="AU2570" s="69"/>
      <c r="AV2570" s="69"/>
      <c r="AW2570" s="69"/>
      <c r="AX2570" s="69"/>
      <c r="AY2570" s="69"/>
      <c r="AZ2570" s="69"/>
      <c r="BA2570" s="69"/>
      <c r="BB2570" s="69"/>
      <c r="BC2570" s="69"/>
      <c r="BD2570" s="69"/>
      <c r="BE2570" s="69"/>
      <c r="BF2570" s="69"/>
      <c r="BG2570" s="69"/>
      <c r="BH2570" s="69"/>
      <c r="BI2570" s="69"/>
      <c r="BJ2570" s="69"/>
      <c r="BK2570" s="69"/>
      <c r="BL2570" s="69"/>
      <c r="BM2570" s="69"/>
      <c r="BN2570" s="69"/>
      <c r="BO2570" s="69"/>
      <c r="BP2570" s="69"/>
      <c r="BQ2570" s="69"/>
      <c r="BR2570" s="69"/>
      <c r="BS2570" s="69"/>
      <c r="BT2570" s="69"/>
      <c r="BU2570" s="69"/>
      <c r="BV2570" s="69"/>
      <c r="BW2570" s="69"/>
      <c r="BX2570" s="69"/>
      <c r="BY2570" s="69"/>
      <c r="BZ2570" s="69"/>
      <c r="CA2570" s="69"/>
      <c r="CB2570" s="69"/>
      <c r="CC2570" s="69"/>
      <c r="CD2570" s="69"/>
      <c r="CE2570" s="69"/>
      <c r="CF2570" s="69"/>
      <c r="CG2570" s="69"/>
      <c r="CH2570" s="69"/>
      <c r="CI2570" s="69"/>
      <c r="CJ2570" s="69"/>
      <c r="CK2570" s="69"/>
      <c r="CL2570" s="69"/>
      <c r="CM2570" s="69"/>
      <c r="CN2570" s="69"/>
      <c r="CO2570" s="69"/>
      <c r="CP2570" s="69"/>
      <c r="CQ2570" s="69"/>
      <c r="CR2570" s="69"/>
      <c r="CS2570" s="69"/>
      <c r="CT2570" s="69"/>
      <c r="CU2570" s="69"/>
      <c r="CV2570" s="69"/>
      <c r="CW2570" s="69"/>
      <c r="CX2570" s="69"/>
      <c r="CY2570" s="69"/>
      <c r="CZ2570" s="69"/>
      <c r="DA2570" s="69"/>
      <c r="DB2570" s="69"/>
      <c r="DC2570" s="69"/>
      <c r="DD2570" s="69"/>
      <c r="DE2570" s="69"/>
      <c r="DF2570" s="69"/>
      <c r="DG2570" s="69"/>
      <c r="DH2570" s="69"/>
      <c r="DI2570" s="69"/>
      <c r="DJ2570" s="69"/>
      <c r="DK2570" s="69"/>
      <c r="DL2570" s="69"/>
      <c r="DM2570" s="69"/>
      <c r="DN2570" s="69"/>
      <c r="DO2570" s="69"/>
      <c r="DP2570" s="69"/>
      <c r="DQ2570" s="69"/>
      <c r="DR2570" s="69"/>
      <c r="DS2570" s="69"/>
      <c r="DT2570" s="69"/>
      <c r="DU2570" s="69"/>
      <c r="DV2570" s="69"/>
      <c r="DW2570" s="69"/>
      <c r="DX2570" s="69"/>
      <c r="DY2570" s="69"/>
      <c r="DZ2570" s="69"/>
      <c r="EA2570" s="69"/>
      <c r="EB2570" s="69"/>
      <c r="EC2570" s="69"/>
      <c r="ED2570" s="69"/>
      <c r="EE2570" s="69"/>
      <c r="EF2570" s="69"/>
      <c r="EG2570" s="69"/>
      <c r="EH2570" s="69"/>
      <c r="EI2570" s="69"/>
      <c r="EJ2570" s="69"/>
      <c r="EK2570" s="69"/>
      <c r="EL2570" s="69"/>
      <c r="EM2570" s="69"/>
      <c r="EN2570" s="69"/>
      <c r="EO2570" s="69"/>
      <c r="EP2570" s="69"/>
      <c r="EQ2570" s="69"/>
      <c r="ER2570" s="69"/>
      <c r="ES2570" s="69"/>
      <c r="ET2570" s="69"/>
      <c r="EU2570" s="69"/>
      <c r="EV2570" s="69"/>
      <c r="EW2570" s="69"/>
      <c r="EX2570" s="69"/>
      <c r="EY2570" s="69"/>
      <c r="EZ2570" s="69"/>
      <c r="FA2570" s="69"/>
      <c r="FB2570" s="69"/>
      <c r="FC2570" s="69"/>
      <c r="FD2570" s="69"/>
      <c r="FE2570" s="69"/>
      <c r="FF2570" s="69"/>
      <c r="FG2570" s="69"/>
      <c r="FH2570" s="69"/>
      <c r="FI2570" s="69"/>
      <c r="FJ2570" s="69"/>
      <c r="FK2570" s="69"/>
      <c r="FL2570" s="69"/>
      <c r="FM2570" s="69"/>
      <c r="FN2570" s="69"/>
      <c r="FO2570" s="69"/>
      <c r="FP2570" s="69"/>
      <c r="FQ2570" s="69"/>
      <c r="FR2570" s="69"/>
      <c r="FS2570" s="69"/>
      <c r="FT2570" s="69"/>
      <c r="FU2570" s="69"/>
      <c r="FV2570" s="69"/>
      <c r="FW2570" s="69"/>
      <c r="FX2570" s="69"/>
      <c r="FY2570" s="69"/>
      <c r="FZ2570" s="69"/>
      <c r="GA2570" s="69"/>
      <c r="GB2570" s="69"/>
      <c r="GC2570" s="69"/>
      <c r="GD2570" s="69"/>
      <c r="GE2570" s="69"/>
      <c r="GF2570" s="69"/>
      <c r="GG2570" s="69"/>
      <c r="GH2570" s="69"/>
      <c r="GI2570" s="69"/>
      <c r="GJ2570" s="69"/>
      <c r="GK2570" s="69"/>
      <c r="GL2570" s="69"/>
      <c r="GM2570" s="69"/>
      <c r="GN2570" s="69"/>
      <c r="GO2570" s="69"/>
      <c r="GP2570" s="69"/>
      <c r="GQ2570" s="69"/>
      <c r="GR2570" s="69"/>
      <c r="GS2570" s="69"/>
      <c r="GT2570" s="69"/>
      <c r="GU2570" s="69"/>
      <c r="GV2570" s="69"/>
      <c r="GW2570" s="69"/>
      <c r="GX2570" s="69"/>
      <c r="GY2570" s="69"/>
      <c r="GZ2570" s="69"/>
      <c r="HA2570" s="69"/>
      <c r="HB2570" s="69"/>
      <c r="HC2570" s="69"/>
      <c r="HD2570" s="69"/>
      <c r="HE2570" s="69"/>
      <c r="HF2570" s="69"/>
      <c r="HG2570" s="69"/>
      <c r="HH2570" s="69"/>
      <c r="HI2570" s="69"/>
      <c r="HJ2570" s="69"/>
      <c r="HK2570" s="69"/>
      <c r="HL2570" s="69"/>
      <c r="HM2570" s="69"/>
      <c r="HN2570" s="69"/>
      <c r="HO2570" s="69"/>
      <c r="HP2570" s="69"/>
      <c r="HQ2570" s="69"/>
      <c r="HR2570" s="69"/>
      <c r="HS2570" s="69"/>
      <c r="HT2570" s="69"/>
      <c r="HU2570" s="69"/>
      <c r="HV2570" s="69"/>
      <c r="HW2570" s="69"/>
      <c r="HX2570" s="69"/>
      <c r="HY2570" s="69"/>
      <c r="HZ2570" s="69"/>
      <c r="IA2570" s="69"/>
      <c r="IB2570" s="69"/>
      <c r="IC2570" s="69"/>
      <c r="ID2570" s="69"/>
      <c r="IE2570" s="69"/>
      <c r="IF2570" s="69"/>
      <c r="IG2570" s="69"/>
      <c r="IH2570" s="69"/>
      <c r="II2570" s="69"/>
      <c r="IJ2570" s="69"/>
      <c r="IK2570" s="69"/>
      <c r="IL2570" s="69"/>
      <c r="IM2570" s="69"/>
      <c r="IN2570" s="69"/>
    </row>
    <row r="2571" spans="1:248" s="70" customFormat="1" ht="65.099999999999994" customHeight="1" x14ac:dyDescent="0.2">
      <c r="A2571" s="33" t="s">
        <v>1345</v>
      </c>
      <c r="B2571" s="83">
        <v>52236</v>
      </c>
      <c r="C2571" s="34" t="s">
        <v>1012</v>
      </c>
      <c r="D2571" s="361">
        <v>30000</v>
      </c>
      <c r="E2571" s="69"/>
      <c r="F2571" s="69"/>
      <c r="G2571" s="69"/>
      <c r="H2571" s="69"/>
      <c r="I2571" s="69"/>
      <c r="J2571" s="69"/>
      <c r="N2571" s="69"/>
      <c r="O2571" s="69"/>
      <c r="P2571" s="69"/>
      <c r="Q2571" s="69"/>
      <c r="R2571" s="69"/>
      <c r="S2571" s="69"/>
      <c r="T2571" s="69"/>
      <c r="U2571" s="69"/>
      <c r="V2571" s="69"/>
      <c r="W2571" s="69"/>
      <c r="X2571" s="69"/>
      <c r="Y2571" s="69"/>
      <c r="Z2571" s="69"/>
      <c r="AA2571" s="69"/>
      <c r="AB2571" s="69"/>
      <c r="AC2571" s="69"/>
      <c r="AD2571" s="69"/>
      <c r="AE2571" s="69"/>
      <c r="AF2571" s="69"/>
      <c r="AG2571" s="69"/>
      <c r="AH2571" s="69"/>
      <c r="AI2571" s="69"/>
      <c r="AJ2571" s="69"/>
      <c r="AK2571" s="69"/>
      <c r="AL2571" s="69"/>
      <c r="AM2571" s="69"/>
      <c r="AN2571" s="69"/>
      <c r="AO2571" s="69"/>
      <c r="AP2571" s="69"/>
      <c r="AQ2571" s="69"/>
      <c r="AR2571" s="69"/>
      <c r="AS2571" s="69"/>
      <c r="AT2571" s="69"/>
      <c r="AU2571" s="69"/>
      <c r="AV2571" s="69"/>
      <c r="AW2571" s="69"/>
      <c r="AX2571" s="69"/>
      <c r="AY2571" s="69"/>
      <c r="AZ2571" s="69"/>
      <c r="BA2571" s="69"/>
      <c r="BB2571" s="69"/>
      <c r="BC2571" s="69"/>
      <c r="BD2571" s="69"/>
      <c r="BE2571" s="69"/>
      <c r="BF2571" s="69"/>
      <c r="BG2571" s="69"/>
      <c r="BH2571" s="69"/>
      <c r="BI2571" s="69"/>
      <c r="BJ2571" s="69"/>
      <c r="BK2571" s="69"/>
      <c r="BL2571" s="69"/>
      <c r="BM2571" s="69"/>
      <c r="BN2571" s="69"/>
      <c r="BO2571" s="69"/>
      <c r="BP2571" s="69"/>
      <c r="BQ2571" s="69"/>
      <c r="BR2571" s="69"/>
      <c r="BS2571" s="69"/>
      <c r="BT2571" s="69"/>
      <c r="BU2571" s="69"/>
      <c r="BV2571" s="69"/>
      <c r="BW2571" s="69"/>
      <c r="BX2571" s="69"/>
      <c r="BY2571" s="69"/>
      <c r="BZ2571" s="69"/>
      <c r="CA2571" s="69"/>
      <c r="CB2571" s="69"/>
      <c r="CC2571" s="69"/>
      <c r="CD2571" s="69"/>
      <c r="CE2571" s="69"/>
      <c r="CF2571" s="69"/>
      <c r="CG2571" s="69"/>
      <c r="CH2571" s="69"/>
      <c r="CI2571" s="69"/>
      <c r="CJ2571" s="69"/>
      <c r="CK2571" s="69"/>
      <c r="CL2571" s="69"/>
      <c r="CM2571" s="69"/>
      <c r="CN2571" s="69"/>
      <c r="CO2571" s="69"/>
      <c r="CP2571" s="69"/>
      <c r="CQ2571" s="69"/>
      <c r="CR2571" s="69"/>
      <c r="CS2571" s="69"/>
      <c r="CT2571" s="69"/>
      <c r="CU2571" s="69"/>
      <c r="CV2571" s="69"/>
      <c r="CW2571" s="69"/>
      <c r="CX2571" s="69"/>
      <c r="CY2571" s="69"/>
      <c r="CZ2571" s="69"/>
      <c r="DA2571" s="69"/>
      <c r="DB2571" s="69"/>
      <c r="DC2571" s="69"/>
      <c r="DD2571" s="69"/>
      <c r="DE2571" s="69"/>
      <c r="DF2571" s="69"/>
      <c r="DG2571" s="69"/>
      <c r="DH2571" s="69"/>
      <c r="DI2571" s="69"/>
      <c r="DJ2571" s="69"/>
      <c r="DK2571" s="69"/>
      <c r="DL2571" s="69"/>
      <c r="DM2571" s="69"/>
      <c r="DN2571" s="69"/>
      <c r="DO2571" s="69"/>
      <c r="DP2571" s="69"/>
      <c r="DQ2571" s="69"/>
      <c r="DR2571" s="69"/>
      <c r="DS2571" s="69"/>
      <c r="DT2571" s="69"/>
      <c r="DU2571" s="69"/>
      <c r="DV2571" s="69"/>
      <c r="DW2571" s="69"/>
      <c r="DX2571" s="69"/>
      <c r="DY2571" s="69"/>
      <c r="DZ2571" s="69"/>
      <c r="EA2571" s="69"/>
      <c r="EB2571" s="69"/>
      <c r="EC2571" s="69"/>
      <c r="ED2571" s="69"/>
      <c r="EE2571" s="69"/>
      <c r="EF2571" s="69"/>
      <c r="EG2571" s="69"/>
      <c r="EH2571" s="69"/>
      <c r="EI2571" s="69"/>
      <c r="EJ2571" s="69"/>
      <c r="EK2571" s="69"/>
      <c r="EL2571" s="69"/>
      <c r="EM2571" s="69"/>
      <c r="EN2571" s="69"/>
      <c r="EO2571" s="69"/>
      <c r="EP2571" s="69"/>
      <c r="EQ2571" s="69"/>
      <c r="ER2571" s="69"/>
      <c r="ES2571" s="69"/>
      <c r="ET2571" s="69"/>
      <c r="EU2571" s="69"/>
      <c r="EV2571" s="69"/>
      <c r="EW2571" s="69"/>
      <c r="EX2571" s="69"/>
      <c r="EY2571" s="69"/>
      <c r="EZ2571" s="69"/>
      <c r="FA2571" s="69"/>
      <c r="FB2571" s="69"/>
      <c r="FC2571" s="69"/>
      <c r="FD2571" s="69"/>
      <c r="FE2571" s="69"/>
      <c r="FF2571" s="69"/>
      <c r="FG2571" s="69"/>
      <c r="FH2571" s="69"/>
      <c r="FI2571" s="69"/>
      <c r="FJ2571" s="69"/>
      <c r="FK2571" s="69"/>
      <c r="FL2571" s="69"/>
      <c r="FM2571" s="69"/>
      <c r="FN2571" s="69"/>
      <c r="FO2571" s="69"/>
      <c r="FP2571" s="69"/>
      <c r="FQ2571" s="69"/>
      <c r="FR2571" s="69"/>
      <c r="FS2571" s="69"/>
      <c r="FT2571" s="69"/>
      <c r="FU2571" s="69"/>
      <c r="FV2571" s="69"/>
      <c r="FW2571" s="69"/>
      <c r="FX2571" s="69"/>
      <c r="FY2571" s="69"/>
      <c r="FZ2571" s="69"/>
      <c r="GA2571" s="69"/>
      <c r="GB2571" s="69"/>
      <c r="GC2571" s="69"/>
      <c r="GD2571" s="69"/>
      <c r="GE2571" s="69"/>
      <c r="GF2571" s="69"/>
      <c r="GG2571" s="69"/>
      <c r="GH2571" s="69"/>
      <c r="GI2571" s="69"/>
      <c r="GJ2571" s="69"/>
      <c r="GK2571" s="69"/>
      <c r="GL2571" s="69"/>
      <c r="GM2571" s="69"/>
      <c r="GN2571" s="69"/>
      <c r="GO2571" s="69"/>
      <c r="GP2571" s="69"/>
      <c r="GQ2571" s="69"/>
      <c r="GR2571" s="69"/>
      <c r="GS2571" s="69"/>
      <c r="GT2571" s="69"/>
      <c r="GU2571" s="69"/>
      <c r="GV2571" s="69"/>
      <c r="GW2571" s="69"/>
      <c r="GX2571" s="69"/>
      <c r="GY2571" s="69"/>
      <c r="GZ2571" s="69"/>
      <c r="HA2571" s="69"/>
      <c r="HB2571" s="69"/>
      <c r="HC2571" s="69"/>
      <c r="HD2571" s="69"/>
      <c r="HE2571" s="69"/>
      <c r="HF2571" s="69"/>
      <c r="HG2571" s="69"/>
      <c r="HH2571" s="69"/>
      <c r="HI2571" s="69"/>
      <c r="HJ2571" s="69"/>
      <c r="HK2571" s="69"/>
      <c r="HL2571" s="69"/>
      <c r="HM2571" s="69"/>
      <c r="HN2571" s="69"/>
      <c r="HO2571" s="69"/>
      <c r="HP2571" s="69"/>
      <c r="HQ2571" s="69"/>
      <c r="HR2571" s="69"/>
      <c r="HS2571" s="69"/>
      <c r="HT2571" s="69"/>
      <c r="HU2571" s="69"/>
      <c r="HV2571" s="69"/>
      <c r="HW2571" s="69"/>
      <c r="HX2571" s="69"/>
      <c r="HY2571" s="69"/>
      <c r="HZ2571" s="69"/>
      <c r="IA2571" s="69"/>
      <c r="IB2571" s="69"/>
      <c r="IC2571" s="69"/>
      <c r="ID2571" s="69"/>
      <c r="IE2571" s="69"/>
      <c r="IF2571" s="69"/>
      <c r="IG2571" s="69"/>
      <c r="IH2571" s="69"/>
      <c r="II2571" s="69"/>
      <c r="IJ2571" s="69"/>
      <c r="IK2571" s="69"/>
      <c r="IL2571" s="69"/>
      <c r="IM2571" s="69"/>
      <c r="IN2571" s="69"/>
    </row>
    <row r="2572" spans="1:248" s="70" customFormat="1" ht="65.099999999999994" customHeight="1" x14ac:dyDescent="0.2">
      <c r="A2572" s="33" t="s">
        <v>948</v>
      </c>
      <c r="B2572" s="83">
        <v>52237</v>
      </c>
      <c r="C2572" s="34" t="s">
        <v>1346</v>
      </c>
      <c r="D2572" s="361">
        <v>30000</v>
      </c>
      <c r="E2572" s="69"/>
      <c r="F2572" s="69"/>
      <c r="G2572" s="69"/>
      <c r="H2572" s="69"/>
      <c r="I2572" s="69"/>
      <c r="J2572" s="69"/>
      <c r="N2572" s="69"/>
      <c r="O2572" s="69"/>
      <c r="P2572" s="69"/>
      <c r="Q2572" s="69"/>
      <c r="R2572" s="69"/>
      <c r="S2572" s="69"/>
      <c r="T2572" s="69"/>
      <c r="U2572" s="69"/>
      <c r="V2572" s="69"/>
      <c r="W2572" s="69"/>
      <c r="X2572" s="69"/>
      <c r="Y2572" s="69"/>
      <c r="Z2572" s="69"/>
      <c r="AA2572" s="69"/>
      <c r="AB2572" s="69"/>
      <c r="AC2572" s="69"/>
      <c r="AD2572" s="69"/>
      <c r="AE2572" s="69"/>
      <c r="AF2572" s="69"/>
      <c r="AG2572" s="69"/>
      <c r="AH2572" s="69"/>
      <c r="AI2572" s="69"/>
      <c r="AJ2572" s="69"/>
      <c r="AK2572" s="69"/>
      <c r="AL2572" s="69"/>
      <c r="AM2572" s="69"/>
      <c r="AN2572" s="69"/>
      <c r="AO2572" s="69"/>
      <c r="AP2572" s="69"/>
      <c r="AQ2572" s="69"/>
      <c r="AR2572" s="69"/>
      <c r="AS2572" s="69"/>
      <c r="AT2572" s="69"/>
      <c r="AU2572" s="69"/>
      <c r="AV2572" s="69"/>
      <c r="AW2572" s="69"/>
      <c r="AX2572" s="69"/>
      <c r="AY2572" s="69"/>
      <c r="AZ2572" s="69"/>
      <c r="BA2572" s="69"/>
      <c r="BB2572" s="69"/>
      <c r="BC2572" s="69"/>
      <c r="BD2572" s="69"/>
      <c r="BE2572" s="69"/>
      <c r="BF2572" s="69"/>
      <c r="BG2572" s="69"/>
      <c r="BH2572" s="69"/>
      <c r="BI2572" s="69"/>
      <c r="BJ2572" s="69"/>
      <c r="BK2572" s="69"/>
      <c r="BL2572" s="69"/>
      <c r="BM2572" s="69"/>
      <c r="BN2572" s="69"/>
      <c r="BO2572" s="69"/>
      <c r="BP2572" s="69"/>
      <c r="BQ2572" s="69"/>
      <c r="BR2572" s="69"/>
      <c r="BS2572" s="69"/>
      <c r="BT2572" s="69"/>
      <c r="BU2572" s="69"/>
      <c r="BV2572" s="69"/>
      <c r="BW2572" s="69"/>
      <c r="BX2572" s="69"/>
      <c r="BY2572" s="69"/>
      <c r="BZ2572" s="69"/>
      <c r="CA2572" s="69"/>
      <c r="CB2572" s="69"/>
      <c r="CC2572" s="69"/>
      <c r="CD2572" s="69"/>
      <c r="CE2572" s="69"/>
      <c r="CF2572" s="69"/>
      <c r="CG2572" s="69"/>
      <c r="CH2572" s="69"/>
      <c r="CI2572" s="69"/>
      <c r="CJ2572" s="69"/>
      <c r="CK2572" s="69"/>
      <c r="CL2572" s="69"/>
      <c r="CM2572" s="69"/>
      <c r="CN2572" s="69"/>
      <c r="CO2572" s="69"/>
      <c r="CP2572" s="69"/>
      <c r="CQ2572" s="69"/>
      <c r="CR2572" s="69"/>
      <c r="CS2572" s="69"/>
      <c r="CT2572" s="69"/>
      <c r="CU2572" s="69"/>
      <c r="CV2572" s="69"/>
      <c r="CW2572" s="69"/>
      <c r="CX2572" s="69"/>
      <c r="CY2572" s="69"/>
      <c r="CZ2572" s="69"/>
      <c r="DA2572" s="69"/>
      <c r="DB2572" s="69"/>
      <c r="DC2572" s="69"/>
      <c r="DD2572" s="69"/>
      <c r="DE2572" s="69"/>
      <c r="DF2572" s="69"/>
      <c r="DG2572" s="69"/>
      <c r="DH2572" s="69"/>
      <c r="DI2572" s="69"/>
      <c r="DJ2572" s="69"/>
      <c r="DK2572" s="69"/>
      <c r="DL2572" s="69"/>
      <c r="DM2572" s="69"/>
      <c r="DN2572" s="69"/>
      <c r="DO2572" s="69"/>
      <c r="DP2572" s="69"/>
      <c r="DQ2572" s="69"/>
      <c r="DR2572" s="69"/>
      <c r="DS2572" s="69"/>
      <c r="DT2572" s="69"/>
      <c r="DU2572" s="69"/>
      <c r="DV2572" s="69"/>
      <c r="DW2572" s="69"/>
      <c r="DX2572" s="69"/>
      <c r="DY2572" s="69"/>
      <c r="DZ2572" s="69"/>
      <c r="EA2572" s="69"/>
      <c r="EB2572" s="69"/>
      <c r="EC2572" s="69"/>
      <c r="ED2572" s="69"/>
      <c r="EE2572" s="69"/>
      <c r="EF2572" s="69"/>
      <c r="EG2572" s="69"/>
      <c r="EH2572" s="69"/>
      <c r="EI2572" s="69"/>
      <c r="EJ2572" s="69"/>
      <c r="EK2572" s="69"/>
      <c r="EL2572" s="69"/>
      <c r="EM2572" s="69"/>
      <c r="EN2572" s="69"/>
      <c r="EO2572" s="69"/>
      <c r="EP2572" s="69"/>
      <c r="EQ2572" s="69"/>
      <c r="ER2572" s="69"/>
      <c r="ES2572" s="69"/>
      <c r="ET2572" s="69"/>
      <c r="EU2572" s="69"/>
      <c r="EV2572" s="69"/>
      <c r="EW2572" s="69"/>
      <c r="EX2572" s="69"/>
      <c r="EY2572" s="69"/>
      <c r="EZ2572" s="69"/>
      <c r="FA2572" s="69"/>
      <c r="FB2572" s="69"/>
      <c r="FC2572" s="69"/>
      <c r="FD2572" s="69"/>
      <c r="FE2572" s="69"/>
      <c r="FF2572" s="69"/>
      <c r="FG2572" s="69"/>
      <c r="FH2572" s="69"/>
      <c r="FI2572" s="69"/>
      <c r="FJ2572" s="69"/>
      <c r="FK2572" s="69"/>
      <c r="FL2572" s="69"/>
      <c r="FM2572" s="69"/>
      <c r="FN2572" s="69"/>
      <c r="FO2572" s="69"/>
      <c r="FP2572" s="69"/>
      <c r="FQ2572" s="69"/>
      <c r="FR2572" s="69"/>
      <c r="FS2572" s="69"/>
      <c r="FT2572" s="69"/>
      <c r="FU2572" s="69"/>
      <c r="FV2572" s="69"/>
      <c r="FW2572" s="69"/>
      <c r="FX2572" s="69"/>
      <c r="FY2572" s="69"/>
      <c r="FZ2572" s="69"/>
      <c r="GA2572" s="69"/>
      <c r="GB2572" s="69"/>
      <c r="GC2572" s="69"/>
      <c r="GD2572" s="69"/>
      <c r="GE2572" s="69"/>
      <c r="GF2572" s="69"/>
      <c r="GG2572" s="69"/>
      <c r="GH2572" s="69"/>
      <c r="GI2572" s="69"/>
      <c r="GJ2572" s="69"/>
      <c r="GK2572" s="69"/>
      <c r="GL2572" s="69"/>
      <c r="GM2572" s="69"/>
      <c r="GN2572" s="69"/>
      <c r="GO2572" s="69"/>
      <c r="GP2572" s="69"/>
      <c r="GQ2572" s="69"/>
      <c r="GR2572" s="69"/>
      <c r="GS2572" s="69"/>
      <c r="GT2572" s="69"/>
      <c r="GU2572" s="69"/>
      <c r="GV2572" s="69"/>
      <c r="GW2572" s="69"/>
      <c r="GX2572" s="69"/>
      <c r="GY2572" s="69"/>
      <c r="GZ2572" s="69"/>
      <c r="HA2572" s="69"/>
      <c r="HB2572" s="69"/>
      <c r="HC2572" s="69"/>
      <c r="HD2572" s="69"/>
      <c r="HE2572" s="69"/>
      <c r="HF2572" s="69"/>
      <c r="HG2572" s="69"/>
      <c r="HH2572" s="69"/>
      <c r="HI2572" s="69"/>
      <c r="HJ2572" s="69"/>
      <c r="HK2572" s="69"/>
      <c r="HL2572" s="69"/>
      <c r="HM2572" s="69"/>
      <c r="HN2572" s="69"/>
      <c r="HO2572" s="69"/>
      <c r="HP2572" s="69"/>
      <c r="HQ2572" s="69"/>
      <c r="HR2572" s="69"/>
      <c r="HS2572" s="69"/>
      <c r="HT2572" s="69"/>
      <c r="HU2572" s="69"/>
      <c r="HV2572" s="69"/>
      <c r="HW2572" s="69"/>
      <c r="HX2572" s="69"/>
      <c r="HY2572" s="69"/>
      <c r="HZ2572" s="69"/>
      <c r="IA2572" s="69"/>
      <c r="IB2572" s="69"/>
      <c r="IC2572" s="69"/>
      <c r="ID2572" s="69"/>
      <c r="IE2572" s="69"/>
      <c r="IF2572" s="69"/>
      <c r="IG2572" s="69"/>
      <c r="IH2572" s="69"/>
      <c r="II2572" s="69"/>
      <c r="IJ2572" s="69"/>
      <c r="IK2572" s="69"/>
      <c r="IL2572" s="69"/>
      <c r="IM2572" s="69"/>
      <c r="IN2572" s="69"/>
    </row>
    <row r="2573" spans="1:248" s="70" customFormat="1" ht="65.099999999999994" customHeight="1" x14ac:dyDescent="0.2">
      <c r="A2573" s="33" t="s">
        <v>1347</v>
      </c>
      <c r="B2573" s="83">
        <v>52238</v>
      </c>
      <c r="C2573" s="34" t="s">
        <v>1348</v>
      </c>
      <c r="D2573" s="361">
        <v>8000</v>
      </c>
      <c r="E2573" s="69"/>
      <c r="F2573" s="69"/>
      <c r="G2573" s="69"/>
      <c r="H2573" s="69"/>
      <c r="I2573" s="69"/>
      <c r="J2573" s="69"/>
      <c r="N2573" s="69"/>
      <c r="O2573" s="69"/>
      <c r="P2573" s="69"/>
      <c r="Q2573" s="69"/>
      <c r="R2573" s="69"/>
      <c r="S2573" s="69"/>
      <c r="T2573" s="69"/>
      <c r="U2573" s="69"/>
      <c r="V2573" s="69"/>
      <c r="W2573" s="69"/>
      <c r="X2573" s="69"/>
      <c r="Y2573" s="69"/>
      <c r="Z2573" s="69"/>
      <c r="AA2573" s="69"/>
      <c r="AB2573" s="69"/>
      <c r="AC2573" s="69"/>
      <c r="AD2573" s="69"/>
      <c r="AE2573" s="69"/>
      <c r="AF2573" s="69"/>
      <c r="AG2573" s="69"/>
      <c r="AH2573" s="69"/>
      <c r="AI2573" s="69"/>
      <c r="AJ2573" s="69"/>
      <c r="AK2573" s="69"/>
      <c r="AL2573" s="69"/>
      <c r="AM2573" s="69"/>
      <c r="AN2573" s="69"/>
      <c r="AO2573" s="69"/>
      <c r="AP2573" s="69"/>
      <c r="AQ2573" s="69"/>
      <c r="AR2573" s="69"/>
      <c r="AS2573" s="69"/>
      <c r="AT2573" s="69"/>
      <c r="AU2573" s="69"/>
      <c r="AV2573" s="69"/>
      <c r="AW2573" s="69"/>
      <c r="AX2573" s="69"/>
      <c r="AY2573" s="69"/>
      <c r="AZ2573" s="69"/>
      <c r="BA2573" s="69"/>
      <c r="BB2573" s="69"/>
      <c r="BC2573" s="69"/>
      <c r="BD2573" s="69"/>
      <c r="BE2573" s="69"/>
      <c r="BF2573" s="69"/>
      <c r="BG2573" s="69"/>
      <c r="BH2573" s="69"/>
      <c r="BI2573" s="69"/>
      <c r="BJ2573" s="69"/>
      <c r="BK2573" s="69"/>
      <c r="BL2573" s="69"/>
      <c r="BM2573" s="69"/>
      <c r="BN2573" s="69"/>
      <c r="BO2573" s="69"/>
      <c r="BP2573" s="69"/>
      <c r="BQ2573" s="69"/>
      <c r="BR2573" s="69"/>
      <c r="BS2573" s="69"/>
      <c r="BT2573" s="69"/>
      <c r="BU2573" s="69"/>
      <c r="BV2573" s="69"/>
      <c r="BW2573" s="69"/>
      <c r="BX2573" s="69"/>
      <c r="BY2573" s="69"/>
      <c r="BZ2573" s="69"/>
      <c r="CA2573" s="69"/>
      <c r="CB2573" s="69"/>
      <c r="CC2573" s="69"/>
      <c r="CD2573" s="69"/>
      <c r="CE2573" s="69"/>
      <c r="CF2573" s="69"/>
      <c r="CG2573" s="69"/>
      <c r="CH2573" s="69"/>
      <c r="CI2573" s="69"/>
      <c r="CJ2573" s="69"/>
      <c r="CK2573" s="69"/>
      <c r="CL2573" s="69"/>
      <c r="CM2573" s="69"/>
      <c r="CN2573" s="69"/>
      <c r="CO2573" s="69"/>
      <c r="CP2573" s="69"/>
      <c r="CQ2573" s="69"/>
      <c r="CR2573" s="69"/>
      <c r="CS2573" s="69"/>
      <c r="CT2573" s="69"/>
      <c r="CU2573" s="69"/>
      <c r="CV2573" s="69"/>
      <c r="CW2573" s="69"/>
      <c r="CX2573" s="69"/>
      <c r="CY2573" s="69"/>
      <c r="CZ2573" s="69"/>
      <c r="DA2573" s="69"/>
      <c r="DB2573" s="69"/>
      <c r="DC2573" s="69"/>
      <c r="DD2573" s="69"/>
      <c r="DE2573" s="69"/>
      <c r="DF2573" s="69"/>
      <c r="DG2573" s="69"/>
      <c r="DH2573" s="69"/>
      <c r="DI2573" s="69"/>
      <c r="DJ2573" s="69"/>
      <c r="DK2573" s="69"/>
      <c r="DL2573" s="69"/>
      <c r="DM2573" s="69"/>
      <c r="DN2573" s="69"/>
      <c r="DO2573" s="69"/>
      <c r="DP2573" s="69"/>
      <c r="DQ2573" s="69"/>
      <c r="DR2573" s="69"/>
      <c r="DS2573" s="69"/>
      <c r="DT2573" s="69"/>
      <c r="DU2573" s="69"/>
      <c r="DV2573" s="69"/>
      <c r="DW2573" s="69"/>
      <c r="DX2573" s="69"/>
      <c r="DY2573" s="69"/>
      <c r="DZ2573" s="69"/>
      <c r="EA2573" s="69"/>
      <c r="EB2573" s="69"/>
      <c r="EC2573" s="69"/>
      <c r="ED2573" s="69"/>
      <c r="EE2573" s="69"/>
      <c r="EF2573" s="69"/>
      <c r="EG2573" s="69"/>
      <c r="EH2573" s="69"/>
      <c r="EI2573" s="69"/>
      <c r="EJ2573" s="69"/>
      <c r="EK2573" s="69"/>
      <c r="EL2573" s="69"/>
      <c r="EM2573" s="69"/>
      <c r="EN2573" s="69"/>
      <c r="EO2573" s="69"/>
      <c r="EP2573" s="69"/>
      <c r="EQ2573" s="69"/>
      <c r="ER2573" s="69"/>
      <c r="ES2573" s="69"/>
      <c r="ET2573" s="69"/>
      <c r="EU2573" s="69"/>
      <c r="EV2573" s="69"/>
      <c r="EW2573" s="69"/>
      <c r="EX2573" s="69"/>
      <c r="EY2573" s="69"/>
      <c r="EZ2573" s="69"/>
      <c r="FA2573" s="69"/>
      <c r="FB2573" s="69"/>
      <c r="FC2573" s="69"/>
      <c r="FD2573" s="69"/>
      <c r="FE2573" s="69"/>
      <c r="FF2573" s="69"/>
      <c r="FG2573" s="69"/>
      <c r="FH2573" s="69"/>
      <c r="FI2573" s="69"/>
      <c r="FJ2573" s="69"/>
      <c r="FK2573" s="69"/>
      <c r="FL2573" s="69"/>
      <c r="FM2573" s="69"/>
      <c r="FN2573" s="69"/>
      <c r="FO2573" s="69"/>
      <c r="FP2573" s="69"/>
      <c r="FQ2573" s="69"/>
      <c r="FR2573" s="69"/>
      <c r="FS2573" s="69"/>
      <c r="FT2573" s="69"/>
      <c r="FU2573" s="69"/>
      <c r="FV2573" s="69"/>
      <c r="FW2573" s="69"/>
      <c r="FX2573" s="69"/>
      <c r="FY2573" s="69"/>
      <c r="FZ2573" s="69"/>
      <c r="GA2573" s="69"/>
      <c r="GB2573" s="69"/>
      <c r="GC2573" s="69"/>
      <c r="GD2573" s="69"/>
      <c r="GE2573" s="69"/>
      <c r="GF2573" s="69"/>
      <c r="GG2573" s="69"/>
      <c r="GH2573" s="69"/>
      <c r="GI2573" s="69"/>
      <c r="GJ2573" s="69"/>
      <c r="GK2573" s="69"/>
      <c r="GL2573" s="69"/>
      <c r="GM2573" s="69"/>
      <c r="GN2573" s="69"/>
      <c r="GO2573" s="69"/>
      <c r="GP2573" s="69"/>
      <c r="GQ2573" s="69"/>
      <c r="GR2573" s="69"/>
      <c r="GS2573" s="69"/>
      <c r="GT2573" s="69"/>
      <c r="GU2573" s="69"/>
      <c r="GV2573" s="69"/>
      <c r="GW2573" s="69"/>
      <c r="GX2573" s="69"/>
      <c r="GY2573" s="69"/>
      <c r="GZ2573" s="69"/>
      <c r="HA2573" s="69"/>
      <c r="HB2573" s="69"/>
      <c r="HC2573" s="69"/>
      <c r="HD2573" s="69"/>
      <c r="HE2573" s="69"/>
      <c r="HF2573" s="69"/>
      <c r="HG2573" s="69"/>
      <c r="HH2573" s="69"/>
      <c r="HI2573" s="69"/>
      <c r="HJ2573" s="69"/>
      <c r="HK2573" s="69"/>
      <c r="HL2573" s="69"/>
      <c r="HM2573" s="69"/>
      <c r="HN2573" s="69"/>
      <c r="HO2573" s="69"/>
      <c r="HP2573" s="69"/>
      <c r="HQ2573" s="69"/>
      <c r="HR2573" s="69"/>
      <c r="HS2573" s="69"/>
      <c r="HT2573" s="69"/>
      <c r="HU2573" s="69"/>
      <c r="HV2573" s="69"/>
      <c r="HW2573" s="69"/>
      <c r="HX2573" s="69"/>
      <c r="HY2573" s="69"/>
      <c r="HZ2573" s="69"/>
      <c r="IA2573" s="69"/>
      <c r="IB2573" s="69"/>
      <c r="IC2573" s="69"/>
      <c r="ID2573" s="69"/>
      <c r="IE2573" s="69"/>
      <c r="IF2573" s="69"/>
      <c r="IG2573" s="69"/>
      <c r="IH2573" s="69"/>
      <c r="II2573" s="69"/>
      <c r="IJ2573" s="69"/>
      <c r="IK2573" s="69"/>
      <c r="IL2573" s="69"/>
      <c r="IM2573" s="69"/>
      <c r="IN2573" s="69"/>
    </row>
    <row r="2574" spans="1:248" s="70" customFormat="1" ht="65.099999999999994" customHeight="1" x14ac:dyDescent="0.2">
      <c r="A2574" s="33" t="s">
        <v>1349</v>
      </c>
      <c r="B2574" s="83">
        <v>52239</v>
      </c>
      <c r="C2574" s="34" t="s">
        <v>1350</v>
      </c>
      <c r="D2574" s="361">
        <v>16000</v>
      </c>
      <c r="E2574" s="69"/>
      <c r="F2574" s="69"/>
      <c r="G2574" s="69"/>
      <c r="H2574" s="69"/>
      <c r="I2574" s="69"/>
      <c r="J2574" s="69"/>
      <c r="N2574" s="69"/>
      <c r="O2574" s="69"/>
      <c r="P2574" s="69"/>
      <c r="Q2574" s="69"/>
      <c r="R2574" s="69"/>
      <c r="S2574" s="69"/>
      <c r="T2574" s="69"/>
      <c r="U2574" s="69"/>
      <c r="V2574" s="69"/>
      <c r="W2574" s="69"/>
      <c r="X2574" s="69"/>
      <c r="Y2574" s="69"/>
      <c r="Z2574" s="69"/>
      <c r="AA2574" s="69"/>
      <c r="AB2574" s="69"/>
      <c r="AC2574" s="69"/>
      <c r="AD2574" s="69"/>
      <c r="AE2574" s="69"/>
      <c r="AF2574" s="69"/>
      <c r="AG2574" s="69"/>
      <c r="AH2574" s="69"/>
      <c r="AI2574" s="69"/>
      <c r="AJ2574" s="69"/>
      <c r="AK2574" s="69"/>
      <c r="AL2574" s="69"/>
      <c r="AM2574" s="69"/>
      <c r="AN2574" s="69"/>
      <c r="AO2574" s="69"/>
      <c r="AP2574" s="69"/>
      <c r="AQ2574" s="69"/>
      <c r="AR2574" s="69"/>
      <c r="AS2574" s="69"/>
      <c r="AT2574" s="69"/>
      <c r="AU2574" s="69"/>
      <c r="AV2574" s="69"/>
      <c r="AW2574" s="69"/>
      <c r="AX2574" s="69"/>
      <c r="AY2574" s="69"/>
      <c r="AZ2574" s="69"/>
      <c r="BA2574" s="69"/>
      <c r="BB2574" s="69"/>
      <c r="BC2574" s="69"/>
      <c r="BD2574" s="69"/>
      <c r="BE2574" s="69"/>
      <c r="BF2574" s="69"/>
      <c r="BG2574" s="69"/>
      <c r="BH2574" s="69"/>
      <c r="BI2574" s="69"/>
      <c r="BJ2574" s="69"/>
      <c r="BK2574" s="69"/>
      <c r="BL2574" s="69"/>
      <c r="BM2574" s="69"/>
      <c r="BN2574" s="69"/>
      <c r="BO2574" s="69"/>
      <c r="BP2574" s="69"/>
      <c r="BQ2574" s="69"/>
      <c r="BR2574" s="69"/>
      <c r="BS2574" s="69"/>
      <c r="BT2574" s="69"/>
      <c r="BU2574" s="69"/>
      <c r="BV2574" s="69"/>
      <c r="BW2574" s="69"/>
      <c r="BX2574" s="69"/>
      <c r="BY2574" s="69"/>
      <c r="BZ2574" s="69"/>
      <c r="CA2574" s="69"/>
      <c r="CB2574" s="69"/>
      <c r="CC2574" s="69"/>
      <c r="CD2574" s="69"/>
      <c r="CE2574" s="69"/>
      <c r="CF2574" s="69"/>
      <c r="CG2574" s="69"/>
      <c r="CH2574" s="69"/>
      <c r="CI2574" s="69"/>
      <c r="CJ2574" s="69"/>
      <c r="CK2574" s="69"/>
      <c r="CL2574" s="69"/>
      <c r="CM2574" s="69"/>
      <c r="CN2574" s="69"/>
      <c r="CO2574" s="69"/>
      <c r="CP2574" s="69"/>
      <c r="CQ2574" s="69"/>
      <c r="CR2574" s="69"/>
      <c r="CS2574" s="69"/>
      <c r="CT2574" s="69"/>
      <c r="CU2574" s="69"/>
      <c r="CV2574" s="69"/>
      <c r="CW2574" s="69"/>
      <c r="CX2574" s="69"/>
      <c r="CY2574" s="69"/>
      <c r="CZ2574" s="69"/>
      <c r="DA2574" s="69"/>
      <c r="DB2574" s="69"/>
      <c r="DC2574" s="69"/>
      <c r="DD2574" s="69"/>
      <c r="DE2574" s="69"/>
      <c r="DF2574" s="69"/>
      <c r="DG2574" s="69"/>
      <c r="DH2574" s="69"/>
      <c r="DI2574" s="69"/>
      <c r="DJ2574" s="69"/>
      <c r="DK2574" s="69"/>
      <c r="DL2574" s="69"/>
      <c r="DM2574" s="69"/>
      <c r="DN2574" s="69"/>
      <c r="DO2574" s="69"/>
      <c r="DP2574" s="69"/>
      <c r="DQ2574" s="69"/>
      <c r="DR2574" s="69"/>
      <c r="DS2574" s="69"/>
      <c r="DT2574" s="69"/>
      <c r="DU2574" s="69"/>
      <c r="DV2574" s="69"/>
      <c r="DW2574" s="69"/>
      <c r="DX2574" s="69"/>
      <c r="DY2574" s="69"/>
      <c r="DZ2574" s="69"/>
      <c r="EA2574" s="69"/>
      <c r="EB2574" s="69"/>
      <c r="EC2574" s="69"/>
      <c r="ED2574" s="69"/>
      <c r="EE2574" s="69"/>
      <c r="EF2574" s="69"/>
      <c r="EG2574" s="69"/>
      <c r="EH2574" s="69"/>
      <c r="EI2574" s="69"/>
      <c r="EJ2574" s="69"/>
      <c r="EK2574" s="69"/>
      <c r="EL2574" s="69"/>
      <c r="EM2574" s="69"/>
      <c r="EN2574" s="69"/>
      <c r="EO2574" s="69"/>
      <c r="EP2574" s="69"/>
      <c r="EQ2574" s="69"/>
      <c r="ER2574" s="69"/>
      <c r="ES2574" s="69"/>
      <c r="ET2574" s="69"/>
      <c r="EU2574" s="69"/>
      <c r="EV2574" s="69"/>
      <c r="EW2574" s="69"/>
      <c r="EX2574" s="69"/>
      <c r="EY2574" s="69"/>
      <c r="EZ2574" s="69"/>
      <c r="FA2574" s="69"/>
      <c r="FB2574" s="69"/>
      <c r="FC2574" s="69"/>
      <c r="FD2574" s="69"/>
      <c r="FE2574" s="69"/>
      <c r="FF2574" s="69"/>
      <c r="FG2574" s="69"/>
      <c r="FH2574" s="69"/>
      <c r="FI2574" s="69"/>
      <c r="FJ2574" s="69"/>
      <c r="FK2574" s="69"/>
      <c r="FL2574" s="69"/>
      <c r="FM2574" s="69"/>
      <c r="FN2574" s="69"/>
      <c r="FO2574" s="69"/>
      <c r="FP2574" s="69"/>
      <c r="FQ2574" s="69"/>
      <c r="FR2574" s="69"/>
      <c r="FS2574" s="69"/>
      <c r="FT2574" s="69"/>
      <c r="FU2574" s="69"/>
      <c r="FV2574" s="69"/>
      <c r="FW2574" s="69"/>
      <c r="FX2574" s="69"/>
      <c r="FY2574" s="69"/>
      <c r="FZ2574" s="69"/>
      <c r="GA2574" s="69"/>
      <c r="GB2574" s="69"/>
      <c r="GC2574" s="69"/>
      <c r="GD2574" s="69"/>
      <c r="GE2574" s="69"/>
      <c r="GF2574" s="69"/>
      <c r="GG2574" s="69"/>
      <c r="GH2574" s="69"/>
      <c r="GI2574" s="69"/>
      <c r="GJ2574" s="69"/>
      <c r="GK2574" s="69"/>
      <c r="GL2574" s="69"/>
      <c r="GM2574" s="69"/>
      <c r="GN2574" s="69"/>
      <c r="GO2574" s="69"/>
      <c r="GP2574" s="69"/>
      <c r="GQ2574" s="69"/>
      <c r="GR2574" s="69"/>
      <c r="GS2574" s="69"/>
      <c r="GT2574" s="69"/>
      <c r="GU2574" s="69"/>
      <c r="GV2574" s="69"/>
      <c r="GW2574" s="69"/>
      <c r="GX2574" s="69"/>
      <c r="GY2574" s="69"/>
      <c r="GZ2574" s="69"/>
      <c r="HA2574" s="69"/>
      <c r="HB2574" s="69"/>
      <c r="HC2574" s="69"/>
      <c r="HD2574" s="69"/>
      <c r="HE2574" s="69"/>
      <c r="HF2574" s="69"/>
      <c r="HG2574" s="69"/>
      <c r="HH2574" s="69"/>
      <c r="HI2574" s="69"/>
      <c r="HJ2574" s="69"/>
      <c r="HK2574" s="69"/>
      <c r="HL2574" s="69"/>
      <c r="HM2574" s="69"/>
      <c r="HN2574" s="69"/>
      <c r="HO2574" s="69"/>
      <c r="HP2574" s="69"/>
      <c r="HQ2574" s="69"/>
      <c r="HR2574" s="69"/>
      <c r="HS2574" s="69"/>
      <c r="HT2574" s="69"/>
      <c r="HU2574" s="69"/>
      <c r="HV2574" s="69"/>
      <c r="HW2574" s="69"/>
      <c r="HX2574" s="69"/>
      <c r="HY2574" s="69"/>
      <c r="HZ2574" s="69"/>
      <c r="IA2574" s="69"/>
      <c r="IB2574" s="69"/>
      <c r="IC2574" s="69"/>
      <c r="ID2574" s="69"/>
      <c r="IE2574" s="69"/>
      <c r="IF2574" s="69"/>
      <c r="IG2574" s="69"/>
      <c r="IH2574" s="69"/>
      <c r="II2574" s="69"/>
      <c r="IJ2574" s="69"/>
      <c r="IK2574" s="69"/>
      <c r="IL2574" s="69"/>
      <c r="IM2574" s="69"/>
      <c r="IN2574" s="69"/>
    </row>
    <row r="2575" spans="1:248" s="70" customFormat="1" ht="65.099999999999994" customHeight="1" x14ac:dyDescent="0.2">
      <c r="A2575" s="33" t="s">
        <v>1351</v>
      </c>
      <c r="B2575" s="83">
        <v>52240</v>
      </c>
      <c r="C2575" s="34" t="s">
        <v>1352</v>
      </c>
      <c r="D2575" s="361">
        <v>15000</v>
      </c>
      <c r="E2575" s="69"/>
      <c r="F2575" s="69"/>
      <c r="G2575" s="69"/>
      <c r="H2575" s="69"/>
      <c r="I2575" s="69"/>
      <c r="J2575" s="69"/>
      <c r="N2575" s="69"/>
      <c r="O2575" s="69"/>
      <c r="P2575" s="69"/>
      <c r="Q2575" s="69"/>
      <c r="R2575" s="69"/>
      <c r="S2575" s="69"/>
      <c r="T2575" s="69"/>
      <c r="U2575" s="69"/>
      <c r="V2575" s="69"/>
      <c r="W2575" s="69"/>
      <c r="X2575" s="69"/>
      <c r="Y2575" s="69"/>
      <c r="Z2575" s="69"/>
      <c r="AA2575" s="69"/>
      <c r="AB2575" s="69"/>
      <c r="AC2575" s="69"/>
      <c r="AD2575" s="69"/>
      <c r="AE2575" s="69"/>
      <c r="AF2575" s="69"/>
      <c r="AG2575" s="69"/>
      <c r="AH2575" s="69"/>
      <c r="AI2575" s="69"/>
      <c r="AJ2575" s="69"/>
      <c r="AK2575" s="69"/>
      <c r="AL2575" s="69"/>
      <c r="AM2575" s="69"/>
      <c r="AN2575" s="69"/>
      <c r="AO2575" s="69"/>
      <c r="AP2575" s="69"/>
      <c r="AQ2575" s="69"/>
      <c r="AR2575" s="69"/>
      <c r="AS2575" s="69"/>
      <c r="AT2575" s="69"/>
      <c r="AU2575" s="69"/>
      <c r="AV2575" s="69"/>
      <c r="AW2575" s="69"/>
      <c r="AX2575" s="69"/>
      <c r="AY2575" s="69"/>
      <c r="AZ2575" s="69"/>
      <c r="BA2575" s="69"/>
      <c r="BB2575" s="69"/>
      <c r="BC2575" s="69"/>
      <c r="BD2575" s="69"/>
      <c r="BE2575" s="69"/>
      <c r="BF2575" s="69"/>
      <c r="BG2575" s="69"/>
      <c r="BH2575" s="69"/>
      <c r="BI2575" s="69"/>
      <c r="BJ2575" s="69"/>
      <c r="BK2575" s="69"/>
      <c r="BL2575" s="69"/>
      <c r="BM2575" s="69"/>
      <c r="BN2575" s="69"/>
      <c r="BO2575" s="69"/>
      <c r="BP2575" s="69"/>
      <c r="BQ2575" s="69"/>
      <c r="BR2575" s="69"/>
      <c r="BS2575" s="69"/>
      <c r="BT2575" s="69"/>
      <c r="BU2575" s="69"/>
      <c r="BV2575" s="69"/>
      <c r="BW2575" s="69"/>
      <c r="BX2575" s="69"/>
      <c r="BY2575" s="69"/>
      <c r="BZ2575" s="69"/>
      <c r="CA2575" s="69"/>
      <c r="CB2575" s="69"/>
      <c r="CC2575" s="69"/>
      <c r="CD2575" s="69"/>
      <c r="CE2575" s="69"/>
      <c r="CF2575" s="69"/>
      <c r="CG2575" s="69"/>
      <c r="CH2575" s="69"/>
      <c r="CI2575" s="69"/>
      <c r="CJ2575" s="69"/>
      <c r="CK2575" s="69"/>
      <c r="CL2575" s="69"/>
      <c r="CM2575" s="69"/>
      <c r="CN2575" s="69"/>
      <c r="CO2575" s="69"/>
      <c r="CP2575" s="69"/>
      <c r="CQ2575" s="69"/>
      <c r="CR2575" s="69"/>
      <c r="CS2575" s="69"/>
      <c r="CT2575" s="69"/>
      <c r="CU2575" s="69"/>
      <c r="CV2575" s="69"/>
      <c r="CW2575" s="69"/>
      <c r="CX2575" s="69"/>
      <c r="CY2575" s="69"/>
      <c r="CZ2575" s="69"/>
      <c r="DA2575" s="69"/>
      <c r="DB2575" s="69"/>
      <c r="DC2575" s="69"/>
      <c r="DD2575" s="69"/>
      <c r="DE2575" s="69"/>
      <c r="DF2575" s="69"/>
      <c r="DG2575" s="69"/>
      <c r="DH2575" s="69"/>
      <c r="DI2575" s="69"/>
      <c r="DJ2575" s="69"/>
      <c r="DK2575" s="69"/>
      <c r="DL2575" s="69"/>
      <c r="DM2575" s="69"/>
      <c r="DN2575" s="69"/>
      <c r="DO2575" s="69"/>
      <c r="DP2575" s="69"/>
      <c r="DQ2575" s="69"/>
      <c r="DR2575" s="69"/>
      <c r="DS2575" s="69"/>
      <c r="DT2575" s="69"/>
      <c r="DU2575" s="69"/>
      <c r="DV2575" s="69"/>
      <c r="DW2575" s="69"/>
      <c r="DX2575" s="69"/>
      <c r="DY2575" s="69"/>
      <c r="DZ2575" s="69"/>
      <c r="EA2575" s="69"/>
      <c r="EB2575" s="69"/>
      <c r="EC2575" s="69"/>
      <c r="ED2575" s="69"/>
      <c r="EE2575" s="69"/>
      <c r="EF2575" s="69"/>
      <c r="EG2575" s="69"/>
      <c r="EH2575" s="69"/>
      <c r="EI2575" s="69"/>
      <c r="EJ2575" s="69"/>
      <c r="EK2575" s="69"/>
      <c r="EL2575" s="69"/>
      <c r="EM2575" s="69"/>
      <c r="EN2575" s="69"/>
      <c r="EO2575" s="69"/>
      <c r="EP2575" s="69"/>
      <c r="EQ2575" s="69"/>
      <c r="ER2575" s="69"/>
      <c r="ES2575" s="69"/>
      <c r="ET2575" s="69"/>
      <c r="EU2575" s="69"/>
      <c r="EV2575" s="69"/>
      <c r="EW2575" s="69"/>
      <c r="EX2575" s="69"/>
      <c r="EY2575" s="69"/>
      <c r="EZ2575" s="69"/>
      <c r="FA2575" s="69"/>
      <c r="FB2575" s="69"/>
      <c r="FC2575" s="69"/>
      <c r="FD2575" s="69"/>
      <c r="FE2575" s="69"/>
      <c r="FF2575" s="69"/>
      <c r="FG2575" s="69"/>
      <c r="FH2575" s="69"/>
      <c r="FI2575" s="69"/>
      <c r="FJ2575" s="69"/>
      <c r="FK2575" s="69"/>
      <c r="FL2575" s="69"/>
      <c r="FM2575" s="69"/>
      <c r="FN2575" s="69"/>
      <c r="FO2575" s="69"/>
      <c r="FP2575" s="69"/>
      <c r="FQ2575" s="69"/>
      <c r="FR2575" s="69"/>
      <c r="FS2575" s="69"/>
      <c r="FT2575" s="69"/>
      <c r="FU2575" s="69"/>
      <c r="FV2575" s="69"/>
      <c r="FW2575" s="69"/>
      <c r="FX2575" s="69"/>
      <c r="FY2575" s="69"/>
      <c r="FZ2575" s="69"/>
      <c r="GA2575" s="69"/>
      <c r="GB2575" s="69"/>
      <c r="GC2575" s="69"/>
      <c r="GD2575" s="69"/>
      <c r="GE2575" s="69"/>
      <c r="GF2575" s="69"/>
      <c r="GG2575" s="69"/>
      <c r="GH2575" s="69"/>
      <c r="GI2575" s="69"/>
      <c r="GJ2575" s="69"/>
      <c r="GK2575" s="69"/>
      <c r="GL2575" s="69"/>
      <c r="GM2575" s="69"/>
      <c r="GN2575" s="69"/>
      <c r="GO2575" s="69"/>
      <c r="GP2575" s="69"/>
      <c r="GQ2575" s="69"/>
      <c r="GR2575" s="69"/>
      <c r="GS2575" s="69"/>
      <c r="GT2575" s="69"/>
      <c r="GU2575" s="69"/>
      <c r="GV2575" s="69"/>
      <c r="GW2575" s="69"/>
      <c r="GX2575" s="69"/>
      <c r="GY2575" s="69"/>
      <c r="GZ2575" s="69"/>
      <c r="HA2575" s="69"/>
      <c r="HB2575" s="69"/>
      <c r="HC2575" s="69"/>
      <c r="HD2575" s="69"/>
      <c r="HE2575" s="69"/>
      <c r="HF2575" s="69"/>
      <c r="HG2575" s="69"/>
      <c r="HH2575" s="69"/>
      <c r="HI2575" s="69"/>
      <c r="HJ2575" s="69"/>
      <c r="HK2575" s="69"/>
      <c r="HL2575" s="69"/>
      <c r="HM2575" s="69"/>
      <c r="HN2575" s="69"/>
      <c r="HO2575" s="69"/>
      <c r="HP2575" s="69"/>
      <c r="HQ2575" s="69"/>
      <c r="HR2575" s="69"/>
      <c r="HS2575" s="69"/>
      <c r="HT2575" s="69"/>
      <c r="HU2575" s="69"/>
      <c r="HV2575" s="69"/>
      <c r="HW2575" s="69"/>
      <c r="HX2575" s="69"/>
      <c r="HY2575" s="69"/>
      <c r="HZ2575" s="69"/>
      <c r="IA2575" s="69"/>
      <c r="IB2575" s="69"/>
      <c r="IC2575" s="69"/>
      <c r="ID2575" s="69"/>
      <c r="IE2575" s="69"/>
      <c r="IF2575" s="69"/>
      <c r="IG2575" s="69"/>
      <c r="IH2575" s="69"/>
      <c r="II2575" s="69"/>
      <c r="IJ2575" s="69"/>
      <c r="IK2575" s="69"/>
      <c r="IL2575" s="69"/>
      <c r="IM2575" s="69"/>
      <c r="IN2575" s="69"/>
    </row>
    <row r="2576" spans="1:248" s="70" customFormat="1" ht="47.1" customHeight="1" x14ac:dyDescent="0.2">
      <c r="A2576" s="33" t="s">
        <v>1353</v>
      </c>
      <c r="B2576" s="83">
        <v>52241</v>
      </c>
      <c r="C2576" s="34" t="s">
        <v>1354</v>
      </c>
      <c r="D2576" s="361">
        <v>8000</v>
      </c>
      <c r="E2576" s="69"/>
      <c r="F2576" s="69"/>
      <c r="G2576" s="69"/>
      <c r="H2576" s="69"/>
      <c r="I2576" s="69"/>
      <c r="J2576" s="69"/>
      <c r="N2576" s="69"/>
      <c r="O2576" s="69"/>
      <c r="P2576" s="69"/>
      <c r="Q2576" s="69"/>
      <c r="R2576" s="69"/>
      <c r="S2576" s="69"/>
      <c r="T2576" s="69"/>
      <c r="U2576" s="69"/>
      <c r="V2576" s="69"/>
      <c r="W2576" s="69"/>
      <c r="X2576" s="69"/>
      <c r="Y2576" s="69"/>
      <c r="Z2576" s="69"/>
      <c r="AA2576" s="69"/>
      <c r="AB2576" s="69"/>
      <c r="AC2576" s="69"/>
      <c r="AD2576" s="69"/>
      <c r="AE2576" s="69"/>
      <c r="AF2576" s="69"/>
      <c r="AG2576" s="69"/>
      <c r="AH2576" s="69"/>
      <c r="AI2576" s="69"/>
      <c r="AJ2576" s="69"/>
      <c r="AK2576" s="69"/>
      <c r="AL2576" s="69"/>
      <c r="AM2576" s="69"/>
      <c r="AN2576" s="69"/>
      <c r="AO2576" s="69"/>
      <c r="AP2576" s="69"/>
      <c r="AQ2576" s="69"/>
      <c r="AR2576" s="69"/>
      <c r="AS2576" s="69"/>
      <c r="AT2576" s="69"/>
      <c r="AU2576" s="69"/>
      <c r="AV2576" s="69"/>
      <c r="AW2576" s="69"/>
      <c r="AX2576" s="69"/>
      <c r="AY2576" s="69"/>
      <c r="AZ2576" s="69"/>
      <c r="BA2576" s="69"/>
      <c r="BB2576" s="69"/>
      <c r="BC2576" s="69"/>
      <c r="BD2576" s="69"/>
      <c r="BE2576" s="69"/>
      <c r="BF2576" s="69"/>
      <c r="BG2576" s="69"/>
      <c r="BH2576" s="69"/>
      <c r="BI2576" s="69"/>
      <c r="BJ2576" s="69"/>
      <c r="BK2576" s="69"/>
      <c r="BL2576" s="69"/>
      <c r="BM2576" s="69"/>
      <c r="BN2576" s="69"/>
      <c r="BO2576" s="69"/>
      <c r="BP2576" s="69"/>
      <c r="BQ2576" s="69"/>
      <c r="BR2576" s="69"/>
      <c r="BS2576" s="69"/>
      <c r="BT2576" s="69"/>
      <c r="BU2576" s="69"/>
      <c r="BV2576" s="69"/>
      <c r="BW2576" s="69"/>
      <c r="BX2576" s="69"/>
      <c r="BY2576" s="69"/>
      <c r="BZ2576" s="69"/>
      <c r="CA2576" s="69"/>
      <c r="CB2576" s="69"/>
      <c r="CC2576" s="69"/>
      <c r="CD2576" s="69"/>
      <c r="CE2576" s="69"/>
      <c r="CF2576" s="69"/>
      <c r="CG2576" s="69"/>
      <c r="CH2576" s="69"/>
      <c r="CI2576" s="69"/>
      <c r="CJ2576" s="69"/>
      <c r="CK2576" s="69"/>
      <c r="CL2576" s="69"/>
      <c r="CM2576" s="69"/>
      <c r="CN2576" s="69"/>
      <c r="CO2576" s="69"/>
      <c r="CP2576" s="69"/>
      <c r="CQ2576" s="69"/>
      <c r="CR2576" s="69"/>
      <c r="CS2576" s="69"/>
      <c r="CT2576" s="69"/>
      <c r="CU2576" s="69"/>
      <c r="CV2576" s="69"/>
      <c r="CW2576" s="69"/>
      <c r="CX2576" s="69"/>
      <c r="CY2576" s="69"/>
      <c r="CZ2576" s="69"/>
      <c r="DA2576" s="69"/>
      <c r="DB2576" s="69"/>
      <c r="DC2576" s="69"/>
      <c r="DD2576" s="69"/>
      <c r="DE2576" s="69"/>
      <c r="DF2576" s="69"/>
      <c r="DG2576" s="69"/>
      <c r="DH2576" s="69"/>
      <c r="DI2576" s="69"/>
      <c r="DJ2576" s="69"/>
      <c r="DK2576" s="69"/>
      <c r="DL2576" s="69"/>
      <c r="DM2576" s="69"/>
      <c r="DN2576" s="69"/>
      <c r="DO2576" s="69"/>
      <c r="DP2576" s="69"/>
      <c r="DQ2576" s="69"/>
      <c r="DR2576" s="69"/>
      <c r="DS2576" s="69"/>
      <c r="DT2576" s="69"/>
      <c r="DU2576" s="69"/>
      <c r="DV2576" s="69"/>
      <c r="DW2576" s="69"/>
      <c r="DX2576" s="69"/>
      <c r="DY2576" s="69"/>
      <c r="DZ2576" s="69"/>
      <c r="EA2576" s="69"/>
      <c r="EB2576" s="69"/>
      <c r="EC2576" s="69"/>
      <c r="ED2576" s="69"/>
      <c r="EE2576" s="69"/>
      <c r="EF2576" s="69"/>
      <c r="EG2576" s="69"/>
      <c r="EH2576" s="69"/>
      <c r="EI2576" s="69"/>
      <c r="EJ2576" s="69"/>
      <c r="EK2576" s="69"/>
      <c r="EL2576" s="69"/>
      <c r="EM2576" s="69"/>
      <c r="EN2576" s="69"/>
      <c r="EO2576" s="69"/>
      <c r="EP2576" s="69"/>
      <c r="EQ2576" s="69"/>
      <c r="ER2576" s="69"/>
      <c r="ES2576" s="69"/>
      <c r="ET2576" s="69"/>
      <c r="EU2576" s="69"/>
      <c r="EV2576" s="69"/>
      <c r="EW2576" s="69"/>
      <c r="EX2576" s="69"/>
      <c r="EY2576" s="69"/>
      <c r="EZ2576" s="69"/>
      <c r="FA2576" s="69"/>
      <c r="FB2576" s="69"/>
      <c r="FC2576" s="69"/>
      <c r="FD2576" s="69"/>
      <c r="FE2576" s="69"/>
      <c r="FF2576" s="69"/>
      <c r="FG2576" s="69"/>
      <c r="FH2576" s="69"/>
      <c r="FI2576" s="69"/>
      <c r="FJ2576" s="69"/>
      <c r="FK2576" s="69"/>
      <c r="FL2576" s="69"/>
      <c r="FM2576" s="69"/>
      <c r="FN2576" s="69"/>
      <c r="FO2576" s="69"/>
      <c r="FP2576" s="69"/>
      <c r="FQ2576" s="69"/>
      <c r="FR2576" s="69"/>
      <c r="FS2576" s="69"/>
      <c r="FT2576" s="69"/>
      <c r="FU2576" s="69"/>
      <c r="FV2576" s="69"/>
      <c r="FW2576" s="69"/>
      <c r="FX2576" s="69"/>
      <c r="FY2576" s="69"/>
      <c r="FZ2576" s="69"/>
      <c r="GA2576" s="69"/>
      <c r="GB2576" s="69"/>
      <c r="GC2576" s="69"/>
      <c r="GD2576" s="69"/>
      <c r="GE2576" s="69"/>
      <c r="GF2576" s="69"/>
      <c r="GG2576" s="69"/>
      <c r="GH2576" s="69"/>
      <c r="GI2576" s="69"/>
      <c r="GJ2576" s="69"/>
      <c r="GK2576" s="69"/>
      <c r="GL2576" s="69"/>
      <c r="GM2576" s="69"/>
      <c r="GN2576" s="69"/>
      <c r="GO2576" s="69"/>
      <c r="GP2576" s="69"/>
      <c r="GQ2576" s="69"/>
      <c r="GR2576" s="69"/>
      <c r="GS2576" s="69"/>
      <c r="GT2576" s="69"/>
      <c r="GU2576" s="69"/>
      <c r="GV2576" s="69"/>
      <c r="GW2576" s="69"/>
      <c r="GX2576" s="69"/>
      <c r="GY2576" s="69"/>
      <c r="GZ2576" s="69"/>
      <c r="HA2576" s="69"/>
      <c r="HB2576" s="69"/>
      <c r="HC2576" s="69"/>
      <c r="HD2576" s="69"/>
      <c r="HE2576" s="69"/>
      <c r="HF2576" s="69"/>
      <c r="HG2576" s="69"/>
      <c r="HH2576" s="69"/>
      <c r="HI2576" s="69"/>
      <c r="HJ2576" s="69"/>
      <c r="HK2576" s="69"/>
      <c r="HL2576" s="69"/>
      <c r="HM2576" s="69"/>
      <c r="HN2576" s="69"/>
      <c r="HO2576" s="69"/>
      <c r="HP2576" s="69"/>
      <c r="HQ2576" s="69"/>
      <c r="HR2576" s="69"/>
      <c r="HS2576" s="69"/>
      <c r="HT2576" s="69"/>
      <c r="HU2576" s="69"/>
      <c r="HV2576" s="69"/>
      <c r="HW2576" s="69"/>
      <c r="HX2576" s="69"/>
      <c r="HY2576" s="69"/>
      <c r="HZ2576" s="69"/>
      <c r="IA2576" s="69"/>
      <c r="IB2576" s="69"/>
      <c r="IC2576" s="69"/>
      <c r="ID2576" s="69"/>
      <c r="IE2576" s="69"/>
      <c r="IF2576" s="69"/>
      <c r="IG2576" s="69"/>
      <c r="IH2576" s="69"/>
      <c r="II2576" s="69"/>
      <c r="IJ2576" s="69"/>
      <c r="IK2576" s="69"/>
      <c r="IL2576" s="69"/>
      <c r="IM2576" s="69"/>
      <c r="IN2576" s="69"/>
    </row>
    <row r="2577" spans="1:248" s="70" customFormat="1" ht="47.1" customHeight="1" x14ac:dyDescent="0.2">
      <c r="A2577" s="33" t="s">
        <v>1356</v>
      </c>
      <c r="B2577" s="83">
        <v>52242</v>
      </c>
      <c r="C2577" s="34" t="s">
        <v>1355</v>
      </c>
      <c r="D2577" s="361">
        <v>7000</v>
      </c>
      <c r="E2577" s="69"/>
      <c r="F2577" s="69"/>
      <c r="G2577" s="69"/>
      <c r="H2577" s="69"/>
      <c r="I2577" s="69"/>
      <c r="J2577" s="69"/>
      <c r="N2577" s="69"/>
      <c r="O2577" s="69"/>
      <c r="P2577" s="69"/>
      <c r="Q2577" s="69"/>
      <c r="R2577" s="69"/>
      <c r="S2577" s="69"/>
      <c r="T2577" s="69"/>
      <c r="U2577" s="69"/>
      <c r="V2577" s="69"/>
      <c r="W2577" s="69"/>
      <c r="X2577" s="69"/>
      <c r="Y2577" s="69"/>
      <c r="Z2577" s="69"/>
      <c r="AA2577" s="69"/>
      <c r="AB2577" s="69"/>
      <c r="AC2577" s="69"/>
      <c r="AD2577" s="69"/>
      <c r="AE2577" s="69"/>
      <c r="AF2577" s="69"/>
      <c r="AG2577" s="69"/>
      <c r="AH2577" s="69"/>
      <c r="AI2577" s="69"/>
      <c r="AJ2577" s="69"/>
      <c r="AK2577" s="69"/>
      <c r="AL2577" s="69"/>
      <c r="AM2577" s="69"/>
      <c r="AN2577" s="69"/>
      <c r="AO2577" s="69"/>
      <c r="AP2577" s="69"/>
      <c r="AQ2577" s="69"/>
      <c r="AR2577" s="69"/>
      <c r="AS2577" s="69"/>
      <c r="AT2577" s="69"/>
      <c r="AU2577" s="69"/>
      <c r="AV2577" s="69"/>
      <c r="AW2577" s="69"/>
      <c r="AX2577" s="69"/>
      <c r="AY2577" s="69"/>
      <c r="AZ2577" s="69"/>
      <c r="BA2577" s="69"/>
      <c r="BB2577" s="69"/>
      <c r="BC2577" s="69"/>
      <c r="BD2577" s="69"/>
      <c r="BE2577" s="69"/>
      <c r="BF2577" s="69"/>
      <c r="BG2577" s="69"/>
      <c r="BH2577" s="69"/>
      <c r="BI2577" s="69"/>
      <c r="BJ2577" s="69"/>
      <c r="BK2577" s="69"/>
      <c r="BL2577" s="69"/>
      <c r="BM2577" s="69"/>
      <c r="BN2577" s="69"/>
      <c r="BO2577" s="69"/>
      <c r="BP2577" s="69"/>
      <c r="BQ2577" s="69"/>
      <c r="BR2577" s="69"/>
      <c r="BS2577" s="69"/>
      <c r="BT2577" s="69"/>
      <c r="BU2577" s="69"/>
      <c r="BV2577" s="69"/>
      <c r="BW2577" s="69"/>
      <c r="BX2577" s="69"/>
      <c r="BY2577" s="69"/>
      <c r="BZ2577" s="69"/>
      <c r="CA2577" s="69"/>
      <c r="CB2577" s="69"/>
      <c r="CC2577" s="69"/>
      <c r="CD2577" s="69"/>
      <c r="CE2577" s="69"/>
      <c r="CF2577" s="69"/>
      <c r="CG2577" s="69"/>
      <c r="CH2577" s="69"/>
      <c r="CI2577" s="69"/>
      <c r="CJ2577" s="69"/>
      <c r="CK2577" s="69"/>
      <c r="CL2577" s="69"/>
      <c r="CM2577" s="69"/>
      <c r="CN2577" s="69"/>
      <c r="CO2577" s="69"/>
      <c r="CP2577" s="69"/>
      <c r="CQ2577" s="69"/>
      <c r="CR2577" s="69"/>
      <c r="CS2577" s="69"/>
      <c r="CT2577" s="69"/>
      <c r="CU2577" s="69"/>
      <c r="CV2577" s="69"/>
      <c r="CW2577" s="69"/>
      <c r="CX2577" s="69"/>
      <c r="CY2577" s="69"/>
      <c r="CZ2577" s="69"/>
      <c r="DA2577" s="69"/>
      <c r="DB2577" s="69"/>
      <c r="DC2577" s="69"/>
      <c r="DD2577" s="69"/>
      <c r="DE2577" s="69"/>
      <c r="DF2577" s="69"/>
      <c r="DG2577" s="69"/>
      <c r="DH2577" s="69"/>
      <c r="DI2577" s="69"/>
      <c r="DJ2577" s="69"/>
      <c r="DK2577" s="69"/>
      <c r="DL2577" s="69"/>
      <c r="DM2577" s="69"/>
      <c r="DN2577" s="69"/>
      <c r="DO2577" s="69"/>
      <c r="DP2577" s="69"/>
      <c r="DQ2577" s="69"/>
      <c r="DR2577" s="69"/>
      <c r="DS2577" s="69"/>
      <c r="DT2577" s="69"/>
      <c r="DU2577" s="69"/>
      <c r="DV2577" s="69"/>
      <c r="DW2577" s="69"/>
      <c r="DX2577" s="69"/>
      <c r="DY2577" s="69"/>
      <c r="DZ2577" s="69"/>
      <c r="EA2577" s="69"/>
      <c r="EB2577" s="69"/>
      <c r="EC2577" s="69"/>
      <c r="ED2577" s="69"/>
      <c r="EE2577" s="69"/>
      <c r="EF2577" s="69"/>
      <c r="EG2577" s="69"/>
      <c r="EH2577" s="69"/>
      <c r="EI2577" s="69"/>
      <c r="EJ2577" s="69"/>
      <c r="EK2577" s="69"/>
      <c r="EL2577" s="69"/>
      <c r="EM2577" s="69"/>
      <c r="EN2577" s="69"/>
      <c r="EO2577" s="69"/>
      <c r="EP2577" s="69"/>
      <c r="EQ2577" s="69"/>
      <c r="ER2577" s="69"/>
      <c r="ES2577" s="69"/>
      <c r="ET2577" s="69"/>
      <c r="EU2577" s="69"/>
      <c r="EV2577" s="69"/>
      <c r="EW2577" s="69"/>
      <c r="EX2577" s="69"/>
      <c r="EY2577" s="69"/>
      <c r="EZ2577" s="69"/>
      <c r="FA2577" s="69"/>
      <c r="FB2577" s="69"/>
      <c r="FC2577" s="69"/>
      <c r="FD2577" s="69"/>
      <c r="FE2577" s="69"/>
      <c r="FF2577" s="69"/>
      <c r="FG2577" s="69"/>
      <c r="FH2577" s="69"/>
      <c r="FI2577" s="69"/>
      <c r="FJ2577" s="69"/>
      <c r="FK2577" s="69"/>
      <c r="FL2577" s="69"/>
      <c r="FM2577" s="69"/>
      <c r="FN2577" s="69"/>
      <c r="FO2577" s="69"/>
      <c r="FP2577" s="69"/>
      <c r="FQ2577" s="69"/>
      <c r="FR2577" s="69"/>
      <c r="FS2577" s="69"/>
      <c r="FT2577" s="69"/>
      <c r="FU2577" s="69"/>
      <c r="FV2577" s="69"/>
      <c r="FW2577" s="69"/>
      <c r="FX2577" s="69"/>
      <c r="FY2577" s="69"/>
      <c r="FZ2577" s="69"/>
      <c r="GA2577" s="69"/>
      <c r="GB2577" s="69"/>
      <c r="GC2577" s="69"/>
      <c r="GD2577" s="69"/>
      <c r="GE2577" s="69"/>
      <c r="GF2577" s="69"/>
      <c r="GG2577" s="69"/>
      <c r="GH2577" s="69"/>
      <c r="GI2577" s="69"/>
      <c r="GJ2577" s="69"/>
      <c r="GK2577" s="69"/>
      <c r="GL2577" s="69"/>
      <c r="GM2577" s="69"/>
      <c r="GN2577" s="69"/>
      <c r="GO2577" s="69"/>
      <c r="GP2577" s="69"/>
      <c r="GQ2577" s="69"/>
      <c r="GR2577" s="69"/>
      <c r="GS2577" s="69"/>
      <c r="GT2577" s="69"/>
      <c r="GU2577" s="69"/>
      <c r="GV2577" s="69"/>
      <c r="GW2577" s="69"/>
      <c r="GX2577" s="69"/>
      <c r="GY2577" s="69"/>
      <c r="GZ2577" s="69"/>
      <c r="HA2577" s="69"/>
      <c r="HB2577" s="69"/>
      <c r="HC2577" s="69"/>
      <c r="HD2577" s="69"/>
      <c r="HE2577" s="69"/>
      <c r="HF2577" s="69"/>
      <c r="HG2577" s="69"/>
      <c r="HH2577" s="69"/>
      <c r="HI2577" s="69"/>
      <c r="HJ2577" s="69"/>
      <c r="HK2577" s="69"/>
      <c r="HL2577" s="69"/>
      <c r="HM2577" s="69"/>
      <c r="HN2577" s="69"/>
      <c r="HO2577" s="69"/>
      <c r="HP2577" s="69"/>
      <c r="HQ2577" s="69"/>
      <c r="HR2577" s="69"/>
      <c r="HS2577" s="69"/>
      <c r="HT2577" s="69"/>
      <c r="HU2577" s="69"/>
      <c r="HV2577" s="69"/>
      <c r="HW2577" s="69"/>
      <c r="HX2577" s="69"/>
      <c r="HY2577" s="69"/>
      <c r="HZ2577" s="69"/>
      <c r="IA2577" s="69"/>
      <c r="IB2577" s="69"/>
      <c r="IC2577" s="69"/>
      <c r="ID2577" s="69"/>
      <c r="IE2577" s="69"/>
      <c r="IF2577" s="69"/>
      <c r="IG2577" s="69"/>
      <c r="IH2577" s="69"/>
      <c r="II2577" s="69"/>
      <c r="IJ2577" s="69"/>
      <c r="IK2577" s="69"/>
      <c r="IL2577" s="69"/>
      <c r="IM2577" s="69"/>
      <c r="IN2577" s="69"/>
    </row>
    <row r="2578" spans="1:248" s="70" customFormat="1" ht="47.1" customHeight="1" x14ac:dyDescent="0.2">
      <c r="A2578" s="33" t="s">
        <v>1357</v>
      </c>
      <c r="B2578" s="83">
        <v>52243</v>
      </c>
      <c r="C2578" s="34" t="s">
        <v>1358</v>
      </c>
      <c r="D2578" s="361">
        <v>15000</v>
      </c>
      <c r="E2578" s="69"/>
      <c r="F2578" s="69"/>
      <c r="G2578" s="69"/>
      <c r="H2578" s="69"/>
      <c r="I2578" s="69"/>
      <c r="J2578" s="69"/>
      <c r="N2578" s="69"/>
      <c r="O2578" s="69"/>
      <c r="P2578" s="69"/>
      <c r="Q2578" s="69"/>
      <c r="R2578" s="69"/>
      <c r="S2578" s="69"/>
      <c r="T2578" s="69"/>
      <c r="U2578" s="69"/>
      <c r="V2578" s="69"/>
      <c r="W2578" s="69"/>
      <c r="X2578" s="69"/>
      <c r="Y2578" s="69"/>
      <c r="Z2578" s="69"/>
      <c r="AA2578" s="69"/>
      <c r="AB2578" s="69"/>
      <c r="AC2578" s="69"/>
      <c r="AD2578" s="69"/>
      <c r="AE2578" s="69"/>
      <c r="AF2578" s="69"/>
      <c r="AG2578" s="69"/>
      <c r="AH2578" s="69"/>
      <c r="AI2578" s="69"/>
      <c r="AJ2578" s="69"/>
      <c r="AK2578" s="69"/>
      <c r="AL2578" s="69"/>
      <c r="AM2578" s="69"/>
      <c r="AN2578" s="69"/>
      <c r="AO2578" s="69"/>
      <c r="AP2578" s="69"/>
      <c r="AQ2578" s="69"/>
      <c r="AR2578" s="69"/>
      <c r="AS2578" s="69"/>
      <c r="AT2578" s="69"/>
      <c r="AU2578" s="69"/>
      <c r="AV2578" s="69"/>
      <c r="AW2578" s="69"/>
      <c r="AX2578" s="69"/>
      <c r="AY2578" s="69"/>
      <c r="AZ2578" s="69"/>
      <c r="BA2578" s="69"/>
      <c r="BB2578" s="69"/>
      <c r="BC2578" s="69"/>
      <c r="BD2578" s="69"/>
      <c r="BE2578" s="69"/>
      <c r="BF2578" s="69"/>
      <c r="BG2578" s="69"/>
      <c r="BH2578" s="69"/>
      <c r="BI2578" s="69"/>
      <c r="BJ2578" s="69"/>
      <c r="BK2578" s="69"/>
      <c r="BL2578" s="69"/>
      <c r="BM2578" s="69"/>
      <c r="BN2578" s="69"/>
      <c r="BO2578" s="69"/>
      <c r="BP2578" s="69"/>
      <c r="BQ2578" s="69"/>
      <c r="BR2578" s="69"/>
      <c r="BS2578" s="69"/>
      <c r="BT2578" s="69"/>
      <c r="BU2578" s="69"/>
      <c r="BV2578" s="69"/>
      <c r="BW2578" s="69"/>
      <c r="BX2578" s="69"/>
      <c r="BY2578" s="69"/>
      <c r="BZ2578" s="69"/>
      <c r="CA2578" s="69"/>
      <c r="CB2578" s="69"/>
      <c r="CC2578" s="69"/>
      <c r="CD2578" s="69"/>
      <c r="CE2578" s="69"/>
      <c r="CF2578" s="69"/>
      <c r="CG2578" s="69"/>
      <c r="CH2578" s="69"/>
      <c r="CI2578" s="69"/>
      <c r="CJ2578" s="69"/>
      <c r="CK2578" s="69"/>
      <c r="CL2578" s="69"/>
      <c r="CM2578" s="69"/>
      <c r="CN2578" s="69"/>
      <c r="CO2578" s="69"/>
      <c r="CP2578" s="69"/>
      <c r="CQ2578" s="69"/>
      <c r="CR2578" s="69"/>
      <c r="CS2578" s="69"/>
      <c r="CT2578" s="69"/>
      <c r="CU2578" s="69"/>
      <c r="CV2578" s="69"/>
      <c r="CW2578" s="69"/>
      <c r="CX2578" s="69"/>
      <c r="CY2578" s="69"/>
      <c r="CZ2578" s="69"/>
      <c r="DA2578" s="69"/>
      <c r="DB2578" s="69"/>
      <c r="DC2578" s="69"/>
      <c r="DD2578" s="69"/>
      <c r="DE2578" s="69"/>
      <c r="DF2578" s="69"/>
      <c r="DG2578" s="69"/>
      <c r="DH2578" s="69"/>
      <c r="DI2578" s="69"/>
      <c r="DJ2578" s="69"/>
      <c r="DK2578" s="69"/>
      <c r="DL2578" s="69"/>
      <c r="DM2578" s="69"/>
      <c r="DN2578" s="69"/>
      <c r="DO2578" s="69"/>
      <c r="DP2578" s="69"/>
      <c r="DQ2578" s="69"/>
      <c r="DR2578" s="69"/>
      <c r="DS2578" s="69"/>
      <c r="DT2578" s="69"/>
      <c r="DU2578" s="69"/>
      <c r="DV2578" s="69"/>
      <c r="DW2578" s="69"/>
      <c r="DX2578" s="69"/>
      <c r="DY2578" s="69"/>
      <c r="DZ2578" s="69"/>
      <c r="EA2578" s="69"/>
      <c r="EB2578" s="69"/>
      <c r="EC2578" s="69"/>
      <c r="ED2578" s="69"/>
      <c r="EE2578" s="69"/>
      <c r="EF2578" s="69"/>
      <c r="EG2578" s="69"/>
      <c r="EH2578" s="69"/>
      <c r="EI2578" s="69"/>
      <c r="EJ2578" s="69"/>
      <c r="EK2578" s="69"/>
      <c r="EL2578" s="69"/>
      <c r="EM2578" s="69"/>
      <c r="EN2578" s="69"/>
      <c r="EO2578" s="69"/>
      <c r="EP2578" s="69"/>
      <c r="EQ2578" s="69"/>
      <c r="ER2578" s="69"/>
      <c r="ES2578" s="69"/>
      <c r="ET2578" s="69"/>
      <c r="EU2578" s="69"/>
      <c r="EV2578" s="69"/>
      <c r="EW2578" s="69"/>
      <c r="EX2578" s="69"/>
      <c r="EY2578" s="69"/>
      <c r="EZ2578" s="69"/>
      <c r="FA2578" s="69"/>
      <c r="FB2578" s="69"/>
      <c r="FC2578" s="69"/>
      <c r="FD2578" s="69"/>
      <c r="FE2578" s="69"/>
      <c r="FF2578" s="69"/>
      <c r="FG2578" s="69"/>
      <c r="FH2578" s="69"/>
      <c r="FI2578" s="69"/>
      <c r="FJ2578" s="69"/>
      <c r="FK2578" s="69"/>
      <c r="FL2578" s="69"/>
      <c r="FM2578" s="69"/>
      <c r="FN2578" s="69"/>
      <c r="FO2578" s="69"/>
      <c r="FP2578" s="69"/>
      <c r="FQ2578" s="69"/>
      <c r="FR2578" s="69"/>
      <c r="FS2578" s="69"/>
      <c r="FT2578" s="69"/>
      <c r="FU2578" s="69"/>
      <c r="FV2578" s="69"/>
      <c r="FW2578" s="69"/>
      <c r="FX2578" s="69"/>
      <c r="FY2578" s="69"/>
      <c r="FZ2578" s="69"/>
      <c r="GA2578" s="69"/>
      <c r="GB2578" s="69"/>
      <c r="GC2578" s="69"/>
      <c r="GD2578" s="69"/>
      <c r="GE2578" s="69"/>
      <c r="GF2578" s="69"/>
      <c r="GG2578" s="69"/>
      <c r="GH2578" s="69"/>
      <c r="GI2578" s="69"/>
      <c r="GJ2578" s="69"/>
      <c r="GK2578" s="69"/>
      <c r="GL2578" s="69"/>
      <c r="GM2578" s="69"/>
      <c r="GN2578" s="69"/>
      <c r="GO2578" s="69"/>
      <c r="GP2578" s="69"/>
      <c r="GQ2578" s="69"/>
      <c r="GR2578" s="69"/>
      <c r="GS2578" s="69"/>
      <c r="GT2578" s="69"/>
      <c r="GU2578" s="69"/>
      <c r="GV2578" s="69"/>
      <c r="GW2578" s="69"/>
      <c r="GX2578" s="69"/>
      <c r="GY2578" s="69"/>
      <c r="GZ2578" s="69"/>
      <c r="HA2578" s="69"/>
      <c r="HB2578" s="69"/>
      <c r="HC2578" s="69"/>
      <c r="HD2578" s="69"/>
      <c r="HE2578" s="69"/>
      <c r="HF2578" s="69"/>
      <c r="HG2578" s="69"/>
      <c r="HH2578" s="69"/>
      <c r="HI2578" s="69"/>
      <c r="HJ2578" s="69"/>
      <c r="HK2578" s="69"/>
      <c r="HL2578" s="69"/>
      <c r="HM2578" s="69"/>
      <c r="HN2578" s="69"/>
      <c r="HO2578" s="69"/>
      <c r="HP2578" s="69"/>
      <c r="HQ2578" s="69"/>
      <c r="HR2578" s="69"/>
      <c r="HS2578" s="69"/>
      <c r="HT2578" s="69"/>
      <c r="HU2578" s="69"/>
      <c r="HV2578" s="69"/>
      <c r="HW2578" s="69"/>
      <c r="HX2578" s="69"/>
      <c r="HY2578" s="69"/>
      <c r="HZ2578" s="69"/>
      <c r="IA2578" s="69"/>
      <c r="IB2578" s="69"/>
      <c r="IC2578" s="69"/>
      <c r="ID2578" s="69"/>
      <c r="IE2578" s="69"/>
      <c r="IF2578" s="69"/>
      <c r="IG2578" s="69"/>
      <c r="IH2578" s="69"/>
      <c r="II2578" s="69"/>
      <c r="IJ2578" s="69"/>
      <c r="IK2578" s="69"/>
      <c r="IL2578" s="69"/>
      <c r="IM2578" s="69"/>
      <c r="IN2578" s="69"/>
    </row>
    <row r="2579" spans="1:248" s="70" customFormat="1" ht="47.1" customHeight="1" x14ac:dyDescent="0.2">
      <c r="A2579" s="33" t="s">
        <v>1359</v>
      </c>
      <c r="B2579" s="83">
        <v>52244</v>
      </c>
      <c r="C2579" s="34" t="s">
        <v>1360</v>
      </c>
      <c r="D2579" s="361">
        <v>15000</v>
      </c>
      <c r="E2579" s="69"/>
      <c r="F2579" s="69"/>
      <c r="G2579" s="69"/>
      <c r="H2579" s="69"/>
      <c r="I2579" s="69"/>
      <c r="J2579" s="69"/>
      <c r="N2579" s="69"/>
      <c r="O2579" s="69"/>
      <c r="P2579" s="69"/>
      <c r="Q2579" s="69"/>
      <c r="R2579" s="69"/>
      <c r="S2579" s="69"/>
      <c r="T2579" s="69"/>
      <c r="U2579" s="69"/>
      <c r="V2579" s="69"/>
      <c r="W2579" s="69"/>
      <c r="X2579" s="69"/>
      <c r="Y2579" s="69"/>
      <c r="Z2579" s="69"/>
      <c r="AA2579" s="69"/>
      <c r="AB2579" s="69"/>
      <c r="AC2579" s="69"/>
      <c r="AD2579" s="69"/>
      <c r="AE2579" s="69"/>
      <c r="AF2579" s="69"/>
      <c r="AG2579" s="69"/>
      <c r="AH2579" s="69"/>
      <c r="AI2579" s="69"/>
      <c r="AJ2579" s="69"/>
      <c r="AK2579" s="69"/>
      <c r="AL2579" s="69"/>
      <c r="AM2579" s="69"/>
      <c r="AN2579" s="69"/>
      <c r="AO2579" s="69"/>
      <c r="AP2579" s="69"/>
      <c r="AQ2579" s="69"/>
      <c r="AR2579" s="69"/>
      <c r="AS2579" s="69"/>
      <c r="AT2579" s="69"/>
      <c r="AU2579" s="69"/>
      <c r="AV2579" s="69"/>
      <c r="AW2579" s="69"/>
      <c r="AX2579" s="69"/>
      <c r="AY2579" s="69"/>
      <c r="AZ2579" s="69"/>
      <c r="BA2579" s="69"/>
      <c r="BB2579" s="69"/>
      <c r="BC2579" s="69"/>
      <c r="BD2579" s="69"/>
      <c r="BE2579" s="69"/>
      <c r="BF2579" s="69"/>
      <c r="BG2579" s="69"/>
      <c r="BH2579" s="69"/>
      <c r="BI2579" s="69"/>
      <c r="BJ2579" s="69"/>
      <c r="BK2579" s="69"/>
      <c r="BL2579" s="69"/>
      <c r="BM2579" s="69"/>
      <c r="BN2579" s="69"/>
      <c r="BO2579" s="69"/>
      <c r="BP2579" s="69"/>
      <c r="BQ2579" s="69"/>
      <c r="BR2579" s="69"/>
      <c r="BS2579" s="69"/>
      <c r="BT2579" s="69"/>
      <c r="BU2579" s="69"/>
      <c r="BV2579" s="69"/>
      <c r="BW2579" s="69"/>
      <c r="BX2579" s="69"/>
      <c r="BY2579" s="69"/>
      <c r="BZ2579" s="69"/>
      <c r="CA2579" s="69"/>
      <c r="CB2579" s="69"/>
      <c r="CC2579" s="69"/>
      <c r="CD2579" s="69"/>
      <c r="CE2579" s="69"/>
      <c r="CF2579" s="69"/>
      <c r="CG2579" s="69"/>
      <c r="CH2579" s="69"/>
      <c r="CI2579" s="69"/>
      <c r="CJ2579" s="69"/>
      <c r="CK2579" s="69"/>
      <c r="CL2579" s="69"/>
      <c r="CM2579" s="69"/>
      <c r="CN2579" s="69"/>
      <c r="CO2579" s="69"/>
      <c r="CP2579" s="69"/>
      <c r="CQ2579" s="69"/>
      <c r="CR2579" s="69"/>
      <c r="CS2579" s="69"/>
      <c r="CT2579" s="69"/>
      <c r="CU2579" s="69"/>
      <c r="CV2579" s="69"/>
      <c r="CW2579" s="69"/>
      <c r="CX2579" s="69"/>
      <c r="CY2579" s="69"/>
      <c r="CZ2579" s="69"/>
      <c r="DA2579" s="69"/>
      <c r="DB2579" s="69"/>
      <c r="DC2579" s="69"/>
      <c r="DD2579" s="69"/>
      <c r="DE2579" s="69"/>
      <c r="DF2579" s="69"/>
      <c r="DG2579" s="69"/>
      <c r="DH2579" s="69"/>
      <c r="DI2579" s="69"/>
      <c r="DJ2579" s="69"/>
      <c r="DK2579" s="69"/>
      <c r="DL2579" s="69"/>
      <c r="DM2579" s="69"/>
      <c r="DN2579" s="69"/>
      <c r="DO2579" s="69"/>
      <c r="DP2579" s="69"/>
      <c r="DQ2579" s="69"/>
      <c r="DR2579" s="69"/>
      <c r="DS2579" s="69"/>
      <c r="DT2579" s="69"/>
      <c r="DU2579" s="69"/>
      <c r="DV2579" s="69"/>
      <c r="DW2579" s="69"/>
      <c r="DX2579" s="69"/>
      <c r="DY2579" s="69"/>
      <c r="DZ2579" s="69"/>
      <c r="EA2579" s="69"/>
      <c r="EB2579" s="69"/>
      <c r="EC2579" s="69"/>
      <c r="ED2579" s="69"/>
      <c r="EE2579" s="69"/>
      <c r="EF2579" s="69"/>
      <c r="EG2579" s="69"/>
      <c r="EH2579" s="69"/>
      <c r="EI2579" s="69"/>
      <c r="EJ2579" s="69"/>
      <c r="EK2579" s="69"/>
      <c r="EL2579" s="69"/>
      <c r="EM2579" s="69"/>
      <c r="EN2579" s="69"/>
      <c r="EO2579" s="69"/>
      <c r="EP2579" s="69"/>
      <c r="EQ2579" s="69"/>
      <c r="ER2579" s="69"/>
      <c r="ES2579" s="69"/>
      <c r="ET2579" s="69"/>
      <c r="EU2579" s="69"/>
      <c r="EV2579" s="69"/>
      <c r="EW2579" s="69"/>
      <c r="EX2579" s="69"/>
      <c r="EY2579" s="69"/>
      <c r="EZ2579" s="69"/>
      <c r="FA2579" s="69"/>
      <c r="FB2579" s="69"/>
      <c r="FC2579" s="69"/>
      <c r="FD2579" s="69"/>
      <c r="FE2579" s="69"/>
      <c r="FF2579" s="69"/>
      <c r="FG2579" s="69"/>
      <c r="FH2579" s="69"/>
      <c r="FI2579" s="69"/>
      <c r="FJ2579" s="69"/>
      <c r="FK2579" s="69"/>
      <c r="FL2579" s="69"/>
      <c r="FM2579" s="69"/>
      <c r="FN2579" s="69"/>
      <c r="FO2579" s="69"/>
      <c r="FP2579" s="69"/>
      <c r="FQ2579" s="69"/>
      <c r="FR2579" s="69"/>
      <c r="FS2579" s="69"/>
      <c r="FT2579" s="69"/>
      <c r="FU2579" s="69"/>
      <c r="FV2579" s="69"/>
      <c r="FW2579" s="69"/>
      <c r="FX2579" s="69"/>
      <c r="FY2579" s="69"/>
      <c r="FZ2579" s="69"/>
      <c r="GA2579" s="69"/>
      <c r="GB2579" s="69"/>
      <c r="GC2579" s="69"/>
      <c r="GD2579" s="69"/>
      <c r="GE2579" s="69"/>
      <c r="GF2579" s="69"/>
      <c r="GG2579" s="69"/>
      <c r="GH2579" s="69"/>
      <c r="GI2579" s="69"/>
      <c r="GJ2579" s="69"/>
      <c r="GK2579" s="69"/>
      <c r="GL2579" s="69"/>
      <c r="GM2579" s="69"/>
      <c r="GN2579" s="69"/>
      <c r="GO2579" s="69"/>
      <c r="GP2579" s="69"/>
      <c r="GQ2579" s="69"/>
      <c r="GR2579" s="69"/>
      <c r="GS2579" s="69"/>
      <c r="GT2579" s="69"/>
      <c r="GU2579" s="69"/>
      <c r="GV2579" s="69"/>
      <c r="GW2579" s="69"/>
      <c r="GX2579" s="69"/>
      <c r="GY2579" s="69"/>
      <c r="GZ2579" s="69"/>
      <c r="HA2579" s="69"/>
      <c r="HB2579" s="69"/>
      <c r="HC2579" s="69"/>
      <c r="HD2579" s="69"/>
      <c r="HE2579" s="69"/>
      <c r="HF2579" s="69"/>
      <c r="HG2579" s="69"/>
      <c r="HH2579" s="69"/>
      <c r="HI2579" s="69"/>
      <c r="HJ2579" s="69"/>
      <c r="HK2579" s="69"/>
      <c r="HL2579" s="69"/>
      <c r="HM2579" s="69"/>
      <c r="HN2579" s="69"/>
      <c r="HO2579" s="69"/>
      <c r="HP2579" s="69"/>
      <c r="HQ2579" s="69"/>
      <c r="HR2579" s="69"/>
      <c r="HS2579" s="69"/>
      <c r="HT2579" s="69"/>
      <c r="HU2579" s="69"/>
      <c r="HV2579" s="69"/>
      <c r="HW2579" s="69"/>
      <c r="HX2579" s="69"/>
      <c r="HY2579" s="69"/>
      <c r="HZ2579" s="69"/>
      <c r="IA2579" s="69"/>
      <c r="IB2579" s="69"/>
      <c r="IC2579" s="69"/>
      <c r="ID2579" s="69"/>
      <c r="IE2579" s="69"/>
      <c r="IF2579" s="69"/>
      <c r="IG2579" s="69"/>
      <c r="IH2579" s="69"/>
      <c r="II2579" s="69"/>
      <c r="IJ2579" s="69"/>
      <c r="IK2579" s="69"/>
      <c r="IL2579" s="69"/>
      <c r="IM2579" s="69"/>
      <c r="IN2579" s="69"/>
    </row>
    <row r="2580" spans="1:248" s="70" customFormat="1" ht="47.1" customHeight="1" x14ac:dyDescent="0.2">
      <c r="A2580" s="33" t="s">
        <v>1361</v>
      </c>
      <c r="B2580" s="83">
        <v>52245</v>
      </c>
      <c r="C2580" s="34" t="s">
        <v>1362</v>
      </c>
      <c r="D2580" s="361">
        <v>25000</v>
      </c>
      <c r="E2580" s="69"/>
      <c r="F2580" s="69"/>
      <c r="G2580" s="69"/>
      <c r="H2580" s="69"/>
      <c r="I2580" s="69"/>
      <c r="J2580" s="69"/>
      <c r="N2580" s="69"/>
      <c r="O2580" s="69"/>
      <c r="P2580" s="69"/>
      <c r="Q2580" s="69"/>
      <c r="R2580" s="69"/>
      <c r="S2580" s="69"/>
      <c r="T2580" s="69"/>
      <c r="U2580" s="69"/>
      <c r="V2580" s="69"/>
      <c r="W2580" s="69"/>
      <c r="X2580" s="69"/>
      <c r="Y2580" s="69"/>
      <c r="Z2580" s="69"/>
      <c r="AA2580" s="69"/>
      <c r="AB2580" s="69"/>
      <c r="AC2580" s="69"/>
      <c r="AD2580" s="69"/>
      <c r="AE2580" s="69"/>
      <c r="AF2580" s="69"/>
      <c r="AG2580" s="69"/>
      <c r="AH2580" s="69"/>
      <c r="AI2580" s="69"/>
      <c r="AJ2580" s="69"/>
      <c r="AK2580" s="69"/>
      <c r="AL2580" s="69"/>
      <c r="AM2580" s="69"/>
      <c r="AN2580" s="69"/>
      <c r="AO2580" s="69"/>
      <c r="AP2580" s="69"/>
      <c r="AQ2580" s="69"/>
      <c r="AR2580" s="69"/>
      <c r="AS2580" s="69"/>
      <c r="AT2580" s="69"/>
      <c r="AU2580" s="69"/>
      <c r="AV2580" s="69"/>
      <c r="AW2580" s="69"/>
      <c r="AX2580" s="69"/>
      <c r="AY2580" s="69"/>
      <c r="AZ2580" s="69"/>
      <c r="BA2580" s="69"/>
      <c r="BB2580" s="69"/>
      <c r="BC2580" s="69"/>
      <c r="BD2580" s="69"/>
      <c r="BE2580" s="69"/>
      <c r="BF2580" s="69"/>
      <c r="BG2580" s="69"/>
      <c r="BH2580" s="69"/>
      <c r="BI2580" s="69"/>
      <c r="BJ2580" s="69"/>
      <c r="BK2580" s="69"/>
      <c r="BL2580" s="69"/>
      <c r="BM2580" s="69"/>
      <c r="BN2580" s="69"/>
      <c r="BO2580" s="69"/>
      <c r="BP2580" s="69"/>
      <c r="BQ2580" s="69"/>
      <c r="BR2580" s="69"/>
      <c r="BS2580" s="69"/>
      <c r="BT2580" s="69"/>
      <c r="BU2580" s="69"/>
      <c r="BV2580" s="69"/>
      <c r="BW2580" s="69"/>
      <c r="BX2580" s="69"/>
      <c r="BY2580" s="69"/>
      <c r="BZ2580" s="69"/>
      <c r="CA2580" s="69"/>
      <c r="CB2580" s="69"/>
      <c r="CC2580" s="69"/>
      <c r="CD2580" s="69"/>
      <c r="CE2580" s="69"/>
      <c r="CF2580" s="69"/>
      <c r="CG2580" s="69"/>
      <c r="CH2580" s="69"/>
      <c r="CI2580" s="69"/>
      <c r="CJ2580" s="69"/>
      <c r="CK2580" s="69"/>
      <c r="CL2580" s="69"/>
      <c r="CM2580" s="69"/>
      <c r="CN2580" s="69"/>
      <c r="CO2580" s="69"/>
      <c r="CP2580" s="69"/>
      <c r="CQ2580" s="69"/>
      <c r="CR2580" s="69"/>
      <c r="CS2580" s="69"/>
      <c r="CT2580" s="69"/>
      <c r="CU2580" s="69"/>
      <c r="CV2580" s="69"/>
      <c r="CW2580" s="69"/>
      <c r="CX2580" s="69"/>
      <c r="CY2580" s="69"/>
      <c r="CZ2580" s="69"/>
      <c r="DA2580" s="69"/>
      <c r="DB2580" s="69"/>
      <c r="DC2580" s="69"/>
      <c r="DD2580" s="69"/>
      <c r="DE2580" s="69"/>
      <c r="DF2580" s="69"/>
      <c r="DG2580" s="69"/>
      <c r="DH2580" s="69"/>
      <c r="DI2580" s="69"/>
      <c r="DJ2580" s="69"/>
      <c r="DK2580" s="69"/>
      <c r="DL2580" s="69"/>
      <c r="DM2580" s="69"/>
      <c r="DN2580" s="69"/>
      <c r="DO2580" s="69"/>
      <c r="DP2580" s="69"/>
      <c r="DQ2580" s="69"/>
      <c r="DR2580" s="69"/>
      <c r="DS2580" s="69"/>
      <c r="DT2580" s="69"/>
      <c r="DU2580" s="69"/>
      <c r="DV2580" s="69"/>
      <c r="DW2580" s="69"/>
      <c r="DX2580" s="69"/>
      <c r="DY2580" s="69"/>
      <c r="DZ2580" s="69"/>
      <c r="EA2580" s="69"/>
      <c r="EB2580" s="69"/>
      <c r="EC2580" s="69"/>
      <c r="ED2580" s="69"/>
      <c r="EE2580" s="69"/>
      <c r="EF2580" s="69"/>
      <c r="EG2580" s="69"/>
      <c r="EH2580" s="69"/>
      <c r="EI2580" s="69"/>
      <c r="EJ2580" s="69"/>
      <c r="EK2580" s="69"/>
      <c r="EL2580" s="69"/>
      <c r="EM2580" s="69"/>
      <c r="EN2580" s="69"/>
      <c r="EO2580" s="69"/>
      <c r="EP2580" s="69"/>
      <c r="EQ2580" s="69"/>
      <c r="ER2580" s="69"/>
      <c r="ES2580" s="69"/>
      <c r="ET2580" s="69"/>
      <c r="EU2580" s="69"/>
      <c r="EV2580" s="69"/>
      <c r="EW2580" s="69"/>
      <c r="EX2580" s="69"/>
      <c r="EY2580" s="69"/>
      <c r="EZ2580" s="69"/>
      <c r="FA2580" s="69"/>
      <c r="FB2580" s="69"/>
      <c r="FC2580" s="69"/>
      <c r="FD2580" s="69"/>
      <c r="FE2580" s="69"/>
      <c r="FF2580" s="69"/>
      <c r="FG2580" s="69"/>
      <c r="FH2580" s="69"/>
      <c r="FI2580" s="69"/>
      <c r="FJ2580" s="69"/>
      <c r="FK2580" s="69"/>
      <c r="FL2580" s="69"/>
      <c r="FM2580" s="69"/>
      <c r="FN2580" s="69"/>
      <c r="FO2580" s="69"/>
      <c r="FP2580" s="69"/>
      <c r="FQ2580" s="69"/>
      <c r="FR2580" s="69"/>
      <c r="FS2580" s="69"/>
      <c r="FT2580" s="69"/>
      <c r="FU2580" s="69"/>
      <c r="FV2580" s="69"/>
      <c r="FW2580" s="69"/>
      <c r="FX2580" s="69"/>
      <c r="FY2580" s="69"/>
      <c r="FZ2580" s="69"/>
      <c r="GA2580" s="69"/>
      <c r="GB2580" s="69"/>
      <c r="GC2580" s="69"/>
      <c r="GD2580" s="69"/>
      <c r="GE2580" s="69"/>
      <c r="GF2580" s="69"/>
      <c r="GG2580" s="69"/>
      <c r="GH2580" s="69"/>
      <c r="GI2580" s="69"/>
      <c r="GJ2580" s="69"/>
      <c r="GK2580" s="69"/>
      <c r="GL2580" s="69"/>
      <c r="GM2580" s="69"/>
      <c r="GN2580" s="69"/>
      <c r="GO2580" s="69"/>
      <c r="GP2580" s="69"/>
      <c r="GQ2580" s="69"/>
      <c r="GR2580" s="69"/>
      <c r="GS2580" s="69"/>
      <c r="GT2580" s="69"/>
      <c r="GU2580" s="69"/>
      <c r="GV2580" s="69"/>
      <c r="GW2580" s="69"/>
      <c r="GX2580" s="69"/>
      <c r="GY2580" s="69"/>
      <c r="GZ2580" s="69"/>
      <c r="HA2580" s="69"/>
      <c r="HB2580" s="69"/>
      <c r="HC2580" s="69"/>
      <c r="HD2580" s="69"/>
      <c r="HE2580" s="69"/>
      <c r="HF2580" s="69"/>
      <c r="HG2580" s="69"/>
      <c r="HH2580" s="69"/>
      <c r="HI2580" s="69"/>
      <c r="HJ2580" s="69"/>
      <c r="HK2580" s="69"/>
      <c r="HL2580" s="69"/>
      <c r="HM2580" s="69"/>
      <c r="HN2580" s="69"/>
      <c r="HO2580" s="69"/>
      <c r="HP2580" s="69"/>
      <c r="HQ2580" s="69"/>
      <c r="HR2580" s="69"/>
      <c r="HS2580" s="69"/>
      <c r="HT2580" s="69"/>
      <c r="HU2580" s="69"/>
      <c r="HV2580" s="69"/>
      <c r="HW2580" s="69"/>
      <c r="HX2580" s="69"/>
      <c r="HY2580" s="69"/>
      <c r="HZ2580" s="69"/>
      <c r="IA2580" s="69"/>
      <c r="IB2580" s="69"/>
      <c r="IC2580" s="69"/>
      <c r="ID2580" s="69"/>
      <c r="IE2580" s="69"/>
      <c r="IF2580" s="69"/>
      <c r="IG2580" s="69"/>
      <c r="IH2580" s="69"/>
      <c r="II2580" s="69"/>
      <c r="IJ2580" s="69"/>
      <c r="IK2580" s="69"/>
      <c r="IL2580" s="69"/>
      <c r="IM2580" s="69"/>
      <c r="IN2580" s="69"/>
    </row>
    <row r="2581" spans="1:248" s="70" customFormat="1" ht="47.1" customHeight="1" x14ac:dyDescent="0.2">
      <c r="A2581" s="33" t="s">
        <v>1363</v>
      </c>
      <c r="B2581" s="83">
        <v>52246</v>
      </c>
      <c r="C2581" s="34" t="s">
        <v>1364</v>
      </c>
      <c r="D2581" s="361">
        <v>15000</v>
      </c>
      <c r="E2581" s="69"/>
      <c r="F2581" s="69"/>
      <c r="G2581" s="69"/>
      <c r="H2581" s="69"/>
      <c r="I2581" s="69"/>
      <c r="J2581" s="69"/>
      <c r="N2581" s="69"/>
      <c r="O2581" s="69"/>
      <c r="P2581" s="69"/>
      <c r="Q2581" s="69"/>
      <c r="R2581" s="69"/>
      <c r="S2581" s="69"/>
      <c r="T2581" s="69"/>
      <c r="U2581" s="69"/>
      <c r="V2581" s="69"/>
      <c r="W2581" s="69"/>
      <c r="X2581" s="69"/>
      <c r="Y2581" s="69"/>
      <c r="Z2581" s="69"/>
      <c r="AA2581" s="69"/>
      <c r="AB2581" s="69"/>
      <c r="AC2581" s="69"/>
      <c r="AD2581" s="69"/>
      <c r="AE2581" s="69"/>
      <c r="AF2581" s="69"/>
      <c r="AG2581" s="69"/>
      <c r="AH2581" s="69"/>
      <c r="AI2581" s="69"/>
      <c r="AJ2581" s="69"/>
      <c r="AK2581" s="69"/>
      <c r="AL2581" s="69"/>
      <c r="AM2581" s="69"/>
      <c r="AN2581" s="69"/>
      <c r="AO2581" s="69"/>
      <c r="AP2581" s="69"/>
      <c r="AQ2581" s="69"/>
      <c r="AR2581" s="69"/>
      <c r="AS2581" s="69"/>
      <c r="AT2581" s="69"/>
      <c r="AU2581" s="69"/>
      <c r="AV2581" s="69"/>
      <c r="AW2581" s="69"/>
      <c r="AX2581" s="69"/>
      <c r="AY2581" s="69"/>
      <c r="AZ2581" s="69"/>
      <c r="BA2581" s="69"/>
      <c r="BB2581" s="69"/>
      <c r="BC2581" s="69"/>
      <c r="BD2581" s="69"/>
      <c r="BE2581" s="69"/>
      <c r="BF2581" s="69"/>
      <c r="BG2581" s="69"/>
      <c r="BH2581" s="69"/>
      <c r="BI2581" s="69"/>
      <c r="BJ2581" s="69"/>
      <c r="BK2581" s="69"/>
      <c r="BL2581" s="69"/>
      <c r="BM2581" s="69"/>
      <c r="BN2581" s="69"/>
      <c r="BO2581" s="69"/>
      <c r="BP2581" s="69"/>
      <c r="BQ2581" s="69"/>
      <c r="BR2581" s="69"/>
      <c r="BS2581" s="69"/>
      <c r="BT2581" s="69"/>
      <c r="BU2581" s="69"/>
      <c r="BV2581" s="69"/>
      <c r="BW2581" s="69"/>
      <c r="BX2581" s="69"/>
      <c r="BY2581" s="69"/>
      <c r="BZ2581" s="69"/>
      <c r="CA2581" s="69"/>
      <c r="CB2581" s="69"/>
      <c r="CC2581" s="69"/>
      <c r="CD2581" s="69"/>
      <c r="CE2581" s="69"/>
      <c r="CF2581" s="69"/>
      <c r="CG2581" s="69"/>
      <c r="CH2581" s="69"/>
      <c r="CI2581" s="69"/>
      <c r="CJ2581" s="69"/>
      <c r="CK2581" s="69"/>
      <c r="CL2581" s="69"/>
      <c r="CM2581" s="69"/>
      <c r="CN2581" s="69"/>
      <c r="CO2581" s="69"/>
      <c r="CP2581" s="69"/>
      <c r="CQ2581" s="69"/>
      <c r="CR2581" s="69"/>
      <c r="CS2581" s="69"/>
      <c r="CT2581" s="69"/>
      <c r="CU2581" s="69"/>
      <c r="CV2581" s="69"/>
      <c r="CW2581" s="69"/>
      <c r="CX2581" s="69"/>
      <c r="CY2581" s="69"/>
      <c r="CZ2581" s="69"/>
      <c r="DA2581" s="69"/>
      <c r="DB2581" s="69"/>
      <c r="DC2581" s="69"/>
      <c r="DD2581" s="69"/>
      <c r="DE2581" s="69"/>
      <c r="DF2581" s="69"/>
      <c r="DG2581" s="69"/>
      <c r="DH2581" s="69"/>
      <c r="DI2581" s="69"/>
      <c r="DJ2581" s="69"/>
      <c r="DK2581" s="69"/>
      <c r="DL2581" s="69"/>
      <c r="DM2581" s="69"/>
      <c r="DN2581" s="69"/>
      <c r="DO2581" s="69"/>
      <c r="DP2581" s="69"/>
      <c r="DQ2581" s="69"/>
      <c r="DR2581" s="69"/>
      <c r="DS2581" s="69"/>
      <c r="DT2581" s="69"/>
      <c r="DU2581" s="69"/>
      <c r="DV2581" s="69"/>
      <c r="DW2581" s="69"/>
      <c r="DX2581" s="69"/>
      <c r="DY2581" s="69"/>
      <c r="DZ2581" s="69"/>
      <c r="EA2581" s="69"/>
      <c r="EB2581" s="69"/>
      <c r="EC2581" s="69"/>
      <c r="ED2581" s="69"/>
      <c r="EE2581" s="69"/>
      <c r="EF2581" s="69"/>
      <c r="EG2581" s="69"/>
      <c r="EH2581" s="69"/>
      <c r="EI2581" s="69"/>
      <c r="EJ2581" s="69"/>
      <c r="EK2581" s="69"/>
      <c r="EL2581" s="69"/>
      <c r="EM2581" s="69"/>
      <c r="EN2581" s="69"/>
      <c r="EO2581" s="69"/>
      <c r="EP2581" s="69"/>
      <c r="EQ2581" s="69"/>
      <c r="ER2581" s="69"/>
      <c r="ES2581" s="69"/>
      <c r="ET2581" s="69"/>
      <c r="EU2581" s="69"/>
      <c r="EV2581" s="69"/>
      <c r="EW2581" s="69"/>
      <c r="EX2581" s="69"/>
      <c r="EY2581" s="69"/>
      <c r="EZ2581" s="69"/>
      <c r="FA2581" s="69"/>
      <c r="FB2581" s="69"/>
      <c r="FC2581" s="69"/>
      <c r="FD2581" s="69"/>
      <c r="FE2581" s="69"/>
      <c r="FF2581" s="69"/>
      <c r="FG2581" s="69"/>
      <c r="FH2581" s="69"/>
      <c r="FI2581" s="69"/>
      <c r="FJ2581" s="69"/>
      <c r="FK2581" s="69"/>
      <c r="FL2581" s="69"/>
      <c r="FM2581" s="69"/>
      <c r="FN2581" s="69"/>
      <c r="FO2581" s="69"/>
      <c r="FP2581" s="69"/>
      <c r="FQ2581" s="69"/>
      <c r="FR2581" s="69"/>
      <c r="FS2581" s="69"/>
      <c r="FT2581" s="69"/>
      <c r="FU2581" s="69"/>
      <c r="FV2581" s="69"/>
      <c r="FW2581" s="69"/>
      <c r="FX2581" s="69"/>
      <c r="FY2581" s="69"/>
      <c r="FZ2581" s="69"/>
      <c r="GA2581" s="69"/>
      <c r="GB2581" s="69"/>
      <c r="GC2581" s="69"/>
      <c r="GD2581" s="69"/>
      <c r="GE2581" s="69"/>
      <c r="GF2581" s="69"/>
      <c r="GG2581" s="69"/>
      <c r="GH2581" s="69"/>
      <c r="GI2581" s="69"/>
      <c r="GJ2581" s="69"/>
      <c r="GK2581" s="69"/>
      <c r="GL2581" s="69"/>
      <c r="GM2581" s="69"/>
      <c r="GN2581" s="69"/>
      <c r="GO2581" s="69"/>
      <c r="GP2581" s="69"/>
      <c r="GQ2581" s="69"/>
      <c r="GR2581" s="69"/>
      <c r="GS2581" s="69"/>
      <c r="GT2581" s="69"/>
      <c r="GU2581" s="69"/>
      <c r="GV2581" s="69"/>
      <c r="GW2581" s="69"/>
      <c r="GX2581" s="69"/>
      <c r="GY2581" s="69"/>
      <c r="GZ2581" s="69"/>
      <c r="HA2581" s="69"/>
      <c r="HB2581" s="69"/>
      <c r="HC2581" s="69"/>
      <c r="HD2581" s="69"/>
      <c r="HE2581" s="69"/>
      <c r="HF2581" s="69"/>
      <c r="HG2581" s="69"/>
      <c r="HH2581" s="69"/>
      <c r="HI2581" s="69"/>
      <c r="HJ2581" s="69"/>
      <c r="HK2581" s="69"/>
      <c r="HL2581" s="69"/>
      <c r="HM2581" s="69"/>
      <c r="HN2581" s="69"/>
      <c r="HO2581" s="69"/>
      <c r="HP2581" s="69"/>
      <c r="HQ2581" s="69"/>
      <c r="HR2581" s="69"/>
      <c r="HS2581" s="69"/>
      <c r="HT2581" s="69"/>
      <c r="HU2581" s="69"/>
      <c r="HV2581" s="69"/>
      <c r="HW2581" s="69"/>
      <c r="HX2581" s="69"/>
      <c r="HY2581" s="69"/>
      <c r="HZ2581" s="69"/>
      <c r="IA2581" s="69"/>
      <c r="IB2581" s="69"/>
      <c r="IC2581" s="69"/>
      <c r="ID2581" s="69"/>
      <c r="IE2581" s="69"/>
      <c r="IF2581" s="69"/>
      <c r="IG2581" s="69"/>
      <c r="IH2581" s="69"/>
      <c r="II2581" s="69"/>
      <c r="IJ2581" s="69"/>
      <c r="IK2581" s="69"/>
      <c r="IL2581" s="69"/>
      <c r="IM2581" s="69"/>
      <c r="IN2581" s="69"/>
    </row>
    <row r="2582" spans="1:248" s="70" customFormat="1" ht="32.1" customHeight="1" x14ac:dyDescent="0.2">
      <c r="A2582" s="33" t="s">
        <v>1365</v>
      </c>
      <c r="B2582" s="83">
        <v>52247</v>
      </c>
      <c r="C2582" s="34" t="s">
        <v>1366</v>
      </c>
      <c r="D2582" s="361">
        <v>15000</v>
      </c>
      <c r="E2582" s="69"/>
      <c r="F2582" s="69"/>
      <c r="G2582" s="69"/>
      <c r="H2582" s="69"/>
      <c r="I2582" s="69"/>
      <c r="J2582" s="69"/>
      <c r="N2582" s="69"/>
      <c r="O2582" s="69"/>
      <c r="P2582" s="69"/>
      <c r="Q2582" s="69"/>
      <c r="R2582" s="69"/>
      <c r="S2582" s="69"/>
      <c r="T2582" s="69"/>
      <c r="U2582" s="69"/>
      <c r="V2582" s="69"/>
      <c r="W2582" s="69"/>
      <c r="X2582" s="69"/>
      <c r="Y2582" s="69"/>
      <c r="Z2582" s="69"/>
      <c r="AA2582" s="69"/>
      <c r="AB2582" s="69"/>
      <c r="AC2582" s="69"/>
      <c r="AD2582" s="69"/>
      <c r="AE2582" s="69"/>
      <c r="AF2582" s="69"/>
      <c r="AG2582" s="69"/>
      <c r="AH2582" s="69"/>
      <c r="AI2582" s="69"/>
      <c r="AJ2582" s="69"/>
      <c r="AK2582" s="69"/>
      <c r="AL2582" s="69"/>
      <c r="AM2582" s="69"/>
      <c r="AN2582" s="69"/>
      <c r="AO2582" s="69"/>
      <c r="AP2582" s="69"/>
      <c r="AQ2582" s="69"/>
      <c r="AR2582" s="69"/>
      <c r="AS2582" s="69"/>
      <c r="AT2582" s="69"/>
      <c r="AU2582" s="69"/>
      <c r="AV2582" s="69"/>
      <c r="AW2582" s="69"/>
      <c r="AX2582" s="69"/>
      <c r="AY2582" s="69"/>
      <c r="AZ2582" s="69"/>
      <c r="BA2582" s="69"/>
      <c r="BB2582" s="69"/>
      <c r="BC2582" s="69"/>
      <c r="BD2582" s="69"/>
      <c r="BE2582" s="69"/>
      <c r="BF2582" s="69"/>
      <c r="BG2582" s="69"/>
      <c r="BH2582" s="69"/>
      <c r="BI2582" s="69"/>
      <c r="BJ2582" s="69"/>
      <c r="BK2582" s="69"/>
      <c r="BL2582" s="69"/>
      <c r="BM2582" s="69"/>
      <c r="BN2582" s="69"/>
      <c r="BO2582" s="69"/>
      <c r="BP2582" s="69"/>
      <c r="BQ2582" s="69"/>
      <c r="BR2582" s="69"/>
      <c r="BS2582" s="69"/>
      <c r="BT2582" s="69"/>
      <c r="BU2582" s="69"/>
      <c r="BV2582" s="69"/>
      <c r="BW2582" s="69"/>
      <c r="BX2582" s="69"/>
      <c r="BY2582" s="69"/>
      <c r="BZ2582" s="69"/>
      <c r="CA2582" s="69"/>
      <c r="CB2582" s="69"/>
      <c r="CC2582" s="69"/>
      <c r="CD2582" s="69"/>
      <c r="CE2582" s="69"/>
      <c r="CF2582" s="69"/>
      <c r="CG2582" s="69"/>
      <c r="CH2582" s="69"/>
      <c r="CI2582" s="69"/>
      <c r="CJ2582" s="69"/>
      <c r="CK2582" s="69"/>
      <c r="CL2582" s="69"/>
      <c r="CM2582" s="69"/>
      <c r="CN2582" s="69"/>
      <c r="CO2582" s="69"/>
      <c r="CP2582" s="69"/>
      <c r="CQ2582" s="69"/>
      <c r="CR2582" s="69"/>
      <c r="CS2582" s="69"/>
      <c r="CT2582" s="69"/>
      <c r="CU2582" s="69"/>
      <c r="CV2582" s="69"/>
      <c r="CW2582" s="69"/>
      <c r="CX2582" s="69"/>
      <c r="CY2582" s="69"/>
      <c r="CZ2582" s="69"/>
      <c r="DA2582" s="69"/>
      <c r="DB2582" s="69"/>
      <c r="DC2582" s="69"/>
      <c r="DD2582" s="69"/>
      <c r="DE2582" s="69"/>
      <c r="DF2582" s="69"/>
      <c r="DG2582" s="69"/>
      <c r="DH2582" s="69"/>
      <c r="DI2582" s="69"/>
      <c r="DJ2582" s="69"/>
      <c r="DK2582" s="69"/>
      <c r="DL2582" s="69"/>
      <c r="DM2582" s="69"/>
      <c r="DN2582" s="69"/>
      <c r="DO2582" s="69"/>
      <c r="DP2582" s="69"/>
      <c r="DQ2582" s="69"/>
      <c r="DR2582" s="69"/>
      <c r="DS2582" s="69"/>
      <c r="DT2582" s="69"/>
      <c r="DU2582" s="69"/>
      <c r="DV2582" s="69"/>
      <c r="DW2582" s="69"/>
      <c r="DX2582" s="69"/>
      <c r="DY2582" s="69"/>
      <c r="DZ2582" s="69"/>
      <c r="EA2582" s="69"/>
      <c r="EB2582" s="69"/>
      <c r="EC2582" s="69"/>
      <c r="ED2582" s="69"/>
      <c r="EE2582" s="69"/>
      <c r="EF2582" s="69"/>
      <c r="EG2582" s="69"/>
      <c r="EH2582" s="69"/>
      <c r="EI2582" s="69"/>
      <c r="EJ2582" s="69"/>
      <c r="EK2582" s="69"/>
      <c r="EL2582" s="69"/>
      <c r="EM2582" s="69"/>
      <c r="EN2582" s="69"/>
      <c r="EO2582" s="69"/>
      <c r="EP2582" s="69"/>
      <c r="EQ2582" s="69"/>
      <c r="ER2582" s="69"/>
      <c r="ES2582" s="69"/>
      <c r="ET2582" s="69"/>
      <c r="EU2582" s="69"/>
      <c r="EV2582" s="69"/>
      <c r="EW2582" s="69"/>
      <c r="EX2582" s="69"/>
      <c r="EY2582" s="69"/>
      <c r="EZ2582" s="69"/>
      <c r="FA2582" s="69"/>
      <c r="FB2582" s="69"/>
      <c r="FC2582" s="69"/>
      <c r="FD2582" s="69"/>
      <c r="FE2582" s="69"/>
      <c r="FF2582" s="69"/>
      <c r="FG2582" s="69"/>
      <c r="FH2582" s="69"/>
      <c r="FI2582" s="69"/>
      <c r="FJ2582" s="69"/>
      <c r="FK2582" s="69"/>
      <c r="FL2582" s="69"/>
      <c r="FM2582" s="69"/>
      <c r="FN2582" s="69"/>
      <c r="FO2582" s="69"/>
      <c r="FP2582" s="69"/>
      <c r="FQ2582" s="69"/>
      <c r="FR2582" s="69"/>
      <c r="FS2582" s="69"/>
      <c r="FT2582" s="69"/>
      <c r="FU2582" s="69"/>
      <c r="FV2582" s="69"/>
      <c r="FW2582" s="69"/>
      <c r="FX2582" s="69"/>
      <c r="FY2582" s="69"/>
      <c r="FZ2582" s="69"/>
      <c r="GA2582" s="69"/>
      <c r="GB2582" s="69"/>
      <c r="GC2582" s="69"/>
      <c r="GD2582" s="69"/>
      <c r="GE2582" s="69"/>
      <c r="GF2582" s="69"/>
      <c r="GG2582" s="69"/>
      <c r="GH2582" s="69"/>
      <c r="GI2582" s="69"/>
      <c r="GJ2582" s="69"/>
      <c r="GK2582" s="69"/>
      <c r="GL2582" s="69"/>
      <c r="GM2582" s="69"/>
      <c r="GN2582" s="69"/>
      <c r="GO2582" s="69"/>
      <c r="GP2582" s="69"/>
      <c r="GQ2582" s="69"/>
      <c r="GR2582" s="69"/>
      <c r="GS2582" s="69"/>
      <c r="GT2582" s="69"/>
      <c r="GU2582" s="69"/>
      <c r="GV2582" s="69"/>
      <c r="GW2582" s="69"/>
      <c r="GX2582" s="69"/>
      <c r="GY2582" s="69"/>
      <c r="GZ2582" s="69"/>
      <c r="HA2582" s="69"/>
      <c r="HB2582" s="69"/>
      <c r="HC2582" s="69"/>
      <c r="HD2582" s="69"/>
      <c r="HE2582" s="69"/>
      <c r="HF2582" s="69"/>
      <c r="HG2582" s="69"/>
      <c r="HH2582" s="69"/>
      <c r="HI2582" s="69"/>
      <c r="HJ2582" s="69"/>
      <c r="HK2582" s="69"/>
      <c r="HL2582" s="69"/>
      <c r="HM2582" s="69"/>
      <c r="HN2582" s="69"/>
      <c r="HO2582" s="69"/>
      <c r="HP2582" s="69"/>
      <c r="HQ2582" s="69"/>
      <c r="HR2582" s="69"/>
      <c r="HS2582" s="69"/>
      <c r="HT2582" s="69"/>
      <c r="HU2582" s="69"/>
      <c r="HV2582" s="69"/>
      <c r="HW2582" s="69"/>
      <c r="HX2582" s="69"/>
      <c r="HY2582" s="69"/>
      <c r="HZ2582" s="69"/>
      <c r="IA2582" s="69"/>
      <c r="IB2582" s="69"/>
      <c r="IC2582" s="69"/>
      <c r="ID2582" s="69"/>
      <c r="IE2582" s="69"/>
      <c r="IF2582" s="69"/>
      <c r="IG2582" s="69"/>
      <c r="IH2582" s="69"/>
      <c r="II2582" s="69"/>
      <c r="IJ2582" s="69"/>
      <c r="IK2582" s="69"/>
      <c r="IL2582" s="69"/>
      <c r="IM2582" s="69"/>
      <c r="IN2582" s="69"/>
    </row>
    <row r="2583" spans="1:248" s="70" customFormat="1" ht="47.1" customHeight="1" x14ac:dyDescent="0.2">
      <c r="A2583" s="33" t="s">
        <v>1367</v>
      </c>
      <c r="B2583" s="83">
        <v>52248</v>
      </c>
      <c r="C2583" s="34" t="s">
        <v>1368</v>
      </c>
      <c r="D2583" s="361">
        <v>20000</v>
      </c>
      <c r="E2583" s="69"/>
      <c r="F2583" s="69"/>
      <c r="G2583" s="69"/>
      <c r="H2583" s="69"/>
      <c r="I2583" s="69"/>
      <c r="J2583" s="69"/>
      <c r="N2583" s="69"/>
      <c r="O2583" s="69"/>
      <c r="P2583" s="69"/>
      <c r="Q2583" s="69"/>
      <c r="R2583" s="69"/>
      <c r="S2583" s="69"/>
      <c r="T2583" s="69"/>
      <c r="U2583" s="69"/>
      <c r="V2583" s="69"/>
      <c r="W2583" s="69"/>
      <c r="X2583" s="69"/>
      <c r="Y2583" s="69"/>
      <c r="Z2583" s="69"/>
      <c r="AA2583" s="69"/>
      <c r="AB2583" s="69"/>
      <c r="AC2583" s="69"/>
      <c r="AD2583" s="69"/>
      <c r="AE2583" s="69"/>
      <c r="AF2583" s="69"/>
      <c r="AG2583" s="69"/>
      <c r="AH2583" s="69"/>
      <c r="AI2583" s="69"/>
      <c r="AJ2583" s="69"/>
      <c r="AK2583" s="69"/>
      <c r="AL2583" s="69"/>
      <c r="AM2583" s="69"/>
      <c r="AN2583" s="69"/>
      <c r="AO2583" s="69"/>
      <c r="AP2583" s="69"/>
      <c r="AQ2583" s="69"/>
      <c r="AR2583" s="69"/>
      <c r="AS2583" s="69"/>
      <c r="AT2583" s="69"/>
      <c r="AU2583" s="69"/>
      <c r="AV2583" s="69"/>
      <c r="AW2583" s="69"/>
      <c r="AX2583" s="69"/>
      <c r="AY2583" s="69"/>
      <c r="AZ2583" s="69"/>
      <c r="BA2583" s="69"/>
      <c r="BB2583" s="69"/>
      <c r="BC2583" s="69"/>
      <c r="BD2583" s="69"/>
      <c r="BE2583" s="69"/>
      <c r="BF2583" s="69"/>
      <c r="BG2583" s="69"/>
      <c r="BH2583" s="69"/>
      <c r="BI2583" s="69"/>
      <c r="BJ2583" s="69"/>
      <c r="BK2583" s="69"/>
      <c r="BL2583" s="69"/>
      <c r="BM2583" s="69"/>
      <c r="BN2583" s="69"/>
      <c r="BO2583" s="69"/>
      <c r="BP2583" s="69"/>
      <c r="BQ2583" s="69"/>
      <c r="BR2583" s="69"/>
      <c r="BS2583" s="69"/>
      <c r="BT2583" s="69"/>
      <c r="BU2583" s="69"/>
      <c r="BV2583" s="69"/>
      <c r="BW2583" s="69"/>
      <c r="BX2583" s="69"/>
      <c r="BY2583" s="69"/>
      <c r="BZ2583" s="69"/>
      <c r="CA2583" s="69"/>
      <c r="CB2583" s="69"/>
      <c r="CC2583" s="69"/>
      <c r="CD2583" s="69"/>
      <c r="CE2583" s="69"/>
      <c r="CF2583" s="69"/>
      <c r="CG2583" s="69"/>
      <c r="CH2583" s="69"/>
      <c r="CI2583" s="69"/>
      <c r="CJ2583" s="69"/>
      <c r="CK2583" s="69"/>
      <c r="CL2583" s="69"/>
      <c r="CM2583" s="69"/>
      <c r="CN2583" s="69"/>
      <c r="CO2583" s="69"/>
      <c r="CP2583" s="69"/>
      <c r="CQ2583" s="69"/>
      <c r="CR2583" s="69"/>
      <c r="CS2583" s="69"/>
      <c r="CT2583" s="69"/>
      <c r="CU2583" s="69"/>
      <c r="CV2583" s="69"/>
      <c r="CW2583" s="69"/>
      <c r="CX2583" s="69"/>
      <c r="CY2583" s="69"/>
      <c r="CZ2583" s="69"/>
      <c r="DA2583" s="69"/>
      <c r="DB2583" s="69"/>
      <c r="DC2583" s="69"/>
      <c r="DD2583" s="69"/>
      <c r="DE2583" s="69"/>
      <c r="DF2583" s="69"/>
      <c r="DG2583" s="69"/>
      <c r="DH2583" s="69"/>
      <c r="DI2583" s="69"/>
      <c r="DJ2583" s="69"/>
      <c r="DK2583" s="69"/>
      <c r="DL2583" s="69"/>
      <c r="DM2583" s="69"/>
      <c r="DN2583" s="69"/>
      <c r="DO2583" s="69"/>
      <c r="DP2583" s="69"/>
      <c r="DQ2583" s="69"/>
      <c r="DR2583" s="69"/>
      <c r="DS2583" s="69"/>
      <c r="DT2583" s="69"/>
      <c r="DU2583" s="69"/>
      <c r="DV2583" s="69"/>
      <c r="DW2583" s="69"/>
      <c r="DX2583" s="69"/>
      <c r="DY2583" s="69"/>
      <c r="DZ2583" s="69"/>
      <c r="EA2583" s="69"/>
      <c r="EB2583" s="69"/>
      <c r="EC2583" s="69"/>
      <c r="ED2583" s="69"/>
      <c r="EE2583" s="69"/>
      <c r="EF2583" s="69"/>
      <c r="EG2583" s="69"/>
      <c r="EH2583" s="69"/>
      <c r="EI2583" s="69"/>
      <c r="EJ2583" s="69"/>
      <c r="EK2583" s="69"/>
      <c r="EL2583" s="69"/>
      <c r="EM2583" s="69"/>
      <c r="EN2583" s="69"/>
      <c r="EO2583" s="69"/>
      <c r="EP2583" s="69"/>
      <c r="EQ2583" s="69"/>
      <c r="ER2583" s="69"/>
      <c r="ES2583" s="69"/>
      <c r="ET2583" s="69"/>
      <c r="EU2583" s="69"/>
      <c r="EV2583" s="69"/>
      <c r="EW2583" s="69"/>
      <c r="EX2583" s="69"/>
      <c r="EY2583" s="69"/>
      <c r="EZ2583" s="69"/>
      <c r="FA2583" s="69"/>
      <c r="FB2583" s="69"/>
      <c r="FC2583" s="69"/>
      <c r="FD2583" s="69"/>
      <c r="FE2583" s="69"/>
      <c r="FF2583" s="69"/>
      <c r="FG2583" s="69"/>
      <c r="FH2583" s="69"/>
      <c r="FI2583" s="69"/>
      <c r="FJ2583" s="69"/>
      <c r="FK2583" s="69"/>
      <c r="FL2583" s="69"/>
      <c r="FM2583" s="69"/>
      <c r="FN2583" s="69"/>
      <c r="FO2583" s="69"/>
      <c r="FP2583" s="69"/>
      <c r="FQ2583" s="69"/>
      <c r="FR2583" s="69"/>
      <c r="FS2583" s="69"/>
      <c r="FT2583" s="69"/>
      <c r="FU2583" s="69"/>
      <c r="FV2583" s="69"/>
      <c r="FW2583" s="69"/>
      <c r="FX2583" s="69"/>
      <c r="FY2583" s="69"/>
      <c r="FZ2583" s="69"/>
      <c r="GA2583" s="69"/>
      <c r="GB2583" s="69"/>
      <c r="GC2583" s="69"/>
      <c r="GD2583" s="69"/>
      <c r="GE2583" s="69"/>
      <c r="GF2583" s="69"/>
      <c r="GG2583" s="69"/>
      <c r="GH2583" s="69"/>
      <c r="GI2583" s="69"/>
      <c r="GJ2583" s="69"/>
      <c r="GK2583" s="69"/>
      <c r="GL2583" s="69"/>
      <c r="GM2583" s="69"/>
      <c r="GN2583" s="69"/>
      <c r="GO2583" s="69"/>
      <c r="GP2583" s="69"/>
      <c r="GQ2583" s="69"/>
      <c r="GR2583" s="69"/>
      <c r="GS2583" s="69"/>
      <c r="GT2583" s="69"/>
      <c r="GU2583" s="69"/>
      <c r="GV2583" s="69"/>
      <c r="GW2583" s="69"/>
      <c r="GX2583" s="69"/>
      <c r="GY2583" s="69"/>
      <c r="GZ2583" s="69"/>
      <c r="HA2583" s="69"/>
      <c r="HB2583" s="69"/>
      <c r="HC2583" s="69"/>
      <c r="HD2583" s="69"/>
      <c r="HE2583" s="69"/>
      <c r="HF2583" s="69"/>
      <c r="HG2583" s="69"/>
      <c r="HH2583" s="69"/>
      <c r="HI2583" s="69"/>
      <c r="HJ2583" s="69"/>
      <c r="HK2583" s="69"/>
      <c r="HL2583" s="69"/>
      <c r="HM2583" s="69"/>
      <c r="HN2583" s="69"/>
      <c r="HO2583" s="69"/>
      <c r="HP2583" s="69"/>
      <c r="HQ2583" s="69"/>
      <c r="HR2583" s="69"/>
      <c r="HS2583" s="69"/>
      <c r="HT2583" s="69"/>
      <c r="HU2583" s="69"/>
      <c r="HV2583" s="69"/>
      <c r="HW2583" s="69"/>
      <c r="HX2583" s="69"/>
      <c r="HY2583" s="69"/>
      <c r="HZ2583" s="69"/>
      <c r="IA2583" s="69"/>
      <c r="IB2583" s="69"/>
      <c r="IC2583" s="69"/>
      <c r="ID2583" s="69"/>
      <c r="IE2583" s="69"/>
      <c r="IF2583" s="69"/>
      <c r="IG2583" s="69"/>
      <c r="IH2583" s="69"/>
      <c r="II2583" s="69"/>
      <c r="IJ2583" s="69"/>
      <c r="IK2583" s="69"/>
      <c r="IL2583" s="69"/>
      <c r="IM2583" s="69"/>
      <c r="IN2583" s="69"/>
    </row>
    <row r="2584" spans="1:248" s="70" customFormat="1" ht="32.1" customHeight="1" x14ac:dyDescent="0.2">
      <c r="A2584" s="33" t="s">
        <v>1367</v>
      </c>
      <c r="B2584" s="83">
        <v>52249</v>
      </c>
      <c r="C2584" s="34" t="s">
        <v>1369</v>
      </c>
      <c r="D2584" s="361">
        <v>25000</v>
      </c>
      <c r="E2584" s="69"/>
      <c r="F2584" s="69"/>
      <c r="G2584" s="69"/>
      <c r="H2584" s="69"/>
      <c r="I2584" s="69"/>
      <c r="J2584" s="69"/>
      <c r="N2584" s="69"/>
      <c r="O2584" s="69"/>
      <c r="P2584" s="69"/>
      <c r="Q2584" s="69"/>
      <c r="R2584" s="69"/>
      <c r="S2584" s="69"/>
      <c r="T2584" s="69"/>
      <c r="U2584" s="69"/>
      <c r="V2584" s="69"/>
      <c r="W2584" s="69"/>
      <c r="X2584" s="69"/>
      <c r="Y2584" s="69"/>
      <c r="Z2584" s="69"/>
      <c r="AA2584" s="69"/>
      <c r="AB2584" s="69"/>
      <c r="AC2584" s="69"/>
      <c r="AD2584" s="69"/>
      <c r="AE2584" s="69"/>
      <c r="AF2584" s="69"/>
      <c r="AG2584" s="69"/>
      <c r="AH2584" s="69"/>
      <c r="AI2584" s="69"/>
      <c r="AJ2584" s="69"/>
      <c r="AK2584" s="69"/>
      <c r="AL2584" s="69"/>
      <c r="AM2584" s="69"/>
      <c r="AN2584" s="69"/>
      <c r="AO2584" s="69"/>
      <c r="AP2584" s="69"/>
      <c r="AQ2584" s="69"/>
      <c r="AR2584" s="69"/>
      <c r="AS2584" s="69"/>
      <c r="AT2584" s="69"/>
      <c r="AU2584" s="69"/>
      <c r="AV2584" s="69"/>
      <c r="AW2584" s="69"/>
      <c r="AX2584" s="69"/>
      <c r="AY2584" s="69"/>
      <c r="AZ2584" s="69"/>
      <c r="BA2584" s="69"/>
      <c r="BB2584" s="69"/>
      <c r="BC2584" s="69"/>
      <c r="BD2584" s="69"/>
      <c r="BE2584" s="69"/>
      <c r="BF2584" s="69"/>
      <c r="BG2584" s="69"/>
      <c r="BH2584" s="69"/>
      <c r="BI2584" s="69"/>
      <c r="BJ2584" s="69"/>
      <c r="BK2584" s="69"/>
      <c r="BL2584" s="69"/>
      <c r="BM2584" s="69"/>
      <c r="BN2584" s="69"/>
      <c r="BO2584" s="69"/>
      <c r="BP2584" s="69"/>
      <c r="BQ2584" s="69"/>
      <c r="BR2584" s="69"/>
      <c r="BS2584" s="69"/>
      <c r="BT2584" s="69"/>
      <c r="BU2584" s="69"/>
      <c r="BV2584" s="69"/>
      <c r="BW2584" s="69"/>
      <c r="BX2584" s="69"/>
      <c r="BY2584" s="69"/>
      <c r="BZ2584" s="69"/>
      <c r="CA2584" s="69"/>
      <c r="CB2584" s="69"/>
      <c r="CC2584" s="69"/>
      <c r="CD2584" s="69"/>
      <c r="CE2584" s="69"/>
      <c r="CF2584" s="69"/>
      <c r="CG2584" s="69"/>
      <c r="CH2584" s="69"/>
      <c r="CI2584" s="69"/>
      <c r="CJ2584" s="69"/>
      <c r="CK2584" s="69"/>
      <c r="CL2584" s="69"/>
      <c r="CM2584" s="69"/>
      <c r="CN2584" s="69"/>
      <c r="CO2584" s="69"/>
      <c r="CP2584" s="69"/>
      <c r="CQ2584" s="69"/>
      <c r="CR2584" s="69"/>
      <c r="CS2584" s="69"/>
      <c r="CT2584" s="69"/>
      <c r="CU2584" s="69"/>
      <c r="CV2584" s="69"/>
      <c r="CW2584" s="69"/>
      <c r="CX2584" s="69"/>
      <c r="CY2584" s="69"/>
      <c r="CZ2584" s="69"/>
      <c r="DA2584" s="69"/>
      <c r="DB2584" s="69"/>
      <c r="DC2584" s="69"/>
      <c r="DD2584" s="69"/>
      <c r="DE2584" s="69"/>
      <c r="DF2584" s="69"/>
      <c r="DG2584" s="69"/>
      <c r="DH2584" s="69"/>
      <c r="DI2584" s="69"/>
      <c r="DJ2584" s="69"/>
      <c r="DK2584" s="69"/>
      <c r="DL2584" s="69"/>
      <c r="DM2584" s="69"/>
      <c r="DN2584" s="69"/>
      <c r="DO2584" s="69"/>
      <c r="DP2584" s="69"/>
      <c r="DQ2584" s="69"/>
      <c r="DR2584" s="69"/>
      <c r="DS2584" s="69"/>
      <c r="DT2584" s="69"/>
      <c r="DU2584" s="69"/>
      <c r="DV2584" s="69"/>
      <c r="DW2584" s="69"/>
      <c r="DX2584" s="69"/>
      <c r="DY2584" s="69"/>
      <c r="DZ2584" s="69"/>
      <c r="EA2584" s="69"/>
      <c r="EB2584" s="69"/>
      <c r="EC2584" s="69"/>
      <c r="ED2584" s="69"/>
      <c r="EE2584" s="69"/>
      <c r="EF2584" s="69"/>
      <c r="EG2584" s="69"/>
      <c r="EH2584" s="69"/>
      <c r="EI2584" s="69"/>
      <c r="EJ2584" s="69"/>
      <c r="EK2584" s="69"/>
      <c r="EL2584" s="69"/>
      <c r="EM2584" s="69"/>
      <c r="EN2584" s="69"/>
      <c r="EO2584" s="69"/>
      <c r="EP2584" s="69"/>
      <c r="EQ2584" s="69"/>
      <c r="ER2584" s="69"/>
      <c r="ES2584" s="69"/>
      <c r="ET2584" s="69"/>
      <c r="EU2584" s="69"/>
      <c r="EV2584" s="69"/>
      <c r="EW2584" s="69"/>
      <c r="EX2584" s="69"/>
      <c r="EY2584" s="69"/>
      <c r="EZ2584" s="69"/>
      <c r="FA2584" s="69"/>
      <c r="FB2584" s="69"/>
      <c r="FC2584" s="69"/>
      <c r="FD2584" s="69"/>
      <c r="FE2584" s="69"/>
      <c r="FF2584" s="69"/>
      <c r="FG2584" s="69"/>
      <c r="FH2584" s="69"/>
      <c r="FI2584" s="69"/>
      <c r="FJ2584" s="69"/>
      <c r="FK2584" s="69"/>
      <c r="FL2584" s="69"/>
      <c r="FM2584" s="69"/>
      <c r="FN2584" s="69"/>
      <c r="FO2584" s="69"/>
      <c r="FP2584" s="69"/>
      <c r="FQ2584" s="69"/>
      <c r="FR2584" s="69"/>
      <c r="FS2584" s="69"/>
      <c r="FT2584" s="69"/>
      <c r="FU2584" s="69"/>
      <c r="FV2584" s="69"/>
      <c r="FW2584" s="69"/>
      <c r="FX2584" s="69"/>
      <c r="FY2584" s="69"/>
      <c r="FZ2584" s="69"/>
      <c r="GA2584" s="69"/>
      <c r="GB2584" s="69"/>
      <c r="GC2584" s="69"/>
      <c r="GD2584" s="69"/>
      <c r="GE2584" s="69"/>
      <c r="GF2584" s="69"/>
      <c r="GG2584" s="69"/>
      <c r="GH2584" s="69"/>
      <c r="GI2584" s="69"/>
      <c r="GJ2584" s="69"/>
      <c r="GK2584" s="69"/>
      <c r="GL2584" s="69"/>
      <c r="GM2584" s="69"/>
      <c r="GN2584" s="69"/>
      <c r="GO2584" s="69"/>
      <c r="GP2584" s="69"/>
      <c r="GQ2584" s="69"/>
      <c r="GR2584" s="69"/>
      <c r="GS2584" s="69"/>
      <c r="GT2584" s="69"/>
      <c r="GU2584" s="69"/>
      <c r="GV2584" s="69"/>
      <c r="GW2584" s="69"/>
      <c r="GX2584" s="69"/>
      <c r="GY2584" s="69"/>
      <c r="GZ2584" s="69"/>
      <c r="HA2584" s="69"/>
      <c r="HB2584" s="69"/>
      <c r="HC2584" s="69"/>
      <c r="HD2584" s="69"/>
      <c r="HE2584" s="69"/>
      <c r="HF2584" s="69"/>
      <c r="HG2584" s="69"/>
      <c r="HH2584" s="69"/>
      <c r="HI2584" s="69"/>
      <c r="HJ2584" s="69"/>
      <c r="HK2584" s="69"/>
      <c r="HL2584" s="69"/>
      <c r="HM2584" s="69"/>
      <c r="HN2584" s="69"/>
      <c r="HO2584" s="69"/>
      <c r="HP2584" s="69"/>
      <c r="HQ2584" s="69"/>
      <c r="HR2584" s="69"/>
      <c r="HS2584" s="69"/>
      <c r="HT2584" s="69"/>
      <c r="HU2584" s="69"/>
      <c r="HV2584" s="69"/>
      <c r="HW2584" s="69"/>
      <c r="HX2584" s="69"/>
      <c r="HY2584" s="69"/>
      <c r="HZ2584" s="69"/>
      <c r="IA2584" s="69"/>
      <c r="IB2584" s="69"/>
      <c r="IC2584" s="69"/>
      <c r="ID2584" s="69"/>
      <c r="IE2584" s="69"/>
      <c r="IF2584" s="69"/>
      <c r="IG2584" s="69"/>
      <c r="IH2584" s="69"/>
      <c r="II2584" s="69"/>
      <c r="IJ2584" s="69"/>
      <c r="IK2584" s="69"/>
      <c r="IL2584" s="69"/>
      <c r="IM2584" s="69"/>
      <c r="IN2584" s="69"/>
    </row>
    <row r="2585" spans="1:248" s="70" customFormat="1" ht="47.1" customHeight="1" x14ac:dyDescent="0.2">
      <c r="A2585" s="33" t="s">
        <v>1370</v>
      </c>
      <c r="B2585" s="83">
        <v>52250</v>
      </c>
      <c r="C2585" s="34" t="s">
        <v>1371</v>
      </c>
      <c r="D2585" s="361">
        <v>25000</v>
      </c>
      <c r="E2585" s="69"/>
      <c r="F2585" s="69"/>
      <c r="G2585" s="69"/>
      <c r="H2585" s="69"/>
      <c r="I2585" s="69"/>
      <c r="J2585" s="69"/>
      <c r="N2585" s="69"/>
      <c r="O2585" s="69"/>
      <c r="P2585" s="69"/>
      <c r="Q2585" s="69"/>
      <c r="R2585" s="69"/>
      <c r="S2585" s="69"/>
      <c r="T2585" s="69"/>
      <c r="U2585" s="69"/>
      <c r="V2585" s="69"/>
      <c r="W2585" s="69"/>
      <c r="X2585" s="69"/>
      <c r="Y2585" s="69"/>
      <c r="Z2585" s="69"/>
      <c r="AA2585" s="69"/>
      <c r="AB2585" s="69"/>
      <c r="AC2585" s="69"/>
      <c r="AD2585" s="69"/>
      <c r="AE2585" s="69"/>
      <c r="AF2585" s="69"/>
      <c r="AG2585" s="69"/>
      <c r="AH2585" s="69"/>
      <c r="AI2585" s="69"/>
      <c r="AJ2585" s="69"/>
      <c r="AK2585" s="69"/>
      <c r="AL2585" s="69"/>
      <c r="AM2585" s="69"/>
      <c r="AN2585" s="69"/>
      <c r="AO2585" s="69"/>
      <c r="AP2585" s="69"/>
      <c r="AQ2585" s="69"/>
      <c r="AR2585" s="69"/>
      <c r="AS2585" s="69"/>
      <c r="AT2585" s="69"/>
      <c r="AU2585" s="69"/>
      <c r="AV2585" s="69"/>
      <c r="AW2585" s="69"/>
      <c r="AX2585" s="69"/>
      <c r="AY2585" s="69"/>
      <c r="AZ2585" s="69"/>
      <c r="BA2585" s="69"/>
      <c r="BB2585" s="69"/>
      <c r="BC2585" s="69"/>
      <c r="BD2585" s="69"/>
      <c r="BE2585" s="69"/>
      <c r="BF2585" s="69"/>
      <c r="BG2585" s="69"/>
      <c r="BH2585" s="69"/>
      <c r="BI2585" s="69"/>
      <c r="BJ2585" s="69"/>
      <c r="BK2585" s="69"/>
      <c r="BL2585" s="69"/>
      <c r="BM2585" s="69"/>
      <c r="BN2585" s="69"/>
      <c r="BO2585" s="69"/>
      <c r="BP2585" s="69"/>
      <c r="BQ2585" s="69"/>
      <c r="BR2585" s="69"/>
      <c r="BS2585" s="69"/>
      <c r="BT2585" s="69"/>
      <c r="BU2585" s="69"/>
      <c r="BV2585" s="69"/>
      <c r="BW2585" s="69"/>
      <c r="BX2585" s="69"/>
      <c r="BY2585" s="69"/>
      <c r="BZ2585" s="69"/>
      <c r="CA2585" s="69"/>
      <c r="CB2585" s="69"/>
      <c r="CC2585" s="69"/>
      <c r="CD2585" s="69"/>
      <c r="CE2585" s="69"/>
      <c r="CF2585" s="69"/>
      <c r="CG2585" s="69"/>
      <c r="CH2585" s="69"/>
      <c r="CI2585" s="69"/>
      <c r="CJ2585" s="69"/>
      <c r="CK2585" s="69"/>
      <c r="CL2585" s="69"/>
      <c r="CM2585" s="69"/>
      <c r="CN2585" s="69"/>
      <c r="CO2585" s="69"/>
      <c r="CP2585" s="69"/>
      <c r="CQ2585" s="69"/>
      <c r="CR2585" s="69"/>
      <c r="CS2585" s="69"/>
      <c r="CT2585" s="69"/>
      <c r="CU2585" s="69"/>
      <c r="CV2585" s="69"/>
      <c r="CW2585" s="69"/>
      <c r="CX2585" s="69"/>
      <c r="CY2585" s="69"/>
      <c r="CZ2585" s="69"/>
      <c r="DA2585" s="69"/>
      <c r="DB2585" s="69"/>
      <c r="DC2585" s="69"/>
      <c r="DD2585" s="69"/>
      <c r="DE2585" s="69"/>
      <c r="DF2585" s="69"/>
      <c r="DG2585" s="69"/>
      <c r="DH2585" s="69"/>
      <c r="DI2585" s="69"/>
      <c r="DJ2585" s="69"/>
      <c r="DK2585" s="69"/>
      <c r="DL2585" s="69"/>
      <c r="DM2585" s="69"/>
      <c r="DN2585" s="69"/>
      <c r="DO2585" s="69"/>
      <c r="DP2585" s="69"/>
      <c r="DQ2585" s="69"/>
      <c r="DR2585" s="69"/>
      <c r="DS2585" s="69"/>
      <c r="DT2585" s="69"/>
      <c r="DU2585" s="69"/>
      <c r="DV2585" s="69"/>
      <c r="DW2585" s="69"/>
      <c r="DX2585" s="69"/>
      <c r="DY2585" s="69"/>
      <c r="DZ2585" s="69"/>
      <c r="EA2585" s="69"/>
      <c r="EB2585" s="69"/>
      <c r="EC2585" s="69"/>
      <c r="ED2585" s="69"/>
      <c r="EE2585" s="69"/>
      <c r="EF2585" s="69"/>
      <c r="EG2585" s="69"/>
      <c r="EH2585" s="69"/>
      <c r="EI2585" s="69"/>
      <c r="EJ2585" s="69"/>
      <c r="EK2585" s="69"/>
      <c r="EL2585" s="69"/>
      <c r="EM2585" s="69"/>
      <c r="EN2585" s="69"/>
      <c r="EO2585" s="69"/>
      <c r="EP2585" s="69"/>
      <c r="EQ2585" s="69"/>
      <c r="ER2585" s="69"/>
      <c r="ES2585" s="69"/>
      <c r="ET2585" s="69"/>
      <c r="EU2585" s="69"/>
      <c r="EV2585" s="69"/>
      <c r="EW2585" s="69"/>
      <c r="EX2585" s="69"/>
      <c r="EY2585" s="69"/>
      <c r="EZ2585" s="69"/>
      <c r="FA2585" s="69"/>
      <c r="FB2585" s="69"/>
      <c r="FC2585" s="69"/>
      <c r="FD2585" s="69"/>
      <c r="FE2585" s="69"/>
      <c r="FF2585" s="69"/>
      <c r="FG2585" s="69"/>
      <c r="FH2585" s="69"/>
      <c r="FI2585" s="69"/>
      <c r="FJ2585" s="69"/>
      <c r="FK2585" s="69"/>
      <c r="FL2585" s="69"/>
      <c r="FM2585" s="69"/>
      <c r="FN2585" s="69"/>
      <c r="FO2585" s="69"/>
      <c r="FP2585" s="69"/>
      <c r="FQ2585" s="69"/>
      <c r="FR2585" s="69"/>
      <c r="FS2585" s="69"/>
      <c r="FT2585" s="69"/>
      <c r="FU2585" s="69"/>
      <c r="FV2585" s="69"/>
      <c r="FW2585" s="69"/>
      <c r="FX2585" s="69"/>
      <c r="FY2585" s="69"/>
      <c r="FZ2585" s="69"/>
      <c r="GA2585" s="69"/>
      <c r="GB2585" s="69"/>
      <c r="GC2585" s="69"/>
      <c r="GD2585" s="69"/>
      <c r="GE2585" s="69"/>
      <c r="GF2585" s="69"/>
      <c r="GG2585" s="69"/>
      <c r="GH2585" s="69"/>
      <c r="GI2585" s="69"/>
      <c r="GJ2585" s="69"/>
      <c r="GK2585" s="69"/>
      <c r="GL2585" s="69"/>
      <c r="GM2585" s="69"/>
      <c r="GN2585" s="69"/>
      <c r="GO2585" s="69"/>
      <c r="GP2585" s="69"/>
      <c r="GQ2585" s="69"/>
      <c r="GR2585" s="69"/>
      <c r="GS2585" s="69"/>
      <c r="GT2585" s="69"/>
      <c r="GU2585" s="69"/>
      <c r="GV2585" s="69"/>
      <c r="GW2585" s="69"/>
      <c r="GX2585" s="69"/>
      <c r="GY2585" s="69"/>
      <c r="GZ2585" s="69"/>
      <c r="HA2585" s="69"/>
      <c r="HB2585" s="69"/>
      <c r="HC2585" s="69"/>
      <c r="HD2585" s="69"/>
      <c r="HE2585" s="69"/>
      <c r="HF2585" s="69"/>
      <c r="HG2585" s="69"/>
      <c r="HH2585" s="69"/>
      <c r="HI2585" s="69"/>
      <c r="HJ2585" s="69"/>
      <c r="HK2585" s="69"/>
      <c r="HL2585" s="69"/>
      <c r="HM2585" s="69"/>
      <c r="HN2585" s="69"/>
      <c r="HO2585" s="69"/>
      <c r="HP2585" s="69"/>
      <c r="HQ2585" s="69"/>
      <c r="HR2585" s="69"/>
      <c r="HS2585" s="69"/>
      <c r="HT2585" s="69"/>
      <c r="HU2585" s="69"/>
      <c r="HV2585" s="69"/>
      <c r="HW2585" s="69"/>
      <c r="HX2585" s="69"/>
      <c r="HY2585" s="69"/>
      <c r="HZ2585" s="69"/>
      <c r="IA2585" s="69"/>
      <c r="IB2585" s="69"/>
      <c r="IC2585" s="69"/>
      <c r="ID2585" s="69"/>
      <c r="IE2585" s="69"/>
      <c r="IF2585" s="69"/>
      <c r="IG2585" s="69"/>
      <c r="IH2585" s="69"/>
      <c r="II2585" s="69"/>
      <c r="IJ2585" s="69"/>
      <c r="IK2585" s="69"/>
      <c r="IL2585" s="69"/>
      <c r="IM2585" s="69"/>
      <c r="IN2585" s="69"/>
    </row>
    <row r="2586" spans="1:248" s="70" customFormat="1" ht="32.1" customHeight="1" x14ac:dyDescent="0.2">
      <c r="A2586" s="31"/>
      <c r="B2586" s="30"/>
      <c r="C2586" s="43" t="s">
        <v>1372</v>
      </c>
      <c r="D2586" s="361"/>
      <c r="E2586" s="69"/>
      <c r="F2586" s="69"/>
      <c r="G2586" s="69"/>
      <c r="H2586" s="69"/>
      <c r="I2586" s="69"/>
      <c r="J2586" s="69"/>
      <c r="N2586" s="69"/>
      <c r="O2586" s="69"/>
      <c r="P2586" s="69"/>
      <c r="Q2586" s="69"/>
      <c r="R2586" s="69"/>
      <c r="S2586" s="69"/>
      <c r="T2586" s="69"/>
      <c r="U2586" s="69"/>
      <c r="V2586" s="69"/>
      <c r="W2586" s="69"/>
      <c r="X2586" s="69"/>
      <c r="Y2586" s="69"/>
      <c r="Z2586" s="69"/>
      <c r="AA2586" s="69"/>
      <c r="AB2586" s="69"/>
      <c r="AC2586" s="69"/>
      <c r="AD2586" s="69"/>
      <c r="AE2586" s="69"/>
      <c r="AF2586" s="69"/>
      <c r="AG2586" s="69"/>
      <c r="AH2586" s="69"/>
      <c r="AI2586" s="69"/>
      <c r="AJ2586" s="69"/>
      <c r="AK2586" s="69"/>
      <c r="AL2586" s="69"/>
      <c r="AM2586" s="69"/>
      <c r="AN2586" s="69"/>
      <c r="AO2586" s="69"/>
      <c r="AP2586" s="69"/>
      <c r="AQ2586" s="69"/>
      <c r="AR2586" s="69"/>
      <c r="AS2586" s="69"/>
      <c r="AT2586" s="69"/>
      <c r="AU2586" s="69"/>
      <c r="AV2586" s="69"/>
      <c r="AW2586" s="69"/>
      <c r="AX2586" s="69"/>
      <c r="AY2586" s="69"/>
      <c r="AZ2586" s="69"/>
      <c r="BA2586" s="69"/>
      <c r="BB2586" s="69"/>
      <c r="BC2586" s="69"/>
      <c r="BD2586" s="69"/>
      <c r="BE2586" s="69"/>
      <c r="BF2586" s="69"/>
      <c r="BG2586" s="69"/>
      <c r="BH2586" s="69"/>
      <c r="BI2586" s="69"/>
      <c r="BJ2586" s="69"/>
      <c r="BK2586" s="69"/>
      <c r="BL2586" s="69"/>
      <c r="BM2586" s="69"/>
      <c r="BN2586" s="69"/>
      <c r="BO2586" s="69"/>
      <c r="BP2586" s="69"/>
      <c r="BQ2586" s="69"/>
      <c r="BR2586" s="69"/>
      <c r="BS2586" s="69"/>
      <c r="BT2586" s="69"/>
      <c r="BU2586" s="69"/>
      <c r="BV2586" s="69"/>
      <c r="BW2586" s="69"/>
      <c r="BX2586" s="69"/>
      <c r="BY2586" s="69"/>
      <c r="BZ2586" s="69"/>
      <c r="CA2586" s="69"/>
      <c r="CB2586" s="69"/>
      <c r="CC2586" s="69"/>
      <c r="CD2586" s="69"/>
      <c r="CE2586" s="69"/>
      <c r="CF2586" s="69"/>
      <c r="CG2586" s="69"/>
      <c r="CH2586" s="69"/>
      <c r="CI2586" s="69"/>
      <c r="CJ2586" s="69"/>
      <c r="CK2586" s="69"/>
      <c r="CL2586" s="69"/>
      <c r="CM2586" s="69"/>
      <c r="CN2586" s="69"/>
      <c r="CO2586" s="69"/>
      <c r="CP2586" s="69"/>
      <c r="CQ2586" s="69"/>
      <c r="CR2586" s="69"/>
      <c r="CS2586" s="69"/>
      <c r="CT2586" s="69"/>
      <c r="CU2586" s="69"/>
      <c r="CV2586" s="69"/>
      <c r="CW2586" s="69"/>
      <c r="CX2586" s="69"/>
      <c r="CY2586" s="69"/>
      <c r="CZ2586" s="69"/>
      <c r="DA2586" s="69"/>
      <c r="DB2586" s="69"/>
      <c r="DC2586" s="69"/>
      <c r="DD2586" s="69"/>
      <c r="DE2586" s="69"/>
      <c r="DF2586" s="69"/>
      <c r="DG2586" s="69"/>
      <c r="DH2586" s="69"/>
      <c r="DI2586" s="69"/>
      <c r="DJ2586" s="69"/>
      <c r="DK2586" s="69"/>
      <c r="DL2586" s="69"/>
      <c r="DM2586" s="69"/>
      <c r="DN2586" s="69"/>
      <c r="DO2586" s="69"/>
      <c r="DP2586" s="69"/>
      <c r="DQ2586" s="69"/>
      <c r="DR2586" s="69"/>
      <c r="DS2586" s="69"/>
      <c r="DT2586" s="69"/>
      <c r="DU2586" s="69"/>
      <c r="DV2586" s="69"/>
      <c r="DW2586" s="69"/>
      <c r="DX2586" s="69"/>
      <c r="DY2586" s="69"/>
      <c r="DZ2586" s="69"/>
      <c r="EA2586" s="69"/>
      <c r="EB2586" s="69"/>
      <c r="EC2586" s="69"/>
      <c r="ED2586" s="69"/>
      <c r="EE2586" s="69"/>
      <c r="EF2586" s="69"/>
      <c r="EG2586" s="69"/>
      <c r="EH2586" s="69"/>
      <c r="EI2586" s="69"/>
      <c r="EJ2586" s="69"/>
      <c r="EK2586" s="69"/>
      <c r="EL2586" s="69"/>
      <c r="EM2586" s="69"/>
      <c r="EN2586" s="69"/>
      <c r="EO2586" s="69"/>
      <c r="EP2586" s="69"/>
      <c r="EQ2586" s="69"/>
      <c r="ER2586" s="69"/>
      <c r="ES2586" s="69"/>
      <c r="ET2586" s="69"/>
      <c r="EU2586" s="69"/>
      <c r="EV2586" s="69"/>
      <c r="EW2586" s="69"/>
      <c r="EX2586" s="69"/>
      <c r="EY2586" s="69"/>
      <c r="EZ2586" s="69"/>
      <c r="FA2586" s="69"/>
      <c r="FB2586" s="69"/>
      <c r="FC2586" s="69"/>
      <c r="FD2586" s="69"/>
      <c r="FE2586" s="69"/>
      <c r="FF2586" s="69"/>
      <c r="FG2586" s="69"/>
      <c r="FH2586" s="69"/>
      <c r="FI2586" s="69"/>
      <c r="FJ2586" s="69"/>
      <c r="FK2586" s="69"/>
      <c r="FL2586" s="69"/>
      <c r="FM2586" s="69"/>
      <c r="FN2586" s="69"/>
      <c r="FO2586" s="69"/>
      <c r="FP2586" s="69"/>
      <c r="FQ2586" s="69"/>
      <c r="FR2586" s="69"/>
      <c r="FS2586" s="69"/>
      <c r="FT2586" s="69"/>
      <c r="FU2586" s="69"/>
      <c r="FV2586" s="69"/>
      <c r="FW2586" s="69"/>
      <c r="FX2586" s="69"/>
      <c r="FY2586" s="69"/>
      <c r="FZ2586" s="69"/>
      <c r="GA2586" s="69"/>
      <c r="GB2586" s="69"/>
      <c r="GC2586" s="69"/>
      <c r="GD2586" s="69"/>
      <c r="GE2586" s="69"/>
      <c r="GF2586" s="69"/>
      <c r="GG2586" s="69"/>
      <c r="GH2586" s="69"/>
      <c r="GI2586" s="69"/>
      <c r="GJ2586" s="69"/>
      <c r="GK2586" s="69"/>
      <c r="GL2586" s="69"/>
      <c r="GM2586" s="69"/>
      <c r="GN2586" s="69"/>
      <c r="GO2586" s="69"/>
      <c r="GP2586" s="69"/>
      <c r="GQ2586" s="69"/>
      <c r="GR2586" s="69"/>
      <c r="GS2586" s="69"/>
      <c r="GT2586" s="69"/>
      <c r="GU2586" s="69"/>
      <c r="GV2586" s="69"/>
      <c r="GW2586" s="69"/>
      <c r="GX2586" s="69"/>
      <c r="GY2586" s="69"/>
      <c r="GZ2586" s="69"/>
      <c r="HA2586" s="69"/>
      <c r="HB2586" s="69"/>
      <c r="HC2586" s="69"/>
      <c r="HD2586" s="69"/>
      <c r="HE2586" s="69"/>
      <c r="HF2586" s="69"/>
      <c r="HG2586" s="69"/>
      <c r="HH2586" s="69"/>
      <c r="HI2586" s="69"/>
      <c r="HJ2586" s="69"/>
      <c r="HK2586" s="69"/>
      <c r="HL2586" s="69"/>
      <c r="HM2586" s="69"/>
      <c r="HN2586" s="69"/>
      <c r="HO2586" s="69"/>
      <c r="HP2586" s="69"/>
      <c r="HQ2586" s="69"/>
      <c r="HR2586" s="69"/>
      <c r="HS2586" s="69"/>
      <c r="HT2586" s="69"/>
      <c r="HU2586" s="69"/>
      <c r="HV2586" s="69"/>
      <c r="HW2586" s="69"/>
      <c r="HX2586" s="69"/>
      <c r="HY2586" s="69"/>
      <c r="HZ2586" s="69"/>
      <c r="IA2586" s="69"/>
      <c r="IB2586" s="69"/>
      <c r="IC2586" s="69"/>
      <c r="ID2586" s="69"/>
      <c r="IE2586" s="69"/>
      <c r="IF2586" s="69"/>
      <c r="IG2586" s="69"/>
      <c r="IH2586" s="69"/>
      <c r="II2586" s="69"/>
      <c r="IJ2586" s="69"/>
      <c r="IK2586" s="69"/>
      <c r="IL2586" s="69"/>
      <c r="IM2586" s="69"/>
      <c r="IN2586" s="69"/>
    </row>
    <row r="2587" spans="1:248" s="70" customFormat="1" ht="47.1" customHeight="1" x14ac:dyDescent="0.2">
      <c r="A2587" s="33" t="s">
        <v>1373</v>
      </c>
      <c r="B2587" s="83">
        <v>52255</v>
      </c>
      <c r="C2587" s="34" t="s">
        <v>1374</v>
      </c>
      <c r="D2587" s="361">
        <v>6000</v>
      </c>
      <c r="E2587" s="69"/>
      <c r="F2587" s="69"/>
      <c r="G2587" s="69"/>
      <c r="H2587" s="69"/>
      <c r="I2587" s="69"/>
      <c r="J2587" s="69"/>
      <c r="N2587" s="69"/>
      <c r="O2587" s="69"/>
      <c r="P2587" s="69"/>
      <c r="Q2587" s="69"/>
      <c r="R2587" s="69"/>
      <c r="S2587" s="69"/>
      <c r="T2587" s="69"/>
      <c r="U2587" s="69"/>
      <c r="V2587" s="69"/>
      <c r="W2587" s="69"/>
      <c r="X2587" s="69"/>
      <c r="Y2587" s="69"/>
      <c r="Z2587" s="69"/>
      <c r="AA2587" s="69"/>
      <c r="AB2587" s="69"/>
      <c r="AC2587" s="69"/>
      <c r="AD2587" s="69"/>
      <c r="AE2587" s="69"/>
      <c r="AF2587" s="69"/>
      <c r="AG2587" s="69"/>
      <c r="AH2587" s="69"/>
      <c r="AI2587" s="69"/>
      <c r="AJ2587" s="69"/>
      <c r="AK2587" s="69"/>
      <c r="AL2587" s="69"/>
      <c r="AM2587" s="69"/>
      <c r="AN2587" s="69"/>
      <c r="AO2587" s="69"/>
      <c r="AP2587" s="69"/>
      <c r="AQ2587" s="69"/>
      <c r="AR2587" s="69"/>
      <c r="AS2587" s="69"/>
      <c r="AT2587" s="69"/>
      <c r="AU2587" s="69"/>
      <c r="AV2587" s="69"/>
      <c r="AW2587" s="69"/>
      <c r="AX2587" s="69"/>
      <c r="AY2587" s="69"/>
      <c r="AZ2587" s="69"/>
      <c r="BA2587" s="69"/>
      <c r="BB2587" s="69"/>
      <c r="BC2587" s="69"/>
      <c r="BD2587" s="69"/>
      <c r="BE2587" s="69"/>
      <c r="BF2587" s="69"/>
      <c r="BG2587" s="69"/>
      <c r="BH2587" s="69"/>
      <c r="BI2587" s="69"/>
      <c r="BJ2587" s="69"/>
      <c r="BK2587" s="69"/>
      <c r="BL2587" s="69"/>
      <c r="BM2587" s="69"/>
      <c r="BN2587" s="69"/>
      <c r="BO2587" s="69"/>
      <c r="BP2587" s="69"/>
      <c r="BQ2587" s="69"/>
      <c r="BR2587" s="69"/>
      <c r="BS2587" s="69"/>
      <c r="BT2587" s="69"/>
      <c r="BU2587" s="69"/>
      <c r="BV2587" s="69"/>
      <c r="BW2587" s="69"/>
      <c r="BX2587" s="69"/>
      <c r="BY2587" s="69"/>
      <c r="BZ2587" s="69"/>
      <c r="CA2587" s="69"/>
      <c r="CB2587" s="69"/>
      <c r="CC2587" s="69"/>
      <c r="CD2587" s="69"/>
      <c r="CE2587" s="69"/>
      <c r="CF2587" s="69"/>
      <c r="CG2587" s="69"/>
      <c r="CH2587" s="69"/>
      <c r="CI2587" s="69"/>
      <c r="CJ2587" s="69"/>
      <c r="CK2587" s="69"/>
      <c r="CL2587" s="69"/>
      <c r="CM2587" s="69"/>
      <c r="CN2587" s="69"/>
      <c r="CO2587" s="69"/>
      <c r="CP2587" s="69"/>
      <c r="CQ2587" s="69"/>
      <c r="CR2587" s="69"/>
      <c r="CS2587" s="69"/>
      <c r="CT2587" s="69"/>
      <c r="CU2587" s="69"/>
      <c r="CV2587" s="69"/>
      <c r="CW2587" s="69"/>
      <c r="CX2587" s="69"/>
      <c r="CY2587" s="69"/>
      <c r="CZ2587" s="69"/>
      <c r="DA2587" s="69"/>
      <c r="DB2587" s="69"/>
      <c r="DC2587" s="69"/>
      <c r="DD2587" s="69"/>
      <c r="DE2587" s="69"/>
      <c r="DF2587" s="69"/>
      <c r="DG2587" s="69"/>
      <c r="DH2587" s="69"/>
      <c r="DI2587" s="69"/>
      <c r="DJ2587" s="69"/>
      <c r="DK2587" s="69"/>
      <c r="DL2587" s="69"/>
      <c r="DM2587" s="69"/>
      <c r="DN2587" s="69"/>
      <c r="DO2587" s="69"/>
      <c r="DP2587" s="69"/>
      <c r="DQ2587" s="69"/>
      <c r="DR2587" s="69"/>
      <c r="DS2587" s="69"/>
      <c r="DT2587" s="69"/>
      <c r="DU2587" s="69"/>
      <c r="DV2587" s="69"/>
      <c r="DW2587" s="69"/>
      <c r="DX2587" s="69"/>
      <c r="DY2587" s="69"/>
      <c r="DZ2587" s="69"/>
      <c r="EA2587" s="69"/>
      <c r="EB2587" s="69"/>
      <c r="EC2587" s="69"/>
      <c r="ED2587" s="69"/>
      <c r="EE2587" s="69"/>
      <c r="EF2587" s="69"/>
      <c r="EG2587" s="69"/>
      <c r="EH2587" s="69"/>
      <c r="EI2587" s="69"/>
      <c r="EJ2587" s="69"/>
      <c r="EK2587" s="69"/>
      <c r="EL2587" s="69"/>
      <c r="EM2587" s="69"/>
      <c r="EN2587" s="69"/>
      <c r="EO2587" s="69"/>
      <c r="EP2587" s="69"/>
      <c r="EQ2587" s="69"/>
      <c r="ER2587" s="69"/>
      <c r="ES2587" s="69"/>
      <c r="ET2587" s="69"/>
      <c r="EU2587" s="69"/>
      <c r="EV2587" s="69"/>
      <c r="EW2587" s="69"/>
      <c r="EX2587" s="69"/>
      <c r="EY2587" s="69"/>
      <c r="EZ2587" s="69"/>
      <c r="FA2587" s="69"/>
      <c r="FB2587" s="69"/>
      <c r="FC2587" s="69"/>
      <c r="FD2587" s="69"/>
      <c r="FE2587" s="69"/>
      <c r="FF2587" s="69"/>
      <c r="FG2587" s="69"/>
      <c r="FH2587" s="69"/>
      <c r="FI2587" s="69"/>
      <c r="FJ2587" s="69"/>
      <c r="FK2587" s="69"/>
      <c r="FL2587" s="69"/>
      <c r="FM2587" s="69"/>
      <c r="FN2587" s="69"/>
      <c r="FO2587" s="69"/>
      <c r="FP2587" s="69"/>
      <c r="FQ2587" s="69"/>
      <c r="FR2587" s="69"/>
      <c r="FS2587" s="69"/>
      <c r="FT2587" s="69"/>
      <c r="FU2587" s="69"/>
      <c r="FV2587" s="69"/>
      <c r="FW2587" s="69"/>
      <c r="FX2587" s="69"/>
      <c r="FY2587" s="69"/>
      <c r="FZ2587" s="69"/>
      <c r="GA2587" s="69"/>
      <c r="GB2587" s="69"/>
      <c r="GC2587" s="69"/>
      <c r="GD2587" s="69"/>
      <c r="GE2587" s="69"/>
      <c r="GF2587" s="69"/>
      <c r="GG2587" s="69"/>
      <c r="GH2587" s="69"/>
      <c r="GI2587" s="69"/>
      <c r="GJ2587" s="69"/>
      <c r="GK2587" s="69"/>
      <c r="GL2587" s="69"/>
      <c r="GM2587" s="69"/>
      <c r="GN2587" s="69"/>
      <c r="GO2587" s="69"/>
      <c r="GP2587" s="69"/>
      <c r="GQ2587" s="69"/>
      <c r="GR2587" s="69"/>
      <c r="GS2587" s="69"/>
      <c r="GT2587" s="69"/>
      <c r="GU2587" s="69"/>
      <c r="GV2587" s="69"/>
      <c r="GW2587" s="69"/>
      <c r="GX2587" s="69"/>
      <c r="GY2587" s="69"/>
      <c r="GZ2587" s="69"/>
      <c r="HA2587" s="69"/>
      <c r="HB2587" s="69"/>
      <c r="HC2587" s="69"/>
      <c r="HD2587" s="69"/>
      <c r="HE2587" s="69"/>
      <c r="HF2587" s="69"/>
      <c r="HG2587" s="69"/>
      <c r="HH2587" s="69"/>
      <c r="HI2587" s="69"/>
      <c r="HJ2587" s="69"/>
      <c r="HK2587" s="69"/>
      <c r="HL2587" s="69"/>
      <c r="HM2587" s="69"/>
      <c r="HN2587" s="69"/>
      <c r="HO2587" s="69"/>
      <c r="HP2587" s="69"/>
      <c r="HQ2587" s="69"/>
      <c r="HR2587" s="69"/>
      <c r="HS2587" s="69"/>
      <c r="HT2587" s="69"/>
      <c r="HU2587" s="69"/>
      <c r="HV2587" s="69"/>
      <c r="HW2587" s="69"/>
      <c r="HX2587" s="69"/>
      <c r="HY2587" s="69"/>
      <c r="HZ2587" s="69"/>
      <c r="IA2587" s="69"/>
      <c r="IB2587" s="69"/>
      <c r="IC2587" s="69"/>
      <c r="ID2587" s="69"/>
      <c r="IE2587" s="69"/>
      <c r="IF2587" s="69"/>
      <c r="IG2587" s="69"/>
      <c r="IH2587" s="69"/>
      <c r="II2587" s="69"/>
      <c r="IJ2587" s="69"/>
      <c r="IK2587" s="69"/>
      <c r="IL2587" s="69"/>
      <c r="IM2587" s="69"/>
      <c r="IN2587" s="69"/>
    </row>
    <row r="2588" spans="1:248" s="70" customFormat="1" ht="32.1" customHeight="1" x14ac:dyDescent="0.2">
      <c r="A2588" s="33" t="s">
        <v>1376</v>
      </c>
      <c r="B2588" s="83">
        <v>52256</v>
      </c>
      <c r="C2588" s="34" t="s">
        <v>1377</v>
      </c>
      <c r="D2588" s="361">
        <v>6000</v>
      </c>
      <c r="E2588" s="69"/>
      <c r="F2588" s="69"/>
      <c r="G2588" s="69"/>
      <c r="H2588" s="69"/>
      <c r="I2588" s="69"/>
      <c r="J2588" s="69"/>
      <c r="N2588" s="69"/>
      <c r="O2588" s="69"/>
      <c r="P2588" s="69"/>
      <c r="Q2588" s="69"/>
      <c r="R2588" s="69"/>
      <c r="S2588" s="69"/>
      <c r="T2588" s="69"/>
      <c r="U2588" s="69"/>
      <c r="V2588" s="69"/>
      <c r="W2588" s="69"/>
      <c r="X2588" s="69"/>
      <c r="Y2588" s="69"/>
      <c r="Z2588" s="69"/>
      <c r="AA2588" s="69"/>
      <c r="AB2588" s="69"/>
      <c r="AC2588" s="69"/>
      <c r="AD2588" s="69"/>
      <c r="AE2588" s="69"/>
      <c r="AF2588" s="69"/>
      <c r="AG2588" s="69"/>
      <c r="AH2588" s="69"/>
      <c r="AI2588" s="69"/>
      <c r="AJ2588" s="69"/>
      <c r="AK2588" s="69"/>
      <c r="AL2588" s="69"/>
      <c r="AM2588" s="69"/>
      <c r="AN2588" s="69"/>
      <c r="AO2588" s="69"/>
      <c r="AP2588" s="69"/>
      <c r="AQ2588" s="69"/>
      <c r="AR2588" s="69"/>
      <c r="AS2588" s="69"/>
      <c r="AT2588" s="69"/>
      <c r="AU2588" s="69"/>
      <c r="AV2588" s="69"/>
      <c r="AW2588" s="69"/>
      <c r="AX2588" s="69"/>
      <c r="AY2588" s="69"/>
      <c r="AZ2588" s="69"/>
      <c r="BA2588" s="69"/>
      <c r="BB2588" s="69"/>
      <c r="BC2588" s="69"/>
      <c r="BD2588" s="69"/>
      <c r="BE2588" s="69"/>
      <c r="BF2588" s="69"/>
      <c r="BG2588" s="69"/>
      <c r="BH2588" s="69"/>
      <c r="BI2588" s="69"/>
      <c r="BJ2588" s="69"/>
      <c r="BK2588" s="69"/>
      <c r="BL2588" s="69"/>
      <c r="BM2588" s="69"/>
      <c r="BN2588" s="69"/>
      <c r="BO2588" s="69"/>
      <c r="BP2588" s="69"/>
      <c r="BQ2588" s="69"/>
      <c r="BR2588" s="69"/>
      <c r="BS2588" s="69"/>
      <c r="BT2588" s="69"/>
      <c r="BU2588" s="69"/>
      <c r="BV2588" s="69"/>
      <c r="BW2588" s="69"/>
      <c r="BX2588" s="69"/>
      <c r="BY2588" s="69"/>
      <c r="BZ2588" s="69"/>
      <c r="CA2588" s="69"/>
      <c r="CB2588" s="69"/>
      <c r="CC2588" s="69"/>
      <c r="CD2588" s="69"/>
      <c r="CE2588" s="69"/>
      <c r="CF2588" s="69"/>
      <c r="CG2588" s="69"/>
      <c r="CH2588" s="69"/>
      <c r="CI2588" s="69"/>
      <c r="CJ2588" s="69"/>
      <c r="CK2588" s="69"/>
      <c r="CL2588" s="69"/>
      <c r="CM2588" s="69"/>
      <c r="CN2588" s="69"/>
      <c r="CO2588" s="69"/>
      <c r="CP2588" s="69"/>
      <c r="CQ2588" s="69"/>
      <c r="CR2588" s="69"/>
      <c r="CS2588" s="69"/>
      <c r="CT2588" s="69"/>
      <c r="CU2588" s="69"/>
      <c r="CV2588" s="69"/>
      <c r="CW2588" s="69"/>
      <c r="CX2588" s="69"/>
      <c r="CY2588" s="69"/>
      <c r="CZ2588" s="69"/>
      <c r="DA2588" s="69"/>
      <c r="DB2588" s="69"/>
      <c r="DC2588" s="69"/>
      <c r="DD2588" s="69"/>
      <c r="DE2588" s="69"/>
      <c r="DF2588" s="69"/>
      <c r="DG2588" s="69"/>
      <c r="DH2588" s="69"/>
      <c r="DI2588" s="69"/>
      <c r="DJ2588" s="69"/>
      <c r="DK2588" s="69"/>
      <c r="DL2588" s="69"/>
      <c r="DM2588" s="69"/>
      <c r="DN2588" s="69"/>
      <c r="DO2588" s="69"/>
      <c r="DP2588" s="69"/>
      <c r="DQ2588" s="69"/>
      <c r="DR2588" s="69"/>
      <c r="DS2588" s="69"/>
      <c r="DT2588" s="69"/>
      <c r="DU2588" s="69"/>
      <c r="DV2588" s="69"/>
      <c r="DW2588" s="69"/>
      <c r="DX2588" s="69"/>
      <c r="DY2588" s="69"/>
      <c r="DZ2588" s="69"/>
      <c r="EA2588" s="69"/>
      <c r="EB2588" s="69"/>
      <c r="EC2588" s="69"/>
      <c r="ED2588" s="69"/>
      <c r="EE2588" s="69"/>
      <c r="EF2588" s="69"/>
      <c r="EG2588" s="69"/>
      <c r="EH2588" s="69"/>
      <c r="EI2588" s="69"/>
      <c r="EJ2588" s="69"/>
      <c r="EK2588" s="69"/>
      <c r="EL2588" s="69"/>
      <c r="EM2588" s="69"/>
      <c r="EN2588" s="69"/>
      <c r="EO2588" s="69"/>
      <c r="EP2588" s="69"/>
      <c r="EQ2588" s="69"/>
      <c r="ER2588" s="69"/>
      <c r="ES2588" s="69"/>
      <c r="ET2588" s="69"/>
      <c r="EU2588" s="69"/>
      <c r="EV2588" s="69"/>
      <c r="EW2588" s="69"/>
      <c r="EX2588" s="69"/>
      <c r="EY2588" s="69"/>
      <c r="EZ2588" s="69"/>
      <c r="FA2588" s="69"/>
      <c r="FB2588" s="69"/>
      <c r="FC2588" s="69"/>
      <c r="FD2588" s="69"/>
      <c r="FE2588" s="69"/>
      <c r="FF2588" s="69"/>
      <c r="FG2588" s="69"/>
      <c r="FH2588" s="69"/>
      <c r="FI2588" s="69"/>
      <c r="FJ2588" s="69"/>
      <c r="FK2588" s="69"/>
      <c r="FL2588" s="69"/>
      <c r="FM2588" s="69"/>
      <c r="FN2588" s="69"/>
      <c r="FO2588" s="69"/>
      <c r="FP2588" s="69"/>
      <c r="FQ2588" s="69"/>
      <c r="FR2588" s="69"/>
      <c r="FS2588" s="69"/>
      <c r="FT2588" s="69"/>
      <c r="FU2588" s="69"/>
      <c r="FV2588" s="69"/>
      <c r="FW2588" s="69"/>
      <c r="FX2588" s="69"/>
      <c r="FY2588" s="69"/>
      <c r="FZ2588" s="69"/>
      <c r="GA2588" s="69"/>
      <c r="GB2588" s="69"/>
      <c r="GC2588" s="69"/>
      <c r="GD2588" s="69"/>
      <c r="GE2588" s="69"/>
      <c r="GF2588" s="69"/>
      <c r="GG2588" s="69"/>
      <c r="GH2588" s="69"/>
      <c r="GI2588" s="69"/>
      <c r="GJ2588" s="69"/>
      <c r="GK2588" s="69"/>
      <c r="GL2588" s="69"/>
      <c r="GM2588" s="69"/>
      <c r="GN2588" s="69"/>
      <c r="GO2588" s="69"/>
      <c r="GP2588" s="69"/>
      <c r="GQ2588" s="69"/>
      <c r="GR2588" s="69"/>
      <c r="GS2588" s="69"/>
      <c r="GT2588" s="69"/>
      <c r="GU2588" s="69"/>
      <c r="GV2588" s="69"/>
      <c r="GW2588" s="69"/>
      <c r="GX2588" s="69"/>
      <c r="GY2588" s="69"/>
      <c r="GZ2588" s="69"/>
      <c r="HA2588" s="69"/>
      <c r="HB2588" s="69"/>
      <c r="HC2588" s="69"/>
      <c r="HD2588" s="69"/>
      <c r="HE2588" s="69"/>
      <c r="HF2588" s="69"/>
      <c r="HG2588" s="69"/>
      <c r="HH2588" s="69"/>
      <c r="HI2588" s="69"/>
      <c r="HJ2588" s="69"/>
      <c r="HK2588" s="69"/>
      <c r="HL2588" s="69"/>
      <c r="HM2588" s="69"/>
      <c r="HN2588" s="69"/>
      <c r="HO2588" s="69"/>
      <c r="HP2588" s="69"/>
      <c r="HQ2588" s="69"/>
      <c r="HR2588" s="69"/>
      <c r="HS2588" s="69"/>
      <c r="HT2588" s="69"/>
      <c r="HU2588" s="69"/>
      <c r="HV2588" s="69"/>
      <c r="HW2588" s="69"/>
      <c r="HX2588" s="69"/>
      <c r="HY2588" s="69"/>
      <c r="HZ2588" s="69"/>
      <c r="IA2588" s="69"/>
      <c r="IB2588" s="69"/>
      <c r="IC2588" s="69"/>
      <c r="ID2588" s="69"/>
      <c r="IE2588" s="69"/>
      <c r="IF2588" s="69"/>
      <c r="IG2588" s="69"/>
      <c r="IH2588" s="69"/>
      <c r="II2588" s="69"/>
      <c r="IJ2588" s="69"/>
      <c r="IK2588" s="69"/>
      <c r="IL2588" s="69"/>
      <c r="IM2588" s="69"/>
      <c r="IN2588" s="69"/>
    </row>
    <row r="2589" spans="1:248" s="70" customFormat="1" ht="47.1" customHeight="1" x14ac:dyDescent="0.2">
      <c r="A2589" s="33" t="s">
        <v>1253</v>
      </c>
      <c r="B2589" s="83">
        <v>52257</v>
      </c>
      <c r="C2589" s="34" t="s">
        <v>1378</v>
      </c>
      <c r="D2589" s="361">
        <v>8000</v>
      </c>
      <c r="E2589" s="69"/>
      <c r="F2589" s="69"/>
      <c r="G2589" s="69"/>
      <c r="H2589" s="69"/>
      <c r="I2589" s="69"/>
      <c r="J2589" s="69"/>
      <c r="N2589" s="69"/>
      <c r="O2589" s="69"/>
      <c r="P2589" s="69"/>
      <c r="Q2589" s="69"/>
      <c r="R2589" s="69"/>
      <c r="S2589" s="69"/>
      <c r="T2589" s="69"/>
      <c r="U2589" s="69"/>
      <c r="V2589" s="69"/>
      <c r="W2589" s="69"/>
      <c r="X2589" s="69"/>
      <c r="Y2589" s="69"/>
      <c r="Z2589" s="69"/>
      <c r="AA2589" s="69"/>
      <c r="AB2589" s="69"/>
      <c r="AC2589" s="69"/>
      <c r="AD2589" s="69"/>
      <c r="AE2589" s="69"/>
      <c r="AF2589" s="69"/>
      <c r="AG2589" s="69"/>
      <c r="AH2589" s="69"/>
      <c r="AI2589" s="69"/>
      <c r="AJ2589" s="69"/>
      <c r="AK2589" s="69"/>
      <c r="AL2589" s="69"/>
      <c r="AM2589" s="69"/>
      <c r="AN2589" s="69"/>
      <c r="AO2589" s="69"/>
      <c r="AP2589" s="69"/>
      <c r="AQ2589" s="69"/>
      <c r="AR2589" s="69"/>
      <c r="AS2589" s="69"/>
      <c r="AT2589" s="69"/>
      <c r="AU2589" s="69"/>
      <c r="AV2589" s="69"/>
      <c r="AW2589" s="69"/>
      <c r="AX2589" s="69"/>
      <c r="AY2589" s="69"/>
      <c r="AZ2589" s="69"/>
      <c r="BA2589" s="69"/>
      <c r="BB2589" s="69"/>
      <c r="BC2589" s="69"/>
      <c r="BD2589" s="69"/>
      <c r="BE2589" s="69"/>
      <c r="BF2589" s="69"/>
      <c r="BG2589" s="69"/>
      <c r="BH2589" s="69"/>
      <c r="BI2589" s="69"/>
      <c r="BJ2589" s="69"/>
      <c r="BK2589" s="69"/>
      <c r="BL2589" s="69"/>
      <c r="BM2589" s="69"/>
      <c r="BN2589" s="69"/>
      <c r="BO2589" s="69"/>
      <c r="BP2589" s="69"/>
      <c r="BQ2589" s="69"/>
      <c r="BR2589" s="69"/>
      <c r="BS2589" s="69"/>
      <c r="BT2589" s="69"/>
      <c r="BU2589" s="69"/>
      <c r="BV2589" s="69"/>
      <c r="BW2589" s="69"/>
      <c r="BX2589" s="69"/>
      <c r="BY2589" s="69"/>
      <c r="BZ2589" s="69"/>
      <c r="CA2589" s="69"/>
      <c r="CB2589" s="69"/>
      <c r="CC2589" s="69"/>
      <c r="CD2589" s="69"/>
      <c r="CE2589" s="69"/>
      <c r="CF2589" s="69"/>
      <c r="CG2589" s="69"/>
      <c r="CH2589" s="69"/>
      <c r="CI2589" s="69"/>
      <c r="CJ2589" s="69"/>
      <c r="CK2589" s="69"/>
      <c r="CL2589" s="69"/>
      <c r="CM2589" s="69"/>
      <c r="CN2589" s="69"/>
      <c r="CO2589" s="69"/>
      <c r="CP2589" s="69"/>
      <c r="CQ2589" s="69"/>
      <c r="CR2589" s="69"/>
      <c r="CS2589" s="69"/>
      <c r="CT2589" s="69"/>
      <c r="CU2589" s="69"/>
      <c r="CV2589" s="69"/>
      <c r="CW2589" s="69"/>
      <c r="CX2589" s="69"/>
      <c r="CY2589" s="69"/>
      <c r="CZ2589" s="69"/>
      <c r="DA2589" s="69"/>
      <c r="DB2589" s="69"/>
      <c r="DC2589" s="69"/>
      <c r="DD2589" s="69"/>
      <c r="DE2589" s="69"/>
      <c r="DF2589" s="69"/>
      <c r="DG2589" s="69"/>
      <c r="DH2589" s="69"/>
      <c r="DI2589" s="69"/>
      <c r="DJ2589" s="69"/>
      <c r="DK2589" s="69"/>
      <c r="DL2589" s="69"/>
      <c r="DM2589" s="69"/>
      <c r="DN2589" s="69"/>
      <c r="DO2589" s="69"/>
      <c r="DP2589" s="69"/>
      <c r="DQ2589" s="69"/>
      <c r="DR2589" s="69"/>
      <c r="DS2589" s="69"/>
      <c r="DT2589" s="69"/>
      <c r="DU2589" s="69"/>
      <c r="DV2589" s="69"/>
      <c r="DW2589" s="69"/>
      <c r="DX2589" s="69"/>
      <c r="DY2589" s="69"/>
      <c r="DZ2589" s="69"/>
      <c r="EA2589" s="69"/>
      <c r="EB2589" s="69"/>
      <c r="EC2589" s="69"/>
      <c r="ED2589" s="69"/>
      <c r="EE2589" s="69"/>
      <c r="EF2589" s="69"/>
      <c r="EG2589" s="69"/>
      <c r="EH2589" s="69"/>
      <c r="EI2589" s="69"/>
      <c r="EJ2589" s="69"/>
      <c r="EK2589" s="69"/>
      <c r="EL2589" s="69"/>
      <c r="EM2589" s="69"/>
      <c r="EN2589" s="69"/>
      <c r="EO2589" s="69"/>
      <c r="EP2589" s="69"/>
      <c r="EQ2589" s="69"/>
      <c r="ER2589" s="69"/>
      <c r="ES2589" s="69"/>
      <c r="ET2589" s="69"/>
      <c r="EU2589" s="69"/>
      <c r="EV2589" s="69"/>
      <c r="EW2589" s="69"/>
      <c r="EX2589" s="69"/>
      <c r="EY2589" s="69"/>
      <c r="EZ2589" s="69"/>
      <c r="FA2589" s="69"/>
      <c r="FB2589" s="69"/>
      <c r="FC2589" s="69"/>
      <c r="FD2589" s="69"/>
      <c r="FE2589" s="69"/>
      <c r="FF2589" s="69"/>
      <c r="FG2589" s="69"/>
      <c r="FH2589" s="69"/>
      <c r="FI2589" s="69"/>
      <c r="FJ2589" s="69"/>
      <c r="FK2589" s="69"/>
      <c r="FL2589" s="69"/>
      <c r="FM2589" s="69"/>
      <c r="FN2589" s="69"/>
      <c r="FO2589" s="69"/>
      <c r="FP2589" s="69"/>
      <c r="FQ2589" s="69"/>
      <c r="FR2589" s="69"/>
      <c r="FS2589" s="69"/>
      <c r="FT2589" s="69"/>
      <c r="FU2589" s="69"/>
      <c r="FV2589" s="69"/>
      <c r="FW2589" s="69"/>
      <c r="FX2589" s="69"/>
      <c r="FY2589" s="69"/>
      <c r="FZ2589" s="69"/>
      <c r="GA2589" s="69"/>
      <c r="GB2589" s="69"/>
      <c r="GC2589" s="69"/>
      <c r="GD2589" s="69"/>
      <c r="GE2589" s="69"/>
      <c r="GF2589" s="69"/>
      <c r="GG2589" s="69"/>
      <c r="GH2589" s="69"/>
      <c r="GI2589" s="69"/>
      <c r="GJ2589" s="69"/>
      <c r="GK2589" s="69"/>
      <c r="GL2589" s="69"/>
      <c r="GM2589" s="69"/>
      <c r="GN2589" s="69"/>
      <c r="GO2589" s="69"/>
      <c r="GP2589" s="69"/>
      <c r="GQ2589" s="69"/>
      <c r="GR2589" s="69"/>
      <c r="GS2589" s="69"/>
      <c r="GT2589" s="69"/>
      <c r="GU2589" s="69"/>
      <c r="GV2589" s="69"/>
      <c r="GW2589" s="69"/>
      <c r="GX2589" s="69"/>
      <c r="GY2589" s="69"/>
      <c r="GZ2589" s="69"/>
      <c r="HA2589" s="69"/>
      <c r="HB2589" s="69"/>
      <c r="HC2589" s="69"/>
      <c r="HD2589" s="69"/>
      <c r="HE2589" s="69"/>
      <c r="HF2589" s="69"/>
      <c r="HG2589" s="69"/>
      <c r="HH2589" s="69"/>
      <c r="HI2589" s="69"/>
      <c r="HJ2589" s="69"/>
      <c r="HK2589" s="69"/>
      <c r="HL2589" s="69"/>
      <c r="HM2589" s="69"/>
      <c r="HN2589" s="69"/>
      <c r="HO2589" s="69"/>
      <c r="HP2589" s="69"/>
      <c r="HQ2589" s="69"/>
      <c r="HR2589" s="69"/>
      <c r="HS2589" s="69"/>
      <c r="HT2589" s="69"/>
      <c r="HU2589" s="69"/>
      <c r="HV2589" s="69"/>
      <c r="HW2589" s="69"/>
      <c r="HX2589" s="69"/>
      <c r="HY2589" s="69"/>
      <c r="HZ2589" s="69"/>
      <c r="IA2589" s="69"/>
      <c r="IB2589" s="69"/>
      <c r="IC2589" s="69"/>
      <c r="ID2589" s="69"/>
      <c r="IE2589" s="69"/>
      <c r="IF2589" s="69"/>
      <c r="IG2589" s="69"/>
      <c r="IH2589" s="69"/>
      <c r="II2589" s="69"/>
      <c r="IJ2589" s="69"/>
      <c r="IK2589" s="69"/>
      <c r="IL2589" s="69"/>
      <c r="IM2589" s="69"/>
      <c r="IN2589" s="69"/>
    </row>
    <row r="2590" spans="1:248" s="70" customFormat="1" ht="47.1" customHeight="1" x14ac:dyDescent="0.2">
      <c r="A2590" s="33" t="s">
        <v>1379</v>
      </c>
      <c r="B2590" s="83">
        <v>52258</v>
      </c>
      <c r="C2590" s="34" t="s">
        <v>1380</v>
      </c>
      <c r="D2590" s="361">
        <v>15000</v>
      </c>
      <c r="E2590" s="69"/>
      <c r="F2590" s="69"/>
      <c r="G2590" s="69"/>
      <c r="H2590" s="69"/>
      <c r="I2590" s="69"/>
      <c r="J2590" s="69"/>
      <c r="N2590" s="69"/>
      <c r="O2590" s="69"/>
      <c r="P2590" s="69"/>
      <c r="Q2590" s="69"/>
      <c r="R2590" s="69"/>
      <c r="S2590" s="69"/>
      <c r="T2590" s="69"/>
      <c r="U2590" s="69"/>
      <c r="V2590" s="69"/>
      <c r="W2590" s="69"/>
      <c r="X2590" s="69"/>
      <c r="Y2590" s="69"/>
      <c r="Z2590" s="69"/>
      <c r="AA2590" s="69"/>
      <c r="AB2590" s="69"/>
      <c r="AC2590" s="69"/>
      <c r="AD2590" s="69"/>
      <c r="AE2590" s="69"/>
      <c r="AF2590" s="69"/>
      <c r="AG2590" s="69"/>
      <c r="AH2590" s="69"/>
      <c r="AI2590" s="69"/>
      <c r="AJ2590" s="69"/>
      <c r="AK2590" s="69"/>
      <c r="AL2590" s="69"/>
      <c r="AM2590" s="69"/>
      <c r="AN2590" s="69"/>
      <c r="AO2590" s="69"/>
      <c r="AP2590" s="69"/>
      <c r="AQ2590" s="69"/>
      <c r="AR2590" s="69"/>
      <c r="AS2590" s="69"/>
      <c r="AT2590" s="69"/>
      <c r="AU2590" s="69"/>
      <c r="AV2590" s="69"/>
      <c r="AW2590" s="69"/>
      <c r="AX2590" s="69"/>
      <c r="AY2590" s="69"/>
      <c r="AZ2590" s="69"/>
      <c r="BA2590" s="69"/>
      <c r="BB2590" s="69"/>
      <c r="BC2590" s="69"/>
      <c r="BD2590" s="69"/>
      <c r="BE2590" s="69"/>
      <c r="BF2590" s="69"/>
      <c r="BG2590" s="69"/>
      <c r="BH2590" s="69"/>
      <c r="BI2590" s="69"/>
      <c r="BJ2590" s="69"/>
      <c r="BK2590" s="69"/>
      <c r="BL2590" s="69"/>
      <c r="BM2590" s="69"/>
      <c r="BN2590" s="69"/>
      <c r="BO2590" s="69"/>
      <c r="BP2590" s="69"/>
      <c r="BQ2590" s="69"/>
      <c r="BR2590" s="69"/>
      <c r="BS2590" s="69"/>
      <c r="BT2590" s="69"/>
      <c r="BU2590" s="69"/>
      <c r="BV2590" s="69"/>
      <c r="BW2590" s="69"/>
      <c r="BX2590" s="69"/>
      <c r="BY2590" s="69"/>
      <c r="BZ2590" s="69"/>
      <c r="CA2590" s="69"/>
      <c r="CB2590" s="69"/>
      <c r="CC2590" s="69"/>
      <c r="CD2590" s="69"/>
      <c r="CE2590" s="69"/>
      <c r="CF2590" s="69"/>
      <c r="CG2590" s="69"/>
      <c r="CH2590" s="69"/>
      <c r="CI2590" s="69"/>
      <c r="CJ2590" s="69"/>
      <c r="CK2590" s="69"/>
      <c r="CL2590" s="69"/>
      <c r="CM2590" s="69"/>
      <c r="CN2590" s="69"/>
      <c r="CO2590" s="69"/>
      <c r="CP2590" s="69"/>
      <c r="CQ2590" s="69"/>
      <c r="CR2590" s="69"/>
      <c r="CS2590" s="69"/>
      <c r="CT2590" s="69"/>
      <c r="CU2590" s="69"/>
      <c r="CV2590" s="69"/>
      <c r="CW2590" s="69"/>
      <c r="CX2590" s="69"/>
      <c r="CY2590" s="69"/>
      <c r="CZ2590" s="69"/>
      <c r="DA2590" s="69"/>
      <c r="DB2590" s="69"/>
      <c r="DC2590" s="69"/>
      <c r="DD2590" s="69"/>
      <c r="DE2590" s="69"/>
      <c r="DF2590" s="69"/>
      <c r="DG2590" s="69"/>
      <c r="DH2590" s="69"/>
      <c r="DI2590" s="69"/>
      <c r="DJ2590" s="69"/>
      <c r="DK2590" s="69"/>
      <c r="DL2590" s="69"/>
      <c r="DM2590" s="69"/>
      <c r="DN2590" s="69"/>
      <c r="DO2590" s="69"/>
      <c r="DP2590" s="69"/>
      <c r="DQ2590" s="69"/>
      <c r="DR2590" s="69"/>
      <c r="DS2590" s="69"/>
      <c r="DT2590" s="69"/>
      <c r="DU2590" s="69"/>
      <c r="DV2590" s="69"/>
      <c r="DW2590" s="69"/>
      <c r="DX2590" s="69"/>
      <c r="DY2590" s="69"/>
      <c r="DZ2590" s="69"/>
      <c r="EA2590" s="69"/>
      <c r="EB2590" s="69"/>
      <c r="EC2590" s="69"/>
      <c r="ED2590" s="69"/>
      <c r="EE2590" s="69"/>
      <c r="EF2590" s="69"/>
      <c r="EG2590" s="69"/>
      <c r="EH2590" s="69"/>
      <c r="EI2590" s="69"/>
      <c r="EJ2590" s="69"/>
      <c r="EK2590" s="69"/>
      <c r="EL2590" s="69"/>
      <c r="EM2590" s="69"/>
      <c r="EN2590" s="69"/>
      <c r="EO2590" s="69"/>
      <c r="EP2590" s="69"/>
      <c r="EQ2590" s="69"/>
      <c r="ER2590" s="69"/>
      <c r="ES2590" s="69"/>
      <c r="ET2590" s="69"/>
      <c r="EU2590" s="69"/>
      <c r="EV2590" s="69"/>
      <c r="EW2590" s="69"/>
      <c r="EX2590" s="69"/>
      <c r="EY2590" s="69"/>
      <c r="EZ2590" s="69"/>
      <c r="FA2590" s="69"/>
      <c r="FB2590" s="69"/>
      <c r="FC2590" s="69"/>
      <c r="FD2590" s="69"/>
      <c r="FE2590" s="69"/>
      <c r="FF2590" s="69"/>
      <c r="FG2590" s="69"/>
      <c r="FH2590" s="69"/>
      <c r="FI2590" s="69"/>
      <c r="FJ2590" s="69"/>
      <c r="FK2590" s="69"/>
      <c r="FL2590" s="69"/>
      <c r="FM2590" s="69"/>
      <c r="FN2590" s="69"/>
      <c r="FO2590" s="69"/>
      <c r="FP2590" s="69"/>
      <c r="FQ2590" s="69"/>
      <c r="FR2590" s="69"/>
      <c r="FS2590" s="69"/>
      <c r="FT2590" s="69"/>
      <c r="FU2590" s="69"/>
      <c r="FV2590" s="69"/>
      <c r="FW2590" s="69"/>
      <c r="FX2590" s="69"/>
      <c r="FY2590" s="69"/>
      <c r="FZ2590" s="69"/>
      <c r="GA2590" s="69"/>
      <c r="GB2590" s="69"/>
      <c r="GC2590" s="69"/>
      <c r="GD2590" s="69"/>
      <c r="GE2590" s="69"/>
      <c r="GF2590" s="69"/>
      <c r="GG2590" s="69"/>
      <c r="GH2590" s="69"/>
      <c r="GI2590" s="69"/>
      <c r="GJ2590" s="69"/>
      <c r="GK2590" s="69"/>
      <c r="GL2590" s="69"/>
      <c r="GM2590" s="69"/>
      <c r="GN2590" s="69"/>
      <c r="GO2590" s="69"/>
      <c r="GP2590" s="69"/>
      <c r="GQ2590" s="69"/>
      <c r="GR2590" s="69"/>
      <c r="GS2590" s="69"/>
      <c r="GT2590" s="69"/>
      <c r="GU2590" s="69"/>
      <c r="GV2590" s="69"/>
      <c r="GW2590" s="69"/>
      <c r="GX2590" s="69"/>
      <c r="GY2590" s="69"/>
      <c r="GZ2590" s="69"/>
      <c r="HA2590" s="69"/>
      <c r="HB2590" s="69"/>
      <c r="HC2590" s="69"/>
      <c r="HD2590" s="69"/>
      <c r="HE2590" s="69"/>
      <c r="HF2590" s="69"/>
      <c r="HG2590" s="69"/>
      <c r="HH2590" s="69"/>
      <c r="HI2590" s="69"/>
      <c r="HJ2590" s="69"/>
      <c r="HK2590" s="69"/>
      <c r="HL2590" s="69"/>
      <c r="HM2590" s="69"/>
      <c r="HN2590" s="69"/>
      <c r="HO2590" s="69"/>
      <c r="HP2590" s="69"/>
      <c r="HQ2590" s="69"/>
      <c r="HR2590" s="69"/>
      <c r="HS2590" s="69"/>
      <c r="HT2590" s="69"/>
      <c r="HU2590" s="69"/>
      <c r="HV2590" s="69"/>
      <c r="HW2590" s="69"/>
      <c r="HX2590" s="69"/>
      <c r="HY2590" s="69"/>
      <c r="HZ2590" s="69"/>
      <c r="IA2590" s="69"/>
      <c r="IB2590" s="69"/>
      <c r="IC2590" s="69"/>
      <c r="ID2590" s="69"/>
      <c r="IE2590" s="69"/>
      <c r="IF2590" s="69"/>
      <c r="IG2590" s="69"/>
      <c r="IH2590" s="69"/>
      <c r="II2590" s="69"/>
      <c r="IJ2590" s="69"/>
      <c r="IK2590" s="69"/>
      <c r="IL2590" s="69"/>
      <c r="IM2590" s="69"/>
      <c r="IN2590" s="69"/>
    </row>
    <row r="2591" spans="1:248" s="70" customFormat="1" ht="47.1" customHeight="1" x14ac:dyDescent="0.2">
      <c r="A2591" s="33" t="s">
        <v>1381</v>
      </c>
      <c r="B2591" s="83">
        <v>52259</v>
      </c>
      <c r="C2591" s="34" t="s">
        <v>1382</v>
      </c>
      <c r="D2591" s="361">
        <v>25000</v>
      </c>
      <c r="E2591" s="69"/>
      <c r="F2591" s="69"/>
      <c r="G2591" s="69"/>
      <c r="H2591" s="69"/>
      <c r="I2591" s="69"/>
      <c r="J2591" s="69"/>
      <c r="N2591" s="69"/>
      <c r="O2591" s="69"/>
      <c r="P2591" s="69"/>
      <c r="Q2591" s="69"/>
      <c r="R2591" s="69"/>
      <c r="S2591" s="69"/>
      <c r="T2591" s="69"/>
      <c r="U2591" s="69"/>
      <c r="V2591" s="69"/>
      <c r="W2591" s="69"/>
      <c r="X2591" s="69"/>
      <c r="Y2591" s="69"/>
      <c r="Z2591" s="69"/>
      <c r="AA2591" s="69"/>
      <c r="AB2591" s="69"/>
      <c r="AC2591" s="69"/>
      <c r="AD2591" s="69"/>
      <c r="AE2591" s="69"/>
      <c r="AF2591" s="69"/>
      <c r="AG2591" s="69"/>
      <c r="AH2591" s="69"/>
      <c r="AI2591" s="69"/>
      <c r="AJ2591" s="69"/>
      <c r="AK2591" s="69"/>
      <c r="AL2591" s="69"/>
      <c r="AM2591" s="69"/>
      <c r="AN2591" s="69"/>
      <c r="AO2591" s="69"/>
      <c r="AP2591" s="69"/>
      <c r="AQ2591" s="69"/>
      <c r="AR2591" s="69"/>
      <c r="AS2591" s="69"/>
      <c r="AT2591" s="69"/>
      <c r="AU2591" s="69"/>
      <c r="AV2591" s="69"/>
      <c r="AW2591" s="69"/>
      <c r="AX2591" s="69"/>
      <c r="AY2591" s="69"/>
      <c r="AZ2591" s="69"/>
      <c r="BA2591" s="69"/>
      <c r="BB2591" s="69"/>
      <c r="BC2591" s="69"/>
      <c r="BD2591" s="69"/>
      <c r="BE2591" s="69"/>
      <c r="BF2591" s="69"/>
      <c r="BG2591" s="69"/>
      <c r="BH2591" s="69"/>
      <c r="BI2591" s="69"/>
      <c r="BJ2591" s="69"/>
      <c r="BK2591" s="69"/>
      <c r="BL2591" s="69"/>
      <c r="BM2591" s="69"/>
      <c r="BN2591" s="69"/>
      <c r="BO2591" s="69"/>
      <c r="BP2591" s="69"/>
      <c r="BQ2591" s="69"/>
      <c r="BR2591" s="69"/>
      <c r="BS2591" s="69"/>
      <c r="BT2591" s="69"/>
      <c r="BU2591" s="69"/>
      <c r="BV2591" s="69"/>
      <c r="BW2591" s="69"/>
      <c r="BX2591" s="69"/>
      <c r="BY2591" s="69"/>
      <c r="BZ2591" s="69"/>
      <c r="CA2591" s="69"/>
      <c r="CB2591" s="69"/>
      <c r="CC2591" s="69"/>
      <c r="CD2591" s="69"/>
      <c r="CE2591" s="69"/>
      <c r="CF2591" s="69"/>
      <c r="CG2591" s="69"/>
      <c r="CH2591" s="69"/>
      <c r="CI2591" s="69"/>
      <c r="CJ2591" s="69"/>
      <c r="CK2591" s="69"/>
      <c r="CL2591" s="69"/>
      <c r="CM2591" s="69"/>
      <c r="CN2591" s="69"/>
      <c r="CO2591" s="69"/>
      <c r="CP2591" s="69"/>
      <c r="CQ2591" s="69"/>
      <c r="CR2591" s="69"/>
      <c r="CS2591" s="69"/>
      <c r="CT2591" s="69"/>
      <c r="CU2591" s="69"/>
      <c r="CV2591" s="69"/>
      <c r="CW2591" s="69"/>
      <c r="CX2591" s="69"/>
      <c r="CY2591" s="69"/>
      <c r="CZ2591" s="69"/>
      <c r="DA2591" s="69"/>
      <c r="DB2591" s="69"/>
      <c r="DC2591" s="69"/>
      <c r="DD2591" s="69"/>
      <c r="DE2591" s="69"/>
      <c r="DF2591" s="69"/>
      <c r="DG2591" s="69"/>
      <c r="DH2591" s="69"/>
      <c r="DI2591" s="69"/>
      <c r="DJ2591" s="69"/>
      <c r="DK2591" s="69"/>
      <c r="DL2591" s="69"/>
      <c r="DM2591" s="69"/>
      <c r="DN2591" s="69"/>
      <c r="DO2591" s="69"/>
      <c r="DP2591" s="69"/>
      <c r="DQ2591" s="69"/>
      <c r="DR2591" s="69"/>
      <c r="DS2591" s="69"/>
      <c r="DT2591" s="69"/>
      <c r="DU2591" s="69"/>
      <c r="DV2591" s="69"/>
      <c r="DW2591" s="69"/>
      <c r="DX2591" s="69"/>
      <c r="DY2591" s="69"/>
      <c r="DZ2591" s="69"/>
      <c r="EA2591" s="69"/>
      <c r="EB2591" s="69"/>
      <c r="EC2591" s="69"/>
      <c r="ED2591" s="69"/>
      <c r="EE2591" s="69"/>
      <c r="EF2591" s="69"/>
      <c r="EG2591" s="69"/>
      <c r="EH2591" s="69"/>
      <c r="EI2591" s="69"/>
      <c r="EJ2591" s="69"/>
      <c r="EK2591" s="69"/>
      <c r="EL2591" s="69"/>
      <c r="EM2591" s="69"/>
      <c r="EN2591" s="69"/>
      <c r="EO2591" s="69"/>
      <c r="EP2591" s="69"/>
      <c r="EQ2591" s="69"/>
      <c r="ER2591" s="69"/>
      <c r="ES2591" s="69"/>
      <c r="ET2591" s="69"/>
      <c r="EU2591" s="69"/>
      <c r="EV2591" s="69"/>
      <c r="EW2591" s="69"/>
      <c r="EX2591" s="69"/>
      <c r="EY2591" s="69"/>
      <c r="EZ2591" s="69"/>
      <c r="FA2591" s="69"/>
      <c r="FB2591" s="69"/>
      <c r="FC2591" s="69"/>
      <c r="FD2591" s="69"/>
      <c r="FE2591" s="69"/>
      <c r="FF2591" s="69"/>
      <c r="FG2591" s="69"/>
      <c r="FH2591" s="69"/>
      <c r="FI2591" s="69"/>
      <c r="FJ2591" s="69"/>
      <c r="FK2591" s="69"/>
      <c r="FL2591" s="69"/>
      <c r="FM2591" s="69"/>
      <c r="FN2591" s="69"/>
      <c r="FO2591" s="69"/>
      <c r="FP2591" s="69"/>
      <c r="FQ2591" s="69"/>
      <c r="FR2591" s="69"/>
      <c r="FS2591" s="69"/>
      <c r="FT2591" s="69"/>
      <c r="FU2591" s="69"/>
      <c r="FV2591" s="69"/>
      <c r="FW2591" s="69"/>
      <c r="FX2591" s="69"/>
      <c r="FY2591" s="69"/>
      <c r="FZ2591" s="69"/>
      <c r="GA2591" s="69"/>
      <c r="GB2591" s="69"/>
      <c r="GC2591" s="69"/>
      <c r="GD2591" s="69"/>
      <c r="GE2591" s="69"/>
      <c r="GF2591" s="69"/>
      <c r="GG2591" s="69"/>
      <c r="GH2591" s="69"/>
      <c r="GI2591" s="69"/>
      <c r="GJ2591" s="69"/>
      <c r="GK2591" s="69"/>
      <c r="GL2591" s="69"/>
      <c r="GM2591" s="69"/>
      <c r="GN2591" s="69"/>
      <c r="GO2591" s="69"/>
      <c r="GP2591" s="69"/>
      <c r="GQ2591" s="69"/>
      <c r="GR2591" s="69"/>
      <c r="GS2591" s="69"/>
      <c r="GT2591" s="69"/>
      <c r="GU2591" s="69"/>
      <c r="GV2591" s="69"/>
      <c r="GW2591" s="69"/>
      <c r="GX2591" s="69"/>
      <c r="GY2591" s="69"/>
      <c r="GZ2591" s="69"/>
      <c r="HA2591" s="69"/>
      <c r="HB2591" s="69"/>
      <c r="HC2591" s="69"/>
      <c r="HD2591" s="69"/>
      <c r="HE2591" s="69"/>
      <c r="HF2591" s="69"/>
      <c r="HG2591" s="69"/>
      <c r="HH2591" s="69"/>
      <c r="HI2591" s="69"/>
      <c r="HJ2591" s="69"/>
      <c r="HK2591" s="69"/>
      <c r="HL2591" s="69"/>
      <c r="HM2591" s="69"/>
      <c r="HN2591" s="69"/>
      <c r="HO2591" s="69"/>
      <c r="HP2591" s="69"/>
      <c r="HQ2591" s="69"/>
      <c r="HR2591" s="69"/>
      <c r="HS2591" s="69"/>
      <c r="HT2591" s="69"/>
      <c r="HU2591" s="69"/>
      <c r="HV2591" s="69"/>
      <c r="HW2591" s="69"/>
      <c r="HX2591" s="69"/>
      <c r="HY2591" s="69"/>
      <c r="HZ2591" s="69"/>
      <c r="IA2591" s="69"/>
      <c r="IB2591" s="69"/>
      <c r="IC2591" s="69"/>
      <c r="ID2591" s="69"/>
      <c r="IE2591" s="69"/>
      <c r="IF2591" s="69"/>
      <c r="IG2591" s="69"/>
      <c r="IH2591" s="69"/>
      <c r="II2591" s="69"/>
      <c r="IJ2591" s="69"/>
      <c r="IK2591" s="69"/>
      <c r="IL2591" s="69"/>
      <c r="IM2591" s="69"/>
      <c r="IN2591" s="69"/>
    </row>
    <row r="2592" spans="1:248" s="70" customFormat="1" ht="47.1" customHeight="1" x14ac:dyDescent="0.2">
      <c r="A2592" s="33" t="s">
        <v>1379</v>
      </c>
      <c r="B2592" s="83">
        <v>52260</v>
      </c>
      <c r="C2592" s="34" t="s">
        <v>1383</v>
      </c>
      <c r="D2592" s="361">
        <v>20000</v>
      </c>
      <c r="E2592" s="69"/>
      <c r="F2592" s="69"/>
      <c r="G2592" s="69"/>
      <c r="H2592" s="69"/>
      <c r="I2592" s="69"/>
      <c r="J2592" s="69"/>
      <c r="N2592" s="69"/>
      <c r="O2592" s="69"/>
      <c r="P2592" s="69"/>
      <c r="Q2592" s="69"/>
      <c r="R2592" s="69"/>
      <c r="S2592" s="69"/>
      <c r="T2592" s="69"/>
      <c r="U2592" s="69"/>
      <c r="V2592" s="69"/>
      <c r="W2592" s="69"/>
      <c r="X2592" s="69"/>
      <c r="Y2592" s="69"/>
      <c r="Z2592" s="69"/>
      <c r="AA2592" s="69"/>
      <c r="AB2592" s="69"/>
      <c r="AC2592" s="69"/>
      <c r="AD2592" s="69"/>
      <c r="AE2592" s="69"/>
      <c r="AF2592" s="69"/>
      <c r="AG2592" s="69"/>
      <c r="AH2592" s="69"/>
      <c r="AI2592" s="69"/>
      <c r="AJ2592" s="69"/>
      <c r="AK2592" s="69"/>
      <c r="AL2592" s="69"/>
      <c r="AM2592" s="69"/>
      <c r="AN2592" s="69"/>
      <c r="AO2592" s="69"/>
      <c r="AP2592" s="69"/>
      <c r="AQ2592" s="69"/>
      <c r="AR2592" s="69"/>
      <c r="AS2592" s="69"/>
      <c r="AT2592" s="69"/>
      <c r="AU2592" s="69"/>
      <c r="AV2592" s="69"/>
      <c r="AW2592" s="69"/>
      <c r="AX2592" s="69"/>
      <c r="AY2592" s="69"/>
      <c r="AZ2592" s="69"/>
      <c r="BA2592" s="69"/>
      <c r="BB2592" s="69"/>
      <c r="BC2592" s="69"/>
      <c r="BD2592" s="69"/>
      <c r="BE2592" s="69"/>
      <c r="BF2592" s="69"/>
      <c r="BG2592" s="69"/>
      <c r="BH2592" s="69"/>
      <c r="BI2592" s="69"/>
      <c r="BJ2592" s="69"/>
      <c r="BK2592" s="69"/>
      <c r="BL2592" s="69"/>
      <c r="BM2592" s="69"/>
      <c r="BN2592" s="69"/>
      <c r="BO2592" s="69"/>
      <c r="BP2592" s="69"/>
      <c r="BQ2592" s="69"/>
      <c r="BR2592" s="69"/>
      <c r="BS2592" s="69"/>
      <c r="BT2592" s="69"/>
      <c r="BU2592" s="69"/>
      <c r="BV2592" s="69"/>
      <c r="BW2592" s="69"/>
      <c r="BX2592" s="69"/>
      <c r="BY2592" s="69"/>
      <c r="BZ2592" s="69"/>
      <c r="CA2592" s="69"/>
      <c r="CB2592" s="69"/>
      <c r="CC2592" s="69"/>
      <c r="CD2592" s="69"/>
      <c r="CE2592" s="69"/>
      <c r="CF2592" s="69"/>
      <c r="CG2592" s="69"/>
      <c r="CH2592" s="69"/>
      <c r="CI2592" s="69"/>
      <c r="CJ2592" s="69"/>
      <c r="CK2592" s="69"/>
      <c r="CL2592" s="69"/>
      <c r="CM2592" s="69"/>
      <c r="CN2592" s="69"/>
      <c r="CO2592" s="69"/>
      <c r="CP2592" s="69"/>
      <c r="CQ2592" s="69"/>
      <c r="CR2592" s="69"/>
      <c r="CS2592" s="69"/>
      <c r="CT2592" s="69"/>
      <c r="CU2592" s="69"/>
      <c r="CV2592" s="69"/>
      <c r="CW2592" s="69"/>
      <c r="CX2592" s="69"/>
      <c r="CY2592" s="69"/>
      <c r="CZ2592" s="69"/>
      <c r="DA2592" s="69"/>
      <c r="DB2592" s="69"/>
      <c r="DC2592" s="69"/>
      <c r="DD2592" s="69"/>
      <c r="DE2592" s="69"/>
      <c r="DF2592" s="69"/>
      <c r="DG2592" s="69"/>
      <c r="DH2592" s="69"/>
      <c r="DI2592" s="69"/>
      <c r="DJ2592" s="69"/>
      <c r="DK2592" s="69"/>
      <c r="DL2592" s="69"/>
      <c r="DM2592" s="69"/>
      <c r="DN2592" s="69"/>
      <c r="DO2592" s="69"/>
      <c r="DP2592" s="69"/>
      <c r="DQ2592" s="69"/>
      <c r="DR2592" s="69"/>
      <c r="DS2592" s="69"/>
      <c r="DT2592" s="69"/>
      <c r="DU2592" s="69"/>
      <c r="DV2592" s="69"/>
      <c r="DW2592" s="69"/>
      <c r="DX2592" s="69"/>
      <c r="DY2592" s="69"/>
      <c r="DZ2592" s="69"/>
      <c r="EA2592" s="69"/>
      <c r="EB2592" s="69"/>
      <c r="EC2592" s="69"/>
      <c r="ED2592" s="69"/>
      <c r="EE2592" s="69"/>
      <c r="EF2592" s="69"/>
      <c r="EG2592" s="69"/>
      <c r="EH2592" s="69"/>
      <c r="EI2592" s="69"/>
      <c r="EJ2592" s="69"/>
      <c r="EK2592" s="69"/>
      <c r="EL2592" s="69"/>
      <c r="EM2592" s="69"/>
      <c r="EN2592" s="69"/>
      <c r="EO2592" s="69"/>
      <c r="EP2592" s="69"/>
      <c r="EQ2592" s="69"/>
      <c r="ER2592" s="69"/>
      <c r="ES2592" s="69"/>
      <c r="ET2592" s="69"/>
      <c r="EU2592" s="69"/>
      <c r="EV2592" s="69"/>
      <c r="EW2592" s="69"/>
      <c r="EX2592" s="69"/>
      <c r="EY2592" s="69"/>
      <c r="EZ2592" s="69"/>
      <c r="FA2592" s="69"/>
      <c r="FB2592" s="69"/>
      <c r="FC2592" s="69"/>
      <c r="FD2592" s="69"/>
      <c r="FE2592" s="69"/>
      <c r="FF2592" s="69"/>
      <c r="FG2592" s="69"/>
      <c r="FH2592" s="69"/>
      <c r="FI2592" s="69"/>
      <c r="FJ2592" s="69"/>
      <c r="FK2592" s="69"/>
      <c r="FL2592" s="69"/>
      <c r="FM2592" s="69"/>
      <c r="FN2592" s="69"/>
      <c r="FO2592" s="69"/>
      <c r="FP2592" s="69"/>
      <c r="FQ2592" s="69"/>
      <c r="FR2592" s="69"/>
      <c r="FS2592" s="69"/>
      <c r="FT2592" s="69"/>
      <c r="FU2592" s="69"/>
      <c r="FV2592" s="69"/>
      <c r="FW2592" s="69"/>
      <c r="FX2592" s="69"/>
      <c r="FY2592" s="69"/>
      <c r="FZ2592" s="69"/>
      <c r="GA2592" s="69"/>
      <c r="GB2592" s="69"/>
      <c r="GC2592" s="69"/>
      <c r="GD2592" s="69"/>
      <c r="GE2592" s="69"/>
      <c r="GF2592" s="69"/>
      <c r="GG2592" s="69"/>
      <c r="GH2592" s="69"/>
      <c r="GI2592" s="69"/>
      <c r="GJ2592" s="69"/>
      <c r="GK2592" s="69"/>
      <c r="GL2592" s="69"/>
      <c r="GM2592" s="69"/>
      <c r="GN2592" s="69"/>
      <c r="GO2592" s="69"/>
      <c r="GP2592" s="69"/>
      <c r="GQ2592" s="69"/>
      <c r="GR2592" s="69"/>
      <c r="GS2592" s="69"/>
      <c r="GT2592" s="69"/>
      <c r="GU2592" s="69"/>
      <c r="GV2592" s="69"/>
      <c r="GW2592" s="69"/>
      <c r="GX2592" s="69"/>
      <c r="GY2592" s="69"/>
      <c r="GZ2592" s="69"/>
      <c r="HA2592" s="69"/>
      <c r="HB2592" s="69"/>
      <c r="HC2592" s="69"/>
      <c r="HD2592" s="69"/>
      <c r="HE2592" s="69"/>
      <c r="HF2592" s="69"/>
      <c r="HG2592" s="69"/>
      <c r="HH2592" s="69"/>
      <c r="HI2592" s="69"/>
      <c r="HJ2592" s="69"/>
      <c r="HK2592" s="69"/>
      <c r="HL2592" s="69"/>
      <c r="HM2592" s="69"/>
      <c r="HN2592" s="69"/>
      <c r="HO2592" s="69"/>
      <c r="HP2592" s="69"/>
      <c r="HQ2592" s="69"/>
      <c r="HR2592" s="69"/>
      <c r="HS2592" s="69"/>
      <c r="HT2592" s="69"/>
      <c r="HU2592" s="69"/>
      <c r="HV2592" s="69"/>
      <c r="HW2592" s="69"/>
      <c r="HX2592" s="69"/>
      <c r="HY2592" s="69"/>
      <c r="HZ2592" s="69"/>
      <c r="IA2592" s="69"/>
      <c r="IB2592" s="69"/>
      <c r="IC2592" s="69"/>
      <c r="ID2592" s="69"/>
      <c r="IE2592" s="69"/>
      <c r="IF2592" s="69"/>
      <c r="IG2592" s="69"/>
      <c r="IH2592" s="69"/>
      <c r="II2592" s="69"/>
      <c r="IJ2592" s="69"/>
      <c r="IK2592" s="69"/>
      <c r="IL2592" s="69"/>
      <c r="IM2592" s="69"/>
      <c r="IN2592" s="69"/>
    </row>
    <row r="2593" spans="1:248" s="70" customFormat="1" ht="32.1" customHeight="1" x14ac:dyDescent="0.2">
      <c r="A2593" s="33" t="s">
        <v>1385</v>
      </c>
      <c r="B2593" s="83">
        <v>52261</v>
      </c>
      <c r="C2593" s="34" t="s">
        <v>1384</v>
      </c>
      <c r="D2593" s="361">
        <v>30000</v>
      </c>
      <c r="E2593" s="69"/>
      <c r="F2593" s="69"/>
      <c r="G2593" s="69"/>
      <c r="H2593" s="69"/>
      <c r="I2593" s="69"/>
      <c r="J2593" s="69"/>
      <c r="N2593" s="69"/>
      <c r="O2593" s="69"/>
      <c r="P2593" s="69"/>
      <c r="Q2593" s="69"/>
      <c r="R2593" s="69"/>
      <c r="S2593" s="69"/>
      <c r="T2593" s="69"/>
      <c r="U2593" s="69"/>
      <c r="V2593" s="69"/>
      <c r="W2593" s="69"/>
      <c r="X2593" s="69"/>
      <c r="Y2593" s="69"/>
      <c r="Z2593" s="69"/>
      <c r="AA2593" s="69"/>
      <c r="AB2593" s="69"/>
      <c r="AC2593" s="69"/>
      <c r="AD2593" s="69"/>
      <c r="AE2593" s="69"/>
      <c r="AF2593" s="69"/>
      <c r="AG2593" s="69"/>
      <c r="AH2593" s="69"/>
      <c r="AI2593" s="69"/>
      <c r="AJ2593" s="69"/>
      <c r="AK2593" s="69"/>
      <c r="AL2593" s="69"/>
      <c r="AM2593" s="69"/>
      <c r="AN2593" s="69"/>
      <c r="AO2593" s="69"/>
      <c r="AP2593" s="69"/>
      <c r="AQ2593" s="69"/>
      <c r="AR2593" s="69"/>
      <c r="AS2593" s="69"/>
      <c r="AT2593" s="69"/>
      <c r="AU2593" s="69"/>
      <c r="AV2593" s="69"/>
      <c r="AW2593" s="69"/>
      <c r="AX2593" s="69"/>
      <c r="AY2593" s="69"/>
      <c r="AZ2593" s="69"/>
      <c r="BA2593" s="69"/>
      <c r="BB2593" s="69"/>
      <c r="BC2593" s="69"/>
      <c r="BD2593" s="69"/>
      <c r="BE2593" s="69"/>
      <c r="BF2593" s="69"/>
      <c r="BG2593" s="69"/>
      <c r="BH2593" s="69"/>
      <c r="BI2593" s="69"/>
      <c r="BJ2593" s="69"/>
      <c r="BK2593" s="69"/>
      <c r="BL2593" s="69"/>
      <c r="BM2593" s="69"/>
      <c r="BN2593" s="69"/>
      <c r="BO2593" s="69"/>
      <c r="BP2593" s="69"/>
      <c r="BQ2593" s="69"/>
      <c r="BR2593" s="69"/>
      <c r="BS2593" s="69"/>
      <c r="BT2593" s="69"/>
      <c r="BU2593" s="69"/>
      <c r="BV2593" s="69"/>
      <c r="BW2593" s="69"/>
      <c r="BX2593" s="69"/>
      <c r="BY2593" s="69"/>
      <c r="BZ2593" s="69"/>
      <c r="CA2593" s="69"/>
      <c r="CB2593" s="69"/>
      <c r="CC2593" s="69"/>
      <c r="CD2593" s="69"/>
      <c r="CE2593" s="69"/>
      <c r="CF2593" s="69"/>
      <c r="CG2593" s="69"/>
      <c r="CH2593" s="69"/>
      <c r="CI2593" s="69"/>
      <c r="CJ2593" s="69"/>
      <c r="CK2593" s="69"/>
      <c r="CL2593" s="69"/>
      <c r="CM2593" s="69"/>
      <c r="CN2593" s="69"/>
      <c r="CO2593" s="69"/>
      <c r="CP2593" s="69"/>
      <c r="CQ2593" s="69"/>
      <c r="CR2593" s="69"/>
      <c r="CS2593" s="69"/>
      <c r="CT2593" s="69"/>
      <c r="CU2593" s="69"/>
      <c r="CV2593" s="69"/>
      <c r="CW2593" s="69"/>
      <c r="CX2593" s="69"/>
      <c r="CY2593" s="69"/>
      <c r="CZ2593" s="69"/>
      <c r="DA2593" s="69"/>
      <c r="DB2593" s="69"/>
      <c r="DC2593" s="69"/>
      <c r="DD2593" s="69"/>
      <c r="DE2593" s="69"/>
      <c r="DF2593" s="69"/>
      <c r="DG2593" s="69"/>
      <c r="DH2593" s="69"/>
      <c r="DI2593" s="69"/>
      <c r="DJ2593" s="69"/>
      <c r="DK2593" s="69"/>
      <c r="DL2593" s="69"/>
      <c r="DM2593" s="69"/>
      <c r="DN2593" s="69"/>
      <c r="DO2593" s="69"/>
      <c r="DP2593" s="69"/>
      <c r="DQ2593" s="69"/>
      <c r="DR2593" s="69"/>
      <c r="DS2593" s="69"/>
      <c r="DT2593" s="69"/>
      <c r="DU2593" s="69"/>
      <c r="DV2593" s="69"/>
      <c r="DW2593" s="69"/>
      <c r="DX2593" s="69"/>
      <c r="DY2593" s="69"/>
      <c r="DZ2593" s="69"/>
      <c r="EA2593" s="69"/>
      <c r="EB2593" s="69"/>
      <c r="EC2593" s="69"/>
      <c r="ED2593" s="69"/>
      <c r="EE2593" s="69"/>
      <c r="EF2593" s="69"/>
      <c r="EG2593" s="69"/>
      <c r="EH2593" s="69"/>
      <c r="EI2593" s="69"/>
      <c r="EJ2593" s="69"/>
      <c r="EK2593" s="69"/>
      <c r="EL2593" s="69"/>
      <c r="EM2593" s="69"/>
      <c r="EN2593" s="69"/>
      <c r="EO2593" s="69"/>
      <c r="EP2593" s="69"/>
      <c r="EQ2593" s="69"/>
      <c r="ER2593" s="69"/>
      <c r="ES2593" s="69"/>
      <c r="ET2593" s="69"/>
      <c r="EU2593" s="69"/>
      <c r="EV2593" s="69"/>
      <c r="EW2593" s="69"/>
      <c r="EX2593" s="69"/>
      <c r="EY2593" s="69"/>
      <c r="EZ2593" s="69"/>
      <c r="FA2593" s="69"/>
      <c r="FB2593" s="69"/>
      <c r="FC2593" s="69"/>
      <c r="FD2593" s="69"/>
      <c r="FE2593" s="69"/>
      <c r="FF2593" s="69"/>
      <c r="FG2593" s="69"/>
      <c r="FH2593" s="69"/>
      <c r="FI2593" s="69"/>
      <c r="FJ2593" s="69"/>
      <c r="FK2593" s="69"/>
      <c r="FL2593" s="69"/>
      <c r="FM2593" s="69"/>
      <c r="FN2593" s="69"/>
      <c r="FO2593" s="69"/>
      <c r="FP2593" s="69"/>
      <c r="FQ2593" s="69"/>
      <c r="FR2593" s="69"/>
      <c r="FS2593" s="69"/>
      <c r="FT2593" s="69"/>
      <c r="FU2593" s="69"/>
      <c r="FV2593" s="69"/>
      <c r="FW2593" s="69"/>
      <c r="FX2593" s="69"/>
      <c r="FY2593" s="69"/>
      <c r="FZ2593" s="69"/>
      <c r="GA2593" s="69"/>
      <c r="GB2593" s="69"/>
      <c r="GC2593" s="69"/>
      <c r="GD2593" s="69"/>
      <c r="GE2593" s="69"/>
      <c r="GF2593" s="69"/>
      <c r="GG2593" s="69"/>
      <c r="GH2593" s="69"/>
      <c r="GI2593" s="69"/>
      <c r="GJ2593" s="69"/>
      <c r="GK2593" s="69"/>
      <c r="GL2593" s="69"/>
      <c r="GM2593" s="69"/>
      <c r="GN2593" s="69"/>
      <c r="GO2593" s="69"/>
      <c r="GP2593" s="69"/>
      <c r="GQ2593" s="69"/>
      <c r="GR2593" s="69"/>
      <c r="GS2593" s="69"/>
      <c r="GT2593" s="69"/>
      <c r="GU2593" s="69"/>
      <c r="GV2593" s="69"/>
      <c r="GW2593" s="69"/>
      <c r="GX2593" s="69"/>
      <c r="GY2593" s="69"/>
      <c r="GZ2593" s="69"/>
      <c r="HA2593" s="69"/>
      <c r="HB2593" s="69"/>
      <c r="HC2593" s="69"/>
      <c r="HD2593" s="69"/>
      <c r="HE2593" s="69"/>
      <c r="HF2593" s="69"/>
      <c r="HG2593" s="69"/>
      <c r="HH2593" s="69"/>
      <c r="HI2593" s="69"/>
      <c r="HJ2593" s="69"/>
      <c r="HK2593" s="69"/>
      <c r="HL2593" s="69"/>
      <c r="HM2593" s="69"/>
      <c r="HN2593" s="69"/>
      <c r="HO2593" s="69"/>
      <c r="HP2593" s="69"/>
      <c r="HQ2593" s="69"/>
      <c r="HR2593" s="69"/>
      <c r="HS2593" s="69"/>
      <c r="HT2593" s="69"/>
      <c r="HU2593" s="69"/>
      <c r="HV2593" s="69"/>
      <c r="HW2593" s="69"/>
      <c r="HX2593" s="69"/>
      <c r="HY2593" s="69"/>
      <c r="HZ2593" s="69"/>
      <c r="IA2593" s="69"/>
      <c r="IB2593" s="69"/>
      <c r="IC2593" s="69"/>
      <c r="ID2593" s="69"/>
      <c r="IE2593" s="69"/>
      <c r="IF2593" s="69"/>
      <c r="IG2593" s="69"/>
      <c r="IH2593" s="69"/>
      <c r="II2593" s="69"/>
      <c r="IJ2593" s="69"/>
      <c r="IK2593" s="69"/>
      <c r="IL2593" s="69"/>
      <c r="IM2593" s="69"/>
      <c r="IN2593" s="69"/>
    </row>
    <row r="2594" spans="1:248" s="70" customFormat="1" ht="47.1" customHeight="1" x14ac:dyDescent="0.2">
      <c r="A2594" s="33" t="s">
        <v>1385</v>
      </c>
      <c r="B2594" s="83">
        <v>52262</v>
      </c>
      <c r="C2594" s="34" t="s">
        <v>1386</v>
      </c>
      <c r="D2594" s="361">
        <v>35000</v>
      </c>
      <c r="E2594" s="69"/>
      <c r="F2594" s="69"/>
      <c r="G2594" s="69"/>
      <c r="H2594" s="69"/>
      <c r="I2594" s="69"/>
      <c r="J2594" s="69"/>
      <c r="N2594" s="69"/>
      <c r="O2594" s="69"/>
      <c r="P2594" s="69"/>
      <c r="Q2594" s="69"/>
      <c r="R2594" s="69"/>
      <c r="S2594" s="69"/>
      <c r="T2594" s="69"/>
      <c r="U2594" s="69"/>
      <c r="V2594" s="69"/>
      <c r="W2594" s="69"/>
      <c r="X2594" s="69"/>
      <c r="Y2594" s="69"/>
      <c r="Z2594" s="69"/>
      <c r="AA2594" s="69"/>
      <c r="AB2594" s="69"/>
      <c r="AC2594" s="69"/>
      <c r="AD2594" s="69"/>
      <c r="AE2594" s="69"/>
      <c r="AF2594" s="69"/>
      <c r="AG2594" s="69"/>
      <c r="AH2594" s="69"/>
      <c r="AI2594" s="69"/>
      <c r="AJ2594" s="69"/>
      <c r="AK2594" s="69"/>
      <c r="AL2594" s="69"/>
      <c r="AM2594" s="69"/>
      <c r="AN2594" s="69"/>
      <c r="AO2594" s="69"/>
      <c r="AP2594" s="69"/>
      <c r="AQ2594" s="69"/>
      <c r="AR2594" s="69"/>
      <c r="AS2594" s="69"/>
      <c r="AT2594" s="69"/>
      <c r="AU2594" s="69"/>
      <c r="AV2594" s="69"/>
      <c r="AW2594" s="69"/>
      <c r="AX2594" s="69"/>
      <c r="AY2594" s="69"/>
      <c r="AZ2594" s="69"/>
      <c r="BA2594" s="69"/>
      <c r="BB2594" s="69"/>
      <c r="BC2594" s="69"/>
      <c r="BD2594" s="69"/>
      <c r="BE2594" s="69"/>
      <c r="BF2594" s="69"/>
      <c r="BG2594" s="69"/>
      <c r="BH2594" s="69"/>
      <c r="BI2594" s="69"/>
      <c r="BJ2594" s="69"/>
      <c r="BK2594" s="69"/>
      <c r="BL2594" s="69"/>
      <c r="BM2594" s="69"/>
      <c r="BN2594" s="69"/>
      <c r="BO2594" s="69"/>
      <c r="BP2594" s="69"/>
      <c r="BQ2594" s="69"/>
      <c r="BR2594" s="69"/>
      <c r="BS2594" s="69"/>
      <c r="BT2594" s="69"/>
      <c r="BU2594" s="69"/>
      <c r="BV2594" s="69"/>
      <c r="BW2594" s="69"/>
      <c r="BX2594" s="69"/>
      <c r="BY2594" s="69"/>
      <c r="BZ2594" s="69"/>
      <c r="CA2594" s="69"/>
      <c r="CB2594" s="69"/>
      <c r="CC2594" s="69"/>
      <c r="CD2594" s="69"/>
      <c r="CE2594" s="69"/>
      <c r="CF2594" s="69"/>
      <c r="CG2594" s="69"/>
      <c r="CH2594" s="69"/>
      <c r="CI2594" s="69"/>
      <c r="CJ2594" s="69"/>
      <c r="CK2594" s="69"/>
      <c r="CL2594" s="69"/>
      <c r="CM2594" s="69"/>
      <c r="CN2594" s="69"/>
      <c r="CO2594" s="69"/>
      <c r="CP2594" s="69"/>
      <c r="CQ2594" s="69"/>
      <c r="CR2594" s="69"/>
      <c r="CS2594" s="69"/>
      <c r="CT2594" s="69"/>
      <c r="CU2594" s="69"/>
      <c r="CV2594" s="69"/>
      <c r="CW2594" s="69"/>
      <c r="CX2594" s="69"/>
      <c r="CY2594" s="69"/>
      <c r="CZ2594" s="69"/>
      <c r="DA2594" s="69"/>
      <c r="DB2594" s="69"/>
      <c r="DC2594" s="69"/>
      <c r="DD2594" s="69"/>
      <c r="DE2594" s="69"/>
      <c r="DF2594" s="69"/>
      <c r="DG2594" s="69"/>
      <c r="DH2594" s="69"/>
      <c r="DI2594" s="69"/>
      <c r="DJ2594" s="69"/>
      <c r="DK2594" s="69"/>
      <c r="DL2594" s="69"/>
      <c r="DM2594" s="69"/>
      <c r="DN2594" s="69"/>
      <c r="DO2594" s="69"/>
      <c r="DP2594" s="69"/>
      <c r="DQ2594" s="69"/>
      <c r="DR2594" s="69"/>
      <c r="DS2594" s="69"/>
      <c r="DT2594" s="69"/>
      <c r="DU2594" s="69"/>
      <c r="DV2594" s="69"/>
      <c r="DW2594" s="69"/>
      <c r="DX2594" s="69"/>
      <c r="DY2594" s="69"/>
      <c r="DZ2594" s="69"/>
      <c r="EA2594" s="69"/>
      <c r="EB2594" s="69"/>
      <c r="EC2594" s="69"/>
      <c r="ED2594" s="69"/>
      <c r="EE2594" s="69"/>
      <c r="EF2594" s="69"/>
      <c r="EG2594" s="69"/>
      <c r="EH2594" s="69"/>
      <c r="EI2594" s="69"/>
      <c r="EJ2594" s="69"/>
      <c r="EK2594" s="69"/>
      <c r="EL2594" s="69"/>
      <c r="EM2594" s="69"/>
      <c r="EN2594" s="69"/>
      <c r="EO2594" s="69"/>
      <c r="EP2594" s="69"/>
      <c r="EQ2594" s="69"/>
      <c r="ER2594" s="69"/>
      <c r="ES2594" s="69"/>
      <c r="ET2594" s="69"/>
      <c r="EU2594" s="69"/>
      <c r="EV2594" s="69"/>
      <c r="EW2594" s="69"/>
      <c r="EX2594" s="69"/>
      <c r="EY2594" s="69"/>
      <c r="EZ2594" s="69"/>
      <c r="FA2594" s="69"/>
      <c r="FB2594" s="69"/>
      <c r="FC2594" s="69"/>
      <c r="FD2594" s="69"/>
      <c r="FE2594" s="69"/>
      <c r="FF2594" s="69"/>
      <c r="FG2594" s="69"/>
      <c r="FH2594" s="69"/>
      <c r="FI2594" s="69"/>
      <c r="FJ2594" s="69"/>
      <c r="FK2594" s="69"/>
      <c r="FL2594" s="69"/>
      <c r="FM2594" s="69"/>
      <c r="FN2594" s="69"/>
      <c r="FO2594" s="69"/>
      <c r="FP2594" s="69"/>
      <c r="FQ2594" s="69"/>
      <c r="FR2594" s="69"/>
      <c r="FS2594" s="69"/>
      <c r="FT2594" s="69"/>
      <c r="FU2594" s="69"/>
      <c r="FV2594" s="69"/>
      <c r="FW2594" s="69"/>
      <c r="FX2594" s="69"/>
      <c r="FY2594" s="69"/>
      <c r="FZ2594" s="69"/>
      <c r="GA2594" s="69"/>
      <c r="GB2594" s="69"/>
      <c r="GC2594" s="69"/>
      <c r="GD2594" s="69"/>
      <c r="GE2594" s="69"/>
      <c r="GF2594" s="69"/>
      <c r="GG2594" s="69"/>
      <c r="GH2594" s="69"/>
      <c r="GI2594" s="69"/>
      <c r="GJ2594" s="69"/>
      <c r="GK2594" s="69"/>
      <c r="GL2594" s="69"/>
      <c r="GM2594" s="69"/>
      <c r="GN2594" s="69"/>
      <c r="GO2594" s="69"/>
      <c r="GP2594" s="69"/>
      <c r="GQ2594" s="69"/>
      <c r="GR2594" s="69"/>
      <c r="GS2594" s="69"/>
      <c r="GT2594" s="69"/>
      <c r="GU2594" s="69"/>
      <c r="GV2594" s="69"/>
      <c r="GW2594" s="69"/>
      <c r="GX2594" s="69"/>
      <c r="GY2594" s="69"/>
      <c r="GZ2594" s="69"/>
      <c r="HA2594" s="69"/>
      <c r="HB2594" s="69"/>
      <c r="HC2594" s="69"/>
      <c r="HD2594" s="69"/>
      <c r="HE2594" s="69"/>
      <c r="HF2594" s="69"/>
      <c r="HG2594" s="69"/>
      <c r="HH2594" s="69"/>
      <c r="HI2594" s="69"/>
      <c r="HJ2594" s="69"/>
      <c r="HK2594" s="69"/>
      <c r="HL2594" s="69"/>
      <c r="HM2594" s="69"/>
      <c r="HN2594" s="69"/>
      <c r="HO2594" s="69"/>
      <c r="HP2594" s="69"/>
      <c r="HQ2594" s="69"/>
      <c r="HR2594" s="69"/>
      <c r="HS2594" s="69"/>
      <c r="HT2594" s="69"/>
      <c r="HU2594" s="69"/>
      <c r="HV2594" s="69"/>
      <c r="HW2594" s="69"/>
      <c r="HX2594" s="69"/>
      <c r="HY2594" s="69"/>
      <c r="HZ2594" s="69"/>
      <c r="IA2594" s="69"/>
      <c r="IB2594" s="69"/>
      <c r="IC2594" s="69"/>
      <c r="ID2594" s="69"/>
      <c r="IE2594" s="69"/>
      <c r="IF2594" s="69"/>
      <c r="IG2594" s="69"/>
      <c r="IH2594" s="69"/>
      <c r="II2594" s="69"/>
      <c r="IJ2594" s="69"/>
      <c r="IK2594" s="69"/>
      <c r="IL2594" s="69"/>
      <c r="IM2594" s="69"/>
      <c r="IN2594" s="69"/>
    </row>
    <row r="2595" spans="1:248" s="70" customFormat="1" ht="47.1" customHeight="1" x14ac:dyDescent="0.2">
      <c r="A2595" s="33" t="s">
        <v>1387</v>
      </c>
      <c r="B2595" s="83">
        <v>52263</v>
      </c>
      <c r="C2595" s="34" t="s">
        <v>1388</v>
      </c>
      <c r="D2595" s="361">
        <v>25000</v>
      </c>
      <c r="E2595" s="69"/>
      <c r="F2595" s="69"/>
      <c r="G2595" s="69"/>
      <c r="H2595" s="69"/>
      <c r="I2595" s="69"/>
      <c r="J2595" s="69"/>
      <c r="N2595" s="69"/>
      <c r="O2595" s="69"/>
      <c r="P2595" s="69"/>
      <c r="Q2595" s="69"/>
      <c r="R2595" s="69"/>
      <c r="S2595" s="69"/>
      <c r="T2595" s="69"/>
      <c r="U2595" s="69"/>
      <c r="V2595" s="69"/>
      <c r="W2595" s="69"/>
      <c r="X2595" s="69"/>
      <c r="Y2595" s="69"/>
      <c r="Z2595" s="69"/>
      <c r="AA2595" s="69"/>
      <c r="AB2595" s="69"/>
      <c r="AC2595" s="69"/>
      <c r="AD2595" s="69"/>
      <c r="AE2595" s="69"/>
      <c r="AF2595" s="69"/>
      <c r="AG2595" s="69"/>
      <c r="AH2595" s="69"/>
      <c r="AI2595" s="69"/>
      <c r="AJ2595" s="69"/>
      <c r="AK2595" s="69"/>
      <c r="AL2595" s="69"/>
      <c r="AM2595" s="69"/>
      <c r="AN2595" s="69"/>
      <c r="AO2595" s="69"/>
      <c r="AP2595" s="69"/>
      <c r="AQ2595" s="69"/>
      <c r="AR2595" s="69"/>
      <c r="AS2595" s="69"/>
      <c r="AT2595" s="69"/>
      <c r="AU2595" s="69"/>
      <c r="AV2595" s="69"/>
      <c r="AW2595" s="69"/>
      <c r="AX2595" s="69"/>
      <c r="AY2595" s="69"/>
      <c r="AZ2595" s="69"/>
      <c r="BA2595" s="69"/>
      <c r="BB2595" s="69"/>
      <c r="BC2595" s="69"/>
      <c r="BD2595" s="69"/>
      <c r="BE2595" s="69"/>
      <c r="BF2595" s="69"/>
      <c r="BG2595" s="69"/>
      <c r="BH2595" s="69"/>
      <c r="BI2595" s="69"/>
      <c r="BJ2595" s="69"/>
      <c r="BK2595" s="69"/>
      <c r="BL2595" s="69"/>
      <c r="BM2595" s="69"/>
      <c r="BN2595" s="69"/>
      <c r="BO2595" s="69"/>
      <c r="BP2595" s="69"/>
      <c r="BQ2595" s="69"/>
      <c r="BR2595" s="69"/>
      <c r="BS2595" s="69"/>
      <c r="BT2595" s="69"/>
      <c r="BU2595" s="69"/>
      <c r="BV2595" s="69"/>
      <c r="BW2595" s="69"/>
      <c r="BX2595" s="69"/>
      <c r="BY2595" s="69"/>
      <c r="BZ2595" s="69"/>
      <c r="CA2595" s="69"/>
      <c r="CB2595" s="69"/>
      <c r="CC2595" s="69"/>
      <c r="CD2595" s="69"/>
      <c r="CE2595" s="69"/>
      <c r="CF2595" s="69"/>
      <c r="CG2595" s="69"/>
      <c r="CH2595" s="69"/>
      <c r="CI2595" s="69"/>
      <c r="CJ2595" s="69"/>
      <c r="CK2595" s="69"/>
      <c r="CL2595" s="69"/>
      <c r="CM2595" s="69"/>
      <c r="CN2595" s="69"/>
      <c r="CO2595" s="69"/>
      <c r="CP2595" s="69"/>
      <c r="CQ2595" s="69"/>
      <c r="CR2595" s="69"/>
      <c r="CS2595" s="69"/>
      <c r="CT2595" s="69"/>
      <c r="CU2595" s="69"/>
      <c r="CV2595" s="69"/>
      <c r="CW2595" s="69"/>
      <c r="CX2595" s="69"/>
      <c r="CY2595" s="69"/>
      <c r="CZ2595" s="69"/>
      <c r="DA2595" s="69"/>
      <c r="DB2595" s="69"/>
      <c r="DC2595" s="69"/>
      <c r="DD2595" s="69"/>
      <c r="DE2595" s="69"/>
      <c r="DF2595" s="69"/>
      <c r="DG2595" s="69"/>
      <c r="DH2595" s="69"/>
      <c r="DI2595" s="69"/>
      <c r="DJ2595" s="69"/>
      <c r="DK2595" s="69"/>
      <c r="DL2595" s="69"/>
      <c r="DM2595" s="69"/>
      <c r="DN2595" s="69"/>
      <c r="DO2595" s="69"/>
      <c r="DP2595" s="69"/>
      <c r="DQ2595" s="69"/>
      <c r="DR2595" s="69"/>
      <c r="DS2595" s="69"/>
      <c r="DT2595" s="69"/>
      <c r="DU2595" s="69"/>
      <c r="DV2595" s="69"/>
      <c r="DW2595" s="69"/>
      <c r="DX2595" s="69"/>
      <c r="DY2595" s="69"/>
      <c r="DZ2595" s="69"/>
      <c r="EA2595" s="69"/>
      <c r="EB2595" s="69"/>
      <c r="EC2595" s="69"/>
      <c r="ED2595" s="69"/>
      <c r="EE2595" s="69"/>
      <c r="EF2595" s="69"/>
      <c r="EG2595" s="69"/>
      <c r="EH2595" s="69"/>
      <c r="EI2595" s="69"/>
      <c r="EJ2595" s="69"/>
      <c r="EK2595" s="69"/>
      <c r="EL2595" s="69"/>
      <c r="EM2595" s="69"/>
      <c r="EN2595" s="69"/>
      <c r="EO2595" s="69"/>
      <c r="EP2595" s="69"/>
      <c r="EQ2595" s="69"/>
      <c r="ER2595" s="69"/>
      <c r="ES2595" s="69"/>
      <c r="ET2595" s="69"/>
      <c r="EU2595" s="69"/>
      <c r="EV2595" s="69"/>
      <c r="EW2595" s="69"/>
      <c r="EX2595" s="69"/>
      <c r="EY2595" s="69"/>
      <c r="EZ2595" s="69"/>
      <c r="FA2595" s="69"/>
      <c r="FB2595" s="69"/>
      <c r="FC2595" s="69"/>
      <c r="FD2595" s="69"/>
      <c r="FE2595" s="69"/>
      <c r="FF2595" s="69"/>
      <c r="FG2595" s="69"/>
      <c r="FH2595" s="69"/>
      <c r="FI2595" s="69"/>
      <c r="FJ2595" s="69"/>
      <c r="FK2595" s="69"/>
      <c r="FL2595" s="69"/>
      <c r="FM2595" s="69"/>
      <c r="FN2595" s="69"/>
      <c r="FO2595" s="69"/>
      <c r="FP2595" s="69"/>
      <c r="FQ2595" s="69"/>
      <c r="FR2595" s="69"/>
      <c r="FS2595" s="69"/>
      <c r="FT2595" s="69"/>
      <c r="FU2595" s="69"/>
      <c r="FV2595" s="69"/>
      <c r="FW2595" s="69"/>
      <c r="FX2595" s="69"/>
      <c r="FY2595" s="69"/>
      <c r="FZ2595" s="69"/>
      <c r="GA2595" s="69"/>
      <c r="GB2595" s="69"/>
      <c r="GC2595" s="69"/>
      <c r="GD2595" s="69"/>
      <c r="GE2595" s="69"/>
      <c r="GF2595" s="69"/>
      <c r="GG2595" s="69"/>
      <c r="GH2595" s="69"/>
      <c r="GI2595" s="69"/>
      <c r="GJ2595" s="69"/>
      <c r="GK2595" s="69"/>
      <c r="GL2595" s="69"/>
      <c r="GM2595" s="69"/>
      <c r="GN2595" s="69"/>
      <c r="GO2595" s="69"/>
      <c r="GP2595" s="69"/>
      <c r="GQ2595" s="69"/>
      <c r="GR2595" s="69"/>
      <c r="GS2595" s="69"/>
      <c r="GT2595" s="69"/>
      <c r="GU2595" s="69"/>
      <c r="GV2595" s="69"/>
      <c r="GW2595" s="69"/>
      <c r="GX2595" s="69"/>
      <c r="GY2595" s="69"/>
      <c r="GZ2595" s="69"/>
      <c r="HA2595" s="69"/>
      <c r="HB2595" s="69"/>
      <c r="HC2595" s="69"/>
      <c r="HD2595" s="69"/>
      <c r="HE2595" s="69"/>
      <c r="HF2595" s="69"/>
      <c r="HG2595" s="69"/>
      <c r="HH2595" s="69"/>
      <c r="HI2595" s="69"/>
      <c r="HJ2595" s="69"/>
      <c r="HK2595" s="69"/>
      <c r="HL2595" s="69"/>
      <c r="HM2595" s="69"/>
      <c r="HN2595" s="69"/>
      <c r="HO2595" s="69"/>
      <c r="HP2595" s="69"/>
      <c r="HQ2595" s="69"/>
      <c r="HR2595" s="69"/>
      <c r="HS2595" s="69"/>
      <c r="HT2595" s="69"/>
      <c r="HU2595" s="69"/>
      <c r="HV2595" s="69"/>
      <c r="HW2595" s="69"/>
      <c r="HX2595" s="69"/>
      <c r="HY2595" s="69"/>
      <c r="HZ2595" s="69"/>
      <c r="IA2595" s="69"/>
      <c r="IB2595" s="69"/>
      <c r="IC2595" s="69"/>
      <c r="ID2595" s="69"/>
      <c r="IE2595" s="69"/>
      <c r="IF2595" s="69"/>
      <c r="IG2595" s="69"/>
      <c r="IH2595" s="69"/>
      <c r="II2595" s="69"/>
      <c r="IJ2595" s="69"/>
      <c r="IK2595" s="69"/>
      <c r="IL2595" s="69"/>
      <c r="IM2595" s="69"/>
      <c r="IN2595" s="69"/>
    </row>
    <row r="2596" spans="1:248" s="70" customFormat="1" ht="15.95" customHeight="1" x14ac:dyDescent="0.2">
      <c r="A2596" s="33" t="s">
        <v>1389</v>
      </c>
      <c r="B2596" s="83">
        <v>52264</v>
      </c>
      <c r="C2596" s="34" t="s">
        <v>1390</v>
      </c>
      <c r="D2596" s="361">
        <v>10000</v>
      </c>
      <c r="E2596" s="69"/>
      <c r="F2596" s="69"/>
      <c r="G2596" s="69"/>
      <c r="H2596" s="69"/>
      <c r="I2596" s="69"/>
      <c r="J2596" s="69"/>
      <c r="N2596" s="69"/>
      <c r="O2596" s="69"/>
      <c r="P2596" s="69"/>
      <c r="Q2596" s="69"/>
      <c r="R2596" s="69"/>
      <c r="S2596" s="69"/>
      <c r="T2596" s="69"/>
      <c r="U2596" s="69"/>
      <c r="V2596" s="69"/>
      <c r="W2596" s="69"/>
      <c r="X2596" s="69"/>
      <c r="Y2596" s="69"/>
      <c r="Z2596" s="69"/>
      <c r="AA2596" s="69"/>
      <c r="AB2596" s="69"/>
      <c r="AC2596" s="69"/>
      <c r="AD2596" s="69"/>
      <c r="AE2596" s="69"/>
      <c r="AF2596" s="69"/>
      <c r="AG2596" s="69"/>
      <c r="AH2596" s="69"/>
      <c r="AI2596" s="69"/>
      <c r="AJ2596" s="69"/>
      <c r="AK2596" s="69"/>
      <c r="AL2596" s="69"/>
      <c r="AM2596" s="69"/>
      <c r="AN2596" s="69"/>
      <c r="AO2596" s="69"/>
      <c r="AP2596" s="69"/>
      <c r="AQ2596" s="69"/>
      <c r="AR2596" s="69"/>
      <c r="AS2596" s="69"/>
      <c r="AT2596" s="69"/>
      <c r="AU2596" s="69"/>
      <c r="AV2596" s="69"/>
      <c r="AW2596" s="69"/>
      <c r="AX2596" s="69"/>
      <c r="AY2596" s="69"/>
      <c r="AZ2596" s="69"/>
      <c r="BA2596" s="69"/>
      <c r="BB2596" s="69"/>
      <c r="BC2596" s="69"/>
      <c r="BD2596" s="69"/>
      <c r="BE2596" s="69"/>
      <c r="BF2596" s="69"/>
      <c r="BG2596" s="69"/>
      <c r="BH2596" s="69"/>
      <c r="BI2596" s="69"/>
      <c r="BJ2596" s="69"/>
      <c r="BK2596" s="69"/>
      <c r="BL2596" s="69"/>
      <c r="BM2596" s="69"/>
      <c r="BN2596" s="69"/>
      <c r="BO2596" s="69"/>
      <c r="BP2596" s="69"/>
      <c r="BQ2596" s="69"/>
      <c r="BR2596" s="69"/>
      <c r="BS2596" s="69"/>
      <c r="BT2596" s="69"/>
      <c r="BU2596" s="69"/>
      <c r="BV2596" s="69"/>
      <c r="BW2596" s="69"/>
      <c r="BX2596" s="69"/>
      <c r="BY2596" s="69"/>
      <c r="BZ2596" s="69"/>
      <c r="CA2596" s="69"/>
      <c r="CB2596" s="69"/>
      <c r="CC2596" s="69"/>
      <c r="CD2596" s="69"/>
      <c r="CE2596" s="69"/>
      <c r="CF2596" s="69"/>
      <c r="CG2596" s="69"/>
      <c r="CH2596" s="69"/>
      <c r="CI2596" s="69"/>
      <c r="CJ2596" s="69"/>
      <c r="CK2596" s="69"/>
      <c r="CL2596" s="69"/>
      <c r="CM2596" s="69"/>
      <c r="CN2596" s="69"/>
      <c r="CO2596" s="69"/>
      <c r="CP2596" s="69"/>
      <c r="CQ2596" s="69"/>
      <c r="CR2596" s="69"/>
      <c r="CS2596" s="69"/>
      <c r="CT2596" s="69"/>
      <c r="CU2596" s="69"/>
      <c r="CV2596" s="69"/>
      <c r="CW2596" s="69"/>
      <c r="CX2596" s="69"/>
      <c r="CY2596" s="69"/>
      <c r="CZ2596" s="69"/>
      <c r="DA2596" s="69"/>
      <c r="DB2596" s="69"/>
      <c r="DC2596" s="69"/>
      <c r="DD2596" s="69"/>
      <c r="DE2596" s="69"/>
      <c r="DF2596" s="69"/>
      <c r="DG2596" s="69"/>
      <c r="DH2596" s="69"/>
      <c r="DI2596" s="69"/>
      <c r="DJ2596" s="69"/>
      <c r="DK2596" s="69"/>
      <c r="DL2596" s="69"/>
      <c r="DM2596" s="69"/>
      <c r="DN2596" s="69"/>
      <c r="DO2596" s="69"/>
      <c r="DP2596" s="69"/>
      <c r="DQ2596" s="69"/>
      <c r="DR2596" s="69"/>
      <c r="DS2596" s="69"/>
      <c r="DT2596" s="69"/>
      <c r="DU2596" s="69"/>
      <c r="DV2596" s="69"/>
      <c r="DW2596" s="69"/>
      <c r="DX2596" s="69"/>
      <c r="DY2596" s="69"/>
      <c r="DZ2596" s="69"/>
      <c r="EA2596" s="69"/>
      <c r="EB2596" s="69"/>
      <c r="EC2596" s="69"/>
      <c r="ED2596" s="69"/>
      <c r="EE2596" s="69"/>
      <c r="EF2596" s="69"/>
      <c r="EG2596" s="69"/>
      <c r="EH2596" s="69"/>
      <c r="EI2596" s="69"/>
      <c r="EJ2596" s="69"/>
      <c r="EK2596" s="69"/>
      <c r="EL2596" s="69"/>
      <c r="EM2596" s="69"/>
      <c r="EN2596" s="69"/>
      <c r="EO2596" s="69"/>
      <c r="EP2596" s="69"/>
      <c r="EQ2596" s="69"/>
      <c r="ER2596" s="69"/>
      <c r="ES2596" s="69"/>
      <c r="ET2596" s="69"/>
      <c r="EU2596" s="69"/>
      <c r="EV2596" s="69"/>
      <c r="EW2596" s="69"/>
      <c r="EX2596" s="69"/>
      <c r="EY2596" s="69"/>
      <c r="EZ2596" s="69"/>
      <c r="FA2596" s="69"/>
      <c r="FB2596" s="69"/>
      <c r="FC2596" s="69"/>
      <c r="FD2596" s="69"/>
      <c r="FE2596" s="69"/>
      <c r="FF2596" s="69"/>
      <c r="FG2596" s="69"/>
      <c r="FH2596" s="69"/>
      <c r="FI2596" s="69"/>
      <c r="FJ2596" s="69"/>
      <c r="FK2596" s="69"/>
      <c r="FL2596" s="69"/>
      <c r="FM2596" s="69"/>
      <c r="FN2596" s="69"/>
      <c r="FO2596" s="69"/>
      <c r="FP2596" s="69"/>
      <c r="FQ2596" s="69"/>
      <c r="FR2596" s="69"/>
      <c r="FS2596" s="69"/>
      <c r="FT2596" s="69"/>
      <c r="FU2596" s="69"/>
      <c r="FV2596" s="69"/>
      <c r="FW2596" s="69"/>
      <c r="FX2596" s="69"/>
      <c r="FY2596" s="69"/>
      <c r="FZ2596" s="69"/>
      <c r="GA2596" s="69"/>
      <c r="GB2596" s="69"/>
      <c r="GC2596" s="69"/>
      <c r="GD2596" s="69"/>
      <c r="GE2596" s="69"/>
      <c r="GF2596" s="69"/>
      <c r="GG2596" s="69"/>
      <c r="GH2596" s="69"/>
      <c r="GI2596" s="69"/>
      <c r="GJ2596" s="69"/>
      <c r="GK2596" s="69"/>
      <c r="GL2596" s="69"/>
      <c r="GM2596" s="69"/>
      <c r="GN2596" s="69"/>
      <c r="GO2596" s="69"/>
      <c r="GP2596" s="69"/>
      <c r="GQ2596" s="69"/>
      <c r="GR2596" s="69"/>
      <c r="GS2596" s="69"/>
      <c r="GT2596" s="69"/>
      <c r="GU2596" s="69"/>
      <c r="GV2596" s="69"/>
      <c r="GW2596" s="69"/>
      <c r="GX2596" s="69"/>
      <c r="GY2596" s="69"/>
      <c r="GZ2596" s="69"/>
      <c r="HA2596" s="69"/>
      <c r="HB2596" s="69"/>
      <c r="HC2596" s="69"/>
      <c r="HD2596" s="69"/>
      <c r="HE2596" s="69"/>
      <c r="HF2596" s="69"/>
      <c r="HG2596" s="69"/>
      <c r="HH2596" s="69"/>
      <c r="HI2596" s="69"/>
      <c r="HJ2596" s="69"/>
      <c r="HK2596" s="69"/>
      <c r="HL2596" s="69"/>
      <c r="HM2596" s="69"/>
      <c r="HN2596" s="69"/>
      <c r="HO2596" s="69"/>
      <c r="HP2596" s="69"/>
      <c r="HQ2596" s="69"/>
      <c r="HR2596" s="69"/>
      <c r="HS2596" s="69"/>
      <c r="HT2596" s="69"/>
      <c r="HU2596" s="69"/>
      <c r="HV2596" s="69"/>
      <c r="HW2596" s="69"/>
      <c r="HX2596" s="69"/>
      <c r="HY2596" s="69"/>
      <c r="HZ2596" s="69"/>
      <c r="IA2596" s="69"/>
      <c r="IB2596" s="69"/>
      <c r="IC2596" s="69"/>
      <c r="ID2596" s="69"/>
      <c r="IE2596" s="69"/>
      <c r="IF2596" s="69"/>
      <c r="IG2596" s="69"/>
      <c r="IH2596" s="69"/>
      <c r="II2596" s="69"/>
      <c r="IJ2596" s="69"/>
      <c r="IK2596" s="69"/>
      <c r="IL2596" s="69"/>
      <c r="IM2596" s="69"/>
      <c r="IN2596" s="69"/>
    </row>
    <row r="2597" spans="1:248" s="70" customFormat="1" ht="32.1" customHeight="1" x14ac:dyDescent="0.2">
      <c r="A2597" s="33" t="s">
        <v>1253</v>
      </c>
      <c r="B2597" s="83">
        <v>52265</v>
      </c>
      <c r="C2597" s="34" t="s">
        <v>1391</v>
      </c>
      <c r="D2597" s="361">
        <v>10000</v>
      </c>
      <c r="E2597" s="69"/>
      <c r="F2597" s="69"/>
      <c r="G2597" s="69"/>
      <c r="H2597" s="69"/>
      <c r="I2597" s="69"/>
      <c r="J2597" s="69"/>
      <c r="N2597" s="69"/>
      <c r="O2597" s="69"/>
      <c r="P2597" s="69"/>
      <c r="Q2597" s="69"/>
      <c r="R2597" s="69"/>
      <c r="S2597" s="69"/>
      <c r="T2597" s="69"/>
      <c r="U2597" s="69"/>
      <c r="V2597" s="69"/>
      <c r="W2597" s="69"/>
      <c r="X2597" s="69"/>
      <c r="Y2597" s="69"/>
      <c r="Z2597" s="69"/>
      <c r="AA2597" s="69"/>
      <c r="AB2597" s="69"/>
      <c r="AC2597" s="69"/>
      <c r="AD2597" s="69"/>
      <c r="AE2597" s="69"/>
      <c r="AF2597" s="69"/>
      <c r="AG2597" s="69"/>
      <c r="AH2597" s="69"/>
      <c r="AI2597" s="69"/>
      <c r="AJ2597" s="69"/>
      <c r="AK2597" s="69"/>
      <c r="AL2597" s="69"/>
      <c r="AM2597" s="69"/>
      <c r="AN2597" s="69"/>
      <c r="AO2597" s="69"/>
      <c r="AP2597" s="69"/>
      <c r="AQ2597" s="69"/>
      <c r="AR2597" s="69"/>
      <c r="AS2597" s="69"/>
      <c r="AT2597" s="69"/>
      <c r="AU2597" s="69"/>
      <c r="AV2597" s="69"/>
      <c r="AW2597" s="69"/>
      <c r="AX2597" s="69"/>
      <c r="AY2597" s="69"/>
      <c r="AZ2597" s="69"/>
      <c r="BA2597" s="69"/>
      <c r="BB2597" s="69"/>
      <c r="BC2597" s="69"/>
      <c r="BD2597" s="69"/>
      <c r="BE2597" s="69"/>
      <c r="BF2597" s="69"/>
      <c r="BG2597" s="69"/>
      <c r="BH2597" s="69"/>
      <c r="BI2597" s="69"/>
      <c r="BJ2597" s="69"/>
      <c r="BK2597" s="69"/>
      <c r="BL2597" s="69"/>
      <c r="BM2597" s="69"/>
      <c r="BN2597" s="69"/>
      <c r="BO2597" s="69"/>
      <c r="BP2597" s="69"/>
      <c r="BQ2597" s="69"/>
      <c r="BR2597" s="69"/>
      <c r="BS2597" s="69"/>
      <c r="BT2597" s="69"/>
      <c r="BU2597" s="69"/>
      <c r="BV2597" s="69"/>
      <c r="BW2597" s="69"/>
      <c r="BX2597" s="69"/>
      <c r="BY2597" s="69"/>
      <c r="BZ2597" s="69"/>
      <c r="CA2597" s="69"/>
      <c r="CB2597" s="69"/>
      <c r="CC2597" s="69"/>
      <c r="CD2597" s="69"/>
      <c r="CE2597" s="69"/>
      <c r="CF2597" s="69"/>
      <c r="CG2597" s="69"/>
      <c r="CH2597" s="69"/>
      <c r="CI2597" s="69"/>
      <c r="CJ2597" s="69"/>
      <c r="CK2597" s="69"/>
      <c r="CL2597" s="69"/>
      <c r="CM2597" s="69"/>
      <c r="CN2597" s="69"/>
      <c r="CO2597" s="69"/>
      <c r="CP2597" s="69"/>
      <c r="CQ2597" s="69"/>
      <c r="CR2597" s="69"/>
      <c r="CS2597" s="69"/>
      <c r="CT2597" s="69"/>
      <c r="CU2597" s="69"/>
      <c r="CV2597" s="69"/>
      <c r="CW2597" s="69"/>
      <c r="CX2597" s="69"/>
      <c r="CY2597" s="69"/>
      <c r="CZ2597" s="69"/>
      <c r="DA2597" s="69"/>
      <c r="DB2597" s="69"/>
      <c r="DC2597" s="69"/>
      <c r="DD2597" s="69"/>
      <c r="DE2597" s="69"/>
      <c r="DF2597" s="69"/>
      <c r="DG2597" s="69"/>
      <c r="DH2597" s="69"/>
      <c r="DI2597" s="69"/>
      <c r="DJ2597" s="69"/>
      <c r="DK2597" s="69"/>
      <c r="DL2597" s="69"/>
      <c r="DM2597" s="69"/>
      <c r="DN2597" s="69"/>
      <c r="DO2597" s="69"/>
      <c r="DP2597" s="69"/>
      <c r="DQ2597" s="69"/>
      <c r="DR2597" s="69"/>
      <c r="DS2597" s="69"/>
      <c r="DT2597" s="69"/>
      <c r="DU2597" s="69"/>
      <c r="DV2597" s="69"/>
      <c r="DW2597" s="69"/>
      <c r="DX2597" s="69"/>
      <c r="DY2597" s="69"/>
      <c r="DZ2597" s="69"/>
      <c r="EA2597" s="69"/>
      <c r="EB2597" s="69"/>
      <c r="EC2597" s="69"/>
      <c r="ED2597" s="69"/>
      <c r="EE2597" s="69"/>
      <c r="EF2597" s="69"/>
      <c r="EG2597" s="69"/>
      <c r="EH2597" s="69"/>
      <c r="EI2597" s="69"/>
      <c r="EJ2597" s="69"/>
      <c r="EK2597" s="69"/>
      <c r="EL2597" s="69"/>
      <c r="EM2597" s="69"/>
      <c r="EN2597" s="69"/>
      <c r="EO2597" s="69"/>
      <c r="EP2597" s="69"/>
      <c r="EQ2597" s="69"/>
      <c r="ER2597" s="69"/>
      <c r="ES2597" s="69"/>
      <c r="ET2597" s="69"/>
      <c r="EU2597" s="69"/>
      <c r="EV2597" s="69"/>
      <c r="EW2597" s="69"/>
      <c r="EX2597" s="69"/>
      <c r="EY2597" s="69"/>
      <c r="EZ2597" s="69"/>
      <c r="FA2597" s="69"/>
      <c r="FB2597" s="69"/>
      <c r="FC2597" s="69"/>
      <c r="FD2597" s="69"/>
      <c r="FE2597" s="69"/>
      <c r="FF2597" s="69"/>
      <c r="FG2597" s="69"/>
      <c r="FH2597" s="69"/>
      <c r="FI2597" s="69"/>
      <c r="FJ2597" s="69"/>
      <c r="FK2597" s="69"/>
      <c r="FL2597" s="69"/>
      <c r="FM2597" s="69"/>
      <c r="FN2597" s="69"/>
      <c r="FO2597" s="69"/>
      <c r="FP2597" s="69"/>
      <c r="FQ2597" s="69"/>
      <c r="FR2597" s="69"/>
      <c r="FS2597" s="69"/>
      <c r="FT2597" s="69"/>
      <c r="FU2597" s="69"/>
      <c r="FV2597" s="69"/>
      <c r="FW2597" s="69"/>
      <c r="FX2597" s="69"/>
      <c r="FY2597" s="69"/>
      <c r="FZ2597" s="69"/>
      <c r="GA2597" s="69"/>
      <c r="GB2597" s="69"/>
      <c r="GC2597" s="69"/>
      <c r="GD2597" s="69"/>
      <c r="GE2597" s="69"/>
      <c r="GF2597" s="69"/>
      <c r="GG2597" s="69"/>
      <c r="GH2597" s="69"/>
      <c r="GI2597" s="69"/>
      <c r="GJ2597" s="69"/>
      <c r="GK2597" s="69"/>
      <c r="GL2597" s="69"/>
      <c r="GM2597" s="69"/>
      <c r="GN2597" s="69"/>
      <c r="GO2597" s="69"/>
      <c r="GP2597" s="69"/>
      <c r="GQ2597" s="69"/>
      <c r="GR2597" s="69"/>
      <c r="GS2597" s="69"/>
      <c r="GT2597" s="69"/>
      <c r="GU2597" s="69"/>
      <c r="GV2597" s="69"/>
      <c r="GW2597" s="69"/>
      <c r="GX2597" s="69"/>
      <c r="GY2597" s="69"/>
      <c r="GZ2597" s="69"/>
      <c r="HA2597" s="69"/>
      <c r="HB2597" s="69"/>
      <c r="HC2597" s="69"/>
      <c r="HD2597" s="69"/>
      <c r="HE2597" s="69"/>
      <c r="HF2597" s="69"/>
      <c r="HG2597" s="69"/>
      <c r="HH2597" s="69"/>
      <c r="HI2597" s="69"/>
      <c r="HJ2597" s="69"/>
      <c r="HK2597" s="69"/>
      <c r="HL2597" s="69"/>
      <c r="HM2597" s="69"/>
      <c r="HN2597" s="69"/>
      <c r="HO2597" s="69"/>
      <c r="HP2597" s="69"/>
      <c r="HQ2597" s="69"/>
      <c r="HR2597" s="69"/>
      <c r="HS2597" s="69"/>
      <c r="HT2597" s="69"/>
      <c r="HU2597" s="69"/>
      <c r="HV2597" s="69"/>
      <c r="HW2597" s="69"/>
      <c r="HX2597" s="69"/>
      <c r="HY2597" s="69"/>
      <c r="HZ2597" s="69"/>
      <c r="IA2597" s="69"/>
      <c r="IB2597" s="69"/>
      <c r="IC2597" s="69"/>
      <c r="ID2597" s="69"/>
      <c r="IE2597" s="69"/>
      <c r="IF2597" s="69"/>
      <c r="IG2597" s="69"/>
      <c r="IH2597" s="69"/>
      <c r="II2597" s="69"/>
      <c r="IJ2597" s="69"/>
      <c r="IK2597" s="69"/>
      <c r="IL2597" s="69"/>
      <c r="IM2597" s="69"/>
      <c r="IN2597" s="69"/>
    </row>
    <row r="2598" spans="1:248" s="70" customFormat="1" ht="32.1" customHeight="1" x14ac:dyDescent="0.2">
      <c r="A2598" s="33" t="s">
        <v>1392</v>
      </c>
      <c r="B2598" s="83">
        <v>52266</v>
      </c>
      <c r="C2598" s="34" t="s">
        <v>1393</v>
      </c>
      <c r="D2598" s="361">
        <v>15000</v>
      </c>
      <c r="E2598" s="69"/>
      <c r="F2598" s="69"/>
      <c r="G2598" s="69"/>
      <c r="H2598" s="69"/>
      <c r="I2598" s="69"/>
      <c r="J2598" s="69"/>
      <c r="N2598" s="69"/>
      <c r="O2598" s="69"/>
      <c r="P2598" s="69"/>
      <c r="Q2598" s="69"/>
      <c r="R2598" s="69"/>
      <c r="S2598" s="69"/>
      <c r="T2598" s="69"/>
      <c r="U2598" s="69"/>
      <c r="V2598" s="69"/>
      <c r="W2598" s="69"/>
      <c r="X2598" s="69"/>
      <c r="Y2598" s="69"/>
      <c r="Z2598" s="69"/>
      <c r="AA2598" s="69"/>
      <c r="AB2598" s="69"/>
      <c r="AC2598" s="69"/>
      <c r="AD2598" s="69"/>
      <c r="AE2598" s="69"/>
      <c r="AF2598" s="69"/>
      <c r="AG2598" s="69"/>
      <c r="AH2598" s="69"/>
      <c r="AI2598" s="69"/>
      <c r="AJ2598" s="69"/>
      <c r="AK2598" s="69"/>
      <c r="AL2598" s="69"/>
      <c r="AM2598" s="69"/>
      <c r="AN2598" s="69"/>
      <c r="AO2598" s="69"/>
      <c r="AP2598" s="69"/>
      <c r="AQ2598" s="69"/>
      <c r="AR2598" s="69"/>
      <c r="AS2598" s="69"/>
      <c r="AT2598" s="69"/>
      <c r="AU2598" s="69"/>
      <c r="AV2598" s="69"/>
      <c r="AW2598" s="69"/>
      <c r="AX2598" s="69"/>
      <c r="AY2598" s="69"/>
      <c r="AZ2598" s="69"/>
      <c r="BA2598" s="69"/>
      <c r="BB2598" s="69"/>
      <c r="BC2598" s="69"/>
      <c r="BD2598" s="69"/>
      <c r="BE2598" s="69"/>
      <c r="BF2598" s="69"/>
      <c r="BG2598" s="69"/>
      <c r="BH2598" s="69"/>
      <c r="BI2598" s="69"/>
      <c r="BJ2598" s="69"/>
      <c r="BK2598" s="69"/>
      <c r="BL2598" s="69"/>
      <c r="BM2598" s="69"/>
      <c r="BN2598" s="69"/>
      <c r="BO2598" s="69"/>
      <c r="BP2598" s="69"/>
      <c r="BQ2598" s="69"/>
      <c r="BR2598" s="69"/>
      <c r="BS2598" s="69"/>
      <c r="BT2598" s="69"/>
      <c r="BU2598" s="69"/>
      <c r="BV2598" s="69"/>
      <c r="BW2598" s="69"/>
      <c r="BX2598" s="69"/>
      <c r="BY2598" s="69"/>
      <c r="BZ2598" s="69"/>
      <c r="CA2598" s="69"/>
      <c r="CB2598" s="69"/>
      <c r="CC2598" s="69"/>
      <c r="CD2598" s="69"/>
      <c r="CE2598" s="69"/>
      <c r="CF2598" s="69"/>
      <c r="CG2598" s="69"/>
      <c r="CH2598" s="69"/>
      <c r="CI2598" s="69"/>
      <c r="CJ2598" s="69"/>
      <c r="CK2598" s="69"/>
      <c r="CL2598" s="69"/>
      <c r="CM2598" s="69"/>
      <c r="CN2598" s="69"/>
      <c r="CO2598" s="69"/>
      <c r="CP2598" s="69"/>
      <c r="CQ2598" s="69"/>
      <c r="CR2598" s="69"/>
      <c r="CS2598" s="69"/>
      <c r="CT2598" s="69"/>
      <c r="CU2598" s="69"/>
      <c r="CV2598" s="69"/>
      <c r="CW2598" s="69"/>
      <c r="CX2598" s="69"/>
      <c r="CY2598" s="69"/>
      <c r="CZ2598" s="69"/>
      <c r="DA2598" s="69"/>
      <c r="DB2598" s="69"/>
      <c r="DC2598" s="69"/>
      <c r="DD2598" s="69"/>
      <c r="DE2598" s="69"/>
      <c r="DF2598" s="69"/>
      <c r="DG2598" s="69"/>
      <c r="DH2598" s="69"/>
      <c r="DI2598" s="69"/>
      <c r="DJ2598" s="69"/>
      <c r="DK2598" s="69"/>
      <c r="DL2598" s="69"/>
      <c r="DM2598" s="69"/>
      <c r="DN2598" s="69"/>
      <c r="DO2598" s="69"/>
      <c r="DP2598" s="69"/>
      <c r="DQ2598" s="69"/>
      <c r="DR2598" s="69"/>
      <c r="DS2598" s="69"/>
      <c r="DT2598" s="69"/>
      <c r="DU2598" s="69"/>
      <c r="DV2598" s="69"/>
      <c r="DW2598" s="69"/>
      <c r="DX2598" s="69"/>
      <c r="DY2598" s="69"/>
      <c r="DZ2598" s="69"/>
      <c r="EA2598" s="69"/>
      <c r="EB2598" s="69"/>
      <c r="EC2598" s="69"/>
      <c r="ED2598" s="69"/>
      <c r="EE2598" s="69"/>
      <c r="EF2598" s="69"/>
      <c r="EG2598" s="69"/>
      <c r="EH2598" s="69"/>
      <c r="EI2598" s="69"/>
      <c r="EJ2598" s="69"/>
      <c r="EK2598" s="69"/>
      <c r="EL2598" s="69"/>
      <c r="EM2598" s="69"/>
      <c r="EN2598" s="69"/>
      <c r="EO2598" s="69"/>
      <c r="EP2598" s="69"/>
      <c r="EQ2598" s="69"/>
      <c r="ER2598" s="69"/>
      <c r="ES2598" s="69"/>
      <c r="ET2598" s="69"/>
      <c r="EU2598" s="69"/>
      <c r="EV2598" s="69"/>
      <c r="EW2598" s="69"/>
      <c r="EX2598" s="69"/>
      <c r="EY2598" s="69"/>
      <c r="EZ2598" s="69"/>
      <c r="FA2598" s="69"/>
      <c r="FB2598" s="69"/>
      <c r="FC2598" s="69"/>
      <c r="FD2598" s="69"/>
      <c r="FE2598" s="69"/>
      <c r="FF2598" s="69"/>
      <c r="FG2598" s="69"/>
      <c r="FH2598" s="69"/>
      <c r="FI2598" s="69"/>
      <c r="FJ2598" s="69"/>
      <c r="FK2598" s="69"/>
      <c r="FL2598" s="69"/>
      <c r="FM2598" s="69"/>
      <c r="FN2598" s="69"/>
      <c r="FO2598" s="69"/>
      <c r="FP2598" s="69"/>
      <c r="FQ2598" s="69"/>
      <c r="FR2598" s="69"/>
      <c r="FS2598" s="69"/>
      <c r="FT2598" s="69"/>
      <c r="FU2598" s="69"/>
      <c r="FV2598" s="69"/>
      <c r="FW2598" s="69"/>
      <c r="FX2598" s="69"/>
      <c r="FY2598" s="69"/>
      <c r="FZ2598" s="69"/>
      <c r="GA2598" s="69"/>
      <c r="GB2598" s="69"/>
      <c r="GC2598" s="69"/>
      <c r="GD2598" s="69"/>
      <c r="GE2598" s="69"/>
      <c r="GF2598" s="69"/>
      <c r="GG2598" s="69"/>
      <c r="GH2598" s="69"/>
      <c r="GI2598" s="69"/>
      <c r="GJ2598" s="69"/>
      <c r="GK2598" s="69"/>
      <c r="GL2598" s="69"/>
      <c r="GM2598" s="69"/>
      <c r="GN2598" s="69"/>
      <c r="GO2598" s="69"/>
      <c r="GP2598" s="69"/>
      <c r="GQ2598" s="69"/>
      <c r="GR2598" s="69"/>
      <c r="GS2598" s="69"/>
      <c r="GT2598" s="69"/>
      <c r="GU2598" s="69"/>
      <c r="GV2598" s="69"/>
      <c r="GW2598" s="69"/>
      <c r="GX2598" s="69"/>
      <c r="GY2598" s="69"/>
      <c r="GZ2598" s="69"/>
      <c r="HA2598" s="69"/>
      <c r="HB2598" s="69"/>
      <c r="HC2598" s="69"/>
      <c r="HD2598" s="69"/>
      <c r="HE2598" s="69"/>
      <c r="HF2598" s="69"/>
      <c r="HG2598" s="69"/>
      <c r="HH2598" s="69"/>
      <c r="HI2598" s="69"/>
      <c r="HJ2598" s="69"/>
      <c r="HK2598" s="69"/>
      <c r="HL2598" s="69"/>
      <c r="HM2598" s="69"/>
      <c r="HN2598" s="69"/>
      <c r="HO2598" s="69"/>
      <c r="HP2598" s="69"/>
      <c r="HQ2598" s="69"/>
      <c r="HR2598" s="69"/>
      <c r="HS2598" s="69"/>
      <c r="HT2598" s="69"/>
      <c r="HU2598" s="69"/>
      <c r="HV2598" s="69"/>
      <c r="HW2598" s="69"/>
      <c r="HX2598" s="69"/>
      <c r="HY2598" s="69"/>
      <c r="HZ2598" s="69"/>
      <c r="IA2598" s="69"/>
      <c r="IB2598" s="69"/>
      <c r="IC2598" s="69"/>
      <c r="ID2598" s="69"/>
      <c r="IE2598" s="69"/>
      <c r="IF2598" s="69"/>
      <c r="IG2598" s="69"/>
      <c r="IH2598" s="69"/>
      <c r="II2598" s="69"/>
      <c r="IJ2598" s="69"/>
      <c r="IK2598" s="69"/>
      <c r="IL2598" s="69"/>
      <c r="IM2598" s="69"/>
      <c r="IN2598" s="69"/>
    </row>
    <row r="2599" spans="1:248" s="70" customFormat="1" ht="47.1" customHeight="1" x14ac:dyDescent="0.2">
      <c r="A2599" s="33" t="s">
        <v>1394</v>
      </c>
      <c r="B2599" s="83">
        <v>52267</v>
      </c>
      <c r="C2599" s="34" t="s">
        <v>1395</v>
      </c>
      <c r="D2599" s="361">
        <v>15000</v>
      </c>
      <c r="E2599" s="69"/>
      <c r="F2599" s="69"/>
      <c r="G2599" s="69"/>
      <c r="H2599" s="69"/>
      <c r="I2599" s="69"/>
      <c r="J2599" s="69"/>
      <c r="N2599" s="69"/>
      <c r="O2599" s="69"/>
      <c r="P2599" s="69"/>
      <c r="Q2599" s="69"/>
      <c r="R2599" s="69"/>
      <c r="S2599" s="69"/>
      <c r="T2599" s="69"/>
      <c r="U2599" s="69"/>
      <c r="V2599" s="69"/>
      <c r="W2599" s="69"/>
      <c r="X2599" s="69"/>
      <c r="Y2599" s="69"/>
      <c r="Z2599" s="69"/>
      <c r="AA2599" s="69"/>
      <c r="AB2599" s="69"/>
      <c r="AC2599" s="69"/>
      <c r="AD2599" s="69"/>
      <c r="AE2599" s="69"/>
      <c r="AF2599" s="69"/>
      <c r="AG2599" s="69"/>
      <c r="AH2599" s="69"/>
      <c r="AI2599" s="69"/>
      <c r="AJ2599" s="69"/>
      <c r="AK2599" s="69"/>
      <c r="AL2599" s="69"/>
      <c r="AM2599" s="69"/>
      <c r="AN2599" s="69"/>
      <c r="AO2599" s="69"/>
      <c r="AP2599" s="69"/>
      <c r="AQ2599" s="69"/>
      <c r="AR2599" s="69"/>
      <c r="AS2599" s="69"/>
      <c r="AT2599" s="69"/>
      <c r="AU2599" s="69"/>
      <c r="AV2599" s="69"/>
      <c r="AW2599" s="69"/>
      <c r="AX2599" s="69"/>
      <c r="AY2599" s="69"/>
      <c r="AZ2599" s="69"/>
      <c r="BA2599" s="69"/>
      <c r="BB2599" s="69"/>
      <c r="BC2599" s="69"/>
      <c r="BD2599" s="69"/>
      <c r="BE2599" s="69"/>
      <c r="BF2599" s="69"/>
      <c r="BG2599" s="69"/>
      <c r="BH2599" s="69"/>
      <c r="BI2599" s="69"/>
      <c r="BJ2599" s="69"/>
      <c r="BK2599" s="69"/>
      <c r="BL2599" s="69"/>
      <c r="BM2599" s="69"/>
      <c r="BN2599" s="69"/>
      <c r="BO2599" s="69"/>
      <c r="BP2599" s="69"/>
      <c r="BQ2599" s="69"/>
      <c r="BR2599" s="69"/>
      <c r="BS2599" s="69"/>
      <c r="BT2599" s="69"/>
      <c r="BU2599" s="69"/>
      <c r="BV2599" s="69"/>
      <c r="BW2599" s="69"/>
      <c r="BX2599" s="69"/>
      <c r="BY2599" s="69"/>
      <c r="BZ2599" s="69"/>
      <c r="CA2599" s="69"/>
      <c r="CB2599" s="69"/>
      <c r="CC2599" s="69"/>
      <c r="CD2599" s="69"/>
      <c r="CE2599" s="69"/>
      <c r="CF2599" s="69"/>
      <c r="CG2599" s="69"/>
      <c r="CH2599" s="69"/>
      <c r="CI2599" s="69"/>
      <c r="CJ2599" s="69"/>
      <c r="CK2599" s="69"/>
      <c r="CL2599" s="69"/>
      <c r="CM2599" s="69"/>
      <c r="CN2599" s="69"/>
      <c r="CO2599" s="69"/>
      <c r="CP2599" s="69"/>
      <c r="CQ2599" s="69"/>
      <c r="CR2599" s="69"/>
      <c r="CS2599" s="69"/>
      <c r="CT2599" s="69"/>
      <c r="CU2599" s="69"/>
      <c r="CV2599" s="69"/>
      <c r="CW2599" s="69"/>
      <c r="CX2599" s="69"/>
      <c r="CY2599" s="69"/>
      <c r="CZ2599" s="69"/>
      <c r="DA2599" s="69"/>
      <c r="DB2599" s="69"/>
      <c r="DC2599" s="69"/>
      <c r="DD2599" s="69"/>
      <c r="DE2599" s="69"/>
      <c r="DF2599" s="69"/>
      <c r="DG2599" s="69"/>
      <c r="DH2599" s="69"/>
      <c r="DI2599" s="69"/>
      <c r="DJ2599" s="69"/>
      <c r="DK2599" s="69"/>
      <c r="DL2599" s="69"/>
      <c r="DM2599" s="69"/>
      <c r="DN2599" s="69"/>
      <c r="DO2599" s="69"/>
      <c r="DP2599" s="69"/>
      <c r="DQ2599" s="69"/>
      <c r="DR2599" s="69"/>
      <c r="DS2599" s="69"/>
      <c r="DT2599" s="69"/>
      <c r="DU2599" s="69"/>
      <c r="DV2599" s="69"/>
      <c r="DW2599" s="69"/>
      <c r="DX2599" s="69"/>
      <c r="DY2599" s="69"/>
      <c r="DZ2599" s="69"/>
      <c r="EA2599" s="69"/>
      <c r="EB2599" s="69"/>
      <c r="EC2599" s="69"/>
      <c r="ED2599" s="69"/>
      <c r="EE2599" s="69"/>
      <c r="EF2599" s="69"/>
      <c r="EG2599" s="69"/>
      <c r="EH2599" s="69"/>
      <c r="EI2599" s="69"/>
      <c r="EJ2599" s="69"/>
      <c r="EK2599" s="69"/>
      <c r="EL2599" s="69"/>
      <c r="EM2599" s="69"/>
      <c r="EN2599" s="69"/>
      <c r="EO2599" s="69"/>
      <c r="EP2599" s="69"/>
      <c r="EQ2599" s="69"/>
      <c r="ER2599" s="69"/>
      <c r="ES2599" s="69"/>
      <c r="ET2599" s="69"/>
      <c r="EU2599" s="69"/>
      <c r="EV2599" s="69"/>
      <c r="EW2599" s="69"/>
      <c r="EX2599" s="69"/>
      <c r="EY2599" s="69"/>
      <c r="EZ2599" s="69"/>
      <c r="FA2599" s="69"/>
      <c r="FB2599" s="69"/>
      <c r="FC2599" s="69"/>
      <c r="FD2599" s="69"/>
      <c r="FE2599" s="69"/>
      <c r="FF2599" s="69"/>
      <c r="FG2599" s="69"/>
      <c r="FH2599" s="69"/>
      <c r="FI2599" s="69"/>
      <c r="FJ2599" s="69"/>
      <c r="FK2599" s="69"/>
      <c r="FL2599" s="69"/>
      <c r="FM2599" s="69"/>
      <c r="FN2599" s="69"/>
      <c r="FO2599" s="69"/>
      <c r="FP2599" s="69"/>
      <c r="FQ2599" s="69"/>
      <c r="FR2599" s="69"/>
      <c r="FS2599" s="69"/>
      <c r="FT2599" s="69"/>
      <c r="FU2599" s="69"/>
      <c r="FV2599" s="69"/>
      <c r="FW2599" s="69"/>
      <c r="FX2599" s="69"/>
      <c r="FY2599" s="69"/>
      <c r="FZ2599" s="69"/>
      <c r="GA2599" s="69"/>
      <c r="GB2599" s="69"/>
      <c r="GC2599" s="69"/>
      <c r="GD2599" s="69"/>
      <c r="GE2599" s="69"/>
      <c r="GF2599" s="69"/>
      <c r="GG2599" s="69"/>
      <c r="GH2599" s="69"/>
      <c r="GI2599" s="69"/>
      <c r="GJ2599" s="69"/>
      <c r="GK2599" s="69"/>
      <c r="GL2599" s="69"/>
      <c r="GM2599" s="69"/>
      <c r="GN2599" s="69"/>
      <c r="GO2599" s="69"/>
      <c r="GP2599" s="69"/>
      <c r="GQ2599" s="69"/>
      <c r="GR2599" s="69"/>
      <c r="GS2599" s="69"/>
      <c r="GT2599" s="69"/>
      <c r="GU2599" s="69"/>
      <c r="GV2599" s="69"/>
      <c r="GW2599" s="69"/>
      <c r="GX2599" s="69"/>
      <c r="GY2599" s="69"/>
      <c r="GZ2599" s="69"/>
      <c r="HA2599" s="69"/>
      <c r="HB2599" s="69"/>
      <c r="HC2599" s="69"/>
      <c r="HD2599" s="69"/>
      <c r="HE2599" s="69"/>
      <c r="HF2599" s="69"/>
      <c r="HG2599" s="69"/>
      <c r="HH2599" s="69"/>
      <c r="HI2599" s="69"/>
      <c r="HJ2599" s="69"/>
      <c r="HK2599" s="69"/>
      <c r="HL2599" s="69"/>
      <c r="HM2599" s="69"/>
      <c r="HN2599" s="69"/>
      <c r="HO2599" s="69"/>
      <c r="HP2599" s="69"/>
      <c r="HQ2599" s="69"/>
      <c r="HR2599" s="69"/>
      <c r="HS2599" s="69"/>
      <c r="HT2599" s="69"/>
      <c r="HU2599" s="69"/>
      <c r="HV2599" s="69"/>
      <c r="HW2599" s="69"/>
      <c r="HX2599" s="69"/>
      <c r="HY2599" s="69"/>
      <c r="HZ2599" s="69"/>
      <c r="IA2599" s="69"/>
      <c r="IB2599" s="69"/>
      <c r="IC2599" s="69"/>
      <c r="ID2599" s="69"/>
      <c r="IE2599" s="69"/>
      <c r="IF2599" s="69"/>
      <c r="IG2599" s="69"/>
      <c r="IH2599" s="69"/>
      <c r="II2599" s="69"/>
      <c r="IJ2599" s="69"/>
      <c r="IK2599" s="69"/>
      <c r="IL2599" s="69"/>
      <c r="IM2599" s="69"/>
      <c r="IN2599" s="69"/>
    </row>
    <row r="2600" spans="1:248" s="70" customFormat="1" ht="32.1" customHeight="1" x14ac:dyDescent="0.2">
      <c r="A2600" s="33" t="s">
        <v>1397</v>
      </c>
      <c r="B2600" s="83">
        <v>52268</v>
      </c>
      <c r="C2600" s="34" t="s">
        <v>1396</v>
      </c>
      <c r="D2600" s="361">
        <v>30000</v>
      </c>
      <c r="E2600" s="69"/>
      <c r="F2600" s="69"/>
      <c r="G2600" s="69"/>
      <c r="H2600" s="69"/>
      <c r="I2600" s="69"/>
      <c r="J2600" s="69"/>
      <c r="N2600" s="69"/>
      <c r="O2600" s="69"/>
      <c r="P2600" s="69"/>
      <c r="Q2600" s="69"/>
      <c r="R2600" s="69"/>
      <c r="S2600" s="69"/>
      <c r="T2600" s="69"/>
      <c r="U2600" s="69"/>
      <c r="V2600" s="69"/>
      <c r="W2600" s="69"/>
      <c r="X2600" s="69"/>
      <c r="Y2600" s="69"/>
      <c r="Z2600" s="69"/>
      <c r="AA2600" s="69"/>
      <c r="AB2600" s="69"/>
      <c r="AC2600" s="69"/>
      <c r="AD2600" s="69"/>
      <c r="AE2600" s="69"/>
      <c r="AF2600" s="69"/>
      <c r="AG2600" s="69"/>
      <c r="AH2600" s="69"/>
      <c r="AI2600" s="69"/>
      <c r="AJ2600" s="69"/>
      <c r="AK2600" s="69"/>
      <c r="AL2600" s="69"/>
      <c r="AM2600" s="69"/>
      <c r="AN2600" s="69"/>
      <c r="AO2600" s="69"/>
      <c r="AP2600" s="69"/>
      <c r="AQ2600" s="69"/>
      <c r="AR2600" s="69"/>
      <c r="AS2600" s="69"/>
      <c r="AT2600" s="69"/>
      <c r="AU2600" s="69"/>
      <c r="AV2600" s="69"/>
      <c r="AW2600" s="69"/>
      <c r="AX2600" s="69"/>
      <c r="AY2600" s="69"/>
      <c r="AZ2600" s="69"/>
      <c r="BA2600" s="69"/>
      <c r="BB2600" s="69"/>
      <c r="BC2600" s="69"/>
      <c r="BD2600" s="69"/>
      <c r="BE2600" s="69"/>
      <c r="BF2600" s="69"/>
      <c r="BG2600" s="69"/>
      <c r="BH2600" s="69"/>
      <c r="BI2600" s="69"/>
      <c r="BJ2600" s="69"/>
      <c r="BK2600" s="69"/>
      <c r="BL2600" s="69"/>
      <c r="BM2600" s="69"/>
      <c r="BN2600" s="69"/>
      <c r="BO2600" s="69"/>
      <c r="BP2600" s="69"/>
      <c r="BQ2600" s="69"/>
      <c r="BR2600" s="69"/>
      <c r="BS2600" s="69"/>
      <c r="BT2600" s="69"/>
      <c r="BU2600" s="69"/>
      <c r="BV2600" s="69"/>
      <c r="BW2600" s="69"/>
      <c r="BX2600" s="69"/>
      <c r="BY2600" s="69"/>
      <c r="BZ2600" s="69"/>
      <c r="CA2600" s="69"/>
      <c r="CB2600" s="69"/>
      <c r="CC2600" s="69"/>
      <c r="CD2600" s="69"/>
      <c r="CE2600" s="69"/>
      <c r="CF2600" s="69"/>
      <c r="CG2600" s="69"/>
      <c r="CH2600" s="69"/>
      <c r="CI2600" s="69"/>
      <c r="CJ2600" s="69"/>
      <c r="CK2600" s="69"/>
      <c r="CL2600" s="69"/>
      <c r="CM2600" s="69"/>
      <c r="CN2600" s="69"/>
      <c r="CO2600" s="69"/>
      <c r="CP2600" s="69"/>
      <c r="CQ2600" s="69"/>
      <c r="CR2600" s="69"/>
      <c r="CS2600" s="69"/>
      <c r="CT2600" s="69"/>
      <c r="CU2600" s="69"/>
      <c r="CV2600" s="69"/>
      <c r="CW2600" s="69"/>
      <c r="CX2600" s="69"/>
      <c r="CY2600" s="69"/>
      <c r="CZ2600" s="69"/>
      <c r="DA2600" s="69"/>
      <c r="DB2600" s="69"/>
      <c r="DC2600" s="69"/>
      <c r="DD2600" s="69"/>
      <c r="DE2600" s="69"/>
      <c r="DF2600" s="69"/>
      <c r="DG2600" s="69"/>
      <c r="DH2600" s="69"/>
      <c r="DI2600" s="69"/>
      <c r="DJ2600" s="69"/>
      <c r="DK2600" s="69"/>
      <c r="DL2600" s="69"/>
      <c r="DM2600" s="69"/>
      <c r="DN2600" s="69"/>
      <c r="DO2600" s="69"/>
      <c r="DP2600" s="69"/>
      <c r="DQ2600" s="69"/>
      <c r="DR2600" s="69"/>
      <c r="DS2600" s="69"/>
      <c r="DT2600" s="69"/>
      <c r="DU2600" s="69"/>
      <c r="DV2600" s="69"/>
      <c r="DW2600" s="69"/>
      <c r="DX2600" s="69"/>
      <c r="DY2600" s="69"/>
      <c r="DZ2600" s="69"/>
      <c r="EA2600" s="69"/>
      <c r="EB2600" s="69"/>
      <c r="EC2600" s="69"/>
      <c r="ED2600" s="69"/>
      <c r="EE2600" s="69"/>
      <c r="EF2600" s="69"/>
      <c r="EG2600" s="69"/>
      <c r="EH2600" s="69"/>
      <c r="EI2600" s="69"/>
      <c r="EJ2600" s="69"/>
      <c r="EK2600" s="69"/>
      <c r="EL2600" s="69"/>
      <c r="EM2600" s="69"/>
      <c r="EN2600" s="69"/>
      <c r="EO2600" s="69"/>
      <c r="EP2600" s="69"/>
      <c r="EQ2600" s="69"/>
      <c r="ER2600" s="69"/>
      <c r="ES2600" s="69"/>
      <c r="ET2600" s="69"/>
      <c r="EU2600" s="69"/>
      <c r="EV2600" s="69"/>
      <c r="EW2600" s="69"/>
      <c r="EX2600" s="69"/>
      <c r="EY2600" s="69"/>
      <c r="EZ2600" s="69"/>
      <c r="FA2600" s="69"/>
      <c r="FB2600" s="69"/>
      <c r="FC2600" s="69"/>
      <c r="FD2600" s="69"/>
      <c r="FE2600" s="69"/>
      <c r="FF2600" s="69"/>
      <c r="FG2600" s="69"/>
      <c r="FH2600" s="69"/>
      <c r="FI2600" s="69"/>
      <c r="FJ2600" s="69"/>
      <c r="FK2600" s="69"/>
      <c r="FL2600" s="69"/>
      <c r="FM2600" s="69"/>
      <c r="FN2600" s="69"/>
      <c r="FO2600" s="69"/>
      <c r="FP2600" s="69"/>
      <c r="FQ2600" s="69"/>
      <c r="FR2600" s="69"/>
      <c r="FS2600" s="69"/>
      <c r="FT2600" s="69"/>
      <c r="FU2600" s="69"/>
      <c r="FV2600" s="69"/>
      <c r="FW2600" s="69"/>
      <c r="FX2600" s="69"/>
      <c r="FY2600" s="69"/>
      <c r="FZ2600" s="69"/>
      <c r="GA2600" s="69"/>
      <c r="GB2600" s="69"/>
      <c r="GC2600" s="69"/>
      <c r="GD2600" s="69"/>
      <c r="GE2600" s="69"/>
      <c r="GF2600" s="69"/>
      <c r="GG2600" s="69"/>
      <c r="GH2600" s="69"/>
      <c r="GI2600" s="69"/>
      <c r="GJ2600" s="69"/>
      <c r="GK2600" s="69"/>
      <c r="GL2600" s="69"/>
      <c r="GM2600" s="69"/>
      <c r="GN2600" s="69"/>
      <c r="GO2600" s="69"/>
      <c r="GP2600" s="69"/>
      <c r="GQ2600" s="69"/>
      <c r="GR2600" s="69"/>
      <c r="GS2600" s="69"/>
      <c r="GT2600" s="69"/>
      <c r="GU2600" s="69"/>
      <c r="GV2600" s="69"/>
      <c r="GW2600" s="69"/>
      <c r="GX2600" s="69"/>
      <c r="GY2600" s="69"/>
      <c r="GZ2600" s="69"/>
      <c r="HA2600" s="69"/>
      <c r="HB2600" s="69"/>
      <c r="HC2600" s="69"/>
      <c r="HD2600" s="69"/>
      <c r="HE2600" s="69"/>
      <c r="HF2600" s="69"/>
      <c r="HG2600" s="69"/>
      <c r="HH2600" s="69"/>
      <c r="HI2600" s="69"/>
      <c r="HJ2600" s="69"/>
      <c r="HK2600" s="69"/>
      <c r="HL2600" s="69"/>
      <c r="HM2600" s="69"/>
      <c r="HN2600" s="69"/>
      <c r="HO2600" s="69"/>
      <c r="HP2600" s="69"/>
      <c r="HQ2600" s="69"/>
      <c r="HR2600" s="69"/>
      <c r="HS2600" s="69"/>
      <c r="HT2600" s="69"/>
      <c r="HU2600" s="69"/>
      <c r="HV2600" s="69"/>
      <c r="HW2600" s="69"/>
      <c r="HX2600" s="69"/>
      <c r="HY2600" s="69"/>
      <c r="HZ2600" s="69"/>
      <c r="IA2600" s="69"/>
      <c r="IB2600" s="69"/>
      <c r="IC2600" s="69"/>
      <c r="ID2600" s="69"/>
      <c r="IE2600" s="69"/>
      <c r="IF2600" s="69"/>
      <c r="IG2600" s="69"/>
      <c r="IH2600" s="69"/>
      <c r="II2600" s="69"/>
      <c r="IJ2600" s="69"/>
      <c r="IK2600" s="69"/>
      <c r="IL2600" s="69"/>
      <c r="IM2600" s="69"/>
      <c r="IN2600" s="69"/>
    </row>
    <row r="2601" spans="1:248" s="70" customFormat="1" ht="32.1" customHeight="1" x14ac:dyDescent="0.2">
      <c r="A2601" s="33" t="s">
        <v>1398</v>
      </c>
      <c r="B2601" s="83">
        <v>52269</v>
      </c>
      <c r="C2601" s="34" t="s">
        <v>1399</v>
      </c>
      <c r="D2601" s="361">
        <v>25000</v>
      </c>
      <c r="E2601" s="69"/>
      <c r="F2601" s="69"/>
      <c r="G2601" s="69"/>
      <c r="H2601" s="69"/>
      <c r="I2601" s="69"/>
      <c r="J2601" s="69"/>
      <c r="N2601" s="69"/>
      <c r="O2601" s="69"/>
      <c r="P2601" s="69"/>
      <c r="Q2601" s="69"/>
      <c r="R2601" s="69"/>
      <c r="S2601" s="69"/>
      <c r="T2601" s="69"/>
      <c r="U2601" s="69"/>
      <c r="V2601" s="69"/>
      <c r="W2601" s="69"/>
      <c r="X2601" s="69"/>
      <c r="Y2601" s="69"/>
      <c r="Z2601" s="69"/>
      <c r="AA2601" s="69"/>
      <c r="AB2601" s="69"/>
      <c r="AC2601" s="69"/>
      <c r="AD2601" s="69"/>
      <c r="AE2601" s="69"/>
      <c r="AF2601" s="69"/>
      <c r="AG2601" s="69"/>
      <c r="AH2601" s="69"/>
      <c r="AI2601" s="69"/>
      <c r="AJ2601" s="69"/>
      <c r="AK2601" s="69"/>
      <c r="AL2601" s="69"/>
      <c r="AM2601" s="69"/>
      <c r="AN2601" s="69"/>
      <c r="AO2601" s="69"/>
      <c r="AP2601" s="69"/>
      <c r="AQ2601" s="69"/>
      <c r="AR2601" s="69"/>
      <c r="AS2601" s="69"/>
      <c r="AT2601" s="69"/>
      <c r="AU2601" s="69"/>
      <c r="AV2601" s="69"/>
      <c r="AW2601" s="69"/>
      <c r="AX2601" s="69"/>
      <c r="AY2601" s="69"/>
      <c r="AZ2601" s="69"/>
      <c r="BA2601" s="69"/>
      <c r="BB2601" s="69"/>
      <c r="BC2601" s="69"/>
      <c r="BD2601" s="69"/>
      <c r="BE2601" s="69"/>
      <c r="BF2601" s="69"/>
      <c r="BG2601" s="69"/>
      <c r="BH2601" s="69"/>
      <c r="BI2601" s="69"/>
      <c r="BJ2601" s="69"/>
      <c r="BK2601" s="69"/>
      <c r="BL2601" s="69"/>
      <c r="BM2601" s="69"/>
      <c r="BN2601" s="69"/>
      <c r="BO2601" s="69"/>
      <c r="BP2601" s="69"/>
      <c r="BQ2601" s="69"/>
      <c r="BR2601" s="69"/>
      <c r="BS2601" s="69"/>
      <c r="BT2601" s="69"/>
      <c r="BU2601" s="69"/>
      <c r="BV2601" s="69"/>
      <c r="BW2601" s="69"/>
      <c r="BX2601" s="69"/>
      <c r="BY2601" s="69"/>
      <c r="BZ2601" s="69"/>
      <c r="CA2601" s="69"/>
      <c r="CB2601" s="69"/>
      <c r="CC2601" s="69"/>
      <c r="CD2601" s="69"/>
      <c r="CE2601" s="69"/>
      <c r="CF2601" s="69"/>
      <c r="CG2601" s="69"/>
      <c r="CH2601" s="69"/>
      <c r="CI2601" s="69"/>
      <c r="CJ2601" s="69"/>
      <c r="CK2601" s="69"/>
      <c r="CL2601" s="69"/>
      <c r="CM2601" s="69"/>
      <c r="CN2601" s="69"/>
      <c r="CO2601" s="69"/>
      <c r="CP2601" s="69"/>
      <c r="CQ2601" s="69"/>
      <c r="CR2601" s="69"/>
      <c r="CS2601" s="69"/>
      <c r="CT2601" s="69"/>
      <c r="CU2601" s="69"/>
      <c r="CV2601" s="69"/>
      <c r="CW2601" s="69"/>
      <c r="CX2601" s="69"/>
      <c r="CY2601" s="69"/>
      <c r="CZ2601" s="69"/>
      <c r="DA2601" s="69"/>
      <c r="DB2601" s="69"/>
      <c r="DC2601" s="69"/>
      <c r="DD2601" s="69"/>
      <c r="DE2601" s="69"/>
      <c r="DF2601" s="69"/>
      <c r="DG2601" s="69"/>
      <c r="DH2601" s="69"/>
      <c r="DI2601" s="69"/>
      <c r="DJ2601" s="69"/>
      <c r="DK2601" s="69"/>
      <c r="DL2601" s="69"/>
      <c r="DM2601" s="69"/>
      <c r="DN2601" s="69"/>
      <c r="DO2601" s="69"/>
      <c r="DP2601" s="69"/>
      <c r="DQ2601" s="69"/>
      <c r="DR2601" s="69"/>
      <c r="DS2601" s="69"/>
      <c r="DT2601" s="69"/>
      <c r="DU2601" s="69"/>
      <c r="DV2601" s="69"/>
      <c r="DW2601" s="69"/>
      <c r="DX2601" s="69"/>
      <c r="DY2601" s="69"/>
      <c r="DZ2601" s="69"/>
      <c r="EA2601" s="69"/>
      <c r="EB2601" s="69"/>
      <c r="EC2601" s="69"/>
      <c r="ED2601" s="69"/>
      <c r="EE2601" s="69"/>
      <c r="EF2601" s="69"/>
      <c r="EG2601" s="69"/>
      <c r="EH2601" s="69"/>
      <c r="EI2601" s="69"/>
      <c r="EJ2601" s="69"/>
      <c r="EK2601" s="69"/>
      <c r="EL2601" s="69"/>
      <c r="EM2601" s="69"/>
      <c r="EN2601" s="69"/>
      <c r="EO2601" s="69"/>
      <c r="EP2601" s="69"/>
      <c r="EQ2601" s="69"/>
      <c r="ER2601" s="69"/>
      <c r="ES2601" s="69"/>
      <c r="ET2601" s="69"/>
      <c r="EU2601" s="69"/>
      <c r="EV2601" s="69"/>
      <c r="EW2601" s="69"/>
      <c r="EX2601" s="69"/>
      <c r="EY2601" s="69"/>
      <c r="EZ2601" s="69"/>
      <c r="FA2601" s="69"/>
      <c r="FB2601" s="69"/>
      <c r="FC2601" s="69"/>
      <c r="FD2601" s="69"/>
      <c r="FE2601" s="69"/>
      <c r="FF2601" s="69"/>
      <c r="FG2601" s="69"/>
      <c r="FH2601" s="69"/>
      <c r="FI2601" s="69"/>
      <c r="FJ2601" s="69"/>
      <c r="FK2601" s="69"/>
      <c r="FL2601" s="69"/>
      <c r="FM2601" s="69"/>
      <c r="FN2601" s="69"/>
      <c r="FO2601" s="69"/>
      <c r="FP2601" s="69"/>
      <c r="FQ2601" s="69"/>
      <c r="FR2601" s="69"/>
      <c r="FS2601" s="69"/>
      <c r="FT2601" s="69"/>
      <c r="FU2601" s="69"/>
      <c r="FV2601" s="69"/>
      <c r="FW2601" s="69"/>
      <c r="FX2601" s="69"/>
      <c r="FY2601" s="69"/>
      <c r="FZ2601" s="69"/>
      <c r="GA2601" s="69"/>
      <c r="GB2601" s="69"/>
      <c r="GC2601" s="69"/>
      <c r="GD2601" s="69"/>
      <c r="GE2601" s="69"/>
      <c r="GF2601" s="69"/>
      <c r="GG2601" s="69"/>
      <c r="GH2601" s="69"/>
      <c r="GI2601" s="69"/>
      <c r="GJ2601" s="69"/>
      <c r="GK2601" s="69"/>
      <c r="GL2601" s="69"/>
      <c r="GM2601" s="69"/>
      <c r="GN2601" s="69"/>
      <c r="GO2601" s="69"/>
      <c r="GP2601" s="69"/>
      <c r="GQ2601" s="69"/>
      <c r="GR2601" s="69"/>
      <c r="GS2601" s="69"/>
      <c r="GT2601" s="69"/>
      <c r="GU2601" s="69"/>
      <c r="GV2601" s="69"/>
      <c r="GW2601" s="69"/>
      <c r="GX2601" s="69"/>
      <c r="GY2601" s="69"/>
      <c r="GZ2601" s="69"/>
      <c r="HA2601" s="69"/>
      <c r="HB2601" s="69"/>
      <c r="HC2601" s="69"/>
      <c r="HD2601" s="69"/>
      <c r="HE2601" s="69"/>
      <c r="HF2601" s="69"/>
      <c r="HG2601" s="69"/>
      <c r="HH2601" s="69"/>
      <c r="HI2601" s="69"/>
      <c r="HJ2601" s="69"/>
      <c r="HK2601" s="69"/>
      <c r="HL2601" s="69"/>
      <c r="HM2601" s="69"/>
      <c r="HN2601" s="69"/>
      <c r="HO2601" s="69"/>
      <c r="HP2601" s="69"/>
      <c r="HQ2601" s="69"/>
      <c r="HR2601" s="69"/>
      <c r="HS2601" s="69"/>
      <c r="HT2601" s="69"/>
      <c r="HU2601" s="69"/>
      <c r="HV2601" s="69"/>
      <c r="HW2601" s="69"/>
      <c r="HX2601" s="69"/>
      <c r="HY2601" s="69"/>
      <c r="HZ2601" s="69"/>
      <c r="IA2601" s="69"/>
      <c r="IB2601" s="69"/>
      <c r="IC2601" s="69"/>
      <c r="ID2601" s="69"/>
      <c r="IE2601" s="69"/>
      <c r="IF2601" s="69"/>
      <c r="IG2601" s="69"/>
      <c r="IH2601" s="69"/>
      <c r="II2601" s="69"/>
      <c r="IJ2601" s="69"/>
      <c r="IK2601" s="69"/>
      <c r="IL2601" s="69"/>
      <c r="IM2601" s="69"/>
      <c r="IN2601" s="69"/>
    </row>
    <row r="2602" spans="1:248" s="70" customFormat="1" ht="32.1" customHeight="1" x14ac:dyDescent="0.2">
      <c r="A2602" s="33" t="s">
        <v>1400</v>
      </c>
      <c r="B2602" s="83">
        <v>52270</v>
      </c>
      <c r="C2602" s="34" t="s">
        <v>1401</v>
      </c>
      <c r="D2602" s="361">
        <v>20000</v>
      </c>
      <c r="E2602" s="69"/>
      <c r="F2602" s="69"/>
      <c r="G2602" s="69"/>
      <c r="H2602" s="69"/>
      <c r="I2602" s="69"/>
      <c r="J2602" s="69"/>
      <c r="N2602" s="69"/>
      <c r="O2602" s="69"/>
      <c r="P2602" s="69"/>
      <c r="Q2602" s="69"/>
      <c r="R2602" s="69"/>
      <c r="S2602" s="69"/>
      <c r="T2602" s="69"/>
      <c r="U2602" s="69"/>
      <c r="V2602" s="69"/>
      <c r="W2602" s="69"/>
      <c r="X2602" s="69"/>
      <c r="Y2602" s="69"/>
      <c r="Z2602" s="69"/>
      <c r="AA2602" s="69"/>
      <c r="AB2602" s="69"/>
      <c r="AC2602" s="69"/>
      <c r="AD2602" s="69"/>
      <c r="AE2602" s="69"/>
      <c r="AF2602" s="69"/>
      <c r="AG2602" s="69"/>
      <c r="AH2602" s="69"/>
      <c r="AI2602" s="69"/>
      <c r="AJ2602" s="69"/>
      <c r="AK2602" s="69"/>
      <c r="AL2602" s="69"/>
      <c r="AM2602" s="69"/>
      <c r="AN2602" s="69"/>
      <c r="AO2602" s="69"/>
      <c r="AP2602" s="69"/>
      <c r="AQ2602" s="69"/>
      <c r="AR2602" s="69"/>
      <c r="AS2602" s="69"/>
      <c r="AT2602" s="69"/>
      <c r="AU2602" s="69"/>
      <c r="AV2602" s="69"/>
      <c r="AW2602" s="69"/>
      <c r="AX2602" s="69"/>
      <c r="AY2602" s="69"/>
      <c r="AZ2602" s="69"/>
      <c r="BA2602" s="69"/>
      <c r="BB2602" s="69"/>
      <c r="BC2602" s="69"/>
      <c r="BD2602" s="69"/>
      <c r="BE2602" s="69"/>
      <c r="BF2602" s="69"/>
      <c r="BG2602" s="69"/>
      <c r="BH2602" s="69"/>
      <c r="BI2602" s="69"/>
      <c r="BJ2602" s="69"/>
      <c r="BK2602" s="69"/>
      <c r="BL2602" s="69"/>
      <c r="BM2602" s="69"/>
      <c r="BN2602" s="69"/>
      <c r="BO2602" s="69"/>
      <c r="BP2602" s="69"/>
      <c r="BQ2602" s="69"/>
      <c r="BR2602" s="69"/>
      <c r="BS2602" s="69"/>
      <c r="BT2602" s="69"/>
      <c r="BU2602" s="69"/>
      <c r="BV2602" s="69"/>
      <c r="BW2602" s="69"/>
      <c r="BX2602" s="69"/>
      <c r="BY2602" s="69"/>
      <c r="BZ2602" s="69"/>
      <c r="CA2602" s="69"/>
      <c r="CB2602" s="69"/>
      <c r="CC2602" s="69"/>
      <c r="CD2602" s="69"/>
      <c r="CE2602" s="69"/>
      <c r="CF2602" s="69"/>
      <c r="CG2602" s="69"/>
      <c r="CH2602" s="69"/>
      <c r="CI2602" s="69"/>
      <c r="CJ2602" s="69"/>
      <c r="CK2602" s="69"/>
      <c r="CL2602" s="69"/>
      <c r="CM2602" s="69"/>
      <c r="CN2602" s="69"/>
      <c r="CO2602" s="69"/>
      <c r="CP2602" s="69"/>
      <c r="CQ2602" s="69"/>
      <c r="CR2602" s="69"/>
      <c r="CS2602" s="69"/>
      <c r="CT2602" s="69"/>
      <c r="CU2602" s="69"/>
      <c r="CV2602" s="69"/>
      <c r="CW2602" s="69"/>
      <c r="CX2602" s="69"/>
      <c r="CY2602" s="69"/>
      <c r="CZ2602" s="69"/>
      <c r="DA2602" s="69"/>
      <c r="DB2602" s="69"/>
      <c r="DC2602" s="69"/>
      <c r="DD2602" s="69"/>
      <c r="DE2602" s="69"/>
      <c r="DF2602" s="69"/>
      <c r="DG2602" s="69"/>
      <c r="DH2602" s="69"/>
      <c r="DI2602" s="69"/>
      <c r="DJ2602" s="69"/>
      <c r="DK2602" s="69"/>
      <c r="DL2602" s="69"/>
      <c r="DM2602" s="69"/>
      <c r="DN2602" s="69"/>
      <c r="DO2602" s="69"/>
      <c r="DP2602" s="69"/>
      <c r="DQ2602" s="69"/>
      <c r="DR2602" s="69"/>
      <c r="DS2602" s="69"/>
      <c r="DT2602" s="69"/>
      <c r="DU2602" s="69"/>
      <c r="DV2602" s="69"/>
      <c r="DW2602" s="69"/>
      <c r="DX2602" s="69"/>
      <c r="DY2602" s="69"/>
      <c r="DZ2602" s="69"/>
      <c r="EA2602" s="69"/>
      <c r="EB2602" s="69"/>
      <c r="EC2602" s="69"/>
      <c r="ED2602" s="69"/>
      <c r="EE2602" s="69"/>
      <c r="EF2602" s="69"/>
      <c r="EG2602" s="69"/>
      <c r="EH2602" s="69"/>
      <c r="EI2602" s="69"/>
      <c r="EJ2602" s="69"/>
      <c r="EK2602" s="69"/>
      <c r="EL2602" s="69"/>
      <c r="EM2602" s="69"/>
      <c r="EN2602" s="69"/>
      <c r="EO2602" s="69"/>
      <c r="EP2602" s="69"/>
      <c r="EQ2602" s="69"/>
      <c r="ER2602" s="69"/>
      <c r="ES2602" s="69"/>
      <c r="ET2602" s="69"/>
      <c r="EU2602" s="69"/>
      <c r="EV2602" s="69"/>
      <c r="EW2602" s="69"/>
      <c r="EX2602" s="69"/>
      <c r="EY2602" s="69"/>
      <c r="EZ2602" s="69"/>
      <c r="FA2602" s="69"/>
      <c r="FB2602" s="69"/>
      <c r="FC2602" s="69"/>
      <c r="FD2602" s="69"/>
      <c r="FE2602" s="69"/>
      <c r="FF2602" s="69"/>
      <c r="FG2602" s="69"/>
      <c r="FH2602" s="69"/>
      <c r="FI2602" s="69"/>
      <c r="FJ2602" s="69"/>
      <c r="FK2602" s="69"/>
      <c r="FL2602" s="69"/>
      <c r="FM2602" s="69"/>
      <c r="FN2602" s="69"/>
      <c r="FO2602" s="69"/>
      <c r="FP2602" s="69"/>
      <c r="FQ2602" s="69"/>
      <c r="FR2602" s="69"/>
      <c r="FS2602" s="69"/>
      <c r="FT2602" s="69"/>
      <c r="FU2602" s="69"/>
      <c r="FV2602" s="69"/>
      <c r="FW2602" s="69"/>
      <c r="FX2602" s="69"/>
      <c r="FY2602" s="69"/>
      <c r="FZ2602" s="69"/>
      <c r="GA2602" s="69"/>
      <c r="GB2602" s="69"/>
      <c r="GC2602" s="69"/>
      <c r="GD2602" s="69"/>
      <c r="GE2602" s="69"/>
      <c r="GF2602" s="69"/>
      <c r="GG2602" s="69"/>
      <c r="GH2602" s="69"/>
      <c r="GI2602" s="69"/>
      <c r="GJ2602" s="69"/>
      <c r="GK2602" s="69"/>
      <c r="GL2602" s="69"/>
      <c r="GM2602" s="69"/>
      <c r="GN2602" s="69"/>
      <c r="GO2602" s="69"/>
      <c r="GP2602" s="69"/>
      <c r="GQ2602" s="69"/>
      <c r="GR2602" s="69"/>
      <c r="GS2602" s="69"/>
      <c r="GT2602" s="69"/>
      <c r="GU2602" s="69"/>
      <c r="GV2602" s="69"/>
      <c r="GW2602" s="69"/>
      <c r="GX2602" s="69"/>
      <c r="GY2602" s="69"/>
      <c r="GZ2602" s="69"/>
      <c r="HA2602" s="69"/>
      <c r="HB2602" s="69"/>
      <c r="HC2602" s="69"/>
      <c r="HD2602" s="69"/>
      <c r="HE2602" s="69"/>
      <c r="HF2602" s="69"/>
      <c r="HG2602" s="69"/>
      <c r="HH2602" s="69"/>
      <c r="HI2602" s="69"/>
      <c r="HJ2602" s="69"/>
      <c r="HK2602" s="69"/>
      <c r="HL2602" s="69"/>
      <c r="HM2602" s="69"/>
      <c r="HN2602" s="69"/>
      <c r="HO2602" s="69"/>
      <c r="HP2602" s="69"/>
      <c r="HQ2602" s="69"/>
      <c r="HR2602" s="69"/>
      <c r="HS2602" s="69"/>
      <c r="HT2602" s="69"/>
      <c r="HU2602" s="69"/>
      <c r="HV2602" s="69"/>
      <c r="HW2602" s="69"/>
      <c r="HX2602" s="69"/>
      <c r="HY2602" s="69"/>
      <c r="HZ2602" s="69"/>
      <c r="IA2602" s="69"/>
      <c r="IB2602" s="69"/>
      <c r="IC2602" s="69"/>
      <c r="ID2602" s="69"/>
      <c r="IE2602" s="69"/>
      <c r="IF2602" s="69"/>
      <c r="IG2602" s="69"/>
      <c r="IH2602" s="69"/>
      <c r="II2602" s="69"/>
      <c r="IJ2602" s="69"/>
      <c r="IK2602" s="69"/>
      <c r="IL2602" s="69"/>
      <c r="IM2602" s="69"/>
      <c r="IN2602" s="69"/>
    </row>
    <row r="2603" spans="1:248" s="70" customFormat="1" ht="32.1" customHeight="1" x14ac:dyDescent="0.2">
      <c r="A2603" s="33" t="s">
        <v>1402</v>
      </c>
      <c r="B2603" s="83">
        <v>52271</v>
      </c>
      <c r="C2603" s="34" t="s">
        <v>1403</v>
      </c>
      <c r="D2603" s="361">
        <v>20000</v>
      </c>
      <c r="E2603" s="69"/>
      <c r="F2603" s="69"/>
      <c r="G2603" s="69"/>
      <c r="H2603" s="69"/>
      <c r="I2603" s="69"/>
      <c r="J2603" s="69"/>
      <c r="N2603" s="69"/>
      <c r="O2603" s="69"/>
      <c r="P2603" s="69"/>
      <c r="Q2603" s="69"/>
      <c r="R2603" s="69"/>
      <c r="S2603" s="69"/>
      <c r="T2603" s="69"/>
      <c r="U2603" s="69"/>
      <c r="V2603" s="69"/>
      <c r="W2603" s="69"/>
      <c r="X2603" s="69"/>
      <c r="Y2603" s="69"/>
      <c r="Z2603" s="69"/>
      <c r="AA2603" s="69"/>
      <c r="AB2603" s="69"/>
      <c r="AC2603" s="69"/>
      <c r="AD2603" s="69"/>
      <c r="AE2603" s="69"/>
      <c r="AF2603" s="69"/>
      <c r="AG2603" s="69"/>
      <c r="AH2603" s="69"/>
      <c r="AI2603" s="69"/>
      <c r="AJ2603" s="69"/>
      <c r="AK2603" s="69"/>
      <c r="AL2603" s="69"/>
      <c r="AM2603" s="69"/>
      <c r="AN2603" s="69"/>
      <c r="AO2603" s="69"/>
      <c r="AP2603" s="69"/>
      <c r="AQ2603" s="69"/>
      <c r="AR2603" s="69"/>
      <c r="AS2603" s="69"/>
      <c r="AT2603" s="69"/>
      <c r="AU2603" s="69"/>
      <c r="AV2603" s="69"/>
      <c r="AW2603" s="69"/>
      <c r="AX2603" s="69"/>
      <c r="AY2603" s="69"/>
      <c r="AZ2603" s="69"/>
      <c r="BA2603" s="69"/>
      <c r="BB2603" s="69"/>
      <c r="BC2603" s="69"/>
      <c r="BD2603" s="69"/>
      <c r="BE2603" s="69"/>
      <c r="BF2603" s="69"/>
      <c r="BG2603" s="69"/>
      <c r="BH2603" s="69"/>
      <c r="BI2603" s="69"/>
      <c r="BJ2603" s="69"/>
      <c r="BK2603" s="69"/>
      <c r="BL2603" s="69"/>
      <c r="BM2603" s="69"/>
      <c r="BN2603" s="69"/>
      <c r="BO2603" s="69"/>
      <c r="BP2603" s="69"/>
      <c r="BQ2603" s="69"/>
      <c r="BR2603" s="69"/>
      <c r="BS2603" s="69"/>
      <c r="BT2603" s="69"/>
      <c r="BU2603" s="69"/>
      <c r="BV2603" s="69"/>
      <c r="BW2603" s="69"/>
      <c r="BX2603" s="69"/>
      <c r="BY2603" s="69"/>
      <c r="BZ2603" s="69"/>
      <c r="CA2603" s="69"/>
      <c r="CB2603" s="69"/>
      <c r="CC2603" s="69"/>
      <c r="CD2603" s="69"/>
      <c r="CE2603" s="69"/>
      <c r="CF2603" s="69"/>
      <c r="CG2603" s="69"/>
      <c r="CH2603" s="69"/>
      <c r="CI2603" s="69"/>
      <c r="CJ2603" s="69"/>
      <c r="CK2603" s="69"/>
      <c r="CL2603" s="69"/>
      <c r="CM2603" s="69"/>
      <c r="CN2603" s="69"/>
      <c r="CO2603" s="69"/>
      <c r="CP2603" s="69"/>
      <c r="CQ2603" s="69"/>
      <c r="CR2603" s="69"/>
      <c r="CS2603" s="69"/>
      <c r="CT2603" s="69"/>
      <c r="CU2603" s="69"/>
      <c r="CV2603" s="69"/>
      <c r="CW2603" s="69"/>
      <c r="CX2603" s="69"/>
      <c r="CY2603" s="69"/>
      <c r="CZ2603" s="69"/>
      <c r="DA2603" s="69"/>
      <c r="DB2603" s="69"/>
      <c r="DC2603" s="69"/>
      <c r="DD2603" s="69"/>
      <c r="DE2603" s="69"/>
      <c r="DF2603" s="69"/>
      <c r="DG2603" s="69"/>
      <c r="DH2603" s="69"/>
      <c r="DI2603" s="69"/>
      <c r="DJ2603" s="69"/>
      <c r="DK2603" s="69"/>
      <c r="DL2603" s="69"/>
      <c r="DM2603" s="69"/>
      <c r="DN2603" s="69"/>
      <c r="DO2603" s="69"/>
      <c r="DP2603" s="69"/>
      <c r="DQ2603" s="69"/>
      <c r="DR2603" s="69"/>
      <c r="DS2603" s="69"/>
      <c r="DT2603" s="69"/>
      <c r="DU2603" s="69"/>
      <c r="DV2603" s="69"/>
      <c r="DW2603" s="69"/>
      <c r="DX2603" s="69"/>
      <c r="DY2603" s="69"/>
      <c r="DZ2603" s="69"/>
      <c r="EA2603" s="69"/>
      <c r="EB2603" s="69"/>
      <c r="EC2603" s="69"/>
      <c r="ED2603" s="69"/>
      <c r="EE2603" s="69"/>
      <c r="EF2603" s="69"/>
      <c r="EG2603" s="69"/>
      <c r="EH2603" s="69"/>
      <c r="EI2603" s="69"/>
      <c r="EJ2603" s="69"/>
      <c r="EK2603" s="69"/>
      <c r="EL2603" s="69"/>
      <c r="EM2603" s="69"/>
      <c r="EN2603" s="69"/>
      <c r="EO2603" s="69"/>
      <c r="EP2603" s="69"/>
      <c r="EQ2603" s="69"/>
      <c r="ER2603" s="69"/>
      <c r="ES2603" s="69"/>
      <c r="ET2603" s="69"/>
      <c r="EU2603" s="69"/>
      <c r="EV2603" s="69"/>
      <c r="EW2603" s="69"/>
      <c r="EX2603" s="69"/>
      <c r="EY2603" s="69"/>
      <c r="EZ2603" s="69"/>
      <c r="FA2603" s="69"/>
      <c r="FB2603" s="69"/>
      <c r="FC2603" s="69"/>
      <c r="FD2603" s="69"/>
      <c r="FE2603" s="69"/>
      <c r="FF2603" s="69"/>
      <c r="FG2603" s="69"/>
      <c r="FH2603" s="69"/>
      <c r="FI2603" s="69"/>
      <c r="FJ2603" s="69"/>
      <c r="FK2603" s="69"/>
      <c r="FL2603" s="69"/>
      <c r="FM2603" s="69"/>
      <c r="FN2603" s="69"/>
      <c r="FO2603" s="69"/>
      <c r="FP2603" s="69"/>
      <c r="FQ2603" s="69"/>
      <c r="FR2603" s="69"/>
      <c r="FS2603" s="69"/>
      <c r="FT2603" s="69"/>
      <c r="FU2603" s="69"/>
      <c r="FV2603" s="69"/>
      <c r="FW2603" s="69"/>
      <c r="FX2603" s="69"/>
      <c r="FY2603" s="69"/>
      <c r="FZ2603" s="69"/>
      <c r="GA2603" s="69"/>
      <c r="GB2603" s="69"/>
      <c r="GC2603" s="69"/>
      <c r="GD2603" s="69"/>
      <c r="GE2603" s="69"/>
      <c r="GF2603" s="69"/>
      <c r="GG2603" s="69"/>
      <c r="GH2603" s="69"/>
      <c r="GI2603" s="69"/>
      <c r="GJ2603" s="69"/>
      <c r="GK2603" s="69"/>
      <c r="GL2603" s="69"/>
      <c r="GM2603" s="69"/>
      <c r="GN2603" s="69"/>
      <c r="GO2603" s="69"/>
      <c r="GP2603" s="69"/>
      <c r="GQ2603" s="69"/>
      <c r="GR2603" s="69"/>
      <c r="GS2603" s="69"/>
      <c r="GT2603" s="69"/>
      <c r="GU2603" s="69"/>
      <c r="GV2603" s="69"/>
      <c r="GW2603" s="69"/>
      <c r="GX2603" s="69"/>
      <c r="GY2603" s="69"/>
      <c r="GZ2603" s="69"/>
      <c r="HA2603" s="69"/>
      <c r="HB2603" s="69"/>
      <c r="HC2603" s="69"/>
      <c r="HD2603" s="69"/>
      <c r="HE2603" s="69"/>
      <c r="HF2603" s="69"/>
      <c r="HG2603" s="69"/>
      <c r="HH2603" s="69"/>
      <c r="HI2603" s="69"/>
      <c r="HJ2603" s="69"/>
      <c r="HK2603" s="69"/>
      <c r="HL2603" s="69"/>
      <c r="HM2603" s="69"/>
      <c r="HN2603" s="69"/>
      <c r="HO2603" s="69"/>
      <c r="HP2603" s="69"/>
      <c r="HQ2603" s="69"/>
      <c r="HR2603" s="69"/>
      <c r="HS2603" s="69"/>
      <c r="HT2603" s="69"/>
      <c r="HU2603" s="69"/>
      <c r="HV2603" s="69"/>
      <c r="HW2603" s="69"/>
      <c r="HX2603" s="69"/>
      <c r="HY2603" s="69"/>
      <c r="HZ2603" s="69"/>
      <c r="IA2603" s="69"/>
      <c r="IB2603" s="69"/>
      <c r="IC2603" s="69"/>
      <c r="ID2603" s="69"/>
      <c r="IE2603" s="69"/>
      <c r="IF2603" s="69"/>
      <c r="IG2603" s="69"/>
      <c r="IH2603" s="69"/>
      <c r="II2603" s="69"/>
      <c r="IJ2603" s="69"/>
      <c r="IK2603" s="69"/>
      <c r="IL2603" s="69"/>
      <c r="IM2603" s="69"/>
      <c r="IN2603" s="69"/>
    </row>
    <row r="2604" spans="1:248" s="70" customFormat="1" ht="32.1" customHeight="1" x14ac:dyDescent="0.2">
      <c r="A2604" s="33" t="s">
        <v>1404</v>
      </c>
      <c r="B2604" s="83">
        <v>52272</v>
      </c>
      <c r="C2604" s="34" t="s">
        <v>1405</v>
      </c>
      <c r="D2604" s="361">
        <v>8000</v>
      </c>
      <c r="E2604" s="69"/>
      <c r="F2604" s="69"/>
      <c r="G2604" s="69"/>
      <c r="H2604" s="69"/>
      <c r="I2604" s="69"/>
      <c r="J2604" s="69"/>
      <c r="N2604" s="69"/>
      <c r="O2604" s="69"/>
      <c r="P2604" s="69"/>
      <c r="Q2604" s="69"/>
      <c r="R2604" s="69"/>
      <c r="S2604" s="69"/>
      <c r="T2604" s="69"/>
      <c r="U2604" s="69"/>
      <c r="V2604" s="69"/>
      <c r="W2604" s="69"/>
      <c r="X2604" s="69"/>
      <c r="Y2604" s="69"/>
      <c r="Z2604" s="69"/>
      <c r="AA2604" s="69"/>
      <c r="AB2604" s="69"/>
      <c r="AC2604" s="69"/>
      <c r="AD2604" s="69"/>
      <c r="AE2604" s="69"/>
      <c r="AF2604" s="69"/>
      <c r="AG2604" s="69"/>
      <c r="AH2604" s="69"/>
      <c r="AI2604" s="69"/>
      <c r="AJ2604" s="69"/>
      <c r="AK2604" s="69"/>
      <c r="AL2604" s="69"/>
      <c r="AM2604" s="69"/>
      <c r="AN2604" s="69"/>
      <c r="AO2604" s="69"/>
      <c r="AP2604" s="69"/>
      <c r="AQ2604" s="69"/>
      <c r="AR2604" s="69"/>
      <c r="AS2604" s="69"/>
      <c r="AT2604" s="69"/>
      <c r="AU2604" s="69"/>
      <c r="AV2604" s="69"/>
      <c r="AW2604" s="69"/>
      <c r="AX2604" s="69"/>
      <c r="AY2604" s="69"/>
      <c r="AZ2604" s="69"/>
      <c r="BA2604" s="69"/>
      <c r="BB2604" s="69"/>
      <c r="BC2604" s="69"/>
      <c r="BD2604" s="69"/>
      <c r="BE2604" s="69"/>
      <c r="BF2604" s="69"/>
      <c r="BG2604" s="69"/>
      <c r="BH2604" s="69"/>
      <c r="BI2604" s="69"/>
      <c r="BJ2604" s="69"/>
      <c r="BK2604" s="69"/>
      <c r="BL2604" s="69"/>
      <c r="BM2604" s="69"/>
      <c r="BN2604" s="69"/>
      <c r="BO2604" s="69"/>
      <c r="BP2604" s="69"/>
      <c r="BQ2604" s="69"/>
      <c r="BR2604" s="69"/>
      <c r="BS2604" s="69"/>
      <c r="BT2604" s="69"/>
      <c r="BU2604" s="69"/>
      <c r="BV2604" s="69"/>
      <c r="BW2604" s="69"/>
      <c r="BX2604" s="69"/>
      <c r="BY2604" s="69"/>
      <c r="BZ2604" s="69"/>
      <c r="CA2604" s="69"/>
      <c r="CB2604" s="69"/>
      <c r="CC2604" s="69"/>
      <c r="CD2604" s="69"/>
      <c r="CE2604" s="69"/>
      <c r="CF2604" s="69"/>
      <c r="CG2604" s="69"/>
      <c r="CH2604" s="69"/>
      <c r="CI2604" s="69"/>
      <c r="CJ2604" s="69"/>
      <c r="CK2604" s="69"/>
      <c r="CL2604" s="69"/>
      <c r="CM2604" s="69"/>
      <c r="CN2604" s="69"/>
      <c r="CO2604" s="69"/>
      <c r="CP2604" s="69"/>
      <c r="CQ2604" s="69"/>
      <c r="CR2604" s="69"/>
      <c r="CS2604" s="69"/>
      <c r="CT2604" s="69"/>
      <c r="CU2604" s="69"/>
      <c r="CV2604" s="69"/>
      <c r="CW2604" s="69"/>
      <c r="CX2604" s="69"/>
      <c r="CY2604" s="69"/>
      <c r="CZ2604" s="69"/>
      <c r="DA2604" s="69"/>
      <c r="DB2604" s="69"/>
      <c r="DC2604" s="69"/>
      <c r="DD2604" s="69"/>
      <c r="DE2604" s="69"/>
      <c r="DF2604" s="69"/>
      <c r="DG2604" s="69"/>
      <c r="DH2604" s="69"/>
      <c r="DI2604" s="69"/>
      <c r="DJ2604" s="69"/>
      <c r="DK2604" s="69"/>
      <c r="DL2604" s="69"/>
      <c r="DM2604" s="69"/>
      <c r="DN2604" s="69"/>
      <c r="DO2604" s="69"/>
      <c r="DP2604" s="69"/>
      <c r="DQ2604" s="69"/>
      <c r="DR2604" s="69"/>
      <c r="DS2604" s="69"/>
      <c r="DT2604" s="69"/>
      <c r="DU2604" s="69"/>
      <c r="DV2604" s="69"/>
      <c r="DW2604" s="69"/>
      <c r="DX2604" s="69"/>
      <c r="DY2604" s="69"/>
      <c r="DZ2604" s="69"/>
      <c r="EA2604" s="69"/>
      <c r="EB2604" s="69"/>
      <c r="EC2604" s="69"/>
      <c r="ED2604" s="69"/>
      <c r="EE2604" s="69"/>
      <c r="EF2604" s="69"/>
      <c r="EG2604" s="69"/>
      <c r="EH2604" s="69"/>
      <c r="EI2604" s="69"/>
      <c r="EJ2604" s="69"/>
      <c r="EK2604" s="69"/>
      <c r="EL2604" s="69"/>
      <c r="EM2604" s="69"/>
      <c r="EN2604" s="69"/>
      <c r="EO2604" s="69"/>
      <c r="EP2604" s="69"/>
      <c r="EQ2604" s="69"/>
      <c r="ER2604" s="69"/>
      <c r="ES2604" s="69"/>
      <c r="ET2604" s="69"/>
      <c r="EU2604" s="69"/>
      <c r="EV2604" s="69"/>
      <c r="EW2604" s="69"/>
      <c r="EX2604" s="69"/>
      <c r="EY2604" s="69"/>
      <c r="EZ2604" s="69"/>
      <c r="FA2604" s="69"/>
      <c r="FB2604" s="69"/>
      <c r="FC2604" s="69"/>
      <c r="FD2604" s="69"/>
      <c r="FE2604" s="69"/>
      <c r="FF2604" s="69"/>
      <c r="FG2604" s="69"/>
      <c r="FH2604" s="69"/>
      <c r="FI2604" s="69"/>
      <c r="FJ2604" s="69"/>
      <c r="FK2604" s="69"/>
      <c r="FL2604" s="69"/>
      <c r="FM2604" s="69"/>
      <c r="FN2604" s="69"/>
      <c r="FO2604" s="69"/>
      <c r="FP2604" s="69"/>
      <c r="FQ2604" s="69"/>
      <c r="FR2604" s="69"/>
      <c r="FS2604" s="69"/>
      <c r="FT2604" s="69"/>
      <c r="FU2604" s="69"/>
      <c r="FV2604" s="69"/>
      <c r="FW2604" s="69"/>
      <c r="FX2604" s="69"/>
      <c r="FY2604" s="69"/>
      <c r="FZ2604" s="69"/>
      <c r="GA2604" s="69"/>
      <c r="GB2604" s="69"/>
      <c r="GC2604" s="69"/>
      <c r="GD2604" s="69"/>
      <c r="GE2604" s="69"/>
      <c r="GF2604" s="69"/>
      <c r="GG2604" s="69"/>
      <c r="GH2604" s="69"/>
      <c r="GI2604" s="69"/>
      <c r="GJ2604" s="69"/>
      <c r="GK2604" s="69"/>
      <c r="GL2604" s="69"/>
      <c r="GM2604" s="69"/>
      <c r="GN2604" s="69"/>
      <c r="GO2604" s="69"/>
      <c r="GP2604" s="69"/>
      <c r="GQ2604" s="69"/>
      <c r="GR2604" s="69"/>
      <c r="GS2604" s="69"/>
      <c r="GT2604" s="69"/>
      <c r="GU2604" s="69"/>
      <c r="GV2604" s="69"/>
      <c r="GW2604" s="69"/>
      <c r="GX2604" s="69"/>
      <c r="GY2604" s="69"/>
      <c r="GZ2604" s="69"/>
      <c r="HA2604" s="69"/>
      <c r="HB2604" s="69"/>
      <c r="HC2604" s="69"/>
      <c r="HD2604" s="69"/>
      <c r="HE2604" s="69"/>
      <c r="HF2604" s="69"/>
      <c r="HG2604" s="69"/>
      <c r="HH2604" s="69"/>
      <c r="HI2604" s="69"/>
      <c r="HJ2604" s="69"/>
      <c r="HK2604" s="69"/>
      <c r="HL2604" s="69"/>
      <c r="HM2604" s="69"/>
      <c r="HN2604" s="69"/>
      <c r="HO2604" s="69"/>
      <c r="HP2604" s="69"/>
      <c r="HQ2604" s="69"/>
      <c r="HR2604" s="69"/>
      <c r="HS2604" s="69"/>
      <c r="HT2604" s="69"/>
      <c r="HU2604" s="69"/>
      <c r="HV2604" s="69"/>
      <c r="HW2604" s="69"/>
      <c r="HX2604" s="69"/>
      <c r="HY2604" s="69"/>
      <c r="HZ2604" s="69"/>
      <c r="IA2604" s="69"/>
      <c r="IB2604" s="69"/>
      <c r="IC2604" s="69"/>
      <c r="ID2604" s="69"/>
      <c r="IE2604" s="69"/>
      <c r="IF2604" s="69"/>
      <c r="IG2604" s="69"/>
      <c r="IH2604" s="69"/>
      <c r="II2604" s="69"/>
      <c r="IJ2604" s="69"/>
      <c r="IK2604" s="69"/>
      <c r="IL2604" s="69"/>
      <c r="IM2604" s="69"/>
      <c r="IN2604" s="69"/>
    </row>
    <row r="2605" spans="1:248" s="70" customFormat="1" ht="32.1" customHeight="1" x14ac:dyDescent="0.2">
      <c r="A2605" s="33" t="s">
        <v>1406</v>
      </c>
      <c r="B2605" s="83">
        <v>52273</v>
      </c>
      <c r="C2605" s="34" t="s">
        <v>1407</v>
      </c>
      <c r="D2605" s="361">
        <v>20000</v>
      </c>
      <c r="E2605" s="69"/>
      <c r="F2605" s="69"/>
      <c r="G2605" s="69"/>
      <c r="H2605" s="69"/>
      <c r="I2605" s="69"/>
      <c r="J2605" s="69"/>
      <c r="N2605" s="69"/>
      <c r="O2605" s="69"/>
      <c r="P2605" s="69"/>
      <c r="Q2605" s="69"/>
      <c r="R2605" s="69"/>
      <c r="S2605" s="69"/>
      <c r="T2605" s="69"/>
      <c r="U2605" s="69"/>
      <c r="V2605" s="69"/>
      <c r="W2605" s="69"/>
      <c r="X2605" s="69"/>
      <c r="Y2605" s="69"/>
      <c r="Z2605" s="69"/>
      <c r="AA2605" s="69"/>
      <c r="AB2605" s="69"/>
      <c r="AC2605" s="69"/>
      <c r="AD2605" s="69"/>
      <c r="AE2605" s="69"/>
      <c r="AF2605" s="69"/>
      <c r="AG2605" s="69"/>
      <c r="AH2605" s="69"/>
      <c r="AI2605" s="69"/>
      <c r="AJ2605" s="69"/>
      <c r="AK2605" s="69"/>
      <c r="AL2605" s="69"/>
      <c r="AM2605" s="69"/>
      <c r="AN2605" s="69"/>
      <c r="AO2605" s="69"/>
      <c r="AP2605" s="69"/>
      <c r="AQ2605" s="69"/>
      <c r="AR2605" s="69"/>
      <c r="AS2605" s="69"/>
      <c r="AT2605" s="69"/>
      <c r="AU2605" s="69"/>
      <c r="AV2605" s="69"/>
      <c r="AW2605" s="69"/>
      <c r="AX2605" s="69"/>
      <c r="AY2605" s="69"/>
      <c r="AZ2605" s="69"/>
      <c r="BA2605" s="69"/>
      <c r="BB2605" s="69"/>
      <c r="BC2605" s="69"/>
      <c r="BD2605" s="69"/>
      <c r="BE2605" s="69"/>
      <c r="BF2605" s="69"/>
      <c r="BG2605" s="69"/>
      <c r="BH2605" s="69"/>
      <c r="BI2605" s="69"/>
      <c r="BJ2605" s="69"/>
      <c r="BK2605" s="69"/>
      <c r="BL2605" s="69"/>
      <c r="BM2605" s="69"/>
      <c r="BN2605" s="69"/>
      <c r="BO2605" s="69"/>
      <c r="BP2605" s="69"/>
      <c r="BQ2605" s="69"/>
      <c r="BR2605" s="69"/>
      <c r="BS2605" s="69"/>
      <c r="BT2605" s="69"/>
      <c r="BU2605" s="69"/>
      <c r="BV2605" s="69"/>
      <c r="BW2605" s="69"/>
      <c r="BX2605" s="69"/>
      <c r="BY2605" s="69"/>
      <c r="BZ2605" s="69"/>
      <c r="CA2605" s="69"/>
      <c r="CB2605" s="69"/>
      <c r="CC2605" s="69"/>
      <c r="CD2605" s="69"/>
      <c r="CE2605" s="69"/>
      <c r="CF2605" s="69"/>
      <c r="CG2605" s="69"/>
      <c r="CH2605" s="69"/>
      <c r="CI2605" s="69"/>
      <c r="CJ2605" s="69"/>
      <c r="CK2605" s="69"/>
      <c r="CL2605" s="69"/>
      <c r="CM2605" s="69"/>
      <c r="CN2605" s="69"/>
      <c r="CO2605" s="69"/>
      <c r="CP2605" s="69"/>
      <c r="CQ2605" s="69"/>
      <c r="CR2605" s="69"/>
      <c r="CS2605" s="69"/>
      <c r="CT2605" s="69"/>
      <c r="CU2605" s="69"/>
      <c r="CV2605" s="69"/>
      <c r="CW2605" s="69"/>
      <c r="CX2605" s="69"/>
      <c r="CY2605" s="69"/>
      <c r="CZ2605" s="69"/>
      <c r="DA2605" s="69"/>
      <c r="DB2605" s="69"/>
      <c r="DC2605" s="69"/>
      <c r="DD2605" s="69"/>
      <c r="DE2605" s="69"/>
      <c r="DF2605" s="69"/>
      <c r="DG2605" s="69"/>
      <c r="DH2605" s="69"/>
      <c r="DI2605" s="69"/>
      <c r="DJ2605" s="69"/>
      <c r="DK2605" s="69"/>
      <c r="DL2605" s="69"/>
      <c r="DM2605" s="69"/>
      <c r="DN2605" s="69"/>
      <c r="DO2605" s="69"/>
      <c r="DP2605" s="69"/>
      <c r="DQ2605" s="69"/>
      <c r="DR2605" s="69"/>
      <c r="DS2605" s="69"/>
      <c r="DT2605" s="69"/>
      <c r="DU2605" s="69"/>
      <c r="DV2605" s="69"/>
      <c r="DW2605" s="69"/>
      <c r="DX2605" s="69"/>
      <c r="DY2605" s="69"/>
      <c r="DZ2605" s="69"/>
      <c r="EA2605" s="69"/>
      <c r="EB2605" s="69"/>
      <c r="EC2605" s="69"/>
      <c r="ED2605" s="69"/>
      <c r="EE2605" s="69"/>
      <c r="EF2605" s="69"/>
      <c r="EG2605" s="69"/>
      <c r="EH2605" s="69"/>
      <c r="EI2605" s="69"/>
      <c r="EJ2605" s="69"/>
      <c r="EK2605" s="69"/>
      <c r="EL2605" s="69"/>
      <c r="EM2605" s="69"/>
      <c r="EN2605" s="69"/>
      <c r="EO2605" s="69"/>
      <c r="EP2605" s="69"/>
      <c r="EQ2605" s="69"/>
      <c r="ER2605" s="69"/>
      <c r="ES2605" s="69"/>
      <c r="ET2605" s="69"/>
      <c r="EU2605" s="69"/>
      <c r="EV2605" s="69"/>
      <c r="EW2605" s="69"/>
      <c r="EX2605" s="69"/>
      <c r="EY2605" s="69"/>
      <c r="EZ2605" s="69"/>
      <c r="FA2605" s="69"/>
      <c r="FB2605" s="69"/>
      <c r="FC2605" s="69"/>
      <c r="FD2605" s="69"/>
      <c r="FE2605" s="69"/>
      <c r="FF2605" s="69"/>
      <c r="FG2605" s="69"/>
      <c r="FH2605" s="69"/>
      <c r="FI2605" s="69"/>
      <c r="FJ2605" s="69"/>
      <c r="FK2605" s="69"/>
      <c r="FL2605" s="69"/>
      <c r="FM2605" s="69"/>
      <c r="FN2605" s="69"/>
      <c r="FO2605" s="69"/>
      <c r="FP2605" s="69"/>
      <c r="FQ2605" s="69"/>
      <c r="FR2605" s="69"/>
      <c r="FS2605" s="69"/>
      <c r="FT2605" s="69"/>
      <c r="FU2605" s="69"/>
      <c r="FV2605" s="69"/>
      <c r="FW2605" s="69"/>
      <c r="FX2605" s="69"/>
      <c r="FY2605" s="69"/>
      <c r="FZ2605" s="69"/>
      <c r="GA2605" s="69"/>
      <c r="GB2605" s="69"/>
      <c r="GC2605" s="69"/>
      <c r="GD2605" s="69"/>
      <c r="GE2605" s="69"/>
      <c r="GF2605" s="69"/>
      <c r="GG2605" s="69"/>
      <c r="GH2605" s="69"/>
      <c r="GI2605" s="69"/>
      <c r="GJ2605" s="69"/>
      <c r="GK2605" s="69"/>
      <c r="GL2605" s="69"/>
      <c r="GM2605" s="69"/>
      <c r="GN2605" s="69"/>
      <c r="GO2605" s="69"/>
      <c r="GP2605" s="69"/>
      <c r="GQ2605" s="69"/>
      <c r="GR2605" s="69"/>
      <c r="GS2605" s="69"/>
      <c r="GT2605" s="69"/>
      <c r="GU2605" s="69"/>
      <c r="GV2605" s="69"/>
      <c r="GW2605" s="69"/>
      <c r="GX2605" s="69"/>
      <c r="GY2605" s="69"/>
      <c r="GZ2605" s="69"/>
      <c r="HA2605" s="69"/>
      <c r="HB2605" s="69"/>
      <c r="HC2605" s="69"/>
      <c r="HD2605" s="69"/>
      <c r="HE2605" s="69"/>
      <c r="HF2605" s="69"/>
      <c r="HG2605" s="69"/>
      <c r="HH2605" s="69"/>
      <c r="HI2605" s="69"/>
      <c r="HJ2605" s="69"/>
      <c r="HK2605" s="69"/>
      <c r="HL2605" s="69"/>
      <c r="HM2605" s="69"/>
      <c r="HN2605" s="69"/>
      <c r="HO2605" s="69"/>
      <c r="HP2605" s="69"/>
      <c r="HQ2605" s="69"/>
      <c r="HR2605" s="69"/>
      <c r="HS2605" s="69"/>
      <c r="HT2605" s="69"/>
      <c r="HU2605" s="69"/>
      <c r="HV2605" s="69"/>
      <c r="HW2605" s="69"/>
      <c r="HX2605" s="69"/>
      <c r="HY2605" s="69"/>
      <c r="HZ2605" s="69"/>
      <c r="IA2605" s="69"/>
      <c r="IB2605" s="69"/>
      <c r="IC2605" s="69"/>
      <c r="ID2605" s="69"/>
      <c r="IE2605" s="69"/>
      <c r="IF2605" s="69"/>
      <c r="IG2605" s="69"/>
      <c r="IH2605" s="69"/>
      <c r="II2605" s="69"/>
      <c r="IJ2605" s="69"/>
      <c r="IK2605" s="69"/>
      <c r="IL2605" s="69"/>
      <c r="IM2605" s="69"/>
      <c r="IN2605" s="69"/>
    </row>
    <row r="2606" spans="1:248" s="70" customFormat="1" ht="32.1" customHeight="1" x14ac:dyDescent="0.2">
      <c r="A2606" s="33" t="s">
        <v>1394</v>
      </c>
      <c r="B2606" s="83">
        <v>52274</v>
      </c>
      <c r="C2606" s="34" t="s">
        <v>1408</v>
      </c>
      <c r="D2606" s="361">
        <v>20000</v>
      </c>
      <c r="E2606" s="69"/>
      <c r="F2606" s="69"/>
      <c r="G2606" s="69"/>
      <c r="H2606" s="69"/>
      <c r="I2606" s="69"/>
      <c r="J2606" s="69"/>
      <c r="N2606" s="69"/>
      <c r="O2606" s="69"/>
      <c r="P2606" s="69"/>
      <c r="Q2606" s="69"/>
      <c r="R2606" s="69"/>
      <c r="S2606" s="69"/>
      <c r="T2606" s="69"/>
      <c r="U2606" s="69"/>
      <c r="V2606" s="69"/>
      <c r="W2606" s="69"/>
      <c r="X2606" s="69"/>
      <c r="Y2606" s="69"/>
      <c r="Z2606" s="69"/>
      <c r="AA2606" s="69"/>
      <c r="AB2606" s="69"/>
      <c r="AC2606" s="69"/>
      <c r="AD2606" s="69"/>
      <c r="AE2606" s="69"/>
      <c r="AF2606" s="69"/>
      <c r="AG2606" s="69"/>
      <c r="AH2606" s="69"/>
      <c r="AI2606" s="69"/>
      <c r="AJ2606" s="69"/>
      <c r="AK2606" s="69"/>
      <c r="AL2606" s="69"/>
      <c r="AM2606" s="69"/>
      <c r="AN2606" s="69"/>
      <c r="AO2606" s="69"/>
      <c r="AP2606" s="69"/>
      <c r="AQ2606" s="69"/>
      <c r="AR2606" s="69"/>
      <c r="AS2606" s="69"/>
      <c r="AT2606" s="69"/>
      <c r="AU2606" s="69"/>
      <c r="AV2606" s="69"/>
      <c r="AW2606" s="69"/>
      <c r="AX2606" s="69"/>
      <c r="AY2606" s="69"/>
      <c r="AZ2606" s="69"/>
      <c r="BA2606" s="69"/>
      <c r="BB2606" s="69"/>
      <c r="BC2606" s="69"/>
      <c r="BD2606" s="69"/>
      <c r="BE2606" s="69"/>
      <c r="BF2606" s="69"/>
      <c r="BG2606" s="69"/>
      <c r="BH2606" s="69"/>
      <c r="BI2606" s="69"/>
      <c r="BJ2606" s="69"/>
      <c r="BK2606" s="69"/>
      <c r="BL2606" s="69"/>
      <c r="BM2606" s="69"/>
      <c r="BN2606" s="69"/>
      <c r="BO2606" s="69"/>
      <c r="BP2606" s="69"/>
      <c r="BQ2606" s="69"/>
      <c r="BR2606" s="69"/>
      <c r="BS2606" s="69"/>
      <c r="BT2606" s="69"/>
      <c r="BU2606" s="69"/>
      <c r="BV2606" s="69"/>
      <c r="BW2606" s="69"/>
      <c r="BX2606" s="69"/>
      <c r="BY2606" s="69"/>
      <c r="BZ2606" s="69"/>
      <c r="CA2606" s="69"/>
      <c r="CB2606" s="69"/>
      <c r="CC2606" s="69"/>
      <c r="CD2606" s="69"/>
      <c r="CE2606" s="69"/>
      <c r="CF2606" s="69"/>
      <c r="CG2606" s="69"/>
      <c r="CH2606" s="69"/>
      <c r="CI2606" s="69"/>
      <c r="CJ2606" s="69"/>
      <c r="CK2606" s="69"/>
      <c r="CL2606" s="69"/>
      <c r="CM2606" s="69"/>
      <c r="CN2606" s="69"/>
      <c r="CO2606" s="69"/>
      <c r="CP2606" s="69"/>
      <c r="CQ2606" s="69"/>
      <c r="CR2606" s="69"/>
      <c r="CS2606" s="69"/>
      <c r="CT2606" s="69"/>
      <c r="CU2606" s="69"/>
      <c r="CV2606" s="69"/>
      <c r="CW2606" s="69"/>
      <c r="CX2606" s="69"/>
      <c r="CY2606" s="69"/>
      <c r="CZ2606" s="69"/>
      <c r="DA2606" s="69"/>
      <c r="DB2606" s="69"/>
      <c r="DC2606" s="69"/>
      <c r="DD2606" s="69"/>
      <c r="DE2606" s="69"/>
      <c r="DF2606" s="69"/>
      <c r="DG2606" s="69"/>
      <c r="DH2606" s="69"/>
      <c r="DI2606" s="69"/>
      <c r="DJ2606" s="69"/>
      <c r="DK2606" s="69"/>
      <c r="DL2606" s="69"/>
      <c r="DM2606" s="69"/>
      <c r="DN2606" s="69"/>
      <c r="DO2606" s="69"/>
      <c r="DP2606" s="69"/>
      <c r="DQ2606" s="69"/>
      <c r="DR2606" s="69"/>
      <c r="DS2606" s="69"/>
      <c r="DT2606" s="69"/>
      <c r="DU2606" s="69"/>
      <c r="DV2606" s="69"/>
      <c r="DW2606" s="69"/>
      <c r="DX2606" s="69"/>
      <c r="DY2606" s="69"/>
      <c r="DZ2606" s="69"/>
      <c r="EA2606" s="69"/>
      <c r="EB2606" s="69"/>
      <c r="EC2606" s="69"/>
      <c r="ED2606" s="69"/>
      <c r="EE2606" s="69"/>
      <c r="EF2606" s="69"/>
      <c r="EG2606" s="69"/>
      <c r="EH2606" s="69"/>
      <c r="EI2606" s="69"/>
      <c r="EJ2606" s="69"/>
      <c r="EK2606" s="69"/>
      <c r="EL2606" s="69"/>
      <c r="EM2606" s="69"/>
      <c r="EN2606" s="69"/>
      <c r="EO2606" s="69"/>
      <c r="EP2606" s="69"/>
      <c r="EQ2606" s="69"/>
      <c r="ER2606" s="69"/>
      <c r="ES2606" s="69"/>
      <c r="ET2606" s="69"/>
      <c r="EU2606" s="69"/>
      <c r="EV2606" s="69"/>
      <c r="EW2606" s="69"/>
      <c r="EX2606" s="69"/>
      <c r="EY2606" s="69"/>
      <c r="EZ2606" s="69"/>
      <c r="FA2606" s="69"/>
      <c r="FB2606" s="69"/>
      <c r="FC2606" s="69"/>
      <c r="FD2606" s="69"/>
      <c r="FE2606" s="69"/>
      <c r="FF2606" s="69"/>
      <c r="FG2606" s="69"/>
      <c r="FH2606" s="69"/>
      <c r="FI2606" s="69"/>
      <c r="FJ2606" s="69"/>
      <c r="FK2606" s="69"/>
      <c r="FL2606" s="69"/>
      <c r="FM2606" s="69"/>
      <c r="FN2606" s="69"/>
      <c r="FO2606" s="69"/>
      <c r="FP2606" s="69"/>
      <c r="FQ2606" s="69"/>
      <c r="FR2606" s="69"/>
      <c r="FS2606" s="69"/>
      <c r="FT2606" s="69"/>
      <c r="FU2606" s="69"/>
      <c r="FV2606" s="69"/>
      <c r="FW2606" s="69"/>
      <c r="FX2606" s="69"/>
      <c r="FY2606" s="69"/>
      <c r="FZ2606" s="69"/>
      <c r="GA2606" s="69"/>
      <c r="GB2606" s="69"/>
      <c r="GC2606" s="69"/>
      <c r="GD2606" s="69"/>
      <c r="GE2606" s="69"/>
      <c r="GF2606" s="69"/>
      <c r="GG2606" s="69"/>
      <c r="GH2606" s="69"/>
      <c r="GI2606" s="69"/>
      <c r="GJ2606" s="69"/>
      <c r="GK2606" s="69"/>
      <c r="GL2606" s="69"/>
      <c r="GM2606" s="69"/>
      <c r="GN2606" s="69"/>
      <c r="GO2606" s="69"/>
      <c r="GP2606" s="69"/>
      <c r="GQ2606" s="69"/>
      <c r="GR2606" s="69"/>
      <c r="GS2606" s="69"/>
      <c r="GT2606" s="69"/>
      <c r="GU2606" s="69"/>
      <c r="GV2606" s="69"/>
      <c r="GW2606" s="69"/>
      <c r="GX2606" s="69"/>
      <c r="GY2606" s="69"/>
      <c r="GZ2606" s="69"/>
      <c r="HA2606" s="69"/>
      <c r="HB2606" s="69"/>
      <c r="HC2606" s="69"/>
      <c r="HD2606" s="69"/>
      <c r="HE2606" s="69"/>
      <c r="HF2606" s="69"/>
      <c r="HG2606" s="69"/>
      <c r="HH2606" s="69"/>
      <c r="HI2606" s="69"/>
      <c r="HJ2606" s="69"/>
      <c r="HK2606" s="69"/>
      <c r="HL2606" s="69"/>
      <c r="HM2606" s="69"/>
      <c r="HN2606" s="69"/>
      <c r="HO2606" s="69"/>
      <c r="HP2606" s="69"/>
      <c r="HQ2606" s="69"/>
      <c r="HR2606" s="69"/>
      <c r="HS2606" s="69"/>
      <c r="HT2606" s="69"/>
      <c r="HU2606" s="69"/>
      <c r="HV2606" s="69"/>
      <c r="HW2606" s="69"/>
      <c r="HX2606" s="69"/>
      <c r="HY2606" s="69"/>
      <c r="HZ2606" s="69"/>
      <c r="IA2606" s="69"/>
      <c r="IB2606" s="69"/>
      <c r="IC2606" s="69"/>
      <c r="ID2606" s="69"/>
      <c r="IE2606" s="69"/>
      <c r="IF2606" s="69"/>
      <c r="IG2606" s="69"/>
      <c r="IH2606" s="69"/>
      <c r="II2606" s="69"/>
      <c r="IJ2606" s="69"/>
      <c r="IK2606" s="69"/>
      <c r="IL2606" s="69"/>
      <c r="IM2606" s="69"/>
      <c r="IN2606" s="69"/>
    </row>
    <row r="2607" spans="1:248" s="70" customFormat="1" ht="15" customHeight="1" x14ac:dyDescent="0.2">
      <c r="A2607" s="33" t="s">
        <v>1373</v>
      </c>
      <c r="B2607" s="83">
        <v>52275</v>
      </c>
      <c r="C2607" s="34" t="s">
        <v>1409</v>
      </c>
      <c r="D2607" s="361">
        <v>13000</v>
      </c>
      <c r="E2607" s="69"/>
      <c r="F2607" s="69"/>
      <c r="G2607" s="69"/>
      <c r="H2607" s="69"/>
      <c r="I2607" s="69"/>
      <c r="J2607" s="69"/>
      <c r="N2607" s="69"/>
      <c r="O2607" s="69"/>
      <c r="P2607" s="69"/>
      <c r="Q2607" s="69"/>
      <c r="R2607" s="69"/>
      <c r="S2607" s="69"/>
      <c r="T2607" s="69"/>
      <c r="U2607" s="69"/>
      <c r="V2607" s="69"/>
      <c r="W2607" s="69"/>
      <c r="X2607" s="69"/>
      <c r="Y2607" s="69"/>
      <c r="Z2607" s="69"/>
      <c r="AA2607" s="69"/>
      <c r="AB2607" s="69"/>
      <c r="AC2607" s="69"/>
      <c r="AD2607" s="69"/>
      <c r="AE2607" s="69"/>
      <c r="AF2607" s="69"/>
      <c r="AG2607" s="69"/>
      <c r="AH2607" s="69"/>
      <c r="AI2607" s="69"/>
      <c r="AJ2607" s="69"/>
      <c r="AK2607" s="69"/>
      <c r="AL2607" s="69"/>
      <c r="AM2607" s="69"/>
      <c r="AN2607" s="69"/>
      <c r="AO2607" s="69"/>
      <c r="AP2607" s="69"/>
      <c r="AQ2607" s="69"/>
      <c r="AR2607" s="69"/>
      <c r="AS2607" s="69"/>
      <c r="AT2607" s="69"/>
      <c r="AU2607" s="69"/>
      <c r="AV2607" s="69"/>
      <c r="AW2607" s="69"/>
      <c r="AX2607" s="69"/>
      <c r="AY2607" s="69"/>
      <c r="AZ2607" s="69"/>
      <c r="BA2607" s="69"/>
      <c r="BB2607" s="69"/>
      <c r="BC2607" s="69"/>
      <c r="BD2607" s="69"/>
      <c r="BE2607" s="69"/>
      <c r="BF2607" s="69"/>
      <c r="BG2607" s="69"/>
      <c r="BH2607" s="69"/>
      <c r="BI2607" s="69"/>
      <c r="BJ2607" s="69"/>
      <c r="BK2607" s="69"/>
      <c r="BL2607" s="69"/>
      <c r="BM2607" s="69"/>
      <c r="BN2607" s="69"/>
      <c r="BO2607" s="69"/>
      <c r="BP2607" s="69"/>
      <c r="BQ2607" s="69"/>
      <c r="BR2607" s="69"/>
      <c r="BS2607" s="69"/>
      <c r="BT2607" s="69"/>
      <c r="BU2607" s="69"/>
      <c r="BV2607" s="69"/>
      <c r="BW2607" s="69"/>
      <c r="BX2607" s="69"/>
      <c r="BY2607" s="69"/>
      <c r="BZ2607" s="69"/>
      <c r="CA2607" s="69"/>
      <c r="CB2607" s="69"/>
      <c r="CC2607" s="69"/>
      <c r="CD2607" s="69"/>
      <c r="CE2607" s="69"/>
      <c r="CF2607" s="69"/>
      <c r="CG2607" s="69"/>
      <c r="CH2607" s="69"/>
      <c r="CI2607" s="69"/>
      <c r="CJ2607" s="69"/>
      <c r="CK2607" s="69"/>
      <c r="CL2607" s="69"/>
      <c r="CM2607" s="69"/>
      <c r="CN2607" s="69"/>
      <c r="CO2607" s="69"/>
      <c r="CP2607" s="69"/>
      <c r="CQ2607" s="69"/>
      <c r="CR2607" s="69"/>
      <c r="CS2607" s="69"/>
      <c r="CT2607" s="69"/>
      <c r="CU2607" s="69"/>
      <c r="CV2607" s="69"/>
      <c r="CW2607" s="69"/>
      <c r="CX2607" s="69"/>
      <c r="CY2607" s="69"/>
      <c r="CZ2607" s="69"/>
      <c r="DA2607" s="69"/>
      <c r="DB2607" s="69"/>
      <c r="DC2607" s="69"/>
      <c r="DD2607" s="69"/>
      <c r="DE2607" s="69"/>
      <c r="DF2607" s="69"/>
      <c r="DG2607" s="69"/>
      <c r="DH2607" s="69"/>
      <c r="DI2607" s="69"/>
      <c r="DJ2607" s="69"/>
      <c r="DK2607" s="69"/>
      <c r="DL2607" s="69"/>
      <c r="DM2607" s="69"/>
      <c r="DN2607" s="69"/>
      <c r="DO2607" s="69"/>
      <c r="DP2607" s="69"/>
      <c r="DQ2607" s="69"/>
      <c r="DR2607" s="69"/>
      <c r="DS2607" s="69"/>
      <c r="DT2607" s="69"/>
      <c r="DU2607" s="69"/>
      <c r="DV2607" s="69"/>
      <c r="DW2607" s="69"/>
      <c r="DX2607" s="69"/>
      <c r="DY2607" s="69"/>
      <c r="DZ2607" s="69"/>
      <c r="EA2607" s="69"/>
      <c r="EB2607" s="69"/>
      <c r="EC2607" s="69"/>
      <c r="ED2607" s="69"/>
      <c r="EE2607" s="69"/>
      <c r="EF2607" s="69"/>
      <c r="EG2607" s="69"/>
      <c r="EH2607" s="69"/>
      <c r="EI2607" s="69"/>
      <c r="EJ2607" s="69"/>
      <c r="EK2607" s="69"/>
      <c r="EL2607" s="69"/>
      <c r="EM2607" s="69"/>
      <c r="EN2607" s="69"/>
      <c r="EO2607" s="69"/>
      <c r="EP2607" s="69"/>
      <c r="EQ2607" s="69"/>
      <c r="ER2607" s="69"/>
      <c r="ES2607" s="69"/>
      <c r="ET2607" s="69"/>
      <c r="EU2607" s="69"/>
      <c r="EV2607" s="69"/>
      <c r="EW2607" s="69"/>
      <c r="EX2607" s="69"/>
      <c r="EY2607" s="69"/>
      <c r="EZ2607" s="69"/>
      <c r="FA2607" s="69"/>
      <c r="FB2607" s="69"/>
      <c r="FC2607" s="69"/>
      <c r="FD2607" s="69"/>
      <c r="FE2607" s="69"/>
      <c r="FF2607" s="69"/>
      <c r="FG2607" s="69"/>
      <c r="FH2607" s="69"/>
      <c r="FI2607" s="69"/>
      <c r="FJ2607" s="69"/>
      <c r="FK2607" s="69"/>
      <c r="FL2607" s="69"/>
      <c r="FM2607" s="69"/>
      <c r="FN2607" s="69"/>
      <c r="FO2607" s="69"/>
      <c r="FP2607" s="69"/>
      <c r="FQ2607" s="69"/>
      <c r="FR2607" s="69"/>
      <c r="FS2607" s="69"/>
      <c r="FT2607" s="69"/>
      <c r="FU2607" s="69"/>
      <c r="FV2607" s="69"/>
      <c r="FW2607" s="69"/>
      <c r="FX2607" s="69"/>
      <c r="FY2607" s="69"/>
      <c r="FZ2607" s="69"/>
      <c r="GA2607" s="69"/>
      <c r="GB2607" s="69"/>
      <c r="GC2607" s="69"/>
      <c r="GD2607" s="69"/>
      <c r="GE2607" s="69"/>
      <c r="GF2607" s="69"/>
      <c r="GG2607" s="69"/>
      <c r="GH2607" s="69"/>
      <c r="GI2607" s="69"/>
      <c r="GJ2607" s="69"/>
      <c r="GK2607" s="69"/>
      <c r="GL2607" s="69"/>
      <c r="GM2607" s="69"/>
      <c r="GN2607" s="69"/>
      <c r="GO2607" s="69"/>
      <c r="GP2607" s="69"/>
      <c r="GQ2607" s="69"/>
      <c r="GR2607" s="69"/>
      <c r="GS2607" s="69"/>
      <c r="GT2607" s="69"/>
      <c r="GU2607" s="69"/>
      <c r="GV2607" s="69"/>
      <c r="GW2607" s="69"/>
      <c r="GX2607" s="69"/>
      <c r="GY2607" s="69"/>
      <c r="GZ2607" s="69"/>
      <c r="HA2607" s="69"/>
      <c r="HB2607" s="69"/>
      <c r="HC2607" s="69"/>
      <c r="HD2607" s="69"/>
      <c r="HE2607" s="69"/>
      <c r="HF2607" s="69"/>
      <c r="HG2607" s="69"/>
      <c r="HH2607" s="69"/>
      <c r="HI2607" s="69"/>
      <c r="HJ2607" s="69"/>
      <c r="HK2607" s="69"/>
      <c r="HL2607" s="69"/>
      <c r="HM2607" s="69"/>
      <c r="HN2607" s="69"/>
      <c r="HO2607" s="69"/>
      <c r="HP2607" s="69"/>
      <c r="HQ2607" s="69"/>
      <c r="HR2607" s="69"/>
      <c r="HS2607" s="69"/>
      <c r="HT2607" s="69"/>
      <c r="HU2607" s="69"/>
      <c r="HV2607" s="69"/>
      <c r="HW2607" s="69"/>
      <c r="HX2607" s="69"/>
      <c r="HY2607" s="69"/>
      <c r="HZ2607" s="69"/>
      <c r="IA2607" s="69"/>
      <c r="IB2607" s="69"/>
      <c r="IC2607" s="69"/>
      <c r="ID2607" s="69"/>
      <c r="IE2607" s="69"/>
      <c r="IF2607" s="69"/>
      <c r="IG2607" s="69"/>
      <c r="IH2607" s="69"/>
      <c r="II2607" s="69"/>
      <c r="IJ2607" s="69"/>
      <c r="IK2607" s="69"/>
      <c r="IL2607" s="69"/>
      <c r="IM2607" s="69"/>
      <c r="IN2607" s="69"/>
    </row>
    <row r="2608" spans="1:248" s="70" customFormat="1" ht="15" customHeight="1" x14ac:dyDescent="0.2">
      <c r="A2608" s="33" t="s">
        <v>1410</v>
      </c>
      <c r="B2608" s="83">
        <v>52276</v>
      </c>
      <c r="C2608" s="34" t="s">
        <v>1411</v>
      </c>
      <c r="D2608" s="361">
        <v>6000</v>
      </c>
      <c r="E2608" s="69"/>
      <c r="F2608" s="69"/>
      <c r="G2608" s="69"/>
      <c r="H2608" s="69"/>
      <c r="I2608" s="69"/>
      <c r="J2608" s="69"/>
      <c r="N2608" s="69"/>
      <c r="O2608" s="69"/>
      <c r="P2608" s="69"/>
      <c r="Q2608" s="69"/>
      <c r="R2608" s="69"/>
      <c r="S2608" s="69"/>
      <c r="T2608" s="69"/>
      <c r="U2608" s="69"/>
      <c r="V2608" s="69"/>
      <c r="W2608" s="69"/>
      <c r="X2608" s="69"/>
      <c r="Y2608" s="69"/>
      <c r="Z2608" s="69"/>
      <c r="AA2608" s="69"/>
      <c r="AB2608" s="69"/>
      <c r="AC2608" s="69"/>
      <c r="AD2608" s="69"/>
      <c r="AE2608" s="69"/>
      <c r="AF2608" s="69"/>
      <c r="AG2608" s="69"/>
      <c r="AH2608" s="69"/>
      <c r="AI2608" s="69"/>
      <c r="AJ2608" s="69"/>
      <c r="AK2608" s="69"/>
      <c r="AL2608" s="69"/>
      <c r="AM2608" s="69"/>
      <c r="AN2608" s="69"/>
      <c r="AO2608" s="69"/>
      <c r="AP2608" s="69"/>
      <c r="AQ2608" s="69"/>
      <c r="AR2608" s="69"/>
      <c r="AS2608" s="69"/>
      <c r="AT2608" s="69"/>
      <c r="AU2608" s="69"/>
      <c r="AV2608" s="69"/>
      <c r="AW2608" s="69"/>
      <c r="AX2608" s="69"/>
      <c r="AY2608" s="69"/>
      <c r="AZ2608" s="69"/>
      <c r="BA2608" s="69"/>
      <c r="BB2608" s="69"/>
      <c r="BC2608" s="69"/>
      <c r="BD2608" s="69"/>
      <c r="BE2608" s="69"/>
      <c r="BF2608" s="69"/>
      <c r="BG2608" s="69"/>
      <c r="BH2608" s="69"/>
      <c r="BI2608" s="69"/>
      <c r="BJ2608" s="69"/>
      <c r="BK2608" s="69"/>
      <c r="BL2608" s="69"/>
      <c r="BM2608" s="69"/>
      <c r="BN2608" s="69"/>
      <c r="BO2608" s="69"/>
      <c r="BP2608" s="69"/>
      <c r="BQ2608" s="69"/>
      <c r="BR2608" s="69"/>
      <c r="BS2608" s="69"/>
      <c r="BT2608" s="69"/>
      <c r="BU2608" s="69"/>
      <c r="BV2608" s="69"/>
      <c r="BW2608" s="69"/>
      <c r="BX2608" s="69"/>
      <c r="BY2608" s="69"/>
      <c r="BZ2608" s="69"/>
      <c r="CA2608" s="69"/>
      <c r="CB2608" s="69"/>
      <c r="CC2608" s="69"/>
      <c r="CD2608" s="69"/>
      <c r="CE2608" s="69"/>
      <c r="CF2608" s="69"/>
      <c r="CG2608" s="69"/>
      <c r="CH2608" s="69"/>
      <c r="CI2608" s="69"/>
      <c r="CJ2608" s="69"/>
      <c r="CK2608" s="69"/>
      <c r="CL2608" s="69"/>
      <c r="CM2608" s="69"/>
      <c r="CN2608" s="69"/>
      <c r="CO2608" s="69"/>
      <c r="CP2608" s="69"/>
      <c r="CQ2608" s="69"/>
      <c r="CR2608" s="69"/>
      <c r="CS2608" s="69"/>
      <c r="CT2608" s="69"/>
      <c r="CU2608" s="69"/>
      <c r="CV2608" s="69"/>
      <c r="CW2608" s="69"/>
      <c r="CX2608" s="69"/>
      <c r="CY2608" s="69"/>
      <c r="CZ2608" s="69"/>
      <c r="DA2608" s="69"/>
      <c r="DB2608" s="69"/>
      <c r="DC2608" s="69"/>
      <c r="DD2608" s="69"/>
      <c r="DE2608" s="69"/>
      <c r="DF2608" s="69"/>
      <c r="DG2608" s="69"/>
      <c r="DH2608" s="69"/>
      <c r="DI2608" s="69"/>
      <c r="DJ2608" s="69"/>
      <c r="DK2608" s="69"/>
      <c r="DL2608" s="69"/>
      <c r="DM2608" s="69"/>
      <c r="DN2608" s="69"/>
      <c r="DO2608" s="69"/>
      <c r="DP2608" s="69"/>
      <c r="DQ2608" s="69"/>
      <c r="DR2608" s="69"/>
      <c r="DS2608" s="69"/>
      <c r="DT2608" s="69"/>
      <c r="DU2608" s="69"/>
      <c r="DV2608" s="69"/>
      <c r="DW2608" s="69"/>
      <c r="DX2608" s="69"/>
      <c r="DY2608" s="69"/>
      <c r="DZ2608" s="69"/>
      <c r="EA2608" s="69"/>
      <c r="EB2608" s="69"/>
      <c r="EC2608" s="69"/>
      <c r="ED2608" s="69"/>
      <c r="EE2608" s="69"/>
      <c r="EF2608" s="69"/>
      <c r="EG2608" s="69"/>
      <c r="EH2608" s="69"/>
      <c r="EI2608" s="69"/>
      <c r="EJ2608" s="69"/>
      <c r="EK2608" s="69"/>
      <c r="EL2608" s="69"/>
      <c r="EM2608" s="69"/>
      <c r="EN2608" s="69"/>
      <c r="EO2608" s="69"/>
      <c r="EP2608" s="69"/>
      <c r="EQ2608" s="69"/>
      <c r="ER2608" s="69"/>
      <c r="ES2608" s="69"/>
      <c r="ET2608" s="69"/>
      <c r="EU2608" s="69"/>
      <c r="EV2608" s="69"/>
      <c r="EW2608" s="69"/>
      <c r="EX2608" s="69"/>
      <c r="EY2608" s="69"/>
      <c r="EZ2608" s="69"/>
      <c r="FA2608" s="69"/>
      <c r="FB2608" s="69"/>
      <c r="FC2608" s="69"/>
      <c r="FD2608" s="69"/>
      <c r="FE2608" s="69"/>
      <c r="FF2608" s="69"/>
      <c r="FG2608" s="69"/>
      <c r="FH2608" s="69"/>
      <c r="FI2608" s="69"/>
      <c r="FJ2608" s="69"/>
      <c r="FK2608" s="69"/>
      <c r="FL2608" s="69"/>
      <c r="FM2608" s="69"/>
      <c r="FN2608" s="69"/>
      <c r="FO2608" s="69"/>
      <c r="FP2608" s="69"/>
      <c r="FQ2608" s="69"/>
      <c r="FR2608" s="69"/>
      <c r="FS2608" s="69"/>
      <c r="FT2608" s="69"/>
      <c r="FU2608" s="69"/>
      <c r="FV2608" s="69"/>
      <c r="FW2608" s="69"/>
      <c r="FX2608" s="69"/>
      <c r="FY2608" s="69"/>
      <c r="FZ2608" s="69"/>
      <c r="GA2608" s="69"/>
      <c r="GB2608" s="69"/>
      <c r="GC2608" s="69"/>
      <c r="GD2608" s="69"/>
      <c r="GE2608" s="69"/>
      <c r="GF2608" s="69"/>
      <c r="GG2608" s="69"/>
      <c r="GH2608" s="69"/>
      <c r="GI2608" s="69"/>
      <c r="GJ2608" s="69"/>
      <c r="GK2608" s="69"/>
      <c r="GL2608" s="69"/>
      <c r="GM2608" s="69"/>
      <c r="GN2608" s="69"/>
      <c r="GO2608" s="69"/>
      <c r="GP2608" s="69"/>
      <c r="GQ2608" s="69"/>
      <c r="GR2608" s="69"/>
      <c r="GS2608" s="69"/>
      <c r="GT2608" s="69"/>
      <c r="GU2608" s="69"/>
      <c r="GV2608" s="69"/>
      <c r="GW2608" s="69"/>
      <c r="GX2608" s="69"/>
      <c r="GY2608" s="69"/>
      <c r="GZ2608" s="69"/>
      <c r="HA2608" s="69"/>
      <c r="HB2608" s="69"/>
      <c r="HC2608" s="69"/>
      <c r="HD2608" s="69"/>
      <c r="HE2608" s="69"/>
      <c r="HF2608" s="69"/>
      <c r="HG2608" s="69"/>
      <c r="HH2608" s="69"/>
      <c r="HI2608" s="69"/>
      <c r="HJ2608" s="69"/>
      <c r="HK2608" s="69"/>
      <c r="HL2608" s="69"/>
      <c r="HM2608" s="69"/>
      <c r="HN2608" s="69"/>
      <c r="HO2608" s="69"/>
      <c r="HP2608" s="69"/>
      <c r="HQ2608" s="69"/>
      <c r="HR2608" s="69"/>
      <c r="HS2608" s="69"/>
      <c r="HT2608" s="69"/>
      <c r="HU2608" s="69"/>
      <c r="HV2608" s="69"/>
      <c r="HW2608" s="69"/>
      <c r="HX2608" s="69"/>
      <c r="HY2608" s="69"/>
      <c r="HZ2608" s="69"/>
      <c r="IA2608" s="69"/>
      <c r="IB2608" s="69"/>
      <c r="IC2608" s="69"/>
      <c r="ID2608" s="69"/>
      <c r="IE2608" s="69"/>
      <c r="IF2608" s="69"/>
      <c r="IG2608" s="69"/>
      <c r="IH2608" s="69"/>
      <c r="II2608" s="69"/>
      <c r="IJ2608" s="69"/>
      <c r="IK2608" s="69"/>
      <c r="IL2608" s="69"/>
      <c r="IM2608" s="69"/>
      <c r="IN2608" s="69"/>
    </row>
    <row r="2609" spans="1:248" s="70" customFormat="1" ht="15" customHeight="1" x14ac:dyDescent="0.2">
      <c r="A2609" s="33" t="s">
        <v>1412</v>
      </c>
      <c r="B2609" s="83">
        <v>52277</v>
      </c>
      <c r="C2609" s="34" t="s">
        <v>1413</v>
      </c>
      <c r="D2609" s="361">
        <v>7000</v>
      </c>
      <c r="E2609" s="69"/>
      <c r="F2609" s="69"/>
      <c r="G2609" s="69"/>
      <c r="H2609" s="69"/>
      <c r="I2609" s="69"/>
      <c r="J2609" s="69"/>
      <c r="N2609" s="69"/>
      <c r="O2609" s="69"/>
      <c r="P2609" s="69"/>
      <c r="Q2609" s="69"/>
      <c r="R2609" s="69"/>
      <c r="S2609" s="69"/>
      <c r="T2609" s="69"/>
      <c r="U2609" s="69"/>
      <c r="V2609" s="69"/>
      <c r="W2609" s="69"/>
      <c r="X2609" s="69"/>
      <c r="Y2609" s="69"/>
      <c r="Z2609" s="69"/>
      <c r="AA2609" s="69"/>
      <c r="AB2609" s="69"/>
      <c r="AC2609" s="69"/>
      <c r="AD2609" s="69"/>
      <c r="AE2609" s="69"/>
      <c r="AF2609" s="69"/>
      <c r="AG2609" s="69"/>
      <c r="AH2609" s="69"/>
      <c r="AI2609" s="69"/>
      <c r="AJ2609" s="69"/>
      <c r="AK2609" s="69"/>
      <c r="AL2609" s="69"/>
      <c r="AM2609" s="69"/>
      <c r="AN2609" s="69"/>
      <c r="AO2609" s="69"/>
      <c r="AP2609" s="69"/>
      <c r="AQ2609" s="69"/>
      <c r="AR2609" s="69"/>
      <c r="AS2609" s="69"/>
      <c r="AT2609" s="69"/>
      <c r="AU2609" s="69"/>
      <c r="AV2609" s="69"/>
      <c r="AW2609" s="69"/>
      <c r="AX2609" s="69"/>
      <c r="AY2609" s="69"/>
      <c r="AZ2609" s="69"/>
      <c r="BA2609" s="69"/>
      <c r="BB2609" s="69"/>
      <c r="BC2609" s="69"/>
      <c r="BD2609" s="69"/>
      <c r="BE2609" s="69"/>
      <c r="BF2609" s="69"/>
      <c r="BG2609" s="69"/>
      <c r="BH2609" s="69"/>
      <c r="BI2609" s="69"/>
      <c r="BJ2609" s="69"/>
      <c r="BK2609" s="69"/>
      <c r="BL2609" s="69"/>
      <c r="BM2609" s="69"/>
      <c r="BN2609" s="69"/>
      <c r="BO2609" s="69"/>
      <c r="BP2609" s="69"/>
      <c r="BQ2609" s="69"/>
      <c r="BR2609" s="69"/>
      <c r="BS2609" s="69"/>
      <c r="BT2609" s="69"/>
      <c r="BU2609" s="69"/>
      <c r="BV2609" s="69"/>
      <c r="BW2609" s="69"/>
      <c r="BX2609" s="69"/>
      <c r="BY2609" s="69"/>
      <c r="BZ2609" s="69"/>
      <c r="CA2609" s="69"/>
      <c r="CB2609" s="69"/>
      <c r="CC2609" s="69"/>
      <c r="CD2609" s="69"/>
      <c r="CE2609" s="69"/>
      <c r="CF2609" s="69"/>
      <c r="CG2609" s="69"/>
      <c r="CH2609" s="69"/>
      <c r="CI2609" s="69"/>
      <c r="CJ2609" s="69"/>
      <c r="CK2609" s="69"/>
      <c r="CL2609" s="69"/>
      <c r="CM2609" s="69"/>
      <c r="CN2609" s="69"/>
      <c r="CO2609" s="69"/>
      <c r="CP2609" s="69"/>
      <c r="CQ2609" s="69"/>
      <c r="CR2609" s="69"/>
      <c r="CS2609" s="69"/>
      <c r="CT2609" s="69"/>
      <c r="CU2609" s="69"/>
      <c r="CV2609" s="69"/>
      <c r="CW2609" s="69"/>
      <c r="CX2609" s="69"/>
      <c r="CY2609" s="69"/>
      <c r="CZ2609" s="69"/>
      <c r="DA2609" s="69"/>
      <c r="DB2609" s="69"/>
      <c r="DC2609" s="69"/>
      <c r="DD2609" s="69"/>
      <c r="DE2609" s="69"/>
      <c r="DF2609" s="69"/>
      <c r="DG2609" s="69"/>
      <c r="DH2609" s="69"/>
      <c r="DI2609" s="69"/>
      <c r="DJ2609" s="69"/>
      <c r="DK2609" s="69"/>
      <c r="DL2609" s="69"/>
      <c r="DM2609" s="69"/>
      <c r="DN2609" s="69"/>
      <c r="DO2609" s="69"/>
      <c r="DP2609" s="69"/>
      <c r="DQ2609" s="69"/>
      <c r="DR2609" s="69"/>
      <c r="DS2609" s="69"/>
      <c r="DT2609" s="69"/>
      <c r="DU2609" s="69"/>
      <c r="DV2609" s="69"/>
      <c r="DW2609" s="69"/>
      <c r="DX2609" s="69"/>
      <c r="DY2609" s="69"/>
      <c r="DZ2609" s="69"/>
      <c r="EA2609" s="69"/>
      <c r="EB2609" s="69"/>
      <c r="EC2609" s="69"/>
      <c r="ED2609" s="69"/>
      <c r="EE2609" s="69"/>
      <c r="EF2609" s="69"/>
      <c r="EG2609" s="69"/>
      <c r="EH2609" s="69"/>
      <c r="EI2609" s="69"/>
      <c r="EJ2609" s="69"/>
      <c r="EK2609" s="69"/>
      <c r="EL2609" s="69"/>
      <c r="EM2609" s="69"/>
      <c r="EN2609" s="69"/>
      <c r="EO2609" s="69"/>
      <c r="EP2609" s="69"/>
      <c r="EQ2609" s="69"/>
      <c r="ER2609" s="69"/>
      <c r="ES2609" s="69"/>
      <c r="ET2609" s="69"/>
      <c r="EU2609" s="69"/>
      <c r="EV2609" s="69"/>
      <c r="EW2609" s="69"/>
      <c r="EX2609" s="69"/>
      <c r="EY2609" s="69"/>
      <c r="EZ2609" s="69"/>
      <c r="FA2609" s="69"/>
      <c r="FB2609" s="69"/>
      <c r="FC2609" s="69"/>
      <c r="FD2609" s="69"/>
      <c r="FE2609" s="69"/>
      <c r="FF2609" s="69"/>
      <c r="FG2609" s="69"/>
      <c r="FH2609" s="69"/>
      <c r="FI2609" s="69"/>
      <c r="FJ2609" s="69"/>
      <c r="FK2609" s="69"/>
      <c r="FL2609" s="69"/>
      <c r="FM2609" s="69"/>
      <c r="FN2609" s="69"/>
      <c r="FO2609" s="69"/>
      <c r="FP2609" s="69"/>
      <c r="FQ2609" s="69"/>
      <c r="FR2609" s="69"/>
      <c r="FS2609" s="69"/>
      <c r="FT2609" s="69"/>
      <c r="FU2609" s="69"/>
      <c r="FV2609" s="69"/>
      <c r="FW2609" s="69"/>
      <c r="FX2609" s="69"/>
      <c r="FY2609" s="69"/>
      <c r="FZ2609" s="69"/>
      <c r="GA2609" s="69"/>
      <c r="GB2609" s="69"/>
      <c r="GC2609" s="69"/>
      <c r="GD2609" s="69"/>
      <c r="GE2609" s="69"/>
      <c r="GF2609" s="69"/>
      <c r="GG2609" s="69"/>
      <c r="GH2609" s="69"/>
      <c r="GI2609" s="69"/>
      <c r="GJ2609" s="69"/>
      <c r="GK2609" s="69"/>
      <c r="GL2609" s="69"/>
      <c r="GM2609" s="69"/>
      <c r="GN2609" s="69"/>
      <c r="GO2609" s="69"/>
      <c r="GP2609" s="69"/>
      <c r="GQ2609" s="69"/>
      <c r="GR2609" s="69"/>
      <c r="GS2609" s="69"/>
      <c r="GT2609" s="69"/>
      <c r="GU2609" s="69"/>
      <c r="GV2609" s="69"/>
      <c r="GW2609" s="69"/>
      <c r="GX2609" s="69"/>
      <c r="GY2609" s="69"/>
      <c r="GZ2609" s="69"/>
      <c r="HA2609" s="69"/>
      <c r="HB2609" s="69"/>
      <c r="HC2609" s="69"/>
      <c r="HD2609" s="69"/>
      <c r="HE2609" s="69"/>
      <c r="HF2609" s="69"/>
      <c r="HG2609" s="69"/>
      <c r="HH2609" s="69"/>
      <c r="HI2609" s="69"/>
      <c r="HJ2609" s="69"/>
      <c r="HK2609" s="69"/>
      <c r="HL2609" s="69"/>
      <c r="HM2609" s="69"/>
      <c r="HN2609" s="69"/>
      <c r="HO2609" s="69"/>
      <c r="HP2609" s="69"/>
      <c r="HQ2609" s="69"/>
      <c r="HR2609" s="69"/>
      <c r="HS2609" s="69"/>
      <c r="HT2609" s="69"/>
      <c r="HU2609" s="69"/>
      <c r="HV2609" s="69"/>
      <c r="HW2609" s="69"/>
      <c r="HX2609" s="69"/>
      <c r="HY2609" s="69"/>
      <c r="HZ2609" s="69"/>
      <c r="IA2609" s="69"/>
      <c r="IB2609" s="69"/>
      <c r="IC2609" s="69"/>
      <c r="ID2609" s="69"/>
      <c r="IE2609" s="69"/>
      <c r="IF2609" s="69"/>
      <c r="IG2609" s="69"/>
      <c r="IH2609" s="69"/>
      <c r="II2609" s="69"/>
      <c r="IJ2609" s="69"/>
      <c r="IK2609" s="69"/>
      <c r="IL2609" s="69"/>
      <c r="IM2609" s="69"/>
      <c r="IN2609" s="69"/>
    </row>
    <row r="2610" spans="1:248" s="70" customFormat="1" ht="47.1" customHeight="1" x14ac:dyDescent="0.2">
      <c r="A2610" s="33" t="s">
        <v>1414</v>
      </c>
      <c r="B2610" s="83">
        <v>52278</v>
      </c>
      <c r="C2610" s="34" t="s">
        <v>1415</v>
      </c>
      <c r="D2610" s="361">
        <v>7000</v>
      </c>
      <c r="E2610" s="69"/>
      <c r="F2610" s="69"/>
      <c r="G2610" s="69"/>
      <c r="H2610" s="69"/>
      <c r="I2610" s="69"/>
      <c r="J2610" s="69"/>
      <c r="N2610" s="69"/>
      <c r="O2610" s="69"/>
      <c r="P2610" s="69"/>
      <c r="Q2610" s="69"/>
      <c r="R2610" s="69"/>
      <c r="S2610" s="69"/>
      <c r="T2610" s="69"/>
      <c r="U2610" s="69"/>
      <c r="V2610" s="69"/>
      <c r="W2610" s="69"/>
      <c r="X2610" s="69"/>
      <c r="Y2610" s="69"/>
      <c r="Z2610" s="69"/>
      <c r="AA2610" s="69"/>
      <c r="AB2610" s="69"/>
      <c r="AC2610" s="69"/>
      <c r="AD2610" s="69"/>
      <c r="AE2610" s="69"/>
      <c r="AF2610" s="69"/>
      <c r="AG2610" s="69"/>
      <c r="AH2610" s="69"/>
      <c r="AI2610" s="69"/>
      <c r="AJ2610" s="69"/>
      <c r="AK2610" s="69"/>
      <c r="AL2610" s="69"/>
      <c r="AM2610" s="69"/>
      <c r="AN2610" s="69"/>
      <c r="AO2610" s="69"/>
      <c r="AP2610" s="69"/>
      <c r="AQ2610" s="69"/>
      <c r="AR2610" s="69"/>
      <c r="AS2610" s="69"/>
      <c r="AT2610" s="69"/>
      <c r="AU2610" s="69"/>
      <c r="AV2610" s="69"/>
      <c r="AW2610" s="69"/>
      <c r="AX2610" s="69"/>
      <c r="AY2610" s="69"/>
      <c r="AZ2610" s="69"/>
      <c r="BA2610" s="69"/>
      <c r="BB2610" s="69"/>
      <c r="BC2610" s="69"/>
      <c r="BD2610" s="69"/>
      <c r="BE2610" s="69"/>
      <c r="BF2610" s="69"/>
      <c r="BG2610" s="69"/>
      <c r="BH2610" s="69"/>
      <c r="BI2610" s="69"/>
      <c r="BJ2610" s="69"/>
      <c r="BK2610" s="69"/>
      <c r="BL2610" s="69"/>
      <c r="BM2610" s="69"/>
      <c r="BN2610" s="69"/>
      <c r="BO2610" s="69"/>
      <c r="BP2610" s="69"/>
      <c r="BQ2610" s="69"/>
      <c r="BR2610" s="69"/>
      <c r="BS2610" s="69"/>
      <c r="BT2610" s="69"/>
      <c r="BU2610" s="69"/>
      <c r="BV2610" s="69"/>
      <c r="BW2610" s="69"/>
      <c r="BX2610" s="69"/>
      <c r="BY2610" s="69"/>
      <c r="BZ2610" s="69"/>
      <c r="CA2610" s="69"/>
      <c r="CB2610" s="69"/>
      <c r="CC2610" s="69"/>
      <c r="CD2610" s="69"/>
      <c r="CE2610" s="69"/>
      <c r="CF2610" s="69"/>
      <c r="CG2610" s="69"/>
      <c r="CH2610" s="69"/>
      <c r="CI2610" s="69"/>
      <c r="CJ2610" s="69"/>
      <c r="CK2610" s="69"/>
      <c r="CL2610" s="69"/>
      <c r="CM2610" s="69"/>
      <c r="CN2610" s="69"/>
      <c r="CO2610" s="69"/>
      <c r="CP2610" s="69"/>
      <c r="CQ2610" s="69"/>
      <c r="CR2610" s="69"/>
      <c r="CS2610" s="69"/>
      <c r="CT2610" s="69"/>
      <c r="CU2610" s="69"/>
      <c r="CV2610" s="69"/>
      <c r="CW2610" s="69"/>
      <c r="CX2610" s="69"/>
      <c r="CY2610" s="69"/>
      <c r="CZ2610" s="69"/>
      <c r="DA2610" s="69"/>
      <c r="DB2610" s="69"/>
      <c r="DC2610" s="69"/>
      <c r="DD2610" s="69"/>
      <c r="DE2610" s="69"/>
      <c r="DF2610" s="69"/>
      <c r="DG2610" s="69"/>
      <c r="DH2610" s="69"/>
      <c r="DI2610" s="69"/>
      <c r="DJ2610" s="69"/>
      <c r="DK2610" s="69"/>
      <c r="DL2610" s="69"/>
      <c r="DM2610" s="69"/>
      <c r="DN2610" s="69"/>
      <c r="DO2610" s="69"/>
      <c r="DP2610" s="69"/>
      <c r="DQ2610" s="69"/>
      <c r="DR2610" s="69"/>
      <c r="DS2610" s="69"/>
      <c r="DT2610" s="69"/>
      <c r="DU2610" s="69"/>
      <c r="DV2610" s="69"/>
      <c r="DW2610" s="69"/>
      <c r="DX2610" s="69"/>
      <c r="DY2610" s="69"/>
      <c r="DZ2610" s="69"/>
      <c r="EA2610" s="69"/>
      <c r="EB2610" s="69"/>
      <c r="EC2610" s="69"/>
      <c r="ED2610" s="69"/>
      <c r="EE2610" s="69"/>
      <c r="EF2610" s="69"/>
      <c r="EG2610" s="69"/>
      <c r="EH2610" s="69"/>
      <c r="EI2610" s="69"/>
      <c r="EJ2610" s="69"/>
      <c r="EK2610" s="69"/>
      <c r="EL2610" s="69"/>
      <c r="EM2610" s="69"/>
      <c r="EN2610" s="69"/>
      <c r="EO2610" s="69"/>
      <c r="EP2610" s="69"/>
      <c r="EQ2610" s="69"/>
      <c r="ER2610" s="69"/>
      <c r="ES2610" s="69"/>
      <c r="ET2610" s="69"/>
      <c r="EU2610" s="69"/>
      <c r="EV2610" s="69"/>
      <c r="EW2610" s="69"/>
      <c r="EX2610" s="69"/>
      <c r="EY2610" s="69"/>
      <c r="EZ2610" s="69"/>
      <c r="FA2610" s="69"/>
      <c r="FB2610" s="69"/>
      <c r="FC2610" s="69"/>
      <c r="FD2610" s="69"/>
      <c r="FE2610" s="69"/>
      <c r="FF2610" s="69"/>
      <c r="FG2610" s="69"/>
      <c r="FH2610" s="69"/>
      <c r="FI2610" s="69"/>
      <c r="FJ2610" s="69"/>
      <c r="FK2610" s="69"/>
      <c r="FL2610" s="69"/>
      <c r="FM2610" s="69"/>
      <c r="FN2610" s="69"/>
      <c r="FO2610" s="69"/>
      <c r="FP2610" s="69"/>
      <c r="FQ2610" s="69"/>
      <c r="FR2610" s="69"/>
      <c r="FS2610" s="69"/>
      <c r="FT2610" s="69"/>
      <c r="FU2610" s="69"/>
      <c r="FV2610" s="69"/>
      <c r="FW2610" s="69"/>
      <c r="FX2610" s="69"/>
      <c r="FY2610" s="69"/>
      <c r="FZ2610" s="69"/>
      <c r="GA2610" s="69"/>
      <c r="GB2610" s="69"/>
      <c r="GC2610" s="69"/>
      <c r="GD2610" s="69"/>
      <c r="GE2610" s="69"/>
      <c r="GF2610" s="69"/>
      <c r="GG2610" s="69"/>
      <c r="GH2610" s="69"/>
      <c r="GI2610" s="69"/>
      <c r="GJ2610" s="69"/>
      <c r="GK2610" s="69"/>
      <c r="GL2610" s="69"/>
      <c r="GM2610" s="69"/>
      <c r="GN2610" s="69"/>
      <c r="GO2610" s="69"/>
      <c r="GP2610" s="69"/>
      <c r="GQ2610" s="69"/>
      <c r="GR2610" s="69"/>
      <c r="GS2610" s="69"/>
      <c r="GT2610" s="69"/>
      <c r="GU2610" s="69"/>
      <c r="GV2610" s="69"/>
      <c r="GW2610" s="69"/>
      <c r="GX2610" s="69"/>
      <c r="GY2610" s="69"/>
      <c r="GZ2610" s="69"/>
      <c r="HA2610" s="69"/>
      <c r="HB2610" s="69"/>
      <c r="HC2610" s="69"/>
      <c r="HD2610" s="69"/>
      <c r="HE2610" s="69"/>
      <c r="HF2610" s="69"/>
      <c r="HG2610" s="69"/>
      <c r="HH2610" s="69"/>
      <c r="HI2610" s="69"/>
      <c r="HJ2610" s="69"/>
      <c r="HK2610" s="69"/>
      <c r="HL2610" s="69"/>
      <c r="HM2610" s="69"/>
      <c r="HN2610" s="69"/>
      <c r="HO2610" s="69"/>
      <c r="HP2610" s="69"/>
      <c r="HQ2610" s="69"/>
      <c r="HR2610" s="69"/>
      <c r="HS2610" s="69"/>
      <c r="HT2610" s="69"/>
      <c r="HU2610" s="69"/>
      <c r="HV2610" s="69"/>
      <c r="HW2610" s="69"/>
      <c r="HX2610" s="69"/>
      <c r="HY2610" s="69"/>
      <c r="HZ2610" s="69"/>
      <c r="IA2610" s="69"/>
      <c r="IB2610" s="69"/>
      <c r="IC2610" s="69"/>
      <c r="ID2610" s="69"/>
      <c r="IE2610" s="69"/>
      <c r="IF2610" s="69"/>
      <c r="IG2610" s="69"/>
      <c r="IH2610" s="69"/>
      <c r="II2610" s="69"/>
      <c r="IJ2610" s="69"/>
      <c r="IK2610" s="69"/>
      <c r="IL2610" s="69"/>
      <c r="IM2610" s="69"/>
      <c r="IN2610" s="69"/>
    </row>
    <row r="2611" spans="1:248" s="70" customFormat="1" ht="47.1" customHeight="1" x14ac:dyDescent="0.2">
      <c r="A2611" s="33" t="s">
        <v>1417</v>
      </c>
      <c r="B2611" s="83">
        <v>52279</v>
      </c>
      <c r="C2611" s="34" t="s">
        <v>1418</v>
      </c>
      <c r="D2611" s="361">
        <v>8000</v>
      </c>
      <c r="E2611" s="69"/>
      <c r="F2611" s="69"/>
      <c r="G2611" s="69"/>
      <c r="H2611" s="69"/>
      <c r="I2611" s="69"/>
      <c r="J2611" s="69"/>
      <c r="N2611" s="69"/>
      <c r="O2611" s="69"/>
      <c r="P2611" s="69"/>
      <c r="Q2611" s="69"/>
      <c r="R2611" s="69"/>
      <c r="S2611" s="69"/>
      <c r="T2611" s="69"/>
      <c r="U2611" s="69"/>
      <c r="V2611" s="69"/>
      <c r="W2611" s="69"/>
      <c r="X2611" s="69"/>
      <c r="Y2611" s="69"/>
      <c r="Z2611" s="69"/>
      <c r="AA2611" s="69"/>
      <c r="AB2611" s="69"/>
      <c r="AC2611" s="69"/>
      <c r="AD2611" s="69"/>
      <c r="AE2611" s="69"/>
      <c r="AF2611" s="69"/>
      <c r="AG2611" s="69"/>
      <c r="AH2611" s="69"/>
      <c r="AI2611" s="69"/>
      <c r="AJ2611" s="69"/>
      <c r="AK2611" s="69"/>
      <c r="AL2611" s="69"/>
      <c r="AM2611" s="69"/>
      <c r="AN2611" s="69"/>
      <c r="AO2611" s="69"/>
      <c r="AP2611" s="69"/>
      <c r="AQ2611" s="69"/>
      <c r="AR2611" s="69"/>
      <c r="AS2611" s="69"/>
      <c r="AT2611" s="69"/>
      <c r="AU2611" s="69"/>
      <c r="AV2611" s="69"/>
      <c r="AW2611" s="69"/>
      <c r="AX2611" s="69"/>
      <c r="AY2611" s="69"/>
      <c r="AZ2611" s="69"/>
      <c r="BA2611" s="69"/>
      <c r="BB2611" s="69"/>
      <c r="BC2611" s="69"/>
      <c r="BD2611" s="69"/>
      <c r="BE2611" s="69"/>
      <c r="BF2611" s="69"/>
      <c r="BG2611" s="69"/>
      <c r="BH2611" s="69"/>
      <c r="BI2611" s="69"/>
      <c r="BJ2611" s="69"/>
      <c r="BK2611" s="69"/>
      <c r="BL2611" s="69"/>
      <c r="BM2611" s="69"/>
      <c r="BN2611" s="69"/>
      <c r="BO2611" s="69"/>
      <c r="BP2611" s="69"/>
      <c r="BQ2611" s="69"/>
      <c r="BR2611" s="69"/>
      <c r="BS2611" s="69"/>
      <c r="BT2611" s="69"/>
      <c r="BU2611" s="69"/>
      <c r="BV2611" s="69"/>
      <c r="BW2611" s="69"/>
      <c r="BX2611" s="69"/>
      <c r="BY2611" s="69"/>
      <c r="BZ2611" s="69"/>
      <c r="CA2611" s="69"/>
      <c r="CB2611" s="69"/>
      <c r="CC2611" s="69"/>
      <c r="CD2611" s="69"/>
      <c r="CE2611" s="69"/>
      <c r="CF2611" s="69"/>
      <c r="CG2611" s="69"/>
      <c r="CH2611" s="69"/>
      <c r="CI2611" s="69"/>
      <c r="CJ2611" s="69"/>
      <c r="CK2611" s="69"/>
      <c r="CL2611" s="69"/>
      <c r="CM2611" s="69"/>
      <c r="CN2611" s="69"/>
      <c r="CO2611" s="69"/>
      <c r="CP2611" s="69"/>
      <c r="CQ2611" s="69"/>
      <c r="CR2611" s="69"/>
      <c r="CS2611" s="69"/>
      <c r="CT2611" s="69"/>
      <c r="CU2611" s="69"/>
      <c r="CV2611" s="69"/>
      <c r="CW2611" s="69"/>
      <c r="CX2611" s="69"/>
      <c r="CY2611" s="69"/>
      <c r="CZ2611" s="69"/>
      <c r="DA2611" s="69"/>
      <c r="DB2611" s="69"/>
      <c r="DC2611" s="69"/>
      <c r="DD2611" s="69"/>
      <c r="DE2611" s="69"/>
      <c r="DF2611" s="69"/>
      <c r="DG2611" s="69"/>
      <c r="DH2611" s="69"/>
      <c r="DI2611" s="69"/>
      <c r="DJ2611" s="69"/>
      <c r="DK2611" s="69"/>
      <c r="DL2611" s="69"/>
      <c r="DM2611" s="69"/>
      <c r="DN2611" s="69"/>
      <c r="DO2611" s="69"/>
      <c r="DP2611" s="69"/>
      <c r="DQ2611" s="69"/>
      <c r="DR2611" s="69"/>
      <c r="DS2611" s="69"/>
      <c r="DT2611" s="69"/>
      <c r="DU2611" s="69"/>
      <c r="DV2611" s="69"/>
      <c r="DW2611" s="69"/>
      <c r="DX2611" s="69"/>
      <c r="DY2611" s="69"/>
      <c r="DZ2611" s="69"/>
      <c r="EA2611" s="69"/>
      <c r="EB2611" s="69"/>
      <c r="EC2611" s="69"/>
      <c r="ED2611" s="69"/>
      <c r="EE2611" s="69"/>
      <c r="EF2611" s="69"/>
      <c r="EG2611" s="69"/>
      <c r="EH2611" s="69"/>
      <c r="EI2611" s="69"/>
      <c r="EJ2611" s="69"/>
      <c r="EK2611" s="69"/>
      <c r="EL2611" s="69"/>
      <c r="EM2611" s="69"/>
      <c r="EN2611" s="69"/>
      <c r="EO2611" s="69"/>
      <c r="EP2611" s="69"/>
      <c r="EQ2611" s="69"/>
      <c r="ER2611" s="69"/>
      <c r="ES2611" s="69"/>
      <c r="ET2611" s="69"/>
      <c r="EU2611" s="69"/>
      <c r="EV2611" s="69"/>
      <c r="EW2611" s="69"/>
      <c r="EX2611" s="69"/>
      <c r="EY2611" s="69"/>
      <c r="EZ2611" s="69"/>
      <c r="FA2611" s="69"/>
      <c r="FB2611" s="69"/>
      <c r="FC2611" s="69"/>
      <c r="FD2611" s="69"/>
      <c r="FE2611" s="69"/>
      <c r="FF2611" s="69"/>
      <c r="FG2611" s="69"/>
      <c r="FH2611" s="69"/>
      <c r="FI2611" s="69"/>
      <c r="FJ2611" s="69"/>
      <c r="FK2611" s="69"/>
      <c r="FL2611" s="69"/>
      <c r="FM2611" s="69"/>
      <c r="FN2611" s="69"/>
      <c r="FO2611" s="69"/>
      <c r="FP2611" s="69"/>
      <c r="FQ2611" s="69"/>
      <c r="FR2611" s="69"/>
      <c r="FS2611" s="69"/>
      <c r="FT2611" s="69"/>
      <c r="FU2611" s="69"/>
      <c r="FV2611" s="69"/>
      <c r="FW2611" s="69"/>
      <c r="FX2611" s="69"/>
      <c r="FY2611" s="69"/>
      <c r="FZ2611" s="69"/>
      <c r="GA2611" s="69"/>
      <c r="GB2611" s="69"/>
      <c r="GC2611" s="69"/>
      <c r="GD2611" s="69"/>
      <c r="GE2611" s="69"/>
      <c r="GF2611" s="69"/>
      <c r="GG2611" s="69"/>
      <c r="GH2611" s="69"/>
      <c r="GI2611" s="69"/>
      <c r="GJ2611" s="69"/>
      <c r="GK2611" s="69"/>
      <c r="GL2611" s="69"/>
      <c r="GM2611" s="69"/>
      <c r="GN2611" s="69"/>
      <c r="GO2611" s="69"/>
      <c r="GP2611" s="69"/>
      <c r="GQ2611" s="69"/>
      <c r="GR2611" s="69"/>
      <c r="GS2611" s="69"/>
      <c r="GT2611" s="69"/>
      <c r="GU2611" s="69"/>
      <c r="GV2611" s="69"/>
      <c r="GW2611" s="69"/>
      <c r="GX2611" s="69"/>
      <c r="GY2611" s="69"/>
      <c r="GZ2611" s="69"/>
      <c r="HA2611" s="69"/>
      <c r="HB2611" s="69"/>
      <c r="HC2611" s="69"/>
      <c r="HD2611" s="69"/>
      <c r="HE2611" s="69"/>
      <c r="HF2611" s="69"/>
      <c r="HG2611" s="69"/>
      <c r="HH2611" s="69"/>
      <c r="HI2611" s="69"/>
      <c r="HJ2611" s="69"/>
      <c r="HK2611" s="69"/>
      <c r="HL2611" s="69"/>
      <c r="HM2611" s="69"/>
      <c r="HN2611" s="69"/>
      <c r="HO2611" s="69"/>
      <c r="HP2611" s="69"/>
      <c r="HQ2611" s="69"/>
      <c r="HR2611" s="69"/>
      <c r="HS2611" s="69"/>
      <c r="HT2611" s="69"/>
      <c r="HU2611" s="69"/>
      <c r="HV2611" s="69"/>
      <c r="HW2611" s="69"/>
      <c r="HX2611" s="69"/>
      <c r="HY2611" s="69"/>
      <c r="HZ2611" s="69"/>
      <c r="IA2611" s="69"/>
      <c r="IB2611" s="69"/>
      <c r="IC2611" s="69"/>
      <c r="ID2611" s="69"/>
      <c r="IE2611" s="69"/>
      <c r="IF2611" s="69"/>
      <c r="IG2611" s="69"/>
      <c r="IH2611" s="69"/>
      <c r="II2611" s="69"/>
      <c r="IJ2611" s="69"/>
      <c r="IK2611" s="69"/>
      <c r="IL2611" s="69"/>
      <c r="IM2611" s="69"/>
      <c r="IN2611" s="69"/>
    </row>
    <row r="2612" spans="1:248" s="70" customFormat="1" ht="47.1" customHeight="1" x14ac:dyDescent="0.2">
      <c r="A2612" s="33" t="s">
        <v>1420</v>
      </c>
      <c r="B2612" s="83">
        <v>52280</v>
      </c>
      <c r="C2612" s="34" t="s">
        <v>1419</v>
      </c>
      <c r="D2612" s="361">
        <v>120120</v>
      </c>
      <c r="E2612" s="69"/>
      <c r="F2612" s="69"/>
      <c r="G2612" s="69"/>
      <c r="H2612" s="69"/>
      <c r="I2612" s="69"/>
      <c r="J2612" s="69"/>
      <c r="N2612" s="69"/>
      <c r="O2612" s="69"/>
      <c r="P2612" s="69"/>
      <c r="Q2612" s="69"/>
      <c r="R2612" s="69"/>
      <c r="S2612" s="69"/>
      <c r="T2612" s="69"/>
      <c r="U2612" s="69"/>
      <c r="V2612" s="69"/>
      <c r="W2612" s="69"/>
      <c r="X2612" s="69"/>
      <c r="Y2612" s="69"/>
      <c r="Z2612" s="69"/>
      <c r="AA2612" s="69"/>
      <c r="AB2612" s="69"/>
      <c r="AC2612" s="69"/>
      <c r="AD2612" s="69"/>
      <c r="AE2612" s="69"/>
      <c r="AF2612" s="69"/>
      <c r="AG2612" s="69"/>
      <c r="AH2612" s="69"/>
      <c r="AI2612" s="69"/>
      <c r="AJ2612" s="69"/>
      <c r="AK2612" s="69"/>
      <c r="AL2612" s="69"/>
      <c r="AM2612" s="69"/>
      <c r="AN2612" s="69"/>
      <c r="AO2612" s="69"/>
      <c r="AP2612" s="69"/>
      <c r="AQ2612" s="69"/>
      <c r="AR2612" s="69"/>
      <c r="AS2612" s="69"/>
      <c r="AT2612" s="69"/>
      <c r="AU2612" s="69"/>
      <c r="AV2612" s="69"/>
      <c r="AW2612" s="69"/>
      <c r="AX2612" s="69"/>
      <c r="AY2612" s="69"/>
      <c r="AZ2612" s="69"/>
      <c r="BA2612" s="69"/>
      <c r="BB2612" s="69"/>
      <c r="BC2612" s="69"/>
      <c r="BD2612" s="69"/>
      <c r="BE2612" s="69"/>
      <c r="BF2612" s="69"/>
      <c r="BG2612" s="69"/>
      <c r="BH2612" s="69"/>
      <c r="BI2612" s="69"/>
      <c r="BJ2612" s="69"/>
      <c r="BK2612" s="69"/>
      <c r="BL2612" s="69"/>
      <c r="BM2612" s="69"/>
      <c r="BN2612" s="69"/>
      <c r="BO2612" s="69"/>
      <c r="BP2612" s="69"/>
      <c r="BQ2612" s="69"/>
      <c r="BR2612" s="69"/>
      <c r="BS2612" s="69"/>
      <c r="BT2612" s="69"/>
      <c r="BU2612" s="69"/>
      <c r="BV2612" s="69"/>
      <c r="BW2612" s="69"/>
      <c r="BX2612" s="69"/>
      <c r="BY2612" s="69"/>
      <c r="BZ2612" s="69"/>
      <c r="CA2612" s="69"/>
      <c r="CB2612" s="69"/>
      <c r="CC2612" s="69"/>
      <c r="CD2612" s="69"/>
      <c r="CE2612" s="69"/>
      <c r="CF2612" s="69"/>
      <c r="CG2612" s="69"/>
      <c r="CH2612" s="69"/>
      <c r="CI2612" s="69"/>
      <c r="CJ2612" s="69"/>
      <c r="CK2612" s="69"/>
      <c r="CL2612" s="69"/>
      <c r="CM2612" s="69"/>
      <c r="CN2612" s="69"/>
      <c r="CO2612" s="69"/>
      <c r="CP2612" s="69"/>
      <c r="CQ2612" s="69"/>
      <c r="CR2612" s="69"/>
      <c r="CS2612" s="69"/>
      <c r="CT2612" s="69"/>
      <c r="CU2612" s="69"/>
      <c r="CV2612" s="69"/>
      <c r="CW2612" s="69"/>
      <c r="CX2612" s="69"/>
      <c r="CY2612" s="69"/>
      <c r="CZ2612" s="69"/>
      <c r="DA2612" s="69"/>
      <c r="DB2612" s="69"/>
      <c r="DC2612" s="69"/>
      <c r="DD2612" s="69"/>
      <c r="DE2612" s="69"/>
      <c r="DF2612" s="69"/>
      <c r="DG2612" s="69"/>
      <c r="DH2612" s="69"/>
      <c r="DI2612" s="69"/>
      <c r="DJ2612" s="69"/>
      <c r="DK2612" s="69"/>
      <c r="DL2612" s="69"/>
      <c r="DM2612" s="69"/>
      <c r="DN2612" s="69"/>
      <c r="DO2612" s="69"/>
      <c r="DP2612" s="69"/>
      <c r="DQ2612" s="69"/>
      <c r="DR2612" s="69"/>
      <c r="DS2612" s="69"/>
      <c r="DT2612" s="69"/>
      <c r="DU2612" s="69"/>
      <c r="DV2612" s="69"/>
      <c r="DW2612" s="69"/>
      <c r="DX2612" s="69"/>
      <c r="DY2612" s="69"/>
      <c r="DZ2612" s="69"/>
      <c r="EA2612" s="69"/>
      <c r="EB2612" s="69"/>
      <c r="EC2612" s="69"/>
      <c r="ED2612" s="69"/>
      <c r="EE2612" s="69"/>
      <c r="EF2612" s="69"/>
      <c r="EG2612" s="69"/>
      <c r="EH2612" s="69"/>
      <c r="EI2612" s="69"/>
      <c r="EJ2612" s="69"/>
      <c r="EK2612" s="69"/>
      <c r="EL2612" s="69"/>
      <c r="EM2612" s="69"/>
      <c r="EN2612" s="69"/>
      <c r="EO2612" s="69"/>
      <c r="EP2612" s="69"/>
      <c r="EQ2612" s="69"/>
      <c r="ER2612" s="69"/>
      <c r="ES2612" s="69"/>
      <c r="ET2612" s="69"/>
      <c r="EU2612" s="69"/>
      <c r="EV2612" s="69"/>
      <c r="EW2612" s="69"/>
      <c r="EX2612" s="69"/>
      <c r="EY2612" s="69"/>
      <c r="EZ2612" s="69"/>
      <c r="FA2612" s="69"/>
      <c r="FB2612" s="69"/>
      <c r="FC2612" s="69"/>
      <c r="FD2612" s="69"/>
      <c r="FE2612" s="69"/>
      <c r="FF2612" s="69"/>
      <c r="FG2612" s="69"/>
      <c r="FH2612" s="69"/>
      <c r="FI2612" s="69"/>
      <c r="FJ2612" s="69"/>
      <c r="FK2612" s="69"/>
      <c r="FL2612" s="69"/>
      <c r="FM2612" s="69"/>
      <c r="FN2612" s="69"/>
      <c r="FO2612" s="69"/>
      <c r="FP2612" s="69"/>
      <c r="FQ2612" s="69"/>
      <c r="FR2612" s="69"/>
      <c r="FS2612" s="69"/>
      <c r="FT2612" s="69"/>
      <c r="FU2612" s="69"/>
      <c r="FV2612" s="69"/>
      <c r="FW2612" s="69"/>
      <c r="FX2612" s="69"/>
      <c r="FY2612" s="69"/>
      <c r="FZ2612" s="69"/>
      <c r="GA2612" s="69"/>
      <c r="GB2612" s="69"/>
      <c r="GC2612" s="69"/>
      <c r="GD2612" s="69"/>
      <c r="GE2612" s="69"/>
      <c r="GF2612" s="69"/>
      <c r="GG2612" s="69"/>
      <c r="GH2612" s="69"/>
      <c r="GI2612" s="69"/>
      <c r="GJ2612" s="69"/>
      <c r="GK2612" s="69"/>
      <c r="GL2612" s="69"/>
      <c r="GM2612" s="69"/>
      <c r="GN2612" s="69"/>
      <c r="GO2612" s="69"/>
      <c r="GP2612" s="69"/>
      <c r="GQ2612" s="69"/>
      <c r="GR2612" s="69"/>
      <c r="GS2612" s="69"/>
      <c r="GT2612" s="69"/>
      <c r="GU2612" s="69"/>
      <c r="GV2612" s="69"/>
      <c r="GW2612" s="69"/>
      <c r="GX2612" s="69"/>
      <c r="GY2612" s="69"/>
      <c r="GZ2612" s="69"/>
      <c r="HA2612" s="69"/>
      <c r="HB2612" s="69"/>
      <c r="HC2612" s="69"/>
      <c r="HD2612" s="69"/>
      <c r="HE2612" s="69"/>
      <c r="HF2612" s="69"/>
      <c r="HG2612" s="69"/>
      <c r="HH2612" s="69"/>
      <c r="HI2612" s="69"/>
      <c r="HJ2612" s="69"/>
      <c r="HK2612" s="69"/>
      <c r="HL2612" s="69"/>
      <c r="HM2612" s="69"/>
      <c r="HN2612" s="69"/>
      <c r="HO2612" s="69"/>
      <c r="HP2612" s="69"/>
      <c r="HQ2612" s="69"/>
      <c r="HR2612" s="69"/>
      <c r="HS2612" s="69"/>
      <c r="HT2612" s="69"/>
      <c r="HU2612" s="69"/>
      <c r="HV2612" s="69"/>
      <c r="HW2612" s="69"/>
      <c r="HX2612" s="69"/>
      <c r="HY2612" s="69"/>
      <c r="HZ2612" s="69"/>
      <c r="IA2612" s="69"/>
      <c r="IB2612" s="69"/>
      <c r="IC2612" s="69"/>
      <c r="ID2612" s="69"/>
      <c r="IE2612" s="69"/>
      <c r="IF2612" s="69"/>
      <c r="IG2612" s="69"/>
      <c r="IH2612" s="69"/>
      <c r="II2612" s="69"/>
      <c r="IJ2612" s="69"/>
      <c r="IK2612" s="69"/>
      <c r="IL2612" s="69"/>
      <c r="IM2612" s="69"/>
      <c r="IN2612" s="69"/>
    </row>
    <row r="2613" spans="1:248" s="70" customFormat="1" ht="47.1" customHeight="1" x14ac:dyDescent="0.2">
      <c r="A2613" s="33" t="s">
        <v>1421</v>
      </c>
      <c r="B2613" s="83">
        <v>52281</v>
      </c>
      <c r="C2613" s="34" t="s">
        <v>1422</v>
      </c>
      <c r="D2613" s="361">
        <v>20000</v>
      </c>
      <c r="E2613" s="69"/>
      <c r="F2613" s="69"/>
      <c r="G2613" s="69"/>
      <c r="H2613" s="69"/>
      <c r="I2613" s="69"/>
      <c r="J2613" s="69"/>
      <c r="N2613" s="69"/>
      <c r="O2613" s="69"/>
      <c r="P2613" s="69"/>
      <c r="Q2613" s="69"/>
      <c r="R2613" s="69"/>
      <c r="S2613" s="69"/>
      <c r="T2613" s="69"/>
      <c r="U2613" s="69"/>
      <c r="V2613" s="69"/>
      <c r="W2613" s="69"/>
      <c r="X2613" s="69"/>
      <c r="Y2613" s="69"/>
      <c r="Z2613" s="69"/>
      <c r="AA2613" s="69"/>
      <c r="AB2613" s="69"/>
      <c r="AC2613" s="69"/>
      <c r="AD2613" s="69"/>
      <c r="AE2613" s="69"/>
      <c r="AF2613" s="69"/>
      <c r="AG2613" s="69"/>
      <c r="AH2613" s="69"/>
      <c r="AI2613" s="69"/>
      <c r="AJ2613" s="69"/>
      <c r="AK2613" s="69"/>
      <c r="AL2613" s="69"/>
      <c r="AM2613" s="69"/>
      <c r="AN2613" s="69"/>
      <c r="AO2613" s="69"/>
      <c r="AP2613" s="69"/>
      <c r="AQ2613" s="69"/>
      <c r="AR2613" s="69"/>
      <c r="AS2613" s="69"/>
      <c r="AT2613" s="69"/>
      <c r="AU2613" s="69"/>
      <c r="AV2613" s="69"/>
      <c r="AW2613" s="69"/>
      <c r="AX2613" s="69"/>
      <c r="AY2613" s="69"/>
      <c r="AZ2613" s="69"/>
      <c r="BA2613" s="69"/>
      <c r="BB2613" s="69"/>
      <c r="BC2613" s="69"/>
      <c r="BD2613" s="69"/>
      <c r="BE2613" s="69"/>
      <c r="BF2613" s="69"/>
      <c r="BG2613" s="69"/>
      <c r="BH2613" s="69"/>
      <c r="BI2613" s="69"/>
      <c r="BJ2613" s="69"/>
      <c r="BK2613" s="69"/>
      <c r="BL2613" s="69"/>
      <c r="BM2613" s="69"/>
      <c r="BN2613" s="69"/>
      <c r="BO2613" s="69"/>
      <c r="BP2613" s="69"/>
      <c r="BQ2613" s="69"/>
      <c r="BR2613" s="69"/>
      <c r="BS2613" s="69"/>
      <c r="BT2613" s="69"/>
      <c r="BU2613" s="69"/>
      <c r="BV2613" s="69"/>
      <c r="BW2613" s="69"/>
      <c r="BX2613" s="69"/>
      <c r="BY2613" s="69"/>
      <c r="BZ2613" s="69"/>
      <c r="CA2613" s="69"/>
      <c r="CB2613" s="69"/>
      <c r="CC2613" s="69"/>
      <c r="CD2613" s="69"/>
      <c r="CE2613" s="69"/>
      <c r="CF2613" s="69"/>
      <c r="CG2613" s="69"/>
      <c r="CH2613" s="69"/>
      <c r="CI2613" s="69"/>
      <c r="CJ2613" s="69"/>
      <c r="CK2613" s="69"/>
      <c r="CL2613" s="69"/>
      <c r="CM2613" s="69"/>
      <c r="CN2613" s="69"/>
      <c r="CO2613" s="69"/>
      <c r="CP2613" s="69"/>
      <c r="CQ2613" s="69"/>
      <c r="CR2613" s="69"/>
      <c r="CS2613" s="69"/>
      <c r="CT2613" s="69"/>
      <c r="CU2613" s="69"/>
      <c r="CV2613" s="69"/>
      <c r="CW2613" s="69"/>
      <c r="CX2613" s="69"/>
      <c r="CY2613" s="69"/>
      <c r="CZ2613" s="69"/>
      <c r="DA2613" s="69"/>
      <c r="DB2613" s="69"/>
      <c r="DC2613" s="69"/>
      <c r="DD2613" s="69"/>
      <c r="DE2613" s="69"/>
      <c r="DF2613" s="69"/>
      <c r="DG2613" s="69"/>
      <c r="DH2613" s="69"/>
      <c r="DI2613" s="69"/>
      <c r="DJ2613" s="69"/>
      <c r="DK2613" s="69"/>
      <c r="DL2613" s="69"/>
      <c r="DM2613" s="69"/>
      <c r="DN2613" s="69"/>
      <c r="DO2613" s="69"/>
      <c r="DP2613" s="69"/>
      <c r="DQ2613" s="69"/>
      <c r="DR2613" s="69"/>
      <c r="DS2613" s="69"/>
      <c r="DT2613" s="69"/>
      <c r="DU2613" s="69"/>
      <c r="DV2613" s="69"/>
      <c r="DW2613" s="69"/>
      <c r="DX2613" s="69"/>
      <c r="DY2613" s="69"/>
      <c r="DZ2613" s="69"/>
      <c r="EA2613" s="69"/>
      <c r="EB2613" s="69"/>
      <c r="EC2613" s="69"/>
      <c r="ED2613" s="69"/>
      <c r="EE2613" s="69"/>
      <c r="EF2613" s="69"/>
      <c r="EG2613" s="69"/>
      <c r="EH2613" s="69"/>
      <c r="EI2613" s="69"/>
      <c r="EJ2613" s="69"/>
      <c r="EK2613" s="69"/>
      <c r="EL2613" s="69"/>
      <c r="EM2613" s="69"/>
      <c r="EN2613" s="69"/>
      <c r="EO2613" s="69"/>
      <c r="EP2613" s="69"/>
      <c r="EQ2613" s="69"/>
      <c r="ER2613" s="69"/>
      <c r="ES2613" s="69"/>
      <c r="ET2613" s="69"/>
      <c r="EU2613" s="69"/>
      <c r="EV2613" s="69"/>
      <c r="EW2613" s="69"/>
      <c r="EX2613" s="69"/>
      <c r="EY2613" s="69"/>
      <c r="EZ2613" s="69"/>
      <c r="FA2613" s="69"/>
      <c r="FB2613" s="69"/>
      <c r="FC2613" s="69"/>
      <c r="FD2613" s="69"/>
      <c r="FE2613" s="69"/>
      <c r="FF2613" s="69"/>
      <c r="FG2613" s="69"/>
      <c r="FH2613" s="69"/>
      <c r="FI2613" s="69"/>
      <c r="FJ2613" s="69"/>
      <c r="FK2613" s="69"/>
      <c r="FL2613" s="69"/>
      <c r="FM2613" s="69"/>
      <c r="FN2613" s="69"/>
      <c r="FO2613" s="69"/>
      <c r="FP2613" s="69"/>
      <c r="FQ2613" s="69"/>
      <c r="FR2613" s="69"/>
      <c r="FS2613" s="69"/>
      <c r="FT2613" s="69"/>
      <c r="FU2613" s="69"/>
      <c r="FV2613" s="69"/>
      <c r="FW2613" s="69"/>
      <c r="FX2613" s="69"/>
      <c r="FY2613" s="69"/>
      <c r="FZ2613" s="69"/>
      <c r="GA2613" s="69"/>
      <c r="GB2613" s="69"/>
      <c r="GC2613" s="69"/>
      <c r="GD2613" s="69"/>
      <c r="GE2613" s="69"/>
      <c r="GF2613" s="69"/>
      <c r="GG2613" s="69"/>
      <c r="GH2613" s="69"/>
      <c r="GI2613" s="69"/>
      <c r="GJ2613" s="69"/>
      <c r="GK2613" s="69"/>
      <c r="GL2613" s="69"/>
      <c r="GM2613" s="69"/>
      <c r="GN2613" s="69"/>
      <c r="GO2613" s="69"/>
      <c r="GP2613" s="69"/>
      <c r="GQ2613" s="69"/>
      <c r="GR2613" s="69"/>
      <c r="GS2613" s="69"/>
      <c r="GT2613" s="69"/>
      <c r="GU2613" s="69"/>
      <c r="GV2613" s="69"/>
      <c r="GW2613" s="69"/>
      <c r="GX2613" s="69"/>
      <c r="GY2613" s="69"/>
      <c r="GZ2613" s="69"/>
      <c r="HA2613" s="69"/>
      <c r="HB2613" s="69"/>
      <c r="HC2613" s="69"/>
      <c r="HD2613" s="69"/>
      <c r="HE2613" s="69"/>
      <c r="HF2613" s="69"/>
      <c r="HG2613" s="69"/>
      <c r="HH2613" s="69"/>
      <c r="HI2613" s="69"/>
      <c r="HJ2613" s="69"/>
      <c r="HK2613" s="69"/>
      <c r="HL2613" s="69"/>
      <c r="HM2613" s="69"/>
      <c r="HN2613" s="69"/>
      <c r="HO2613" s="69"/>
      <c r="HP2613" s="69"/>
      <c r="HQ2613" s="69"/>
      <c r="HR2613" s="69"/>
      <c r="HS2613" s="69"/>
      <c r="HT2613" s="69"/>
      <c r="HU2613" s="69"/>
      <c r="HV2613" s="69"/>
      <c r="HW2613" s="69"/>
      <c r="HX2613" s="69"/>
      <c r="HY2613" s="69"/>
      <c r="HZ2613" s="69"/>
      <c r="IA2613" s="69"/>
      <c r="IB2613" s="69"/>
      <c r="IC2613" s="69"/>
      <c r="ID2613" s="69"/>
      <c r="IE2613" s="69"/>
      <c r="IF2613" s="69"/>
      <c r="IG2613" s="69"/>
      <c r="IH2613" s="69"/>
      <c r="II2613" s="69"/>
      <c r="IJ2613" s="69"/>
      <c r="IK2613" s="69"/>
      <c r="IL2613" s="69"/>
      <c r="IM2613" s="69"/>
      <c r="IN2613" s="69"/>
    </row>
    <row r="2614" spans="1:248" s="70" customFormat="1" ht="47.1" customHeight="1" x14ac:dyDescent="0.2">
      <c r="A2614" s="33" t="s">
        <v>1423</v>
      </c>
      <c r="B2614" s="83">
        <v>52282</v>
      </c>
      <c r="C2614" s="34" t="s">
        <v>1424</v>
      </c>
      <c r="D2614" s="314">
        <v>6000</v>
      </c>
      <c r="E2614" s="69"/>
      <c r="F2614" s="69"/>
      <c r="G2614" s="69"/>
      <c r="H2614" s="69"/>
      <c r="I2614" s="69"/>
      <c r="J2614" s="69"/>
      <c r="N2614" s="69"/>
      <c r="O2614" s="69"/>
      <c r="P2614" s="69"/>
      <c r="Q2614" s="69"/>
      <c r="R2614" s="69"/>
      <c r="S2614" s="69"/>
      <c r="T2614" s="69"/>
      <c r="U2614" s="69"/>
      <c r="V2614" s="69"/>
      <c r="W2614" s="69"/>
      <c r="X2614" s="69"/>
      <c r="Y2614" s="69"/>
      <c r="Z2614" s="69"/>
      <c r="AA2614" s="69"/>
      <c r="AB2614" s="69"/>
      <c r="AC2614" s="69"/>
      <c r="AD2614" s="69"/>
      <c r="AE2614" s="69"/>
      <c r="AF2614" s="69"/>
      <c r="AG2614" s="69"/>
      <c r="AH2614" s="69"/>
      <c r="AI2614" s="69"/>
      <c r="AJ2614" s="69"/>
      <c r="AK2614" s="69"/>
      <c r="AL2614" s="69"/>
      <c r="AM2614" s="69"/>
      <c r="AN2614" s="69"/>
      <c r="AO2614" s="69"/>
      <c r="AP2614" s="69"/>
      <c r="AQ2614" s="69"/>
      <c r="AR2614" s="69"/>
      <c r="AS2614" s="69"/>
      <c r="AT2614" s="69"/>
      <c r="AU2614" s="69"/>
      <c r="AV2614" s="69"/>
      <c r="AW2614" s="69"/>
      <c r="AX2614" s="69"/>
      <c r="AY2614" s="69"/>
      <c r="AZ2614" s="69"/>
      <c r="BA2614" s="69"/>
      <c r="BB2614" s="69"/>
      <c r="BC2614" s="69"/>
      <c r="BD2614" s="69"/>
      <c r="BE2614" s="69"/>
      <c r="BF2614" s="69"/>
      <c r="BG2614" s="69"/>
      <c r="BH2614" s="69"/>
      <c r="BI2614" s="69"/>
      <c r="BJ2614" s="69"/>
      <c r="BK2614" s="69"/>
      <c r="BL2614" s="69"/>
      <c r="BM2614" s="69"/>
      <c r="BN2614" s="69"/>
      <c r="BO2614" s="69"/>
      <c r="BP2614" s="69"/>
      <c r="BQ2614" s="69"/>
      <c r="BR2614" s="69"/>
      <c r="BS2614" s="69"/>
      <c r="BT2614" s="69"/>
      <c r="BU2614" s="69"/>
      <c r="BV2614" s="69"/>
      <c r="BW2614" s="69"/>
      <c r="BX2614" s="69"/>
      <c r="BY2614" s="69"/>
      <c r="BZ2614" s="69"/>
      <c r="CA2614" s="69"/>
      <c r="CB2614" s="69"/>
      <c r="CC2614" s="69"/>
      <c r="CD2614" s="69"/>
      <c r="CE2614" s="69"/>
      <c r="CF2614" s="69"/>
      <c r="CG2614" s="69"/>
      <c r="CH2614" s="69"/>
      <c r="CI2614" s="69"/>
      <c r="CJ2614" s="69"/>
      <c r="CK2614" s="69"/>
      <c r="CL2614" s="69"/>
      <c r="CM2614" s="69"/>
      <c r="CN2614" s="69"/>
      <c r="CO2614" s="69"/>
      <c r="CP2614" s="69"/>
      <c r="CQ2614" s="69"/>
      <c r="CR2614" s="69"/>
      <c r="CS2614" s="69"/>
      <c r="CT2614" s="69"/>
      <c r="CU2614" s="69"/>
      <c r="CV2614" s="69"/>
      <c r="CW2614" s="69"/>
      <c r="CX2614" s="69"/>
      <c r="CY2614" s="69"/>
      <c r="CZ2614" s="69"/>
      <c r="DA2614" s="69"/>
      <c r="DB2614" s="69"/>
      <c r="DC2614" s="69"/>
      <c r="DD2614" s="69"/>
      <c r="DE2614" s="69"/>
      <c r="DF2614" s="69"/>
      <c r="DG2614" s="69"/>
      <c r="DH2614" s="69"/>
      <c r="DI2614" s="69"/>
      <c r="DJ2614" s="69"/>
      <c r="DK2614" s="69"/>
      <c r="DL2614" s="69"/>
      <c r="DM2614" s="69"/>
      <c r="DN2614" s="69"/>
      <c r="DO2614" s="69"/>
      <c r="DP2614" s="69"/>
      <c r="DQ2614" s="69"/>
      <c r="DR2614" s="69"/>
      <c r="DS2614" s="69"/>
      <c r="DT2614" s="69"/>
      <c r="DU2614" s="69"/>
      <c r="DV2614" s="69"/>
      <c r="DW2614" s="69"/>
      <c r="DX2614" s="69"/>
      <c r="DY2614" s="69"/>
      <c r="DZ2614" s="69"/>
      <c r="EA2614" s="69"/>
      <c r="EB2614" s="69"/>
      <c r="EC2614" s="69"/>
      <c r="ED2614" s="69"/>
      <c r="EE2614" s="69"/>
      <c r="EF2614" s="69"/>
      <c r="EG2614" s="69"/>
      <c r="EH2614" s="69"/>
      <c r="EI2614" s="69"/>
      <c r="EJ2614" s="69"/>
      <c r="EK2614" s="69"/>
      <c r="EL2614" s="69"/>
      <c r="EM2614" s="69"/>
      <c r="EN2614" s="69"/>
      <c r="EO2614" s="69"/>
      <c r="EP2614" s="69"/>
      <c r="EQ2614" s="69"/>
      <c r="ER2614" s="69"/>
      <c r="ES2614" s="69"/>
      <c r="ET2614" s="69"/>
      <c r="EU2614" s="69"/>
      <c r="EV2614" s="69"/>
      <c r="EW2614" s="69"/>
      <c r="EX2614" s="69"/>
      <c r="EY2614" s="69"/>
      <c r="EZ2614" s="69"/>
      <c r="FA2614" s="69"/>
      <c r="FB2614" s="69"/>
      <c r="FC2614" s="69"/>
      <c r="FD2614" s="69"/>
      <c r="FE2614" s="69"/>
      <c r="FF2614" s="69"/>
      <c r="FG2614" s="69"/>
      <c r="FH2614" s="69"/>
      <c r="FI2614" s="69"/>
      <c r="FJ2614" s="69"/>
      <c r="FK2614" s="69"/>
      <c r="FL2614" s="69"/>
      <c r="FM2614" s="69"/>
      <c r="FN2614" s="69"/>
      <c r="FO2614" s="69"/>
      <c r="FP2614" s="69"/>
      <c r="FQ2614" s="69"/>
      <c r="FR2614" s="69"/>
      <c r="FS2614" s="69"/>
      <c r="FT2614" s="69"/>
      <c r="FU2614" s="69"/>
      <c r="FV2614" s="69"/>
      <c r="FW2614" s="69"/>
      <c r="FX2614" s="69"/>
      <c r="FY2614" s="69"/>
      <c r="FZ2614" s="69"/>
      <c r="GA2614" s="69"/>
      <c r="GB2614" s="69"/>
      <c r="GC2614" s="69"/>
      <c r="GD2614" s="69"/>
      <c r="GE2614" s="69"/>
      <c r="GF2614" s="69"/>
      <c r="GG2614" s="69"/>
      <c r="GH2614" s="69"/>
      <c r="GI2614" s="69"/>
      <c r="GJ2614" s="69"/>
      <c r="GK2614" s="69"/>
      <c r="GL2614" s="69"/>
      <c r="GM2614" s="69"/>
      <c r="GN2614" s="69"/>
      <c r="GO2614" s="69"/>
      <c r="GP2614" s="69"/>
      <c r="GQ2614" s="69"/>
      <c r="GR2614" s="69"/>
      <c r="GS2614" s="69"/>
      <c r="GT2614" s="69"/>
      <c r="GU2614" s="69"/>
      <c r="GV2614" s="69"/>
      <c r="GW2614" s="69"/>
      <c r="GX2614" s="69"/>
      <c r="GY2614" s="69"/>
      <c r="GZ2614" s="69"/>
      <c r="HA2614" s="69"/>
      <c r="HB2614" s="69"/>
      <c r="HC2614" s="69"/>
      <c r="HD2614" s="69"/>
      <c r="HE2614" s="69"/>
      <c r="HF2614" s="69"/>
      <c r="HG2614" s="69"/>
      <c r="HH2614" s="69"/>
      <c r="HI2614" s="69"/>
      <c r="HJ2614" s="69"/>
      <c r="HK2614" s="69"/>
      <c r="HL2614" s="69"/>
      <c r="HM2614" s="69"/>
      <c r="HN2614" s="69"/>
      <c r="HO2614" s="69"/>
      <c r="HP2614" s="69"/>
      <c r="HQ2614" s="69"/>
      <c r="HR2614" s="69"/>
      <c r="HS2614" s="69"/>
      <c r="HT2614" s="69"/>
      <c r="HU2614" s="69"/>
      <c r="HV2614" s="69"/>
      <c r="HW2614" s="69"/>
      <c r="HX2614" s="69"/>
      <c r="HY2614" s="69"/>
      <c r="HZ2614" s="69"/>
      <c r="IA2614" s="69"/>
      <c r="IB2614" s="69"/>
      <c r="IC2614" s="69"/>
      <c r="ID2614" s="69"/>
      <c r="IE2614" s="69"/>
      <c r="IF2614" s="69"/>
      <c r="IG2614" s="69"/>
      <c r="IH2614" s="69"/>
      <c r="II2614" s="69"/>
      <c r="IJ2614" s="69"/>
      <c r="IK2614" s="69"/>
      <c r="IL2614" s="69"/>
      <c r="IM2614" s="69"/>
      <c r="IN2614" s="69"/>
    </row>
    <row r="2615" spans="1:248" s="70" customFormat="1" ht="47.1" customHeight="1" x14ac:dyDescent="0.2">
      <c r="A2615" s="111" t="s">
        <v>1426</v>
      </c>
      <c r="B2615" s="83">
        <v>52283</v>
      </c>
      <c r="C2615" s="44" t="s">
        <v>1425</v>
      </c>
      <c r="D2615" s="314">
        <v>20000</v>
      </c>
      <c r="E2615" s="69"/>
      <c r="F2615" s="69"/>
      <c r="G2615" s="69"/>
      <c r="H2615" s="69"/>
      <c r="I2615" s="69"/>
      <c r="J2615" s="69"/>
      <c r="N2615" s="69"/>
      <c r="O2615" s="69"/>
      <c r="P2615" s="69"/>
      <c r="Q2615" s="69"/>
      <c r="R2615" s="69"/>
      <c r="S2615" s="69"/>
      <c r="T2615" s="69"/>
      <c r="U2615" s="69"/>
      <c r="V2615" s="69"/>
      <c r="W2615" s="69"/>
      <c r="X2615" s="69"/>
      <c r="Y2615" s="69"/>
      <c r="Z2615" s="69"/>
      <c r="AA2615" s="69"/>
      <c r="AB2615" s="69"/>
      <c r="AC2615" s="69"/>
      <c r="AD2615" s="69"/>
      <c r="AE2615" s="69"/>
      <c r="AF2615" s="69"/>
      <c r="AG2615" s="69"/>
      <c r="AH2615" s="69"/>
      <c r="AI2615" s="69"/>
      <c r="AJ2615" s="69"/>
      <c r="AK2615" s="69"/>
      <c r="AL2615" s="69"/>
      <c r="AM2615" s="69"/>
      <c r="AN2615" s="69"/>
      <c r="AO2615" s="69"/>
      <c r="AP2615" s="69"/>
      <c r="AQ2615" s="69"/>
      <c r="AR2615" s="69"/>
      <c r="AS2615" s="69"/>
      <c r="AT2615" s="69"/>
      <c r="AU2615" s="69"/>
      <c r="AV2615" s="69"/>
      <c r="AW2615" s="69"/>
      <c r="AX2615" s="69"/>
      <c r="AY2615" s="69"/>
      <c r="AZ2615" s="69"/>
      <c r="BA2615" s="69"/>
      <c r="BB2615" s="69"/>
      <c r="BC2615" s="69"/>
      <c r="BD2615" s="69"/>
      <c r="BE2615" s="69"/>
      <c r="BF2615" s="69"/>
      <c r="BG2615" s="69"/>
      <c r="BH2615" s="69"/>
      <c r="BI2615" s="69"/>
      <c r="BJ2615" s="69"/>
      <c r="BK2615" s="69"/>
      <c r="BL2615" s="69"/>
      <c r="BM2615" s="69"/>
      <c r="BN2615" s="69"/>
      <c r="BO2615" s="69"/>
      <c r="BP2615" s="69"/>
      <c r="BQ2615" s="69"/>
      <c r="BR2615" s="69"/>
      <c r="BS2615" s="69"/>
      <c r="BT2615" s="69"/>
      <c r="BU2615" s="69"/>
      <c r="BV2615" s="69"/>
      <c r="BW2615" s="69"/>
      <c r="BX2615" s="69"/>
      <c r="BY2615" s="69"/>
      <c r="BZ2615" s="69"/>
      <c r="CA2615" s="69"/>
      <c r="CB2615" s="69"/>
      <c r="CC2615" s="69"/>
      <c r="CD2615" s="69"/>
      <c r="CE2615" s="69"/>
      <c r="CF2615" s="69"/>
      <c r="CG2615" s="69"/>
      <c r="CH2615" s="69"/>
      <c r="CI2615" s="69"/>
      <c r="CJ2615" s="69"/>
      <c r="CK2615" s="69"/>
      <c r="CL2615" s="69"/>
      <c r="CM2615" s="69"/>
      <c r="CN2615" s="69"/>
      <c r="CO2615" s="69"/>
      <c r="CP2615" s="69"/>
      <c r="CQ2615" s="69"/>
      <c r="CR2615" s="69"/>
      <c r="CS2615" s="69"/>
      <c r="CT2615" s="69"/>
      <c r="CU2615" s="69"/>
      <c r="CV2615" s="69"/>
      <c r="CW2615" s="69"/>
      <c r="CX2615" s="69"/>
      <c r="CY2615" s="69"/>
      <c r="CZ2615" s="69"/>
      <c r="DA2615" s="69"/>
      <c r="DB2615" s="69"/>
      <c r="DC2615" s="69"/>
      <c r="DD2615" s="69"/>
      <c r="DE2615" s="69"/>
      <c r="DF2615" s="69"/>
      <c r="DG2615" s="69"/>
      <c r="DH2615" s="69"/>
      <c r="DI2615" s="69"/>
      <c r="DJ2615" s="69"/>
      <c r="DK2615" s="69"/>
      <c r="DL2615" s="69"/>
      <c r="DM2615" s="69"/>
      <c r="DN2615" s="69"/>
      <c r="DO2615" s="69"/>
      <c r="DP2615" s="69"/>
      <c r="DQ2615" s="69"/>
      <c r="DR2615" s="69"/>
      <c r="DS2615" s="69"/>
      <c r="DT2615" s="69"/>
      <c r="DU2615" s="69"/>
      <c r="DV2615" s="69"/>
      <c r="DW2615" s="69"/>
      <c r="DX2615" s="69"/>
      <c r="DY2615" s="69"/>
      <c r="DZ2615" s="69"/>
      <c r="EA2615" s="69"/>
      <c r="EB2615" s="69"/>
      <c r="EC2615" s="69"/>
      <c r="ED2615" s="69"/>
      <c r="EE2615" s="69"/>
      <c r="EF2615" s="69"/>
      <c r="EG2615" s="69"/>
      <c r="EH2615" s="69"/>
      <c r="EI2615" s="69"/>
      <c r="EJ2615" s="69"/>
      <c r="EK2615" s="69"/>
      <c r="EL2615" s="69"/>
      <c r="EM2615" s="69"/>
      <c r="EN2615" s="69"/>
      <c r="EO2615" s="69"/>
      <c r="EP2615" s="69"/>
      <c r="EQ2615" s="69"/>
      <c r="ER2615" s="69"/>
      <c r="ES2615" s="69"/>
      <c r="ET2615" s="69"/>
      <c r="EU2615" s="69"/>
      <c r="EV2615" s="69"/>
      <c r="EW2615" s="69"/>
      <c r="EX2615" s="69"/>
      <c r="EY2615" s="69"/>
      <c r="EZ2615" s="69"/>
      <c r="FA2615" s="69"/>
      <c r="FB2615" s="69"/>
      <c r="FC2615" s="69"/>
      <c r="FD2615" s="69"/>
      <c r="FE2615" s="69"/>
      <c r="FF2615" s="69"/>
      <c r="FG2615" s="69"/>
      <c r="FH2615" s="69"/>
      <c r="FI2615" s="69"/>
      <c r="FJ2615" s="69"/>
      <c r="FK2615" s="69"/>
      <c r="FL2615" s="69"/>
      <c r="FM2615" s="69"/>
      <c r="FN2615" s="69"/>
      <c r="FO2615" s="69"/>
      <c r="FP2615" s="69"/>
      <c r="FQ2615" s="69"/>
      <c r="FR2615" s="69"/>
      <c r="FS2615" s="69"/>
      <c r="FT2615" s="69"/>
      <c r="FU2615" s="69"/>
      <c r="FV2615" s="69"/>
      <c r="FW2615" s="69"/>
      <c r="FX2615" s="69"/>
      <c r="FY2615" s="69"/>
      <c r="FZ2615" s="69"/>
      <c r="GA2615" s="69"/>
      <c r="GB2615" s="69"/>
      <c r="GC2615" s="69"/>
      <c r="GD2615" s="69"/>
      <c r="GE2615" s="69"/>
      <c r="GF2615" s="69"/>
      <c r="GG2615" s="69"/>
      <c r="GH2615" s="69"/>
      <c r="GI2615" s="69"/>
      <c r="GJ2615" s="69"/>
      <c r="GK2615" s="69"/>
      <c r="GL2615" s="69"/>
      <c r="GM2615" s="69"/>
      <c r="GN2615" s="69"/>
      <c r="GO2615" s="69"/>
      <c r="GP2615" s="69"/>
      <c r="GQ2615" s="69"/>
      <c r="GR2615" s="69"/>
      <c r="GS2615" s="69"/>
      <c r="GT2615" s="69"/>
      <c r="GU2615" s="69"/>
      <c r="GV2615" s="69"/>
      <c r="GW2615" s="69"/>
      <c r="GX2615" s="69"/>
      <c r="GY2615" s="69"/>
      <c r="GZ2615" s="69"/>
      <c r="HA2615" s="69"/>
      <c r="HB2615" s="69"/>
      <c r="HC2615" s="69"/>
      <c r="HD2615" s="69"/>
      <c r="HE2615" s="69"/>
      <c r="HF2615" s="69"/>
      <c r="HG2615" s="69"/>
      <c r="HH2615" s="69"/>
      <c r="HI2615" s="69"/>
      <c r="HJ2615" s="69"/>
      <c r="HK2615" s="69"/>
      <c r="HL2615" s="69"/>
      <c r="HM2615" s="69"/>
      <c r="HN2615" s="69"/>
      <c r="HO2615" s="69"/>
      <c r="HP2615" s="69"/>
      <c r="HQ2615" s="69"/>
      <c r="HR2615" s="69"/>
      <c r="HS2615" s="69"/>
      <c r="HT2615" s="69"/>
      <c r="HU2615" s="69"/>
      <c r="HV2615" s="69"/>
      <c r="HW2615" s="69"/>
      <c r="HX2615" s="69"/>
      <c r="HY2615" s="69"/>
      <c r="HZ2615" s="69"/>
      <c r="IA2615" s="69"/>
      <c r="IB2615" s="69"/>
      <c r="IC2615" s="69"/>
      <c r="ID2615" s="69"/>
      <c r="IE2615" s="69"/>
      <c r="IF2615" s="69"/>
      <c r="IG2615" s="69"/>
      <c r="IH2615" s="69"/>
      <c r="II2615" s="69"/>
      <c r="IJ2615" s="69"/>
      <c r="IK2615" s="69"/>
      <c r="IL2615" s="69"/>
      <c r="IM2615" s="69"/>
      <c r="IN2615" s="69"/>
    </row>
    <row r="2616" spans="1:248" s="70" customFormat="1" ht="32.1" customHeight="1" x14ac:dyDescent="0.2">
      <c r="A2616" s="4"/>
      <c r="B2616" s="29"/>
      <c r="C2616" s="272" t="s">
        <v>1455</v>
      </c>
      <c r="D2616" s="317"/>
      <c r="E2616" s="69"/>
      <c r="F2616" s="69"/>
      <c r="G2616" s="69"/>
      <c r="H2616" s="69"/>
      <c r="I2616" s="69"/>
      <c r="J2616" s="69"/>
      <c r="N2616" s="69"/>
      <c r="O2616" s="69"/>
      <c r="P2616" s="69"/>
      <c r="Q2616" s="69"/>
      <c r="R2616" s="69"/>
      <c r="S2616" s="69"/>
      <c r="T2616" s="69"/>
      <c r="U2616" s="69"/>
      <c r="V2616" s="69"/>
      <c r="W2616" s="69"/>
      <c r="X2616" s="69"/>
      <c r="Y2616" s="69"/>
      <c r="Z2616" s="69"/>
      <c r="AA2616" s="69"/>
      <c r="AB2616" s="69"/>
      <c r="AC2616" s="69"/>
      <c r="AD2616" s="69"/>
      <c r="AE2616" s="69"/>
      <c r="AF2616" s="69"/>
      <c r="AG2616" s="69"/>
      <c r="AH2616" s="69"/>
      <c r="AI2616" s="69"/>
      <c r="AJ2616" s="69"/>
      <c r="AK2616" s="69"/>
      <c r="AL2616" s="69"/>
      <c r="AM2616" s="69"/>
      <c r="AN2616" s="69"/>
      <c r="AO2616" s="69"/>
      <c r="AP2616" s="69"/>
      <c r="AQ2616" s="69"/>
      <c r="AR2616" s="69"/>
      <c r="AS2616" s="69"/>
      <c r="AT2616" s="69"/>
      <c r="AU2616" s="69"/>
      <c r="AV2616" s="69"/>
      <c r="AW2616" s="69"/>
      <c r="AX2616" s="69"/>
      <c r="AY2616" s="69"/>
      <c r="AZ2616" s="69"/>
      <c r="BA2616" s="69"/>
      <c r="BB2616" s="69"/>
      <c r="BC2616" s="69"/>
      <c r="BD2616" s="69"/>
      <c r="BE2616" s="69"/>
      <c r="BF2616" s="69"/>
      <c r="BG2616" s="69"/>
      <c r="BH2616" s="69"/>
      <c r="BI2616" s="69"/>
      <c r="BJ2616" s="69"/>
      <c r="BK2616" s="69"/>
      <c r="BL2616" s="69"/>
      <c r="BM2616" s="69"/>
      <c r="BN2616" s="69"/>
      <c r="BO2616" s="69"/>
      <c r="BP2616" s="69"/>
      <c r="BQ2616" s="69"/>
      <c r="BR2616" s="69"/>
      <c r="BS2616" s="69"/>
      <c r="BT2616" s="69"/>
      <c r="BU2616" s="69"/>
      <c r="BV2616" s="69"/>
      <c r="BW2616" s="69"/>
      <c r="BX2616" s="69"/>
      <c r="BY2616" s="69"/>
      <c r="BZ2616" s="69"/>
      <c r="CA2616" s="69"/>
      <c r="CB2616" s="69"/>
      <c r="CC2616" s="69"/>
      <c r="CD2616" s="69"/>
      <c r="CE2616" s="69"/>
      <c r="CF2616" s="69"/>
      <c r="CG2616" s="69"/>
      <c r="CH2616" s="69"/>
      <c r="CI2616" s="69"/>
      <c r="CJ2616" s="69"/>
      <c r="CK2616" s="69"/>
      <c r="CL2616" s="69"/>
      <c r="CM2616" s="69"/>
      <c r="CN2616" s="69"/>
      <c r="CO2616" s="69"/>
      <c r="CP2616" s="69"/>
      <c r="CQ2616" s="69"/>
      <c r="CR2616" s="69"/>
      <c r="CS2616" s="69"/>
      <c r="CT2616" s="69"/>
      <c r="CU2616" s="69"/>
      <c r="CV2616" s="69"/>
      <c r="CW2616" s="69"/>
      <c r="CX2616" s="69"/>
      <c r="CY2616" s="69"/>
      <c r="CZ2616" s="69"/>
      <c r="DA2616" s="69"/>
      <c r="DB2616" s="69"/>
      <c r="DC2616" s="69"/>
      <c r="DD2616" s="69"/>
      <c r="DE2616" s="69"/>
      <c r="DF2616" s="69"/>
      <c r="DG2616" s="69"/>
      <c r="DH2616" s="69"/>
      <c r="DI2616" s="69"/>
      <c r="DJ2616" s="69"/>
      <c r="DK2616" s="69"/>
      <c r="DL2616" s="69"/>
      <c r="DM2616" s="69"/>
      <c r="DN2616" s="69"/>
      <c r="DO2616" s="69"/>
      <c r="DP2616" s="69"/>
      <c r="DQ2616" s="69"/>
      <c r="DR2616" s="69"/>
      <c r="DS2616" s="69"/>
      <c r="DT2616" s="69"/>
      <c r="DU2616" s="69"/>
      <c r="DV2616" s="69"/>
      <c r="DW2616" s="69"/>
      <c r="DX2616" s="69"/>
      <c r="DY2616" s="69"/>
      <c r="DZ2616" s="69"/>
      <c r="EA2616" s="69"/>
      <c r="EB2616" s="69"/>
      <c r="EC2616" s="69"/>
      <c r="ED2616" s="69"/>
      <c r="EE2616" s="69"/>
      <c r="EF2616" s="69"/>
      <c r="EG2616" s="69"/>
      <c r="EH2616" s="69"/>
      <c r="EI2616" s="69"/>
      <c r="EJ2616" s="69"/>
      <c r="EK2616" s="69"/>
      <c r="EL2616" s="69"/>
      <c r="EM2616" s="69"/>
      <c r="EN2616" s="69"/>
      <c r="EO2616" s="69"/>
      <c r="EP2616" s="69"/>
      <c r="EQ2616" s="69"/>
      <c r="ER2616" s="69"/>
      <c r="ES2616" s="69"/>
      <c r="ET2616" s="69"/>
      <c r="EU2616" s="69"/>
      <c r="EV2616" s="69"/>
      <c r="EW2616" s="69"/>
      <c r="EX2616" s="69"/>
      <c r="EY2616" s="69"/>
      <c r="EZ2616" s="69"/>
      <c r="FA2616" s="69"/>
      <c r="FB2616" s="69"/>
      <c r="FC2616" s="69"/>
      <c r="FD2616" s="69"/>
      <c r="FE2616" s="69"/>
      <c r="FF2616" s="69"/>
      <c r="FG2616" s="69"/>
      <c r="FH2616" s="69"/>
      <c r="FI2616" s="69"/>
      <c r="FJ2616" s="69"/>
      <c r="FK2616" s="69"/>
      <c r="FL2616" s="69"/>
      <c r="FM2616" s="69"/>
      <c r="FN2616" s="69"/>
      <c r="FO2616" s="69"/>
      <c r="FP2616" s="69"/>
      <c r="FQ2616" s="69"/>
      <c r="FR2616" s="69"/>
      <c r="FS2616" s="69"/>
      <c r="FT2616" s="69"/>
      <c r="FU2616" s="69"/>
      <c r="FV2616" s="69"/>
      <c r="FW2616" s="69"/>
      <c r="FX2616" s="69"/>
      <c r="FY2616" s="69"/>
      <c r="FZ2616" s="69"/>
      <c r="GA2616" s="69"/>
      <c r="GB2616" s="69"/>
      <c r="GC2616" s="69"/>
      <c r="GD2616" s="69"/>
      <c r="GE2616" s="69"/>
      <c r="GF2616" s="69"/>
      <c r="GG2616" s="69"/>
      <c r="GH2616" s="69"/>
      <c r="GI2616" s="69"/>
      <c r="GJ2616" s="69"/>
      <c r="GK2616" s="69"/>
      <c r="GL2616" s="69"/>
      <c r="GM2616" s="69"/>
      <c r="GN2616" s="69"/>
      <c r="GO2616" s="69"/>
      <c r="GP2616" s="69"/>
      <c r="GQ2616" s="69"/>
      <c r="GR2616" s="69"/>
      <c r="GS2616" s="69"/>
      <c r="GT2616" s="69"/>
      <c r="GU2616" s="69"/>
      <c r="GV2616" s="69"/>
      <c r="GW2616" s="69"/>
      <c r="GX2616" s="69"/>
      <c r="GY2616" s="69"/>
      <c r="GZ2616" s="69"/>
      <c r="HA2616" s="69"/>
      <c r="HB2616" s="69"/>
      <c r="HC2616" s="69"/>
      <c r="HD2616" s="69"/>
      <c r="HE2616" s="69"/>
      <c r="HF2616" s="69"/>
      <c r="HG2616" s="69"/>
      <c r="HH2616" s="69"/>
      <c r="HI2616" s="69"/>
      <c r="HJ2616" s="69"/>
      <c r="HK2616" s="69"/>
      <c r="HL2616" s="69"/>
      <c r="HM2616" s="69"/>
      <c r="HN2616" s="69"/>
      <c r="HO2616" s="69"/>
      <c r="HP2616" s="69"/>
      <c r="HQ2616" s="69"/>
      <c r="HR2616" s="69"/>
      <c r="HS2616" s="69"/>
      <c r="HT2616" s="69"/>
      <c r="HU2616" s="69"/>
      <c r="HV2616" s="69"/>
      <c r="HW2616" s="69"/>
      <c r="HX2616" s="69"/>
      <c r="HY2616" s="69"/>
      <c r="HZ2616" s="69"/>
      <c r="IA2616" s="69"/>
      <c r="IB2616" s="69"/>
      <c r="IC2616" s="69"/>
      <c r="ID2616" s="69"/>
      <c r="IE2616" s="69"/>
      <c r="IF2616" s="69"/>
      <c r="IG2616" s="69"/>
      <c r="IH2616" s="69"/>
      <c r="II2616" s="69"/>
      <c r="IJ2616" s="69"/>
      <c r="IK2616" s="69"/>
      <c r="IL2616" s="69"/>
      <c r="IM2616" s="69"/>
      <c r="IN2616" s="69"/>
    </row>
    <row r="2617" spans="1:248" s="70" customFormat="1" ht="32.1" customHeight="1" x14ac:dyDescent="0.2">
      <c r="A2617" s="33" t="s">
        <v>1456</v>
      </c>
      <c r="B2617" s="83">
        <v>52290</v>
      </c>
      <c r="C2617" s="34" t="s">
        <v>1457</v>
      </c>
      <c r="D2617" s="314">
        <v>20000</v>
      </c>
      <c r="E2617" s="69"/>
      <c r="F2617" s="69"/>
      <c r="G2617" s="69"/>
      <c r="H2617" s="69"/>
      <c r="I2617" s="69"/>
      <c r="J2617" s="69"/>
      <c r="N2617" s="69"/>
      <c r="O2617" s="69"/>
      <c r="P2617" s="69"/>
      <c r="Q2617" s="69"/>
      <c r="R2617" s="69"/>
      <c r="S2617" s="69"/>
      <c r="T2617" s="69"/>
      <c r="U2617" s="69"/>
      <c r="V2617" s="69"/>
      <c r="W2617" s="69"/>
      <c r="X2617" s="69"/>
      <c r="Y2617" s="69"/>
      <c r="Z2617" s="69"/>
      <c r="AA2617" s="69"/>
      <c r="AB2617" s="69"/>
      <c r="AC2617" s="69"/>
      <c r="AD2617" s="69"/>
      <c r="AE2617" s="69"/>
      <c r="AF2617" s="69"/>
      <c r="AG2617" s="69"/>
      <c r="AH2617" s="69"/>
      <c r="AI2617" s="69"/>
      <c r="AJ2617" s="69"/>
      <c r="AK2617" s="69"/>
      <c r="AL2617" s="69"/>
      <c r="AM2617" s="69"/>
      <c r="AN2617" s="69"/>
      <c r="AO2617" s="69"/>
      <c r="AP2617" s="69"/>
      <c r="AQ2617" s="69"/>
      <c r="AR2617" s="69"/>
      <c r="AS2617" s="69"/>
      <c r="AT2617" s="69"/>
      <c r="AU2617" s="69"/>
      <c r="AV2617" s="69"/>
      <c r="AW2617" s="69"/>
      <c r="AX2617" s="69"/>
      <c r="AY2617" s="69"/>
      <c r="AZ2617" s="69"/>
      <c r="BA2617" s="69"/>
      <c r="BB2617" s="69"/>
      <c r="BC2617" s="69"/>
      <c r="BD2617" s="69"/>
      <c r="BE2617" s="69"/>
      <c r="BF2617" s="69"/>
      <c r="BG2617" s="69"/>
      <c r="BH2617" s="69"/>
      <c r="BI2617" s="69"/>
      <c r="BJ2617" s="69"/>
      <c r="BK2617" s="69"/>
      <c r="BL2617" s="69"/>
      <c r="BM2617" s="69"/>
      <c r="BN2617" s="69"/>
      <c r="BO2617" s="69"/>
      <c r="BP2617" s="69"/>
      <c r="BQ2617" s="69"/>
      <c r="BR2617" s="69"/>
      <c r="BS2617" s="69"/>
      <c r="BT2617" s="69"/>
      <c r="BU2617" s="69"/>
      <c r="BV2617" s="69"/>
      <c r="BW2617" s="69"/>
      <c r="BX2617" s="69"/>
      <c r="BY2617" s="69"/>
      <c r="BZ2617" s="69"/>
      <c r="CA2617" s="69"/>
      <c r="CB2617" s="69"/>
      <c r="CC2617" s="69"/>
      <c r="CD2617" s="69"/>
      <c r="CE2617" s="69"/>
      <c r="CF2617" s="69"/>
      <c r="CG2617" s="69"/>
      <c r="CH2617" s="69"/>
      <c r="CI2617" s="69"/>
      <c r="CJ2617" s="69"/>
      <c r="CK2617" s="69"/>
      <c r="CL2617" s="69"/>
      <c r="CM2617" s="69"/>
      <c r="CN2617" s="69"/>
      <c r="CO2617" s="69"/>
      <c r="CP2617" s="69"/>
      <c r="CQ2617" s="69"/>
      <c r="CR2617" s="69"/>
      <c r="CS2617" s="69"/>
      <c r="CT2617" s="69"/>
      <c r="CU2617" s="69"/>
      <c r="CV2617" s="69"/>
      <c r="CW2617" s="69"/>
      <c r="CX2617" s="69"/>
      <c r="CY2617" s="69"/>
      <c r="CZ2617" s="69"/>
      <c r="DA2617" s="69"/>
      <c r="DB2617" s="69"/>
      <c r="DC2617" s="69"/>
      <c r="DD2617" s="69"/>
      <c r="DE2617" s="69"/>
      <c r="DF2617" s="69"/>
      <c r="DG2617" s="69"/>
      <c r="DH2617" s="69"/>
      <c r="DI2617" s="69"/>
      <c r="DJ2617" s="69"/>
      <c r="DK2617" s="69"/>
      <c r="DL2617" s="69"/>
      <c r="DM2617" s="69"/>
      <c r="DN2617" s="69"/>
      <c r="DO2617" s="69"/>
      <c r="DP2617" s="69"/>
      <c r="DQ2617" s="69"/>
      <c r="DR2617" s="69"/>
      <c r="DS2617" s="69"/>
      <c r="DT2617" s="69"/>
      <c r="DU2617" s="69"/>
      <c r="DV2617" s="69"/>
      <c r="DW2617" s="69"/>
      <c r="DX2617" s="69"/>
      <c r="DY2617" s="69"/>
      <c r="DZ2617" s="69"/>
      <c r="EA2617" s="69"/>
      <c r="EB2617" s="69"/>
      <c r="EC2617" s="69"/>
      <c r="ED2617" s="69"/>
      <c r="EE2617" s="69"/>
      <c r="EF2617" s="69"/>
      <c r="EG2617" s="69"/>
      <c r="EH2617" s="69"/>
      <c r="EI2617" s="69"/>
      <c r="EJ2617" s="69"/>
      <c r="EK2617" s="69"/>
      <c r="EL2617" s="69"/>
      <c r="EM2617" s="69"/>
      <c r="EN2617" s="69"/>
      <c r="EO2617" s="69"/>
      <c r="EP2617" s="69"/>
      <c r="EQ2617" s="69"/>
      <c r="ER2617" s="69"/>
      <c r="ES2617" s="69"/>
      <c r="ET2617" s="69"/>
      <c r="EU2617" s="69"/>
      <c r="EV2617" s="69"/>
      <c r="EW2617" s="69"/>
      <c r="EX2617" s="69"/>
      <c r="EY2617" s="69"/>
      <c r="EZ2617" s="69"/>
      <c r="FA2617" s="69"/>
      <c r="FB2617" s="69"/>
      <c r="FC2617" s="69"/>
      <c r="FD2617" s="69"/>
      <c r="FE2617" s="69"/>
      <c r="FF2617" s="69"/>
      <c r="FG2617" s="69"/>
      <c r="FH2617" s="69"/>
      <c r="FI2617" s="69"/>
      <c r="FJ2617" s="69"/>
      <c r="FK2617" s="69"/>
      <c r="FL2617" s="69"/>
      <c r="FM2617" s="69"/>
      <c r="FN2617" s="69"/>
      <c r="FO2617" s="69"/>
      <c r="FP2617" s="69"/>
      <c r="FQ2617" s="69"/>
      <c r="FR2617" s="69"/>
      <c r="FS2617" s="69"/>
      <c r="FT2617" s="69"/>
      <c r="FU2617" s="69"/>
      <c r="FV2617" s="69"/>
      <c r="FW2617" s="69"/>
      <c r="FX2617" s="69"/>
      <c r="FY2617" s="69"/>
      <c r="FZ2617" s="69"/>
      <c r="GA2617" s="69"/>
      <c r="GB2617" s="69"/>
      <c r="GC2617" s="69"/>
      <c r="GD2617" s="69"/>
      <c r="GE2617" s="69"/>
      <c r="GF2617" s="69"/>
      <c r="GG2617" s="69"/>
      <c r="GH2617" s="69"/>
      <c r="GI2617" s="69"/>
      <c r="GJ2617" s="69"/>
      <c r="GK2617" s="69"/>
      <c r="GL2617" s="69"/>
      <c r="GM2617" s="69"/>
      <c r="GN2617" s="69"/>
      <c r="GO2617" s="69"/>
      <c r="GP2617" s="69"/>
      <c r="GQ2617" s="69"/>
      <c r="GR2617" s="69"/>
      <c r="GS2617" s="69"/>
      <c r="GT2617" s="69"/>
      <c r="GU2617" s="69"/>
      <c r="GV2617" s="69"/>
      <c r="GW2617" s="69"/>
      <c r="GX2617" s="69"/>
      <c r="GY2617" s="69"/>
      <c r="GZ2617" s="69"/>
      <c r="HA2617" s="69"/>
      <c r="HB2617" s="69"/>
      <c r="HC2617" s="69"/>
      <c r="HD2617" s="69"/>
      <c r="HE2617" s="69"/>
      <c r="HF2617" s="69"/>
      <c r="HG2617" s="69"/>
      <c r="HH2617" s="69"/>
      <c r="HI2617" s="69"/>
      <c r="HJ2617" s="69"/>
      <c r="HK2617" s="69"/>
      <c r="HL2617" s="69"/>
      <c r="HM2617" s="69"/>
      <c r="HN2617" s="69"/>
      <c r="HO2617" s="69"/>
      <c r="HP2617" s="69"/>
      <c r="HQ2617" s="69"/>
      <c r="HR2617" s="69"/>
      <c r="HS2617" s="69"/>
      <c r="HT2617" s="69"/>
      <c r="HU2617" s="69"/>
      <c r="HV2617" s="69"/>
      <c r="HW2617" s="69"/>
      <c r="HX2617" s="69"/>
      <c r="HY2617" s="69"/>
      <c r="HZ2617" s="69"/>
      <c r="IA2617" s="69"/>
      <c r="IB2617" s="69"/>
      <c r="IC2617" s="69"/>
      <c r="ID2617" s="69"/>
      <c r="IE2617" s="69"/>
      <c r="IF2617" s="69"/>
      <c r="IG2617" s="69"/>
      <c r="IH2617" s="69"/>
      <c r="II2617" s="69"/>
      <c r="IJ2617" s="69"/>
      <c r="IK2617" s="69"/>
      <c r="IL2617" s="69"/>
      <c r="IM2617" s="69"/>
      <c r="IN2617" s="69"/>
    </row>
    <row r="2618" spans="1:248" s="70" customFormat="1" ht="47.1" customHeight="1" x14ac:dyDescent="0.2">
      <c r="A2618" s="33" t="s">
        <v>1458</v>
      </c>
      <c r="B2618" s="83">
        <v>52291</v>
      </c>
      <c r="C2618" s="34" t="s">
        <v>1459</v>
      </c>
      <c r="D2618" s="314">
        <v>35000</v>
      </c>
      <c r="E2618" s="69"/>
      <c r="F2618" s="69"/>
      <c r="G2618" s="69"/>
      <c r="H2618" s="69"/>
      <c r="I2618" s="69"/>
      <c r="J2618" s="69"/>
      <c r="N2618" s="69"/>
      <c r="O2618" s="69"/>
      <c r="P2618" s="69"/>
      <c r="Q2618" s="69"/>
      <c r="R2618" s="69"/>
      <c r="S2618" s="69"/>
      <c r="T2618" s="69"/>
      <c r="U2618" s="69"/>
      <c r="V2618" s="69"/>
      <c r="W2618" s="69"/>
      <c r="X2618" s="69"/>
      <c r="Y2618" s="69"/>
      <c r="Z2618" s="69"/>
      <c r="AA2618" s="69"/>
      <c r="AB2618" s="69"/>
      <c r="AC2618" s="69"/>
      <c r="AD2618" s="69"/>
      <c r="AE2618" s="69"/>
      <c r="AF2618" s="69"/>
      <c r="AG2618" s="69"/>
      <c r="AH2618" s="69"/>
      <c r="AI2618" s="69"/>
      <c r="AJ2618" s="69"/>
      <c r="AK2618" s="69"/>
      <c r="AL2618" s="69"/>
      <c r="AM2618" s="69"/>
      <c r="AN2618" s="69"/>
      <c r="AO2618" s="69"/>
      <c r="AP2618" s="69"/>
      <c r="AQ2618" s="69"/>
      <c r="AR2618" s="69"/>
      <c r="AS2618" s="69"/>
      <c r="AT2618" s="69"/>
      <c r="AU2618" s="69"/>
      <c r="AV2618" s="69"/>
      <c r="AW2618" s="69"/>
      <c r="AX2618" s="69"/>
      <c r="AY2618" s="69"/>
      <c r="AZ2618" s="69"/>
      <c r="BA2618" s="69"/>
      <c r="BB2618" s="69"/>
      <c r="BC2618" s="69"/>
      <c r="BD2618" s="69"/>
      <c r="BE2618" s="69"/>
      <c r="BF2618" s="69"/>
      <c r="BG2618" s="69"/>
      <c r="BH2618" s="69"/>
      <c r="BI2618" s="69"/>
      <c r="BJ2618" s="69"/>
      <c r="BK2618" s="69"/>
      <c r="BL2618" s="69"/>
      <c r="BM2618" s="69"/>
      <c r="BN2618" s="69"/>
      <c r="BO2618" s="69"/>
      <c r="BP2618" s="69"/>
      <c r="BQ2618" s="69"/>
      <c r="BR2618" s="69"/>
      <c r="BS2618" s="69"/>
      <c r="BT2618" s="69"/>
      <c r="BU2618" s="69"/>
      <c r="BV2618" s="69"/>
      <c r="BW2618" s="69"/>
      <c r="BX2618" s="69"/>
      <c r="BY2618" s="69"/>
      <c r="BZ2618" s="69"/>
      <c r="CA2618" s="69"/>
      <c r="CB2618" s="69"/>
      <c r="CC2618" s="69"/>
      <c r="CD2618" s="69"/>
      <c r="CE2618" s="69"/>
      <c r="CF2618" s="69"/>
      <c r="CG2618" s="69"/>
      <c r="CH2618" s="69"/>
      <c r="CI2618" s="69"/>
      <c r="CJ2618" s="69"/>
      <c r="CK2618" s="69"/>
      <c r="CL2618" s="69"/>
      <c r="CM2618" s="69"/>
      <c r="CN2618" s="69"/>
      <c r="CO2618" s="69"/>
      <c r="CP2618" s="69"/>
      <c r="CQ2618" s="69"/>
      <c r="CR2618" s="69"/>
      <c r="CS2618" s="69"/>
      <c r="CT2618" s="69"/>
      <c r="CU2618" s="69"/>
      <c r="CV2618" s="69"/>
      <c r="CW2618" s="69"/>
      <c r="CX2618" s="69"/>
      <c r="CY2618" s="69"/>
      <c r="CZ2618" s="69"/>
      <c r="DA2618" s="69"/>
      <c r="DB2618" s="69"/>
      <c r="DC2618" s="69"/>
      <c r="DD2618" s="69"/>
      <c r="DE2618" s="69"/>
      <c r="DF2618" s="69"/>
      <c r="DG2618" s="69"/>
      <c r="DH2618" s="69"/>
      <c r="DI2618" s="69"/>
      <c r="DJ2618" s="69"/>
      <c r="DK2618" s="69"/>
      <c r="DL2618" s="69"/>
      <c r="DM2618" s="69"/>
      <c r="DN2618" s="69"/>
      <c r="DO2618" s="69"/>
      <c r="DP2618" s="69"/>
      <c r="DQ2618" s="69"/>
      <c r="DR2618" s="69"/>
      <c r="DS2618" s="69"/>
      <c r="DT2618" s="69"/>
      <c r="DU2618" s="69"/>
      <c r="DV2618" s="69"/>
      <c r="DW2618" s="69"/>
      <c r="DX2618" s="69"/>
      <c r="DY2618" s="69"/>
      <c r="DZ2618" s="69"/>
      <c r="EA2618" s="69"/>
      <c r="EB2618" s="69"/>
      <c r="EC2618" s="69"/>
      <c r="ED2618" s="69"/>
      <c r="EE2618" s="69"/>
      <c r="EF2618" s="69"/>
      <c r="EG2618" s="69"/>
      <c r="EH2618" s="69"/>
      <c r="EI2618" s="69"/>
      <c r="EJ2618" s="69"/>
      <c r="EK2618" s="69"/>
      <c r="EL2618" s="69"/>
      <c r="EM2618" s="69"/>
      <c r="EN2618" s="69"/>
      <c r="EO2618" s="69"/>
      <c r="EP2618" s="69"/>
      <c r="EQ2618" s="69"/>
      <c r="ER2618" s="69"/>
      <c r="ES2618" s="69"/>
      <c r="ET2618" s="69"/>
      <c r="EU2618" s="69"/>
      <c r="EV2618" s="69"/>
      <c r="EW2618" s="69"/>
      <c r="EX2618" s="69"/>
      <c r="EY2618" s="69"/>
      <c r="EZ2618" s="69"/>
      <c r="FA2618" s="69"/>
      <c r="FB2618" s="69"/>
      <c r="FC2618" s="69"/>
      <c r="FD2618" s="69"/>
      <c r="FE2618" s="69"/>
      <c r="FF2618" s="69"/>
      <c r="FG2618" s="69"/>
      <c r="FH2618" s="69"/>
      <c r="FI2618" s="69"/>
      <c r="FJ2618" s="69"/>
      <c r="FK2618" s="69"/>
      <c r="FL2618" s="69"/>
      <c r="FM2618" s="69"/>
      <c r="FN2618" s="69"/>
      <c r="FO2618" s="69"/>
      <c r="FP2618" s="69"/>
      <c r="FQ2618" s="69"/>
      <c r="FR2618" s="69"/>
      <c r="FS2618" s="69"/>
      <c r="FT2618" s="69"/>
      <c r="FU2618" s="69"/>
      <c r="FV2618" s="69"/>
      <c r="FW2618" s="69"/>
      <c r="FX2618" s="69"/>
      <c r="FY2618" s="69"/>
      <c r="FZ2618" s="69"/>
      <c r="GA2618" s="69"/>
      <c r="GB2618" s="69"/>
      <c r="GC2618" s="69"/>
      <c r="GD2618" s="69"/>
      <c r="GE2618" s="69"/>
      <c r="GF2618" s="69"/>
      <c r="GG2618" s="69"/>
      <c r="GH2618" s="69"/>
      <c r="GI2618" s="69"/>
      <c r="GJ2618" s="69"/>
      <c r="GK2618" s="69"/>
      <c r="GL2618" s="69"/>
      <c r="GM2618" s="69"/>
      <c r="GN2618" s="69"/>
      <c r="GO2618" s="69"/>
      <c r="GP2618" s="69"/>
      <c r="GQ2618" s="69"/>
      <c r="GR2618" s="69"/>
      <c r="GS2618" s="69"/>
      <c r="GT2618" s="69"/>
      <c r="GU2618" s="69"/>
      <c r="GV2618" s="69"/>
      <c r="GW2618" s="69"/>
      <c r="GX2618" s="69"/>
      <c r="GY2618" s="69"/>
      <c r="GZ2618" s="69"/>
      <c r="HA2618" s="69"/>
      <c r="HB2618" s="69"/>
      <c r="HC2618" s="69"/>
      <c r="HD2618" s="69"/>
      <c r="HE2618" s="69"/>
      <c r="HF2618" s="69"/>
      <c r="HG2618" s="69"/>
      <c r="HH2618" s="69"/>
      <c r="HI2618" s="69"/>
      <c r="HJ2618" s="69"/>
      <c r="HK2618" s="69"/>
      <c r="HL2618" s="69"/>
      <c r="HM2618" s="69"/>
      <c r="HN2618" s="69"/>
      <c r="HO2618" s="69"/>
      <c r="HP2618" s="69"/>
      <c r="HQ2618" s="69"/>
      <c r="HR2618" s="69"/>
      <c r="HS2618" s="69"/>
      <c r="HT2618" s="69"/>
      <c r="HU2618" s="69"/>
      <c r="HV2618" s="69"/>
      <c r="HW2618" s="69"/>
      <c r="HX2618" s="69"/>
      <c r="HY2618" s="69"/>
      <c r="HZ2618" s="69"/>
      <c r="IA2618" s="69"/>
      <c r="IB2618" s="69"/>
      <c r="IC2618" s="69"/>
      <c r="ID2618" s="69"/>
      <c r="IE2618" s="69"/>
      <c r="IF2618" s="69"/>
      <c r="IG2618" s="69"/>
      <c r="IH2618" s="69"/>
      <c r="II2618" s="69"/>
      <c r="IJ2618" s="69"/>
      <c r="IK2618" s="69"/>
      <c r="IL2618" s="69"/>
      <c r="IM2618" s="69"/>
      <c r="IN2618" s="69"/>
    </row>
    <row r="2619" spans="1:248" s="70" customFormat="1" ht="47.1" customHeight="1" x14ac:dyDescent="0.2">
      <c r="A2619" s="33" t="s">
        <v>1460</v>
      </c>
      <c r="B2619" s="83">
        <v>52292</v>
      </c>
      <c r="C2619" s="34" t="s">
        <v>1461</v>
      </c>
      <c r="D2619" s="314">
        <v>20000</v>
      </c>
      <c r="E2619" s="69"/>
      <c r="F2619" s="69"/>
      <c r="G2619" s="69"/>
      <c r="H2619" s="69"/>
      <c r="I2619" s="69"/>
      <c r="J2619" s="69"/>
      <c r="N2619" s="69"/>
      <c r="O2619" s="69"/>
      <c r="P2619" s="69"/>
      <c r="Q2619" s="69"/>
      <c r="R2619" s="69"/>
      <c r="S2619" s="69"/>
      <c r="T2619" s="69"/>
      <c r="U2619" s="69"/>
      <c r="V2619" s="69"/>
      <c r="W2619" s="69"/>
      <c r="X2619" s="69"/>
      <c r="Y2619" s="69"/>
      <c r="Z2619" s="69"/>
      <c r="AA2619" s="69"/>
      <c r="AB2619" s="69"/>
      <c r="AC2619" s="69"/>
      <c r="AD2619" s="69"/>
      <c r="AE2619" s="69"/>
      <c r="AF2619" s="69"/>
      <c r="AG2619" s="69"/>
      <c r="AH2619" s="69"/>
      <c r="AI2619" s="69"/>
      <c r="AJ2619" s="69"/>
      <c r="AK2619" s="69"/>
      <c r="AL2619" s="69"/>
      <c r="AM2619" s="69"/>
      <c r="AN2619" s="69"/>
      <c r="AO2619" s="69"/>
      <c r="AP2619" s="69"/>
      <c r="AQ2619" s="69"/>
      <c r="AR2619" s="69"/>
      <c r="AS2619" s="69"/>
      <c r="AT2619" s="69"/>
      <c r="AU2619" s="69"/>
      <c r="AV2619" s="69"/>
      <c r="AW2619" s="69"/>
      <c r="AX2619" s="69"/>
      <c r="AY2619" s="69"/>
      <c r="AZ2619" s="69"/>
      <c r="BA2619" s="69"/>
      <c r="BB2619" s="69"/>
      <c r="BC2619" s="69"/>
      <c r="BD2619" s="69"/>
      <c r="BE2619" s="69"/>
      <c r="BF2619" s="69"/>
      <c r="BG2619" s="69"/>
      <c r="BH2619" s="69"/>
      <c r="BI2619" s="69"/>
      <c r="BJ2619" s="69"/>
      <c r="BK2619" s="69"/>
      <c r="BL2619" s="69"/>
      <c r="BM2619" s="69"/>
      <c r="BN2619" s="69"/>
      <c r="BO2619" s="69"/>
      <c r="BP2619" s="69"/>
      <c r="BQ2619" s="69"/>
      <c r="BR2619" s="69"/>
      <c r="BS2619" s="69"/>
      <c r="BT2619" s="69"/>
      <c r="BU2619" s="69"/>
      <c r="BV2619" s="69"/>
      <c r="BW2619" s="69"/>
      <c r="BX2619" s="69"/>
      <c r="BY2619" s="69"/>
      <c r="BZ2619" s="69"/>
      <c r="CA2619" s="69"/>
      <c r="CB2619" s="69"/>
      <c r="CC2619" s="69"/>
      <c r="CD2619" s="69"/>
      <c r="CE2619" s="69"/>
      <c r="CF2619" s="69"/>
      <c r="CG2619" s="69"/>
      <c r="CH2619" s="69"/>
      <c r="CI2619" s="69"/>
      <c r="CJ2619" s="69"/>
      <c r="CK2619" s="69"/>
      <c r="CL2619" s="69"/>
      <c r="CM2619" s="69"/>
      <c r="CN2619" s="69"/>
      <c r="CO2619" s="69"/>
      <c r="CP2619" s="69"/>
      <c r="CQ2619" s="69"/>
      <c r="CR2619" s="69"/>
      <c r="CS2619" s="69"/>
      <c r="CT2619" s="69"/>
      <c r="CU2619" s="69"/>
      <c r="CV2619" s="69"/>
      <c r="CW2619" s="69"/>
      <c r="CX2619" s="69"/>
      <c r="CY2619" s="69"/>
      <c r="CZ2619" s="69"/>
      <c r="DA2619" s="69"/>
      <c r="DB2619" s="69"/>
      <c r="DC2619" s="69"/>
      <c r="DD2619" s="69"/>
      <c r="DE2619" s="69"/>
      <c r="DF2619" s="69"/>
      <c r="DG2619" s="69"/>
      <c r="DH2619" s="69"/>
      <c r="DI2619" s="69"/>
      <c r="DJ2619" s="69"/>
      <c r="DK2619" s="69"/>
      <c r="DL2619" s="69"/>
      <c r="DM2619" s="69"/>
      <c r="DN2619" s="69"/>
      <c r="DO2619" s="69"/>
      <c r="DP2619" s="69"/>
      <c r="DQ2619" s="69"/>
      <c r="DR2619" s="69"/>
      <c r="DS2619" s="69"/>
      <c r="DT2619" s="69"/>
      <c r="DU2619" s="69"/>
      <c r="DV2619" s="69"/>
      <c r="DW2619" s="69"/>
      <c r="DX2619" s="69"/>
      <c r="DY2619" s="69"/>
      <c r="DZ2619" s="69"/>
      <c r="EA2619" s="69"/>
      <c r="EB2619" s="69"/>
      <c r="EC2619" s="69"/>
      <c r="ED2619" s="69"/>
      <c r="EE2619" s="69"/>
      <c r="EF2619" s="69"/>
      <c r="EG2619" s="69"/>
      <c r="EH2619" s="69"/>
      <c r="EI2619" s="69"/>
      <c r="EJ2619" s="69"/>
      <c r="EK2619" s="69"/>
      <c r="EL2619" s="69"/>
      <c r="EM2619" s="69"/>
      <c r="EN2619" s="69"/>
      <c r="EO2619" s="69"/>
      <c r="EP2619" s="69"/>
      <c r="EQ2619" s="69"/>
      <c r="ER2619" s="69"/>
      <c r="ES2619" s="69"/>
      <c r="ET2619" s="69"/>
      <c r="EU2619" s="69"/>
      <c r="EV2619" s="69"/>
      <c r="EW2619" s="69"/>
      <c r="EX2619" s="69"/>
      <c r="EY2619" s="69"/>
      <c r="EZ2619" s="69"/>
      <c r="FA2619" s="69"/>
      <c r="FB2619" s="69"/>
      <c r="FC2619" s="69"/>
      <c r="FD2619" s="69"/>
      <c r="FE2619" s="69"/>
      <c r="FF2619" s="69"/>
      <c r="FG2619" s="69"/>
      <c r="FH2619" s="69"/>
      <c r="FI2619" s="69"/>
      <c r="FJ2619" s="69"/>
      <c r="FK2619" s="69"/>
      <c r="FL2619" s="69"/>
      <c r="FM2619" s="69"/>
      <c r="FN2619" s="69"/>
      <c r="FO2619" s="69"/>
      <c r="FP2619" s="69"/>
      <c r="FQ2619" s="69"/>
      <c r="FR2619" s="69"/>
      <c r="FS2619" s="69"/>
      <c r="FT2619" s="69"/>
      <c r="FU2619" s="69"/>
      <c r="FV2619" s="69"/>
      <c r="FW2619" s="69"/>
      <c r="FX2619" s="69"/>
      <c r="FY2619" s="69"/>
      <c r="FZ2619" s="69"/>
      <c r="GA2619" s="69"/>
      <c r="GB2619" s="69"/>
      <c r="GC2619" s="69"/>
      <c r="GD2619" s="69"/>
      <c r="GE2619" s="69"/>
      <c r="GF2619" s="69"/>
      <c r="GG2619" s="69"/>
      <c r="GH2619" s="69"/>
      <c r="GI2619" s="69"/>
      <c r="GJ2619" s="69"/>
      <c r="GK2619" s="69"/>
      <c r="GL2619" s="69"/>
      <c r="GM2619" s="69"/>
      <c r="GN2619" s="69"/>
      <c r="GO2619" s="69"/>
      <c r="GP2619" s="69"/>
      <c r="GQ2619" s="69"/>
      <c r="GR2619" s="69"/>
      <c r="GS2619" s="69"/>
      <c r="GT2619" s="69"/>
      <c r="GU2619" s="69"/>
      <c r="GV2619" s="69"/>
      <c r="GW2619" s="69"/>
      <c r="GX2619" s="69"/>
      <c r="GY2619" s="69"/>
      <c r="GZ2619" s="69"/>
      <c r="HA2619" s="69"/>
      <c r="HB2619" s="69"/>
      <c r="HC2619" s="69"/>
      <c r="HD2619" s="69"/>
      <c r="HE2619" s="69"/>
      <c r="HF2619" s="69"/>
      <c r="HG2619" s="69"/>
      <c r="HH2619" s="69"/>
      <c r="HI2619" s="69"/>
      <c r="HJ2619" s="69"/>
      <c r="HK2619" s="69"/>
      <c r="HL2619" s="69"/>
      <c r="HM2619" s="69"/>
      <c r="HN2619" s="69"/>
      <c r="HO2619" s="69"/>
      <c r="HP2619" s="69"/>
      <c r="HQ2619" s="69"/>
      <c r="HR2619" s="69"/>
      <c r="HS2619" s="69"/>
      <c r="HT2619" s="69"/>
      <c r="HU2619" s="69"/>
      <c r="HV2619" s="69"/>
      <c r="HW2619" s="69"/>
      <c r="HX2619" s="69"/>
      <c r="HY2619" s="69"/>
      <c r="HZ2619" s="69"/>
      <c r="IA2619" s="69"/>
      <c r="IB2619" s="69"/>
      <c r="IC2619" s="69"/>
      <c r="ID2619" s="69"/>
      <c r="IE2619" s="69"/>
      <c r="IF2619" s="69"/>
      <c r="IG2619" s="69"/>
      <c r="IH2619" s="69"/>
      <c r="II2619" s="69"/>
      <c r="IJ2619" s="69"/>
      <c r="IK2619" s="69"/>
      <c r="IL2619" s="69"/>
      <c r="IM2619" s="69"/>
      <c r="IN2619" s="69"/>
    </row>
    <row r="2620" spans="1:248" s="70" customFormat="1" ht="47.1" customHeight="1" x14ac:dyDescent="0.2">
      <c r="A2620" s="33" t="s">
        <v>1462</v>
      </c>
      <c r="B2620" s="83">
        <v>52293</v>
      </c>
      <c r="C2620" s="34" t="s">
        <v>1463</v>
      </c>
      <c r="D2620" s="314">
        <v>20000</v>
      </c>
      <c r="E2620" s="69"/>
      <c r="F2620" s="69"/>
      <c r="G2620" s="69"/>
      <c r="H2620" s="69"/>
      <c r="I2620" s="69"/>
      <c r="J2620" s="69"/>
      <c r="N2620" s="69"/>
      <c r="O2620" s="69"/>
      <c r="P2620" s="69"/>
      <c r="Q2620" s="69"/>
      <c r="R2620" s="69"/>
      <c r="S2620" s="69"/>
      <c r="T2620" s="69"/>
      <c r="U2620" s="69"/>
      <c r="V2620" s="69"/>
      <c r="W2620" s="69"/>
      <c r="X2620" s="69"/>
      <c r="Y2620" s="69"/>
      <c r="Z2620" s="69"/>
      <c r="AA2620" s="69"/>
      <c r="AB2620" s="69"/>
      <c r="AC2620" s="69"/>
      <c r="AD2620" s="69"/>
      <c r="AE2620" s="69"/>
      <c r="AF2620" s="69"/>
      <c r="AG2620" s="69"/>
      <c r="AH2620" s="69"/>
      <c r="AI2620" s="69"/>
      <c r="AJ2620" s="69"/>
      <c r="AK2620" s="69"/>
      <c r="AL2620" s="69"/>
      <c r="AM2620" s="69"/>
      <c r="AN2620" s="69"/>
      <c r="AO2620" s="69"/>
      <c r="AP2620" s="69"/>
      <c r="AQ2620" s="69"/>
      <c r="AR2620" s="69"/>
      <c r="AS2620" s="69"/>
      <c r="AT2620" s="69"/>
      <c r="AU2620" s="69"/>
      <c r="AV2620" s="69"/>
      <c r="AW2620" s="69"/>
      <c r="AX2620" s="69"/>
      <c r="AY2620" s="69"/>
      <c r="AZ2620" s="69"/>
      <c r="BA2620" s="69"/>
      <c r="BB2620" s="69"/>
      <c r="BC2620" s="69"/>
      <c r="BD2620" s="69"/>
      <c r="BE2620" s="69"/>
      <c r="BF2620" s="69"/>
      <c r="BG2620" s="69"/>
      <c r="BH2620" s="69"/>
      <c r="BI2620" s="69"/>
      <c r="BJ2620" s="69"/>
      <c r="BK2620" s="69"/>
      <c r="BL2620" s="69"/>
      <c r="BM2620" s="69"/>
      <c r="BN2620" s="69"/>
      <c r="BO2620" s="69"/>
      <c r="BP2620" s="69"/>
      <c r="BQ2620" s="69"/>
      <c r="BR2620" s="69"/>
      <c r="BS2620" s="69"/>
      <c r="BT2620" s="69"/>
      <c r="BU2620" s="69"/>
      <c r="BV2620" s="69"/>
      <c r="BW2620" s="69"/>
      <c r="BX2620" s="69"/>
      <c r="BY2620" s="69"/>
      <c r="BZ2620" s="69"/>
      <c r="CA2620" s="69"/>
      <c r="CB2620" s="69"/>
      <c r="CC2620" s="69"/>
      <c r="CD2620" s="69"/>
      <c r="CE2620" s="69"/>
      <c r="CF2620" s="69"/>
      <c r="CG2620" s="69"/>
      <c r="CH2620" s="69"/>
      <c r="CI2620" s="69"/>
      <c r="CJ2620" s="69"/>
      <c r="CK2620" s="69"/>
      <c r="CL2620" s="69"/>
      <c r="CM2620" s="69"/>
      <c r="CN2620" s="69"/>
      <c r="CO2620" s="69"/>
      <c r="CP2620" s="69"/>
      <c r="CQ2620" s="69"/>
      <c r="CR2620" s="69"/>
      <c r="CS2620" s="69"/>
      <c r="CT2620" s="69"/>
      <c r="CU2620" s="69"/>
      <c r="CV2620" s="69"/>
      <c r="CW2620" s="69"/>
      <c r="CX2620" s="69"/>
      <c r="CY2620" s="69"/>
      <c r="CZ2620" s="69"/>
      <c r="DA2620" s="69"/>
      <c r="DB2620" s="69"/>
      <c r="DC2620" s="69"/>
      <c r="DD2620" s="69"/>
      <c r="DE2620" s="69"/>
      <c r="DF2620" s="69"/>
      <c r="DG2620" s="69"/>
      <c r="DH2620" s="69"/>
      <c r="DI2620" s="69"/>
      <c r="DJ2620" s="69"/>
      <c r="DK2620" s="69"/>
      <c r="DL2620" s="69"/>
      <c r="DM2620" s="69"/>
      <c r="DN2620" s="69"/>
      <c r="DO2620" s="69"/>
      <c r="DP2620" s="69"/>
      <c r="DQ2620" s="69"/>
      <c r="DR2620" s="69"/>
      <c r="DS2620" s="69"/>
      <c r="DT2620" s="69"/>
      <c r="DU2620" s="69"/>
      <c r="DV2620" s="69"/>
      <c r="DW2620" s="69"/>
      <c r="DX2620" s="69"/>
      <c r="DY2620" s="69"/>
      <c r="DZ2620" s="69"/>
      <c r="EA2620" s="69"/>
      <c r="EB2620" s="69"/>
      <c r="EC2620" s="69"/>
      <c r="ED2620" s="69"/>
      <c r="EE2620" s="69"/>
      <c r="EF2620" s="69"/>
      <c r="EG2620" s="69"/>
      <c r="EH2620" s="69"/>
      <c r="EI2620" s="69"/>
      <c r="EJ2620" s="69"/>
      <c r="EK2620" s="69"/>
      <c r="EL2620" s="69"/>
      <c r="EM2620" s="69"/>
      <c r="EN2620" s="69"/>
      <c r="EO2620" s="69"/>
      <c r="EP2620" s="69"/>
      <c r="EQ2620" s="69"/>
      <c r="ER2620" s="69"/>
      <c r="ES2620" s="69"/>
      <c r="ET2620" s="69"/>
      <c r="EU2620" s="69"/>
      <c r="EV2620" s="69"/>
      <c r="EW2620" s="69"/>
      <c r="EX2620" s="69"/>
      <c r="EY2620" s="69"/>
      <c r="EZ2620" s="69"/>
      <c r="FA2620" s="69"/>
      <c r="FB2620" s="69"/>
      <c r="FC2620" s="69"/>
      <c r="FD2620" s="69"/>
      <c r="FE2620" s="69"/>
      <c r="FF2620" s="69"/>
      <c r="FG2620" s="69"/>
      <c r="FH2620" s="69"/>
      <c r="FI2620" s="69"/>
      <c r="FJ2620" s="69"/>
      <c r="FK2620" s="69"/>
      <c r="FL2620" s="69"/>
      <c r="FM2620" s="69"/>
      <c r="FN2620" s="69"/>
      <c r="FO2620" s="69"/>
      <c r="FP2620" s="69"/>
      <c r="FQ2620" s="69"/>
      <c r="FR2620" s="69"/>
      <c r="FS2620" s="69"/>
      <c r="FT2620" s="69"/>
      <c r="FU2620" s="69"/>
      <c r="FV2620" s="69"/>
      <c r="FW2620" s="69"/>
      <c r="FX2620" s="69"/>
      <c r="FY2620" s="69"/>
      <c r="FZ2620" s="69"/>
      <c r="GA2620" s="69"/>
      <c r="GB2620" s="69"/>
      <c r="GC2620" s="69"/>
      <c r="GD2620" s="69"/>
      <c r="GE2620" s="69"/>
      <c r="GF2620" s="69"/>
      <c r="GG2620" s="69"/>
      <c r="GH2620" s="69"/>
      <c r="GI2620" s="69"/>
      <c r="GJ2620" s="69"/>
      <c r="GK2620" s="69"/>
      <c r="GL2620" s="69"/>
      <c r="GM2620" s="69"/>
      <c r="GN2620" s="69"/>
      <c r="GO2620" s="69"/>
      <c r="GP2620" s="69"/>
      <c r="GQ2620" s="69"/>
      <c r="GR2620" s="69"/>
      <c r="GS2620" s="69"/>
      <c r="GT2620" s="69"/>
      <c r="GU2620" s="69"/>
      <c r="GV2620" s="69"/>
      <c r="GW2620" s="69"/>
      <c r="GX2620" s="69"/>
      <c r="GY2620" s="69"/>
      <c r="GZ2620" s="69"/>
      <c r="HA2620" s="69"/>
      <c r="HB2620" s="69"/>
      <c r="HC2620" s="69"/>
      <c r="HD2620" s="69"/>
      <c r="HE2620" s="69"/>
      <c r="HF2620" s="69"/>
      <c r="HG2620" s="69"/>
      <c r="HH2620" s="69"/>
      <c r="HI2620" s="69"/>
      <c r="HJ2620" s="69"/>
      <c r="HK2620" s="69"/>
      <c r="HL2620" s="69"/>
      <c r="HM2620" s="69"/>
      <c r="HN2620" s="69"/>
      <c r="HO2620" s="69"/>
      <c r="HP2620" s="69"/>
      <c r="HQ2620" s="69"/>
      <c r="HR2620" s="69"/>
      <c r="HS2620" s="69"/>
      <c r="HT2620" s="69"/>
      <c r="HU2620" s="69"/>
      <c r="HV2620" s="69"/>
      <c r="HW2620" s="69"/>
      <c r="HX2620" s="69"/>
      <c r="HY2620" s="69"/>
      <c r="HZ2620" s="69"/>
      <c r="IA2620" s="69"/>
      <c r="IB2620" s="69"/>
      <c r="IC2620" s="69"/>
      <c r="ID2620" s="69"/>
      <c r="IE2620" s="69"/>
      <c r="IF2620" s="69"/>
      <c r="IG2620" s="69"/>
      <c r="IH2620" s="69"/>
      <c r="II2620" s="69"/>
      <c r="IJ2620" s="69"/>
      <c r="IK2620" s="69"/>
      <c r="IL2620" s="69"/>
      <c r="IM2620" s="69"/>
      <c r="IN2620" s="69"/>
    </row>
    <row r="2621" spans="1:248" s="70" customFormat="1" ht="47.1" customHeight="1" x14ac:dyDescent="0.2">
      <c r="A2621" s="33" t="s">
        <v>1464</v>
      </c>
      <c r="B2621" s="83">
        <v>52294</v>
      </c>
      <c r="C2621" s="34" t="s">
        <v>1465</v>
      </c>
      <c r="D2621" s="314">
        <v>35000</v>
      </c>
      <c r="E2621" s="69"/>
      <c r="F2621" s="69"/>
      <c r="G2621" s="69"/>
      <c r="H2621" s="69"/>
      <c r="I2621" s="69"/>
      <c r="J2621" s="69"/>
      <c r="N2621" s="69"/>
      <c r="O2621" s="69"/>
      <c r="P2621" s="69"/>
      <c r="Q2621" s="69"/>
      <c r="R2621" s="69"/>
      <c r="S2621" s="69"/>
      <c r="T2621" s="69"/>
      <c r="U2621" s="69"/>
      <c r="V2621" s="69"/>
      <c r="W2621" s="69"/>
      <c r="X2621" s="69"/>
      <c r="Y2621" s="69"/>
      <c r="Z2621" s="69"/>
      <c r="AA2621" s="69"/>
      <c r="AB2621" s="69"/>
      <c r="AC2621" s="69"/>
      <c r="AD2621" s="69"/>
      <c r="AE2621" s="69"/>
      <c r="AF2621" s="69"/>
      <c r="AG2621" s="69"/>
      <c r="AH2621" s="69"/>
      <c r="AI2621" s="69"/>
      <c r="AJ2621" s="69"/>
      <c r="AK2621" s="69"/>
      <c r="AL2621" s="69"/>
      <c r="AM2621" s="69"/>
      <c r="AN2621" s="69"/>
      <c r="AO2621" s="69"/>
      <c r="AP2621" s="69"/>
      <c r="AQ2621" s="69"/>
      <c r="AR2621" s="69"/>
      <c r="AS2621" s="69"/>
      <c r="AT2621" s="69"/>
      <c r="AU2621" s="69"/>
      <c r="AV2621" s="69"/>
      <c r="AW2621" s="69"/>
      <c r="AX2621" s="69"/>
      <c r="AY2621" s="69"/>
      <c r="AZ2621" s="69"/>
      <c r="BA2621" s="69"/>
      <c r="BB2621" s="69"/>
      <c r="BC2621" s="69"/>
      <c r="BD2621" s="69"/>
      <c r="BE2621" s="69"/>
      <c r="BF2621" s="69"/>
      <c r="BG2621" s="69"/>
      <c r="BH2621" s="69"/>
      <c r="BI2621" s="69"/>
      <c r="BJ2621" s="69"/>
      <c r="BK2621" s="69"/>
      <c r="BL2621" s="69"/>
      <c r="BM2621" s="69"/>
      <c r="BN2621" s="69"/>
      <c r="BO2621" s="69"/>
      <c r="BP2621" s="69"/>
      <c r="BQ2621" s="69"/>
      <c r="BR2621" s="69"/>
      <c r="BS2621" s="69"/>
      <c r="BT2621" s="69"/>
      <c r="BU2621" s="69"/>
      <c r="BV2621" s="69"/>
      <c r="BW2621" s="69"/>
      <c r="BX2621" s="69"/>
      <c r="BY2621" s="69"/>
      <c r="BZ2621" s="69"/>
      <c r="CA2621" s="69"/>
      <c r="CB2621" s="69"/>
      <c r="CC2621" s="69"/>
      <c r="CD2621" s="69"/>
      <c r="CE2621" s="69"/>
      <c r="CF2621" s="69"/>
      <c r="CG2621" s="69"/>
      <c r="CH2621" s="69"/>
      <c r="CI2621" s="69"/>
      <c r="CJ2621" s="69"/>
      <c r="CK2621" s="69"/>
      <c r="CL2621" s="69"/>
      <c r="CM2621" s="69"/>
      <c r="CN2621" s="69"/>
      <c r="CO2621" s="69"/>
      <c r="CP2621" s="69"/>
      <c r="CQ2621" s="69"/>
      <c r="CR2621" s="69"/>
      <c r="CS2621" s="69"/>
      <c r="CT2621" s="69"/>
      <c r="CU2621" s="69"/>
      <c r="CV2621" s="69"/>
      <c r="CW2621" s="69"/>
      <c r="CX2621" s="69"/>
      <c r="CY2621" s="69"/>
      <c r="CZ2621" s="69"/>
      <c r="DA2621" s="69"/>
      <c r="DB2621" s="69"/>
      <c r="DC2621" s="69"/>
      <c r="DD2621" s="69"/>
      <c r="DE2621" s="69"/>
      <c r="DF2621" s="69"/>
      <c r="DG2621" s="69"/>
      <c r="DH2621" s="69"/>
      <c r="DI2621" s="69"/>
      <c r="DJ2621" s="69"/>
      <c r="DK2621" s="69"/>
      <c r="DL2621" s="69"/>
      <c r="DM2621" s="69"/>
      <c r="DN2621" s="69"/>
      <c r="DO2621" s="69"/>
      <c r="DP2621" s="69"/>
      <c r="DQ2621" s="69"/>
      <c r="DR2621" s="69"/>
      <c r="DS2621" s="69"/>
      <c r="DT2621" s="69"/>
      <c r="DU2621" s="69"/>
      <c r="DV2621" s="69"/>
      <c r="DW2621" s="69"/>
      <c r="DX2621" s="69"/>
      <c r="DY2621" s="69"/>
      <c r="DZ2621" s="69"/>
      <c r="EA2621" s="69"/>
      <c r="EB2621" s="69"/>
      <c r="EC2621" s="69"/>
      <c r="ED2621" s="69"/>
      <c r="EE2621" s="69"/>
      <c r="EF2621" s="69"/>
      <c r="EG2621" s="69"/>
      <c r="EH2621" s="69"/>
      <c r="EI2621" s="69"/>
      <c r="EJ2621" s="69"/>
      <c r="EK2621" s="69"/>
      <c r="EL2621" s="69"/>
      <c r="EM2621" s="69"/>
      <c r="EN2621" s="69"/>
      <c r="EO2621" s="69"/>
      <c r="EP2621" s="69"/>
      <c r="EQ2621" s="69"/>
      <c r="ER2621" s="69"/>
      <c r="ES2621" s="69"/>
      <c r="ET2621" s="69"/>
      <c r="EU2621" s="69"/>
      <c r="EV2621" s="69"/>
      <c r="EW2621" s="69"/>
      <c r="EX2621" s="69"/>
      <c r="EY2621" s="69"/>
      <c r="EZ2621" s="69"/>
      <c r="FA2621" s="69"/>
      <c r="FB2621" s="69"/>
      <c r="FC2621" s="69"/>
      <c r="FD2621" s="69"/>
      <c r="FE2621" s="69"/>
      <c r="FF2621" s="69"/>
      <c r="FG2621" s="69"/>
      <c r="FH2621" s="69"/>
      <c r="FI2621" s="69"/>
      <c r="FJ2621" s="69"/>
      <c r="FK2621" s="69"/>
      <c r="FL2621" s="69"/>
      <c r="FM2621" s="69"/>
      <c r="FN2621" s="69"/>
      <c r="FO2621" s="69"/>
      <c r="FP2621" s="69"/>
      <c r="FQ2621" s="69"/>
      <c r="FR2621" s="69"/>
      <c r="FS2621" s="69"/>
      <c r="FT2621" s="69"/>
      <c r="FU2621" s="69"/>
      <c r="FV2621" s="69"/>
      <c r="FW2621" s="69"/>
      <c r="FX2621" s="69"/>
      <c r="FY2621" s="69"/>
      <c r="FZ2621" s="69"/>
      <c r="GA2621" s="69"/>
      <c r="GB2621" s="69"/>
      <c r="GC2621" s="69"/>
      <c r="GD2621" s="69"/>
      <c r="GE2621" s="69"/>
      <c r="GF2621" s="69"/>
      <c r="GG2621" s="69"/>
      <c r="GH2621" s="69"/>
      <c r="GI2621" s="69"/>
      <c r="GJ2621" s="69"/>
      <c r="GK2621" s="69"/>
      <c r="GL2621" s="69"/>
      <c r="GM2621" s="69"/>
      <c r="GN2621" s="69"/>
      <c r="GO2621" s="69"/>
      <c r="GP2621" s="69"/>
      <c r="GQ2621" s="69"/>
      <c r="GR2621" s="69"/>
      <c r="GS2621" s="69"/>
      <c r="GT2621" s="69"/>
      <c r="GU2621" s="69"/>
      <c r="GV2621" s="69"/>
      <c r="GW2621" s="69"/>
      <c r="GX2621" s="69"/>
      <c r="GY2621" s="69"/>
      <c r="GZ2621" s="69"/>
      <c r="HA2621" s="69"/>
      <c r="HB2621" s="69"/>
      <c r="HC2621" s="69"/>
      <c r="HD2621" s="69"/>
      <c r="HE2621" s="69"/>
      <c r="HF2621" s="69"/>
      <c r="HG2621" s="69"/>
      <c r="HH2621" s="69"/>
      <c r="HI2621" s="69"/>
      <c r="HJ2621" s="69"/>
      <c r="HK2621" s="69"/>
      <c r="HL2621" s="69"/>
      <c r="HM2621" s="69"/>
      <c r="HN2621" s="69"/>
      <c r="HO2621" s="69"/>
      <c r="HP2621" s="69"/>
      <c r="HQ2621" s="69"/>
      <c r="HR2621" s="69"/>
      <c r="HS2621" s="69"/>
      <c r="HT2621" s="69"/>
      <c r="HU2621" s="69"/>
      <c r="HV2621" s="69"/>
      <c r="HW2621" s="69"/>
      <c r="HX2621" s="69"/>
      <c r="HY2621" s="69"/>
      <c r="HZ2621" s="69"/>
      <c r="IA2621" s="69"/>
      <c r="IB2621" s="69"/>
      <c r="IC2621" s="69"/>
      <c r="ID2621" s="69"/>
      <c r="IE2621" s="69"/>
      <c r="IF2621" s="69"/>
      <c r="IG2621" s="69"/>
      <c r="IH2621" s="69"/>
      <c r="II2621" s="69"/>
      <c r="IJ2621" s="69"/>
      <c r="IK2621" s="69"/>
      <c r="IL2621" s="69"/>
      <c r="IM2621" s="69"/>
      <c r="IN2621" s="69"/>
    </row>
    <row r="2622" spans="1:248" s="70" customFormat="1" ht="32.1" customHeight="1" x14ac:dyDescent="0.2">
      <c r="A2622" s="33" t="s">
        <v>1466</v>
      </c>
      <c r="B2622" s="83">
        <v>52295</v>
      </c>
      <c r="C2622" s="34" t="s">
        <v>1467</v>
      </c>
      <c r="D2622" s="314">
        <v>35000</v>
      </c>
      <c r="E2622" s="69"/>
      <c r="F2622" s="69"/>
      <c r="G2622" s="69"/>
      <c r="H2622" s="69"/>
      <c r="I2622" s="69"/>
      <c r="J2622" s="69"/>
      <c r="N2622" s="69"/>
      <c r="O2622" s="69"/>
      <c r="P2622" s="69"/>
      <c r="Q2622" s="69"/>
      <c r="R2622" s="69"/>
      <c r="S2622" s="69"/>
      <c r="T2622" s="69"/>
      <c r="U2622" s="69"/>
      <c r="V2622" s="69"/>
      <c r="W2622" s="69"/>
      <c r="X2622" s="69"/>
      <c r="Y2622" s="69"/>
      <c r="Z2622" s="69"/>
      <c r="AA2622" s="69"/>
      <c r="AB2622" s="69"/>
      <c r="AC2622" s="69"/>
      <c r="AD2622" s="69"/>
      <c r="AE2622" s="69"/>
      <c r="AF2622" s="69"/>
      <c r="AG2622" s="69"/>
      <c r="AH2622" s="69"/>
      <c r="AI2622" s="69"/>
      <c r="AJ2622" s="69"/>
      <c r="AK2622" s="69"/>
      <c r="AL2622" s="69"/>
      <c r="AM2622" s="69"/>
      <c r="AN2622" s="69"/>
      <c r="AO2622" s="69"/>
      <c r="AP2622" s="69"/>
      <c r="AQ2622" s="69"/>
      <c r="AR2622" s="69"/>
      <c r="AS2622" s="69"/>
      <c r="AT2622" s="69"/>
      <c r="AU2622" s="69"/>
      <c r="AV2622" s="69"/>
      <c r="AW2622" s="69"/>
      <c r="AX2622" s="69"/>
      <c r="AY2622" s="69"/>
      <c r="AZ2622" s="69"/>
      <c r="BA2622" s="69"/>
      <c r="BB2622" s="69"/>
      <c r="BC2622" s="69"/>
      <c r="BD2622" s="69"/>
      <c r="BE2622" s="69"/>
      <c r="BF2622" s="69"/>
      <c r="BG2622" s="69"/>
      <c r="BH2622" s="69"/>
      <c r="BI2622" s="69"/>
      <c r="BJ2622" s="69"/>
      <c r="BK2622" s="69"/>
      <c r="BL2622" s="69"/>
      <c r="BM2622" s="69"/>
      <c r="BN2622" s="69"/>
      <c r="BO2622" s="69"/>
      <c r="BP2622" s="69"/>
      <c r="BQ2622" s="69"/>
      <c r="BR2622" s="69"/>
      <c r="BS2622" s="69"/>
      <c r="BT2622" s="69"/>
      <c r="BU2622" s="69"/>
      <c r="BV2622" s="69"/>
      <c r="BW2622" s="69"/>
      <c r="BX2622" s="69"/>
      <c r="BY2622" s="69"/>
      <c r="BZ2622" s="69"/>
      <c r="CA2622" s="69"/>
      <c r="CB2622" s="69"/>
      <c r="CC2622" s="69"/>
      <c r="CD2622" s="69"/>
      <c r="CE2622" s="69"/>
      <c r="CF2622" s="69"/>
      <c r="CG2622" s="69"/>
      <c r="CH2622" s="69"/>
      <c r="CI2622" s="69"/>
      <c r="CJ2622" s="69"/>
      <c r="CK2622" s="69"/>
      <c r="CL2622" s="69"/>
      <c r="CM2622" s="69"/>
      <c r="CN2622" s="69"/>
      <c r="CO2622" s="69"/>
      <c r="CP2622" s="69"/>
      <c r="CQ2622" s="69"/>
      <c r="CR2622" s="69"/>
      <c r="CS2622" s="69"/>
      <c r="CT2622" s="69"/>
      <c r="CU2622" s="69"/>
      <c r="CV2622" s="69"/>
      <c r="CW2622" s="69"/>
      <c r="CX2622" s="69"/>
      <c r="CY2622" s="69"/>
      <c r="CZ2622" s="69"/>
      <c r="DA2622" s="69"/>
      <c r="DB2622" s="69"/>
      <c r="DC2622" s="69"/>
      <c r="DD2622" s="69"/>
      <c r="DE2622" s="69"/>
      <c r="DF2622" s="69"/>
      <c r="DG2622" s="69"/>
      <c r="DH2622" s="69"/>
      <c r="DI2622" s="69"/>
      <c r="DJ2622" s="69"/>
      <c r="DK2622" s="69"/>
      <c r="DL2622" s="69"/>
      <c r="DM2622" s="69"/>
      <c r="DN2622" s="69"/>
      <c r="DO2622" s="69"/>
      <c r="DP2622" s="69"/>
      <c r="DQ2622" s="69"/>
      <c r="DR2622" s="69"/>
      <c r="DS2622" s="69"/>
      <c r="DT2622" s="69"/>
      <c r="DU2622" s="69"/>
      <c r="DV2622" s="69"/>
      <c r="DW2622" s="69"/>
      <c r="DX2622" s="69"/>
      <c r="DY2622" s="69"/>
      <c r="DZ2622" s="69"/>
      <c r="EA2622" s="69"/>
      <c r="EB2622" s="69"/>
      <c r="EC2622" s="69"/>
      <c r="ED2622" s="69"/>
      <c r="EE2622" s="69"/>
      <c r="EF2622" s="69"/>
      <c r="EG2622" s="69"/>
      <c r="EH2622" s="69"/>
      <c r="EI2622" s="69"/>
      <c r="EJ2622" s="69"/>
      <c r="EK2622" s="69"/>
      <c r="EL2622" s="69"/>
      <c r="EM2622" s="69"/>
      <c r="EN2622" s="69"/>
      <c r="EO2622" s="69"/>
      <c r="EP2622" s="69"/>
      <c r="EQ2622" s="69"/>
      <c r="ER2622" s="69"/>
      <c r="ES2622" s="69"/>
      <c r="ET2622" s="69"/>
      <c r="EU2622" s="69"/>
      <c r="EV2622" s="69"/>
      <c r="EW2622" s="69"/>
      <c r="EX2622" s="69"/>
      <c r="EY2622" s="69"/>
      <c r="EZ2622" s="69"/>
      <c r="FA2622" s="69"/>
      <c r="FB2622" s="69"/>
      <c r="FC2622" s="69"/>
      <c r="FD2622" s="69"/>
      <c r="FE2622" s="69"/>
      <c r="FF2622" s="69"/>
      <c r="FG2622" s="69"/>
      <c r="FH2622" s="69"/>
      <c r="FI2622" s="69"/>
      <c r="FJ2622" s="69"/>
      <c r="FK2622" s="69"/>
      <c r="FL2622" s="69"/>
      <c r="FM2622" s="69"/>
      <c r="FN2622" s="69"/>
      <c r="FO2622" s="69"/>
      <c r="FP2622" s="69"/>
      <c r="FQ2622" s="69"/>
      <c r="FR2622" s="69"/>
      <c r="FS2622" s="69"/>
      <c r="FT2622" s="69"/>
      <c r="FU2622" s="69"/>
      <c r="FV2622" s="69"/>
      <c r="FW2622" s="69"/>
      <c r="FX2622" s="69"/>
      <c r="FY2622" s="69"/>
      <c r="FZ2622" s="69"/>
      <c r="GA2622" s="69"/>
      <c r="GB2622" s="69"/>
      <c r="GC2622" s="69"/>
      <c r="GD2622" s="69"/>
      <c r="GE2622" s="69"/>
      <c r="GF2622" s="69"/>
      <c r="GG2622" s="69"/>
      <c r="GH2622" s="69"/>
      <c r="GI2622" s="69"/>
      <c r="GJ2622" s="69"/>
      <c r="GK2622" s="69"/>
      <c r="GL2622" s="69"/>
      <c r="GM2622" s="69"/>
      <c r="GN2622" s="69"/>
      <c r="GO2622" s="69"/>
      <c r="GP2622" s="69"/>
      <c r="GQ2622" s="69"/>
      <c r="GR2622" s="69"/>
      <c r="GS2622" s="69"/>
      <c r="GT2622" s="69"/>
      <c r="GU2622" s="69"/>
      <c r="GV2622" s="69"/>
      <c r="GW2622" s="69"/>
      <c r="GX2622" s="69"/>
      <c r="GY2622" s="69"/>
      <c r="GZ2622" s="69"/>
      <c r="HA2622" s="69"/>
      <c r="HB2622" s="69"/>
      <c r="HC2622" s="69"/>
      <c r="HD2622" s="69"/>
      <c r="HE2622" s="69"/>
      <c r="HF2622" s="69"/>
      <c r="HG2622" s="69"/>
      <c r="HH2622" s="69"/>
      <c r="HI2622" s="69"/>
      <c r="HJ2622" s="69"/>
      <c r="HK2622" s="69"/>
      <c r="HL2622" s="69"/>
      <c r="HM2622" s="69"/>
      <c r="HN2622" s="69"/>
      <c r="HO2622" s="69"/>
      <c r="HP2622" s="69"/>
      <c r="HQ2622" s="69"/>
      <c r="HR2622" s="69"/>
      <c r="HS2622" s="69"/>
      <c r="HT2622" s="69"/>
      <c r="HU2622" s="69"/>
      <c r="HV2622" s="69"/>
      <c r="HW2622" s="69"/>
      <c r="HX2622" s="69"/>
      <c r="HY2622" s="69"/>
      <c r="HZ2622" s="69"/>
      <c r="IA2622" s="69"/>
      <c r="IB2622" s="69"/>
      <c r="IC2622" s="69"/>
      <c r="ID2622" s="69"/>
      <c r="IE2622" s="69"/>
      <c r="IF2622" s="69"/>
      <c r="IG2622" s="69"/>
      <c r="IH2622" s="69"/>
      <c r="II2622" s="69"/>
      <c r="IJ2622" s="69"/>
      <c r="IK2622" s="69"/>
      <c r="IL2622" s="69"/>
      <c r="IM2622" s="69"/>
      <c r="IN2622" s="69"/>
    </row>
    <row r="2623" spans="1:248" s="70" customFormat="1" ht="32.1" customHeight="1" x14ac:dyDescent="0.2">
      <c r="A2623" s="33" t="s">
        <v>1468</v>
      </c>
      <c r="B2623" s="83">
        <v>52296</v>
      </c>
      <c r="C2623" s="34" t="s">
        <v>1469</v>
      </c>
      <c r="D2623" s="314">
        <v>15000</v>
      </c>
      <c r="E2623" s="69"/>
      <c r="F2623" s="69"/>
      <c r="G2623" s="69"/>
      <c r="H2623" s="69"/>
      <c r="I2623" s="69"/>
      <c r="J2623" s="69"/>
      <c r="N2623" s="69"/>
      <c r="O2623" s="69"/>
      <c r="P2623" s="69"/>
      <c r="Q2623" s="69"/>
      <c r="R2623" s="69"/>
      <c r="S2623" s="69"/>
      <c r="T2623" s="69"/>
      <c r="U2623" s="69"/>
      <c r="V2623" s="69"/>
      <c r="W2623" s="69"/>
      <c r="X2623" s="69"/>
      <c r="Y2623" s="69"/>
      <c r="Z2623" s="69"/>
      <c r="AA2623" s="69"/>
      <c r="AB2623" s="69"/>
      <c r="AC2623" s="69"/>
      <c r="AD2623" s="69"/>
      <c r="AE2623" s="69"/>
      <c r="AF2623" s="69"/>
      <c r="AG2623" s="69"/>
      <c r="AH2623" s="69"/>
      <c r="AI2623" s="69"/>
      <c r="AJ2623" s="69"/>
      <c r="AK2623" s="69"/>
      <c r="AL2623" s="69"/>
      <c r="AM2623" s="69"/>
      <c r="AN2623" s="69"/>
      <c r="AO2623" s="69"/>
      <c r="AP2623" s="69"/>
      <c r="AQ2623" s="69"/>
      <c r="AR2623" s="69"/>
      <c r="AS2623" s="69"/>
      <c r="AT2623" s="69"/>
      <c r="AU2623" s="69"/>
      <c r="AV2623" s="69"/>
      <c r="AW2623" s="69"/>
      <c r="AX2623" s="69"/>
      <c r="AY2623" s="69"/>
      <c r="AZ2623" s="69"/>
      <c r="BA2623" s="69"/>
      <c r="BB2623" s="69"/>
      <c r="BC2623" s="69"/>
      <c r="BD2623" s="69"/>
      <c r="BE2623" s="69"/>
      <c r="BF2623" s="69"/>
      <c r="BG2623" s="69"/>
      <c r="BH2623" s="69"/>
      <c r="BI2623" s="69"/>
      <c r="BJ2623" s="69"/>
      <c r="BK2623" s="69"/>
      <c r="BL2623" s="69"/>
      <c r="BM2623" s="69"/>
      <c r="BN2623" s="69"/>
      <c r="BO2623" s="69"/>
      <c r="BP2623" s="69"/>
      <c r="BQ2623" s="69"/>
      <c r="BR2623" s="69"/>
      <c r="BS2623" s="69"/>
      <c r="BT2623" s="69"/>
      <c r="BU2623" s="69"/>
      <c r="BV2623" s="69"/>
      <c r="BW2623" s="69"/>
      <c r="BX2623" s="69"/>
      <c r="BY2623" s="69"/>
      <c r="BZ2623" s="69"/>
      <c r="CA2623" s="69"/>
      <c r="CB2623" s="69"/>
      <c r="CC2623" s="69"/>
      <c r="CD2623" s="69"/>
      <c r="CE2623" s="69"/>
      <c r="CF2623" s="69"/>
      <c r="CG2623" s="69"/>
      <c r="CH2623" s="69"/>
      <c r="CI2623" s="69"/>
      <c r="CJ2623" s="69"/>
      <c r="CK2623" s="69"/>
      <c r="CL2623" s="69"/>
      <c r="CM2623" s="69"/>
      <c r="CN2623" s="69"/>
      <c r="CO2623" s="69"/>
      <c r="CP2623" s="69"/>
      <c r="CQ2623" s="69"/>
      <c r="CR2623" s="69"/>
      <c r="CS2623" s="69"/>
      <c r="CT2623" s="69"/>
      <c r="CU2623" s="69"/>
      <c r="CV2623" s="69"/>
      <c r="CW2623" s="69"/>
      <c r="CX2623" s="69"/>
      <c r="CY2623" s="69"/>
      <c r="CZ2623" s="69"/>
      <c r="DA2623" s="69"/>
      <c r="DB2623" s="69"/>
      <c r="DC2623" s="69"/>
      <c r="DD2623" s="69"/>
      <c r="DE2623" s="69"/>
      <c r="DF2623" s="69"/>
      <c r="DG2623" s="69"/>
      <c r="DH2623" s="69"/>
      <c r="DI2623" s="69"/>
      <c r="DJ2623" s="69"/>
      <c r="DK2623" s="69"/>
      <c r="DL2623" s="69"/>
      <c r="DM2623" s="69"/>
      <c r="DN2623" s="69"/>
      <c r="DO2623" s="69"/>
      <c r="DP2623" s="69"/>
      <c r="DQ2623" s="69"/>
      <c r="DR2623" s="69"/>
      <c r="DS2623" s="69"/>
      <c r="DT2623" s="69"/>
      <c r="DU2623" s="69"/>
      <c r="DV2623" s="69"/>
      <c r="DW2623" s="69"/>
      <c r="DX2623" s="69"/>
      <c r="DY2623" s="69"/>
      <c r="DZ2623" s="69"/>
      <c r="EA2623" s="69"/>
      <c r="EB2623" s="69"/>
      <c r="EC2623" s="69"/>
      <c r="ED2623" s="69"/>
      <c r="EE2623" s="69"/>
      <c r="EF2623" s="69"/>
      <c r="EG2623" s="69"/>
      <c r="EH2623" s="69"/>
      <c r="EI2623" s="69"/>
      <c r="EJ2623" s="69"/>
      <c r="EK2623" s="69"/>
      <c r="EL2623" s="69"/>
      <c r="EM2623" s="69"/>
      <c r="EN2623" s="69"/>
      <c r="EO2623" s="69"/>
      <c r="EP2623" s="69"/>
      <c r="EQ2623" s="69"/>
      <c r="ER2623" s="69"/>
      <c r="ES2623" s="69"/>
      <c r="ET2623" s="69"/>
      <c r="EU2623" s="69"/>
      <c r="EV2623" s="69"/>
      <c r="EW2623" s="69"/>
      <c r="EX2623" s="69"/>
      <c r="EY2623" s="69"/>
      <c r="EZ2623" s="69"/>
      <c r="FA2623" s="69"/>
      <c r="FB2623" s="69"/>
      <c r="FC2623" s="69"/>
      <c r="FD2623" s="69"/>
      <c r="FE2623" s="69"/>
      <c r="FF2623" s="69"/>
      <c r="FG2623" s="69"/>
      <c r="FH2623" s="69"/>
      <c r="FI2623" s="69"/>
      <c r="FJ2623" s="69"/>
      <c r="FK2623" s="69"/>
      <c r="FL2623" s="69"/>
      <c r="FM2623" s="69"/>
      <c r="FN2623" s="69"/>
      <c r="FO2623" s="69"/>
      <c r="FP2623" s="69"/>
      <c r="FQ2623" s="69"/>
      <c r="FR2623" s="69"/>
      <c r="FS2623" s="69"/>
      <c r="FT2623" s="69"/>
      <c r="FU2623" s="69"/>
      <c r="FV2623" s="69"/>
      <c r="FW2623" s="69"/>
      <c r="FX2623" s="69"/>
      <c r="FY2623" s="69"/>
      <c r="FZ2623" s="69"/>
      <c r="GA2623" s="69"/>
      <c r="GB2623" s="69"/>
      <c r="GC2623" s="69"/>
      <c r="GD2623" s="69"/>
      <c r="GE2623" s="69"/>
      <c r="GF2623" s="69"/>
      <c r="GG2623" s="69"/>
      <c r="GH2623" s="69"/>
      <c r="GI2623" s="69"/>
      <c r="GJ2623" s="69"/>
      <c r="GK2623" s="69"/>
      <c r="GL2623" s="69"/>
      <c r="GM2623" s="69"/>
      <c r="GN2623" s="69"/>
      <c r="GO2623" s="69"/>
      <c r="GP2623" s="69"/>
      <c r="GQ2623" s="69"/>
      <c r="GR2623" s="69"/>
      <c r="GS2623" s="69"/>
      <c r="GT2623" s="69"/>
      <c r="GU2623" s="69"/>
      <c r="GV2623" s="69"/>
      <c r="GW2623" s="69"/>
      <c r="GX2623" s="69"/>
      <c r="GY2623" s="69"/>
      <c r="GZ2623" s="69"/>
      <c r="HA2623" s="69"/>
      <c r="HB2623" s="69"/>
      <c r="HC2623" s="69"/>
      <c r="HD2623" s="69"/>
      <c r="HE2623" s="69"/>
      <c r="HF2623" s="69"/>
      <c r="HG2623" s="69"/>
      <c r="HH2623" s="69"/>
      <c r="HI2623" s="69"/>
      <c r="HJ2623" s="69"/>
      <c r="HK2623" s="69"/>
      <c r="HL2623" s="69"/>
      <c r="HM2623" s="69"/>
      <c r="HN2623" s="69"/>
      <c r="HO2623" s="69"/>
      <c r="HP2623" s="69"/>
      <c r="HQ2623" s="69"/>
      <c r="HR2623" s="69"/>
      <c r="HS2623" s="69"/>
      <c r="HT2623" s="69"/>
      <c r="HU2623" s="69"/>
      <c r="HV2623" s="69"/>
      <c r="HW2623" s="69"/>
      <c r="HX2623" s="69"/>
      <c r="HY2623" s="69"/>
      <c r="HZ2623" s="69"/>
      <c r="IA2623" s="69"/>
      <c r="IB2623" s="69"/>
      <c r="IC2623" s="69"/>
      <c r="ID2623" s="69"/>
      <c r="IE2623" s="69"/>
      <c r="IF2623" s="69"/>
      <c r="IG2623" s="69"/>
      <c r="IH2623" s="69"/>
      <c r="II2623" s="69"/>
      <c r="IJ2623" s="69"/>
      <c r="IK2623" s="69"/>
      <c r="IL2623" s="69"/>
      <c r="IM2623" s="69"/>
      <c r="IN2623" s="69"/>
    </row>
    <row r="2624" spans="1:248" s="70" customFormat="1" ht="47.1" customHeight="1" x14ac:dyDescent="0.2">
      <c r="A2624" s="33" t="s">
        <v>1470</v>
      </c>
      <c r="B2624" s="83">
        <v>52297</v>
      </c>
      <c r="C2624" s="34" t="s">
        <v>1471</v>
      </c>
      <c r="D2624" s="314">
        <v>15000</v>
      </c>
      <c r="E2624" s="69"/>
      <c r="F2624" s="69"/>
      <c r="G2624" s="69"/>
      <c r="H2624" s="69"/>
      <c r="I2624" s="69"/>
      <c r="J2624" s="69"/>
      <c r="N2624" s="69"/>
      <c r="O2624" s="69"/>
      <c r="P2624" s="69"/>
      <c r="Q2624" s="69"/>
      <c r="R2624" s="69"/>
      <c r="S2624" s="69"/>
      <c r="T2624" s="69"/>
      <c r="U2624" s="69"/>
      <c r="V2624" s="69"/>
      <c r="W2624" s="69"/>
      <c r="X2624" s="69"/>
      <c r="Y2624" s="69"/>
      <c r="Z2624" s="69"/>
      <c r="AA2624" s="69"/>
      <c r="AB2624" s="69"/>
      <c r="AC2624" s="69"/>
      <c r="AD2624" s="69"/>
      <c r="AE2624" s="69"/>
      <c r="AF2624" s="69"/>
      <c r="AG2624" s="69"/>
      <c r="AH2624" s="69"/>
      <c r="AI2624" s="69"/>
      <c r="AJ2624" s="69"/>
      <c r="AK2624" s="69"/>
      <c r="AL2624" s="69"/>
      <c r="AM2624" s="69"/>
      <c r="AN2624" s="69"/>
      <c r="AO2624" s="69"/>
      <c r="AP2624" s="69"/>
      <c r="AQ2624" s="69"/>
      <c r="AR2624" s="69"/>
      <c r="AS2624" s="69"/>
      <c r="AT2624" s="69"/>
      <c r="AU2624" s="69"/>
      <c r="AV2624" s="69"/>
      <c r="AW2624" s="69"/>
      <c r="AX2624" s="69"/>
      <c r="AY2624" s="69"/>
      <c r="AZ2624" s="69"/>
      <c r="BA2624" s="69"/>
      <c r="BB2624" s="69"/>
      <c r="BC2624" s="69"/>
      <c r="BD2624" s="69"/>
      <c r="BE2624" s="69"/>
      <c r="BF2624" s="69"/>
      <c r="BG2624" s="69"/>
      <c r="BH2624" s="69"/>
      <c r="BI2624" s="69"/>
      <c r="BJ2624" s="69"/>
      <c r="BK2624" s="69"/>
      <c r="BL2624" s="69"/>
      <c r="BM2624" s="69"/>
      <c r="BN2624" s="69"/>
      <c r="BO2624" s="69"/>
      <c r="BP2624" s="69"/>
      <c r="BQ2624" s="69"/>
      <c r="BR2624" s="69"/>
      <c r="BS2624" s="69"/>
      <c r="BT2624" s="69"/>
      <c r="BU2624" s="69"/>
      <c r="BV2624" s="69"/>
      <c r="BW2624" s="69"/>
      <c r="BX2624" s="69"/>
      <c r="BY2624" s="69"/>
      <c r="BZ2624" s="69"/>
      <c r="CA2624" s="69"/>
      <c r="CB2624" s="69"/>
      <c r="CC2624" s="69"/>
      <c r="CD2624" s="69"/>
      <c r="CE2624" s="69"/>
      <c r="CF2624" s="69"/>
      <c r="CG2624" s="69"/>
      <c r="CH2624" s="69"/>
      <c r="CI2624" s="69"/>
      <c r="CJ2624" s="69"/>
      <c r="CK2624" s="69"/>
      <c r="CL2624" s="69"/>
      <c r="CM2624" s="69"/>
      <c r="CN2624" s="69"/>
      <c r="CO2624" s="69"/>
      <c r="CP2624" s="69"/>
      <c r="CQ2624" s="69"/>
      <c r="CR2624" s="69"/>
      <c r="CS2624" s="69"/>
      <c r="CT2624" s="69"/>
      <c r="CU2624" s="69"/>
      <c r="CV2624" s="69"/>
      <c r="CW2624" s="69"/>
      <c r="CX2624" s="69"/>
      <c r="CY2624" s="69"/>
      <c r="CZ2624" s="69"/>
      <c r="DA2624" s="69"/>
      <c r="DB2624" s="69"/>
      <c r="DC2624" s="69"/>
      <c r="DD2624" s="69"/>
      <c r="DE2624" s="69"/>
      <c r="DF2624" s="69"/>
      <c r="DG2624" s="69"/>
      <c r="DH2624" s="69"/>
      <c r="DI2624" s="69"/>
      <c r="DJ2624" s="69"/>
      <c r="DK2624" s="69"/>
      <c r="DL2624" s="69"/>
      <c r="DM2624" s="69"/>
      <c r="DN2624" s="69"/>
      <c r="DO2624" s="69"/>
      <c r="DP2624" s="69"/>
      <c r="DQ2624" s="69"/>
      <c r="DR2624" s="69"/>
      <c r="DS2624" s="69"/>
      <c r="DT2624" s="69"/>
      <c r="DU2624" s="69"/>
      <c r="DV2624" s="69"/>
      <c r="DW2624" s="69"/>
      <c r="DX2624" s="69"/>
      <c r="DY2624" s="69"/>
      <c r="DZ2624" s="69"/>
      <c r="EA2624" s="69"/>
      <c r="EB2624" s="69"/>
      <c r="EC2624" s="69"/>
      <c r="ED2624" s="69"/>
      <c r="EE2624" s="69"/>
      <c r="EF2624" s="69"/>
      <c r="EG2624" s="69"/>
      <c r="EH2624" s="69"/>
      <c r="EI2624" s="69"/>
      <c r="EJ2624" s="69"/>
      <c r="EK2624" s="69"/>
      <c r="EL2624" s="69"/>
      <c r="EM2624" s="69"/>
      <c r="EN2624" s="69"/>
      <c r="EO2624" s="69"/>
      <c r="EP2624" s="69"/>
      <c r="EQ2624" s="69"/>
      <c r="ER2624" s="69"/>
      <c r="ES2624" s="69"/>
      <c r="ET2624" s="69"/>
      <c r="EU2624" s="69"/>
      <c r="EV2624" s="69"/>
      <c r="EW2624" s="69"/>
      <c r="EX2624" s="69"/>
      <c r="EY2624" s="69"/>
      <c r="EZ2624" s="69"/>
      <c r="FA2624" s="69"/>
      <c r="FB2624" s="69"/>
      <c r="FC2624" s="69"/>
      <c r="FD2624" s="69"/>
      <c r="FE2624" s="69"/>
      <c r="FF2624" s="69"/>
      <c r="FG2624" s="69"/>
      <c r="FH2624" s="69"/>
      <c r="FI2624" s="69"/>
      <c r="FJ2624" s="69"/>
      <c r="FK2624" s="69"/>
      <c r="FL2624" s="69"/>
      <c r="FM2624" s="69"/>
      <c r="FN2624" s="69"/>
      <c r="FO2624" s="69"/>
      <c r="FP2624" s="69"/>
      <c r="FQ2624" s="69"/>
      <c r="FR2624" s="69"/>
      <c r="FS2624" s="69"/>
      <c r="FT2624" s="69"/>
      <c r="FU2624" s="69"/>
      <c r="FV2624" s="69"/>
      <c r="FW2624" s="69"/>
      <c r="FX2624" s="69"/>
      <c r="FY2624" s="69"/>
      <c r="FZ2624" s="69"/>
      <c r="GA2624" s="69"/>
      <c r="GB2624" s="69"/>
      <c r="GC2624" s="69"/>
      <c r="GD2624" s="69"/>
      <c r="GE2624" s="69"/>
      <c r="GF2624" s="69"/>
      <c r="GG2624" s="69"/>
      <c r="GH2624" s="69"/>
      <c r="GI2624" s="69"/>
      <c r="GJ2624" s="69"/>
      <c r="GK2624" s="69"/>
      <c r="GL2624" s="69"/>
      <c r="GM2624" s="69"/>
      <c r="GN2624" s="69"/>
      <c r="GO2624" s="69"/>
      <c r="GP2624" s="69"/>
      <c r="GQ2624" s="69"/>
      <c r="GR2624" s="69"/>
      <c r="GS2624" s="69"/>
      <c r="GT2624" s="69"/>
      <c r="GU2624" s="69"/>
      <c r="GV2624" s="69"/>
      <c r="GW2624" s="69"/>
      <c r="GX2624" s="69"/>
      <c r="GY2624" s="69"/>
      <c r="GZ2624" s="69"/>
      <c r="HA2624" s="69"/>
      <c r="HB2624" s="69"/>
      <c r="HC2624" s="69"/>
      <c r="HD2624" s="69"/>
      <c r="HE2624" s="69"/>
      <c r="HF2624" s="69"/>
      <c r="HG2624" s="69"/>
      <c r="HH2624" s="69"/>
      <c r="HI2624" s="69"/>
      <c r="HJ2624" s="69"/>
      <c r="HK2624" s="69"/>
      <c r="HL2624" s="69"/>
      <c r="HM2624" s="69"/>
      <c r="HN2624" s="69"/>
      <c r="HO2624" s="69"/>
      <c r="HP2624" s="69"/>
      <c r="HQ2624" s="69"/>
      <c r="HR2624" s="69"/>
      <c r="HS2624" s="69"/>
      <c r="HT2624" s="69"/>
      <c r="HU2624" s="69"/>
      <c r="HV2624" s="69"/>
      <c r="HW2624" s="69"/>
      <c r="HX2624" s="69"/>
      <c r="HY2624" s="69"/>
      <c r="HZ2624" s="69"/>
      <c r="IA2624" s="69"/>
      <c r="IB2624" s="69"/>
      <c r="IC2624" s="69"/>
      <c r="ID2624" s="69"/>
      <c r="IE2624" s="69"/>
      <c r="IF2624" s="69"/>
      <c r="IG2624" s="69"/>
      <c r="IH2624" s="69"/>
      <c r="II2624" s="69"/>
      <c r="IJ2624" s="69"/>
      <c r="IK2624" s="69"/>
      <c r="IL2624" s="69"/>
      <c r="IM2624" s="69"/>
      <c r="IN2624" s="69"/>
    </row>
    <row r="2625" spans="1:248" s="70" customFormat="1" ht="47.1" customHeight="1" x14ac:dyDescent="0.2">
      <c r="A2625" s="33" t="s">
        <v>1472</v>
      </c>
      <c r="B2625" s="83">
        <v>52298</v>
      </c>
      <c r="C2625" s="34" t="s">
        <v>1473</v>
      </c>
      <c r="D2625" s="314">
        <v>14000</v>
      </c>
      <c r="E2625" s="69"/>
      <c r="F2625" s="69"/>
      <c r="G2625" s="69"/>
      <c r="H2625" s="69"/>
      <c r="I2625" s="69"/>
      <c r="J2625" s="69"/>
      <c r="N2625" s="69"/>
      <c r="O2625" s="69"/>
      <c r="P2625" s="69"/>
      <c r="Q2625" s="69"/>
      <c r="R2625" s="69"/>
      <c r="S2625" s="69"/>
      <c r="T2625" s="69"/>
      <c r="U2625" s="69"/>
      <c r="V2625" s="69"/>
      <c r="W2625" s="69"/>
      <c r="X2625" s="69"/>
      <c r="Y2625" s="69"/>
      <c r="Z2625" s="69"/>
      <c r="AA2625" s="69"/>
      <c r="AB2625" s="69"/>
      <c r="AC2625" s="69"/>
      <c r="AD2625" s="69"/>
      <c r="AE2625" s="69"/>
      <c r="AF2625" s="69"/>
      <c r="AG2625" s="69"/>
      <c r="AH2625" s="69"/>
      <c r="AI2625" s="69"/>
      <c r="AJ2625" s="69"/>
      <c r="AK2625" s="69"/>
      <c r="AL2625" s="69"/>
      <c r="AM2625" s="69"/>
      <c r="AN2625" s="69"/>
      <c r="AO2625" s="69"/>
      <c r="AP2625" s="69"/>
      <c r="AQ2625" s="69"/>
      <c r="AR2625" s="69"/>
      <c r="AS2625" s="69"/>
      <c r="AT2625" s="69"/>
      <c r="AU2625" s="69"/>
      <c r="AV2625" s="69"/>
      <c r="AW2625" s="69"/>
      <c r="AX2625" s="69"/>
      <c r="AY2625" s="69"/>
      <c r="AZ2625" s="69"/>
      <c r="BA2625" s="69"/>
      <c r="BB2625" s="69"/>
      <c r="BC2625" s="69"/>
      <c r="BD2625" s="69"/>
      <c r="BE2625" s="69"/>
      <c r="BF2625" s="69"/>
      <c r="BG2625" s="69"/>
      <c r="BH2625" s="69"/>
      <c r="BI2625" s="69"/>
      <c r="BJ2625" s="69"/>
      <c r="BK2625" s="69"/>
      <c r="BL2625" s="69"/>
      <c r="BM2625" s="69"/>
      <c r="BN2625" s="69"/>
      <c r="BO2625" s="69"/>
      <c r="BP2625" s="69"/>
      <c r="BQ2625" s="69"/>
      <c r="BR2625" s="69"/>
      <c r="BS2625" s="69"/>
      <c r="BT2625" s="69"/>
      <c r="BU2625" s="69"/>
      <c r="BV2625" s="69"/>
      <c r="BW2625" s="69"/>
      <c r="BX2625" s="69"/>
      <c r="BY2625" s="69"/>
      <c r="BZ2625" s="69"/>
      <c r="CA2625" s="69"/>
      <c r="CB2625" s="69"/>
      <c r="CC2625" s="69"/>
      <c r="CD2625" s="69"/>
      <c r="CE2625" s="69"/>
      <c r="CF2625" s="69"/>
      <c r="CG2625" s="69"/>
      <c r="CH2625" s="69"/>
      <c r="CI2625" s="69"/>
      <c r="CJ2625" s="69"/>
      <c r="CK2625" s="69"/>
      <c r="CL2625" s="69"/>
      <c r="CM2625" s="69"/>
      <c r="CN2625" s="69"/>
      <c r="CO2625" s="69"/>
      <c r="CP2625" s="69"/>
      <c r="CQ2625" s="69"/>
      <c r="CR2625" s="69"/>
      <c r="CS2625" s="69"/>
      <c r="CT2625" s="69"/>
      <c r="CU2625" s="69"/>
      <c r="CV2625" s="69"/>
      <c r="CW2625" s="69"/>
      <c r="CX2625" s="69"/>
      <c r="CY2625" s="69"/>
      <c r="CZ2625" s="69"/>
      <c r="DA2625" s="69"/>
      <c r="DB2625" s="69"/>
      <c r="DC2625" s="69"/>
      <c r="DD2625" s="69"/>
      <c r="DE2625" s="69"/>
      <c r="DF2625" s="69"/>
      <c r="DG2625" s="69"/>
      <c r="DH2625" s="69"/>
      <c r="DI2625" s="69"/>
      <c r="DJ2625" s="69"/>
      <c r="DK2625" s="69"/>
      <c r="DL2625" s="69"/>
      <c r="DM2625" s="69"/>
      <c r="DN2625" s="69"/>
      <c r="DO2625" s="69"/>
      <c r="DP2625" s="69"/>
      <c r="DQ2625" s="69"/>
      <c r="DR2625" s="69"/>
      <c r="DS2625" s="69"/>
      <c r="DT2625" s="69"/>
      <c r="DU2625" s="69"/>
      <c r="DV2625" s="69"/>
      <c r="DW2625" s="69"/>
      <c r="DX2625" s="69"/>
      <c r="DY2625" s="69"/>
      <c r="DZ2625" s="69"/>
      <c r="EA2625" s="69"/>
      <c r="EB2625" s="69"/>
      <c r="EC2625" s="69"/>
      <c r="ED2625" s="69"/>
      <c r="EE2625" s="69"/>
      <c r="EF2625" s="69"/>
      <c r="EG2625" s="69"/>
      <c r="EH2625" s="69"/>
      <c r="EI2625" s="69"/>
      <c r="EJ2625" s="69"/>
      <c r="EK2625" s="69"/>
      <c r="EL2625" s="69"/>
      <c r="EM2625" s="69"/>
      <c r="EN2625" s="69"/>
      <c r="EO2625" s="69"/>
      <c r="EP2625" s="69"/>
      <c r="EQ2625" s="69"/>
      <c r="ER2625" s="69"/>
      <c r="ES2625" s="69"/>
      <c r="ET2625" s="69"/>
      <c r="EU2625" s="69"/>
      <c r="EV2625" s="69"/>
      <c r="EW2625" s="69"/>
      <c r="EX2625" s="69"/>
      <c r="EY2625" s="69"/>
      <c r="EZ2625" s="69"/>
      <c r="FA2625" s="69"/>
      <c r="FB2625" s="69"/>
      <c r="FC2625" s="69"/>
      <c r="FD2625" s="69"/>
      <c r="FE2625" s="69"/>
      <c r="FF2625" s="69"/>
      <c r="FG2625" s="69"/>
      <c r="FH2625" s="69"/>
      <c r="FI2625" s="69"/>
      <c r="FJ2625" s="69"/>
      <c r="FK2625" s="69"/>
      <c r="FL2625" s="69"/>
      <c r="FM2625" s="69"/>
      <c r="FN2625" s="69"/>
      <c r="FO2625" s="69"/>
      <c r="FP2625" s="69"/>
      <c r="FQ2625" s="69"/>
      <c r="FR2625" s="69"/>
      <c r="FS2625" s="69"/>
      <c r="FT2625" s="69"/>
      <c r="FU2625" s="69"/>
      <c r="FV2625" s="69"/>
      <c r="FW2625" s="69"/>
      <c r="FX2625" s="69"/>
      <c r="FY2625" s="69"/>
      <c r="FZ2625" s="69"/>
      <c r="GA2625" s="69"/>
      <c r="GB2625" s="69"/>
      <c r="GC2625" s="69"/>
      <c r="GD2625" s="69"/>
      <c r="GE2625" s="69"/>
      <c r="GF2625" s="69"/>
      <c r="GG2625" s="69"/>
      <c r="GH2625" s="69"/>
      <c r="GI2625" s="69"/>
      <c r="GJ2625" s="69"/>
      <c r="GK2625" s="69"/>
      <c r="GL2625" s="69"/>
      <c r="GM2625" s="69"/>
      <c r="GN2625" s="69"/>
      <c r="GO2625" s="69"/>
      <c r="GP2625" s="69"/>
      <c r="GQ2625" s="69"/>
      <c r="GR2625" s="69"/>
      <c r="GS2625" s="69"/>
      <c r="GT2625" s="69"/>
      <c r="GU2625" s="69"/>
      <c r="GV2625" s="69"/>
      <c r="GW2625" s="69"/>
      <c r="GX2625" s="69"/>
      <c r="GY2625" s="69"/>
      <c r="GZ2625" s="69"/>
      <c r="HA2625" s="69"/>
      <c r="HB2625" s="69"/>
      <c r="HC2625" s="69"/>
      <c r="HD2625" s="69"/>
      <c r="HE2625" s="69"/>
      <c r="HF2625" s="69"/>
      <c r="HG2625" s="69"/>
      <c r="HH2625" s="69"/>
      <c r="HI2625" s="69"/>
      <c r="HJ2625" s="69"/>
      <c r="HK2625" s="69"/>
      <c r="HL2625" s="69"/>
      <c r="HM2625" s="69"/>
      <c r="HN2625" s="69"/>
      <c r="HO2625" s="69"/>
      <c r="HP2625" s="69"/>
      <c r="HQ2625" s="69"/>
      <c r="HR2625" s="69"/>
      <c r="HS2625" s="69"/>
      <c r="HT2625" s="69"/>
      <c r="HU2625" s="69"/>
      <c r="HV2625" s="69"/>
      <c r="HW2625" s="69"/>
      <c r="HX2625" s="69"/>
      <c r="HY2625" s="69"/>
      <c r="HZ2625" s="69"/>
      <c r="IA2625" s="69"/>
      <c r="IB2625" s="69"/>
      <c r="IC2625" s="69"/>
      <c r="ID2625" s="69"/>
      <c r="IE2625" s="69"/>
      <c r="IF2625" s="69"/>
      <c r="IG2625" s="69"/>
      <c r="IH2625" s="69"/>
      <c r="II2625" s="69"/>
      <c r="IJ2625" s="69"/>
      <c r="IK2625" s="69"/>
      <c r="IL2625" s="69"/>
      <c r="IM2625" s="69"/>
      <c r="IN2625" s="69"/>
    </row>
    <row r="2626" spans="1:248" s="70" customFormat="1" ht="47.1" customHeight="1" x14ac:dyDescent="0.2">
      <c r="A2626" s="33" t="s">
        <v>1472</v>
      </c>
      <c r="B2626" s="83">
        <v>52299</v>
      </c>
      <c r="C2626" s="34" t="s">
        <v>1474</v>
      </c>
      <c r="D2626" s="314">
        <v>15000</v>
      </c>
      <c r="E2626" s="69"/>
      <c r="F2626" s="69"/>
      <c r="G2626" s="69"/>
      <c r="H2626" s="69"/>
      <c r="I2626" s="69"/>
      <c r="J2626" s="69"/>
      <c r="N2626" s="69"/>
      <c r="O2626" s="69"/>
      <c r="P2626" s="69"/>
      <c r="Q2626" s="69"/>
      <c r="R2626" s="69"/>
      <c r="S2626" s="69"/>
      <c r="T2626" s="69"/>
      <c r="U2626" s="69"/>
      <c r="V2626" s="69"/>
      <c r="W2626" s="69"/>
      <c r="X2626" s="69"/>
      <c r="Y2626" s="69"/>
      <c r="Z2626" s="69"/>
      <c r="AA2626" s="69"/>
      <c r="AB2626" s="69"/>
      <c r="AC2626" s="69"/>
      <c r="AD2626" s="69"/>
      <c r="AE2626" s="69"/>
      <c r="AF2626" s="69"/>
      <c r="AG2626" s="69"/>
      <c r="AH2626" s="69"/>
      <c r="AI2626" s="69"/>
      <c r="AJ2626" s="69"/>
      <c r="AK2626" s="69"/>
      <c r="AL2626" s="69"/>
      <c r="AM2626" s="69"/>
      <c r="AN2626" s="69"/>
      <c r="AO2626" s="69"/>
      <c r="AP2626" s="69"/>
      <c r="AQ2626" s="69"/>
      <c r="AR2626" s="69"/>
      <c r="AS2626" s="69"/>
      <c r="AT2626" s="69"/>
      <c r="AU2626" s="69"/>
      <c r="AV2626" s="69"/>
      <c r="AW2626" s="69"/>
      <c r="AX2626" s="69"/>
      <c r="AY2626" s="69"/>
      <c r="AZ2626" s="69"/>
      <c r="BA2626" s="69"/>
      <c r="BB2626" s="69"/>
      <c r="BC2626" s="69"/>
      <c r="BD2626" s="69"/>
      <c r="BE2626" s="69"/>
      <c r="BF2626" s="69"/>
      <c r="BG2626" s="69"/>
      <c r="BH2626" s="69"/>
      <c r="BI2626" s="69"/>
      <c r="BJ2626" s="69"/>
      <c r="BK2626" s="69"/>
      <c r="BL2626" s="69"/>
      <c r="BM2626" s="69"/>
      <c r="BN2626" s="69"/>
      <c r="BO2626" s="69"/>
      <c r="BP2626" s="69"/>
      <c r="BQ2626" s="69"/>
      <c r="BR2626" s="69"/>
      <c r="BS2626" s="69"/>
      <c r="BT2626" s="69"/>
      <c r="BU2626" s="69"/>
      <c r="BV2626" s="69"/>
      <c r="BW2626" s="69"/>
      <c r="BX2626" s="69"/>
      <c r="BY2626" s="69"/>
      <c r="BZ2626" s="69"/>
      <c r="CA2626" s="69"/>
      <c r="CB2626" s="69"/>
      <c r="CC2626" s="69"/>
      <c r="CD2626" s="69"/>
      <c r="CE2626" s="69"/>
      <c r="CF2626" s="69"/>
      <c r="CG2626" s="69"/>
      <c r="CH2626" s="69"/>
      <c r="CI2626" s="69"/>
      <c r="CJ2626" s="69"/>
      <c r="CK2626" s="69"/>
      <c r="CL2626" s="69"/>
      <c r="CM2626" s="69"/>
      <c r="CN2626" s="69"/>
      <c r="CO2626" s="69"/>
      <c r="CP2626" s="69"/>
      <c r="CQ2626" s="69"/>
      <c r="CR2626" s="69"/>
      <c r="CS2626" s="69"/>
      <c r="CT2626" s="69"/>
      <c r="CU2626" s="69"/>
      <c r="CV2626" s="69"/>
      <c r="CW2626" s="69"/>
      <c r="CX2626" s="69"/>
      <c r="CY2626" s="69"/>
      <c r="CZ2626" s="69"/>
      <c r="DA2626" s="69"/>
      <c r="DB2626" s="69"/>
      <c r="DC2626" s="69"/>
      <c r="DD2626" s="69"/>
      <c r="DE2626" s="69"/>
      <c r="DF2626" s="69"/>
      <c r="DG2626" s="69"/>
      <c r="DH2626" s="69"/>
      <c r="DI2626" s="69"/>
      <c r="DJ2626" s="69"/>
      <c r="DK2626" s="69"/>
      <c r="DL2626" s="69"/>
      <c r="DM2626" s="69"/>
      <c r="DN2626" s="69"/>
      <c r="DO2626" s="69"/>
      <c r="DP2626" s="69"/>
      <c r="DQ2626" s="69"/>
      <c r="DR2626" s="69"/>
      <c r="DS2626" s="69"/>
      <c r="DT2626" s="69"/>
      <c r="DU2626" s="69"/>
      <c r="DV2626" s="69"/>
      <c r="DW2626" s="69"/>
      <c r="DX2626" s="69"/>
      <c r="DY2626" s="69"/>
      <c r="DZ2626" s="69"/>
      <c r="EA2626" s="69"/>
      <c r="EB2626" s="69"/>
      <c r="EC2626" s="69"/>
      <c r="ED2626" s="69"/>
      <c r="EE2626" s="69"/>
      <c r="EF2626" s="69"/>
      <c r="EG2626" s="69"/>
      <c r="EH2626" s="69"/>
      <c r="EI2626" s="69"/>
      <c r="EJ2626" s="69"/>
      <c r="EK2626" s="69"/>
      <c r="EL2626" s="69"/>
      <c r="EM2626" s="69"/>
      <c r="EN2626" s="69"/>
      <c r="EO2626" s="69"/>
      <c r="EP2626" s="69"/>
      <c r="EQ2626" s="69"/>
      <c r="ER2626" s="69"/>
      <c r="ES2626" s="69"/>
      <c r="ET2626" s="69"/>
      <c r="EU2626" s="69"/>
      <c r="EV2626" s="69"/>
      <c r="EW2626" s="69"/>
      <c r="EX2626" s="69"/>
      <c r="EY2626" s="69"/>
      <c r="EZ2626" s="69"/>
      <c r="FA2626" s="69"/>
      <c r="FB2626" s="69"/>
      <c r="FC2626" s="69"/>
      <c r="FD2626" s="69"/>
      <c r="FE2626" s="69"/>
      <c r="FF2626" s="69"/>
      <c r="FG2626" s="69"/>
      <c r="FH2626" s="69"/>
      <c r="FI2626" s="69"/>
      <c r="FJ2626" s="69"/>
      <c r="FK2626" s="69"/>
      <c r="FL2626" s="69"/>
      <c r="FM2626" s="69"/>
      <c r="FN2626" s="69"/>
      <c r="FO2626" s="69"/>
      <c r="FP2626" s="69"/>
      <c r="FQ2626" s="69"/>
      <c r="FR2626" s="69"/>
      <c r="FS2626" s="69"/>
      <c r="FT2626" s="69"/>
      <c r="FU2626" s="69"/>
      <c r="FV2626" s="69"/>
      <c r="FW2626" s="69"/>
      <c r="FX2626" s="69"/>
      <c r="FY2626" s="69"/>
      <c r="FZ2626" s="69"/>
      <c r="GA2626" s="69"/>
      <c r="GB2626" s="69"/>
      <c r="GC2626" s="69"/>
      <c r="GD2626" s="69"/>
      <c r="GE2626" s="69"/>
      <c r="GF2626" s="69"/>
      <c r="GG2626" s="69"/>
      <c r="GH2626" s="69"/>
      <c r="GI2626" s="69"/>
      <c r="GJ2626" s="69"/>
      <c r="GK2626" s="69"/>
      <c r="GL2626" s="69"/>
      <c r="GM2626" s="69"/>
      <c r="GN2626" s="69"/>
      <c r="GO2626" s="69"/>
      <c r="GP2626" s="69"/>
      <c r="GQ2626" s="69"/>
      <c r="GR2626" s="69"/>
      <c r="GS2626" s="69"/>
      <c r="GT2626" s="69"/>
      <c r="GU2626" s="69"/>
      <c r="GV2626" s="69"/>
      <c r="GW2626" s="69"/>
      <c r="GX2626" s="69"/>
      <c r="GY2626" s="69"/>
      <c r="GZ2626" s="69"/>
      <c r="HA2626" s="69"/>
      <c r="HB2626" s="69"/>
      <c r="HC2626" s="69"/>
      <c r="HD2626" s="69"/>
      <c r="HE2626" s="69"/>
      <c r="HF2626" s="69"/>
      <c r="HG2626" s="69"/>
      <c r="HH2626" s="69"/>
      <c r="HI2626" s="69"/>
      <c r="HJ2626" s="69"/>
      <c r="HK2626" s="69"/>
      <c r="HL2626" s="69"/>
      <c r="HM2626" s="69"/>
      <c r="HN2626" s="69"/>
      <c r="HO2626" s="69"/>
      <c r="HP2626" s="69"/>
      <c r="HQ2626" s="69"/>
      <c r="HR2626" s="69"/>
      <c r="HS2626" s="69"/>
      <c r="HT2626" s="69"/>
      <c r="HU2626" s="69"/>
      <c r="HV2626" s="69"/>
      <c r="HW2626" s="69"/>
      <c r="HX2626" s="69"/>
      <c r="HY2626" s="69"/>
      <c r="HZ2626" s="69"/>
      <c r="IA2626" s="69"/>
      <c r="IB2626" s="69"/>
      <c r="IC2626" s="69"/>
      <c r="ID2626" s="69"/>
      <c r="IE2626" s="69"/>
      <c r="IF2626" s="69"/>
      <c r="IG2626" s="69"/>
      <c r="IH2626" s="69"/>
      <c r="II2626" s="69"/>
      <c r="IJ2626" s="69"/>
      <c r="IK2626" s="69"/>
      <c r="IL2626" s="69"/>
      <c r="IM2626" s="69"/>
      <c r="IN2626" s="69"/>
    </row>
    <row r="2627" spans="1:248" s="70" customFormat="1" ht="47.1" customHeight="1" x14ac:dyDescent="0.2">
      <c r="A2627" s="33" t="s">
        <v>1472</v>
      </c>
      <c r="B2627" s="83">
        <v>52300</v>
      </c>
      <c r="C2627" s="34" t="s">
        <v>1475</v>
      </c>
      <c r="D2627" s="314">
        <v>13000</v>
      </c>
      <c r="E2627" s="69"/>
      <c r="F2627" s="69"/>
      <c r="G2627" s="69"/>
      <c r="H2627" s="69"/>
      <c r="I2627" s="69"/>
      <c r="J2627" s="69"/>
      <c r="N2627" s="69"/>
      <c r="O2627" s="69"/>
      <c r="P2627" s="69"/>
      <c r="Q2627" s="69"/>
      <c r="R2627" s="69"/>
      <c r="S2627" s="69"/>
      <c r="T2627" s="69"/>
      <c r="U2627" s="69"/>
      <c r="V2627" s="69"/>
      <c r="W2627" s="69"/>
      <c r="X2627" s="69"/>
      <c r="Y2627" s="69"/>
      <c r="Z2627" s="69"/>
      <c r="AA2627" s="69"/>
      <c r="AB2627" s="69"/>
      <c r="AC2627" s="69"/>
      <c r="AD2627" s="69"/>
      <c r="AE2627" s="69"/>
      <c r="AF2627" s="69"/>
      <c r="AG2627" s="69"/>
      <c r="AH2627" s="69"/>
      <c r="AI2627" s="69"/>
      <c r="AJ2627" s="69"/>
      <c r="AK2627" s="69"/>
      <c r="AL2627" s="69"/>
      <c r="AM2627" s="69"/>
      <c r="AN2627" s="69"/>
      <c r="AO2627" s="69"/>
      <c r="AP2627" s="69"/>
      <c r="AQ2627" s="69"/>
      <c r="AR2627" s="69"/>
      <c r="AS2627" s="69"/>
      <c r="AT2627" s="69"/>
      <c r="AU2627" s="69"/>
      <c r="AV2627" s="69"/>
      <c r="AW2627" s="69"/>
      <c r="AX2627" s="69"/>
      <c r="AY2627" s="69"/>
      <c r="AZ2627" s="69"/>
      <c r="BA2627" s="69"/>
      <c r="BB2627" s="69"/>
      <c r="BC2627" s="69"/>
      <c r="BD2627" s="69"/>
      <c r="BE2627" s="69"/>
      <c r="BF2627" s="69"/>
      <c r="BG2627" s="69"/>
      <c r="BH2627" s="69"/>
      <c r="BI2627" s="69"/>
      <c r="BJ2627" s="69"/>
      <c r="BK2627" s="69"/>
      <c r="BL2627" s="69"/>
      <c r="BM2627" s="69"/>
      <c r="BN2627" s="69"/>
      <c r="BO2627" s="69"/>
      <c r="BP2627" s="69"/>
      <c r="BQ2627" s="69"/>
      <c r="BR2627" s="69"/>
      <c r="BS2627" s="69"/>
      <c r="BT2627" s="69"/>
      <c r="BU2627" s="69"/>
      <c r="BV2627" s="69"/>
      <c r="BW2627" s="69"/>
      <c r="BX2627" s="69"/>
      <c r="BY2627" s="69"/>
      <c r="BZ2627" s="69"/>
      <c r="CA2627" s="69"/>
      <c r="CB2627" s="69"/>
      <c r="CC2627" s="69"/>
      <c r="CD2627" s="69"/>
      <c r="CE2627" s="69"/>
      <c r="CF2627" s="69"/>
      <c r="CG2627" s="69"/>
      <c r="CH2627" s="69"/>
      <c r="CI2627" s="69"/>
      <c r="CJ2627" s="69"/>
      <c r="CK2627" s="69"/>
      <c r="CL2627" s="69"/>
      <c r="CM2627" s="69"/>
      <c r="CN2627" s="69"/>
      <c r="CO2627" s="69"/>
      <c r="CP2627" s="69"/>
      <c r="CQ2627" s="69"/>
      <c r="CR2627" s="69"/>
      <c r="CS2627" s="69"/>
      <c r="CT2627" s="69"/>
      <c r="CU2627" s="69"/>
      <c r="CV2627" s="69"/>
      <c r="CW2627" s="69"/>
      <c r="CX2627" s="69"/>
      <c r="CY2627" s="69"/>
      <c r="CZ2627" s="69"/>
      <c r="DA2627" s="69"/>
      <c r="DB2627" s="69"/>
      <c r="DC2627" s="69"/>
      <c r="DD2627" s="69"/>
      <c r="DE2627" s="69"/>
      <c r="DF2627" s="69"/>
      <c r="DG2627" s="69"/>
      <c r="DH2627" s="69"/>
      <c r="DI2627" s="69"/>
      <c r="DJ2627" s="69"/>
      <c r="DK2627" s="69"/>
      <c r="DL2627" s="69"/>
      <c r="DM2627" s="69"/>
      <c r="DN2627" s="69"/>
      <c r="DO2627" s="69"/>
      <c r="DP2627" s="69"/>
      <c r="DQ2627" s="69"/>
      <c r="DR2627" s="69"/>
      <c r="DS2627" s="69"/>
      <c r="DT2627" s="69"/>
      <c r="DU2627" s="69"/>
      <c r="DV2627" s="69"/>
      <c r="DW2627" s="69"/>
      <c r="DX2627" s="69"/>
      <c r="DY2627" s="69"/>
      <c r="DZ2627" s="69"/>
      <c r="EA2627" s="69"/>
      <c r="EB2627" s="69"/>
      <c r="EC2627" s="69"/>
      <c r="ED2627" s="69"/>
      <c r="EE2627" s="69"/>
      <c r="EF2627" s="69"/>
      <c r="EG2627" s="69"/>
      <c r="EH2627" s="69"/>
      <c r="EI2627" s="69"/>
      <c r="EJ2627" s="69"/>
      <c r="EK2627" s="69"/>
      <c r="EL2627" s="69"/>
      <c r="EM2627" s="69"/>
      <c r="EN2627" s="69"/>
      <c r="EO2627" s="69"/>
      <c r="EP2627" s="69"/>
      <c r="EQ2627" s="69"/>
      <c r="ER2627" s="69"/>
      <c r="ES2627" s="69"/>
      <c r="ET2627" s="69"/>
      <c r="EU2627" s="69"/>
      <c r="EV2627" s="69"/>
      <c r="EW2627" s="69"/>
      <c r="EX2627" s="69"/>
      <c r="EY2627" s="69"/>
      <c r="EZ2627" s="69"/>
      <c r="FA2627" s="69"/>
      <c r="FB2627" s="69"/>
      <c r="FC2627" s="69"/>
      <c r="FD2627" s="69"/>
      <c r="FE2627" s="69"/>
      <c r="FF2627" s="69"/>
      <c r="FG2627" s="69"/>
      <c r="FH2627" s="69"/>
      <c r="FI2627" s="69"/>
      <c r="FJ2627" s="69"/>
      <c r="FK2627" s="69"/>
      <c r="FL2627" s="69"/>
      <c r="FM2627" s="69"/>
      <c r="FN2627" s="69"/>
      <c r="FO2627" s="69"/>
      <c r="FP2627" s="69"/>
      <c r="FQ2627" s="69"/>
      <c r="FR2627" s="69"/>
      <c r="FS2627" s="69"/>
      <c r="FT2627" s="69"/>
      <c r="FU2627" s="69"/>
      <c r="FV2627" s="69"/>
      <c r="FW2627" s="69"/>
      <c r="FX2627" s="69"/>
      <c r="FY2627" s="69"/>
      <c r="FZ2627" s="69"/>
      <c r="GA2627" s="69"/>
      <c r="GB2627" s="69"/>
      <c r="GC2627" s="69"/>
      <c r="GD2627" s="69"/>
      <c r="GE2627" s="69"/>
      <c r="GF2627" s="69"/>
      <c r="GG2627" s="69"/>
      <c r="GH2627" s="69"/>
      <c r="GI2627" s="69"/>
      <c r="GJ2627" s="69"/>
      <c r="GK2627" s="69"/>
      <c r="GL2627" s="69"/>
      <c r="GM2627" s="69"/>
      <c r="GN2627" s="69"/>
      <c r="GO2627" s="69"/>
      <c r="GP2627" s="69"/>
      <c r="GQ2627" s="69"/>
      <c r="GR2627" s="69"/>
      <c r="GS2627" s="69"/>
      <c r="GT2627" s="69"/>
      <c r="GU2627" s="69"/>
      <c r="GV2627" s="69"/>
      <c r="GW2627" s="69"/>
      <c r="GX2627" s="69"/>
      <c r="GY2627" s="69"/>
      <c r="GZ2627" s="69"/>
      <c r="HA2627" s="69"/>
      <c r="HB2627" s="69"/>
      <c r="HC2627" s="69"/>
      <c r="HD2627" s="69"/>
      <c r="HE2627" s="69"/>
      <c r="HF2627" s="69"/>
      <c r="HG2627" s="69"/>
      <c r="HH2627" s="69"/>
      <c r="HI2627" s="69"/>
      <c r="HJ2627" s="69"/>
      <c r="HK2627" s="69"/>
      <c r="HL2627" s="69"/>
      <c r="HM2627" s="69"/>
      <c r="HN2627" s="69"/>
      <c r="HO2627" s="69"/>
      <c r="HP2627" s="69"/>
      <c r="HQ2627" s="69"/>
      <c r="HR2627" s="69"/>
      <c r="HS2627" s="69"/>
      <c r="HT2627" s="69"/>
      <c r="HU2627" s="69"/>
      <c r="HV2627" s="69"/>
      <c r="HW2627" s="69"/>
      <c r="HX2627" s="69"/>
      <c r="HY2627" s="69"/>
      <c r="HZ2627" s="69"/>
      <c r="IA2627" s="69"/>
      <c r="IB2627" s="69"/>
      <c r="IC2627" s="69"/>
      <c r="ID2627" s="69"/>
      <c r="IE2627" s="69"/>
      <c r="IF2627" s="69"/>
      <c r="IG2627" s="69"/>
      <c r="IH2627" s="69"/>
      <c r="II2627" s="69"/>
      <c r="IJ2627" s="69"/>
      <c r="IK2627" s="69"/>
      <c r="IL2627" s="69"/>
      <c r="IM2627" s="69"/>
      <c r="IN2627" s="69"/>
    </row>
    <row r="2628" spans="1:248" s="70" customFormat="1" ht="32.1" customHeight="1" x14ac:dyDescent="0.2">
      <c r="A2628" s="33" t="s">
        <v>1476</v>
      </c>
      <c r="B2628" s="83">
        <v>52301</v>
      </c>
      <c r="C2628" s="34" t="s">
        <v>4910</v>
      </c>
      <c r="D2628" s="314">
        <v>40350</v>
      </c>
      <c r="E2628" s="69"/>
      <c r="F2628" s="69"/>
      <c r="G2628" s="69"/>
      <c r="H2628" s="69"/>
      <c r="I2628" s="69"/>
      <c r="J2628" s="69"/>
      <c r="N2628" s="69"/>
      <c r="O2628" s="69"/>
      <c r="P2628" s="69"/>
      <c r="Q2628" s="69"/>
      <c r="R2628" s="69"/>
      <c r="S2628" s="69"/>
      <c r="T2628" s="69"/>
      <c r="U2628" s="69"/>
      <c r="V2628" s="69"/>
      <c r="W2628" s="69"/>
      <c r="X2628" s="69"/>
      <c r="Y2628" s="69"/>
      <c r="Z2628" s="69"/>
      <c r="AA2628" s="69"/>
      <c r="AB2628" s="69"/>
      <c r="AC2628" s="69"/>
      <c r="AD2628" s="69"/>
      <c r="AE2628" s="69"/>
      <c r="AF2628" s="69"/>
      <c r="AG2628" s="69"/>
      <c r="AH2628" s="69"/>
      <c r="AI2628" s="69"/>
      <c r="AJ2628" s="69"/>
      <c r="AK2628" s="69"/>
      <c r="AL2628" s="69"/>
      <c r="AM2628" s="69"/>
      <c r="AN2628" s="69"/>
      <c r="AO2628" s="69"/>
      <c r="AP2628" s="69"/>
      <c r="AQ2628" s="69"/>
      <c r="AR2628" s="69"/>
      <c r="AS2628" s="69"/>
      <c r="AT2628" s="69"/>
      <c r="AU2628" s="69"/>
      <c r="AV2628" s="69"/>
      <c r="AW2628" s="69"/>
      <c r="AX2628" s="69"/>
      <c r="AY2628" s="69"/>
      <c r="AZ2628" s="69"/>
      <c r="BA2628" s="69"/>
      <c r="BB2628" s="69"/>
      <c r="BC2628" s="69"/>
      <c r="BD2628" s="69"/>
      <c r="BE2628" s="69"/>
      <c r="BF2628" s="69"/>
      <c r="BG2628" s="69"/>
      <c r="BH2628" s="69"/>
      <c r="BI2628" s="69"/>
      <c r="BJ2628" s="69"/>
      <c r="BK2628" s="69"/>
      <c r="BL2628" s="69"/>
      <c r="BM2628" s="69"/>
      <c r="BN2628" s="69"/>
      <c r="BO2628" s="69"/>
      <c r="BP2628" s="69"/>
      <c r="BQ2628" s="69"/>
      <c r="BR2628" s="69"/>
      <c r="BS2628" s="69"/>
      <c r="BT2628" s="69"/>
      <c r="BU2628" s="69"/>
      <c r="BV2628" s="69"/>
      <c r="BW2628" s="69"/>
      <c r="BX2628" s="69"/>
      <c r="BY2628" s="69"/>
      <c r="BZ2628" s="69"/>
      <c r="CA2628" s="69"/>
      <c r="CB2628" s="69"/>
      <c r="CC2628" s="69"/>
      <c r="CD2628" s="69"/>
      <c r="CE2628" s="69"/>
      <c r="CF2628" s="69"/>
      <c r="CG2628" s="69"/>
      <c r="CH2628" s="69"/>
      <c r="CI2628" s="69"/>
      <c r="CJ2628" s="69"/>
      <c r="CK2628" s="69"/>
      <c r="CL2628" s="69"/>
      <c r="CM2628" s="69"/>
      <c r="CN2628" s="69"/>
      <c r="CO2628" s="69"/>
      <c r="CP2628" s="69"/>
      <c r="CQ2628" s="69"/>
      <c r="CR2628" s="69"/>
      <c r="CS2628" s="69"/>
      <c r="CT2628" s="69"/>
      <c r="CU2628" s="69"/>
      <c r="CV2628" s="69"/>
      <c r="CW2628" s="69"/>
      <c r="CX2628" s="69"/>
      <c r="CY2628" s="69"/>
      <c r="CZ2628" s="69"/>
      <c r="DA2628" s="69"/>
      <c r="DB2628" s="69"/>
      <c r="DC2628" s="69"/>
      <c r="DD2628" s="69"/>
      <c r="DE2628" s="69"/>
      <c r="DF2628" s="69"/>
      <c r="DG2628" s="69"/>
      <c r="DH2628" s="69"/>
      <c r="DI2628" s="69"/>
      <c r="DJ2628" s="69"/>
      <c r="DK2628" s="69"/>
      <c r="DL2628" s="69"/>
      <c r="DM2628" s="69"/>
      <c r="DN2628" s="69"/>
      <c r="DO2628" s="69"/>
      <c r="DP2628" s="69"/>
      <c r="DQ2628" s="69"/>
      <c r="DR2628" s="69"/>
      <c r="DS2628" s="69"/>
      <c r="DT2628" s="69"/>
      <c r="DU2628" s="69"/>
      <c r="DV2628" s="69"/>
      <c r="DW2628" s="69"/>
      <c r="DX2628" s="69"/>
      <c r="DY2628" s="69"/>
      <c r="DZ2628" s="69"/>
      <c r="EA2628" s="69"/>
      <c r="EB2628" s="69"/>
      <c r="EC2628" s="69"/>
      <c r="ED2628" s="69"/>
      <c r="EE2628" s="69"/>
      <c r="EF2628" s="69"/>
      <c r="EG2628" s="69"/>
      <c r="EH2628" s="69"/>
      <c r="EI2628" s="69"/>
      <c r="EJ2628" s="69"/>
      <c r="EK2628" s="69"/>
      <c r="EL2628" s="69"/>
      <c r="EM2628" s="69"/>
      <c r="EN2628" s="69"/>
      <c r="EO2628" s="69"/>
      <c r="EP2628" s="69"/>
      <c r="EQ2628" s="69"/>
      <c r="ER2628" s="69"/>
      <c r="ES2628" s="69"/>
      <c r="ET2628" s="69"/>
      <c r="EU2628" s="69"/>
      <c r="EV2628" s="69"/>
      <c r="EW2628" s="69"/>
      <c r="EX2628" s="69"/>
      <c r="EY2628" s="69"/>
      <c r="EZ2628" s="69"/>
      <c r="FA2628" s="69"/>
      <c r="FB2628" s="69"/>
      <c r="FC2628" s="69"/>
      <c r="FD2628" s="69"/>
      <c r="FE2628" s="69"/>
      <c r="FF2628" s="69"/>
      <c r="FG2628" s="69"/>
      <c r="FH2628" s="69"/>
      <c r="FI2628" s="69"/>
      <c r="FJ2628" s="69"/>
      <c r="FK2628" s="69"/>
      <c r="FL2628" s="69"/>
      <c r="FM2628" s="69"/>
      <c r="FN2628" s="69"/>
      <c r="FO2628" s="69"/>
      <c r="FP2628" s="69"/>
      <c r="FQ2628" s="69"/>
      <c r="FR2628" s="69"/>
      <c r="FS2628" s="69"/>
      <c r="FT2628" s="69"/>
      <c r="FU2628" s="69"/>
      <c r="FV2628" s="69"/>
      <c r="FW2628" s="69"/>
      <c r="FX2628" s="69"/>
      <c r="FY2628" s="69"/>
      <c r="FZ2628" s="69"/>
      <c r="GA2628" s="69"/>
      <c r="GB2628" s="69"/>
      <c r="GC2628" s="69"/>
      <c r="GD2628" s="69"/>
      <c r="GE2628" s="69"/>
      <c r="GF2628" s="69"/>
      <c r="GG2628" s="69"/>
      <c r="GH2628" s="69"/>
      <c r="GI2628" s="69"/>
      <c r="GJ2628" s="69"/>
      <c r="GK2628" s="69"/>
      <c r="GL2628" s="69"/>
      <c r="GM2628" s="69"/>
      <c r="GN2628" s="69"/>
      <c r="GO2628" s="69"/>
      <c r="GP2628" s="69"/>
      <c r="GQ2628" s="69"/>
      <c r="GR2628" s="69"/>
      <c r="GS2628" s="69"/>
      <c r="GT2628" s="69"/>
      <c r="GU2628" s="69"/>
      <c r="GV2628" s="69"/>
      <c r="GW2628" s="69"/>
      <c r="GX2628" s="69"/>
      <c r="GY2628" s="69"/>
      <c r="GZ2628" s="69"/>
      <c r="HA2628" s="69"/>
      <c r="HB2628" s="69"/>
      <c r="HC2628" s="69"/>
      <c r="HD2628" s="69"/>
      <c r="HE2628" s="69"/>
      <c r="HF2628" s="69"/>
      <c r="HG2628" s="69"/>
      <c r="HH2628" s="69"/>
      <c r="HI2628" s="69"/>
      <c r="HJ2628" s="69"/>
      <c r="HK2628" s="69"/>
      <c r="HL2628" s="69"/>
      <c r="HM2628" s="69"/>
      <c r="HN2628" s="69"/>
      <c r="HO2628" s="69"/>
      <c r="HP2628" s="69"/>
      <c r="HQ2628" s="69"/>
      <c r="HR2628" s="69"/>
      <c r="HS2628" s="69"/>
      <c r="HT2628" s="69"/>
      <c r="HU2628" s="69"/>
      <c r="HV2628" s="69"/>
      <c r="HW2628" s="69"/>
      <c r="HX2628" s="69"/>
      <c r="HY2628" s="69"/>
      <c r="HZ2628" s="69"/>
      <c r="IA2628" s="69"/>
      <c r="IB2628" s="69"/>
      <c r="IC2628" s="69"/>
      <c r="ID2628" s="69"/>
      <c r="IE2628" s="69"/>
      <c r="IF2628" s="69"/>
      <c r="IG2628" s="69"/>
      <c r="IH2628" s="69"/>
      <c r="II2628" s="69"/>
      <c r="IJ2628" s="69"/>
      <c r="IK2628" s="69"/>
      <c r="IL2628" s="69"/>
      <c r="IM2628" s="69"/>
      <c r="IN2628" s="69"/>
    </row>
    <row r="2629" spans="1:248" s="70" customFormat="1" ht="32.1" customHeight="1" x14ac:dyDescent="0.2">
      <c r="A2629" s="33" t="s">
        <v>1476</v>
      </c>
      <c r="B2629" s="83">
        <v>52302</v>
      </c>
      <c r="C2629" s="34" t="s">
        <v>4909</v>
      </c>
      <c r="D2629" s="314">
        <v>39700</v>
      </c>
      <c r="E2629" s="69"/>
      <c r="F2629" s="69"/>
      <c r="G2629" s="69"/>
      <c r="H2629" s="69"/>
      <c r="I2629" s="69"/>
      <c r="J2629" s="69"/>
      <c r="N2629" s="69"/>
      <c r="O2629" s="69"/>
      <c r="P2629" s="69"/>
      <c r="Q2629" s="69"/>
      <c r="R2629" s="69"/>
      <c r="S2629" s="69"/>
      <c r="T2629" s="69"/>
      <c r="U2629" s="69"/>
      <c r="V2629" s="69"/>
      <c r="W2629" s="69"/>
      <c r="X2629" s="69"/>
      <c r="Y2629" s="69"/>
      <c r="Z2629" s="69"/>
      <c r="AA2629" s="69"/>
      <c r="AB2629" s="69"/>
      <c r="AC2629" s="69"/>
      <c r="AD2629" s="69"/>
      <c r="AE2629" s="69"/>
      <c r="AF2629" s="69"/>
      <c r="AG2629" s="69"/>
      <c r="AH2629" s="69"/>
      <c r="AI2629" s="69"/>
      <c r="AJ2629" s="69"/>
      <c r="AK2629" s="69"/>
      <c r="AL2629" s="69"/>
      <c r="AM2629" s="69"/>
      <c r="AN2629" s="69"/>
      <c r="AO2629" s="69"/>
      <c r="AP2629" s="69"/>
      <c r="AQ2629" s="69"/>
      <c r="AR2629" s="69"/>
      <c r="AS2629" s="69"/>
      <c r="AT2629" s="69"/>
      <c r="AU2629" s="69"/>
      <c r="AV2629" s="69"/>
      <c r="AW2629" s="69"/>
      <c r="AX2629" s="69"/>
      <c r="AY2629" s="69"/>
      <c r="AZ2629" s="69"/>
      <c r="BA2629" s="69"/>
      <c r="BB2629" s="69"/>
      <c r="BC2629" s="69"/>
      <c r="BD2629" s="69"/>
      <c r="BE2629" s="69"/>
      <c r="BF2629" s="69"/>
      <c r="BG2629" s="69"/>
      <c r="BH2629" s="69"/>
      <c r="BI2629" s="69"/>
      <c r="BJ2629" s="69"/>
      <c r="BK2629" s="69"/>
      <c r="BL2629" s="69"/>
      <c r="BM2629" s="69"/>
      <c r="BN2629" s="69"/>
      <c r="BO2629" s="69"/>
      <c r="BP2629" s="69"/>
      <c r="BQ2629" s="69"/>
      <c r="BR2629" s="69"/>
      <c r="BS2629" s="69"/>
      <c r="BT2629" s="69"/>
      <c r="BU2629" s="69"/>
      <c r="BV2629" s="69"/>
      <c r="BW2629" s="69"/>
      <c r="BX2629" s="69"/>
      <c r="BY2629" s="69"/>
      <c r="BZ2629" s="69"/>
      <c r="CA2629" s="69"/>
      <c r="CB2629" s="69"/>
      <c r="CC2629" s="69"/>
      <c r="CD2629" s="69"/>
      <c r="CE2629" s="69"/>
      <c r="CF2629" s="69"/>
      <c r="CG2629" s="69"/>
      <c r="CH2629" s="69"/>
      <c r="CI2629" s="69"/>
      <c r="CJ2629" s="69"/>
      <c r="CK2629" s="69"/>
      <c r="CL2629" s="69"/>
      <c r="CM2629" s="69"/>
      <c r="CN2629" s="69"/>
      <c r="CO2629" s="69"/>
      <c r="CP2629" s="69"/>
      <c r="CQ2629" s="69"/>
      <c r="CR2629" s="69"/>
      <c r="CS2629" s="69"/>
      <c r="CT2629" s="69"/>
      <c r="CU2629" s="69"/>
      <c r="CV2629" s="69"/>
      <c r="CW2629" s="69"/>
      <c r="CX2629" s="69"/>
      <c r="CY2629" s="69"/>
      <c r="CZ2629" s="69"/>
      <c r="DA2629" s="69"/>
      <c r="DB2629" s="69"/>
      <c r="DC2629" s="69"/>
      <c r="DD2629" s="69"/>
      <c r="DE2629" s="69"/>
      <c r="DF2629" s="69"/>
      <c r="DG2629" s="69"/>
      <c r="DH2629" s="69"/>
      <c r="DI2629" s="69"/>
      <c r="DJ2629" s="69"/>
      <c r="DK2629" s="69"/>
      <c r="DL2629" s="69"/>
      <c r="DM2629" s="69"/>
      <c r="DN2629" s="69"/>
      <c r="DO2629" s="69"/>
      <c r="DP2629" s="69"/>
      <c r="DQ2629" s="69"/>
      <c r="DR2629" s="69"/>
      <c r="DS2629" s="69"/>
      <c r="DT2629" s="69"/>
      <c r="DU2629" s="69"/>
      <c r="DV2629" s="69"/>
      <c r="DW2629" s="69"/>
      <c r="DX2629" s="69"/>
      <c r="DY2629" s="69"/>
      <c r="DZ2629" s="69"/>
      <c r="EA2629" s="69"/>
      <c r="EB2629" s="69"/>
      <c r="EC2629" s="69"/>
      <c r="ED2629" s="69"/>
      <c r="EE2629" s="69"/>
      <c r="EF2629" s="69"/>
      <c r="EG2629" s="69"/>
      <c r="EH2629" s="69"/>
      <c r="EI2629" s="69"/>
      <c r="EJ2629" s="69"/>
      <c r="EK2629" s="69"/>
      <c r="EL2629" s="69"/>
      <c r="EM2629" s="69"/>
      <c r="EN2629" s="69"/>
      <c r="EO2629" s="69"/>
      <c r="EP2629" s="69"/>
      <c r="EQ2629" s="69"/>
      <c r="ER2629" s="69"/>
      <c r="ES2629" s="69"/>
      <c r="ET2629" s="69"/>
      <c r="EU2629" s="69"/>
      <c r="EV2629" s="69"/>
      <c r="EW2629" s="69"/>
      <c r="EX2629" s="69"/>
      <c r="EY2629" s="69"/>
      <c r="EZ2629" s="69"/>
      <c r="FA2629" s="69"/>
      <c r="FB2629" s="69"/>
      <c r="FC2629" s="69"/>
      <c r="FD2629" s="69"/>
      <c r="FE2629" s="69"/>
      <c r="FF2629" s="69"/>
      <c r="FG2629" s="69"/>
      <c r="FH2629" s="69"/>
      <c r="FI2629" s="69"/>
      <c r="FJ2629" s="69"/>
      <c r="FK2629" s="69"/>
      <c r="FL2629" s="69"/>
      <c r="FM2629" s="69"/>
      <c r="FN2629" s="69"/>
      <c r="FO2629" s="69"/>
      <c r="FP2629" s="69"/>
      <c r="FQ2629" s="69"/>
      <c r="FR2629" s="69"/>
      <c r="FS2629" s="69"/>
      <c r="FT2629" s="69"/>
      <c r="FU2629" s="69"/>
      <c r="FV2629" s="69"/>
      <c r="FW2629" s="69"/>
      <c r="FX2629" s="69"/>
      <c r="FY2629" s="69"/>
      <c r="FZ2629" s="69"/>
      <c r="GA2629" s="69"/>
      <c r="GB2629" s="69"/>
      <c r="GC2629" s="69"/>
      <c r="GD2629" s="69"/>
      <c r="GE2629" s="69"/>
      <c r="GF2629" s="69"/>
      <c r="GG2629" s="69"/>
      <c r="GH2629" s="69"/>
      <c r="GI2629" s="69"/>
      <c r="GJ2629" s="69"/>
      <c r="GK2629" s="69"/>
      <c r="GL2629" s="69"/>
      <c r="GM2629" s="69"/>
      <c r="GN2629" s="69"/>
      <c r="GO2629" s="69"/>
      <c r="GP2629" s="69"/>
      <c r="GQ2629" s="69"/>
      <c r="GR2629" s="69"/>
      <c r="GS2629" s="69"/>
      <c r="GT2629" s="69"/>
      <c r="GU2629" s="69"/>
      <c r="GV2629" s="69"/>
      <c r="GW2629" s="69"/>
      <c r="GX2629" s="69"/>
      <c r="GY2629" s="69"/>
      <c r="GZ2629" s="69"/>
      <c r="HA2629" s="69"/>
      <c r="HB2629" s="69"/>
      <c r="HC2629" s="69"/>
      <c r="HD2629" s="69"/>
      <c r="HE2629" s="69"/>
      <c r="HF2629" s="69"/>
      <c r="HG2629" s="69"/>
      <c r="HH2629" s="69"/>
      <c r="HI2629" s="69"/>
      <c r="HJ2629" s="69"/>
      <c r="HK2629" s="69"/>
      <c r="HL2629" s="69"/>
      <c r="HM2629" s="69"/>
      <c r="HN2629" s="69"/>
      <c r="HO2629" s="69"/>
      <c r="HP2629" s="69"/>
      <c r="HQ2629" s="69"/>
      <c r="HR2629" s="69"/>
      <c r="HS2629" s="69"/>
      <c r="HT2629" s="69"/>
      <c r="HU2629" s="69"/>
      <c r="HV2629" s="69"/>
      <c r="HW2629" s="69"/>
      <c r="HX2629" s="69"/>
      <c r="HY2629" s="69"/>
      <c r="HZ2629" s="69"/>
      <c r="IA2629" s="69"/>
      <c r="IB2629" s="69"/>
      <c r="IC2629" s="69"/>
      <c r="ID2629" s="69"/>
      <c r="IE2629" s="69"/>
      <c r="IF2629" s="69"/>
      <c r="IG2629" s="69"/>
      <c r="IH2629" s="69"/>
      <c r="II2629" s="69"/>
      <c r="IJ2629" s="69"/>
      <c r="IK2629" s="69"/>
      <c r="IL2629" s="69"/>
      <c r="IM2629" s="69"/>
      <c r="IN2629" s="69"/>
    </row>
    <row r="2630" spans="1:248" s="70" customFormat="1" ht="47.1" customHeight="1" x14ac:dyDescent="0.2">
      <c r="A2630" s="112" t="s">
        <v>1476</v>
      </c>
      <c r="B2630" s="83">
        <v>52303</v>
      </c>
      <c r="C2630" s="52" t="s">
        <v>1477</v>
      </c>
      <c r="D2630" s="314">
        <v>40400</v>
      </c>
      <c r="E2630" s="69"/>
      <c r="F2630" s="69"/>
      <c r="G2630" s="69"/>
      <c r="H2630" s="69"/>
      <c r="I2630" s="69"/>
      <c r="J2630" s="69"/>
      <c r="N2630" s="69"/>
      <c r="O2630" s="69"/>
      <c r="P2630" s="69"/>
      <c r="Q2630" s="69"/>
      <c r="R2630" s="69"/>
      <c r="S2630" s="69"/>
      <c r="T2630" s="69"/>
      <c r="U2630" s="69"/>
      <c r="V2630" s="69"/>
      <c r="W2630" s="69"/>
      <c r="X2630" s="69"/>
      <c r="Y2630" s="69"/>
      <c r="Z2630" s="69"/>
      <c r="AA2630" s="69"/>
      <c r="AB2630" s="69"/>
      <c r="AC2630" s="69"/>
      <c r="AD2630" s="69"/>
      <c r="AE2630" s="69"/>
      <c r="AF2630" s="69"/>
      <c r="AG2630" s="69"/>
      <c r="AH2630" s="69"/>
      <c r="AI2630" s="69"/>
      <c r="AJ2630" s="69"/>
      <c r="AK2630" s="69"/>
      <c r="AL2630" s="69"/>
      <c r="AM2630" s="69"/>
      <c r="AN2630" s="69"/>
      <c r="AO2630" s="69"/>
      <c r="AP2630" s="69"/>
      <c r="AQ2630" s="69"/>
      <c r="AR2630" s="69"/>
      <c r="AS2630" s="69"/>
      <c r="AT2630" s="69"/>
      <c r="AU2630" s="69"/>
      <c r="AV2630" s="69"/>
      <c r="AW2630" s="69"/>
      <c r="AX2630" s="69"/>
      <c r="AY2630" s="69"/>
      <c r="AZ2630" s="69"/>
      <c r="BA2630" s="69"/>
      <c r="BB2630" s="69"/>
      <c r="BC2630" s="69"/>
      <c r="BD2630" s="69"/>
      <c r="BE2630" s="69"/>
      <c r="BF2630" s="69"/>
      <c r="BG2630" s="69"/>
      <c r="BH2630" s="69"/>
      <c r="BI2630" s="69"/>
      <c r="BJ2630" s="69"/>
      <c r="BK2630" s="69"/>
      <c r="BL2630" s="69"/>
      <c r="BM2630" s="69"/>
      <c r="BN2630" s="69"/>
      <c r="BO2630" s="69"/>
      <c r="BP2630" s="69"/>
      <c r="BQ2630" s="69"/>
      <c r="BR2630" s="69"/>
      <c r="BS2630" s="69"/>
      <c r="BT2630" s="69"/>
      <c r="BU2630" s="69"/>
      <c r="BV2630" s="69"/>
      <c r="BW2630" s="69"/>
      <c r="BX2630" s="69"/>
      <c r="BY2630" s="69"/>
      <c r="BZ2630" s="69"/>
      <c r="CA2630" s="69"/>
      <c r="CB2630" s="69"/>
      <c r="CC2630" s="69"/>
      <c r="CD2630" s="69"/>
      <c r="CE2630" s="69"/>
      <c r="CF2630" s="69"/>
      <c r="CG2630" s="69"/>
      <c r="CH2630" s="69"/>
      <c r="CI2630" s="69"/>
      <c r="CJ2630" s="69"/>
      <c r="CK2630" s="69"/>
      <c r="CL2630" s="69"/>
      <c r="CM2630" s="69"/>
      <c r="CN2630" s="69"/>
      <c r="CO2630" s="69"/>
      <c r="CP2630" s="69"/>
      <c r="CQ2630" s="69"/>
      <c r="CR2630" s="69"/>
      <c r="CS2630" s="69"/>
      <c r="CT2630" s="69"/>
      <c r="CU2630" s="69"/>
      <c r="CV2630" s="69"/>
      <c r="CW2630" s="69"/>
      <c r="CX2630" s="69"/>
      <c r="CY2630" s="69"/>
      <c r="CZ2630" s="69"/>
      <c r="DA2630" s="69"/>
      <c r="DB2630" s="69"/>
      <c r="DC2630" s="69"/>
      <c r="DD2630" s="69"/>
      <c r="DE2630" s="69"/>
      <c r="DF2630" s="69"/>
      <c r="DG2630" s="69"/>
      <c r="DH2630" s="69"/>
      <c r="DI2630" s="69"/>
      <c r="DJ2630" s="69"/>
      <c r="DK2630" s="69"/>
      <c r="DL2630" s="69"/>
      <c r="DM2630" s="69"/>
      <c r="DN2630" s="69"/>
      <c r="DO2630" s="69"/>
      <c r="DP2630" s="69"/>
      <c r="DQ2630" s="69"/>
      <c r="DR2630" s="69"/>
      <c r="DS2630" s="69"/>
      <c r="DT2630" s="69"/>
      <c r="DU2630" s="69"/>
      <c r="DV2630" s="69"/>
      <c r="DW2630" s="69"/>
      <c r="DX2630" s="69"/>
      <c r="DY2630" s="69"/>
      <c r="DZ2630" s="69"/>
      <c r="EA2630" s="69"/>
      <c r="EB2630" s="69"/>
      <c r="EC2630" s="69"/>
      <c r="ED2630" s="69"/>
      <c r="EE2630" s="69"/>
      <c r="EF2630" s="69"/>
      <c r="EG2630" s="69"/>
      <c r="EH2630" s="69"/>
      <c r="EI2630" s="69"/>
      <c r="EJ2630" s="69"/>
      <c r="EK2630" s="69"/>
      <c r="EL2630" s="69"/>
      <c r="EM2630" s="69"/>
      <c r="EN2630" s="69"/>
      <c r="EO2630" s="69"/>
      <c r="EP2630" s="69"/>
      <c r="EQ2630" s="69"/>
      <c r="ER2630" s="69"/>
      <c r="ES2630" s="69"/>
      <c r="ET2630" s="69"/>
      <c r="EU2630" s="69"/>
      <c r="EV2630" s="69"/>
      <c r="EW2630" s="69"/>
      <c r="EX2630" s="69"/>
      <c r="EY2630" s="69"/>
      <c r="EZ2630" s="69"/>
      <c r="FA2630" s="69"/>
      <c r="FB2630" s="69"/>
      <c r="FC2630" s="69"/>
      <c r="FD2630" s="69"/>
      <c r="FE2630" s="69"/>
      <c r="FF2630" s="69"/>
      <c r="FG2630" s="69"/>
      <c r="FH2630" s="69"/>
      <c r="FI2630" s="69"/>
      <c r="FJ2630" s="69"/>
      <c r="FK2630" s="69"/>
      <c r="FL2630" s="69"/>
      <c r="FM2630" s="69"/>
      <c r="FN2630" s="69"/>
      <c r="FO2630" s="69"/>
      <c r="FP2630" s="69"/>
      <c r="FQ2630" s="69"/>
      <c r="FR2630" s="69"/>
      <c r="FS2630" s="69"/>
      <c r="FT2630" s="69"/>
      <c r="FU2630" s="69"/>
      <c r="FV2630" s="69"/>
      <c r="FW2630" s="69"/>
      <c r="FX2630" s="69"/>
      <c r="FY2630" s="69"/>
      <c r="FZ2630" s="69"/>
      <c r="GA2630" s="69"/>
      <c r="GB2630" s="69"/>
      <c r="GC2630" s="69"/>
      <c r="GD2630" s="69"/>
      <c r="GE2630" s="69"/>
      <c r="GF2630" s="69"/>
      <c r="GG2630" s="69"/>
      <c r="GH2630" s="69"/>
      <c r="GI2630" s="69"/>
      <c r="GJ2630" s="69"/>
      <c r="GK2630" s="69"/>
      <c r="GL2630" s="69"/>
      <c r="GM2630" s="69"/>
      <c r="GN2630" s="69"/>
      <c r="GO2630" s="69"/>
      <c r="GP2630" s="69"/>
      <c r="GQ2630" s="69"/>
      <c r="GR2630" s="69"/>
      <c r="GS2630" s="69"/>
      <c r="GT2630" s="69"/>
      <c r="GU2630" s="69"/>
      <c r="GV2630" s="69"/>
      <c r="GW2630" s="69"/>
      <c r="GX2630" s="69"/>
      <c r="GY2630" s="69"/>
      <c r="GZ2630" s="69"/>
      <c r="HA2630" s="69"/>
      <c r="HB2630" s="69"/>
      <c r="HC2630" s="69"/>
      <c r="HD2630" s="69"/>
      <c r="HE2630" s="69"/>
      <c r="HF2630" s="69"/>
      <c r="HG2630" s="69"/>
      <c r="HH2630" s="69"/>
      <c r="HI2630" s="69"/>
      <c r="HJ2630" s="69"/>
      <c r="HK2630" s="69"/>
      <c r="HL2630" s="69"/>
      <c r="HM2630" s="69"/>
      <c r="HN2630" s="69"/>
      <c r="HO2630" s="69"/>
      <c r="HP2630" s="69"/>
      <c r="HQ2630" s="69"/>
      <c r="HR2630" s="69"/>
      <c r="HS2630" s="69"/>
      <c r="HT2630" s="69"/>
      <c r="HU2630" s="69"/>
      <c r="HV2630" s="69"/>
      <c r="HW2630" s="69"/>
      <c r="HX2630" s="69"/>
      <c r="HY2630" s="69"/>
      <c r="HZ2630" s="69"/>
      <c r="IA2630" s="69"/>
      <c r="IB2630" s="69"/>
      <c r="IC2630" s="69"/>
      <c r="ID2630" s="69"/>
      <c r="IE2630" s="69"/>
      <c r="IF2630" s="69"/>
      <c r="IG2630" s="69"/>
      <c r="IH2630" s="69"/>
      <c r="II2630" s="69"/>
      <c r="IJ2630" s="69"/>
      <c r="IK2630" s="69"/>
      <c r="IL2630" s="69"/>
      <c r="IM2630" s="69"/>
      <c r="IN2630" s="69"/>
    </row>
    <row r="2631" spans="1:248" s="70" customFormat="1" ht="47.1" customHeight="1" x14ac:dyDescent="0.2">
      <c r="A2631" s="33" t="s">
        <v>1478</v>
      </c>
      <c r="B2631" s="83">
        <v>52304</v>
      </c>
      <c r="C2631" s="34" t="s">
        <v>1479</v>
      </c>
      <c r="D2631" s="314">
        <v>18000</v>
      </c>
      <c r="E2631" s="69"/>
      <c r="F2631" s="69"/>
      <c r="G2631" s="69"/>
      <c r="H2631" s="69"/>
      <c r="I2631" s="69"/>
      <c r="J2631" s="69"/>
      <c r="N2631" s="69"/>
      <c r="O2631" s="69"/>
      <c r="P2631" s="69"/>
      <c r="Q2631" s="69"/>
      <c r="R2631" s="69"/>
      <c r="S2631" s="69"/>
      <c r="T2631" s="69"/>
      <c r="U2631" s="69"/>
      <c r="V2631" s="69"/>
      <c r="W2631" s="69"/>
      <c r="X2631" s="69"/>
      <c r="Y2631" s="69"/>
      <c r="Z2631" s="69"/>
      <c r="AA2631" s="69"/>
      <c r="AB2631" s="69"/>
      <c r="AC2631" s="69"/>
      <c r="AD2631" s="69"/>
      <c r="AE2631" s="69"/>
      <c r="AF2631" s="69"/>
      <c r="AG2631" s="69"/>
      <c r="AH2631" s="69"/>
      <c r="AI2631" s="69"/>
      <c r="AJ2631" s="69"/>
      <c r="AK2631" s="69"/>
      <c r="AL2631" s="69"/>
      <c r="AM2631" s="69"/>
      <c r="AN2631" s="69"/>
      <c r="AO2631" s="69"/>
      <c r="AP2631" s="69"/>
      <c r="AQ2631" s="69"/>
      <c r="AR2631" s="69"/>
      <c r="AS2631" s="69"/>
      <c r="AT2631" s="69"/>
      <c r="AU2631" s="69"/>
      <c r="AV2631" s="69"/>
      <c r="AW2631" s="69"/>
      <c r="AX2631" s="69"/>
      <c r="AY2631" s="69"/>
      <c r="AZ2631" s="69"/>
      <c r="BA2631" s="69"/>
      <c r="BB2631" s="69"/>
      <c r="BC2631" s="69"/>
      <c r="BD2631" s="69"/>
      <c r="BE2631" s="69"/>
      <c r="BF2631" s="69"/>
      <c r="BG2631" s="69"/>
      <c r="BH2631" s="69"/>
      <c r="BI2631" s="69"/>
      <c r="BJ2631" s="69"/>
      <c r="BK2631" s="69"/>
      <c r="BL2631" s="69"/>
      <c r="BM2631" s="69"/>
      <c r="BN2631" s="69"/>
      <c r="BO2631" s="69"/>
      <c r="BP2631" s="69"/>
      <c r="BQ2631" s="69"/>
      <c r="BR2631" s="69"/>
      <c r="BS2631" s="69"/>
      <c r="BT2631" s="69"/>
      <c r="BU2631" s="69"/>
      <c r="BV2631" s="69"/>
      <c r="BW2631" s="69"/>
      <c r="BX2631" s="69"/>
      <c r="BY2631" s="69"/>
      <c r="BZ2631" s="69"/>
      <c r="CA2631" s="69"/>
      <c r="CB2631" s="69"/>
      <c r="CC2631" s="69"/>
      <c r="CD2631" s="69"/>
      <c r="CE2631" s="69"/>
      <c r="CF2631" s="69"/>
      <c r="CG2631" s="69"/>
      <c r="CH2631" s="69"/>
      <c r="CI2631" s="69"/>
      <c r="CJ2631" s="69"/>
      <c r="CK2631" s="69"/>
      <c r="CL2631" s="69"/>
      <c r="CM2631" s="69"/>
      <c r="CN2631" s="69"/>
      <c r="CO2631" s="69"/>
      <c r="CP2631" s="69"/>
      <c r="CQ2631" s="69"/>
      <c r="CR2631" s="69"/>
      <c r="CS2631" s="69"/>
      <c r="CT2631" s="69"/>
      <c r="CU2631" s="69"/>
      <c r="CV2631" s="69"/>
      <c r="CW2631" s="69"/>
      <c r="CX2631" s="69"/>
      <c r="CY2631" s="69"/>
      <c r="CZ2631" s="69"/>
      <c r="DA2631" s="69"/>
      <c r="DB2631" s="69"/>
      <c r="DC2631" s="69"/>
      <c r="DD2631" s="69"/>
      <c r="DE2631" s="69"/>
      <c r="DF2631" s="69"/>
      <c r="DG2631" s="69"/>
      <c r="DH2631" s="69"/>
      <c r="DI2631" s="69"/>
      <c r="DJ2631" s="69"/>
      <c r="DK2631" s="69"/>
      <c r="DL2631" s="69"/>
      <c r="DM2631" s="69"/>
      <c r="DN2631" s="69"/>
      <c r="DO2631" s="69"/>
      <c r="DP2631" s="69"/>
      <c r="DQ2631" s="69"/>
      <c r="DR2631" s="69"/>
      <c r="DS2631" s="69"/>
      <c r="DT2631" s="69"/>
      <c r="DU2631" s="69"/>
      <c r="DV2631" s="69"/>
      <c r="DW2631" s="69"/>
      <c r="DX2631" s="69"/>
      <c r="DY2631" s="69"/>
      <c r="DZ2631" s="69"/>
      <c r="EA2631" s="69"/>
      <c r="EB2631" s="69"/>
      <c r="EC2631" s="69"/>
      <c r="ED2631" s="69"/>
      <c r="EE2631" s="69"/>
      <c r="EF2631" s="69"/>
      <c r="EG2631" s="69"/>
      <c r="EH2631" s="69"/>
      <c r="EI2631" s="69"/>
      <c r="EJ2631" s="69"/>
      <c r="EK2631" s="69"/>
      <c r="EL2631" s="69"/>
      <c r="EM2631" s="69"/>
      <c r="EN2631" s="69"/>
      <c r="EO2631" s="69"/>
      <c r="EP2631" s="69"/>
      <c r="EQ2631" s="69"/>
      <c r="ER2631" s="69"/>
      <c r="ES2631" s="69"/>
      <c r="ET2631" s="69"/>
      <c r="EU2631" s="69"/>
      <c r="EV2631" s="69"/>
      <c r="EW2631" s="69"/>
      <c r="EX2631" s="69"/>
      <c r="EY2631" s="69"/>
      <c r="EZ2631" s="69"/>
      <c r="FA2631" s="69"/>
      <c r="FB2631" s="69"/>
      <c r="FC2631" s="69"/>
      <c r="FD2631" s="69"/>
      <c r="FE2631" s="69"/>
      <c r="FF2631" s="69"/>
      <c r="FG2631" s="69"/>
      <c r="FH2631" s="69"/>
      <c r="FI2631" s="69"/>
      <c r="FJ2631" s="69"/>
      <c r="FK2631" s="69"/>
      <c r="FL2631" s="69"/>
      <c r="FM2631" s="69"/>
      <c r="FN2631" s="69"/>
      <c r="FO2631" s="69"/>
      <c r="FP2631" s="69"/>
      <c r="FQ2631" s="69"/>
      <c r="FR2631" s="69"/>
      <c r="FS2631" s="69"/>
      <c r="FT2631" s="69"/>
      <c r="FU2631" s="69"/>
      <c r="FV2631" s="69"/>
      <c r="FW2631" s="69"/>
      <c r="FX2631" s="69"/>
      <c r="FY2631" s="69"/>
      <c r="FZ2631" s="69"/>
      <c r="GA2631" s="69"/>
      <c r="GB2631" s="69"/>
      <c r="GC2631" s="69"/>
      <c r="GD2631" s="69"/>
      <c r="GE2631" s="69"/>
      <c r="GF2631" s="69"/>
      <c r="GG2631" s="69"/>
      <c r="GH2631" s="69"/>
      <c r="GI2631" s="69"/>
      <c r="GJ2631" s="69"/>
      <c r="GK2631" s="69"/>
      <c r="GL2631" s="69"/>
      <c r="GM2631" s="69"/>
      <c r="GN2631" s="69"/>
      <c r="GO2631" s="69"/>
      <c r="GP2631" s="69"/>
      <c r="GQ2631" s="69"/>
      <c r="GR2631" s="69"/>
      <c r="GS2631" s="69"/>
      <c r="GT2631" s="69"/>
      <c r="GU2631" s="69"/>
      <c r="GV2631" s="69"/>
      <c r="GW2631" s="69"/>
      <c r="GX2631" s="69"/>
      <c r="GY2631" s="69"/>
      <c r="GZ2631" s="69"/>
      <c r="HA2631" s="69"/>
      <c r="HB2631" s="69"/>
      <c r="HC2631" s="69"/>
      <c r="HD2631" s="69"/>
      <c r="HE2631" s="69"/>
      <c r="HF2631" s="69"/>
      <c r="HG2631" s="69"/>
      <c r="HH2631" s="69"/>
      <c r="HI2631" s="69"/>
      <c r="HJ2631" s="69"/>
      <c r="HK2631" s="69"/>
      <c r="HL2631" s="69"/>
      <c r="HM2631" s="69"/>
      <c r="HN2631" s="69"/>
      <c r="HO2631" s="69"/>
      <c r="HP2631" s="69"/>
      <c r="HQ2631" s="69"/>
      <c r="HR2631" s="69"/>
      <c r="HS2631" s="69"/>
      <c r="HT2631" s="69"/>
      <c r="HU2631" s="69"/>
      <c r="HV2631" s="69"/>
      <c r="HW2631" s="69"/>
      <c r="HX2631" s="69"/>
      <c r="HY2631" s="69"/>
      <c r="HZ2631" s="69"/>
      <c r="IA2631" s="69"/>
      <c r="IB2631" s="69"/>
      <c r="IC2631" s="69"/>
      <c r="ID2631" s="69"/>
      <c r="IE2631" s="69"/>
      <c r="IF2631" s="69"/>
      <c r="IG2631" s="69"/>
      <c r="IH2631" s="69"/>
      <c r="II2631" s="69"/>
      <c r="IJ2631" s="69"/>
      <c r="IK2631" s="69"/>
      <c r="IL2631" s="69"/>
      <c r="IM2631" s="69"/>
      <c r="IN2631" s="69"/>
    </row>
    <row r="2632" spans="1:248" s="70" customFormat="1" ht="47.1" customHeight="1" x14ac:dyDescent="0.2">
      <c r="A2632" s="33" t="s">
        <v>1478</v>
      </c>
      <c r="B2632" s="83">
        <v>52305</v>
      </c>
      <c r="C2632" s="34" t="s">
        <v>1480</v>
      </c>
      <c r="D2632" s="314">
        <v>30000</v>
      </c>
      <c r="E2632" s="69"/>
      <c r="F2632" s="69"/>
      <c r="G2632" s="69"/>
      <c r="H2632" s="69"/>
      <c r="I2632" s="69"/>
      <c r="J2632" s="69"/>
      <c r="N2632" s="69"/>
      <c r="O2632" s="69"/>
      <c r="P2632" s="69"/>
      <c r="Q2632" s="69"/>
      <c r="R2632" s="69"/>
      <c r="S2632" s="69"/>
      <c r="T2632" s="69"/>
      <c r="U2632" s="69"/>
      <c r="V2632" s="69"/>
      <c r="W2632" s="69"/>
      <c r="X2632" s="69"/>
      <c r="Y2632" s="69"/>
      <c r="Z2632" s="69"/>
      <c r="AA2632" s="69"/>
      <c r="AB2632" s="69"/>
      <c r="AC2632" s="69"/>
      <c r="AD2632" s="69"/>
      <c r="AE2632" s="69"/>
      <c r="AF2632" s="69"/>
      <c r="AG2632" s="69"/>
      <c r="AH2632" s="69"/>
      <c r="AI2632" s="69"/>
      <c r="AJ2632" s="69"/>
      <c r="AK2632" s="69"/>
      <c r="AL2632" s="69"/>
      <c r="AM2632" s="69"/>
      <c r="AN2632" s="69"/>
      <c r="AO2632" s="69"/>
      <c r="AP2632" s="69"/>
      <c r="AQ2632" s="69"/>
      <c r="AR2632" s="69"/>
      <c r="AS2632" s="69"/>
      <c r="AT2632" s="69"/>
      <c r="AU2632" s="69"/>
      <c r="AV2632" s="69"/>
      <c r="AW2632" s="69"/>
      <c r="AX2632" s="69"/>
      <c r="AY2632" s="69"/>
      <c r="AZ2632" s="69"/>
      <c r="BA2632" s="69"/>
      <c r="BB2632" s="69"/>
      <c r="BC2632" s="69"/>
      <c r="BD2632" s="69"/>
      <c r="BE2632" s="69"/>
      <c r="BF2632" s="69"/>
      <c r="BG2632" s="69"/>
      <c r="BH2632" s="69"/>
      <c r="BI2632" s="69"/>
      <c r="BJ2632" s="69"/>
      <c r="BK2632" s="69"/>
      <c r="BL2632" s="69"/>
      <c r="BM2632" s="69"/>
      <c r="BN2632" s="69"/>
      <c r="BO2632" s="69"/>
      <c r="BP2632" s="69"/>
      <c r="BQ2632" s="69"/>
      <c r="BR2632" s="69"/>
      <c r="BS2632" s="69"/>
      <c r="BT2632" s="69"/>
      <c r="BU2632" s="69"/>
      <c r="BV2632" s="69"/>
      <c r="BW2632" s="69"/>
      <c r="BX2632" s="69"/>
      <c r="BY2632" s="69"/>
      <c r="BZ2632" s="69"/>
      <c r="CA2632" s="69"/>
      <c r="CB2632" s="69"/>
      <c r="CC2632" s="69"/>
      <c r="CD2632" s="69"/>
      <c r="CE2632" s="69"/>
      <c r="CF2632" s="69"/>
      <c r="CG2632" s="69"/>
      <c r="CH2632" s="69"/>
      <c r="CI2632" s="69"/>
      <c r="CJ2632" s="69"/>
      <c r="CK2632" s="69"/>
      <c r="CL2632" s="69"/>
      <c r="CM2632" s="69"/>
      <c r="CN2632" s="69"/>
      <c r="CO2632" s="69"/>
      <c r="CP2632" s="69"/>
      <c r="CQ2632" s="69"/>
      <c r="CR2632" s="69"/>
      <c r="CS2632" s="69"/>
      <c r="CT2632" s="69"/>
      <c r="CU2632" s="69"/>
      <c r="CV2632" s="69"/>
      <c r="CW2632" s="69"/>
      <c r="CX2632" s="69"/>
      <c r="CY2632" s="69"/>
      <c r="CZ2632" s="69"/>
      <c r="DA2632" s="69"/>
      <c r="DB2632" s="69"/>
      <c r="DC2632" s="69"/>
      <c r="DD2632" s="69"/>
      <c r="DE2632" s="69"/>
      <c r="DF2632" s="69"/>
      <c r="DG2632" s="69"/>
      <c r="DH2632" s="69"/>
      <c r="DI2632" s="69"/>
      <c r="DJ2632" s="69"/>
      <c r="DK2632" s="69"/>
      <c r="DL2632" s="69"/>
      <c r="DM2632" s="69"/>
      <c r="DN2632" s="69"/>
      <c r="DO2632" s="69"/>
      <c r="DP2632" s="69"/>
      <c r="DQ2632" s="69"/>
      <c r="DR2632" s="69"/>
      <c r="DS2632" s="69"/>
      <c r="DT2632" s="69"/>
      <c r="DU2632" s="69"/>
      <c r="DV2632" s="69"/>
      <c r="DW2632" s="69"/>
      <c r="DX2632" s="69"/>
      <c r="DY2632" s="69"/>
      <c r="DZ2632" s="69"/>
      <c r="EA2632" s="69"/>
      <c r="EB2632" s="69"/>
      <c r="EC2632" s="69"/>
      <c r="ED2632" s="69"/>
      <c r="EE2632" s="69"/>
      <c r="EF2632" s="69"/>
      <c r="EG2632" s="69"/>
      <c r="EH2632" s="69"/>
      <c r="EI2632" s="69"/>
      <c r="EJ2632" s="69"/>
      <c r="EK2632" s="69"/>
      <c r="EL2632" s="69"/>
      <c r="EM2632" s="69"/>
      <c r="EN2632" s="69"/>
      <c r="EO2632" s="69"/>
      <c r="EP2632" s="69"/>
      <c r="EQ2632" s="69"/>
      <c r="ER2632" s="69"/>
      <c r="ES2632" s="69"/>
      <c r="ET2632" s="69"/>
      <c r="EU2632" s="69"/>
      <c r="EV2632" s="69"/>
      <c r="EW2632" s="69"/>
      <c r="EX2632" s="69"/>
      <c r="EY2632" s="69"/>
      <c r="EZ2632" s="69"/>
      <c r="FA2632" s="69"/>
      <c r="FB2632" s="69"/>
      <c r="FC2632" s="69"/>
      <c r="FD2632" s="69"/>
      <c r="FE2632" s="69"/>
      <c r="FF2632" s="69"/>
      <c r="FG2632" s="69"/>
      <c r="FH2632" s="69"/>
      <c r="FI2632" s="69"/>
      <c r="FJ2632" s="69"/>
      <c r="FK2632" s="69"/>
      <c r="FL2632" s="69"/>
      <c r="FM2632" s="69"/>
      <c r="FN2632" s="69"/>
      <c r="FO2632" s="69"/>
      <c r="FP2632" s="69"/>
      <c r="FQ2632" s="69"/>
      <c r="FR2632" s="69"/>
      <c r="FS2632" s="69"/>
      <c r="FT2632" s="69"/>
      <c r="FU2632" s="69"/>
      <c r="FV2632" s="69"/>
      <c r="FW2632" s="69"/>
      <c r="FX2632" s="69"/>
      <c r="FY2632" s="69"/>
      <c r="FZ2632" s="69"/>
      <c r="GA2632" s="69"/>
      <c r="GB2632" s="69"/>
      <c r="GC2632" s="69"/>
      <c r="GD2632" s="69"/>
      <c r="GE2632" s="69"/>
      <c r="GF2632" s="69"/>
      <c r="GG2632" s="69"/>
      <c r="GH2632" s="69"/>
      <c r="GI2632" s="69"/>
      <c r="GJ2632" s="69"/>
      <c r="GK2632" s="69"/>
      <c r="GL2632" s="69"/>
      <c r="GM2632" s="69"/>
      <c r="GN2632" s="69"/>
      <c r="GO2632" s="69"/>
      <c r="GP2632" s="69"/>
      <c r="GQ2632" s="69"/>
      <c r="GR2632" s="69"/>
      <c r="GS2632" s="69"/>
      <c r="GT2632" s="69"/>
      <c r="GU2632" s="69"/>
      <c r="GV2632" s="69"/>
      <c r="GW2632" s="69"/>
      <c r="GX2632" s="69"/>
      <c r="GY2632" s="69"/>
      <c r="GZ2632" s="69"/>
      <c r="HA2632" s="69"/>
      <c r="HB2632" s="69"/>
      <c r="HC2632" s="69"/>
      <c r="HD2632" s="69"/>
      <c r="HE2632" s="69"/>
      <c r="HF2632" s="69"/>
      <c r="HG2632" s="69"/>
      <c r="HH2632" s="69"/>
      <c r="HI2632" s="69"/>
      <c r="HJ2632" s="69"/>
      <c r="HK2632" s="69"/>
      <c r="HL2632" s="69"/>
      <c r="HM2632" s="69"/>
      <c r="HN2632" s="69"/>
      <c r="HO2632" s="69"/>
      <c r="HP2632" s="69"/>
      <c r="HQ2632" s="69"/>
      <c r="HR2632" s="69"/>
      <c r="HS2632" s="69"/>
      <c r="HT2632" s="69"/>
      <c r="HU2632" s="69"/>
      <c r="HV2632" s="69"/>
      <c r="HW2632" s="69"/>
      <c r="HX2632" s="69"/>
      <c r="HY2632" s="69"/>
      <c r="HZ2632" s="69"/>
      <c r="IA2632" s="69"/>
      <c r="IB2632" s="69"/>
      <c r="IC2632" s="69"/>
      <c r="ID2632" s="69"/>
      <c r="IE2632" s="69"/>
      <c r="IF2632" s="69"/>
      <c r="IG2632" s="69"/>
      <c r="IH2632" s="69"/>
      <c r="II2632" s="69"/>
      <c r="IJ2632" s="69"/>
      <c r="IK2632" s="69"/>
      <c r="IL2632" s="69"/>
      <c r="IM2632" s="69"/>
      <c r="IN2632" s="69"/>
    </row>
    <row r="2633" spans="1:248" s="70" customFormat="1" ht="47.1" customHeight="1" x14ac:dyDescent="0.2">
      <c r="A2633" s="33" t="s">
        <v>1478</v>
      </c>
      <c r="B2633" s="83">
        <v>52306</v>
      </c>
      <c r="C2633" s="34" t="s">
        <v>1481</v>
      </c>
      <c r="D2633" s="314">
        <v>30000</v>
      </c>
      <c r="E2633" s="69"/>
      <c r="F2633" s="69"/>
      <c r="G2633" s="69"/>
      <c r="H2633" s="69"/>
      <c r="I2633" s="69"/>
      <c r="J2633" s="69"/>
      <c r="N2633" s="69"/>
      <c r="O2633" s="69"/>
      <c r="P2633" s="69"/>
      <c r="Q2633" s="69"/>
      <c r="R2633" s="69"/>
      <c r="S2633" s="69"/>
      <c r="T2633" s="69"/>
      <c r="U2633" s="69"/>
      <c r="V2633" s="69"/>
      <c r="W2633" s="69"/>
      <c r="X2633" s="69"/>
      <c r="Y2633" s="69"/>
      <c r="Z2633" s="69"/>
      <c r="AA2633" s="69"/>
      <c r="AB2633" s="69"/>
      <c r="AC2633" s="69"/>
      <c r="AD2633" s="69"/>
      <c r="AE2633" s="69"/>
      <c r="AF2633" s="69"/>
      <c r="AG2633" s="69"/>
      <c r="AH2633" s="69"/>
      <c r="AI2633" s="69"/>
      <c r="AJ2633" s="69"/>
      <c r="AK2633" s="69"/>
      <c r="AL2633" s="69"/>
      <c r="AM2633" s="69"/>
      <c r="AN2633" s="69"/>
      <c r="AO2633" s="69"/>
      <c r="AP2633" s="69"/>
      <c r="AQ2633" s="69"/>
      <c r="AR2633" s="69"/>
      <c r="AS2633" s="69"/>
      <c r="AT2633" s="69"/>
      <c r="AU2633" s="69"/>
      <c r="AV2633" s="69"/>
      <c r="AW2633" s="69"/>
      <c r="AX2633" s="69"/>
      <c r="AY2633" s="69"/>
      <c r="AZ2633" s="69"/>
      <c r="BA2633" s="69"/>
      <c r="BB2633" s="69"/>
      <c r="BC2633" s="69"/>
      <c r="BD2633" s="69"/>
      <c r="BE2633" s="69"/>
      <c r="BF2633" s="69"/>
      <c r="BG2633" s="69"/>
      <c r="BH2633" s="69"/>
      <c r="BI2633" s="69"/>
      <c r="BJ2633" s="69"/>
      <c r="BK2633" s="69"/>
      <c r="BL2633" s="69"/>
      <c r="BM2633" s="69"/>
      <c r="BN2633" s="69"/>
      <c r="BO2633" s="69"/>
      <c r="BP2633" s="69"/>
      <c r="BQ2633" s="69"/>
      <c r="BR2633" s="69"/>
      <c r="BS2633" s="69"/>
      <c r="BT2633" s="69"/>
      <c r="BU2633" s="69"/>
      <c r="BV2633" s="69"/>
      <c r="BW2633" s="69"/>
      <c r="BX2633" s="69"/>
      <c r="BY2633" s="69"/>
      <c r="BZ2633" s="69"/>
      <c r="CA2633" s="69"/>
      <c r="CB2633" s="69"/>
      <c r="CC2633" s="69"/>
      <c r="CD2633" s="69"/>
      <c r="CE2633" s="69"/>
      <c r="CF2633" s="69"/>
      <c r="CG2633" s="69"/>
      <c r="CH2633" s="69"/>
      <c r="CI2633" s="69"/>
      <c r="CJ2633" s="69"/>
      <c r="CK2633" s="69"/>
      <c r="CL2633" s="69"/>
      <c r="CM2633" s="69"/>
      <c r="CN2633" s="69"/>
      <c r="CO2633" s="69"/>
      <c r="CP2633" s="69"/>
      <c r="CQ2633" s="69"/>
      <c r="CR2633" s="69"/>
      <c r="CS2633" s="69"/>
      <c r="CT2633" s="69"/>
      <c r="CU2633" s="69"/>
      <c r="CV2633" s="69"/>
      <c r="CW2633" s="69"/>
      <c r="CX2633" s="69"/>
      <c r="CY2633" s="69"/>
      <c r="CZ2633" s="69"/>
      <c r="DA2633" s="69"/>
      <c r="DB2633" s="69"/>
      <c r="DC2633" s="69"/>
      <c r="DD2633" s="69"/>
      <c r="DE2633" s="69"/>
      <c r="DF2633" s="69"/>
      <c r="DG2633" s="69"/>
      <c r="DH2633" s="69"/>
      <c r="DI2633" s="69"/>
      <c r="DJ2633" s="69"/>
      <c r="DK2633" s="69"/>
      <c r="DL2633" s="69"/>
      <c r="DM2633" s="69"/>
      <c r="DN2633" s="69"/>
      <c r="DO2633" s="69"/>
      <c r="DP2633" s="69"/>
      <c r="DQ2633" s="69"/>
      <c r="DR2633" s="69"/>
      <c r="DS2633" s="69"/>
      <c r="DT2633" s="69"/>
      <c r="DU2633" s="69"/>
      <c r="DV2633" s="69"/>
      <c r="DW2633" s="69"/>
      <c r="DX2633" s="69"/>
      <c r="DY2633" s="69"/>
      <c r="DZ2633" s="69"/>
      <c r="EA2633" s="69"/>
      <c r="EB2633" s="69"/>
      <c r="EC2633" s="69"/>
      <c r="ED2633" s="69"/>
      <c r="EE2633" s="69"/>
      <c r="EF2633" s="69"/>
      <c r="EG2633" s="69"/>
      <c r="EH2633" s="69"/>
      <c r="EI2633" s="69"/>
      <c r="EJ2633" s="69"/>
      <c r="EK2633" s="69"/>
      <c r="EL2633" s="69"/>
      <c r="EM2633" s="69"/>
      <c r="EN2633" s="69"/>
      <c r="EO2633" s="69"/>
      <c r="EP2633" s="69"/>
      <c r="EQ2633" s="69"/>
      <c r="ER2633" s="69"/>
      <c r="ES2633" s="69"/>
      <c r="ET2633" s="69"/>
      <c r="EU2633" s="69"/>
      <c r="EV2633" s="69"/>
      <c r="EW2633" s="69"/>
      <c r="EX2633" s="69"/>
      <c r="EY2633" s="69"/>
      <c r="EZ2633" s="69"/>
      <c r="FA2633" s="69"/>
      <c r="FB2633" s="69"/>
      <c r="FC2633" s="69"/>
      <c r="FD2633" s="69"/>
      <c r="FE2633" s="69"/>
      <c r="FF2633" s="69"/>
      <c r="FG2633" s="69"/>
      <c r="FH2633" s="69"/>
      <c r="FI2633" s="69"/>
      <c r="FJ2633" s="69"/>
      <c r="FK2633" s="69"/>
      <c r="FL2633" s="69"/>
      <c r="FM2633" s="69"/>
      <c r="FN2633" s="69"/>
      <c r="FO2633" s="69"/>
      <c r="FP2633" s="69"/>
      <c r="FQ2633" s="69"/>
      <c r="FR2633" s="69"/>
      <c r="FS2633" s="69"/>
      <c r="FT2633" s="69"/>
      <c r="FU2633" s="69"/>
      <c r="FV2633" s="69"/>
      <c r="FW2633" s="69"/>
      <c r="FX2633" s="69"/>
      <c r="FY2633" s="69"/>
      <c r="FZ2633" s="69"/>
      <c r="GA2633" s="69"/>
      <c r="GB2633" s="69"/>
      <c r="GC2633" s="69"/>
      <c r="GD2633" s="69"/>
      <c r="GE2633" s="69"/>
      <c r="GF2633" s="69"/>
      <c r="GG2633" s="69"/>
      <c r="GH2633" s="69"/>
      <c r="GI2633" s="69"/>
      <c r="GJ2633" s="69"/>
      <c r="GK2633" s="69"/>
      <c r="GL2633" s="69"/>
      <c r="GM2633" s="69"/>
      <c r="GN2633" s="69"/>
      <c r="GO2633" s="69"/>
      <c r="GP2633" s="69"/>
      <c r="GQ2633" s="69"/>
      <c r="GR2633" s="69"/>
      <c r="GS2633" s="69"/>
      <c r="GT2633" s="69"/>
      <c r="GU2633" s="69"/>
      <c r="GV2633" s="69"/>
      <c r="GW2633" s="69"/>
      <c r="GX2633" s="69"/>
      <c r="GY2633" s="69"/>
      <c r="GZ2633" s="69"/>
      <c r="HA2633" s="69"/>
      <c r="HB2633" s="69"/>
      <c r="HC2633" s="69"/>
      <c r="HD2633" s="69"/>
      <c r="HE2633" s="69"/>
      <c r="HF2633" s="69"/>
      <c r="HG2633" s="69"/>
      <c r="HH2633" s="69"/>
      <c r="HI2633" s="69"/>
      <c r="HJ2633" s="69"/>
      <c r="HK2633" s="69"/>
      <c r="HL2633" s="69"/>
      <c r="HM2633" s="69"/>
      <c r="HN2633" s="69"/>
      <c r="HO2633" s="69"/>
      <c r="HP2633" s="69"/>
      <c r="HQ2633" s="69"/>
      <c r="HR2633" s="69"/>
      <c r="HS2633" s="69"/>
      <c r="HT2633" s="69"/>
      <c r="HU2633" s="69"/>
      <c r="HV2633" s="69"/>
      <c r="HW2633" s="69"/>
      <c r="HX2633" s="69"/>
      <c r="HY2633" s="69"/>
      <c r="HZ2633" s="69"/>
      <c r="IA2633" s="69"/>
      <c r="IB2633" s="69"/>
      <c r="IC2633" s="69"/>
      <c r="ID2633" s="69"/>
      <c r="IE2633" s="69"/>
      <c r="IF2633" s="69"/>
      <c r="IG2633" s="69"/>
      <c r="IH2633" s="69"/>
      <c r="II2633" s="69"/>
      <c r="IJ2633" s="69"/>
      <c r="IK2633" s="69"/>
      <c r="IL2633" s="69"/>
      <c r="IM2633" s="69"/>
      <c r="IN2633" s="69"/>
    </row>
    <row r="2634" spans="1:248" s="70" customFormat="1" ht="32.1" customHeight="1" x14ac:dyDescent="0.2">
      <c r="A2634" s="33" t="s">
        <v>1482</v>
      </c>
      <c r="B2634" s="83">
        <v>52307</v>
      </c>
      <c r="C2634" s="34" t="s">
        <v>1483</v>
      </c>
      <c r="D2634" s="314">
        <v>45000</v>
      </c>
      <c r="E2634" s="69"/>
      <c r="F2634" s="69"/>
      <c r="G2634" s="69"/>
      <c r="H2634" s="69"/>
      <c r="I2634" s="69"/>
      <c r="J2634" s="69"/>
      <c r="N2634" s="69"/>
      <c r="O2634" s="69"/>
      <c r="P2634" s="69"/>
      <c r="Q2634" s="69"/>
      <c r="R2634" s="69"/>
      <c r="S2634" s="69"/>
      <c r="T2634" s="69"/>
      <c r="U2634" s="69"/>
      <c r="V2634" s="69"/>
      <c r="W2634" s="69"/>
      <c r="X2634" s="69"/>
      <c r="Y2634" s="69"/>
      <c r="Z2634" s="69"/>
      <c r="AA2634" s="69"/>
      <c r="AB2634" s="69"/>
      <c r="AC2634" s="69"/>
      <c r="AD2634" s="69"/>
      <c r="AE2634" s="69"/>
      <c r="AF2634" s="69"/>
      <c r="AG2634" s="69"/>
      <c r="AH2634" s="69"/>
      <c r="AI2634" s="69"/>
      <c r="AJ2634" s="69"/>
      <c r="AK2634" s="69"/>
      <c r="AL2634" s="69"/>
      <c r="AM2634" s="69"/>
      <c r="AN2634" s="69"/>
      <c r="AO2634" s="69"/>
      <c r="AP2634" s="69"/>
      <c r="AQ2634" s="69"/>
      <c r="AR2634" s="69"/>
      <c r="AS2634" s="69"/>
      <c r="AT2634" s="69"/>
      <c r="AU2634" s="69"/>
      <c r="AV2634" s="69"/>
      <c r="AW2634" s="69"/>
      <c r="AX2634" s="69"/>
      <c r="AY2634" s="69"/>
      <c r="AZ2634" s="69"/>
      <c r="BA2634" s="69"/>
      <c r="BB2634" s="69"/>
      <c r="BC2634" s="69"/>
      <c r="BD2634" s="69"/>
      <c r="BE2634" s="69"/>
      <c r="BF2634" s="69"/>
      <c r="BG2634" s="69"/>
      <c r="BH2634" s="69"/>
      <c r="BI2634" s="69"/>
      <c r="BJ2634" s="69"/>
      <c r="BK2634" s="69"/>
      <c r="BL2634" s="69"/>
      <c r="BM2634" s="69"/>
      <c r="BN2634" s="69"/>
      <c r="BO2634" s="69"/>
      <c r="BP2634" s="69"/>
      <c r="BQ2634" s="69"/>
      <c r="BR2634" s="69"/>
      <c r="BS2634" s="69"/>
      <c r="BT2634" s="69"/>
      <c r="BU2634" s="69"/>
      <c r="BV2634" s="69"/>
      <c r="BW2634" s="69"/>
      <c r="BX2634" s="69"/>
      <c r="BY2634" s="69"/>
      <c r="BZ2634" s="69"/>
      <c r="CA2634" s="69"/>
      <c r="CB2634" s="69"/>
      <c r="CC2634" s="69"/>
      <c r="CD2634" s="69"/>
      <c r="CE2634" s="69"/>
      <c r="CF2634" s="69"/>
      <c r="CG2634" s="69"/>
      <c r="CH2634" s="69"/>
      <c r="CI2634" s="69"/>
      <c r="CJ2634" s="69"/>
      <c r="CK2634" s="69"/>
      <c r="CL2634" s="69"/>
      <c r="CM2634" s="69"/>
      <c r="CN2634" s="69"/>
      <c r="CO2634" s="69"/>
      <c r="CP2634" s="69"/>
      <c r="CQ2634" s="69"/>
      <c r="CR2634" s="69"/>
      <c r="CS2634" s="69"/>
      <c r="CT2634" s="69"/>
      <c r="CU2634" s="69"/>
      <c r="CV2634" s="69"/>
      <c r="CW2634" s="69"/>
      <c r="CX2634" s="69"/>
      <c r="CY2634" s="69"/>
      <c r="CZ2634" s="69"/>
      <c r="DA2634" s="69"/>
      <c r="DB2634" s="69"/>
      <c r="DC2634" s="69"/>
      <c r="DD2634" s="69"/>
      <c r="DE2634" s="69"/>
      <c r="DF2634" s="69"/>
      <c r="DG2634" s="69"/>
      <c r="DH2634" s="69"/>
      <c r="DI2634" s="69"/>
      <c r="DJ2634" s="69"/>
      <c r="DK2634" s="69"/>
      <c r="DL2634" s="69"/>
      <c r="DM2634" s="69"/>
      <c r="DN2634" s="69"/>
      <c r="DO2634" s="69"/>
      <c r="DP2634" s="69"/>
      <c r="DQ2634" s="69"/>
      <c r="DR2634" s="69"/>
      <c r="DS2634" s="69"/>
      <c r="DT2634" s="69"/>
      <c r="DU2634" s="69"/>
      <c r="DV2634" s="69"/>
      <c r="DW2634" s="69"/>
      <c r="DX2634" s="69"/>
      <c r="DY2634" s="69"/>
      <c r="DZ2634" s="69"/>
      <c r="EA2634" s="69"/>
      <c r="EB2634" s="69"/>
      <c r="EC2634" s="69"/>
      <c r="ED2634" s="69"/>
      <c r="EE2634" s="69"/>
      <c r="EF2634" s="69"/>
      <c r="EG2634" s="69"/>
      <c r="EH2634" s="69"/>
      <c r="EI2634" s="69"/>
      <c r="EJ2634" s="69"/>
      <c r="EK2634" s="69"/>
      <c r="EL2634" s="69"/>
      <c r="EM2634" s="69"/>
      <c r="EN2634" s="69"/>
      <c r="EO2634" s="69"/>
      <c r="EP2634" s="69"/>
      <c r="EQ2634" s="69"/>
      <c r="ER2634" s="69"/>
      <c r="ES2634" s="69"/>
      <c r="ET2634" s="69"/>
      <c r="EU2634" s="69"/>
      <c r="EV2634" s="69"/>
      <c r="EW2634" s="69"/>
      <c r="EX2634" s="69"/>
      <c r="EY2634" s="69"/>
      <c r="EZ2634" s="69"/>
      <c r="FA2634" s="69"/>
      <c r="FB2634" s="69"/>
      <c r="FC2634" s="69"/>
      <c r="FD2634" s="69"/>
      <c r="FE2634" s="69"/>
      <c r="FF2634" s="69"/>
      <c r="FG2634" s="69"/>
      <c r="FH2634" s="69"/>
      <c r="FI2634" s="69"/>
      <c r="FJ2634" s="69"/>
      <c r="FK2634" s="69"/>
      <c r="FL2634" s="69"/>
      <c r="FM2634" s="69"/>
      <c r="FN2634" s="69"/>
      <c r="FO2634" s="69"/>
      <c r="FP2634" s="69"/>
      <c r="FQ2634" s="69"/>
      <c r="FR2634" s="69"/>
      <c r="FS2634" s="69"/>
      <c r="FT2634" s="69"/>
      <c r="FU2634" s="69"/>
      <c r="FV2634" s="69"/>
      <c r="FW2634" s="69"/>
      <c r="FX2634" s="69"/>
      <c r="FY2634" s="69"/>
      <c r="FZ2634" s="69"/>
      <c r="GA2634" s="69"/>
      <c r="GB2634" s="69"/>
      <c r="GC2634" s="69"/>
      <c r="GD2634" s="69"/>
      <c r="GE2634" s="69"/>
      <c r="GF2634" s="69"/>
      <c r="GG2634" s="69"/>
      <c r="GH2634" s="69"/>
      <c r="GI2634" s="69"/>
      <c r="GJ2634" s="69"/>
      <c r="GK2634" s="69"/>
      <c r="GL2634" s="69"/>
      <c r="GM2634" s="69"/>
      <c r="GN2634" s="69"/>
      <c r="GO2634" s="69"/>
      <c r="GP2634" s="69"/>
      <c r="GQ2634" s="69"/>
      <c r="GR2634" s="69"/>
      <c r="GS2634" s="69"/>
      <c r="GT2634" s="69"/>
      <c r="GU2634" s="69"/>
      <c r="GV2634" s="69"/>
      <c r="GW2634" s="69"/>
      <c r="GX2634" s="69"/>
      <c r="GY2634" s="69"/>
      <c r="GZ2634" s="69"/>
      <c r="HA2634" s="69"/>
      <c r="HB2634" s="69"/>
      <c r="HC2634" s="69"/>
      <c r="HD2634" s="69"/>
      <c r="HE2634" s="69"/>
      <c r="HF2634" s="69"/>
      <c r="HG2634" s="69"/>
      <c r="HH2634" s="69"/>
      <c r="HI2634" s="69"/>
      <c r="HJ2634" s="69"/>
      <c r="HK2634" s="69"/>
      <c r="HL2634" s="69"/>
      <c r="HM2634" s="69"/>
      <c r="HN2634" s="69"/>
      <c r="HO2634" s="69"/>
      <c r="HP2634" s="69"/>
      <c r="HQ2634" s="69"/>
      <c r="HR2634" s="69"/>
      <c r="HS2634" s="69"/>
      <c r="HT2634" s="69"/>
      <c r="HU2634" s="69"/>
      <c r="HV2634" s="69"/>
      <c r="HW2634" s="69"/>
      <c r="HX2634" s="69"/>
      <c r="HY2634" s="69"/>
      <c r="HZ2634" s="69"/>
      <c r="IA2634" s="69"/>
      <c r="IB2634" s="69"/>
      <c r="IC2634" s="69"/>
      <c r="ID2634" s="69"/>
      <c r="IE2634" s="69"/>
      <c r="IF2634" s="69"/>
      <c r="IG2634" s="69"/>
      <c r="IH2634" s="69"/>
      <c r="II2634" s="69"/>
      <c r="IJ2634" s="69"/>
      <c r="IK2634" s="69"/>
      <c r="IL2634" s="69"/>
      <c r="IM2634" s="69"/>
      <c r="IN2634" s="69"/>
    </row>
    <row r="2635" spans="1:248" s="70" customFormat="1" ht="32.1" customHeight="1" x14ac:dyDescent="0.2">
      <c r="A2635" s="33" t="s">
        <v>1482</v>
      </c>
      <c r="B2635" s="83">
        <v>52308</v>
      </c>
      <c r="C2635" s="34" t="s">
        <v>1484</v>
      </c>
      <c r="D2635" s="314">
        <v>36270</v>
      </c>
      <c r="E2635" s="69"/>
      <c r="F2635" s="69"/>
      <c r="G2635" s="69"/>
      <c r="H2635" s="69"/>
      <c r="I2635" s="69"/>
      <c r="J2635" s="69"/>
      <c r="N2635" s="69"/>
      <c r="O2635" s="69"/>
      <c r="P2635" s="69"/>
      <c r="Q2635" s="69"/>
      <c r="R2635" s="69"/>
      <c r="S2635" s="69"/>
      <c r="T2635" s="69"/>
      <c r="U2635" s="69"/>
      <c r="V2635" s="69"/>
      <c r="W2635" s="69"/>
      <c r="X2635" s="69"/>
      <c r="Y2635" s="69"/>
      <c r="Z2635" s="69"/>
      <c r="AA2635" s="69"/>
      <c r="AB2635" s="69"/>
      <c r="AC2635" s="69"/>
      <c r="AD2635" s="69"/>
      <c r="AE2635" s="69"/>
      <c r="AF2635" s="69"/>
      <c r="AG2635" s="69"/>
      <c r="AH2635" s="69"/>
      <c r="AI2635" s="69"/>
      <c r="AJ2635" s="69"/>
      <c r="AK2635" s="69"/>
      <c r="AL2635" s="69"/>
      <c r="AM2635" s="69"/>
      <c r="AN2635" s="69"/>
      <c r="AO2635" s="69"/>
      <c r="AP2635" s="69"/>
      <c r="AQ2635" s="69"/>
      <c r="AR2635" s="69"/>
      <c r="AS2635" s="69"/>
      <c r="AT2635" s="69"/>
      <c r="AU2635" s="69"/>
      <c r="AV2635" s="69"/>
      <c r="AW2635" s="69"/>
      <c r="AX2635" s="69"/>
      <c r="AY2635" s="69"/>
      <c r="AZ2635" s="69"/>
      <c r="BA2635" s="69"/>
      <c r="BB2635" s="69"/>
      <c r="BC2635" s="69"/>
      <c r="BD2635" s="69"/>
      <c r="BE2635" s="69"/>
      <c r="BF2635" s="69"/>
      <c r="BG2635" s="69"/>
      <c r="BH2635" s="69"/>
      <c r="BI2635" s="69"/>
      <c r="BJ2635" s="69"/>
      <c r="BK2635" s="69"/>
      <c r="BL2635" s="69"/>
      <c r="BM2635" s="69"/>
      <c r="BN2635" s="69"/>
      <c r="BO2635" s="69"/>
      <c r="BP2635" s="69"/>
      <c r="BQ2635" s="69"/>
      <c r="BR2635" s="69"/>
      <c r="BS2635" s="69"/>
      <c r="BT2635" s="69"/>
      <c r="BU2635" s="69"/>
      <c r="BV2635" s="69"/>
      <c r="BW2635" s="69"/>
      <c r="BX2635" s="69"/>
      <c r="BY2635" s="69"/>
      <c r="BZ2635" s="69"/>
      <c r="CA2635" s="69"/>
      <c r="CB2635" s="69"/>
      <c r="CC2635" s="69"/>
      <c r="CD2635" s="69"/>
      <c r="CE2635" s="69"/>
      <c r="CF2635" s="69"/>
      <c r="CG2635" s="69"/>
      <c r="CH2635" s="69"/>
      <c r="CI2635" s="69"/>
      <c r="CJ2635" s="69"/>
      <c r="CK2635" s="69"/>
      <c r="CL2635" s="69"/>
      <c r="CM2635" s="69"/>
      <c r="CN2635" s="69"/>
      <c r="CO2635" s="69"/>
      <c r="CP2635" s="69"/>
      <c r="CQ2635" s="69"/>
      <c r="CR2635" s="69"/>
      <c r="CS2635" s="69"/>
      <c r="CT2635" s="69"/>
      <c r="CU2635" s="69"/>
      <c r="CV2635" s="69"/>
      <c r="CW2635" s="69"/>
      <c r="CX2635" s="69"/>
      <c r="CY2635" s="69"/>
      <c r="CZ2635" s="69"/>
      <c r="DA2635" s="69"/>
      <c r="DB2635" s="69"/>
      <c r="DC2635" s="69"/>
      <c r="DD2635" s="69"/>
      <c r="DE2635" s="69"/>
      <c r="DF2635" s="69"/>
      <c r="DG2635" s="69"/>
      <c r="DH2635" s="69"/>
      <c r="DI2635" s="69"/>
      <c r="DJ2635" s="69"/>
      <c r="DK2635" s="69"/>
      <c r="DL2635" s="69"/>
      <c r="DM2635" s="69"/>
      <c r="DN2635" s="69"/>
      <c r="DO2635" s="69"/>
      <c r="DP2635" s="69"/>
      <c r="DQ2635" s="69"/>
      <c r="DR2635" s="69"/>
      <c r="DS2635" s="69"/>
      <c r="DT2635" s="69"/>
      <c r="DU2635" s="69"/>
      <c r="DV2635" s="69"/>
      <c r="DW2635" s="69"/>
      <c r="DX2635" s="69"/>
      <c r="DY2635" s="69"/>
      <c r="DZ2635" s="69"/>
      <c r="EA2635" s="69"/>
      <c r="EB2635" s="69"/>
      <c r="EC2635" s="69"/>
      <c r="ED2635" s="69"/>
      <c r="EE2635" s="69"/>
      <c r="EF2635" s="69"/>
      <c r="EG2635" s="69"/>
      <c r="EH2635" s="69"/>
      <c r="EI2635" s="69"/>
      <c r="EJ2635" s="69"/>
      <c r="EK2635" s="69"/>
      <c r="EL2635" s="69"/>
      <c r="EM2635" s="69"/>
      <c r="EN2635" s="69"/>
      <c r="EO2635" s="69"/>
      <c r="EP2635" s="69"/>
      <c r="EQ2635" s="69"/>
      <c r="ER2635" s="69"/>
      <c r="ES2635" s="69"/>
      <c r="ET2635" s="69"/>
      <c r="EU2635" s="69"/>
      <c r="EV2635" s="69"/>
      <c r="EW2635" s="69"/>
      <c r="EX2635" s="69"/>
      <c r="EY2635" s="69"/>
      <c r="EZ2635" s="69"/>
      <c r="FA2635" s="69"/>
      <c r="FB2635" s="69"/>
      <c r="FC2635" s="69"/>
      <c r="FD2635" s="69"/>
      <c r="FE2635" s="69"/>
      <c r="FF2635" s="69"/>
      <c r="FG2635" s="69"/>
      <c r="FH2635" s="69"/>
      <c r="FI2635" s="69"/>
      <c r="FJ2635" s="69"/>
      <c r="FK2635" s="69"/>
      <c r="FL2635" s="69"/>
      <c r="FM2635" s="69"/>
      <c r="FN2635" s="69"/>
      <c r="FO2635" s="69"/>
      <c r="FP2635" s="69"/>
      <c r="FQ2635" s="69"/>
      <c r="FR2635" s="69"/>
      <c r="FS2635" s="69"/>
      <c r="FT2635" s="69"/>
      <c r="FU2635" s="69"/>
      <c r="FV2635" s="69"/>
      <c r="FW2635" s="69"/>
      <c r="FX2635" s="69"/>
      <c r="FY2635" s="69"/>
      <c r="FZ2635" s="69"/>
      <c r="GA2635" s="69"/>
      <c r="GB2635" s="69"/>
      <c r="GC2635" s="69"/>
      <c r="GD2635" s="69"/>
      <c r="GE2635" s="69"/>
      <c r="GF2635" s="69"/>
      <c r="GG2635" s="69"/>
      <c r="GH2635" s="69"/>
      <c r="GI2635" s="69"/>
      <c r="GJ2635" s="69"/>
      <c r="GK2635" s="69"/>
      <c r="GL2635" s="69"/>
      <c r="GM2635" s="69"/>
      <c r="GN2635" s="69"/>
      <c r="GO2635" s="69"/>
      <c r="GP2635" s="69"/>
      <c r="GQ2635" s="69"/>
      <c r="GR2635" s="69"/>
      <c r="GS2635" s="69"/>
      <c r="GT2635" s="69"/>
      <c r="GU2635" s="69"/>
      <c r="GV2635" s="69"/>
      <c r="GW2635" s="69"/>
      <c r="GX2635" s="69"/>
      <c r="GY2635" s="69"/>
      <c r="GZ2635" s="69"/>
      <c r="HA2635" s="69"/>
      <c r="HB2635" s="69"/>
      <c r="HC2635" s="69"/>
      <c r="HD2635" s="69"/>
      <c r="HE2635" s="69"/>
      <c r="HF2635" s="69"/>
      <c r="HG2635" s="69"/>
      <c r="HH2635" s="69"/>
      <c r="HI2635" s="69"/>
      <c r="HJ2635" s="69"/>
      <c r="HK2635" s="69"/>
      <c r="HL2635" s="69"/>
      <c r="HM2635" s="69"/>
      <c r="HN2635" s="69"/>
      <c r="HO2635" s="69"/>
      <c r="HP2635" s="69"/>
      <c r="HQ2635" s="69"/>
      <c r="HR2635" s="69"/>
      <c r="HS2635" s="69"/>
      <c r="HT2635" s="69"/>
      <c r="HU2635" s="69"/>
      <c r="HV2635" s="69"/>
      <c r="HW2635" s="69"/>
      <c r="HX2635" s="69"/>
      <c r="HY2635" s="69"/>
      <c r="HZ2635" s="69"/>
      <c r="IA2635" s="69"/>
      <c r="IB2635" s="69"/>
      <c r="IC2635" s="69"/>
      <c r="ID2635" s="69"/>
      <c r="IE2635" s="69"/>
      <c r="IF2635" s="69"/>
      <c r="IG2635" s="69"/>
      <c r="IH2635" s="69"/>
      <c r="II2635" s="69"/>
      <c r="IJ2635" s="69"/>
      <c r="IK2635" s="69"/>
      <c r="IL2635" s="69"/>
      <c r="IM2635" s="69"/>
      <c r="IN2635" s="69"/>
    </row>
    <row r="2636" spans="1:248" s="70" customFormat="1" ht="32.1" customHeight="1" x14ac:dyDescent="0.2">
      <c r="A2636" s="33" t="s">
        <v>1482</v>
      </c>
      <c r="B2636" s="83">
        <v>52309</v>
      </c>
      <c r="C2636" s="34" t="s">
        <v>1485</v>
      </c>
      <c r="D2636" s="314">
        <v>42490</v>
      </c>
      <c r="E2636" s="69"/>
      <c r="F2636" s="69"/>
      <c r="G2636" s="69"/>
      <c r="H2636" s="69"/>
      <c r="I2636" s="69"/>
      <c r="J2636" s="69"/>
      <c r="N2636" s="69"/>
      <c r="O2636" s="69"/>
      <c r="P2636" s="69"/>
      <c r="Q2636" s="69"/>
      <c r="R2636" s="69"/>
      <c r="S2636" s="69"/>
      <c r="T2636" s="69"/>
      <c r="U2636" s="69"/>
      <c r="V2636" s="69"/>
      <c r="W2636" s="69"/>
      <c r="X2636" s="69"/>
      <c r="Y2636" s="69"/>
      <c r="Z2636" s="69"/>
      <c r="AA2636" s="69"/>
      <c r="AB2636" s="69"/>
      <c r="AC2636" s="69"/>
      <c r="AD2636" s="69"/>
      <c r="AE2636" s="69"/>
      <c r="AF2636" s="69"/>
      <c r="AG2636" s="69"/>
      <c r="AH2636" s="69"/>
      <c r="AI2636" s="69"/>
      <c r="AJ2636" s="69"/>
      <c r="AK2636" s="69"/>
      <c r="AL2636" s="69"/>
      <c r="AM2636" s="69"/>
      <c r="AN2636" s="69"/>
      <c r="AO2636" s="69"/>
      <c r="AP2636" s="69"/>
      <c r="AQ2636" s="69"/>
      <c r="AR2636" s="69"/>
      <c r="AS2636" s="69"/>
      <c r="AT2636" s="69"/>
      <c r="AU2636" s="69"/>
      <c r="AV2636" s="69"/>
      <c r="AW2636" s="69"/>
      <c r="AX2636" s="69"/>
      <c r="AY2636" s="69"/>
      <c r="AZ2636" s="69"/>
      <c r="BA2636" s="69"/>
      <c r="BB2636" s="69"/>
      <c r="BC2636" s="69"/>
      <c r="BD2636" s="69"/>
      <c r="BE2636" s="69"/>
      <c r="BF2636" s="69"/>
      <c r="BG2636" s="69"/>
      <c r="BH2636" s="69"/>
      <c r="BI2636" s="69"/>
      <c r="BJ2636" s="69"/>
      <c r="BK2636" s="69"/>
      <c r="BL2636" s="69"/>
      <c r="BM2636" s="69"/>
      <c r="BN2636" s="69"/>
      <c r="BO2636" s="69"/>
      <c r="BP2636" s="69"/>
      <c r="BQ2636" s="69"/>
      <c r="BR2636" s="69"/>
      <c r="BS2636" s="69"/>
      <c r="BT2636" s="69"/>
      <c r="BU2636" s="69"/>
      <c r="BV2636" s="69"/>
      <c r="BW2636" s="69"/>
      <c r="BX2636" s="69"/>
      <c r="BY2636" s="69"/>
      <c r="BZ2636" s="69"/>
      <c r="CA2636" s="69"/>
      <c r="CB2636" s="69"/>
      <c r="CC2636" s="69"/>
      <c r="CD2636" s="69"/>
      <c r="CE2636" s="69"/>
      <c r="CF2636" s="69"/>
      <c r="CG2636" s="69"/>
      <c r="CH2636" s="69"/>
      <c r="CI2636" s="69"/>
      <c r="CJ2636" s="69"/>
      <c r="CK2636" s="69"/>
      <c r="CL2636" s="69"/>
      <c r="CM2636" s="69"/>
      <c r="CN2636" s="69"/>
      <c r="CO2636" s="69"/>
      <c r="CP2636" s="69"/>
      <c r="CQ2636" s="69"/>
      <c r="CR2636" s="69"/>
      <c r="CS2636" s="69"/>
      <c r="CT2636" s="69"/>
      <c r="CU2636" s="69"/>
      <c r="CV2636" s="69"/>
      <c r="CW2636" s="69"/>
      <c r="CX2636" s="69"/>
      <c r="CY2636" s="69"/>
      <c r="CZ2636" s="69"/>
      <c r="DA2636" s="69"/>
      <c r="DB2636" s="69"/>
      <c r="DC2636" s="69"/>
      <c r="DD2636" s="69"/>
      <c r="DE2636" s="69"/>
      <c r="DF2636" s="69"/>
      <c r="DG2636" s="69"/>
      <c r="DH2636" s="69"/>
      <c r="DI2636" s="69"/>
      <c r="DJ2636" s="69"/>
      <c r="DK2636" s="69"/>
      <c r="DL2636" s="69"/>
      <c r="DM2636" s="69"/>
      <c r="DN2636" s="69"/>
      <c r="DO2636" s="69"/>
      <c r="DP2636" s="69"/>
      <c r="DQ2636" s="69"/>
      <c r="DR2636" s="69"/>
      <c r="DS2636" s="69"/>
      <c r="DT2636" s="69"/>
      <c r="DU2636" s="69"/>
      <c r="DV2636" s="69"/>
      <c r="DW2636" s="69"/>
      <c r="DX2636" s="69"/>
      <c r="DY2636" s="69"/>
      <c r="DZ2636" s="69"/>
      <c r="EA2636" s="69"/>
      <c r="EB2636" s="69"/>
      <c r="EC2636" s="69"/>
      <c r="ED2636" s="69"/>
      <c r="EE2636" s="69"/>
      <c r="EF2636" s="69"/>
      <c r="EG2636" s="69"/>
      <c r="EH2636" s="69"/>
      <c r="EI2636" s="69"/>
      <c r="EJ2636" s="69"/>
      <c r="EK2636" s="69"/>
      <c r="EL2636" s="69"/>
      <c r="EM2636" s="69"/>
      <c r="EN2636" s="69"/>
      <c r="EO2636" s="69"/>
      <c r="EP2636" s="69"/>
      <c r="EQ2636" s="69"/>
      <c r="ER2636" s="69"/>
      <c r="ES2636" s="69"/>
      <c r="ET2636" s="69"/>
      <c r="EU2636" s="69"/>
      <c r="EV2636" s="69"/>
      <c r="EW2636" s="69"/>
      <c r="EX2636" s="69"/>
      <c r="EY2636" s="69"/>
      <c r="EZ2636" s="69"/>
      <c r="FA2636" s="69"/>
      <c r="FB2636" s="69"/>
      <c r="FC2636" s="69"/>
      <c r="FD2636" s="69"/>
      <c r="FE2636" s="69"/>
      <c r="FF2636" s="69"/>
      <c r="FG2636" s="69"/>
      <c r="FH2636" s="69"/>
      <c r="FI2636" s="69"/>
      <c r="FJ2636" s="69"/>
      <c r="FK2636" s="69"/>
      <c r="FL2636" s="69"/>
      <c r="FM2636" s="69"/>
      <c r="FN2636" s="69"/>
      <c r="FO2636" s="69"/>
      <c r="FP2636" s="69"/>
      <c r="FQ2636" s="69"/>
      <c r="FR2636" s="69"/>
      <c r="FS2636" s="69"/>
      <c r="FT2636" s="69"/>
      <c r="FU2636" s="69"/>
      <c r="FV2636" s="69"/>
      <c r="FW2636" s="69"/>
      <c r="FX2636" s="69"/>
      <c r="FY2636" s="69"/>
      <c r="FZ2636" s="69"/>
      <c r="GA2636" s="69"/>
      <c r="GB2636" s="69"/>
      <c r="GC2636" s="69"/>
      <c r="GD2636" s="69"/>
      <c r="GE2636" s="69"/>
      <c r="GF2636" s="69"/>
      <c r="GG2636" s="69"/>
      <c r="GH2636" s="69"/>
      <c r="GI2636" s="69"/>
      <c r="GJ2636" s="69"/>
      <c r="GK2636" s="69"/>
      <c r="GL2636" s="69"/>
      <c r="GM2636" s="69"/>
      <c r="GN2636" s="69"/>
      <c r="GO2636" s="69"/>
      <c r="GP2636" s="69"/>
      <c r="GQ2636" s="69"/>
      <c r="GR2636" s="69"/>
      <c r="GS2636" s="69"/>
      <c r="GT2636" s="69"/>
      <c r="GU2636" s="69"/>
      <c r="GV2636" s="69"/>
      <c r="GW2636" s="69"/>
      <c r="GX2636" s="69"/>
      <c r="GY2636" s="69"/>
      <c r="GZ2636" s="69"/>
      <c r="HA2636" s="69"/>
      <c r="HB2636" s="69"/>
      <c r="HC2636" s="69"/>
      <c r="HD2636" s="69"/>
      <c r="HE2636" s="69"/>
      <c r="HF2636" s="69"/>
      <c r="HG2636" s="69"/>
      <c r="HH2636" s="69"/>
      <c r="HI2636" s="69"/>
      <c r="HJ2636" s="69"/>
      <c r="HK2636" s="69"/>
      <c r="HL2636" s="69"/>
      <c r="HM2636" s="69"/>
      <c r="HN2636" s="69"/>
      <c r="HO2636" s="69"/>
      <c r="HP2636" s="69"/>
      <c r="HQ2636" s="69"/>
      <c r="HR2636" s="69"/>
      <c r="HS2636" s="69"/>
      <c r="HT2636" s="69"/>
      <c r="HU2636" s="69"/>
      <c r="HV2636" s="69"/>
      <c r="HW2636" s="69"/>
      <c r="HX2636" s="69"/>
      <c r="HY2636" s="69"/>
      <c r="HZ2636" s="69"/>
      <c r="IA2636" s="69"/>
      <c r="IB2636" s="69"/>
      <c r="IC2636" s="69"/>
      <c r="ID2636" s="69"/>
      <c r="IE2636" s="69"/>
      <c r="IF2636" s="69"/>
      <c r="IG2636" s="69"/>
      <c r="IH2636" s="69"/>
      <c r="II2636" s="69"/>
      <c r="IJ2636" s="69"/>
      <c r="IK2636" s="69"/>
      <c r="IL2636" s="69"/>
      <c r="IM2636" s="69"/>
      <c r="IN2636" s="69"/>
    </row>
    <row r="2637" spans="1:248" s="70" customFormat="1" ht="32.1" customHeight="1" x14ac:dyDescent="0.2">
      <c r="A2637" s="33" t="s">
        <v>1482</v>
      </c>
      <c r="B2637" s="83">
        <v>52310</v>
      </c>
      <c r="C2637" s="34" t="s">
        <v>1486</v>
      </c>
      <c r="D2637" s="314">
        <v>41890</v>
      </c>
      <c r="E2637" s="69"/>
      <c r="F2637" s="69"/>
      <c r="G2637" s="69"/>
      <c r="H2637" s="69"/>
      <c r="I2637" s="69"/>
      <c r="J2637" s="69"/>
      <c r="N2637" s="69"/>
      <c r="O2637" s="69"/>
      <c r="P2637" s="69"/>
      <c r="Q2637" s="69"/>
      <c r="R2637" s="69"/>
      <c r="S2637" s="69"/>
      <c r="T2637" s="69"/>
      <c r="U2637" s="69"/>
      <c r="V2637" s="69"/>
      <c r="W2637" s="69"/>
      <c r="X2637" s="69"/>
      <c r="Y2637" s="69"/>
      <c r="Z2637" s="69"/>
      <c r="AA2637" s="69"/>
      <c r="AB2637" s="69"/>
      <c r="AC2637" s="69"/>
      <c r="AD2637" s="69"/>
      <c r="AE2637" s="69"/>
      <c r="AF2637" s="69"/>
      <c r="AG2637" s="69"/>
      <c r="AH2637" s="69"/>
      <c r="AI2637" s="69"/>
      <c r="AJ2637" s="69"/>
      <c r="AK2637" s="69"/>
      <c r="AL2637" s="69"/>
      <c r="AM2637" s="69"/>
      <c r="AN2637" s="69"/>
      <c r="AO2637" s="69"/>
      <c r="AP2637" s="69"/>
      <c r="AQ2637" s="69"/>
      <c r="AR2637" s="69"/>
      <c r="AS2637" s="69"/>
      <c r="AT2637" s="69"/>
      <c r="AU2637" s="69"/>
      <c r="AV2637" s="69"/>
      <c r="AW2637" s="69"/>
      <c r="AX2637" s="69"/>
      <c r="AY2637" s="69"/>
      <c r="AZ2637" s="69"/>
      <c r="BA2637" s="69"/>
      <c r="BB2637" s="69"/>
      <c r="BC2637" s="69"/>
      <c r="BD2637" s="69"/>
      <c r="BE2637" s="69"/>
      <c r="BF2637" s="69"/>
      <c r="BG2637" s="69"/>
      <c r="BH2637" s="69"/>
      <c r="BI2637" s="69"/>
      <c r="BJ2637" s="69"/>
      <c r="BK2637" s="69"/>
      <c r="BL2637" s="69"/>
      <c r="BM2637" s="69"/>
      <c r="BN2637" s="69"/>
      <c r="BO2637" s="69"/>
      <c r="BP2637" s="69"/>
      <c r="BQ2637" s="69"/>
      <c r="BR2637" s="69"/>
      <c r="BS2637" s="69"/>
      <c r="BT2637" s="69"/>
      <c r="BU2637" s="69"/>
      <c r="BV2637" s="69"/>
      <c r="BW2637" s="69"/>
      <c r="BX2637" s="69"/>
      <c r="BY2637" s="69"/>
      <c r="BZ2637" s="69"/>
      <c r="CA2637" s="69"/>
      <c r="CB2637" s="69"/>
      <c r="CC2637" s="69"/>
      <c r="CD2637" s="69"/>
      <c r="CE2637" s="69"/>
      <c r="CF2637" s="69"/>
      <c r="CG2637" s="69"/>
      <c r="CH2637" s="69"/>
      <c r="CI2637" s="69"/>
      <c r="CJ2637" s="69"/>
      <c r="CK2637" s="69"/>
      <c r="CL2637" s="69"/>
      <c r="CM2637" s="69"/>
      <c r="CN2637" s="69"/>
      <c r="CO2637" s="69"/>
      <c r="CP2637" s="69"/>
      <c r="CQ2637" s="69"/>
      <c r="CR2637" s="69"/>
      <c r="CS2637" s="69"/>
      <c r="CT2637" s="69"/>
      <c r="CU2637" s="69"/>
      <c r="CV2637" s="69"/>
      <c r="CW2637" s="69"/>
      <c r="CX2637" s="69"/>
      <c r="CY2637" s="69"/>
      <c r="CZ2637" s="69"/>
      <c r="DA2637" s="69"/>
      <c r="DB2637" s="69"/>
      <c r="DC2637" s="69"/>
      <c r="DD2637" s="69"/>
      <c r="DE2637" s="69"/>
      <c r="DF2637" s="69"/>
      <c r="DG2637" s="69"/>
      <c r="DH2637" s="69"/>
      <c r="DI2637" s="69"/>
      <c r="DJ2637" s="69"/>
      <c r="DK2637" s="69"/>
      <c r="DL2637" s="69"/>
      <c r="DM2637" s="69"/>
      <c r="DN2637" s="69"/>
      <c r="DO2637" s="69"/>
      <c r="DP2637" s="69"/>
      <c r="DQ2637" s="69"/>
      <c r="DR2637" s="69"/>
      <c r="DS2637" s="69"/>
      <c r="DT2637" s="69"/>
      <c r="DU2637" s="69"/>
      <c r="DV2637" s="69"/>
      <c r="DW2637" s="69"/>
      <c r="DX2637" s="69"/>
      <c r="DY2637" s="69"/>
      <c r="DZ2637" s="69"/>
      <c r="EA2637" s="69"/>
      <c r="EB2637" s="69"/>
      <c r="EC2637" s="69"/>
      <c r="ED2637" s="69"/>
      <c r="EE2637" s="69"/>
      <c r="EF2637" s="69"/>
      <c r="EG2637" s="69"/>
      <c r="EH2637" s="69"/>
      <c r="EI2637" s="69"/>
      <c r="EJ2637" s="69"/>
      <c r="EK2637" s="69"/>
      <c r="EL2637" s="69"/>
      <c r="EM2637" s="69"/>
      <c r="EN2637" s="69"/>
      <c r="EO2637" s="69"/>
      <c r="EP2637" s="69"/>
      <c r="EQ2637" s="69"/>
      <c r="ER2637" s="69"/>
      <c r="ES2637" s="69"/>
      <c r="ET2637" s="69"/>
      <c r="EU2637" s="69"/>
      <c r="EV2637" s="69"/>
      <c r="EW2637" s="69"/>
      <c r="EX2637" s="69"/>
      <c r="EY2637" s="69"/>
      <c r="EZ2637" s="69"/>
      <c r="FA2637" s="69"/>
      <c r="FB2637" s="69"/>
      <c r="FC2637" s="69"/>
      <c r="FD2637" s="69"/>
      <c r="FE2637" s="69"/>
      <c r="FF2637" s="69"/>
      <c r="FG2637" s="69"/>
      <c r="FH2637" s="69"/>
      <c r="FI2637" s="69"/>
      <c r="FJ2637" s="69"/>
      <c r="FK2637" s="69"/>
      <c r="FL2637" s="69"/>
      <c r="FM2637" s="69"/>
      <c r="FN2637" s="69"/>
      <c r="FO2637" s="69"/>
      <c r="FP2637" s="69"/>
      <c r="FQ2637" s="69"/>
      <c r="FR2637" s="69"/>
      <c r="FS2637" s="69"/>
      <c r="FT2637" s="69"/>
      <c r="FU2637" s="69"/>
      <c r="FV2637" s="69"/>
      <c r="FW2637" s="69"/>
      <c r="FX2637" s="69"/>
      <c r="FY2637" s="69"/>
      <c r="FZ2637" s="69"/>
      <c r="GA2637" s="69"/>
      <c r="GB2637" s="69"/>
      <c r="GC2637" s="69"/>
      <c r="GD2637" s="69"/>
      <c r="GE2637" s="69"/>
      <c r="GF2637" s="69"/>
      <c r="GG2637" s="69"/>
      <c r="GH2637" s="69"/>
      <c r="GI2637" s="69"/>
      <c r="GJ2637" s="69"/>
      <c r="GK2637" s="69"/>
      <c r="GL2637" s="69"/>
      <c r="GM2637" s="69"/>
      <c r="GN2637" s="69"/>
      <c r="GO2637" s="69"/>
      <c r="GP2637" s="69"/>
      <c r="GQ2637" s="69"/>
      <c r="GR2637" s="69"/>
      <c r="GS2637" s="69"/>
      <c r="GT2637" s="69"/>
      <c r="GU2637" s="69"/>
      <c r="GV2637" s="69"/>
      <c r="GW2637" s="69"/>
      <c r="GX2637" s="69"/>
      <c r="GY2637" s="69"/>
      <c r="GZ2637" s="69"/>
      <c r="HA2637" s="69"/>
      <c r="HB2637" s="69"/>
      <c r="HC2637" s="69"/>
      <c r="HD2637" s="69"/>
      <c r="HE2637" s="69"/>
      <c r="HF2637" s="69"/>
      <c r="HG2637" s="69"/>
      <c r="HH2637" s="69"/>
      <c r="HI2637" s="69"/>
      <c r="HJ2637" s="69"/>
      <c r="HK2637" s="69"/>
      <c r="HL2637" s="69"/>
      <c r="HM2637" s="69"/>
      <c r="HN2637" s="69"/>
      <c r="HO2637" s="69"/>
      <c r="HP2637" s="69"/>
      <c r="HQ2637" s="69"/>
      <c r="HR2637" s="69"/>
      <c r="HS2637" s="69"/>
      <c r="HT2637" s="69"/>
      <c r="HU2637" s="69"/>
      <c r="HV2637" s="69"/>
      <c r="HW2637" s="69"/>
      <c r="HX2637" s="69"/>
      <c r="HY2637" s="69"/>
      <c r="HZ2637" s="69"/>
      <c r="IA2637" s="69"/>
      <c r="IB2637" s="69"/>
      <c r="IC2637" s="69"/>
      <c r="ID2637" s="69"/>
      <c r="IE2637" s="69"/>
      <c r="IF2637" s="69"/>
      <c r="IG2637" s="69"/>
      <c r="IH2637" s="69"/>
      <c r="II2637" s="69"/>
      <c r="IJ2637" s="69"/>
      <c r="IK2637" s="69"/>
      <c r="IL2637" s="69"/>
      <c r="IM2637" s="69"/>
      <c r="IN2637" s="69"/>
    </row>
    <row r="2638" spans="1:248" s="70" customFormat="1" ht="47.1" customHeight="1" x14ac:dyDescent="0.2">
      <c r="A2638" s="33" t="s">
        <v>1487</v>
      </c>
      <c r="B2638" s="83">
        <v>52311</v>
      </c>
      <c r="C2638" s="34" t="s">
        <v>1488</v>
      </c>
      <c r="D2638" s="314">
        <v>45400</v>
      </c>
      <c r="E2638" s="69"/>
      <c r="F2638" s="69"/>
      <c r="G2638" s="69"/>
      <c r="H2638" s="69"/>
      <c r="I2638" s="69"/>
      <c r="J2638" s="69"/>
      <c r="N2638" s="69"/>
      <c r="O2638" s="69"/>
      <c r="P2638" s="69"/>
      <c r="Q2638" s="69"/>
      <c r="R2638" s="69"/>
      <c r="S2638" s="69"/>
      <c r="T2638" s="69"/>
      <c r="U2638" s="69"/>
      <c r="V2638" s="69"/>
      <c r="W2638" s="69"/>
      <c r="X2638" s="69"/>
      <c r="Y2638" s="69"/>
      <c r="Z2638" s="69"/>
      <c r="AA2638" s="69"/>
      <c r="AB2638" s="69"/>
      <c r="AC2638" s="69"/>
      <c r="AD2638" s="69"/>
      <c r="AE2638" s="69"/>
      <c r="AF2638" s="69"/>
      <c r="AG2638" s="69"/>
      <c r="AH2638" s="69"/>
      <c r="AI2638" s="69"/>
      <c r="AJ2638" s="69"/>
      <c r="AK2638" s="69"/>
      <c r="AL2638" s="69"/>
      <c r="AM2638" s="69"/>
      <c r="AN2638" s="69"/>
      <c r="AO2638" s="69"/>
      <c r="AP2638" s="69"/>
      <c r="AQ2638" s="69"/>
      <c r="AR2638" s="69"/>
      <c r="AS2638" s="69"/>
      <c r="AT2638" s="69"/>
      <c r="AU2638" s="69"/>
      <c r="AV2638" s="69"/>
      <c r="AW2638" s="69"/>
      <c r="AX2638" s="69"/>
      <c r="AY2638" s="69"/>
      <c r="AZ2638" s="69"/>
      <c r="BA2638" s="69"/>
      <c r="BB2638" s="69"/>
      <c r="BC2638" s="69"/>
      <c r="BD2638" s="69"/>
      <c r="BE2638" s="69"/>
      <c r="BF2638" s="69"/>
      <c r="BG2638" s="69"/>
      <c r="BH2638" s="69"/>
      <c r="BI2638" s="69"/>
      <c r="BJ2638" s="69"/>
      <c r="BK2638" s="69"/>
      <c r="BL2638" s="69"/>
      <c r="BM2638" s="69"/>
      <c r="BN2638" s="69"/>
      <c r="BO2638" s="69"/>
      <c r="BP2638" s="69"/>
      <c r="BQ2638" s="69"/>
      <c r="BR2638" s="69"/>
      <c r="BS2638" s="69"/>
      <c r="BT2638" s="69"/>
      <c r="BU2638" s="69"/>
      <c r="BV2638" s="69"/>
      <c r="BW2638" s="69"/>
      <c r="BX2638" s="69"/>
      <c r="BY2638" s="69"/>
      <c r="BZ2638" s="69"/>
      <c r="CA2638" s="69"/>
      <c r="CB2638" s="69"/>
      <c r="CC2638" s="69"/>
      <c r="CD2638" s="69"/>
      <c r="CE2638" s="69"/>
      <c r="CF2638" s="69"/>
      <c r="CG2638" s="69"/>
      <c r="CH2638" s="69"/>
      <c r="CI2638" s="69"/>
      <c r="CJ2638" s="69"/>
      <c r="CK2638" s="69"/>
      <c r="CL2638" s="69"/>
      <c r="CM2638" s="69"/>
      <c r="CN2638" s="69"/>
      <c r="CO2638" s="69"/>
      <c r="CP2638" s="69"/>
      <c r="CQ2638" s="69"/>
      <c r="CR2638" s="69"/>
      <c r="CS2638" s="69"/>
      <c r="CT2638" s="69"/>
      <c r="CU2638" s="69"/>
      <c r="CV2638" s="69"/>
      <c r="CW2638" s="69"/>
      <c r="CX2638" s="69"/>
      <c r="CY2638" s="69"/>
      <c r="CZ2638" s="69"/>
      <c r="DA2638" s="69"/>
      <c r="DB2638" s="69"/>
      <c r="DC2638" s="69"/>
      <c r="DD2638" s="69"/>
      <c r="DE2638" s="69"/>
      <c r="DF2638" s="69"/>
      <c r="DG2638" s="69"/>
      <c r="DH2638" s="69"/>
      <c r="DI2638" s="69"/>
      <c r="DJ2638" s="69"/>
      <c r="DK2638" s="69"/>
      <c r="DL2638" s="69"/>
      <c r="DM2638" s="69"/>
      <c r="DN2638" s="69"/>
      <c r="DO2638" s="69"/>
      <c r="DP2638" s="69"/>
      <c r="DQ2638" s="69"/>
      <c r="DR2638" s="69"/>
      <c r="DS2638" s="69"/>
      <c r="DT2638" s="69"/>
      <c r="DU2638" s="69"/>
      <c r="DV2638" s="69"/>
      <c r="DW2638" s="69"/>
      <c r="DX2638" s="69"/>
      <c r="DY2638" s="69"/>
      <c r="DZ2638" s="69"/>
      <c r="EA2638" s="69"/>
      <c r="EB2638" s="69"/>
      <c r="EC2638" s="69"/>
      <c r="ED2638" s="69"/>
      <c r="EE2638" s="69"/>
      <c r="EF2638" s="69"/>
      <c r="EG2638" s="69"/>
      <c r="EH2638" s="69"/>
      <c r="EI2638" s="69"/>
      <c r="EJ2638" s="69"/>
      <c r="EK2638" s="69"/>
      <c r="EL2638" s="69"/>
      <c r="EM2638" s="69"/>
      <c r="EN2638" s="69"/>
      <c r="EO2638" s="69"/>
      <c r="EP2638" s="69"/>
      <c r="EQ2638" s="69"/>
      <c r="ER2638" s="69"/>
      <c r="ES2638" s="69"/>
      <c r="ET2638" s="69"/>
      <c r="EU2638" s="69"/>
      <c r="EV2638" s="69"/>
      <c r="EW2638" s="69"/>
      <c r="EX2638" s="69"/>
      <c r="EY2638" s="69"/>
      <c r="EZ2638" s="69"/>
      <c r="FA2638" s="69"/>
      <c r="FB2638" s="69"/>
      <c r="FC2638" s="69"/>
      <c r="FD2638" s="69"/>
      <c r="FE2638" s="69"/>
      <c r="FF2638" s="69"/>
      <c r="FG2638" s="69"/>
      <c r="FH2638" s="69"/>
      <c r="FI2638" s="69"/>
      <c r="FJ2638" s="69"/>
      <c r="FK2638" s="69"/>
      <c r="FL2638" s="69"/>
      <c r="FM2638" s="69"/>
      <c r="FN2638" s="69"/>
      <c r="FO2638" s="69"/>
      <c r="FP2638" s="69"/>
      <c r="FQ2638" s="69"/>
      <c r="FR2638" s="69"/>
      <c r="FS2638" s="69"/>
      <c r="FT2638" s="69"/>
      <c r="FU2638" s="69"/>
      <c r="FV2638" s="69"/>
      <c r="FW2638" s="69"/>
      <c r="FX2638" s="69"/>
      <c r="FY2638" s="69"/>
      <c r="FZ2638" s="69"/>
      <c r="GA2638" s="69"/>
      <c r="GB2638" s="69"/>
      <c r="GC2638" s="69"/>
      <c r="GD2638" s="69"/>
      <c r="GE2638" s="69"/>
      <c r="GF2638" s="69"/>
      <c r="GG2638" s="69"/>
      <c r="GH2638" s="69"/>
      <c r="GI2638" s="69"/>
      <c r="GJ2638" s="69"/>
      <c r="GK2638" s="69"/>
      <c r="GL2638" s="69"/>
      <c r="GM2638" s="69"/>
      <c r="GN2638" s="69"/>
      <c r="GO2638" s="69"/>
      <c r="GP2638" s="69"/>
      <c r="GQ2638" s="69"/>
      <c r="GR2638" s="69"/>
      <c r="GS2638" s="69"/>
      <c r="GT2638" s="69"/>
      <c r="GU2638" s="69"/>
      <c r="GV2638" s="69"/>
      <c r="GW2638" s="69"/>
      <c r="GX2638" s="69"/>
      <c r="GY2638" s="69"/>
      <c r="GZ2638" s="69"/>
      <c r="HA2638" s="69"/>
      <c r="HB2638" s="69"/>
      <c r="HC2638" s="69"/>
      <c r="HD2638" s="69"/>
      <c r="HE2638" s="69"/>
      <c r="HF2638" s="69"/>
      <c r="HG2638" s="69"/>
      <c r="HH2638" s="69"/>
      <c r="HI2638" s="69"/>
      <c r="HJ2638" s="69"/>
      <c r="HK2638" s="69"/>
      <c r="HL2638" s="69"/>
      <c r="HM2638" s="69"/>
      <c r="HN2638" s="69"/>
      <c r="HO2638" s="69"/>
      <c r="HP2638" s="69"/>
      <c r="HQ2638" s="69"/>
      <c r="HR2638" s="69"/>
      <c r="HS2638" s="69"/>
      <c r="HT2638" s="69"/>
      <c r="HU2638" s="69"/>
      <c r="HV2638" s="69"/>
      <c r="HW2638" s="69"/>
      <c r="HX2638" s="69"/>
      <c r="HY2638" s="69"/>
      <c r="HZ2638" s="69"/>
      <c r="IA2638" s="69"/>
      <c r="IB2638" s="69"/>
      <c r="IC2638" s="69"/>
      <c r="ID2638" s="69"/>
      <c r="IE2638" s="69"/>
      <c r="IF2638" s="69"/>
      <c r="IG2638" s="69"/>
      <c r="IH2638" s="69"/>
      <c r="II2638" s="69"/>
      <c r="IJ2638" s="69"/>
      <c r="IK2638" s="69"/>
      <c r="IL2638" s="69"/>
      <c r="IM2638" s="69"/>
      <c r="IN2638" s="69"/>
    </row>
    <row r="2639" spans="1:248" s="70" customFormat="1" ht="47.1" customHeight="1" x14ac:dyDescent="0.2">
      <c r="A2639" s="33" t="s">
        <v>1489</v>
      </c>
      <c r="B2639" s="83">
        <v>52312</v>
      </c>
      <c r="C2639" s="34" t="s">
        <v>1490</v>
      </c>
      <c r="D2639" s="314">
        <v>30430</v>
      </c>
      <c r="E2639" s="69"/>
      <c r="F2639" s="69"/>
      <c r="G2639" s="69"/>
      <c r="H2639" s="69"/>
      <c r="I2639" s="69"/>
      <c r="J2639" s="69"/>
      <c r="N2639" s="69"/>
      <c r="O2639" s="69"/>
      <c r="P2639" s="69"/>
      <c r="Q2639" s="69"/>
      <c r="R2639" s="69"/>
      <c r="S2639" s="69"/>
      <c r="T2639" s="69"/>
      <c r="U2639" s="69"/>
      <c r="V2639" s="69"/>
      <c r="W2639" s="69"/>
      <c r="X2639" s="69"/>
      <c r="Y2639" s="69"/>
      <c r="Z2639" s="69"/>
      <c r="AA2639" s="69"/>
      <c r="AB2639" s="69"/>
      <c r="AC2639" s="69"/>
      <c r="AD2639" s="69"/>
      <c r="AE2639" s="69"/>
      <c r="AF2639" s="69"/>
      <c r="AG2639" s="69"/>
      <c r="AH2639" s="69"/>
      <c r="AI2639" s="69"/>
      <c r="AJ2639" s="69"/>
      <c r="AK2639" s="69"/>
      <c r="AL2639" s="69"/>
      <c r="AM2639" s="69"/>
      <c r="AN2639" s="69"/>
      <c r="AO2639" s="69"/>
      <c r="AP2639" s="69"/>
      <c r="AQ2639" s="69"/>
      <c r="AR2639" s="69"/>
      <c r="AS2639" s="69"/>
      <c r="AT2639" s="69"/>
      <c r="AU2639" s="69"/>
      <c r="AV2639" s="69"/>
      <c r="AW2639" s="69"/>
      <c r="AX2639" s="69"/>
      <c r="AY2639" s="69"/>
      <c r="AZ2639" s="69"/>
      <c r="BA2639" s="69"/>
      <c r="BB2639" s="69"/>
      <c r="BC2639" s="69"/>
      <c r="BD2639" s="69"/>
      <c r="BE2639" s="69"/>
      <c r="BF2639" s="69"/>
      <c r="BG2639" s="69"/>
      <c r="BH2639" s="69"/>
      <c r="BI2639" s="69"/>
      <c r="BJ2639" s="69"/>
      <c r="BK2639" s="69"/>
      <c r="BL2639" s="69"/>
      <c r="BM2639" s="69"/>
      <c r="BN2639" s="69"/>
      <c r="BO2639" s="69"/>
      <c r="BP2639" s="69"/>
      <c r="BQ2639" s="69"/>
      <c r="BR2639" s="69"/>
      <c r="BS2639" s="69"/>
      <c r="BT2639" s="69"/>
      <c r="BU2639" s="69"/>
      <c r="BV2639" s="69"/>
      <c r="BW2639" s="69"/>
      <c r="BX2639" s="69"/>
      <c r="BY2639" s="69"/>
      <c r="BZ2639" s="69"/>
      <c r="CA2639" s="69"/>
      <c r="CB2639" s="69"/>
      <c r="CC2639" s="69"/>
      <c r="CD2639" s="69"/>
      <c r="CE2639" s="69"/>
      <c r="CF2639" s="69"/>
      <c r="CG2639" s="69"/>
      <c r="CH2639" s="69"/>
      <c r="CI2639" s="69"/>
      <c r="CJ2639" s="69"/>
      <c r="CK2639" s="69"/>
      <c r="CL2639" s="69"/>
      <c r="CM2639" s="69"/>
      <c r="CN2639" s="69"/>
      <c r="CO2639" s="69"/>
      <c r="CP2639" s="69"/>
      <c r="CQ2639" s="69"/>
      <c r="CR2639" s="69"/>
      <c r="CS2639" s="69"/>
      <c r="CT2639" s="69"/>
      <c r="CU2639" s="69"/>
      <c r="CV2639" s="69"/>
      <c r="CW2639" s="69"/>
      <c r="CX2639" s="69"/>
      <c r="CY2639" s="69"/>
      <c r="CZ2639" s="69"/>
      <c r="DA2639" s="69"/>
      <c r="DB2639" s="69"/>
      <c r="DC2639" s="69"/>
      <c r="DD2639" s="69"/>
      <c r="DE2639" s="69"/>
      <c r="DF2639" s="69"/>
      <c r="DG2639" s="69"/>
      <c r="DH2639" s="69"/>
      <c r="DI2639" s="69"/>
      <c r="DJ2639" s="69"/>
      <c r="DK2639" s="69"/>
      <c r="DL2639" s="69"/>
      <c r="DM2639" s="69"/>
      <c r="DN2639" s="69"/>
      <c r="DO2639" s="69"/>
      <c r="DP2639" s="69"/>
      <c r="DQ2639" s="69"/>
      <c r="DR2639" s="69"/>
      <c r="DS2639" s="69"/>
      <c r="DT2639" s="69"/>
      <c r="DU2639" s="69"/>
      <c r="DV2639" s="69"/>
      <c r="DW2639" s="69"/>
      <c r="DX2639" s="69"/>
      <c r="DY2639" s="69"/>
      <c r="DZ2639" s="69"/>
      <c r="EA2639" s="69"/>
      <c r="EB2639" s="69"/>
      <c r="EC2639" s="69"/>
      <c r="ED2639" s="69"/>
      <c r="EE2639" s="69"/>
      <c r="EF2639" s="69"/>
      <c r="EG2639" s="69"/>
      <c r="EH2639" s="69"/>
      <c r="EI2639" s="69"/>
      <c r="EJ2639" s="69"/>
      <c r="EK2639" s="69"/>
      <c r="EL2639" s="69"/>
      <c r="EM2639" s="69"/>
      <c r="EN2639" s="69"/>
      <c r="EO2639" s="69"/>
      <c r="EP2639" s="69"/>
      <c r="EQ2639" s="69"/>
      <c r="ER2639" s="69"/>
      <c r="ES2639" s="69"/>
      <c r="ET2639" s="69"/>
      <c r="EU2639" s="69"/>
      <c r="EV2639" s="69"/>
      <c r="EW2639" s="69"/>
      <c r="EX2639" s="69"/>
      <c r="EY2639" s="69"/>
      <c r="EZ2639" s="69"/>
      <c r="FA2639" s="69"/>
      <c r="FB2639" s="69"/>
      <c r="FC2639" s="69"/>
      <c r="FD2639" s="69"/>
      <c r="FE2639" s="69"/>
      <c r="FF2639" s="69"/>
      <c r="FG2639" s="69"/>
      <c r="FH2639" s="69"/>
      <c r="FI2639" s="69"/>
      <c r="FJ2639" s="69"/>
      <c r="FK2639" s="69"/>
      <c r="FL2639" s="69"/>
      <c r="FM2639" s="69"/>
      <c r="FN2639" s="69"/>
      <c r="FO2639" s="69"/>
      <c r="FP2639" s="69"/>
      <c r="FQ2639" s="69"/>
      <c r="FR2639" s="69"/>
      <c r="FS2639" s="69"/>
      <c r="FT2639" s="69"/>
      <c r="FU2639" s="69"/>
      <c r="FV2639" s="69"/>
      <c r="FW2639" s="69"/>
      <c r="FX2639" s="69"/>
      <c r="FY2639" s="69"/>
      <c r="FZ2639" s="69"/>
      <c r="GA2639" s="69"/>
      <c r="GB2639" s="69"/>
      <c r="GC2639" s="69"/>
      <c r="GD2639" s="69"/>
      <c r="GE2639" s="69"/>
      <c r="GF2639" s="69"/>
      <c r="GG2639" s="69"/>
      <c r="GH2639" s="69"/>
      <c r="GI2639" s="69"/>
      <c r="GJ2639" s="69"/>
      <c r="GK2639" s="69"/>
      <c r="GL2639" s="69"/>
      <c r="GM2639" s="69"/>
      <c r="GN2639" s="69"/>
      <c r="GO2639" s="69"/>
      <c r="GP2639" s="69"/>
      <c r="GQ2639" s="69"/>
      <c r="GR2639" s="69"/>
      <c r="GS2639" s="69"/>
      <c r="GT2639" s="69"/>
      <c r="GU2639" s="69"/>
      <c r="GV2639" s="69"/>
      <c r="GW2639" s="69"/>
      <c r="GX2639" s="69"/>
      <c r="GY2639" s="69"/>
      <c r="GZ2639" s="69"/>
      <c r="HA2639" s="69"/>
      <c r="HB2639" s="69"/>
      <c r="HC2639" s="69"/>
      <c r="HD2639" s="69"/>
      <c r="HE2639" s="69"/>
      <c r="HF2639" s="69"/>
      <c r="HG2639" s="69"/>
      <c r="HH2639" s="69"/>
      <c r="HI2639" s="69"/>
      <c r="HJ2639" s="69"/>
      <c r="HK2639" s="69"/>
      <c r="HL2639" s="69"/>
      <c r="HM2639" s="69"/>
      <c r="HN2639" s="69"/>
      <c r="HO2639" s="69"/>
      <c r="HP2639" s="69"/>
      <c r="HQ2639" s="69"/>
      <c r="HR2639" s="69"/>
      <c r="HS2639" s="69"/>
      <c r="HT2639" s="69"/>
      <c r="HU2639" s="69"/>
      <c r="HV2639" s="69"/>
      <c r="HW2639" s="69"/>
      <c r="HX2639" s="69"/>
      <c r="HY2639" s="69"/>
      <c r="HZ2639" s="69"/>
      <c r="IA2639" s="69"/>
      <c r="IB2639" s="69"/>
      <c r="IC2639" s="69"/>
      <c r="ID2639" s="69"/>
      <c r="IE2639" s="69"/>
      <c r="IF2639" s="69"/>
      <c r="IG2639" s="69"/>
      <c r="IH2639" s="69"/>
      <c r="II2639" s="69"/>
      <c r="IJ2639" s="69"/>
      <c r="IK2639" s="69"/>
      <c r="IL2639" s="69"/>
      <c r="IM2639" s="69"/>
      <c r="IN2639" s="69"/>
    </row>
    <row r="2640" spans="1:248" s="70" customFormat="1" ht="47.1" customHeight="1" x14ac:dyDescent="0.2">
      <c r="A2640" s="33" t="s">
        <v>1489</v>
      </c>
      <c r="B2640" s="83">
        <v>52313</v>
      </c>
      <c r="C2640" s="34" t="s">
        <v>1491</v>
      </c>
      <c r="D2640" s="314">
        <v>31470</v>
      </c>
      <c r="E2640" s="69"/>
      <c r="F2640" s="69"/>
      <c r="G2640" s="69"/>
      <c r="H2640" s="69"/>
      <c r="I2640" s="69"/>
      <c r="J2640" s="69"/>
      <c r="N2640" s="69"/>
      <c r="O2640" s="69"/>
      <c r="P2640" s="69"/>
      <c r="Q2640" s="69"/>
      <c r="R2640" s="69"/>
      <c r="S2640" s="69"/>
      <c r="T2640" s="69"/>
      <c r="U2640" s="69"/>
      <c r="V2640" s="69"/>
      <c r="W2640" s="69"/>
      <c r="X2640" s="69"/>
      <c r="Y2640" s="69"/>
      <c r="Z2640" s="69"/>
      <c r="AA2640" s="69"/>
      <c r="AB2640" s="69"/>
      <c r="AC2640" s="69"/>
      <c r="AD2640" s="69"/>
      <c r="AE2640" s="69"/>
      <c r="AF2640" s="69"/>
      <c r="AG2640" s="69"/>
      <c r="AH2640" s="69"/>
      <c r="AI2640" s="69"/>
      <c r="AJ2640" s="69"/>
      <c r="AK2640" s="69"/>
      <c r="AL2640" s="69"/>
      <c r="AM2640" s="69"/>
      <c r="AN2640" s="69"/>
      <c r="AO2640" s="69"/>
      <c r="AP2640" s="69"/>
      <c r="AQ2640" s="69"/>
      <c r="AR2640" s="69"/>
      <c r="AS2640" s="69"/>
      <c r="AT2640" s="69"/>
      <c r="AU2640" s="69"/>
      <c r="AV2640" s="69"/>
      <c r="AW2640" s="69"/>
      <c r="AX2640" s="69"/>
      <c r="AY2640" s="69"/>
      <c r="AZ2640" s="69"/>
      <c r="BA2640" s="69"/>
      <c r="BB2640" s="69"/>
      <c r="BC2640" s="69"/>
      <c r="BD2640" s="69"/>
      <c r="BE2640" s="69"/>
      <c r="BF2640" s="69"/>
      <c r="BG2640" s="69"/>
      <c r="BH2640" s="69"/>
      <c r="BI2640" s="69"/>
      <c r="BJ2640" s="69"/>
      <c r="BK2640" s="69"/>
      <c r="BL2640" s="69"/>
      <c r="BM2640" s="69"/>
      <c r="BN2640" s="69"/>
      <c r="BO2640" s="69"/>
      <c r="BP2640" s="69"/>
      <c r="BQ2640" s="69"/>
      <c r="BR2640" s="69"/>
      <c r="BS2640" s="69"/>
      <c r="BT2640" s="69"/>
      <c r="BU2640" s="69"/>
      <c r="BV2640" s="69"/>
      <c r="BW2640" s="69"/>
      <c r="BX2640" s="69"/>
      <c r="BY2640" s="69"/>
      <c r="BZ2640" s="69"/>
      <c r="CA2640" s="69"/>
      <c r="CB2640" s="69"/>
      <c r="CC2640" s="69"/>
      <c r="CD2640" s="69"/>
      <c r="CE2640" s="69"/>
      <c r="CF2640" s="69"/>
      <c r="CG2640" s="69"/>
      <c r="CH2640" s="69"/>
      <c r="CI2640" s="69"/>
      <c r="CJ2640" s="69"/>
      <c r="CK2640" s="69"/>
      <c r="CL2640" s="69"/>
      <c r="CM2640" s="69"/>
      <c r="CN2640" s="69"/>
      <c r="CO2640" s="69"/>
      <c r="CP2640" s="69"/>
      <c r="CQ2640" s="69"/>
      <c r="CR2640" s="69"/>
      <c r="CS2640" s="69"/>
      <c r="CT2640" s="69"/>
      <c r="CU2640" s="69"/>
      <c r="CV2640" s="69"/>
      <c r="CW2640" s="69"/>
      <c r="CX2640" s="69"/>
      <c r="CY2640" s="69"/>
      <c r="CZ2640" s="69"/>
      <c r="DA2640" s="69"/>
      <c r="DB2640" s="69"/>
      <c r="DC2640" s="69"/>
      <c r="DD2640" s="69"/>
      <c r="DE2640" s="69"/>
      <c r="DF2640" s="69"/>
      <c r="DG2640" s="69"/>
      <c r="DH2640" s="69"/>
      <c r="DI2640" s="69"/>
      <c r="DJ2640" s="69"/>
      <c r="DK2640" s="69"/>
      <c r="DL2640" s="69"/>
      <c r="DM2640" s="69"/>
      <c r="DN2640" s="69"/>
      <c r="DO2640" s="69"/>
      <c r="DP2640" s="69"/>
      <c r="DQ2640" s="69"/>
      <c r="DR2640" s="69"/>
      <c r="DS2640" s="69"/>
      <c r="DT2640" s="69"/>
      <c r="DU2640" s="69"/>
      <c r="DV2640" s="69"/>
      <c r="DW2640" s="69"/>
      <c r="DX2640" s="69"/>
      <c r="DY2640" s="69"/>
      <c r="DZ2640" s="69"/>
      <c r="EA2640" s="69"/>
      <c r="EB2640" s="69"/>
      <c r="EC2640" s="69"/>
      <c r="ED2640" s="69"/>
      <c r="EE2640" s="69"/>
      <c r="EF2640" s="69"/>
      <c r="EG2640" s="69"/>
      <c r="EH2640" s="69"/>
      <c r="EI2640" s="69"/>
      <c r="EJ2640" s="69"/>
      <c r="EK2640" s="69"/>
      <c r="EL2640" s="69"/>
      <c r="EM2640" s="69"/>
      <c r="EN2640" s="69"/>
      <c r="EO2640" s="69"/>
      <c r="EP2640" s="69"/>
      <c r="EQ2640" s="69"/>
      <c r="ER2640" s="69"/>
      <c r="ES2640" s="69"/>
      <c r="ET2640" s="69"/>
      <c r="EU2640" s="69"/>
      <c r="EV2640" s="69"/>
      <c r="EW2640" s="69"/>
      <c r="EX2640" s="69"/>
      <c r="EY2640" s="69"/>
      <c r="EZ2640" s="69"/>
      <c r="FA2640" s="69"/>
      <c r="FB2640" s="69"/>
      <c r="FC2640" s="69"/>
      <c r="FD2640" s="69"/>
      <c r="FE2640" s="69"/>
      <c r="FF2640" s="69"/>
      <c r="FG2640" s="69"/>
      <c r="FH2640" s="69"/>
      <c r="FI2640" s="69"/>
      <c r="FJ2640" s="69"/>
      <c r="FK2640" s="69"/>
      <c r="FL2640" s="69"/>
      <c r="FM2640" s="69"/>
      <c r="FN2640" s="69"/>
      <c r="FO2640" s="69"/>
      <c r="FP2640" s="69"/>
      <c r="FQ2640" s="69"/>
      <c r="FR2640" s="69"/>
      <c r="FS2640" s="69"/>
      <c r="FT2640" s="69"/>
      <c r="FU2640" s="69"/>
      <c r="FV2640" s="69"/>
      <c r="FW2640" s="69"/>
      <c r="FX2640" s="69"/>
      <c r="FY2640" s="69"/>
      <c r="FZ2640" s="69"/>
      <c r="GA2640" s="69"/>
      <c r="GB2640" s="69"/>
      <c r="GC2640" s="69"/>
      <c r="GD2640" s="69"/>
      <c r="GE2640" s="69"/>
      <c r="GF2640" s="69"/>
      <c r="GG2640" s="69"/>
      <c r="GH2640" s="69"/>
      <c r="GI2640" s="69"/>
      <c r="GJ2640" s="69"/>
      <c r="GK2640" s="69"/>
      <c r="GL2640" s="69"/>
      <c r="GM2640" s="69"/>
      <c r="GN2640" s="69"/>
      <c r="GO2640" s="69"/>
      <c r="GP2640" s="69"/>
      <c r="GQ2640" s="69"/>
      <c r="GR2640" s="69"/>
      <c r="GS2640" s="69"/>
      <c r="GT2640" s="69"/>
      <c r="GU2640" s="69"/>
      <c r="GV2640" s="69"/>
      <c r="GW2640" s="69"/>
      <c r="GX2640" s="69"/>
      <c r="GY2640" s="69"/>
      <c r="GZ2640" s="69"/>
      <c r="HA2640" s="69"/>
      <c r="HB2640" s="69"/>
      <c r="HC2640" s="69"/>
      <c r="HD2640" s="69"/>
      <c r="HE2640" s="69"/>
      <c r="HF2640" s="69"/>
      <c r="HG2640" s="69"/>
      <c r="HH2640" s="69"/>
      <c r="HI2640" s="69"/>
      <c r="HJ2640" s="69"/>
      <c r="HK2640" s="69"/>
      <c r="HL2640" s="69"/>
      <c r="HM2640" s="69"/>
      <c r="HN2640" s="69"/>
      <c r="HO2640" s="69"/>
      <c r="HP2640" s="69"/>
      <c r="HQ2640" s="69"/>
      <c r="HR2640" s="69"/>
      <c r="HS2640" s="69"/>
      <c r="HT2640" s="69"/>
      <c r="HU2640" s="69"/>
      <c r="HV2640" s="69"/>
      <c r="HW2640" s="69"/>
      <c r="HX2640" s="69"/>
      <c r="HY2640" s="69"/>
      <c r="HZ2640" s="69"/>
      <c r="IA2640" s="69"/>
      <c r="IB2640" s="69"/>
      <c r="IC2640" s="69"/>
      <c r="ID2640" s="69"/>
      <c r="IE2640" s="69"/>
      <c r="IF2640" s="69"/>
      <c r="IG2640" s="69"/>
      <c r="IH2640" s="69"/>
      <c r="II2640" s="69"/>
      <c r="IJ2640" s="69"/>
      <c r="IK2640" s="69"/>
      <c r="IL2640" s="69"/>
      <c r="IM2640" s="69"/>
      <c r="IN2640" s="69"/>
    </row>
    <row r="2641" spans="1:248" s="70" customFormat="1" ht="47.1" customHeight="1" x14ac:dyDescent="0.2">
      <c r="A2641" s="33" t="s">
        <v>1489</v>
      </c>
      <c r="B2641" s="83">
        <v>52314</v>
      </c>
      <c r="C2641" s="34" t="s">
        <v>1492</v>
      </c>
      <c r="D2641" s="314">
        <v>33600</v>
      </c>
      <c r="E2641" s="69"/>
      <c r="F2641" s="69"/>
      <c r="G2641" s="69"/>
      <c r="H2641" s="69"/>
      <c r="I2641" s="69"/>
      <c r="J2641" s="69"/>
      <c r="N2641" s="69"/>
      <c r="O2641" s="69"/>
      <c r="P2641" s="69"/>
      <c r="Q2641" s="69"/>
      <c r="R2641" s="69"/>
      <c r="S2641" s="69"/>
      <c r="T2641" s="69"/>
      <c r="U2641" s="69"/>
      <c r="V2641" s="69"/>
      <c r="W2641" s="69"/>
      <c r="X2641" s="69"/>
      <c r="Y2641" s="69"/>
      <c r="Z2641" s="69"/>
      <c r="AA2641" s="69"/>
      <c r="AB2641" s="69"/>
      <c r="AC2641" s="69"/>
      <c r="AD2641" s="69"/>
      <c r="AE2641" s="69"/>
      <c r="AF2641" s="69"/>
      <c r="AG2641" s="69"/>
      <c r="AH2641" s="69"/>
      <c r="AI2641" s="69"/>
      <c r="AJ2641" s="69"/>
      <c r="AK2641" s="69"/>
      <c r="AL2641" s="69"/>
      <c r="AM2641" s="69"/>
      <c r="AN2641" s="69"/>
      <c r="AO2641" s="69"/>
      <c r="AP2641" s="69"/>
      <c r="AQ2641" s="69"/>
      <c r="AR2641" s="69"/>
      <c r="AS2641" s="69"/>
      <c r="AT2641" s="69"/>
      <c r="AU2641" s="69"/>
      <c r="AV2641" s="69"/>
      <c r="AW2641" s="69"/>
      <c r="AX2641" s="69"/>
      <c r="AY2641" s="69"/>
      <c r="AZ2641" s="69"/>
      <c r="BA2641" s="69"/>
      <c r="BB2641" s="69"/>
      <c r="BC2641" s="69"/>
      <c r="BD2641" s="69"/>
      <c r="BE2641" s="69"/>
      <c r="BF2641" s="69"/>
      <c r="BG2641" s="69"/>
      <c r="BH2641" s="69"/>
      <c r="BI2641" s="69"/>
      <c r="BJ2641" s="69"/>
      <c r="BK2641" s="69"/>
      <c r="BL2641" s="69"/>
      <c r="BM2641" s="69"/>
      <c r="BN2641" s="69"/>
      <c r="BO2641" s="69"/>
      <c r="BP2641" s="69"/>
      <c r="BQ2641" s="69"/>
      <c r="BR2641" s="69"/>
      <c r="BS2641" s="69"/>
      <c r="BT2641" s="69"/>
      <c r="BU2641" s="69"/>
      <c r="BV2641" s="69"/>
      <c r="BW2641" s="69"/>
      <c r="BX2641" s="69"/>
      <c r="BY2641" s="69"/>
      <c r="BZ2641" s="69"/>
      <c r="CA2641" s="69"/>
      <c r="CB2641" s="69"/>
      <c r="CC2641" s="69"/>
      <c r="CD2641" s="69"/>
      <c r="CE2641" s="69"/>
      <c r="CF2641" s="69"/>
      <c r="CG2641" s="69"/>
      <c r="CH2641" s="69"/>
      <c r="CI2641" s="69"/>
      <c r="CJ2641" s="69"/>
      <c r="CK2641" s="69"/>
      <c r="CL2641" s="69"/>
      <c r="CM2641" s="69"/>
      <c r="CN2641" s="69"/>
      <c r="CO2641" s="69"/>
      <c r="CP2641" s="69"/>
      <c r="CQ2641" s="69"/>
      <c r="CR2641" s="69"/>
      <c r="CS2641" s="69"/>
      <c r="CT2641" s="69"/>
      <c r="CU2641" s="69"/>
      <c r="CV2641" s="69"/>
      <c r="CW2641" s="69"/>
      <c r="CX2641" s="69"/>
      <c r="CY2641" s="69"/>
      <c r="CZ2641" s="69"/>
      <c r="DA2641" s="69"/>
      <c r="DB2641" s="69"/>
      <c r="DC2641" s="69"/>
      <c r="DD2641" s="69"/>
      <c r="DE2641" s="69"/>
      <c r="DF2641" s="69"/>
      <c r="DG2641" s="69"/>
      <c r="DH2641" s="69"/>
      <c r="DI2641" s="69"/>
      <c r="DJ2641" s="69"/>
      <c r="DK2641" s="69"/>
      <c r="DL2641" s="69"/>
      <c r="DM2641" s="69"/>
      <c r="DN2641" s="69"/>
      <c r="DO2641" s="69"/>
      <c r="DP2641" s="69"/>
      <c r="DQ2641" s="69"/>
      <c r="DR2641" s="69"/>
      <c r="DS2641" s="69"/>
      <c r="DT2641" s="69"/>
      <c r="DU2641" s="69"/>
      <c r="DV2641" s="69"/>
      <c r="DW2641" s="69"/>
      <c r="DX2641" s="69"/>
      <c r="DY2641" s="69"/>
      <c r="DZ2641" s="69"/>
      <c r="EA2641" s="69"/>
      <c r="EB2641" s="69"/>
      <c r="EC2641" s="69"/>
      <c r="ED2641" s="69"/>
      <c r="EE2641" s="69"/>
      <c r="EF2641" s="69"/>
      <c r="EG2641" s="69"/>
      <c r="EH2641" s="69"/>
      <c r="EI2641" s="69"/>
      <c r="EJ2641" s="69"/>
      <c r="EK2641" s="69"/>
      <c r="EL2641" s="69"/>
      <c r="EM2641" s="69"/>
      <c r="EN2641" s="69"/>
      <c r="EO2641" s="69"/>
      <c r="EP2641" s="69"/>
      <c r="EQ2641" s="69"/>
      <c r="ER2641" s="69"/>
      <c r="ES2641" s="69"/>
      <c r="ET2641" s="69"/>
      <c r="EU2641" s="69"/>
      <c r="EV2641" s="69"/>
      <c r="EW2641" s="69"/>
      <c r="EX2641" s="69"/>
      <c r="EY2641" s="69"/>
      <c r="EZ2641" s="69"/>
      <c r="FA2641" s="69"/>
      <c r="FB2641" s="69"/>
      <c r="FC2641" s="69"/>
      <c r="FD2641" s="69"/>
      <c r="FE2641" s="69"/>
      <c r="FF2641" s="69"/>
      <c r="FG2641" s="69"/>
      <c r="FH2641" s="69"/>
      <c r="FI2641" s="69"/>
      <c r="FJ2641" s="69"/>
      <c r="FK2641" s="69"/>
      <c r="FL2641" s="69"/>
      <c r="FM2641" s="69"/>
      <c r="FN2641" s="69"/>
      <c r="FO2641" s="69"/>
      <c r="FP2641" s="69"/>
      <c r="FQ2641" s="69"/>
      <c r="FR2641" s="69"/>
      <c r="FS2641" s="69"/>
      <c r="FT2641" s="69"/>
      <c r="FU2641" s="69"/>
      <c r="FV2641" s="69"/>
      <c r="FW2641" s="69"/>
      <c r="FX2641" s="69"/>
      <c r="FY2641" s="69"/>
      <c r="FZ2641" s="69"/>
      <c r="GA2641" s="69"/>
      <c r="GB2641" s="69"/>
      <c r="GC2641" s="69"/>
      <c r="GD2641" s="69"/>
      <c r="GE2641" s="69"/>
      <c r="GF2641" s="69"/>
      <c r="GG2641" s="69"/>
      <c r="GH2641" s="69"/>
      <c r="GI2641" s="69"/>
      <c r="GJ2641" s="69"/>
      <c r="GK2641" s="69"/>
      <c r="GL2641" s="69"/>
      <c r="GM2641" s="69"/>
      <c r="GN2641" s="69"/>
      <c r="GO2641" s="69"/>
      <c r="GP2641" s="69"/>
      <c r="GQ2641" s="69"/>
      <c r="GR2641" s="69"/>
      <c r="GS2641" s="69"/>
      <c r="GT2641" s="69"/>
      <c r="GU2641" s="69"/>
      <c r="GV2641" s="69"/>
      <c r="GW2641" s="69"/>
      <c r="GX2641" s="69"/>
      <c r="GY2641" s="69"/>
      <c r="GZ2641" s="69"/>
      <c r="HA2641" s="69"/>
      <c r="HB2641" s="69"/>
      <c r="HC2641" s="69"/>
      <c r="HD2641" s="69"/>
      <c r="HE2641" s="69"/>
      <c r="HF2641" s="69"/>
      <c r="HG2641" s="69"/>
      <c r="HH2641" s="69"/>
      <c r="HI2641" s="69"/>
      <c r="HJ2641" s="69"/>
      <c r="HK2641" s="69"/>
      <c r="HL2641" s="69"/>
      <c r="HM2641" s="69"/>
      <c r="HN2641" s="69"/>
      <c r="HO2641" s="69"/>
      <c r="HP2641" s="69"/>
      <c r="HQ2641" s="69"/>
      <c r="HR2641" s="69"/>
      <c r="HS2641" s="69"/>
      <c r="HT2641" s="69"/>
      <c r="HU2641" s="69"/>
      <c r="HV2641" s="69"/>
      <c r="HW2641" s="69"/>
      <c r="HX2641" s="69"/>
      <c r="HY2641" s="69"/>
      <c r="HZ2641" s="69"/>
      <c r="IA2641" s="69"/>
      <c r="IB2641" s="69"/>
      <c r="IC2641" s="69"/>
      <c r="ID2641" s="69"/>
      <c r="IE2641" s="69"/>
      <c r="IF2641" s="69"/>
      <c r="IG2641" s="69"/>
      <c r="IH2641" s="69"/>
      <c r="II2641" s="69"/>
      <c r="IJ2641" s="69"/>
      <c r="IK2641" s="69"/>
      <c r="IL2641" s="69"/>
      <c r="IM2641" s="69"/>
      <c r="IN2641" s="69"/>
    </row>
    <row r="2642" spans="1:248" s="70" customFormat="1" ht="32.1" customHeight="1" x14ac:dyDescent="0.2">
      <c r="A2642" s="33" t="s">
        <v>1489</v>
      </c>
      <c r="B2642" s="83">
        <v>52315</v>
      </c>
      <c r="C2642" s="34" t="s">
        <v>1493</v>
      </c>
      <c r="D2642" s="314">
        <v>34000</v>
      </c>
      <c r="E2642" s="69"/>
      <c r="F2642" s="69"/>
      <c r="G2642" s="69"/>
      <c r="H2642" s="69"/>
      <c r="I2642" s="69"/>
      <c r="J2642" s="69"/>
      <c r="N2642" s="69"/>
      <c r="O2642" s="69"/>
      <c r="P2642" s="69"/>
      <c r="Q2642" s="69"/>
      <c r="R2642" s="69"/>
      <c r="S2642" s="69"/>
      <c r="T2642" s="69"/>
      <c r="U2642" s="69"/>
      <c r="V2642" s="69"/>
      <c r="W2642" s="69"/>
      <c r="X2642" s="69"/>
      <c r="Y2642" s="69"/>
      <c r="Z2642" s="69"/>
      <c r="AA2642" s="69"/>
      <c r="AB2642" s="69"/>
      <c r="AC2642" s="69"/>
      <c r="AD2642" s="69"/>
      <c r="AE2642" s="69"/>
      <c r="AF2642" s="69"/>
      <c r="AG2642" s="69"/>
      <c r="AH2642" s="69"/>
      <c r="AI2642" s="69"/>
      <c r="AJ2642" s="69"/>
      <c r="AK2642" s="69"/>
      <c r="AL2642" s="69"/>
      <c r="AM2642" s="69"/>
      <c r="AN2642" s="69"/>
      <c r="AO2642" s="69"/>
      <c r="AP2642" s="69"/>
      <c r="AQ2642" s="69"/>
      <c r="AR2642" s="69"/>
      <c r="AS2642" s="69"/>
      <c r="AT2642" s="69"/>
      <c r="AU2642" s="69"/>
      <c r="AV2642" s="69"/>
      <c r="AW2642" s="69"/>
      <c r="AX2642" s="69"/>
      <c r="AY2642" s="69"/>
      <c r="AZ2642" s="69"/>
      <c r="BA2642" s="69"/>
      <c r="BB2642" s="69"/>
      <c r="BC2642" s="69"/>
      <c r="BD2642" s="69"/>
      <c r="BE2642" s="69"/>
      <c r="BF2642" s="69"/>
      <c r="BG2642" s="69"/>
      <c r="BH2642" s="69"/>
      <c r="BI2642" s="69"/>
      <c r="BJ2642" s="69"/>
      <c r="BK2642" s="69"/>
      <c r="BL2642" s="69"/>
      <c r="BM2642" s="69"/>
      <c r="BN2642" s="69"/>
      <c r="BO2642" s="69"/>
      <c r="BP2642" s="69"/>
      <c r="BQ2642" s="69"/>
      <c r="BR2642" s="69"/>
      <c r="BS2642" s="69"/>
      <c r="BT2642" s="69"/>
      <c r="BU2642" s="69"/>
      <c r="BV2642" s="69"/>
      <c r="BW2642" s="69"/>
      <c r="BX2642" s="69"/>
      <c r="BY2642" s="69"/>
      <c r="BZ2642" s="69"/>
      <c r="CA2642" s="69"/>
      <c r="CB2642" s="69"/>
      <c r="CC2642" s="69"/>
      <c r="CD2642" s="69"/>
      <c r="CE2642" s="69"/>
      <c r="CF2642" s="69"/>
      <c r="CG2642" s="69"/>
      <c r="CH2642" s="69"/>
      <c r="CI2642" s="69"/>
      <c r="CJ2642" s="69"/>
      <c r="CK2642" s="69"/>
      <c r="CL2642" s="69"/>
      <c r="CM2642" s="69"/>
      <c r="CN2642" s="69"/>
      <c r="CO2642" s="69"/>
      <c r="CP2642" s="69"/>
      <c r="CQ2642" s="69"/>
      <c r="CR2642" s="69"/>
      <c r="CS2642" s="69"/>
      <c r="CT2642" s="69"/>
      <c r="CU2642" s="69"/>
      <c r="CV2642" s="69"/>
      <c r="CW2642" s="69"/>
      <c r="CX2642" s="69"/>
      <c r="CY2642" s="69"/>
      <c r="CZ2642" s="69"/>
      <c r="DA2642" s="69"/>
      <c r="DB2642" s="69"/>
      <c r="DC2642" s="69"/>
      <c r="DD2642" s="69"/>
      <c r="DE2642" s="69"/>
      <c r="DF2642" s="69"/>
      <c r="DG2642" s="69"/>
      <c r="DH2642" s="69"/>
      <c r="DI2642" s="69"/>
      <c r="DJ2642" s="69"/>
      <c r="DK2642" s="69"/>
      <c r="DL2642" s="69"/>
      <c r="DM2642" s="69"/>
      <c r="DN2642" s="69"/>
      <c r="DO2642" s="69"/>
      <c r="DP2642" s="69"/>
      <c r="DQ2642" s="69"/>
      <c r="DR2642" s="69"/>
      <c r="DS2642" s="69"/>
      <c r="DT2642" s="69"/>
      <c r="DU2642" s="69"/>
      <c r="DV2642" s="69"/>
      <c r="DW2642" s="69"/>
      <c r="DX2642" s="69"/>
      <c r="DY2642" s="69"/>
      <c r="DZ2642" s="69"/>
      <c r="EA2642" s="69"/>
      <c r="EB2642" s="69"/>
      <c r="EC2642" s="69"/>
      <c r="ED2642" s="69"/>
      <c r="EE2642" s="69"/>
      <c r="EF2642" s="69"/>
      <c r="EG2642" s="69"/>
      <c r="EH2642" s="69"/>
      <c r="EI2642" s="69"/>
      <c r="EJ2642" s="69"/>
      <c r="EK2642" s="69"/>
      <c r="EL2642" s="69"/>
      <c r="EM2642" s="69"/>
      <c r="EN2642" s="69"/>
      <c r="EO2642" s="69"/>
      <c r="EP2642" s="69"/>
      <c r="EQ2642" s="69"/>
      <c r="ER2642" s="69"/>
      <c r="ES2642" s="69"/>
      <c r="ET2642" s="69"/>
      <c r="EU2642" s="69"/>
      <c r="EV2642" s="69"/>
      <c r="EW2642" s="69"/>
      <c r="EX2642" s="69"/>
      <c r="EY2642" s="69"/>
      <c r="EZ2642" s="69"/>
      <c r="FA2642" s="69"/>
      <c r="FB2642" s="69"/>
      <c r="FC2642" s="69"/>
      <c r="FD2642" s="69"/>
      <c r="FE2642" s="69"/>
      <c r="FF2642" s="69"/>
      <c r="FG2642" s="69"/>
      <c r="FH2642" s="69"/>
      <c r="FI2642" s="69"/>
      <c r="FJ2642" s="69"/>
      <c r="FK2642" s="69"/>
      <c r="FL2642" s="69"/>
      <c r="FM2642" s="69"/>
      <c r="FN2642" s="69"/>
      <c r="FO2642" s="69"/>
      <c r="FP2642" s="69"/>
      <c r="FQ2642" s="69"/>
      <c r="FR2642" s="69"/>
      <c r="FS2642" s="69"/>
      <c r="FT2642" s="69"/>
      <c r="FU2642" s="69"/>
      <c r="FV2642" s="69"/>
      <c r="FW2642" s="69"/>
      <c r="FX2642" s="69"/>
      <c r="FY2642" s="69"/>
      <c r="FZ2642" s="69"/>
      <c r="GA2642" s="69"/>
      <c r="GB2642" s="69"/>
      <c r="GC2642" s="69"/>
      <c r="GD2642" s="69"/>
      <c r="GE2642" s="69"/>
      <c r="GF2642" s="69"/>
      <c r="GG2642" s="69"/>
      <c r="GH2642" s="69"/>
      <c r="GI2642" s="69"/>
      <c r="GJ2642" s="69"/>
      <c r="GK2642" s="69"/>
      <c r="GL2642" s="69"/>
      <c r="GM2642" s="69"/>
      <c r="GN2642" s="69"/>
      <c r="GO2642" s="69"/>
      <c r="GP2642" s="69"/>
      <c r="GQ2642" s="69"/>
      <c r="GR2642" s="69"/>
      <c r="GS2642" s="69"/>
      <c r="GT2642" s="69"/>
      <c r="GU2642" s="69"/>
      <c r="GV2642" s="69"/>
      <c r="GW2642" s="69"/>
      <c r="GX2642" s="69"/>
      <c r="GY2642" s="69"/>
      <c r="GZ2642" s="69"/>
      <c r="HA2642" s="69"/>
      <c r="HB2642" s="69"/>
      <c r="HC2642" s="69"/>
      <c r="HD2642" s="69"/>
      <c r="HE2642" s="69"/>
      <c r="HF2642" s="69"/>
      <c r="HG2642" s="69"/>
      <c r="HH2642" s="69"/>
      <c r="HI2642" s="69"/>
      <c r="HJ2642" s="69"/>
      <c r="HK2642" s="69"/>
      <c r="HL2642" s="69"/>
      <c r="HM2642" s="69"/>
      <c r="HN2642" s="69"/>
      <c r="HO2642" s="69"/>
      <c r="HP2642" s="69"/>
      <c r="HQ2642" s="69"/>
      <c r="HR2642" s="69"/>
      <c r="HS2642" s="69"/>
      <c r="HT2642" s="69"/>
      <c r="HU2642" s="69"/>
      <c r="HV2642" s="69"/>
      <c r="HW2642" s="69"/>
      <c r="HX2642" s="69"/>
      <c r="HY2642" s="69"/>
      <c r="HZ2642" s="69"/>
      <c r="IA2642" s="69"/>
      <c r="IB2642" s="69"/>
      <c r="IC2642" s="69"/>
      <c r="ID2642" s="69"/>
      <c r="IE2642" s="69"/>
      <c r="IF2642" s="69"/>
      <c r="IG2642" s="69"/>
      <c r="IH2642" s="69"/>
      <c r="II2642" s="69"/>
      <c r="IJ2642" s="69"/>
      <c r="IK2642" s="69"/>
      <c r="IL2642" s="69"/>
      <c r="IM2642" s="69"/>
      <c r="IN2642" s="69"/>
    </row>
    <row r="2643" spans="1:248" s="70" customFormat="1" ht="47.1" customHeight="1" x14ac:dyDescent="0.2">
      <c r="A2643" s="33" t="s">
        <v>1494</v>
      </c>
      <c r="B2643" s="83">
        <v>52316</v>
      </c>
      <c r="C2643" s="34" t="s">
        <v>1495</v>
      </c>
      <c r="D2643" s="314">
        <v>21000</v>
      </c>
      <c r="E2643" s="69"/>
      <c r="F2643" s="69"/>
      <c r="G2643" s="69"/>
      <c r="H2643" s="69"/>
      <c r="I2643" s="69"/>
      <c r="J2643" s="69"/>
      <c r="N2643" s="69"/>
      <c r="O2643" s="69"/>
      <c r="P2643" s="69"/>
      <c r="Q2643" s="69"/>
      <c r="R2643" s="69"/>
      <c r="S2643" s="69"/>
      <c r="T2643" s="69"/>
      <c r="U2643" s="69"/>
      <c r="V2643" s="69"/>
      <c r="W2643" s="69"/>
      <c r="X2643" s="69"/>
      <c r="Y2643" s="69"/>
      <c r="Z2643" s="69"/>
      <c r="AA2643" s="69"/>
      <c r="AB2643" s="69"/>
      <c r="AC2643" s="69"/>
      <c r="AD2643" s="69"/>
      <c r="AE2643" s="69"/>
      <c r="AF2643" s="69"/>
      <c r="AG2643" s="69"/>
      <c r="AH2643" s="69"/>
      <c r="AI2643" s="69"/>
      <c r="AJ2643" s="69"/>
      <c r="AK2643" s="69"/>
      <c r="AL2643" s="69"/>
      <c r="AM2643" s="69"/>
      <c r="AN2643" s="69"/>
      <c r="AO2643" s="69"/>
      <c r="AP2643" s="69"/>
      <c r="AQ2643" s="69"/>
      <c r="AR2643" s="69"/>
      <c r="AS2643" s="69"/>
      <c r="AT2643" s="69"/>
      <c r="AU2643" s="69"/>
      <c r="AV2643" s="69"/>
      <c r="AW2643" s="69"/>
      <c r="AX2643" s="69"/>
      <c r="AY2643" s="69"/>
      <c r="AZ2643" s="69"/>
      <c r="BA2643" s="69"/>
      <c r="BB2643" s="69"/>
      <c r="BC2643" s="69"/>
      <c r="BD2643" s="69"/>
      <c r="BE2643" s="69"/>
      <c r="BF2643" s="69"/>
      <c r="BG2643" s="69"/>
      <c r="BH2643" s="69"/>
      <c r="BI2643" s="69"/>
      <c r="BJ2643" s="69"/>
      <c r="BK2643" s="69"/>
      <c r="BL2643" s="69"/>
      <c r="BM2643" s="69"/>
      <c r="BN2643" s="69"/>
      <c r="BO2643" s="69"/>
      <c r="BP2643" s="69"/>
      <c r="BQ2643" s="69"/>
      <c r="BR2643" s="69"/>
      <c r="BS2643" s="69"/>
      <c r="BT2643" s="69"/>
      <c r="BU2643" s="69"/>
      <c r="BV2643" s="69"/>
      <c r="BW2643" s="69"/>
      <c r="BX2643" s="69"/>
      <c r="BY2643" s="69"/>
      <c r="BZ2643" s="69"/>
      <c r="CA2643" s="69"/>
      <c r="CB2643" s="69"/>
      <c r="CC2643" s="69"/>
      <c r="CD2643" s="69"/>
      <c r="CE2643" s="69"/>
      <c r="CF2643" s="69"/>
      <c r="CG2643" s="69"/>
      <c r="CH2643" s="69"/>
      <c r="CI2643" s="69"/>
      <c r="CJ2643" s="69"/>
      <c r="CK2643" s="69"/>
      <c r="CL2643" s="69"/>
      <c r="CM2643" s="69"/>
      <c r="CN2643" s="69"/>
      <c r="CO2643" s="69"/>
      <c r="CP2643" s="69"/>
      <c r="CQ2643" s="69"/>
      <c r="CR2643" s="69"/>
      <c r="CS2643" s="69"/>
      <c r="CT2643" s="69"/>
      <c r="CU2643" s="69"/>
      <c r="CV2643" s="69"/>
      <c r="CW2643" s="69"/>
      <c r="CX2643" s="69"/>
      <c r="CY2643" s="69"/>
      <c r="CZ2643" s="69"/>
      <c r="DA2643" s="69"/>
      <c r="DB2643" s="69"/>
      <c r="DC2643" s="69"/>
      <c r="DD2643" s="69"/>
      <c r="DE2643" s="69"/>
      <c r="DF2643" s="69"/>
      <c r="DG2643" s="69"/>
      <c r="DH2643" s="69"/>
      <c r="DI2643" s="69"/>
      <c r="DJ2643" s="69"/>
      <c r="DK2643" s="69"/>
      <c r="DL2643" s="69"/>
      <c r="DM2643" s="69"/>
      <c r="DN2643" s="69"/>
      <c r="DO2643" s="69"/>
      <c r="DP2643" s="69"/>
      <c r="DQ2643" s="69"/>
      <c r="DR2643" s="69"/>
      <c r="DS2643" s="69"/>
      <c r="DT2643" s="69"/>
      <c r="DU2643" s="69"/>
      <c r="DV2643" s="69"/>
      <c r="DW2643" s="69"/>
      <c r="DX2643" s="69"/>
      <c r="DY2643" s="69"/>
      <c r="DZ2643" s="69"/>
      <c r="EA2643" s="69"/>
      <c r="EB2643" s="69"/>
      <c r="EC2643" s="69"/>
      <c r="ED2643" s="69"/>
      <c r="EE2643" s="69"/>
      <c r="EF2643" s="69"/>
      <c r="EG2643" s="69"/>
      <c r="EH2643" s="69"/>
      <c r="EI2643" s="69"/>
      <c r="EJ2643" s="69"/>
      <c r="EK2643" s="69"/>
      <c r="EL2643" s="69"/>
      <c r="EM2643" s="69"/>
      <c r="EN2643" s="69"/>
      <c r="EO2643" s="69"/>
      <c r="EP2643" s="69"/>
      <c r="EQ2643" s="69"/>
      <c r="ER2643" s="69"/>
      <c r="ES2643" s="69"/>
      <c r="ET2643" s="69"/>
      <c r="EU2643" s="69"/>
      <c r="EV2643" s="69"/>
      <c r="EW2643" s="69"/>
      <c r="EX2643" s="69"/>
      <c r="EY2643" s="69"/>
      <c r="EZ2643" s="69"/>
      <c r="FA2643" s="69"/>
      <c r="FB2643" s="69"/>
      <c r="FC2643" s="69"/>
      <c r="FD2643" s="69"/>
      <c r="FE2643" s="69"/>
      <c r="FF2643" s="69"/>
      <c r="FG2643" s="69"/>
      <c r="FH2643" s="69"/>
      <c r="FI2643" s="69"/>
      <c r="FJ2643" s="69"/>
      <c r="FK2643" s="69"/>
      <c r="FL2643" s="69"/>
      <c r="FM2643" s="69"/>
      <c r="FN2643" s="69"/>
      <c r="FO2643" s="69"/>
      <c r="FP2643" s="69"/>
      <c r="FQ2643" s="69"/>
      <c r="FR2643" s="69"/>
      <c r="FS2643" s="69"/>
      <c r="FT2643" s="69"/>
      <c r="FU2643" s="69"/>
      <c r="FV2643" s="69"/>
      <c r="FW2643" s="69"/>
      <c r="FX2643" s="69"/>
      <c r="FY2643" s="69"/>
      <c r="FZ2643" s="69"/>
      <c r="GA2643" s="69"/>
      <c r="GB2643" s="69"/>
      <c r="GC2643" s="69"/>
      <c r="GD2643" s="69"/>
      <c r="GE2643" s="69"/>
      <c r="GF2643" s="69"/>
      <c r="GG2643" s="69"/>
      <c r="GH2643" s="69"/>
      <c r="GI2643" s="69"/>
      <c r="GJ2643" s="69"/>
      <c r="GK2643" s="69"/>
      <c r="GL2643" s="69"/>
      <c r="GM2643" s="69"/>
      <c r="GN2643" s="69"/>
      <c r="GO2643" s="69"/>
      <c r="GP2643" s="69"/>
      <c r="GQ2643" s="69"/>
      <c r="GR2643" s="69"/>
      <c r="GS2643" s="69"/>
      <c r="GT2643" s="69"/>
      <c r="GU2643" s="69"/>
      <c r="GV2643" s="69"/>
      <c r="GW2643" s="69"/>
      <c r="GX2643" s="69"/>
      <c r="GY2643" s="69"/>
      <c r="GZ2643" s="69"/>
      <c r="HA2643" s="69"/>
      <c r="HB2643" s="69"/>
      <c r="HC2643" s="69"/>
      <c r="HD2643" s="69"/>
      <c r="HE2643" s="69"/>
      <c r="HF2643" s="69"/>
      <c r="HG2643" s="69"/>
      <c r="HH2643" s="69"/>
      <c r="HI2643" s="69"/>
      <c r="HJ2643" s="69"/>
      <c r="HK2643" s="69"/>
      <c r="HL2643" s="69"/>
      <c r="HM2643" s="69"/>
      <c r="HN2643" s="69"/>
      <c r="HO2643" s="69"/>
      <c r="HP2643" s="69"/>
      <c r="HQ2643" s="69"/>
      <c r="HR2643" s="69"/>
      <c r="HS2643" s="69"/>
      <c r="HT2643" s="69"/>
      <c r="HU2643" s="69"/>
      <c r="HV2643" s="69"/>
      <c r="HW2643" s="69"/>
      <c r="HX2643" s="69"/>
      <c r="HY2643" s="69"/>
      <c r="HZ2643" s="69"/>
      <c r="IA2643" s="69"/>
      <c r="IB2643" s="69"/>
      <c r="IC2643" s="69"/>
      <c r="ID2643" s="69"/>
      <c r="IE2643" s="69"/>
      <c r="IF2643" s="69"/>
      <c r="IG2643" s="69"/>
      <c r="IH2643" s="69"/>
      <c r="II2643" s="69"/>
      <c r="IJ2643" s="69"/>
      <c r="IK2643" s="69"/>
      <c r="IL2643" s="69"/>
      <c r="IM2643" s="69"/>
      <c r="IN2643" s="69"/>
    </row>
    <row r="2644" spans="1:248" s="70" customFormat="1" ht="47.1" customHeight="1" x14ac:dyDescent="0.2">
      <c r="A2644" s="33" t="s">
        <v>1496</v>
      </c>
      <c r="B2644" s="83">
        <v>52317</v>
      </c>
      <c r="C2644" s="34" t="s">
        <v>1497</v>
      </c>
      <c r="D2644" s="319">
        <v>40000</v>
      </c>
      <c r="E2644" s="69"/>
      <c r="F2644" s="69"/>
      <c r="G2644" s="69"/>
      <c r="H2644" s="69"/>
      <c r="I2644" s="69"/>
      <c r="J2644" s="69"/>
      <c r="N2644" s="69"/>
      <c r="O2644" s="69"/>
      <c r="P2644" s="69"/>
      <c r="Q2644" s="69"/>
      <c r="R2644" s="69"/>
      <c r="S2644" s="69"/>
      <c r="T2644" s="69"/>
      <c r="U2644" s="69"/>
      <c r="V2644" s="69"/>
      <c r="W2644" s="69"/>
      <c r="X2644" s="69"/>
      <c r="Y2644" s="69"/>
      <c r="Z2644" s="69"/>
      <c r="AA2644" s="69"/>
      <c r="AB2644" s="69"/>
      <c r="AC2644" s="69"/>
      <c r="AD2644" s="69"/>
      <c r="AE2644" s="69"/>
      <c r="AF2644" s="69"/>
      <c r="AG2644" s="69"/>
      <c r="AH2644" s="69"/>
      <c r="AI2644" s="69"/>
      <c r="AJ2644" s="69"/>
      <c r="AK2644" s="69"/>
      <c r="AL2644" s="69"/>
      <c r="AM2644" s="69"/>
      <c r="AN2644" s="69"/>
      <c r="AO2644" s="69"/>
      <c r="AP2644" s="69"/>
      <c r="AQ2644" s="69"/>
      <c r="AR2644" s="69"/>
      <c r="AS2644" s="69"/>
      <c r="AT2644" s="69"/>
      <c r="AU2644" s="69"/>
      <c r="AV2644" s="69"/>
      <c r="AW2644" s="69"/>
      <c r="AX2644" s="69"/>
      <c r="AY2644" s="69"/>
      <c r="AZ2644" s="69"/>
      <c r="BA2644" s="69"/>
      <c r="BB2644" s="69"/>
      <c r="BC2644" s="69"/>
      <c r="BD2644" s="69"/>
      <c r="BE2644" s="69"/>
      <c r="BF2644" s="69"/>
      <c r="BG2644" s="69"/>
      <c r="BH2644" s="69"/>
      <c r="BI2644" s="69"/>
      <c r="BJ2644" s="69"/>
      <c r="BK2644" s="69"/>
      <c r="BL2644" s="69"/>
      <c r="BM2644" s="69"/>
      <c r="BN2644" s="69"/>
      <c r="BO2644" s="69"/>
      <c r="BP2644" s="69"/>
      <c r="BQ2644" s="69"/>
      <c r="BR2644" s="69"/>
      <c r="BS2644" s="69"/>
      <c r="BT2644" s="69"/>
      <c r="BU2644" s="69"/>
      <c r="BV2644" s="69"/>
      <c r="BW2644" s="69"/>
      <c r="BX2644" s="69"/>
      <c r="BY2644" s="69"/>
      <c r="BZ2644" s="69"/>
      <c r="CA2644" s="69"/>
      <c r="CB2644" s="69"/>
      <c r="CC2644" s="69"/>
      <c r="CD2644" s="69"/>
      <c r="CE2644" s="69"/>
      <c r="CF2644" s="69"/>
      <c r="CG2644" s="69"/>
      <c r="CH2644" s="69"/>
      <c r="CI2644" s="69"/>
      <c r="CJ2644" s="69"/>
      <c r="CK2644" s="69"/>
      <c r="CL2644" s="69"/>
      <c r="CM2644" s="69"/>
      <c r="CN2644" s="69"/>
      <c r="CO2644" s="69"/>
      <c r="CP2644" s="69"/>
      <c r="CQ2644" s="69"/>
      <c r="CR2644" s="69"/>
      <c r="CS2644" s="69"/>
      <c r="CT2644" s="69"/>
      <c r="CU2644" s="69"/>
      <c r="CV2644" s="69"/>
      <c r="CW2644" s="69"/>
      <c r="CX2644" s="69"/>
      <c r="CY2644" s="69"/>
      <c r="CZ2644" s="69"/>
      <c r="DA2644" s="69"/>
      <c r="DB2644" s="69"/>
      <c r="DC2644" s="69"/>
      <c r="DD2644" s="69"/>
      <c r="DE2644" s="69"/>
      <c r="DF2644" s="69"/>
      <c r="DG2644" s="69"/>
      <c r="DH2644" s="69"/>
      <c r="DI2644" s="69"/>
      <c r="DJ2644" s="69"/>
      <c r="DK2644" s="69"/>
      <c r="DL2644" s="69"/>
      <c r="DM2644" s="69"/>
      <c r="DN2644" s="69"/>
      <c r="DO2644" s="69"/>
      <c r="DP2644" s="69"/>
      <c r="DQ2644" s="69"/>
      <c r="DR2644" s="69"/>
      <c r="DS2644" s="69"/>
      <c r="DT2644" s="69"/>
      <c r="DU2644" s="69"/>
      <c r="DV2644" s="69"/>
      <c r="DW2644" s="69"/>
      <c r="DX2644" s="69"/>
      <c r="DY2644" s="69"/>
      <c r="DZ2644" s="69"/>
      <c r="EA2644" s="69"/>
      <c r="EB2644" s="69"/>
      <c r="EC2644" s="69"/>
      <c r="ED2644" s="69"/>
      <c r="EE2644" s="69"/>
      <c r="EF2644" s="69"/>
      <c r="EG2644" s="69"/>
      <c r="EH2644" s="69"/>
      <c r="EI2644" s="69"/>
      <c r="EJ2644" s="69"/>
      <c r="EK2644" s="69"/>
      <c r="EL2644" s="69"/>
      <c r="EM2644" s="69"/>
      <c r="EN2644" s="69"/>
      <c r="EO2644" s="69"/>
      <c r="EP2644" s="69"/>
      <c r="EQ2644" s="69"/>
      <c r="ER2644" s="69"/>
      <c r="ES2644" s="69"/>
      <c r="ET2644" s="69"/>
      <c r="EU2644" s="69"/>
      <c r="EV2644" s="69"/>
      <c r="EW2644" s="69"/>
      <c r="EX2644" s="69"/>
      <c r="EY2644" s="69"/>
      <c r="EZ2644" s="69"/>
      <c r="FA2644" s="69"/>
      <c r="FB2644" s="69"/>
      <c r="FC2644" s="69"/>
      <c r="FD2644" s="69"/>
      <c r="FE2644" s="69"/>
      <c r="FF2644" s="69"/>
      <c r="FG2644" s="69"/>
      <c r="FH2644" s="69"/>
      <c r="FI2644" s="69"/>
      <c r="FJ2644" s="69"/>
      <c r="FK2644" s="69"/>
      <c r="FL2644" s="69"/>
      <c r="FM2644" s="69"/>
      <c r="FN2644" s="69"/>
      <c r="FO2644" s="69"/>
      <c r="FP2644" s="69"/>
      <c r="FQ2644" s="69"/>
      <c r="FR2644" s="69"/>
      <c r="FS2644" s="69"/>
      <c r="FT2644" s="69"/>
      <c r="FU2644" s="69"/>
      <c r="FV2644" s="69"/>
      <c r="FW2644" s="69"/>
      <c r="FX2644" s="69"/>
      <c r="FY2644" s="69"/>
      <c r="FZ2644" s="69"/>
      <c r="GA2644" s="69"/>
      <c r="GB2644" s="69"/>
      <c r="GC2644" s="69"/>
      <c r="GD2644" s="69"/>
      <c r="GE2644" s="69"/>
      <c r="GF2644" s="69"/>
      <c r="GG2644" s="69"/>
      <c r="GH2644" s="69"/>
      <c r="GI2644" s="69"/>
      <c r="GJ2644" s="69"/>
      <c r="GK2644" s="69"/>
      <c r="GL2644" s="69"/>
      <c r="GM2644" s="69"/>
      <c r="GN2644" s="69"/>
      <c r="GO2644" s="69"/>
      <c r="GP2644" s="69"/>
      <c r="GQ2644" s="69"/>
      <c r="GR2644" s="69"/>
      <c r="GS2644" s="69"/>
      <c r="GT2644" s="69"/>
      <c r="GU2644" s="69"/>
      <c r="GV2644" s="69"/>
      <c r="GW2644" s="69"/>
      <c r="GX2644" s="69"/>
      <c r="GY2644" s="69"/>
      <c r="GZ2644" s="69"/>
      <c r="HA2644" s="69"/>
      <c r="HB2644" s="69"/>
      <c r="HC2644" s="69"/>
      <c r="HD2644" s="69"/>
      <c r="HE2644" s="69"/>
      <c r="HF2644" s="69"/>
      <c r="HG2644" s="69"/>
      <c r="HH2644" s="69"/>
      <c r="HI2644" s="69"/>
      <c r="HJ2644" s="69"/>
      <c r="HK2644" s="69"/>
      <c r="HL2644" s="69"/>
      <c r="HM2644" s="69"/>
      <c r="HN2644" s="69"/>
      <c r="HO2644" s="69"/>
      <c r="HP2644" s="69"/>
      <c r="HQ2644" s="69"/>
      <c r="HR2644" s="69"/>
      <c r="HS2644" s="69"/>
      <c r="HT2644" s="69"/>
      <c r="HU2644" s="69"/>
      <c r="HV2644" s="69"/>
      <c r="HW2644" s="69"/>
      <c r="HX2644" s="69"/>
      <c r="HY2644" s="69"/>
      <c r="HZ2644" s="69"/>
      <c r="IA2644" s="69"/>
      <c r="IB2644" s="69"/>
      <c r="IC2644" s="69"/>
      <c r="ID2644" s="69"/>
      <c r="IE2644" s="69"/>
      <c r="IF2644" s="69"/>
      <c r="IG2644" s="69"/>
      <c r="IH2644" s="69"/>
      <c r="II2644" s="69"/>
      <c r="IJ2644" s="69"/>
      <c r="IK2644" s="69"/>
      <c r="IL2644" s="69"/>
      <c r="IM2644" s="69"/>
      <c r="IN2644" s="69"/>
    </row>
    <row r="2645" spans="1:248" s="70" customFormat="1" ht="32.1" customHeight="1" x14ac:dyDescent="0.2">
      <c r="A2645" s="33" t="s">
        <v>1498</v>
      </c>
      <c r="B2645" s="83">
        <v>52318</v>
      </c>
      <c r="C2645" s="34" t="s">
        <v>1499</v>
      </c>
      <c r="D2645" s="314">
        <v>31000</v>
      </c>
      <c r="E2645" s="69"/>
      <c r="F2645" s="69"/>
      <c r="G2645" s="69"/>
      <c r="H2645" s="69"/>
      <c r="I2645" s="69"/>
      <c r="J2645" s="69"/>
      <c r="N2645" s="69"/>
      <c r="O2645" s="69"/>
      <c r="P2645" s="69"/>
      <c r="Q2645" s="69"/>
      <c r="R2645" s="69"/>
      <c r="S2645" s="69"/>
      <c r="T2645" s="69"/>
      <c r="U2645" s="69"/>
      <c r="V2645" s="69"/>
      <c r="W2645" s="69"/>
      <c r="X2645" s="69"/>
      <c r="Y2645" s="69"/>
      <c r="Z2645" s="69"/>
      <c r="AA2645" s="69"/>
      <c r="AB2645" s="69"/>
      <c r="AC2645" s="69"/>
      <c r="AD2645" s="69"/>
      <c r="AE2645" s="69"/>
      <c r="AF2645" s="69"/>
      <c r="AG2645" s="69"/>
      <c r="AH2645" s="69"/>
      <c r="AI2645" s="69"/>
      <c r="AJ2645" s="69"/>
      <c r="AK2645" s="69"/>
      <c r="AL2645" s="69"/>
      <c r="AM2645" s="69"/>
      <c r="AN2645" s="69"/>
      <c r="AO2645" s="69"/>
      <c r="AP2645" s="69"/>
      <c r="AQ2645" s="69"/>
      <c r="AR2645" s="69"/>
      <c r="AS2645" s="69"/>
      <c r="AT2645" s="69"/>
      <c r="AU2645" s="69"/>
      <c r="AV2645" s="69"/>
      <c r="AW2645" s="69"/>
      <c r="AX2645" s="69"/>
      <c r="AY2645" s="69"/>
      <c r="AZ2645" s="69"/>
      <c r="BA2645" s="69"/>
      <c r="BB2645" s="69"/>
      <c r="BC2645" s="69"/>
      <c r="BD2645" s="69"/>
      <c r="BE2645" s="69"/>
      <c r="BF2645" s="69"/>
      <c r="BG2645" s="69"/>
      <c r="BH2645" s="69"/>
      <c r="BI2645" s="69"/>
      <c r="BJ2645" s="69"/>
      <c r="BK2645" s="69"/>
      <c r="BL2645" s="69"/>
      <c r="BM2645" s="69"/>
      <c r="BN2645" s="69"/>
      <c r="BO2645" s="69"/>
      <c r="BP2645" s="69"/>
      <c r="BQ2645" s="69"/>
      <c r="BR2645" s="69"/>
      <c r="BS2645" s="69"/>
      <c r="BT2645" s="69"/>
      <c r="BU2645" s="69"/>
      <c r="BV2645" s="69"/>
      <c r="BW2645" s="69"/>
      <c r="BX2645" s="69"/>
      <c r="BY2645" s="69"/>
      <c r="BZ2645" s="69"/>
      <c r="CA2645" s="69"/>
      <c r="CB2645" s="69"/>
      <c r="CC2645" s="69"/>
      <c r="CD2645" s="69"/>
      <c r="CE2645" s="69"/>
      <c r="CF2645" s="69"/>
      <c r="CG2645" s="69"/>
      <c r="CH2645" s="69"/>
      <c r="CI2645" s="69"/>
      <c r="CJ2645" s="69"/>
      <c r="CK2645" s="69"/>
      <c r="CL2645" s="69"/>
      <c r="CM2645" s="69"/>
      <c r="CN2645" s="69"/>
      <c r="CO2645" s="69"/>
      <c r="CP2645" s="69"/>
      <c r="CQ2645" s="69"/>
      <c r="CR2645" s="69"/>
      <c r="CS2645" s="69"/>
      <c r="CT2645" s="69"/>
      <c r="CU2645" s="69"/>
      <c r="CV2645" s="69"/>
      <c r="CW2645" s="69"/>
      <c r="CX2645" s="69"/>
      <c r="CY2645" s="69"/>
      <c r="CZ2645" s="69"/>
      <c r="DA2645" s="69"/>
      <c r="DB2645" s="69"/>
      <c r="DC2645" s="69"/>
      <c r="DD2645" s="69"/>
      <c r="DE2645" s="69"/>
      <c r="DF2645" s="69"/>
      <c r="DG2645" s="69"/>
      <c r="DH2645" s="69"/>
      <c r="DI2645" s="69"/>
      <c r="DJ2645" s="69"/>
      <c r="DK2645" s="69"/>
      <c r="DL2645" s="69"/>
      <c r="DM2645" s="69"/>
      <c r="DN2645" s="69"/>
      <c r="DO2645" s="69"/>
      <c r="DP2645" s="69"/>
      <c r="DQ2645" s="69"/>
      <c r="DR2645" s="69"/>
      <c r="DS2645" s="69"/>
      <c r="DT2645" s="69"/>
      <c r="DU2645" s="69"/>
      <c r="DV2645" s="69"/>
      <c r="DW2645" s="69"/>
      <c r="DX2645" s="69"/>
      <c r="DY2645" s="69"/>
      <c r="DZ2645" s="69"/>
      <c r="EA2645" s="69"/>
      <c r="EB2645" s="69"/>
      <c r="EC2645" s="69"/>
      <c r="ED2645" s="69"/>
      <c r="EE2645" s="69"/>
      <c r="EF2645" s="69"/>
      <c r="EG2645" s="69"/>
      <c r="EH2645" s="69"/>
      <c r="EI2645" s="69"/>
      <c r="EJ2645" s="69"/>
      <c r="EK2645" s="69"/>
      <c r="EL2645" s="69"/>
      <c r="EM2645" s="69"/>
      <c r="EN2645" s="69"/>
      <c r="EO2645" s="69"/>
      <c r="EP2645" s="69"/>
      <c r="EQ2645" s="69"/>
      <c r="ER2645" s="69"/>
      <c r="ES2645" s="69"/>
      <c r="ET2645" s="69"/>
      <c r="EU2645" s="69"/>
      <c r="EV2645" s="69"/>
      <c r="EW2645" s="69"/>
      <c r="EX2645" s="69"/>
      <c r="EY2645" s="69"/>
      <c r="EZ2645" s="69"/>
      <c r="FA2645" s="69"/>
      <c r="FB2645" s="69"/>
      <c r="FC2645" s="69"/>
      <c r="FD2645" s="69"/>
      <c r="FE2645" s="69"/>
      <c r="FF2645" s="69"/>
      <c r="FG2645" s="69"/>
      <c r="FH2645" s="69"/>
      <c r="FI2645" s="69"/>
      <c r="FJ2645" s="69"/>
      <c r="FK2645" s="69"/>
      <c r="FL2645" s="69"/>
      <c r="FM2645" s="69"/>
      <c r="FN2645" s="69"/>
      <c r="FO2645" s="69"/>
      <c r="FP2645" s="69"/>
      <c r="FQ2645" s="69"/>
      <c r="FR2645" s="69"/>
      <c r="FS2645" s="69"/>
      <c r="FT2645" s="69"/>
      <c r="FU2645" s="69"/>
      <c r="FV2645" s="69"/>
      <c r="FW2645" s="69"/>
      <c r="FX2645" s="69"/>
      <c r="FY2645" s="69"/>
      <c r="FZ2645" s="69"/>
      <c r="GA2645" s="69"/>
      <c r="GB2645" s="69"/>
      <c r="GC2645" s="69"/>
      <c r="GD2645" s="69"/>
      <c r="GE2645" s="69"/>
      <c r="GF2645" s="69"/>
      <c r="GG2645" s="69"/>
      <c r="GH2645" s="69"/>
      <c r="GI2645" s="69"/>
      <c r="GJ2645" s="69"/>
      <c r="GK2645" s="69"/>
      <c r="GL2645" s="69"/>
      <c r="GM2645" s="69"/>
      <c r="GN2645" s="69"/>
      <c r="GO2645" s="69"/>
      <c r="GP2645" s="69"/>
      <c r="GQ2645" s="69"/>
      <c r="GR2645" s="69"/>
      <c r="GS2645" s="69"/>
      <c r="GT2645" s="69"/>
      <c r="GU2645" s="69"/>
      <c r="GV2645" s="69"/>
      <c r="GW2645" s="69"/>
      <c r="GX2645" s="69"/>
      <c r="GY2645" s="69"/>
      <c r="GZ2645" s="69"/>
      <c r="HA2645" s="69"/>
      <c r="HB2645" s="69"/>
      <c r="HC2645" s="69"/>
      <c r="HD2645" s="69"/>
      <c r="HE2645" s="69"/>
      <c r="HF2645" s="69"/>
      <c r="HG2645" s="69"/>
      <c r="HH2645" s="69"/>
      <c r="HI2645" s="69"/>
      <c r="HJ2645" s="69"/>
      <c r="HK2645" s="69"/>
      <c r="HL2645" s="69"/>
      <c r="HM2645" s="69"/>
      <c r="HN2645" s="69"/>
      <c r="HO2645" s="69"/>
      <c r="HP2645" s="69"/>
      <c r="HQ2645" s="69"/>
      <c r="HR2645" s="69"/>
      <c r="HS2645" s="69"/>
      <c r="HT2645" s="69"/>
      <c r="HU2645" s="69"/>
      <c r="HV2645" s="69"/>
      <c r="HW2645" s="69"/>
      <c r="HX2645" s="69"/>
      <c r="HY2645" s="69"/>
      <c r="HZ2645" s="69"/>
      <c r="IA2645" s="69"/>
      <c r="IB2645" s="69"/>
      <c r="IC2645" s="69"/>
      <c r="ID2645" s="69"/>
      <c r="IE2645" s="69"/>
      <c r="IF2645" s="69"/>
      <c r="IG2645" s="69"/>
      <c r="IH2645" s="69"/>
      <c r="II2645" s="69"/>
      <c r="IJ2645" s="69"/>
      <c r="IK2645" s="69"/>
      <c r="IL2645" s="69"/>
      <c r="IM2645" s="69"/>
      <c r="IN2645" s="69"/>
    </row>
    <row r="2646" spans="1:248" s="70" customFormat="1" ht="32.1" customHeight="1" x14ac:dyDescent="0.2">
      <c r="A2646" s="33" t="s">
        <v>1500</v>
      </c>
      <c r="B2646" s="83">
        <v>52319</v>
      </c>
      <c r="C2646" s="34" t="s">
        <v>1501</v>
      </c>
      <c r="D2646" s="314">
        <v>25400</v>
      </c>
      <c r="E2646" s="69"/>
      <c r="F2646" s="69"/>
      <c r="G2646" s="69"/>
      <c r="H2646" s="69"/>
      <c r="I2646" s="69"/>
      <c r="J2646" s="69"/>
      <c r="N2646" s="69"/>
      <c r="O2646" s="69"/>
      <c r="P2646" s="69"/>
      <c r="Q2646" s="69"/>
      <c r="R2646" s="69"/>
      <c r="S2646" s="69"/>
      <c r="T2646" s="69"/>
      <c r="U2646" s="69"/>
      <c r="V2646" s="69"/>
      <c r="W2646" s="69"/>
      <c r="X2646" s="69"/>
      <c r="Y2646" s="69"/>
      <c r="Z2646" s="69"/>
      <c r="AA2646" s="69"/>
      <c r="AB2646" s="69"/>
      <c r="AC2646" s="69"/>
      <c r="AD2646" s="69"/>
      <c r="AE2646" s="69"/>
      <c r="AF2646" s="69"/>
      <c r="AG2646" s="69"/>
      <c r="AH2646" s="69"/>
      <c r="AI2646" s="69"/>
      <c r="AJ2646" s="69"/>
      <c r="AK2646" s="69"/>
      <c r="AL2646" s="69"/>
      <c r="AM2646" s="69"/>
      <c r="AN2646" s="69"/>
      <c r="AO2646" s="69"/>
      <c r="AP2646" s="69"/>
      <c r="AQ2646" s="69"/>
      <c r="AR2646" s="69"/>
      <c r="AS2646" s="69"/>
      <c r="AT2646" s="69"/>
      <c r="AU2646" s="69"/>
      <c r="AV2646" s="69"/>
      <c r="AW2646" s="69"/>
      <c r="AX2646" s="69"/>
      <c r="AY2646" s="69"/>
      <c r="AZ2646" s="69"/>
      <c r="BA2646" s="69"/>
      <c r="BB2646" s="69"/>
      <c r="BC2646" s="69"/>
      <c r="BD2646" s="69"/>
      <c r="BE2646" s="69"/>
      <c r="BF2646" s="69"/>
      <c r="BG2646" s="69"/>
      <c r="BH2646" s="69"/>
      <c r="BI2646" s="69"/>
      <c r="BJ2646" s="69"/>
      <c r="BK2646" s="69"/>
      <c r="BL2646" s="69"/>
      <c r="BM2646" s="69"/>
      <c r="BN2646" s="69"/>
      <c r="BO2646" s="69"/>
      <c r="BP2646" s="69"/>
      <c r="BQ2646" s="69"/>
      <c r="BR2646" s="69"/>
      <c r="BS2646" s="69"/>
      <c r="BT2646" s="69"/>
      <c r="BU2646" s="69"/>
      <c r="BV2646" s="69"/>
      <c r="BW2646" s="69"/>
      <c r="BX2646" s="69"/>
      <c r="BY2646" s="69"/>
      <c r="BZ2646" s="69"/>
      <c r="CA2646" s="69"/>
      <c r="CB2646" s="69"/>
      <c r="CC2646" s="69"/>
      <c r="CD2646" s="69"/>
      <c r="CE2646" s="69"/>
      <c r="CF2646" s="69"/>
      <c r="CG2646" s="69"/>
      <c r="CH2646" s="69"/>
      <c r="CI2646" s="69"/>
      <c r="CJ2646" s="69"/>
      <c r="CK2646" s="69"/>
      <c r="CL2646" s="69"/>
      <c r="CM2646" s="69"/>
      <c r="CN2646" s="69"/>
      <c r="CO2646" s="69"/>
      <c r="CP2646" s="69"/>
      <c r="CQ2646" s="69"/>
      <c r="CR2646" s="69"/>
      <c r="CS2646" s="69"/>
      <c r="CT2646" s="69"/>
      <c r="CU2646" s="69"/>
      <c r="CV2646" s="69"/>
      <c r="CW2646" s="69"/>
      <c r="CX2646" s="69"/>
      <c r="CY2646" s="69"/>
      <c r="CZ2646" s="69"/>
      <c r="DA2646" s="69"/>
      <c r="DB2646" s="69"/>
      <c r="DC2646" s="69"/>
      <c r="DD2646" s="69"/>
      <c r="DE2646" s="69"/>
      <c r="DF2646" s="69"/>
      <c r="DG2646" s="69"/>
      <c r="DH2646" s="69"/>
      <c r="DI2646" s="69"/>
      <c r="DJ2646" s="69"/>
      <c r="DK2646" s="69"/>
      <c r="DL2646" s="69"/>
      <c r="DM2646" s="69"/>
      <c r="DN2646" s="69"/>
      <c r="DO2646" s="69"/>
      <c r="DP2646" s="69"/>
      <c r="DQ2646" s="69"/>
      <c r="DR2646" s="69"/>
      <c r="DS2646" s="69"/>
      <c r="DT2646" s="69"/>
      <c r="DU2646" s="69"/>
      <c r="DV2646" s="69"/>
      <c r="DW2646" s="69"/>
      <c r="DX2646" s="69"/>
      <c r="DY2646" s="69"/>
      <c r="DZ2646" s="69"/>
      <c r="EA2646" s="69"/>
      <c r="EB2646" s="69"/>
      <c r="EC2646" s="69"/>
      <c r="ED2646" s="69"/>
      <c r="EE2646" s="69"/>
      <c r="EF2646" s="69"/>
      <c r="EG2646" s="69"/>
      <c r="EH2646" s="69"/>
      <c r="EI2646" s="69"/>
      <c r="EJ2646" s="69"/>
      <c r="EK2646" s="69"/>
      <c r="EL2646" s="69"/>
      <c r="EM2646" s="69"/>
      <c r="EN2646" s="69"/>
      <c r="EO2646" s="69"/>
      <c r="EP2646" s="69"/>
      <c r="EQ2646" s="69"/>
      <c r="ER2646" s="69"/>
      <c r="ES2646" s="69"/>
      <c r="ET2646" s="69"/>
      <c r="EU2646" s="69"/>
      <c r="EV2646" s="69"/>
      <c r="EW2646" s="69"/>
      <c r="EX2646" s="69"/>
      <c r="EY2646" s="69"/>
      <c r="EZ2646" s="69"/>
      <c r="FA2646" s="69"/>
      <c r="FB2646" s="69"/>
      <c r="FC2646" s="69"/>
      <c r="FD2646" s="69"/>
      <c r="FE2646" s="69"/>
      <c r="FF2646" s="69"/>
      <c r="FG2646" s="69"/>
      <c r="FH2646" s="69"/>
      <c r="FI2646" s="69"/>
      <c r="FJ2646" s="69"/>
      <c r="FK2646" s="69"/>
      <c r="FL2646" s="69"/>
      <c r="FM2646" s="69"/>
      <c r="FN2646" s="69"/>
      <c r="FO2646" s="69"/>
      <c r="FP2646" s="69"/>
      <c r="FQ2646" s="69"/>
      <c r="FR2646" s="69"/>
      <c r="FS2646" s="69"/>
      <c r="FT2646" s="69"/>
      <c r="FU2646" s="69"/>
      <c r="FV2646" s="69"/>
      <c r="FW2646" s="69"/>
      <c r="FX2646" s="69"/>
      <c r="FY2646" s="69"/>
      <c r="FZ2646" s="69"/>
      <c r="GA2646" s="69"/>
      <c r="GB2646" s="69"/>
      <c r="GC2646" s="69"/>
      <c r="GD2646" s="69"/>
      <c r="GE2646" s="69"/>
      <c r="GF2646" s="69"/>
      <c r="GG2646" s="69"/>
      <c r="GH2646" s="69"/>
      <c r="GI2646" s="69"/>
      <c r="GJ2646" s="69"/>
      <c r="GK2646" s="69"/>
      <c r="GL2646" s="69"/>
      <c r="GM2646" s="69"/>
      <c r="GN2646" s="69"/>
      <c r="GO2646" s="69"/>
      <c r="GP2646" s="69"/>
      <c r="GQ2646" s="69"/>
      <c r="GR2646" s="69"/>
      <c r="GS2646" s="69"/>
      <c r="GT2646" s="69"/>
      <c r="GU2646" s="69"/>
      <c r="GV2646" s="69"/>
      <c r="GW2646" s="69"/>
      <c r="GX2646" s="69"/>
      <c r="GY2646" s="69"/>
      <c r="GZ2646" s="69"/>
      <c r="HA2646" s="69"/>
      <c r="HB2646" s="69"/>
      <c r="HC2646" s="69"/>
      <c r="HD2646" s="69"/>
      <c r="HE2646" s="69"/>
      <c r="HF2646" s="69"/>
      <c r="HG2646" s="69"/>
      <c r="HH2646" s="69"/>
      <c r="HI2646" s="69"/>
      <c r="HJ2646" s="69"/>
      <c r="HK2646" s="69"/>
      <c r="HL2646" s="69"/>
      <c r="HM2646" s="69"/>
      <c r="HN2646" s="69"/>
      <c r="HO2646" s="69"/>
      <c r="HP2646" s="69"/>
      <c r="HQ2646" s="69"/>
      <c r="HR2646" s="69"/>
      <c r="HS2646" s="69"/>
      <c r="HT2646" s="69"/>
      <c r="HU2646" s="69"/>
      <c r="HV2646" s="69"/>
      <c r="HW2646" s="69"/>
      <c r="HX2646" s="69"/>
      <c r="HY2646" s="69"/>
      <c r="HZ2646" s="69"/>
      <c r="IA2646" s="69"/>
      <c r="IB2646" s="69"/>
      <c r="IC2646" s="69"/>
      <c r="ID2646" s="69"/>
      <c r="IE2646" s="69"/>
      <c r="IF2646" s="69"/>
      <c r="IG2646" s="69"/>
      <c r="IH2646" s="69"/>
      <c r="II2646" s="69"/>
      <c r="IJ2646" s="69"/>
      <c r="IK2646" s="69"/>
      <c r="IL2646" s="69"/>
      <c r="IM2646" s="69"/>
      <c r="IN2646" s="69"/>
    </row>
    <row r="2647" spans="1:248" s="70" customFormat="1" ht="32.1" customHeight="1" x14ac:dyDescent="0.2">
      <c r="A2647" s="33" t="s">
        <v>1502</v>
      </c>
      <c r="B2647" s="83">
        <v>52320</v>
      </c>
      <c r="C2647" s="34" t="s">
        <v>1503</v>
      </c>
      <c r="D2647" s="314">
        <v>21250</v>
      </c>
      <c r="E2647" s="69"/>
      <c r="F2647" s="69"/>
      <c r="G2647" s="69"/>
      <c r="H2647" s="69"/>
      <c r="I2647" s="69"/>
      <c r="J2647" s="69"/>
      <c r="N2647" s="69"/>
      <c r="O2647" s="69"/>
      <c r="P2647" s="69"/>
      <c r="Q2647" s="69"/>
      <c r="R2647" s="69"/>
      <c r="S2647" s="69"/>
      <c r="T2647" s="69"/>
      <c r="U2647" s="69"/>
      <c r="V2647" s="69"/>
      <c r="W2647" s="69"/>
      <c r="X2647" s="69"/>
      <c r="Y2647" s="69"/>
      <c r="Z2647" s="69"/>
      <c r="AA2647" s="69"/>
      <c r="AB2647" s="69"/>
      <c r="AC2647" s="69"/>
      <c r="AD2647" s="69"/>
      <c r="AE2647" s="69"/>
      <c r="AF2647" s="69"/>
      <c r="AG2647" s="69"/>
      <c r="AH2647" s="69"/>
      <c r="AI2647" s="69"/>
      <c r="AJ2647" s="69"/>
      <c r="AK2647" s="69"/>
      <c r="AL2647" s="69"/>
      <c r="AM2647" s="69"/>
      <c r="AN2647" s="69"/>
      <c r="AO2647" s="69"/>
      <c r="AP2647" s="69"/>
      <c r="AQ2647" s="69"/>
      <c r="AR2647" s="69"/>
      <c r="AS2647" s="69"/>
      <c r="AT2647" s="69"/>
      <c r="AU2647" s="69"/>
      <c r="AV2647" s="69"/>
      <c r="AW2647" s="69"/>
      <c r="AX2647" s="69"/>
      <c r="AY2647" s="69"/>
      <c r="AZ2647" s="69"/>
      <c r="BA2647" s="69"/>
      <c r="BB2647" s="69"/>
      <c r="BC2647" s="69"/>
      <c r="BD2647" s="69"/>
      <c r="BE2647" s="69"/>
      <c r="BF2647" s="69"/>
      <c r="BG2647" s="69"/>
      <c r="BH2647" s="69"/>
      <c r="BI2647" s="69"/>
      <c r="BJ2647" s="69"/>
      <c r="BK2647" s="69"/>
      <c r="BL2647" s="69"/>
      <c r="BM2647" s="69"/>
      <c r="BN2647" s="69"/>
      <c r="BO2647" s="69"/>
      <c r="BP2647" s="69"/>
      <c r="BQ2647" s="69"/>
      <c r="BR2647" s="69"/>
      <c r="BS2647" s="69"/>
      <c r="BT2647" s="69"/>
      <c r="BU2647" s="69"/>
      <c r="BV2647" s="69"/>
      <c r="BW2647" s="69"/>
      <c r="BX2647" s="69"/>
      <c r="BY2647" s="69"/>
      <c r="BZ2647" s="69"/>
      <c r="CA2647" s="69"/>
      <c r="CB2647" s="69"/>
      <c r="CC2647" s="69"/>
      <c r="CD2647" s="69"/>
      <c r="CE2647" s="69"/>
      <c r="CF2647" s="69"/>
      <c r="CG2647" s="69"/>
      <c r="CH2647" s="69"/>
      <c r="CI2647" s="69"/>
      <c r="CJ2647" s="69"/>
      <c r="CK2647" s="69"/>
      <c r="CL2647" s="69"/>
      <c r="CM2647" s="69"/>
      <c r="CN2647" s="69"/>
      <c r="CO2647" s="69"/>
      <c r="CP2647" s="69"/>
      <c r="CQ2647" s="69"/>
      <c r="CR2647" s="69"/>
      <c r="CS2647" s="69"/>
      <c r="CT2647" s="69"/>
      <c r="CU2647" s="69"/>
      <c r="CV2647" s="69"/>
      <c r="CW2647" s="69"/>
      <c r="CX2647" s="69"/>
      <c r="CY2647" s="69"/>
      <c r="CZ2647" s="69"/>
      <c r="DA2647" s="69"/>
      <c r="DB2647" s="69"/>
      <c r="DC2647" s="69"/>
      <c r="DD2647" s="69"/>
      <c r="DE2647" s="69"/>
      <c r="DF2647" s="69"/>
      <c r="DG2647" s="69"/>
      <c r="DH2647" s="69"/>
      <c r="DI2647" s="69"/>
      <c r="DJ2647" s="69"/>
      <c r="DK2647" s="69"/>
      <c r="DL2647" s="69"/>
      <c r="DM2647" s="69"/>
      <c r="DN2647" s="69"/>
      <c r="DO2647" s="69"/>
      <c r="DP2647" s="69"/>
      <c r="DQ2647" s="69"/>
      <c r="DR2647" s="69"/>
      <c r="DS2647" s="69"/>
      <c r="DT2647" s="69"/>
      <c r="DU2647" s="69"/>
      <c r="DV2647" s="69"/>
      <c r="DW2647" s="69"/>
      <c r="DX2647" s="69"/>
      <c r="DY2647" s="69"/>
      <c r="DZ2647" s="69"/>
      <c r="EA2647" s="69"/>
      <c r="EB2647" s="69"/>
      <c r="EC2647" s="69"/>
      <c r="ED2647" s="69"/>
      <c r="EE2647" s="69"/>
      <c r="EF2647" s="69"/>
      <c r="EG2647" s="69"/>
      <c r="EH2647" s="69"/>
      <c r="EI2647" s="69"/>
      <c r="EJ2647" s="69"/>
      <c r="EK2647" s="69"/>
      <c r="EL2647" s="69"/>
      <c r="EM2647" s="69"/>
      <c r="EN2647" s="69"/>
      <c r="EO2647" s="69"/>
      <c r="EP2647" s="69"/>
      <c r="EQ2647" s="69"/>
      <c r="ER2647" s="69"/>
      <c r="ES2647" s="69"/>
      <c r="ET2647" s="69"/>
      <c r="EU2647" s="69"/>
      <c r="EV2647" s="69"/>
      <c r="EW2647" s="69"/>
      <c r="EX2647" s="69"/>
      <c r="EY2647" s="69"/>
      <c r="EZ2647" s="69"/>
      <c r="FA2647" s="69"/>
      <c r="FB2647" s="69"/>
      <c r="FC2647" s="69"/>
      <c r="FD2647" s="69"/>
      <c r="FE2647" s="69"/>
      <c r="FF2647" s="69"/>
      <c r="FG2647" s="69"/>
      <c r="FH2647" s="69"/>
      <c r="FI2647" s="69"/>
      <c r="FJ2647" s="69"/>
      <c r="FK2647" s="69"/>
      <c r="FL2647" s="69"/>
      <c r="FM2647" s="69"/>
      <c r="FN2647" s="69"/>
      <c r="FO2647" s="69"/>
      <c r="FP2647" s="69"/>
      <c r="FQ2647" s="69"/>
      <c r="FR2647" s="69"/>
      <c r="FS2647" s="69"/>
      <c r="FT2647" s="69"/>
      <c r="FU2647" s="69"/>
      <c r="FV2647" s="69"/>
      <c r="FW2647" s="69"/>
      <c r="FX2647" s="69"/>
      <c r="FY2647" s="69"/>
      <c r="FZ2647" s="69"/>
      <c r="GA2647" s="69"/>
      <c r="GB2647" s="69"/>
      <c r="GC2647" s="69"/>
      <c r="GD2647" s="69"/>
      <c r="GE2647" s="69"/>
      <c r="GF2647" s="69"/>
      <c r="GG2647" s="69"/>
      <c r="GH2647" s="69"/>
      <c r="GI2647" s="69"/>
      <c r="GJ2647" s="69"/>
      <c r="GK2647" s="69"/>
      <c r="GL2647" s="69"/>
      <c r="GM2647" s="69"/>
      <c r="GN2647" s="69"/>
      <c r="GO2647" s="69"/>
      <c r="GP2647" s="69"/>
      <c r="GQ2647" s="69"/>
      <c r="GR2647" s="69"/>
      <c r="GS2647" s="69"/>
      <c r="GT2647" s="69"/>
      <c r="GU2647" s="69"/>
      <c r="GV2647" s="69"/>
      <c r="GW2647" s="69"/>
      <c r="GX2647" s="69"/>
      <c r="GY2647" s="69"/>
      <c r="GZ2647" s="69"/>
      <c r="HA2647" s="69"/>
      <c r="HB2647" s="69"/>
      <c r="HC2647" s="69"/>
      <c r="HD2647" s="69"/>
      <c r="HE2647" s="69"/>
      <c r="HF2647" s="69"/>
      <c r="HG2647" s="69"/>
      <c r="HH2647" s="69"/>
      <c r="HI2647" s="69"/>
      <c r="HJ2647" s="69"/>
      <c r="HK2647" s="69"/>
      <c r="HL2647" s="69"/>
      <c r="HM2647" s="69"/>
      <c r="HN2647" s="69"/>
      <c r="HO2647" s="69"/>
      <c r="HP2647" s="69"/>
      <c r="HQ2647" s="69"/>
      <c r="HR2647" s="69"/>
      <c r="HS2647" s="69"/>
      <c r="HT2647" s="69"/>
      <c r="HU2647" s="69"/>
      <c r="HV2647" s="69"/>
      <c r="HW2647" s="69"/>
      <c r="HX2647" s="69"/>
      <c r="HY2647" s="69"/>
      <c r="HZ2647" s="69"/>
      <c r="IA2647" s="69"/>
      <c r="IB2647" s="69"/>
      <c r="IC2647" s="69"/>
      <c r="ID2647" s="69"/>
      <c r="IE2647" s="69"/>
      <c r="IF2647" s="69"/>
      <c r="IG2647" s="69"/>
      <c r="IH2647" s="69"/>
      <c r="II2647" s="69"/>
      <c r="IJ2647" s="69"/>
      <c r="IK2647" s="69"/>
      <c r="IL2647" s="69"/>
      <c r="IM2647" s="69"/>
      <c r="IN2647" s="69"/>
    </row>
    <row r="2648" spans="1:248" s="70" customFormat="1" ht="32.1" customHeight="1" x14ac:dyDescent="0.2">
      <c r="A2648" s="33" t="s">
        <v>1504</v>
      </c>
      <c r="B2648" s="83">
        <v>52321</v>
      </c>
      <c r="C2648" s="34" t="s">
        <v>1505</v>
      </c>
      <c r="D2648" s="314">
        <v>18450</v>
      </c>
      <c r="E2648" s="69"/>
      <c r="F2648" s="69"/>
      <c r="G2648" s="69"/>
      <c r="H2648" s="69"/>
      <c r="I2648" s="69"/>
      <c r="J2648" s="69"/>
      <c r="N2648" s="69"/>
      <c r="O2648" s="69"/>
      <c r="P2648" s="69"/>
      <c r="Q2648" s="69"/>
      <c r="R2648" s="69"/>
      <c r="S2648" s="69"/>
      <c r="T2648" s="69"/>
      <c r="U2648" s="69"/>
      <c r="V2648" s="69"/>
      <c r="W2648" s="69"/>
      <c r="X2648" s="69"/>
      <c r="Y2648" s="69"/>
      <c r="Z2648" s="69"/>
      <c r="AA2648" s="69"/>
      <c r="AB2648" s="69"/>
      <c r="AC2648" s="69"/>
      <c r="AD2648" s="69"/>
      <c r="AE2648" s="69"/>
      <c r="AF2648" s="69"/>
      <c r="AG2648" s="69"/>
      <c r="AH2648" s="69"/>
      <c r="AI2648" s="69"/>
      <c r="AJ2648" s="69"/>
      <c r="AK2648" s="69"/>
      <c r="AL2648" s="69"/>
      <c r="AM2648" s="69"/>
      <c r="AN2648" s="69"/>
      <c r="AO2648" s="69"/>
      <c r="AP2648" s="69"/>
      <c r="AQ2648" s="69"/>
      <c r="AR2648" s="69"/>
      <c r="AS2648" s="69"/>
      <c r="AT2648" s="69"/>
      <c r="AU2648" s="69"/>
      <c r="AV2648" s="69"/>
      <c r="AW2648" s="69"/>
      <c r="AX2648" s="69"/>
      <c r="AY2648" s="69"/>
      <c r="AZ2648" s="69"/>
      <c r="BA2648" s="69"/>
      <c r="BB2648" s="69"/>
      <c r="BC2648" s="69"/>
      <c r="BD2648" s="69"/>
      <c r="BE2648" s="69"/>
      <c r="BF2648" s="69"/>
      <c r="BG2648" s="69"/>
      <c r="BH2648" s="69"/>
      <c r="BI2648" s="69"/>
      <c r="BJ2648" s="69"/>
      <c r="BK2648" s="69"/>
      <c r="BL2648" s="69"/>
      <c r="BM2648" s="69"/>
      <c r="BN2648" s="69"/>
      <c r="BO2648" s="69"/>
      <c r="BP2648" s="69"/>
      <c r="BQ2648" s="69"/>
      <c r="BR2648" s="69"/>
      <c r="BS2648" s="69"/>
      <c r="BT2648" s="69"/>
      <c r="BU2648" s="69"/>
      <c r="BV2648" s="69"/>
      <c r="BW2648" s="69"/>
      <c r="BX2648" s="69"/>
      <c r="BY2648" s="69"/>
      <c r="BZ2648" s="69"/>
      <c r="CA2648" s="69"/>
      <c r="CB2648" s="69"/>
      <c r="CC2648" s="69"/>
      <c r="CD2648" s="69"/>
      <c r="CE2648" s="69"/>
      <c r="CF2648" s="69"/>
      <c r="CG2648" s="69"/>
      <c r="CH2648" s="69"/>
      <c r="CI2648" s="69"/>
      <c r="CJ2648" s="69"/>
      <c r="CK2648" s="69"/>
      <c r="CL2648" s="69"/>
      <c r="CM2648" s="69"/>
      <c r="CN2648" s="69"/>
      <c r="CO2648" s="69"/>
      <c r="CP2648" s="69"/>
      <c r="CQ2648" s="69"/>
      <c r="CR2648" s="69"/>
      <c r="CS2648" s="69"/>
      <c r="CT2648" s="69"/>
      <c r="CU2648" s="69"/>
      <c r="CV2648" s="69"/>
      <c r="CW2648" s="69"/>
      <c r="CX2648" s="69"/>
      <c r="CY2648" s="69"/>
      <c r="CZ2648" s="69"/>
      <c r="DA2648" s="69"/>
      <c r="DB2648" s="69"/>
      <c r="DC2648" s="69"/>
      <c r="DD2648" s="69"/>
      <c r="DE2648" s="69"/>
      <c r="DF2648" s="69"/>
      <c r="DG2648" s="69"/>
      <c r="DH2648" s="69"/>
      <c r="DI2648" s="69"/>
      <c r="DJ2648" s="69"/>
      <c r="DK2648" s="69"/>
      <c r="DL2648" s="69"/>
      <c r="DM2648" s="69"/>
      <c r="DN2648" s="69"/>
      <c r="DO2648" s="69"/>
      <c r="DP2648" s="69"/>
      <c r="DQ2648" s="69"/>
      <c r="DR2648" s="69"/>
      <c r="DS2648" s="69"/>
      <c r="DT2648" s="69"/>
      <c r="DU2648" s="69"/>
      <c r="DV2648" s="69"/>
      <c r="DW2648" s="69"/>
      <c r="DX2648" s="69"/>
      <c r="DY2648" s="69"/>
      <c r="DZ2648" s="69"/>
      <c r="EA2648" s="69"/>
      <c r="EB2648" s="69"/>
      <c r="EC2648" s="69"/>
      <c r="ED2648" s="69"/>
      <c r="EE2648" s="69"/>
      <c r="EF2648" s="69"/>
      <c r="EG2648" s="69"/>
      <c r="EH2648" s="69"/>
      <c r="EI2648" s="69"/>
      <c r="EJ2648" s="69"/>
      <c r="EK2648" s="69"/>
      <c r="EL2648" s="69"/>
      <c r="EM2648" s="69"/>
      <c r="EN2648" s="69"/>
      <c r="EO2648" s="69"/>
      <c r="EP2648" s="69"/>
      <c r="EQ2648" s="69"/>
      <c r="ER2648" s="69"/>
      <c r="ES2648" s="69"/>
      <c r="ET2648" s="69"/>
      <c r="EU2648" s="69"/>
      <c r="EV2648" s="69"/>
      <c r="EW2648" s="69"/>
      <c r="EX2648" s="69"/>
      <c r="EY2648" s="69"/>
      <c r="EZ2648" s="69"/>
      <c r="FA2648" s="69"/>
      <c r="FB2648" s="69"/>
      <c r="FC2648" s="69"/>
      <c r="FD2648" s="69"/>
      <c r="FE2648" s="69"/>
      <c r="FF2648" s="69"/>
      <c r="FG2648" s="69"/>
      <c r="FH2648" s="69"/>
      <c r="FI2648" s="69"/>
      <c r="FJ2648" s="69"/>
      <c r="FK2648" s="69"/>
      <c r="FL2648" s="69"/>
      <c r="FM2648" s="69"/>
      <c r="FN2648" s="69"/>
      <c r="FO2648" s="69"/>
      <c r="FP2648" s="69"/>
      <c r="FQ2648" s="69"/>
      <c r="FR2648" s="69"/>
      <c r="FS2648" s="69"/>
      <c r="FT2648" s="69"/>
      <c r="FU2648" s="69"/>
      <c r="FV2648" s="69"/>
      <c r="FW2648" s="69"/>
      <c r="FX2648" s="69"/>
      <c r="FY2648" s="69"/>
      <c r="FZ2648" s="69"/>
      <c r="GA2648" s="69"/>
      <c r="GB2648" s="69"/>
      <c r="GC2648" s="69"/>
      <c r="GD2648" s="69"/>
      <c r="GE2648" s="69"/>
      <c r="GF2648" s="69"/>
      <c r="GG2648" s="69"/>
      <c r="GH2648" s="69"/>
      <c r="GI2648" s="69"/>
      <c r="GJ2648" s="69"/>
      <c r="GK2648" s="69"/>
      <c r="GL2648" s="69"/>
      <c r="GM2648" s="69"/>
      <c r="GN2648" s="69"/>
      <c r="GO2648" s="69"/>
      <c r="GP2648" s="69"/>
      <c r="GQ2648" s="69"/>
      <c r="GR2648" s="69"/>
      <c r="GS2648" s="69"/>
      <c r="GT2648" s="69"/>
      <c r="GU2648" s="69"/>
      <c r="GV2648" s="69"/>
      <c r="GW2648" s="69"/>
      <c r="GX2648" s="69"/>
      <c r="GY2648" s="69"/>
      <c r="GZ2648" s="69"/>
      <c r="HA2648" s="69"/>
      <c r="HB2648" s="69"/>
      <c r="HC2648" s="69"/>
      <c r="HD2648" s="69"/>
      <c r="HE2648" s="69"/>
      <c r="HF2648" s="69"/>
      <c r="HG2648" s="69"/>
      <c r="HH2648" s="69"/>
      <c r="HI2648" s="69"/>
      <c r="HJ2648" s="69"/>
      <c r="HK2648" s="69"/>
      <c r="HL2648" s="69"/>
      <c r="HM2648" s="69"/>
      <c r="HN2648" s="69"/>
      <c r="HO2648" s="69"/>
      <c r="HP2648" s="69"/>
      <c r="HQ2648" s="69"/>
      <c r="HR2648" s="69"/>
      <c r="HS2648" s="69"/>
      <c r="HT2648" s="69"/>
      <c r="HU2648" s="69"/>
      <c r="HV2648" s="69"/>
      <c r="HW2648" s="69"/>
      <c r="HX2648" s="69"/>
      <c r="HY2648" s="69"/>
      <c r="HZ2648" s="69"/>
      <c r="IA2648" s="69"/>
      <c r="IB2648" s="69"/>
      <c r="IC2648" s="69"/>
      <c r="ID2648" s="69"/>
      <c r="IE2648" s="69"/>
      <c r="IF2648" s="69"/>
      <c r="IG2648" s="69"/>
      <c r="IH2648" s="69"/>
      <c r="II2648" s="69"/>
      <c r="IJ2648" s="69"/>
      <c r="IK2648" s="69"/>
      <c r="IL2648" s="69"/>
      <c r="IM2648" s="69"/>
      <c r="IN2648" s="69"/>
    </row>
    <row r="2649" spans="1:248" s="70" customFormat="1" ht="32.1" customHeight="1" x14ac:dyDescent="0.2">
      <c r="A2649" s="33" t="s">
        <v>1504</v>
      </c>
      <c r="B2649" s="83">
        <v>52322</v>
      </c>
      <c r="C2649" s="34" t="s">
        <v>1506</v>
      </c>
      <c r="D2649" s="314">
        <v>21300</v>
      </c>
      <c r="E2649" s="69"/>
      <c r="F2649" s="69"/>
      <c r="G2649" s="69"/>
      <c r="H2649" s="69"/>
      <c r="I2649" s="69"/>
      <c r="J2649" s="69"/>
      <c r="N2649" s="69"/>
      <c r="O2649" s="69"/>
      <c r="P2649" s="69"/>
      <c r="Q2649" s="69"/>
      <c r="R2649" s="69"/>
      <c r="S2649" s="69"/>
      <c r="T2649" s="69"/>
      <c r="U2649" s="69"/>
      <c r="V2649" s="69"/>
      <c r="W2649" s="69"/>
      <c r="X2649" s="69"/>
      <c r="Y2649" s="69"/>
      <c r="Z2649" s="69"/>
      <c r="AA2649" s="69"/>
      <c r="AB2649" s="69"/>
      <c r="AC2649" s="69"/>
      <c r="AD2649" s="69"/>
      <c r="AE2649" s="69"/>
      <c r="AF2649" s="69"/>
      <c r="AG2649" s="69"/>
      <c r="AH2649" s="69"/>
      <c r="AI2649" s="69"/>
      <c r="AJ2649" s="69"/>
      <c r="AK2649" s="69"/>
      <c r="AL2649" s="69"/>
      <c r="AM2649" s="69"/>
      <c r="AN2649" s="69"/>
      <c r="AO2649" s="69"/>
      <c r="AP2649" s="69"/>
      <c r="AQ2649" s="69"/>
      <c r="AR2649" s="69"/>
      <c r="AS2649" s="69"/>
      <c r="AT2649" s="69"/>
      <c r="AU2649" s="69"/>
      <c r="AV2649" s="69"/>
      <c r="AW2649" s="69"/>
      <c r="AX2649" s="69"/>
      <c r="AY2649" s="69"/>
      <c r="AZ2649" s="69"/>
      <c r="BA2649" s="69"/>
      <c r="BB2649" s="69"/>
      <c r="BC2649" s="69"/>
      <c r="BD2649" s="69"/>
      <c r="BE2649" s="69"/>
      <c r="BF2649" s="69"/>
      <c r="BG2649" s="69"/>
      <c r="BH2649" s="69"/>
      <c r="BI2649" s="69"/>
      <c r="BJ2649" s="69"/>
      <c r="BK2649" s="69"/>
      <c r="BL2649" s="69"/>
      <c r="BM2649" s="69"/>
      <c r="BN2649" s="69"/>
      <c r="BO2649" s="69"/>
      <c r="BP2649" s="69"/>
      <c r="BQ2649" s="69"/>
      <c r="BR2649" s="69"/>
      <c r="BS2649" s="69"/>
      <c r="BT2649" s="69"/>
      <c r="BU2649" s="69"/>
      <c r="BV2649" s="69"/>
      <c r="BW2649" s="69"/>
      <c r="BX2649" s="69"/>
      <c r="BY2649" s="69"/>
      <c r="BZ2649" s="69"/>
      <c r="CA2649" s="69"/>
      <c r="CB2649" s="69"/>
      <c r="CC2649" s="69"/>
      <c r="CD2649" s="69"/>
      <c r="CE2649" s="69"/>
      <c r="CF2649" s="69"/>
      <c r="CG2649" s="69"/>
      <c r="CH2649" s="69"/>
      <c r="CI2649" s="69"/>
      <c r="CJ2649" s="69"/>
      <c r="CK2649" s="69"/>
      <c r="CL2649" s="69"/>
      <c r="CM2649" s="69"/>
      <c r="CN2649" s="69"/>
      <c r="CO2649" s="69"/>
      <c r="CP2649" s="69"/>
      <c r="CQ2649" s="69"/>
      <c r="CR2649" s="69"/>
      <c r="CS2649" s="69"/>
      <c r="CT2649" s="69"/>
      <c r="CU2649" s="69"/>
      <c r="CV2649" s="69"/>
      <c r="CW2649" s="69"/>
      <c r="CX2649" s="69"/>
      <c r="CY2649" s="69"/>
      <c r="CZ2649" s="69"/>
      <c r="DA2649" s="69"/>
      <c r="DB2649" s="69"/>
      <c r="DC2649" s="69"/>
      <c r="DD2649" s="69"/>
      <c r="DE2649" s="69"/>
      <c r="DF2649" s="69"/>
      <c r="DG2649" s="69"/>
      <c r="DH2649" s="69"/>
      <c r="DI2649" s="69"/>
      <c r="DJ2649" s="69"/>
      <c r="DK2649" s="69"/>
      <c r="DL2649" s="69"/>
      <c r="DM2649" s="69"/>
      <c r="DN2649" s="69"/>
      <c r="DO2649" s="69"/>
      <c r="DP2649" s="69"/>
      <c r="DQ2649" s="69"/>
      <c r="DR2649" s="69"/>
      <c r="DS2649" s="69"/>
      <c r="DT2649" s="69"/>
      <c r="DU2649" s="69"/>
      <c r="DV2649" s="69"/>
      <c r="DW2649" s="69"/>
      <c r="DX2649" s="69"/>
      <c r="DY2649" s="69"/>
      <c r="DZ2649" s="69"/>
      <c r="EA2649" s="69"/>
      <c r="EB2649" s="69"/>
      <c r="EC2649" s="69"/>
      <c r="ED2649" s="69"/>
      <c r="EE2649" s="69"/>
      <c r="EF2649" s="69"/>
      <c r="EG2649" s="69"/>
      <c r="EH2649" s="69"/>
      <c r="EI2649" s="69"/>
      <c r="EJ2649" s="69"/>
      <c r="EK2649" s="69"/>
      <c r="EL2649" s="69"/>
      <c r="EM2649" s="69"/>
      <c r="EN2649" s="69"/>
      <c r="EO2649" s="69"/>
      <c r="EP2649" s="69"/>
      <c r="EQ2649" s="69"/>
      <c r="ER2649" s="69"/>
      <c r="ES2649" s="69"/>
      <c r="ET2649" s="69"/>
      <c r="EU2649" s="69"/>
      <c r="EV2649" s="69"/>
      <c r="EW2649" s="69"/>
      <c r="EX2649" s="69"/>
      <c r="EY2649" s="69"/>
      <c r="EZ2649" s="69"/>
      <c r="FA2649" s="69"/>
      <c r="FB2649" s="69"/>
      <c r="FC2649" s="69"/>
      <c r="FD2649" s="69"/>
      <c r="FE2649" s="69"/>
      <c r="FF2649" s="69"/>
      <c r="FG2649" s="69"/>
      <c r="FH2649" s="69"/>
      <c r="FI2649" s="69"/>
      <c r="FJ2649" s="69"/>
      <c r="FK2649" s="69"/>
      <c r="FL2649" s="69"/>
      <c r="FM2649" s="69"/>
      <c r="FN2649" s="69"/>
      <c r="FO2649" s="69"/>
      <c r="FP2649" s="69"/>
      <c r="FQ2649" s="69"/>
      <c r="FR2649" s="69"/>
      <c r="FS2649" s="69"/>
      <c r="FT2649" s="69"/>
      <c r="FU2649" s="69"/>
      <c r="FV2649" s="69"/>
      <c r="FW2649" s="69"/>
      <c r="FX2649" s="69"/>
      <c r="FY2649" s="69"/>
      <c r="FZ2649" s="69"/>
      <c r="GA2649" s="69"/>
      <c r="GB2649" s="69"/>
      <c r="GC2649" s="69"/>
      <c r="GD2649" s="69"/>
      <c r="GE2649" s="69"/>
      <c r="GF2649" s="69"/>
      <c r="GG2649" s="69"/>
      <c r="GH2649" s="69"/>
      <c r="GI2649" s="69"/>
      <c r="GJ2649" s="69"/>
      <c r="GK2649" s="69"/>
      <c r="GL2649" s="69"/>
      <c r="GM2649" s="69"/>
      <c r="GN2649" s="69"/>
      <c r="GO2649" s="69"/>
      <c r="GP2649" s="69"/>
      <c r="GQ2649" s="69"/>
      <c r="GR2649" s="69"/>
      <c r="GS2649" s="69"/>
      <c r="GT2649" s="69"/>
      <c r="GU2649" s="69"/>
      <c r="GV2649" s="69"/>
      <c r="GW2649" s="69"/>
      <c r="GX2649" s="69"/>
      <c r="GY2649" s="69"/>
      <c r="GZ2649" s="69"/>
      <c r="HA2649" s="69"/>
      <c r="HB2649" s="69"/>
      <c r="HC2649" s="69"/>
      <c r="HD2649" s="69"/>
      <c r="HE2649" s="69"/>
      <c r="HF2649" s="69"/>
      <c r="HG2649" s="69"/>
      <c r="HH2649" s="69"/>
      <c r="HI2649" s="69"/>
      <c r="HJ2649" s="69"/>
      <c r="HK2649" s="69"/>
      <c r="HL2649" s="69"/>
      <c r="HM2649" s="69"/>
      <c r="HN2649" s="69"/>
      <c r="HO2649" s="69"/>
      <c r="HP2649" s="69"/>
      <c r="HQ2649" s="69"/>
      <c r="HR2649" s="69"/>
      <c r="HS2649" s="69"/>
      <c r="HT2649" s="69"/>
      <c r="HU2649" s="69"/>
      <c r="HV2649" s="69"/>
      <c r="HW2649" s="69"/>
      <c r="HX2649" s="69"/>
      <c r="HY2649" s="69"/>
      <c r="HZ2649" s="69"/>
      <c r="IA2649" s="69"/>
      <c r="IB2649" s="69"/>
      <c r="IC2649" s="69"/>
      <c r="ID2649" s="69"/>
      <c r="IE2649" s="69"/>
      <c r="IF2649" s="69"/>
      <c r="IG2649" s="69"/>
      <c r="IH2649" s="69"/>
      <c r="II2649" s="69"/>
      <c r="IJ2649" s="69"/>
      <c r="IK2649" s="69"/>
      <c r="IL2649" s="69"/>
      <c r="IM2649" s="69"/>
      <c r="IN2649" s="69"/>
    </row>
    <row r="2650" spans="1:248" s="70" customFormat="1" ht="32.1" customHeight="1" x14ac:dyDescent="0.2">
      <c r="A2650" s="33" t="s">
        <v>1504</v>
      </c>
      <c r="B2650" s="83">
        <v>52323</v>
      </c>
      <c r="C2650" s="34" t="s">
        <v>1507</v>
      </c>
      <c r="D2650" s="314">
        <v>21400</v>
      </c>
      <c r="E2650" s="69"/>
      <c r="F2650" s="69"/>
      <c r="G2650" s="69"/>
      <c r="H2650" s="69"/>
      <c r="I2650" s="69"/>
      <c r="J2650" s="69"/>
      <c r="N2650" s="69"/>
      <c r="O2650" s="69"/>
      <c r="P2650" s="69"/>
      <c r="Q2650" s="69"/>
      <c r="R2650" s="69"/>
      <c r="S2650" s="69"/>
      <c r="T2650" s="69"/>
      <c r="U2650" s="69"/>
      <c r="V2650" s="69"/>
      <c r="W2650" s="69"/>
      <c r="X2650" s="69"/>
      <c r="Y2650" s="69"/>
      <c r="Z2650" s="69"/>
      <c r="AA2650" s="69"/>
      <c r="AB2650" s="69"/>
      <c r="AC2650" s="69"/>
      <c r="AD2650" s="69"/>
      <c r="AE2650" s="69"/>
      <c r="AF2650" s="69"/>
      <c r="AG2650" s="69"/>
      <c r="AH2650" s="69"/>
      <c r="AI2650" s="69"/>
      <c r="AJ2650" s="69"/>
      <c r="AK2650" s="69"/>
      <c r="AL2650" s="69"/>
      <c r="AM2650" s="69"/>
      <c r="AN2650" s="69"/>
      <c r="AO2650" s="69"/>
      <c r="AP2650" s="69"/>
      <c r="AQ2650" s="69"/>
      <c r="AR2650" s="69"/>
      <c r="AS2650" s="69"/>
      <c r="AT2650" s="69"/>
      <c r="AU2650" s="69"/>
      <c r="AV2650" s="69"/>
      <c r="AW2650" s="69"/>
      <c r="AX2650" s="69"/>
      <c r="AY2650" s="69"/>
      <c r="AZ2650" s="69"/>
      <c r="BA2650" s="69"/>
      <c r="BB2650" s="69"/>
      <c r="BC2650" s="69"/>
      <c r="BD2650" s="69"/>
      <c r="BE2650" s="69"/>
      <c r="BF2650" s="69"/>
      <c r="BG2650" s="69"/>
      <c r="BH2650" s="69"/>
      <c r="BI2650" s="69"/>
      <c r="BJ2650" s="69"/>
      <c r="BK2650" s="69"/>
      <c r="BL2650" s="69"/>
      <c r="BM2650" s="69"/>
      <c r="BN2650" s="69"/>
      <c r="BO2650" s="69"/>
      <c r="BP2650" s="69"/>
      <c r="BQ2650" s="69"/>
      <c r="BR2650" s="69"/>
      <c r="BS2650" s="69"/>
      <c r="BT2650" s="69"/>
      <c r="BU2650" s="69"/>
      <c r="BV2650" s="69"/>
      <c r="BW2650" s="69"/>
      <c r="BX2650" s="69"/>
      <c r="BY2650" s="69"/>
      <c r="BZ2650" s="69"/>
      <c r="CA2650" s="69"/>
      <c r="CB2650" s="69"/>
      <c r="CC2650" s="69"/>
      <c r="CD2650" s="69"/>
      <c r="CE2650" s="69"/>
      <c r="CF2650" s="69"/>
      <c r="CG2650" s="69"/>
      <c r="CH2650" s="69"/>
      <c r="CI2650" s="69"/>
      <c r="CJ2650" s="69"/>
      <c r="CK2650" s="69"/>
      <c r="CL2650" s="69"/>
      <c r="CM2650" s="69"/>
      <c r="CN2650" s="69"/>
      <c r="CO2650" s="69"/>
      <c r="CP2650" s="69"/>
      <c r="CQ2650" s="69"/>
      <c r="CR2650" s="69"/>
      <c r="CS2650" s="69"/>
      <c r="CT2650" s="69"/>
      <c r="CU2650" s="69"/>
      <c r="CV2650" s="69"/>
      <c r="CW2650" s="69"/>
      <c r="CX2650" s="69"/>
      <c r="CY2650" s="69"/>
      <c r="CZ2650" s="69"/>
      <c r="DA2650" s="69"/>
      <c r="DB2650" s="69"/>
      <c r="DC2650" s="69"/>
      <c r="DD2650" s="69"/>
      <c r="DE2650" s="69"/>
      <c r="DF2650" s="69"/>
      <c r="DG2650" s="69"/>
      <c r="DH2650" s="69"/>
      <c r="DI2650" s="69"/>
      <c r="DJ2650" s="69"/>
      <c r="DK2650" s="69"/>
      <c r="DL2650" s="69"/>
      <c r="DM2650" s="69"/>
      <c r="DN2650" s="69"/>
      <c r="DO2650" s="69"/>
      <c r="DP2650" s="69"/>
      <c r="DQ2650" s="69"/>
      <c r="DR2650" s="69"/>
      <c r="DS2650" s="69"/>
      <c r="DT2650" s="69"/>
      <c r="DU2650" s="69"/>
      <c r="DV2650" s="69"/>
      <c r="DW2650" s="69"/>
      <c r="DX2650" s="69"/>
      <c r="DY2650" s="69"/>
      <c r="DZ2650" s="69"/>
      <c r="EA2650" s="69"/>
      <c r="EB2650" s="69"/>
      <c r="EC2650" s="69"/>
      <c r="ED2650" s="69"/>
      <c r="EE2650" s="69"/>
      <c r="EF2650" s="69"/>
      <c r="EG2650" s="69"/>
      <c r="EH2650" s="69"/>
      <c r="EI2650" s="69"/>
      <c r="EJ2650" s="69"/>
      <c r="EK2650" s="69"/>
      <c r="EL2650" s="69"/>
      <c r="EM2650" s="69"/>
      <c r="EN2650" s="69"/>
      <c r="EO2650" s="69"/>
      <c r="EP2650" s="69"/>
      <c r="EQ2650" s="69"/>
      <c r="ER2650" s="69"/>
      <c r="ES2650" s="69"/>
      <c r="ET2650" s="69"/>
      <c r="EU2650" s="69"/>
      <c r="EV2650" s="69"/>
      <c r="EW2650" s="69"/>
      <c r="EX2650" s="69"/>
      <c r="EY2650" s="69"/>
      <c r="EZ2650" s="69"/>
      <c r="FA2650" s="69"/>
      <c r="FB2650" s="69"/>
      <c r="FC2650" s="69"/>
      <c r="FD2650" s="69"/>
      <c r="FE2650" s="69"/>
      <c r="FF2650" s="69"/>
      <c r="FG2650" s="69"/>
      <c r="FH2650" s="69"/>
      <c r="FI2650" s="69"/>
      <c r="FJ2650" s="69"/>
      <c r="FK2650" s="69"/>
      <c r="FL2650" s="69"/>
      <c r="FM2650" s="69"/>
      <c r="FN2650" s="69"/>
      <c r="FO2650" s="69"/>
      <c r="FP2650" s="69"/>
      <c r="FQ2650" s="69"/>
      <c r="FR2650" s="69"/>
      <c r="FS2650" s="69"/>
      <c r="FT2650" s="69"/>
      <c r="FU2650" s="69"/>
      <c r="FV2650" s="69"/>
      <c r="FW2650" s="69"/>
      <c r="FX2650" s="69"/>
      <c r="FY2650" s="69"/>
      <c r="FZ2650" s="69"/>
      <c r="GA2650" s="69"/>
      <c r="GB2650" s="69"/>
      <c r="GC2650" s="69"/>
      <c r="GD2650" s="69"/>
      <c r="GE2650" s="69"/>
      <c r="GF2650" s="69"/>
      <c r="GG2650" s="69"/>
      <c r="GH2650" s="69"/>
      <c r="GI2650" s="69"/>
      <c r="GJ2650" s="69"/>
      <c r="GK2650" s="69"/>
      <c r="GL2650" s="69"/>
      <c r="GM2650" s="69"/>
      <c r="GN2650" s="69"/>
      <c r="GO2650" s="69"/>
      <c r="GP2650" s="69"/>
      <c r="GQ2650" s="69"/>
      <c r="GR2650" s="69"/>
      <c r="GS2650" s="69"/>
      <c r="GT2650" s="69"/>
      <c r="GU2650" s="69"/>
      <c r="GV2650" s="69"/>
      <c r="GW2650" s="69"/>
      <c r="GX2650" s="69"/>
      <c r="GY2650" s="69"/>
      <c r="GZ2650" s="69"/>
      <c r="HA2650" s="69"/>
      <c r="HB2650" s="69"/>
      <c r="HC2650" s="69"/>
      <c r="HD2650" s="69"/>
      <c r="HE2650" s="69"/>
      <c r="HF2650" s="69"/>
      <c r="HG2650" s="69"/>
      <c r="HH2650" s="69"/>
      <c r="HI2650" s="69"/>
      <c r="HJ2650" s="69"/>
      <c r="HK2650" s="69"/>
      <c r="HL2650" s="69"/>
      <c r="HM2650" s="69"/>
      <c r="HN2650" s="69"/>
      <c r="HO2650" s="69"/>
      <c r="HP2650" s="69"/>
      <c r="HQ2650" s="69"/>
      <c r="HR2650" s="69"/>
      <c r="HS2650" s="69"/>
      <c r="HT2650" s="69"/>
      <c r="HU2650" s="69"/>
      <c r="HV2650" s="69"/>
      <c r="HW2650" s="69"/>
      <c r="HX2650" s="69"/>
      <c r="HY2650" s="69"/>
      <c r="HZ2650" s="69"/>
      <c r="IA2650" s="69"/>
      <c r="IB2650" s="69"/>
      <c r="IC2650" s="69"/>
      <c r="ID2650" s="69"/>
      <c r="IE2650" s="69"/>
      <c r="IF2650" s="69"/>
      <c r="IG2650" s="69"/>
      <c r="IH2650" s="69"/>
      <c r="II2650" s="69"/>
      <c r="IJ2650" s="69"/>
      <c r="IK2650" s="69"/>
      <c r="IL2650" s="69"/>
      <c r="IM2650" s="69"/>
      <c r="IN2650" s="69"/>
    </row>
    <row r="2651" spans="1:248" s="70" customFormat="1" ht="15.95" customHeight="1" x14ac:dyDescent="0.2">
      <c r="A2651" s="33" t="s">
        <v>1508</v>
      </c>
      <c r="B2651" s="83">
        <v>52324</v>
      </c>
      <c r="C2651" s="34" t="s">
        <v>1509</v>
      </c>
      <c r="D2651" s="314">
        <v>35800</v>
      </c>
      <c r="E2651" s="69"/>
      <c r="F2651" s="69"/>
      <c r="G2651" s="69"/>
      <c r="H2651" s="69"/>
      <c r="I2651" s="69"/>
      <c r="J2651" s="69"/>
      <c r="N2651" s="69"/>
      <c r="O2651" s="69"/>
      <c r="P2651" s="69"/>
      <c r="Q2651" s="69"/>
      <c r="R2651" s="69"/>
      <c r="S2651" s="69"/>
      <c r="T2651" s="69"/>
      <c r="U2651" s="69"/>
      <c r="V2651" s="69"/>
      <c r="W2651" s="69"/>
      <c r="X2651" s="69"/>
      <c r="Y2651" s="69"/>
      <c r="Z2651" s="69"/>
      <c r="AA2651" s="69"/>
      <c r="AB2651" s="69"/>
      <c r="AC2651" s="69"/>
      <c r="AD2651" s="69"/>
      <c r="AE2651" s="69"/>
      <c r="AF2651" s="69"/>
      <c r="AG2651" s="69"/>
      <c r="AH2651" s="69"/>
      <c r="AI2651" s="69"/>
      <c r="AJ2651" s="69"/>
      <c r="AK2651" s="69"/>
      <c r="AL2651" s="69"/>
      <c r="AM2651" s="69"/>
      <c r="AN2651" s="69"/>
      <c r="AO2651" s="69"/>
      <c r="AP2651" s="69"/>
      <c r="AQ2651" s="69"/>
      <c r="AR2651" s="69"/>
      <c r="AS2651" s="69"/>
      <c r="AT2651" s="69"/>
      <c r="AU2651" s="69"/>
      <c r="AV2651" s="69"/>
      <c r="AW2651" s="69"/>
      <c r="AX2651" s="69"/>
      <c r="AY2651" s="69"/>
      <c r="AZ2651" s="69"/>
      <c r="BA2651" s="69"/>
      <c r="BB2651" s="69"/>
      <c r="BC2651" s="69"/>
      <c r="BD2651" s="69"/>
      <c r="BE2651" s="69"/>
      <c r="BF2651" s="69"/>
      <c r="BG2651" s="69"/>
      <c r="BH2651" s="69"/>
      <c r="BI2651" s="69"/>
      <c r="BJ2651" s="69"/>
      <c r="BK2651" s="69"/>
      <c r="BL2651" s="69"/>
      <c r="BM2651" s="69"/>
      <c r="BN2651" s="69"/>
      <c r="BO2651" s="69"/>
      <c r="BP2651" s="69"/>
      <c r="BQ2651" s="69"/>
      <c r="BR2651" s="69"/>
      <c r="BS2651" s="69"/>
      <c r="BT2651" s="69"/>
      <c r="BU2651" s="69"/>
      <c r="BV2651" s="69"/>
      <c r="BW2651" s="69"/>
      <c r="BX2651" s="69"/>
      <c r="BY2651" s="69"/>
      <c r="BZ2651" s="69"/>
      <c r="CA2651" s="69"/>
      <c r="CB2651" s="69"/>
      <c r="CC2651" s="69"/>
      <c r="CD2651" s="69"/>
      <c r="CE2651" s="69"/>
      <c r="CF2651" s="69"/>
      <c r="CG2651" s="69"/>
      <c r="CH2651" s="69"/>
      <c r="CI2651" s="69"/>
      <c r="CJ2651" s="69"/>
      <c r="CK2651" s="69"/>
      <c r="CL2651" s="69"/>
      <c r="CM2651" s="69"/>
      <c r="CN2651" s="69"/>
      <c r="CO2651" s="69"/>
      <c r="CP2651" s="69"/>
      <c r="CQ2651" s="69"/>
      <c r="CR2651" s="69"/>
      <c r="CS2651" s="69"/>
      <c r="CT2651" s="69"/>
      <c r="CU2651" s="69"/>
      <c r="CV2651" s="69"/>
      <c r="CW2651" s="69"/>
      <c r="CX2651" s="69"/>
      <c r="CY2651" s="69"/>
      <c r="CZ2651" s="69"/>
      <c r="DA2651" s="69"/>
      <c r="DB2651" s="69"/>
      <c r="DC2651" s="69"/>
      <c r="DD2651" s="69"/>
      <c r="DE2651" s="69"/>
      <c r="DF2651" s="69"/>
      <c r="DG2651" s="69"/>
      <c r="DH2651" s="69"/>
      <c r="DI2651" s="69"/>
      <c r="DJ2651" s="69"/>
      <c r="DK2651" s="69"/>
      <c r="DL2651" s="69"/>
      <c r="DM2651" s="69"/>
      <c r="DN2651" s="69"/>
      <c r="DO2651" s="69"/>
      <c r="DP2651" s="69"/>
      <c r="DQ2651" s="69"/>
      <c r="DR2651" s="69"/>
      <c r="DS2651" s="69"/>
      <c r="DT2651" s="69"/>
      <c r="DU2651" s="69"/>
      <c r="DV2651" s="69"/>
      <c r="DW2651" s="69"/>
      <c r="DX2651" s="69"/>
      <c r="DY2651" s="69"/>
      <c r="DZ2651" s="69"/>
      <c r="EA2651" s="69"/>
      <c r="EB2651" s="69"/>
      <c r="EC2651" s="69"/>
      <c r="ED2651" s="69"/>
      <c r="EE2651" s="69"/>
      <c r="EF2651" s="69"/>
      <c r="EG2651" s="69"/>
      <c r="EH2651" s="69"/>
      <c r="EI2651" s="69"/>
      <c r="EJ2651" s="69"/>
      <c r="EK2651" s="69"/>
      <c r="EL2651" s="69"/>
      <c r="EM2651" s="69"/>
      <c r="EN2651" s="69"/>
      <c r="EO2651" s="69"/>
      <c r="EP2651" s="69"/>
      <c r="EQ2651" s="69"/>
      <c r="ER2651" s="69"/>
      <c r="ES2651" s="69"/>
      <c r="ET2651" s="69"/>
      <c r="EU2651" s="69"/>
      <c r="EV2651" s="69"/>
      <c r="EW2651" s="69"/>
      <c r="EX2651" s="69"/>
      <c r="EY2651" s="69"/>
      <c r="EZ2651" s="69"/>
      <c r="FA2651" s="69"/>
      <c r="FB2651" s="69"/>
      <c r="FC2651" s="69"/>
      <c r="FD2651" s="69"/>
      <c r="FE2651" s="69"/>
      <c r="FF2651" s="69"/>
      <c r="FG2651" s="69"/>
      <c r="FH2651" s="69"/>
      <c r="FI2651" s="69"/>
      <c r="FJ2651" s="69"/>
      <c r="FK2651" s="69"/>
      <c r="FL2651" s="69"/>
      <c r="FM2651" s="69"/>
      <c r="FN2651" s="69"/>
      <c r="FO2651" s="69"/>
      <c r="FP2651" s="69"/>
      <c r="FQ2651" s="69"/>
      <c r="FR2651" s="69"/>
      <c r="FS2651" s="69"/>
      <c r="FT2651" s="69"/>
      <c r="FU2651" s="69"/>
      <c r="FV2651" s="69"/>
      <c r="FW2651" s="69"/>
      <c r="FX2651" s="69"/>
      <c r="FY2651" s="69"/>
      <c r="FZ2651" s="69"/>
      <c r="GA2651" s="69"/>
      <c r="GB2651" s="69"/>
      <c r="GC2651" s="69"/>
      <c r="GD2651" s="69"/>
      <c r="GE2651" s="69"/>
      <c r="GF2651" s="69"/>
      <c r="GG2651" s="69"/>
      <c r="GH2651" s="69"/>
      <c r="GI2651" s="69"/>
      <c r="GJ2651" s="69"/>
      <c r="GK2651" s="69"/>
      <c r="GL2651" s="69"/>
      <c r="GM2651" s="69"/>
      <c r="GN2651" s="69"/>
      <c r="GO2651" s="69"/>
      <c r="GP2651" s="69"/>
      <c r="GQ2651" s="69"/>
      <c r="GR2651" s="69"/>
      <c r="GS2651" s="69"/>
      <c r="GT2651" s="69"/>
      <c r="GU2651" s="69"/>
      <c r="GV2651" s="69"/>
      <c r="GW2651" s="69"/>
      <c r="GX2651" s="69"/>
      <c r="GY2651" s="69"/>
      <c r="GZ2651" s="69"/>
      <c r="HA2651" s="69"/>
      <c r="HB2651" s="69"/>
      <c r="HC2651" s="69"/>
      <c r="HD2651" s="69"/>
      <c r="HE2651" s="69"/>
      <c r="HF2651" s="69"/>
      <c r="HG2651" s="69"/>
      <c r="HH2651" s="69"/>
      <c r="HI2651" s="69"/>
      <c r="HJ2651" s="69"/>
      <c r="HK2651" s="69"/>
      <c r="HL2651" s="69"/>
      <c r="HM2651" s="69"/>
      <c r="HN2651" s="69"/>
      <c r="HO2651" s="69"/>
      <c r="HP2651" s="69"/>
      <c r="HQ2651" s="69"/>
      <c r="HR2651" s="69"/>
      <c r="HS2651" s="69"/>
      <c r="HT2651" s="69"/>
      <c r="HU2651" s="69"/>
      <c r="HV2651" s="69"/>
      <c r="HW2651" s="69"/>
      <c r="HX2651" s="69"/>
      <c r="HY2651" s="69"/>
      <c r="HZ2651" s="69"/>
      <c r="IA2651" s="69"/>
      <c r="IB2651" s="69"/>
      <c r="IC2651" s="69"/>
      <c r="ID2651" s="69"/>
      <c r="IE2651" s="69"/>
      <c r="IF2651" s="69"/>
      <c r="IG2651" s="69"/>
      <c r="IH2651" s="69"/>
      <c r="II2651" s="69"/>
      <c r="IJ2651" s="69"/>
      <c r="IK2651" s="69"/>
      <c r="IL2651" s="69"/>
      <c r="IM2651" s="69"/>
      <c r="IN2651" s="69"/>
    </row>
    <row r="2652" spans="1:248" s="70" customFormat="1" ht="15" customHeight="1" x14ac:dyDescent="0.2">
      <c r="A2652" s="33" t="s">
        <v>1510</v>
      </c>
      <c r="B2652" s="83">
        <v>52325</v>
      </c>
      <c r="C2652" s="34" t="s">
        <v>1511</v>
      </c>
      <c r="D2652" s="314">
        <v>40000</v>
      </c>
      <c r="E2652" s="69"/>
      <c r="F2652" s="69"/>
      <c r="G2652" s="69"/>
      <c r="H2652" s="69"/>
      <c r="I2652" s="69"/>
      <c r="J2652" s="69"/>
      <c r="N2652" s="69"/>
      <c r="O2652" s="69"/>
      <c r="P2652" s="69"/>
      <c r="Q2652" s="69"/>
      <c r="R2652" s="69"/>
      <c r="S2652" s="69"/>
      <c r="T2652" s="69"/>
      <c r="U2652" s="69"/>
      <c r="V2652" s="69"/>
      <c r="W2652" s="69"/>
      <c r="X2652" s="69"/>
      <c r="Y2652" s="69"/>
      <c r="Z2652" s="69"/>
      <c r="AA2652" s="69"/>
      <c r="AB2652" s="69"/>
      <c r="AC2652" s="69"/>
      <c r="AD2652" s="69"/>
      <c r="AE2652" s="69"/>
      <c r="AF2652" s="69"/>
      <c r="AG2652" s="69"/>
      <c r="AH2652" s="69"/>
      <c r="AI2652" s="69"/>
      <c r="AJ2652" s="69"/>
      <c r="AK2652" s="69"/>
      <c r="AL2652" s="69"/>
      <c r="AM2652" s="69"/>
      <c r="AN2652" s="69"/>
      <c r="AO2652" s="69"/>
      <c r="AP2652" s="69"/>
      <c r="AQ2652" s="69"/>
      <c r="AR2652" s="69"/>
      <c r="AS2652" s="69"/>
      <c r="AT2652" s="69"/>
      <c r="AU2652" s="69"/>
      <c r="AV2652" s="69"/>
      <c r="AW2652" s="69"/>
      <c r="AX2652" s="69"/>
      <c r="AY2652" s="69"/>
      <c r="AZ2652" s="69"/>
      <c r="BA2652" s="69"/>
      <c r="BB2652" s="69"/>
      <c r="BC2652" s="69"/>
      <c r="BD2652" s="69"/>
      <c r="BE2652" s="69"/>
      <c r="BF2652" s="69"/>
      <c r="BG2652" s="69"/>
      <c r="BH2652" s="69"/>
      <c r="BI2652" s="69"/>
      <c r="BJ2652" s="69"/>
      <c r="BK2652" s="69"/>
      <c r="BL2652" s="69"/>
      <c r="BM2652" s="69"/>
      <c r="BN2652" s="69"/>
      <c r="BO2652" s="69"/>
      <c r="BP2652" s="69"/>
      <c r="BQ2652" s="69"/>
      <c r="BR2652" s="69"/>
      <c r="BS2652" s="69"/>
      <c r="BT2652" s="69"/>
      <c r="BU2652" s="69"/>
      <c r="BV2652" s="69"/>
      <c r="BW2652" s="69"/>
      <c r="BX2652" s="69"/>
      <c r="BY2652" s="69"/>
      <c r="BZ2652" s="69"/>
      <c r="CA2652" s="69"/>
      <c r="CB2652" s="69"/>
      <c r="CC2652" s="69"/>
      <c r="CD2652" s="69"/>
      <c r="CE2652" s="69"/>
      <c r="CF2652" s="69"/>
      <c r="CG2652" s="69"/>
      <c r="CH2652" s="69"/>
      <c r="CI2652" s="69"/>
      <c r="CJ2652" s="69"/>
      <c r="CK2652" s="69"/>
      <c r="CL2652" s="69"/>
      <c r="CM2652" s="69"/>
      <c r="CN2652" s="69"/>
      <c r="CO2652" s="69"/>
      <c r="CP2652" s="69"/>
      <c r="CQ2652" s="69"/>
      <c r="CR2652" s="69"/>
      <c r="CS2652" s="69"/>
      <c r="CT2652" s="69"/>
      <c r="CU2652" s="69"/>
      <c r="CV2652" s="69"/>
      <c r="CW2652" s="69"/>
      <c r="CX2652" s="69"/>
      <c r="CY2652" s="69"/>
      <c r="CZ2652" s="69"/>
      <c r="DA2652" s="69"/>
      <c r="DB2652" s="69"/>
      <c r="DC2652" s="69"/>
      <c r="DD2652" s="69"/>
      <c r="DE2652" s="69"/>
      <c r="DF2652" s="69"/>
      <c r="DG2652" s="69"/>
      <c r="DH2652" s="69"/>
      <c r="DI2652" s="69"/>
      <c r="DJ2652" s="69"/>
      <c r="DK2652" s="69"/>
      <c r="DL2652" s="69"/>
      <c r="DM2652" s="69"/>
      <c r="DN2652" s="69"/>
      <c r="DO2652" s="69"/>
      <c r="DP2652" s="69"/>
      <c r="DQ2652" s="69"/>
      <c r="DR2652" s="69"/>
      <c r="DS2652" s="69"/>
      <c r="DT2652" s="69"/>
      <c r="DU2652" s="69"/>
      <c r="DV2652" s="69"/>
      <c r="DW2652" s="69"/>
      <c r="DX2652" s="69"/>
      <c r="DY2652" s="69"/>
      <c r="DZ2652" s="69"/>
      <c r="EA2652" s="69"/>
      <c r="EB2652" s="69"/>
      <c r="EC2652" s="69"/>
      <c r="ED2652" s="69"/>
      <c r="EE2652" s="69"/>
      <c r="EF2652" s="69"/>
      <c r="EG2652" s="69"/>
      <c r="EH2652" s="69"/>
      <c r="EI2652" s="69"/>
      <c r="EJ2652" s="69"/>
      <c r="EK2652" s="69"/>
      <c r="EL2652" s="69"/>
      <c r="EM2652" s="69"/>
      <c r="EN2652" s="69"/>
      <c r="EO2652" s="69"/>
      <c r="EP2652" s="69"/>
      <c r="EQ2652" s="69"/>
      <c r="ER2652" s="69"/>
      <c r="ES2652" s="69"/>
      <c r="ET2652" s="69"/>
      <c r="EU2652" s="69"/>
      <c r="EV2652" s="69"/>
      <c r="EW2652" s="69"/>
      <c r="EX2652" s="69"/>
      <c r="EY2652" s="69"/>
      <c r="EZ2652" s="69"/>
      <c r="FA2652" s="69"/>
      <c r="FB2652" s="69"/>
      <c r="FC2652" s="69"/>
      <c r="FD2652" s="69"/>
      <c r="FE2652" s="69"/>
      <c r="FF2652" s="69"/>
      <c r="FG2652" s="69"/>
      <c r="FH2652" s="69"/>
      <c r="FI2652" s="69"/>
      <c r="FJ2652" s="69"/>
      <c r="FK2652" s="69"/>
      <c r="FL2652" s="69"/>
      <c r="FM2652" s="69"/>
      <c r="FN2652" s="69"/>
      <c r="FO2652" s="69"/>
      <c r="FP2652" s="69"/>
      <c r="FQ2652" s="69"/>
      <c r="FR2652" s="69"/>
      <c r="FS2652" s="69"/>
      <c r="FT2652" s="69"/>
      <c r="FU2652" s="69"/>
      <c r="FV2652" s="69"/>
      <c r="FW2652" s="69"/>
      <c r="FX2652" s="69"/>
      <c r="FY2652" s="69"/>
      <c r="FZ2652" s="69"/>
      <c r="GA2652" s="69"/>
      <c r="GB2652" s="69"/>
      <c r="GC2652" s="69"/>
      <c r="GD2652" s="69"/>
      <c r="GE2652" s="69"/>
      <c r="GF2652" s="69"/>
      <c r="GG2652" s="69"/>
      <c r="GH2652" s="69"/>
      <c r="GI2652" s="69"/>
      <c r="GJ2652" s="69"/>
      <c r="GK2652" s="69"/>
      <c r="GL2652" s="69"/>
      <c r="GM2652" s="69"/>
      <c r="GN2652" s="69"/>
      <c r="GO2652" s="69"/>
      <c r="GP2652" s="69"/>
      <c r="GQ2652" s="69"/>
      <c r="GR2652" s="69"/>
      <c r="GS2652" s="69"/>
      <c r="GT2652" s="69"/>
      <c r="GU2652" s="69"/>
      <c r="GV2652" s="69"/>
      <c r="GW2652" s="69"/>
      <c r="GX2652" s="69"/>
      <c r="GY2652" s="69"/>
      <c r="GZ2652" s="69"/>
      <c r="HA2652" s="69"/>
      <c r="HB2652" s="69"/>
      <c r="HC2652" s="69"/>
      <c r="HD2652" s="69"/>
      <c r="HE2652" s="69"/>
      <c r="HF2652" s="69"/>
      <c r="HG2652" s="69"/>
      <c r="HH2652" s="69"/>
      <c r="HI2652" s="69"/>
      <c r="HJ2652" s="69"/>
      <c r="HK2652" s="69"/>
      <c r="HL2652" s="69"/>
      <c r="HM2652" s="69"/>
      <c r="HN2652" s="69"/>
      <c r="HO2652" s="69"/>
      <c r="HP2652" s="69"/>
      <c r="HQ2652" s="69"/>
      <c r="HR2652" s="69"/>
      <c r="HS2652" s="69"/>
      <c r="HT2652" s="69"/>
      <c r="HU2652" s="69"/>
      <c r="HV2652" s="69"/>
      <c r="HW2652" s="69"/>
      <c r="HX2652" s="69"/>
      <c r="HY2652" s="69"/>
      <c r="HZ2652" s="69"/>
      <c r="IA2652" s="69"/>
      <c r="IB2652" s="69"/>
      <c r="IC2652" s="69"/>
      <c r="ID2652" s="69"/>
      <c r="IE2652" s="69"/>
      <c r="IF2652" s="69"/>
      <c r="IG2652" s="69"/>
      <c r="IH2652" s="69"/>
      <c r="II2652" s="69"/>
      <c r="IJ2652" s="69"/>
      <c r="IK2652" s="69"/>
      <c r="IL2652" s="69"/>
      <c r="IM2652" s="69"/>
      <c r="IN2652" s="69"/>
    </row>
    <row r="2653" spans="1:248" s="70" customFormat="1" ht="32.1" customHeight="1" x14ac:dyDescent="0.2">
      <c r="A2653" s="33" t="s">
        <v>1508</v>
      </c>
      <c r="B2653" s="83">
        <v>52326</v>
      </c>
      <c r="C2653" s="34" t="s">
        <v>1512</v>
      </c>
      <c r="D2653" s="314">
        <v>38300</v>
      </c>
      <c r="E2653" s="69"/>
      <c r="F2653" s="69"/>
      <c r="G2653" s="69"/>
      <c r="H2653" s="69"/>
      <c r="I2653" s="69"/>
      <c r="J2653" s="69"/>
      <c r="N2653" s="69"/>
      <c r="O2653" s="69"/>
      <c r="P2653" s="69"/>
      <c r="Q2653" s="69"/>
      <c r="R2653" s="69"/>
      <c r="S2653" s="69"/>
      <c r="T2653" s="69"/>
      <c r="U2653" s="69"/>
      <c r="V2653" s="69"/>
      <c r="W2653" s="69"/>
      <c r="X2653" s="69"/>
      <c r="Y2653" s="69"/>
      <c r="Z2653" s="69"/>
      <c r="AA2653" s="69"/>
      <c r="AB2653" s="69"/>
      <c r="AC2653" s="69"/>
      <c r="AD2653" s="69"/>
      <c r="AE2653" s="69"/>
      <c r="AF2653" s="69"/>
      <c r="AG2653" s="69"/>
      <c r="AH2653" s="69"/>
      <c r="AI2653" s="69"/>
      <c r="AJ2653" s="69"/>
      <c r="AK2653" s="69"/>
      <c r="AL2653" s="69"/>
      <c r="AM2653" s="69"/>
      <c r="AN2653" s="69"/>
      <c r="AO2653" s="69"/>
      <c r="AP2653" s="69"/>
      <c r="AQ2653" s="69"/>
      <c r="AR2653" s="69"/>
      <c r="AS2653" s="69"/>
      <c r="AT2653" s="69"/>
      <c r="AU2653" s="69"/>
      <c r="AV2653" s="69"/>
      <c r="AW2653" s="69"/>
      <c r="AX2653" s="69"/>
      <c r="AY2653" s="69"/>
      <c r="AZ2653" s="69"/>
      <c r="BA2653" s="69"/>
      <c r="BB2653" s="69"/>
      <c r="BC2653" s="69"/>
      <c r="BD2653" s="69"/>
      <c r="BE2653" s="69"/>
      <c r="BF2653" s="69"/>
      <c r="BG2653" s="69"/>
      <c r="BH2653" s="69"/>
      <c r="BI2653" s="69"/>
      <c r="BJ2653" s="69"/>
      <c r="BK2653" s="69"/>
      <c r="BL2653" s="69"/>
      <c r="BM2653" s="69"/>
      <c r="BN2653" s="69"/>
      <c r="BO2653" s="69"/>
      <c r="BP2653" s="69"/>
      <c r="BQ2653" s="69"/>
      <c r="BR2653" s="69"/>
      <c r="BS2653" s="69"/>
      <c r="BT2653" s="69"/>
      <c r="BU2653" s="69"/>
      <c r="BV2653" s="69"/>
      <c r="BW2653" s="69"/>
      <c r="BX2653" s="69"/>
      <c r="BY2653" s="69"/>
      <c r="BZ2653" s="69"/>
      <c r="CA2653" s="69"/>
      <c r="CB2653" s="69"/>
      <c r="CC2653" s="69"/>
      <c r="CD2653" s="69"/>
      <c r="CE2653" s="69"/>
      <c r="CF2653" s="69"/>
      <c r="CG2653" s="69"/>
      <c r="CH2653" s="69"/>
      <c r="CI2653" s="69"/>
      <c r="CJ2653" s="69"/>
      <c r="CK2653" s="69"/>
      <c r="CL2653" s="69"/>
      <c r="CM2653" s="69"/>
      <c r="CN2653" s="69"/>
      <c r="CO2653" s="69"/>
      <c r="CP2653" s="69"/>
      <c r="CQ2653" s="69"/>
      <c r="CR2653" s="69"/>
      <c r="CS2653" s="69"/>
      <c r="CT2653" s="69"/>
      <c r="CU2653" s="69"/>
      <c r="CV2653" s="69"/>
      <c r="CW2653" s="69"/>
      <c r="CX2653" s="69"/>
      <c r="CY2653" s="69"/>
      <c r="CZ2653" s="69"/>
      <c r="DA2653" s="69"/>
      <c r="DB2653" s="69"/>
      <c r="DC2653" s="69"/>
      <c r="DD2653" s="69"/>
      <c r="DE2653" s="69"/>
      <c r="DF2653" s="69"/>
      <c r="DG2653" s="69"/>
      <c r="DH2653" s="69"/>
      <c r="DI2653" s="69"/>
      <c r="DJ2653" s="69"/>
      <c r="DK2653" s="69"/>
      <c r="DL2653" s="69"/>
      <c r="DM2653" s="69"/>
      <c r="DN2653" s="69"/>
      <c r="DO2653" s="69"/>
      <c r="DP2653" s="69"/>
      <c r="DQ2653" s="69"/>
      <c r="DR2653" s="69"/>
      <c r="DS2653" s="69"/>
      <c r="DT2653" s="69"/>
      <c r="DU2653" s="69"/>
      <c r="DV2653" s="69"/>
      <c r="DW2653" s="69"/>
      <c r="DX2653" s="69"/>
      <c r="DY2653" s="69"/>
      <c r="DZ2653" s="69"/>
      <c r="EA2653" s="69"/>
      <c r="EB2653" s="69"/>
      <c r="EC2653" s="69"/>
      <c r="ED2653" s="69"/>
      <c r="EE2653" s="69"/>
      <c r="EF2653" s="69"/>
      <c r="EG2653" s="69"/>
      <c r="EH2653" s="69"/>
      <c r="EI2653" s="69"/>
      <c r="EJ2653" s="69"/>
      <c r="EK2653" s="69"/>
      <c r="EL2653" s="69"/>
      <c r="EM2653" s="69"/>
      <c r="EN2653" s="69"/>
      <c r="EO2653" s="69"/>
      <c r="EP2653" s="69"/>
      <c r="EQ2653" s="69"/>
      <c r="ER2653" s="69"/>
      <c r="ES2653" s="69"/>
      <c r="ET2653" s="69"/>
      <c r="EU2653" s="69"/>
      <c r="EV2653" s="69"/>
      <c r="EW2653" s="69"/>
      <c r="EX2653" s="69"/>
      <c r="EY2653" s="69"/>
      <c r="EZ2653" s="69"/>
      <c r="FA2653" s="69"/>
      <c r="FB2653" s="69"/>
      <c r="FC2653" s="69"/>
      <c r="FD2653" s="69"/>
      <c r="FE2653" s="69"/>
      <c r="FF2653" s="69"/>
      <c r="FG2653" s="69"/>
      <c r="FH2653" s="69"/>
      <c r="FI2653" s="69"/>
      <c r="FJ2653" s="69"/>
      <c r="FK2653" s="69"/>
      <c r="FL2653" s="69"/>
      <c r="FM2653" s="69"/>
      <c r="FN2653" s="69"/>
      <c r="FO2653" s="69"/>
      <c r="FP2653" s="69"/>
      <c r="FQ2653" s="69"/>
      <c r="FR2653" s="69"/>
      <c r="FS2653" s="69"/>
      <c r="FT2653" s="69"/>
      <c r="FU2653" s="69"/>
      <c r="FV2653" s="69"/>
      <c r="FW2653" s="69"/>
      <c r="FX2653" s="69"/>
      <c r="FY2653" s="69"/>
      <c r="FZ2653" s="69"/>
      <c r="GA2653" s="69"/>
      <c r="GB2653" s="69"/>
      <c r="GC2653" s="69"/>
      <c r="GD2653" s="69"/>
      <c r="GE2653" s="69"/>
      <c r="GF2653" s="69"/>
      <c r="GG2653" s="69"/>
      <c r="GH2653" s="69"/>
      <c r="GI2653" s="69"/>
      <c r="GJ2653" s="69"/>
      <c r="GK2653" s="69"/>
      <c r="GL2653" s="69"/>
      <c r="GM2653" s="69"/>
      <c r="GN2653" s="69"/>
      <c r="GO2653" s="69"/>
      <c r="GP2653" s="69"/>
      <c r="GQ2653" s="69"/>
      <c r="GR2653" s="69"/>
      <c r="GS2653" s="69"/>
      <c r="GT2653" s="69"/>
      <c r="GU2653" s="69"/>
      <c r="GV2653" s="69"/>
      <c r="GW2653" s="69"/>
      <c r="GX2653" s="69"/>
      <c r="GY2653" s="69"/>
      <c r="GZ2653" s="69"/>
      <c r="HA2653" s="69"/>
      <c r="HB2653" s="69"/>
      <c r="HC2653" s="69"/>
      <c r="HD2653" s="69"/>
      <c r="HE2653" s="69"/>
      <c r="HF2653" s="69"/>
      <c r="HG2653" s="69"/>
      <c r="HH2653" s="69"/>
      <c r="HI2653" s="69"/>
      <c r="HJ2653" s="69"/>
      <c r="HK2653" s="69"/>
      <c r="HL2653" s="69"/>
      <c r="HM2653" s="69"/>
      <c r="HN2653" s="69"/>
      <c r="HO2653" s="69"/>
      <c r="HP2653" s="69"/>
      <c r="HQ2653" s="69"/>
      <c r="HR2653" s="69"/>
      <c r="HS2653" s="69"/>
      <c r="HT2653" s="69"/>
      <c r="HU2653" s="69"/>
      <c r="HV2653" s="69"/>
      <c r="HW2653" s="69"/>
      <c r="HX2653" s="69"/>
      <c r="HY2653" s="69"/>
      <c r="HZ2653" s="69"/>
      <c r="IA2653" s="69"/>
      <c r="IB2653" s="69"/>
      <c r="IC2653" s="69"/>
      <c r="ID2653" s="69"/>
      <c r="IE2653" s="69"/>
      <c r="IF2653" s="69"/>
      <c r="IG2653" s="69"/>
      <c r="IH2653" s="69"/>
      <c r="II2653" s="69"/>
      <c r="IJ2653" s="69"/>
      <c r="IK2653" s="69"/>
      <c r="IL2653" s="69"/>
      <c r="IM2653" s="69"/>
      <c r="IN2653" s="69"/>
    </row>
    <row r="2654" spans="1:248" s="70" customFormat="1" ht="32.1" customHeight="1" x14ac:dyDescent="0.2">
      <c r="A2654" s="33" t="s">
        <v>1510</v>
      </c>
      <c r="B2654" s="83">
        <v>52327</v>
      </c>
      <c r="C2654" s="34" t="s">
        <v>1513</v>
      </c>
      <c r="D2654" s="314">
        <v>43000</v>
      </c>
      <c r="E2654" s="69"/>
      <c r="F2654" s="69"/>
      <c r="G2654" s="69"/>
      <c r="H2654" s="69"/>
      <c r="I2654" s="69"/>
      <c r="J2654" s="69"/>
      <c r="N2654" s="69"/>
      <c r="O2654" s="69"/>
      <c r="P2654" s="69"/>
      <c r="Q2654" s="69"/>
      <c r="R2654" s="69"/>
      <c r="S2654" s="69"/>
      <c r="T2654" s="69"/>
      <c r="U2654" s="69"/>
      <c r="V2654" s="69"/>
      <c r="W2654" s="69"/>
      <c r="X2654" s="69"/>
      <c r="Y2654" s="69"/>
      <c r="Z2654" s="69"/>
      <c r="AA2654" s="69"/>
      <c r="AB2654" s="69"/>
      <c r="AC2654" s="69"/>
      <c r="AD2654" s="69"/>
      <c r="AE2654" s="69"/>
      <c r="AF2654" s="69"/>
      <c r="AG2654" s="69"/>
      <c r="AH2654" s="69"/>
      <c r="AI2654" s="69"/>
      <c r="AJ2654" s="69"/>
      <c r="AK2654" s="69"/>
      <c r="AL2654" s="69"/>
      <c r="AM2654" s="69"/>
      <c r="AN2654" s="69"/>
      <c r="AO2654" s="69"/>
      <c r="AP2654" s="69"/>
      <c r="AQ2654" s="69"/>
      <c r="AR2654" s="69"/>
      <c r="AS2654" s="69"/>
      <c r="AT2654" s="69"/>
      <c r="AU2654" s="69"/>
      <c r="AV2654" s="69"/>
      <c r="AW2654" s="69"/>
      <c r="AX2654" s="69"/>
      <c r="AY2654" s="69"/>
      <c r="AZ2654" s="69"/>
      <c r="BA2654" s="69"/>
      <c r="BB2654" s="69"/>
      <c r="BC2654" s="69"/>
      <c r="BD2654" s="69"/>
      <c r="BE2654" s="69"/>
      <c r="BF2654" s="69"/>
      <c r="BG2654" s="69"/>
      <c r="BH2654" s="69"/>
      <c r="BI2654" s="69"/>
      <c r="BJ2654" s="69"/>
      <c r="BK2654" s="69"/>
      <c r="BL2654" s="69"/>
      <c r="BM2654" s="69"/>
      <c r="BN2654" s="69"/>
      <c r="BO2654" s="69"/>
      <c r="BP2654" s="69"/>
      <c r="BQ2654" s="69"/>
      <c r="BR2654" s="69"/>
      <c r="BS2654" s="69"/>
      <c r="BT2654" s="69"/>
      <c r="BU2654" s="69"/>
      <c r="BV2654" s="69"/>
      <c r="BW2654" s="69"/>
      <c r="BX2654" s="69"/>
      <c r="BY2654" s="69"/>
      <c r="BZ2654" s="69"/>
      <c r="CA2654" s="69"/>
      <c r="CB2654" s="69"/>
      <c r="CC2654" s="69"/>
      <c r="CD2654" s="69"/>
      <c r="CE2654" s="69"/>
      <c r="CF2654" s="69"/>
      <c r="CG2654" s="69"/>
      <c r="CH2654" s="69"/>
      <c r="CI2654" s="69"/>
      <c r="CJ2654" s="69"/>
      <c r="CK2654" s="69"/>
      <c r="CL2654" s="69"/>
      <c r="CM2654" s="69"/>
      <c r="CN2654" s="69"/>
      <c r="CO2654" s="69"/>
      <c r="CP2654" s="69"/>
      <c r="CQ2654" s="69"/>
      <c r="CR2654" s="69"/>
      <c r="CS2654" s="69"/>
      <c r="CT2654" s="69"/>
      <c r="CU2654" s="69"/>
      <c r="CV2654" s="69"/>
      <c r="CW2654" s="69"/>
      <c r="CX2654" s="69"/>
      <c r="CY2654" s="69"/>
      <c r="CZ2654" s="69"/>
      <c r="DA2654" s="69"/>
      <c r="DB2654" s="69"/>
      <c r="DC2654" s="69"/>
      <c r="DD2654" s="69"/>
      <c r="DE2654" s="69"/>
      <c r="DF2654" s="69"/>
      <c r="DG2654" s="69"/>
      <c r="DH2654" s="69"/>
      <c r="DI2654" s="69"/>
      <c r="DJ2654" s="69"/>
      <c r="DK2654" s="69"/>
      <c r="DL2654" s="69"/>
      <c r="DM2654" s="69"/>
      <c r="DN2654" s="69"/>
      <c r="DO2654" s="69"/>
      <c r="DP2654" s="69"/>
      <c r="DQ2654" s="69"/>
      <c r="DR2654" s="69"/>
      <c r="DS2654" s="69"/>
      <c r="DT2654" s="69"/>
      <c r="DU2654" s="69"/>
      <c r="DV2654" s="69"/>
      <c r="DW2654" s="69"/>
      <c r="DX2654" s="69"/>
      <c r="DY2654" s="69"/>
      <c r="DZ2654" s="69"/>
      <c r="EA2654" s="69"/>
      <c r="EB2654" s="69"/>
      <c r="EC2654" s="69"/>
      <c r="ED2654" s="69"/>
      <c r="EE2654" s="69"/>
      <c r="EF2654" s="69"/>
      <c r="EG2654" s="69"/>
      <c r="EH2654" s="69"/>
      <c r="EI2654" s="69"/>
      <c r="EJ2654" s="69"/>
      <c r="EK2654" s="69"/>
      <c r="EL2654" s="69"/>
      <c r="EM2654" s="69"/>
      <c r="EN2654" s="69"/>
      <c r="EO2654" s="69"/>
      <c r="EP2654" s="69"/>
      <c r="EQ2654" s="69"/>
      <c r="ER2654" s="69"/>
      <c r="ES2654" s="69"/>
      <c r="ET2654" s="69"/>
      <c r="EU2654" s="69"/>
      <c r="EV2654" s="69"/>
      <c r="EW2654" s="69"/>
      <c r="EX2654" s="69"/>
      <c r="EY2654" s="69"/>
      <c r="EZ2654" s="69"/>
      <c r="FA2654" s="69"/>
      <c r="FB2654" s="69"/>
      <c r="FC2654" s="69"/>
      <c r="FD2654" s="69"/>
      <c r="FE2654" s="69"/>
      <c r="FF2654" s="69"/>
      <c r="FG2654" s="69"/>
      <c r="FH2654" s="69"/>
      <c r="FI2654" s="69"/>
      <c r="FJ2654" s="69"/>
      <c r="FK2654" s="69"/>
      <c r="FL2654" s="69"/>
      <c r="FM2654" s="69"/>
      <c r="FN2654" s="69"/>
      <c r="FO2654" s="69"/>
      <c r="FP2654" s="69"/>
      <c r="FQ2654" s="69"/>
      <c r="FR2654" s="69"/>
      <c r="FS2654" s="69"/>
      <c r="FT2654" s="69"/>
      <c r="FU2654" s="69"/>
      <c r="FV2654" s="69"/>
      <c r="FW2654" s="69"/>
      <c r="FX2654" s="69"/>
      <c r="FY2654" s="69"/>
      <c r="FZ2654" s="69"/>
      <c r="GA2654" s="69"/>
      <c r="GB2654" s="69"/>
      <c r="GC2654" s="69"/>
      <c r="GD2654" s="69"/>
      <c r="GE2654" s="69"/>
      <c r="GF2654" s="69"/>
      <c r="GG2654" s="69"/>
      <c r="GH2654" s="69"/>
      <c r="GI2654" s="69"/>
      <c r="GJ2654" s="69"/>
      <c r="GK2654" s="69"/>
      <c r="GL2654" s="69"/>
      <c r="GM2654" s="69"/>
      <c r="GN2654" s="69"/>
      <c r="GO2654" s="69"/>
      <c r="GP2654" s="69"/>
      <c r="GQ2654" s="69"/>
      <c r="GR2654" s="69"/>
      <c r="GS2654" s="69"/>
      <c r="GT2654" s="69"/>
      <c r="GU2654" s="69"/>
      <c r="GV2654" s="69"/>
      <c r="GW2654" s="69"/>
      <c r="GX2654" s="69"/>
      <c r="GY2654" s="69"/>
      <c r="GZ2654" s="69"/>
      <c r="HA2654" s="69"/>
      <c r="HB2654" s="69"/>
      <c r="HC2654" s="69"/>
      <c r="HD2654" s="69"/>
      <c r="HE2654" s="69"/>
      <c r="HF2654" s="69"/>
      <c r="HG2654" s="69"/>
      <c r="HH2654" s="69"/>
      <c r="HI2654" s="69"/>
      <c r="HJ2654" s="69"/>
      <c r="HK2654" s="69"/>
      <c r="HL2654" s="69"/>
      <c r="HM2654" s="69"/>
      <c r="HN2654" s="69"/>
      <c r="HO2654" s="69"/>
      <c r="HP2654" s="69"/>
      <c r="HQ2654" s="69"/>
      <c r="HR2654" s="69"/>
      <c r="HS2654" s="69"/>
      <c r="HT2654" s="69"/>
      <c r="HU2654" s="69"/>
      <c r="HV2654" s="69"/>
      <c r="HW2654" s="69"/>
      <c r="HX2654" s="69"/>
      <c r="HY2654" s="69"/>
      <c r="HZ2654" s="69"/>
      <c r="IA2654" s="69"/>
      <c r="IB2654" s="69"/>
      <c r="IC2654" s="69"/>
      <c r="ID2654" s="69"/>
      <c r="IE2654" s="69"/>
      <c r="IF2654" s="69"/>
      <c r="IG2654" s="69"/>
      <c r="IH2654" s="69"/>
      <c r="II2654" s="69"/>
      <c r="IJ2654" s="69"/>
      <c r="IK2654" s="69"/>
      <c r="IL2654" s="69"/>
      <c r="IM2654" s="69"/>
      <c r="IN2654" s="69"/>
    </row>
    <row r="2655" spans="1:248" s="70" customFormat="1" ht="32.1" customHeight="1" x14ac:dyDescent="0.2">
      <c r="A2655" s="33" t="s">
        <v>1514</v>
      </c>
      <c r="B2655" s="83">
        <v>52328</v>
      </c>
      <c r="C2655" s="34" t="s">
        <v>1515</v>
      </c>
      <c r="D2655" s="314">
        <v>21500</v>
      </c>
      <c r="E2655" s="69"/>
      <c r="F2655" s="69"/>
      <c r="G2655" s="69"/>
      <c r="H2655" s="69"/>
      <c r="I2655" s="69"/>
      <c r="J2655" s="69"/>
      <c r="N2655" s="69"/>
      <c r="O2655" s="69"/>
      <c r="P2655" s="69"/>
      <c r="Q2655" s="69"/>
      <c r="R2655" s="69"/>
      <c r="S2655" s="69"/>
      <c r="T2655" s="69"/>
      <c r="U2655" s="69"/>
      <c r="V2655" s="69"/>
      <c r="W2655" s="69"/>
      <c r="X2655" s="69"/>
      <c r="Y2655" s="69"/>
      <c r="Z2655" s="69"/>
      <c r="AA2655" s="69"/>
      <c r="AB2655" s="69"/>
      <c r="AC2655" s="69"/>
      <c r="AD2655" s="69"/>
      <c r="AE2655" s="69"/>
      <c r="AF2655" s="69"/>
      <c r="AG2655" s="69"/>
      <c r="AH2655" s="69"/>
      <c r="AI2655" s="69"/>
      <c r="AJ2655" s="69"/>
      <c r="AK2655" s="69"/>
      <c r="AL2655" s="69"/>
      <c r="AM2655" s="69"/>
      <c r="AN2655" s="69"/>
      <c r="AO2655" s="69"/>
      <c r="AP2655" s="69"/>
      <c r="AQ2655" s="69"/>
      <c r="AR2655" s="69"/>
      <c r="AS2655" s="69"/>
      <c r="AT2655" s="69"/>
      <c r="AU2655" s="69"/>
      <c r="AV2655" s="69"/>
      <c r="AW2655" s="69"/>
      <c r="AX2655" s="69"/>
      <c r="AY2655" s="69"/>
      <c r="AZ2655" s="69"/>
      <c r="BA2655" s="69"/>
      <c r="BB2655" s="69"/>
      <c r="BC2655" s="69"/>
      <c r="BD2655" s="69"/>
      <c r="BE2655" s="69"/>
      <c r="BF2655" s="69"/>
      <c r="BG2655" s="69"/>
      <c r="BH2655" s="69"/>
      <c r="BI2655" s="69"/>
      <c r="BJ2655" s="69"/>
      <c r="BK2655" s="69"/>
      <c r="BL2655" s="69"/>
      <c r="BM2655" s="69"/>
      <c r="BN2655" s="69"/>
      <c r="BO2655" s="69"/>
      <c r="BP2655" s="69"/>
      <c r="BQ2655" s="69"/>
      <c r="BR2655" s="69"/>
      <c r="BS2655" s="69"/>
      <c r="BT2655" s="69"/>
      <c r="BU2655" s="69"/>
      <c r="BV2655" s="69"/>
      <c r="BW2655" s="69"/>
      <c r="BX2655" s="69"/>
      <c r="BY2655" s="69"/>
      <c r="BZ2655" s="69"/>
      <c r="CA2655" s="69"/>
      <c r="CB2655" s="69"/>
      <c r="CC2655" s="69"/>
      <c r="CD2655" s="69"/>
      <c r="CE2655" s="69"/>
      <c r="CF2655" s="69"/>
      <c r="CG2655" s="69"/>
      <c r="CH2655" s="69"/>
      <c r="CI2655" s="69"/>
      <c r="CJ2655" s="69"/>
      <c r="CK2655" s="69"/>
      <c r="CL2655" s="69"/>
      <c r="CM2655" s="69"/>
      <c r="CN2655" s="69"/>
      <c r="CO2655" s="69"/>
      <c r="CP2655" s="69"/>
      <c r="CQ2655" s="69"/>
      <c r="CR2655" s="69"/>
      <c r="CS2655" s="69"/>
      <c r="CT2655" s="69"/>
      <c r="CU2655" s="69"/>
      <c r="CV2655" s="69"/>
      <c r="CW2655" s="69"/>
      <c r="CX2655" s="69"/>
      <c r="CY2655" s="69"/>
      <c r="CZ2655" s="69"/>
      <c r="DA2655" s="69"/>
      <c r="DB2655" s="69"/>
      <c r="DC2655" s="69"/>
      <c r="DD2655" s="69"/>
      <c r="DE2655" s="69"/>
      <c r="DF2655" s="69"/>
      <c r="DG2655" s="69"/>
      <c r="DH2655" s="69"/>
      <c r="DI2655" s="69"/>
      <c r="DJ2655" s="69"/>
      <c r="DK2655" s="69"/>
      <c r="DL2655" s="69"/>
      <c r="DM2655" s="69"/>
      <c r="DN2655" s="69"/>
      <c r="DO2655" s="69"/>
      <c r="DP2655" s="69"/>
      <c r="DQ2655" s="69"/>
      <c r="DR2655" s="69"/>
      <c r="DS2655" s="69"/>
      <c r="DT2655" s="69"/>
      <c r="DU2655" s="69"/>
      <c r="DV2655" s="69"/>
      <c r="DW2655" s="69"/>
      <c r="DX2655" s="69"/>
      <c r="DY2655" s="69"/>
      <c r="DZ2655" s="69"/>
      <c r="EA2655" s="69"/>
      <c r="EB2655" s="69"/>
      <c r="EC2655" s="69"/>
      <c r="ED2655" s="69"/>
      <c r="EE2655" s="69"/>
      <c r="EF2655" s="69"/>
      <c r="EG2655" s="69"/>
      <c r="EH2655" s="69"/>
      <c r="EI2655" s="69"/>
      <c r="EJ2655" s="69"/>
      <c r="EK2655" s="69"/>
      <c r="EL2655" s="69"/>
      <c r="EM2655" s="69"/>
      <c r="EN2655" s="69"/>
      <c r="EO2655" s="69"/>
      <c r="EP2655" s="69"/>
      <c r="EQ2655" s="69"/>
      <c r="ER2655" s="69"/>
      <c r="ES2655" s="69"/>
      <c r="ET2655" s="69"/>
      <c r="EU2655" s="69"/>
      <c r="EV2655" s="69"/>
      <c r="EW2655" s="69"/>
      <c r="EX2655" s="69"/>
      <c r="EY2655" s="69"/>
      <c r="EZ2655" s="69"/>
      <c r="FA2655" s="69"/>
      <c r="FB2655" s="69"/>
      <c r="FC2655" s="69"/>
      <c r="FD2655" s="69"/>
      <c r="FE2655" s="69"/>
      <c r="FF2655" s="69"/>
      <c r="FG2655" s="69"/>
      <c r="FH2655" s="69"/>
      <c r="FI2655" s="69"/>
      <c r="FJ2655" s="69"/>
      <c r="FK2655" s="69"/>
      <c r="FL2655" s="69"/>
      <c r="FM2655" s="69"/>
      <c r="FN2655" s="69"/>
      <c r="FO2655" s="69"/>
      <c r="FP2655" s="69"/>
      <c r="FQ2655" s="69"/>
      <c r="FR2655" s="69"/>
      <c r="FS2655" s="69"/>
      <c r="FT2655" s="69"/>
      <c r="FU2655" s="69"/>
      <c r="FV2655" s="69"/>
      <c r="FW2655" s="69"/>
      <c r="FX2655" s="69"/>
      <c r="FY2655" s="69"/>
      <c r="FZ2655" s="69"/>
      <c r="GA2655" s="69"/>
      <c r="GB2655" s="69"/>
      <c r="GC2655" s="69"/>
      <c r="GD2655" s="69"/>
      <c r="GE2655" s="69"/>
      <c r="GF2655" s="69"/>
      <c r="GG2655" s="69"/>
      <c r="GH2655" s="69"/>
      <c r="GI2655" s="69"/>
      <c r="GJ2655" s="69"/>
      <c r="GK2655" s="69"/>
      <c r="GL2655" s="69"/>
      <c r="GM2655" s="69"/>
      <c r="GN2655" s="69"/>
      <c r="GO2655" s="69"/>
      <c r="GP2655" s="69"/>
      <c r="GQ2655" s="69"/>
      <c r="GR2655" s="69"/>
      <c r="GS2655" s="69"/>
      <c r="GT2655" s="69"/>
      <c r="GU2655" s="69"/>
      <c r="GV2655" s="69"/>
      <c r="GW2655" s="69"/>
      <c r="GX2655" s="69"/>
      <c r="GY2655" s="69"/>
      <c r="GZ2655" s="69"/>
      <c r="HA2655" s="69"/>
      <c r="HB2655" s="69"/>
      <c r="HC2655" s="69"/>
      <c r="HD2655" s="69"/>
      <c r="HE2655" s="69"/>
      <c r="HF2655" s="69"/>
      <c r="HG2655" s="69"/>
      <c r="HH2655" s="69"/>
      <c r="HI2655" s="69"/>
      <c r="HJ2655" s="69"/>
      <c r="HK2655" s="69"/>
      <c r="HL2655" s="69"/>
      <c r="HM2655" s="69"/>
      <c r="HN2655" s="69"/>
      <c r="HO2655" s="69"/>
      <c r="HP2655" s="69"/>
      <c r="HQ2655" s="69"/>
      <c r="HR2655" s="69"/>
      <c r="HS2655" s="69"/>
      <c r="HT2655" s="69"/>
      <c r="HU2655" s="69"/>
      <c r="HV2655" s="69"/>
      <c r="HW2655" s="69"/>
      <c r="HX2655" s="69"/>
      <c r="HY2655" s="69"/>
      <c r="HZ2655" s="69"/>
      <c r="IA2655" s="69"/>
      <c r="IB2655" s="69"/>
      <c r="IC2655" s="69"/>
      <c r="ID2655" s="69"/>
      <c r="IE2655" s="69"/>
      <c r="IF2655" s="69"/>
      <c r="IG2655" s="69"/>
      <c r="IH2655" s="69"/>
      <c r="II2655" s="69"/>
      <c r="IJ2655" s="69"/>
      <c r="IK2655" s="69"/>
      <c r="IL2655" s="69"/>
      <c r="IM2655" s="69"/>
      <c r="IN2655" s="69"/>
    </row>
    <row r="2656" spans="1:248" s="70" customFormat="1" ht="47.1" customHeight="1" x14ac:dyDescent="0.2">
      <c r="A2656" s="33" t="s">
        <v>1516</v>
      </c>
      <c r="B2656" s="83">
        <v>52329</v>
      </c>
      <c r="C2656" s="34" t="s">
        <v>1517</v>
      </c>
      <c r="D2656" s="314">
        <v>15000</v>
      </c>
      <c r="E2656" s="69"/>
      <c r="F2656" s="69"/>
      <c r="G2656" s="69"/>
      <c r="H2656" s="69"/>
      <c r="I2656" s="69"/>
      <c r="J2656" s="69"/>
      <c r="N2656" s="69"/>
      <c r="O2656" s="69"/>
      <c r="P2656" s="69"/>
      <c r="Q2656" s="69"/>
      <c r="R2656" s="69"/>
      <c r="S2656" s="69"/>
      <c r="T2656" s="69"/>
      <c r="U2656" s="69"/>
      <c r="V2656" s="69"/>
      <c r="W2656" s="69"/>
      <c r="X2656" s="69"/>
      <c r="Y2656" s="69"/>
      <c r="Z2656" s="69"/>
      <c r="AA2656" s="69"/>
      <c r="AB2656" s="69"/>
      <c r="AC2656" s="69"/>
      <c r="AD2656" s="69"/>
      <c r="AE2656" s="69"/>
      <c r="AF2656" s="69"/>
      <c r="AG2656" s="69"/>
      <c r="AH2656" s="69"/>
      <c r="AI2656" s="69"/>
      <c r="AJ2656" s="69"/>
      <c r="AK2656" s="69"/>
      <c r="AL2656" s="69"/>
      <c r="AM2656" s="69"/>
      <c r="AN2656" s="69"/>
      <c r="AO2656" s="69"/>
      <c r="AP2656" s="69"/>
      <c r="AQ2656" s="69"/>
      <c r="AR2656" s="69"/>
      <c r="AS2656" s="69"/>
      <c r="AT2656" s="69"/>
      <c r="AU2656" s="69"/>
      <c r="AV2656" s="69"/>
      <c r="AW2656" s="69"/>
      <c r="AX2656" s="69"/>
      <c r="AY2656" s="69"/>
      <c r="AZ2656" s="69"/>
      <c r="BA2656" s="69"/>
      <c r="BB2656" s="69"/>
      <c r="BC2656" s="69"/>
      <c r="BD2656" s="69"/>
      <c r="BE2656" s="69"/>
      <c r="BF2656" s="69"/>
      <c r="BG2656" s="69"/>
      <c r="BH2656" s="69"/>
      <c r="BI2656" s="69"/>
      <c r="BJ2656" s="69"/>
      <c r="BK2656" s="69"/>
      <c r="BL2656" s="69"/>
      <c r="BM2656" s="69"/>
      <c r="BN2656" s="69"/>
      <c r="BO2656" s="69"/>
      <c r="BP2656" s="69"/>
      <c r="BQ2656" s="69"/>
      <c r="BR2656" s="69"/>
      <c r="BS2656" s="69"/>
      <c r="BT2656" s="69"/>
      <c r="BU2656" s="69"/>
      <c r="BV2656" s="69"/>
      <c r="BW2656" s="69"/>
      <c r="BX2656" s="69"/>
      <c r="BY2656" s="69"/>
      <c r="BZ2656" s="69"/>
      <c r="CA2656" s="69"/>
      <c r="CB2656" s="69"/>
      <c r="CC2656" s="69"/>
      <c r="CD2656" s="69"/>
      <c r="CE2656" s="69"/>
      <c r="CF2656" s="69"/>
      <c r="CG2656" s="69"/>
      <c r="CH2656" s="69"/>
      <c r="CI2656" s="69"/>
      <c r="CJ2656" s="69"/>
      <c r="CK2656" s="69"/>
      <c r="CL2656" s="69"/>
      <c r="CM2656" s="69"/>
      <c r="CN2656" s="69"/>
      <c r="CO2656" s="69"/>
      <c r="CP2656" s="69"/>
      <c r="CQ2656" s="69"/>
      <c r="CR2656" s="69"/>
      <c r="CS2656" s="69"/>
      <c r="CT2656" s="69"/>
      <c r="CU2656" s="69"/>
      <c r="CV2656" s="69"/>
      <c r="CW2656" s="69"/>
      <c r="CX2656" s="69"/>
      <c r="CY2656" s="69"/>
      <c r="CZ2656" s="69"/>
      <c r="DA2656" s="69"/>
      <c r="DB2656" s="69"/>
      <c r="DC2656" s="69"/>
      <c r="DD2656" s="69"/>
      <c r="DE2656" s="69"/>
      <c r="DF2656" s="69"/>
      <c r="DG2656" s="69"/>
      <c r="DH2656" s="69"/>
      <c r="DI2656" s="69"/>
      <c r="DJ2656" s="69"/>
      <c r="DK2656" s="69"/>
      <c r="DL2656" s="69"/>
      <c r="DM2656" s="69"/>
      <c r="DN2656" s="69"/>
      <c r="DO2656" s="69"/>
      <c r="DP2656" s="69"/>
      <c r="DQ2656" s="69"/>
      <c r="DR2656" s="69"/>
      <c r="DS2656" s="69"/>
      <c r="DT2656" s="69"/>
      <c r="DU2656" s="69"/>
      <c r="DV2656" s="69"/>
      <c r="DW2656" s="69"/>
      <c r="DX2656" s="69"/>
      <c r="DY2656" s="69"/>
      <c r="DZ2656" s="69"/>
      <c r="EA2656" s="69"/>
      <c r="EB2656" s="69"/>
      <c r="EC2656" s="69"/>
      <c r="ED2656" s="69"/>
      <c r="EE2656" s="69"/>
      <c r="EF2656" s="69"/>
      <c r="EG2656" s="69"/>
      <c r="EH2656" s="69"/>
      <c r="EI2656" s="69"/>
      <c r="EJ2656" s="69"/>
      <c r="EK2656" s="69"/>
      <c r="EL2656" s="69"/>
      <c r="EM2656" s="69"/>
      <c r="EN2656" s="69"/>
      <c r="EO2656" s="69"/>
      <c r="EP2656" s="69"/>
      <c r="EQ2656" s="69"/>
      <c r="ER2656" s="69"/>
      <c r="ES2656" s="69"/>
      <c r="ET2656" s="69"/>
      <c r="EU2656" s="69"/>
      <c r="EV2656" s="69"/>
      <c r="EW2656" s="69"/>
      <c r="EX2656" s="69"/>
      <c r="EY2656" s="69"/>
      <c r="EZ2656" s="69"/>
      <c r="FA2656" s="69"/>
      <c r="FB2656" s="69"/>
      <c r="FC2656" s="69"/>
      <c r="FD2656" s="69"/>
      <c r="FE2656" s="69"/>
      <c r="FF2656" s="69"/>
      <c r="FG2656" s="69"/>
      <c r="FH2656" s="69"/>
      <c r="FI2656" s="69"/>
      <c r="FJ2656" s="69"/>
      <c r="FK2656" s="69"/>
      <c r="FL2656" s="69"/>
      <c r="FM2656" s="69"/>
      <c r="FN2656" s="69"/>
      <c r="FO2656" s="69"/>
      <c r="FP2656" s="69"/>
      <c r="FQ2656" s="69"/>
      <c r="FR2656" s="69"/>
      <c r="FS2656" s="69"/>
      <c r="FT2656" s="69"/>
      <c r="FU2656" s="69"/>
      <c r="FV2656" s="69"/>
      <c r="FW2656" s="69"/>
      <c r="FX2656" s="69"/>
      <c r="FY2656" s="69"/>
      <c r="FZ2656" s="69"/>
      <c r="GA2656" s="69"/>
      <c r="GB2656" s="69"/>
      <c r="GC2656" s="69"/>
      <c r="GD2656" s="69"/>
      <c r="GE2656" s="69"/>
      <c r="GF2656" s="69"/>
      <c r="GG2656" s="69"/>
      <c r="GH2656" s="69"/>
      <c r="GI2656" s="69"/>
      <c r="GJ2656" s="69"/>
      <c r="GK2656" s="69"/>
      <c r="GL2656" s="69"/>
      <c r="GM2656" s="69"/>
      <c r="GN2656" s="69"/>
      <c r="GO2656" s="69"/>
      <c r="GP2656" s="69"/>
      <c r="GQ2656" s="69"/>
      <c r="GR2656" s="69"/>
      <c r="GS2656" s="69"/>
      <c r="GT2656" s="69"/>
      <c r="GU2656" s="69"/>
      <c r="GV2656" s="69"/>
      <c r="GW2656" s="69"/>
      <c r="GX2656" s="69"/>
      <c r="GY2656" s="69"/>
      <c r="GZ2656" s="69"/>
      <c r="HA2656" s="69"/>
      <c r="HB2656" s="69"/>
      <c r="HC2656" s="69"/>
      <c r="HD2656" s="69"/>
      <c r="HE2656" s="69"/>
      <c r="HF2656" s="69"/>
      <c r="HG2656" s="69"/>
      <c r="HH2656" s="69"/>
      <c r="HI2656" s="69"/>
      <c r="HJ2656" s="69"/>
      <c r="HK2656" s="69"/>
      <c r="HL2656" s="69"/>
      <c r="HM2656" s="69"/>
      <c r="HN2656" s="69"/>
      <c r="HO2656" s="69"/>
      <c r="HP2656" s="69"/>
      <c r="HQ2656" s="69"/>
      <c r="HR2656" s="69"/>
      <c r="HS2656" s="69"/>
      <c r="HT2656" s="69"/>
      <c r="HU2656" s="69"/>
      <c r="HV2656" s="69"/>
      <c r="HW2656" s="69"/>
      <c r="HX2656" s="69"/>
      <c r="HY2656" s="69"/>
      <c r="HZ2656" s="69"/>
      <c r="IA2656" s="69"/>
      <c r="IB2656" s="69"/>
      <c r="IC2656" s="69"/>
      <c r="ID2656" s="69"/>
      <c r="IE2656" s="69"/>
      <c r="IF2656" s="69"/>
      <c r="IG2656" s="69"/>
      <c r="IH2656" s="69"/>
      <c r="II2656" s="69"/>
      <c r="IJ2656" s="69"/>
      <c r="IK2656" s="69"/>
      <c r="IL2656" s="69"/>
      <c r="IM2656" s="69"/>
      <c r="IN2656" s="69"/>
    </row>
    <row r="2657" spans="1:248" s="70" customFormat="1" ht="47.1" customHeight="1" x14ac:dyDescent="0.2">
      <c r="A2657" s="33" t="s">
        <v>1518</v>
      </c>
      <c r="B2657" s="83">
        <v>52330</v>
      </c>
      <c r="C2657" s="34" t="s">
        <v>1427</v>
      </c>
      <c r="D2657" s="314">
        <v>7300</v>
      </c>
      <c r="E2657" s="69"/>
      <c r="F2657" s="69"/>
      <c r="G2657" s="69"/>
      <c r="H2657" s="69"/>
      <c r="I2657" s="69"/>
      <c r="J2657" s="69"/>
      <c r="N2657" s="69"/>
      <c r="O2657" s="69"/>
      <c r="P2657" s="69"/>
      <c r="Q2657" s="69"/>
      <c r="R2657" s="69"/>
      <c r="S2657" s="69"/>
      <c r="T2657" s="69"/>
      <c r="U2657" s="69"/>
      <c r="V2657" s="69"/>
      <c r="W2657" s="69"/>
      <c r="X2657" s="69"/>
      <c r="Y2657" s="69"/>
      <c r="Z2657" s="69"/>
      <c r="AA2657" s="69"/>
      <c r="AB2657" s="69"/>
      <c r="AC2657" s="69"/>
      <c r="AD2657" s="69"/>
      <c r="AE2657" s="69"/>
      <c r="AF2657" s="69"/>
      <c r="AG2657" s="69"/>
      <c r="AH2657" s="69"/>
      <c r="AI2657" s="69"/>
      <c r="AJ2657" s="69"/>
      <c r="AK2657" s="69"/>
      <c r="AL2657" s="69"/>
      <c r="AM2657" s="69"/>
      <c r="AN2657" s="69"/>
      <c r="AO2657" s="69"/>
      <c r="AP2657" s="69"/>
      <c r="AQ2657" s="69"/>
      <c r="AR2657" s="69"/>
      <c r="AS2657" s="69"/>
      <c r="AT2657" s="69"/>
      <c r="AU2657" s="69"/>
      <c r="AV2657" s="69"/>
      <c r="AW2657" s="69"/>
      <c r="AX2657" s="69"/>
      <c r="AY2657" s="69"/>
      <c r="AZ2657" s="69"/>
      <c r="BA2657" s="69"/>
      <c r="BB2657" s="69"/>
      <c r="BC2657" s="69"/>
      <c r="BD2657" s="69"/>
      <c r="BE2657" s="69"/>
      <c r="BF2657" s="69"/>
      <c r="BG2657" s="69"/>
      <c r="BH2657" s="69"/>
      <c r="BI2657" s="69"/>
      <c r="BJ2657" s="69"/>
      <c r="BK2657" s="69"/>
      <c r="BL2657" s="69"/>
      <c r="BM2657" s="69"/>
      <c r="BN2657" s="69"/>
      <c r="BO2657" s="69"/>
      <c r="BP2657" s="69"/>
      <c r="BQ2657" s="69"/>
      <c r="BR2657" s="69"/>
      <c r="BS2657" s="69"/>
      <c r="BT2657" s="69"/>
      <c r="BU2657" s="69"/>
      <c r="BV2657" s="69"/>
      <c r="BW2657" s="69"/>
      <c r="BX2657" s="69"/>
      <c r="BY2657" s="69"/>
      <c r="BZ2657" s="69"/>
      <c r="CA2657" s="69"/>
      <c r="CB2657" s="69"/>
      <c r="CC2657" s="69"/>
      <c r="CD2657" s="69"/>
      <c r="CE2657" s="69"/>
      <c r="CF2657" s="69"/>
      <c r="CG2657" s="69"/>
      <c r="CH2657" s="69"/>
      <c r="CI2657" s="69"/>
      <c r="CJ2657" s="69"/>
      <c r="CK2657" s="69"/>
      <c r="CL2657" s="69"/>
      <c r="CM2657" s="69"/>
      <c r="CN2657" s="69"/>
      <c r="CO2657" s="69"/>
      <c r="CP2657" s="69"/>
      <c r="CQ2657" s="69"/>
      <c r="CR2657" s="69"/>
      <c r="CS2657" s="69"/>
      <c r="CT2657" s="69"/>
      <c r="CU2657" s="69"/>
      <c r="CV2657" s="69"/>
      <c r="CW2657" s="69"/>
      <c r="CX2657" s="69"/>
      <c r="CY2657" s="69"/>
      <c r="CZ2657" s="69"/>
      <c r="DA2657" s="69"/>
      <c r="DB2657" s="69"/>
      <c r="DC2657" s="69"/>
      <c r="DD2657" s="69"/>
      <c r="DE2657" s="69"/>
      <c r="DF2657" s="69"/>
      <c r="DG2657" s="69"/>
      <c r="DH2657" s="69"/>
      <c r="DI2657" s="69"/>
      <c r="DJ2657" s="69"/>
      <c r="DK2657" s="69"/>
      <c r="DL2657" s="69"/>
      <c r="DM2657" s="69"/>
      <c r="DN2657" s="69"/>
      <c r="DO2657" s="69"/>
      <c r="DP2657" s="69"/>
      <c r="DQ2657" s="69"/>
      <c r="DR2657" s="69"/>
      <c r="DS2657" s="69"/>
      <c r="DT2657" s="69"/>
      <c r="DU2657" s="69"/>
      <c r="DV2657" s="69"/>
      <c r="DW2657" s="69"/>
      <c r="DX2657" s="69"/>
      <c r="DY2657" s="69"/>
      <c r="DZ2657" s="69"/>
      <c r="EA2657" s="69"/>
      <c r="EB2657" s="69"/>
      <c r="EC2657" s="69"/>
      <c r="ED2657" s="69"/>
      <c r="EE2657" s="69"/>
      <c r="EF2657" s="69"/>
      <c r="EG2657" s="69"/>
      <c r="EH2657" s="69"/>
      <c r="EI2657" s="69"/>
      <c r="EJ2657" s="69"/>
      <c r="EK2657" s="69"/>
      <c r="EL2657" s="69"/>
      <c r="EM2657" s="69"/>
      <c r="EN2657" s="69"/>
      <c r="EO2657" s="69"/>
      <c r="EP2657" s="69"/>
      <c r="EQ2657" s="69"/>
      <c r="ER2657" s="69"/>
      <c r="ES2657" s="69"/>
      <c r="ET2657" s="69"/>
      <c r="EU2657" s="69"/>
      <c r="EV2657" s="69"/>
      <c r="EW2657" s="69"/>
      <c r="EX2657" s="69"/>
      <c r="EY2657" s="69"/>
      <c r="EZ2657" s="69"/>
      <c r="FA2657" s="69"/>
      <c r="FB2657" s="69"/>
      <c r="FC2657" s="69"/>
      <c r="FD2657" s="69"/>
      <c r="FE2657" s="69"/>
      <c r="FF2657" s="69"/>
      <c r="FG2657" s="69"/>
      <c r="FH2657" s="69"/>
      <c r="FI2657" s="69"/>
      <c r="FJ2657" s="69"/>
      <c r="FK2657" s="69"/>
      <c r="FL2657" s="69"/>
      <c r="FM2657" s="69"/>
      <c r="FN2657" s="69"/>
      <c r="FO2657" s="69"/>
      <c r="FP2657" s="69"/>
      <c r="FQ2657" s="69"/>
      <c r="FR2657" s="69"/>
      <c r="FS2657" s="69"/>
      <c r="FT2657" s="69"/>
      <c r="FU2657" s="69"/>
      <c r="FV2657" s="69"/>
      <c r="FW2657" s="69"/>
      <c r="FX2657" s="69"/>
      <c r="FY2657" s="69"/>
      <c r="FZ2657" s="69"/>
      <c r="GA2657" s="69"/>
      <c r="GB2657" s="69"/>
      <c r="GC2657" s="69"/>
      <c r="GD2657" s="69"/>
      <c r="GE2657" s="69"/>
      <c r="GF2657" s="69"/>
      <c r="GG2657" s="69"/>
      <c r="GH2657" s="69"/>
      <c r="GI2657" s="69"/>
      <c r="GJ2657" s="69"/>
      <c r="GK2657" s="69"/>
      <c r="GL2657" s="69"/>
      <c r="GM2657" s="69"/>
      <c r="GN2657" s="69"/>
      <c r="GO2657" s="69"/>
      <c r="GP2657" s="69"/>
      <c r="GQ2657" s="69"/>
      <c r="GR2657" s="69"/>
      <c r="GS2657" s="69"/>
      <c r="GT2657" s="69"/>
      <c r="GU2657" s="69"/>
      <c r="GV2657" s="69"/>
      <c r="GW2657" s="69"/>
      <c r="GX2657" s="69"/>
      <c r="GY2657" s="69"/>
      <c r="GZ2657" s="69"/>
      <c r="HA2657" s="69"/>
      <c r="HB2657" s="69"/>
      <c r="HC2657" s="69"/>
      <c r="HD2657" s="69"/>
      <c r="HE2657" s="69"/>
      <c r="HF2657" s="69"/>
      <c r="HG2657" s="69"/>
      <c r="HH2657" s="69"/>
      <c r="HI2657" s="69"/>
      <c r="HJ2657" s="69"/>
      <c r="HK2657" s="69"/>
      <c r="HL2657" s="69"/>
      <c r="HM2657" s="69"/>
      <c r="HN2657" s="69"/>
      <c r="HO2657" s="69"/>
      <c r="HP2657" s="69"/>
      <c r="HQ2657" s="69"/>
      <c r="HR2657" s="69"/>
      <c r="HS2657" s="69"/>
      <c r="HT2657" s="69"/>
      <c r="HU2657" s="69"/>
      <c r="HV2657" s="69"/>
      <c r="HW2657" s="69"/>
      <c r="HX2657" s="69"/>
      <c r="HY2657" s="69"/>
      <c r="HZ2657" s="69"/>
      <c r="IA2657" s="69"/>
      <c r="IB2657" s="69"/>
      <c r="IC2657" s="69"/>
      <c r="ID2657" s="69"/>
      <c r="IE2657" s="69"/>
      <c r="IF2657" s="69"/>
      <c r="IG2657" s="69"/>
      <c r="IH2657" s="69"/>
      <c r="II2657" s="69"/>
      <c r="IJ2657" s="69"/>
      <c r="IK2657" s="69"/>
      <c r="IL2657" s="69"/>
      <c r="IM2657" s="69"/>
      <c r="IN2657" s="69"/>
    </row>
    <row r="2658" spans="1:248" s="70" customFormat="1" ht="32.1" customHeight="1" x14ac:dyDescent="0.2">
      <c r="A2658" s="33" t="s">
        <v>1519</v>
      </c>
      <c r="B2658" s="83">
        <v>52331</v>
      </c>
      <c r="C2658" s="34" t="s">
        <v>1520</v>
      </c>
      <c r="D2658" s="314">
        <v>7400</v>
      </c>
      <c r="E2658" s="69"/>
      <c r="F2658" s="69"/>
      <c r="G2658" s="69"/>
      <c r="H2658" s="69"/>
      <c r="I2658" s="69"/>
      <c r="J2658" s="69"/>
      <c r="N2658" s="69"/>
      <c r="O2658" s="69"/>
      <c r="P2658" s="69"/>
      <c r="Q2658" s="69"/>
      <c r="R2658" s="69"/>
      <c r="S2658" s="69"/>
      <c r="T2658" s="69"/>
      <c r="U2658" s="69"/>
      <c r="V2658" s="69"/>
      <c r="W2658" s="69"/>
      <c r="X2658" s="69"/>
      <c r="Y2658" s="69"/>
      <c r="Z2658" s="69"/>
      <c r="AA2658" s="69"/>
      <c r="AB2658" s="69"/>
      <c r="AC2658" s="69"/>
      <c r="AD2658" s="69"/>
      <c r="AE2658" s="69"/>
      <c r="AF2658" s="69"/>
      <c r="AG2658" s="69"/>
      <c r="AH2658" s="69"/>
      <c r="AI2658" s="69"/>
      <c r="AJ2658" s="69"/>
      <c r="AK2658" s="69"/>
      <c r="AL2658" s="69"/>
      <c r="AM2658" s="69"/>
      <c r="AN2658" s="69"/>
      <c r="AO2658" s="69"/>
      <c r="AP2658" s="69"/>
      <c r="AQ2658" s="69"/>
      <c r="AR2658" s="69"/>
      <c r="AS2658" s="69"/>
      <c r="AT2658" s="69"/>
      <c r="AU2658" s="69"/>
      <c r="AV2658" s="69"/>
      <c r="AW2658" s="69"/>
      <c r="AX2658" s="69"/>
      <c r="AY2658" s="69"/>
      <c r="AZ2658" s="69"/>
      <c r="BA2658" s="69"/>
      <c r="BB2658" s="69"/>
      <c r="BC2658" s="69"/>
      <c r="BD2658" s="69"/>
      <c r="BE2658" s="69"/>
      <c r="BF2658" s="69"/>
      <c r="BG2658" s="69"/>
      <c r="BH2658" s="69"/>
      <c r="BI2658" s="69"/>
      <c r="BJ2658" s="69"/>
      <c r="BK2658" s="69"/>
      <c r="BL2658" s="69"/>
      <c r="BM2658" s="69"/>
      <c r="BN2658" s="69"/>
      <c r="BO2658" s="69"/>
      <c r="BP2658" s="69"/>
      <c r="BQ2658" s="69"/>
      <c r="BR2658" s="69"/>
      <c r="BS2658" s="69"/>
      <c r="BT2658" s="69"/>
      <c r="BU2658" s="69"/>
      <c r="BV2658" s="69"/>
      <c r="BW2658" s="69"/>
      <c r="BX2658" s="69"/>
      <c r="BY2658" s="69"/>
      <c r="BZ2658" s="69"/>
      <c r="CA2658" s="69"/>
      <c r="CB2658" s="69"/>
      <c r="CC2658" s="69"/>
      <c r="CD2658" s="69"/>
      <c r="CE2658" s="69"/>
      <c r="CF2658" s="69"/>
      <c r="CG2658" s="69"/>
      <c r="CH2658" s="69"/>
      <c r="CI2658" s="69"/>
      <c r="CJ2658" s="69"/>
      <c r="CK2658" s="69"/>
      <c r="CL2658" s="69"/>
      <c r="CM2658" s="69"/>
      <c r="CN2658" s="69"/>
      <c r="CO2658" s="69"/>
      <c r="CP2658" s="69"/>
      <c r="CQ2658" s="69"/>
      <c r="CR2658" s="69"/>
      <c r="CS2658" s="69"/>
      <c r="CT2658" s="69"/>
      <c r="CU2658" s="69"/>
      <c r="CV2658" s="69"/>
      <c r="CW2658" s="69"/>
      <c r="CX2658" s="69"/>
      <c r="CY2658" s="69"/>
      <c r="CZ2658" s="69"/>
      <c r="DA2658" s="69"/>
      <c r="DB2658" s="69"/>
      <c r="DC2658" s="69"/>
      <c r="DD2658" s="69"/>
      <c r="DE2658" s="69"/>
      <c r="DF2658" s="69"/>
      <c r="DG2658" s="69"/>
      <c r="DH2658" s="69"/>
      <c r="DI2658" s="69"/>
      <c r="DJ2658" s="69"/>
      <c r="DK2658" s="69"/>
      <c r="DL2658" s="69"/>
      <c r="DM2658" s="69"/>
      <c r="DN2658" s="69"/>
      <c r="DO2658" s="69"/>
      <c r="DP2658" s="69"/>
      <c r="DQ2658" s="69"/>
      <c r="DR2658" s="69"/>
      <c r="DS2658" s="69"/>
      <c r="DT2658" s="69"/>
      <c r="DU2658" s="69"/>
      <c r="DV2658" s="69"/>
      <c r="DW2658" s="69"/>
      <c r="DX2658" s="69"/>
      <c r="DY2658" s="69"/>
      <c r="DZ2658" s="69"/>
      <c r="EA2658" s="69"/>
      <c r="EB2658" s="69"/>
      <c r="EC2658" s="69"/>
      <c r="ED2658" s="69"/>
      <c r="EE2658" s="69"/>
      <c r="EF2658" s="69"/>
      <c r="EG2658" s="69"/>
      <c r="EH2658" s="69"/>
      <c r="EI2658" s="69"/>
      <c r="EJ2658" s="69"/>
      <c r="EK2658" s="69"/>
      <c r="EL2658" s="69"/>
      <c r="EM2658" s="69"/>
      <c r="EN2658" s="69"/>
      <c r="EO2658" s="69"/>
      <c r="EP2658" s="69"/>
      <c r="EQ2658" s="69"/>
      <c r="ER2658" s="69"/>
      <c r="ES2658" s="69"/>
      <c r="ET2658" s="69"/>
      <c r="EU2658" s="69"/>
      <c r="EV2658" s="69"/>
      <c r="EW2658" s="69"/>
      <c r="EX2658" s="69"/>
      <c r="EY2658" s="69"/>
      <c r="EZ2658" s="69"/>
      <c r="FA2658" s="69"/>
      <c r="FB2658" s="69"/>
      <c r="FC2658" s="69"/>
      <c r="FD2658" s="69"/>
      <c r="FE2658" s="69"/>
      <c r="FF2658" s="69"/>
      <c r="FG2658" s="69"/>
      <c r="FH2658" s="69"/>
      <c r="FI2658" s="69"/>
      <c r="FJ2658" s="69"/>
      <c r="FK2658" s="69"/>
      <c r="FL2658" s="69"/>
      <c r="FM2658" s="69"/>
      <c r="FN2658" s="69"/>
      <c r="FO2658" s="69"/>
      <c r="FP2658" s="69"/>
      <c r="FQ2658" s="69"/>
      <c r="FR2658" s="69"/>
      <c r="FS2658" s="69"/>
      <c r="FT2658" s="69"/>
      <c r="FU2658" s="69"/>
      <c r="FV2658" s="69"/>
      <c r="FW2658" s="69"/>
      <c r="FX2658" s="69"/>
      <c r="FY2658" s="69"/>
      <c r="FZ2658" s="69"/>
      <c r="GA2658" s="69"/>
      <c r="GB2658" s="69"/>
      <c r="GC2658" s="69"/>
      <c r="GD2658" s="69"/>
      <c r="GE2658" s="69"/>
      <c r="GF2658" s="69"/>
      <c r="GG2658" s="69"/>
      <c r="GH2658" s="69"/>
      <c r="GI2658" s="69"/>
      <c r="GJ2658" s="69"/>
      <c r="GK2658" s="69"/>
      <c r="GL2658" s="69"/>
      <c r="GM2658" s="69"/>
      <c r="GN2658" s="69"/>
      <c r="GO2658" s="69"/>
      <c r="GP2658" s="69"/>
      <c r="GQ2658" s="69"/>
      <c r="GR2658" s="69"/>
      <c r="GS2658" s="69"/>
      <c r="GT2658" s="69"/>
      <c r="GU2658" s="69"/>
      <c r="GV2658" s="69"/>
      <c r="GW2658" s="69"/>
      <c r="GX2658" s="69"/>
      <c r="GY2658" s="69"/>
      <c r="GZ2658" s="69"/>
      <c r="HA2658" s="69"/>
      <c r="HB2658" s="69"/>
      <c r="HC2658" s="69"/>
      <c r="HD2658" s="69"/>
      <c r="HE2658" s="69"/>
      <c r="HF2658" s="69"/>
      <c r="HG2658" s="69"/>
      <c r="HH2658" s="69"/>
      <c r="HI2658" s="69"/>
      <c r="HJ2658" s="69"/>
      <c r="HK2658" s="69"/>
      <c r="HL2658" s="69"/>
      <c r="HM2658" s="69"/>
      <c r="HN2658" s="69"/>
      <c r="HO2658" s="69"/>
      <c r="HP2658" s="69"/>
      <c r="HQ2658" s="69"/>
      <c r="HR2658" s="69"/>
      <c r="HS2658" s="69"/>
      <c r="HT2658" s="69"/>
      <c r="HU2658" s="69"/>
      <c r="HV2658" s="69"/>
      <c r="HW2658" s="69"/>
      <c r="HX2658" s="69"/>
      <c r="HY2658" s="69"/>
      <c r="HZ2658" s="69"/>
      <c r="IA2658" s="69"/>
      <c r="IB2658" s="69"/>
      <c r="IC2658" s="69"/>
      <c r="ID2658" s="69"/>
      <c r="IE2658" s="69"/>
      <c r="IF2658" s="69"/>
      <c r="IG2658" s="69"/>
      <c r="IH2658" s="69"/>
      <c r="II2658" s="69"/>
      <c r="IJ2658" s="69"/>
      <c r="IK2658" s="69"/>
      <c r="IL2658" s="69"/>
      <c r="IM2658" s="69"/>
      <c r="IN2658" s="69"/>
    </row>
    <row r="2659" spans="1:248" s="70" customFormat="1" ht="32.1" customHeight="1" x14ac:dyDescent="0.2">
      <c r="A2659" s="33" t="s">
        <v>1521</v>
      </c>
      <c r="B2659" s="83">
        <v>52332</v>
      </c>
      <c r="C2659" s="34" t="s">
        <v>1522</v>
      </c>
      <c r="D2659" s="314">
        <v>7500</v>
      </c>
      <c r="E2659" s="69"/>
      <c r="F2659" s="69"/>
      <c r="G2659" s="69"/>
      <c r="H2659" s="69"/>
      <c r="I2659" s="69"/>
      <c r="J2659" s="69"/>
      <c r="N2659" s="69"/>
      <c r="O2659" s="69"/>
      <c r="P2659" s="69"/>
      <c r="Q2659" s="69"/>
      <c r="R2659" s="69"/>
      <c r="S2659" s="69"/>
      <c r="T2659" s="69"/>
      <c r="U2659" s="69"/>
      <c r="V2659" s="69"/>
      <c r="W2659" s="69"/>
      <c r="X2659" s="69"/>
      <c r="Y2659" s="69"/>
      <c r="Z2659" s="69"/>
      <c r="AA2659" s="69"/>
      <c r="AB2659" s="69"/>
      <c r="AC2659" s="69"/>
      <c r="AD2659" s="69"/>
      <c r="AE2659" s="69"/>
      <c r="AF2659" s="69"/>
      <c r="AG2659" s="69"/>
      <c r="AH2659" s="69"/>
      <c r="AI2659" s="69"/>
      <c r="AJ2659" s="69"/>
      <c r="AK2659" s="69"/>
      <c r="AL2659" s="69"/>
      <c r="AM2659" s="69"/>
      <c r="AN2659" s="69"/>
      <c r="AO2659" s="69"/>
      <c r="AP2659" s="69"/>
      <c r="AQ2659" s="69"/>
      <c r="AR2659" s="69"/>
      <c r="AS2659" s="69"/>
      <c r="AT2659" s="69"/>
      <c r="AU2659" s="69"/>
      <c r="AV2659" s="69"/>
      <c r="AW2659" s="69"/>
      <c r="AX2659" s="69"/>
      <c r="AY2659" s="69"/>
      <c r="AZ2659" s="69"/>
      <c r="BA2659" s="69"/>
      <c r="BB2659" s="69"/>
      <c r="BC2659" s="69"/>
      <c r="BD2659" s="69"/>
      <c r="BE2659" s="69"/>
      <c r="BF2659" s="69"/>
      <c r="BG2659" s="69"/>
      <c r="BH2659" s="69"/>
      <c r="BI2659" s="69"/>
      <c r="BJ2659" s="69"/>
      <c r="BK2659" s="69"/>
      <c r="BL2659" s="69"/>
      <c r="BM2659" s="69"/>
      <c r="BN2659" s="69"/>
      <c r="BO2659" s="69"/>
      <c r="BP2659" s="69"/>
      <c r="BQ2659" s="69"/>
      <c r="BR2659" s="69"/>
      <c r="BS2659" s="69"/>
      <c r="BT2659" s="69"/>
      <c r="BU2659" s="69"/>
      <c r="BV2659" s="69"/>
      <c r="BW2659" s="69"/>
      <c r="BX2659" s="69"/>
      <c r="BY2659" s="69"/>
      <c r="BZ2659" s="69"/>
      <c r="CA2659" s="69"/>
      <c r="CB2659" s="69"/>
      <c r="CC2659" s="69"/>
      <c r="CD2659" s="69"/>
      <c r="CE2659" s="69"/>
      <c r="CF2659" s="69"/>
      <c r="CG2659" s="69"/>
      <c r="CH2659" s="69"/>
      <c r="CI2659" s="69"/>
      <c r="CJ2659" s="69"/>
      <c r="CK2659" s="69"/>
      <c r="CL2659" s="69"/>
      <c r="CM2659" s="69"/>
      <c r="CN2659" s="69"/>
      <c r="CO2659" s="69"/>
      <c r="CP2659" s="69"/>
      <c r="CQ2659" s="69"/>
      <c r="CR2659" s="69"/>
      <c r="CS2659" s="69"/>
      <c r="CT2659" s="69"/>
      <c r="CU2659" s="69"/>
      <c r="CV2659" s="69"/>
      <c r="CW2659" s="69"/>
      <c r="CX2659" s="69"/>
      <c r="CY2659" s="69"/>
      <c r="CZ2659" s="69"/>
      <c r="DA2659" s="69"/>
      <c r="DB2659" s="69"/>
      <c r="DC2659" s="69"/>
      <c r="DD2659" s="69"/>
      <c r="DE2659" s="69"/>
      <c r="DF2659" s="69"/>
      <c r="DG2659" s="69"/>
      <c r="DH2659" s="69"/>
      <c r="DI2659" s="69"/>
      <c r="DJ2659" s="69"/>
      <c r="DK2659" s="69"/>
      <c r="DL2659" s="69"/>
      <c r="DM2659" s="69"/>
      <c r="DN2659" s="69"/>
      <c r="DO2659" s="69"/>
      <c r="DP2659" s="69"/>
      <c r="DQ2659" s="69"/>
      <c r="DR2659" s="69"/>
      <c r="DS2659" s="69"/>
      <c r="DT2659" s="69"/>
      <c r="DU2659" s="69"/>
      <c r="DV2659" s="69"/>
      <c r="DW2659" s="69"/>
      <c r="DX2659" s="69"/>
      <c r="DY2659" s="69"/>
      <c r="DZ2659" s="69"/>
      <c r="EA2659" s="69"/>
      <c r="EB2659" s="69"/>
      <c r="EC2659" s="69"/>
      <c r="ED2659" s="69"/>
      <c r="EE2659" s="69"/>
      <c r="EF2659" s="69"/>
      <c r="EG2659" s="69"/>
      <c r="EH2659" s="69"/>
      <c r="EI2659" s="69"/>
      <c r="EJ2659" s="69"/>
      <c r="EK2659" s="69"/>
      <c r="EL2659" s="69"/>
      <c r="EM2659" s="69"/>
      <c r="EN2659" s="69"/>
      <c r="EO2659" s="69"/>
      <c r="EP2659" s="69"/>
      <c r="EQ2659" s="69"/>
      <c r="ER2659" s="69"/>
      <c r="ES2659" s="69"/>
      <c r="ET2659" s="69"/>
      <c r="EU2659" s="69"/>
      <c r="EV2659" s="69"/>
      <c r="EW2659" s="69"/>
      <c r="EX2659" s="69"/>
      <c r="EY2659" s="69"/>
      <c r="EZ2659" s="69"/>
      <c r="FA2659" s="69"/>
      <c r="FB2659" s="69"/>
      <c r="FC2659" s="69"/>
      <c r="FD2659" s="69"/>
      <c r="FE2659" s="69"/>
      <c r="FF2659" s="69"/>
      <c r="FG2659" s="69"/>
      <c r="FH2659" s="69"/>
      <c r="FI2659" s="69"/>
      <c r="FJ2659" s="69"/>
      <c r="FK2659" s="69"/>
      <c r="FL2659" s="69"/>
      <c r="FM2659" s="69"/>
      <c r="FN2659" s="69"/>
      <c r="FO2659" s="69"/>
      <c r="FP2659" s="69"/>
      <c r="FQ2659" s="69"/>
      <c r="FR2659" s="69"/>
      <c r="FS2659" s="69"/>
      <c r="FT2659" s="69"/>
      <c r="FU2659" s="69"/>
      <c r="FV2659" s="69"/>
      <c r="FW2659" s="69"/>
      <c r="FX2659" s="69"/>
      <c r="FY2659" s="69"/>
      <c r="FZ2659" s="69"/>
      <c r="GA2659" s="69"/>
      <c r="GB2659" s="69"/>
      <c r="GC2659" s="69"/>
      <c r="GD2659" s="69"/>
      <c r="GE2659" s="69"/>
      <c r="GF2659" s="69"/>
      <c r="GG2659" s="69"/>
      <c r="GH2659" s="69"/>
      <c r="GI2659" s="69"/>
      <c r="GJ2659" s="69"/>
      <c r="GK2659" s="69"/>
      <c r="GL2659" s="69"/>
      <c r="GM2659" s="69"/>
      <c r="GN2659" s="69"/>
      <c r="GO2659" s="69"/>
      <c r="GP2659" s="69"/>
      <c r="GQ2659" s="69"/>
      <c r="GR2659" s="69"/>
      <c r="GS2659" s="69"/>
      <c r="GT2659" s="69"/>
      <c r="GU2659" s="69"/>
      <c r="GV2659" s="69"/>
      <c r="GW2659" s="69"/>
      <c r="GX2659" s="69"/>
      <c r="GY2659" s="69"/>
      <c r="GZ2659" s="69"/>
      <c r="HA2659" s="69"/>
      <c r="HB2659" s="69"/>
      <c r="HC2659" s="69"/>
      <c r="HD2659" s="69"/>
      <c r="HE2659" s="69"/>
      <c r="HF2659" s="69"/>
      <c r="HG2659" s="69"/>
      <c r="HH2659" s="69"/>
      <c r="HI2659" s="69"/>
      <c r="HJ2659" s="69"/>
      <c r="HK2659" s="69"/>
      <c r="HL2659" s="69"/>
      <c r="HM2659" s="69"/>
      <c r="HN2659" s="69"/>
      <c r="HO2659" s="69"/>
      <c r="HP2659" s="69"/>
      <c r="HQ2659" s="69"/>
      <c r="HR2659" s="69"/>
      <c r="HS2659" s="69"/>
      <c r="HT2659" s="69"/>
      <c r="HU2659" s="69"/>
      <c r="HV2659" s="69"/>
      <c r="HW2659" s="69"/>
      <c r="HX2659" s="69"/>
      <c r="HY2659" s="69"/>
      <c r="HZ2659" s="69"/>
      <c r="IA2659" s="69"/>
      <c r="IB2659" s="69"/>
      <c r="IC2659" s="69"/>
      <c r="ID2659" s="69"/>
      <c r="IE2659" s="69"/>
      <c r="IF2659" s="69"/>
      <c r="IG2659" s="69"/>
      <c r="IH2659" s="69"/>
      <c r="II2659" s="69"/>
      <c r="IJ2659" s="69"/>
      <c r="IK2659" s="69"/>
      <c r="IL2659" s="69"/>
      <c r="IM2659" s="69"/>
      <c r="IN2659" s="69"/>
    </row>
    <row r="2660" spans="1:248" s="70" customFormat="1" ht="32.1" customHeight="1" x14ac:dyDescent="0.2">
      <c r="A2660" s="33" t="s">
        <v>1523</v>
      </c>
      <c r="B2660" s="83">
        <v>52333</v>
      </c>
      <c r="C2660" s="34" t="s">
        <v>1524</v>
      </c>
      <c r="D2660" s="314">
        <v>8000</v>
      </c>
      <c r="E2660" s="69"/>
      <c r="F2660" s="69"/>
      <c r="G2660" s="69"/>
      <c r="H2660" s="69"/>
      <c r="I2660" s="69"/>
      <c r="J2660" s="69"/>
      <c r="N2660" s="69"/>
      <c r="O2660" s="69"/>
      <c r="P2660" s="69"/>
      <c r="Q2660" s="69"/>
      <c r="R2660" s="69"/>
      <c r="S2660" s="69"/>
      <c r="T2660" s="69"/>
      <c r="U2660" s="69"/>
      <c r="V2660" s="69"/>
      <c r="W2660" s="69"/>
      <c r="X2660" s="69"/>
      <c r="Y2660" s="69"/>
      <c r="Z2660" s="69"/>
      <c r="AA2660" s="69"/>
      <c r="AB2660" s="69"/>
      <c r="AC2660" s="69"/>
      <c r="AD2660" s="69"/>
      <c r="AE2660" s="69"/>
      <c r="AF2660" s="69"/>
      <c r="AG2660" s="69"/>
      <c r="AH2660" s="69"/>
      <c r="AI2660" s="69"/>
      <c r="AJ2660" s="69"/>
      <c r="AK2660" s="69"/>
      <c r="AL2660" s="69"/>
      <c r="AM2660" s="69"/>
      <c r="AN2660" s="69"/>
      <c r="AO2660" s="69"/>
      <c r="AP2660" s="69"/>
      <c r="AQ2660" s="69"/>
      <c r="AR2660" s="69"/>
      <c r="AS2660" s="69"/>
      <c r="AT2660" s="69"/>
      <c r="AU2660" s="69"/>
      <c r="AV2660" s="69"/>
      <c r="AW2660" s="69"/>
      <c r="AX2660" s="69"/>
      <c r="AY2660" s="69"/>
      <c r="AZ2660" s="69"/>
      <c r="BA2660" s="69"/>
      <c r="BB2660" s="69"/>
      <c r="BC2660" s="69"/>
      <c r="BD2660" s="69"/>
      <c r="BE2660" s="69"/>
      <c r="BF2660" s="69"/>
      <c r="BG2660" s="69"/>
      <c r="BH2660" s="69"/>
      <c r="BI2660" s="69"/>
      <c r="BJ2660" s="69"/>
      <c r="BK2660" s="69"/>
      <c r="BL2660" s="69"/>
      <c r="BM2660" s="69"/>
      <c r="BN2660" s="69"/>
      <c r="BO2660" s="69"/>
      <c r="BP2660" s="69"/>
      <c r="BQ2660" s="69"/>
      <c r="BR2660" s="69"/>
      <c r="BS2660" s="69"/>
      <c r="BT2660" s="69"/>
      <c r="BU2660" s="69"/>
      <c r="BV2660" s="69"/>
      <c r="BW2660" s="69"/>
      <c r="BX2660" s="69"/>
      <c r="BY2660" s="69"/>
      <c r="BZ2660" s="69"/>
      <c r="CA2660" s="69"/>
      <c r="CB2660" s="69"/>
      <c r="CC2660" s="69"/>
      <c r="CD2660" s="69"/>
      <c r="CE2660" s="69"/>
      <c r="CF2660" s="69"/>
      <c r="CG2660" s="69"/>
      <c r="CH2660" s="69"/>
      <c r="CI2660" s="69"/>
      <c r="CJ2660" s="69"/>
      <c r="CK2660" s="69"/>
      <c r="CL2660" s="69"/>
      <c r="CM2660" s="69"/>
      <c r="CN2660" s="69"/>
      <c r="CO2660" s="69"/>
      <c r="CP2660" s="69"/>
      <c r="CQ2660" s="69"/>
      <c r="CR2660" s="69"/>
      <c r="CS2660" s="69"/>
      <c r="CT2660" s="69"/>
      <c r="CU2660" s="69"/>
      <c r="CV2660" s="69"/>
      <c r="CW2660" s="69"/>
      <c r="CX2660" s="69"/>
      <c r="CY2660" s="69"/>
      <c r="CZ2660" s="69"/>
      <c r="DA2660" s="69"/>
      <c r="DB2660" s="69"/>
      <c r="DC2660" s="69"/>
      <c r="DD2660" s="69"/>
      <c r="DE2660" s="69"/>
      <c r="DF2660" s="69"/>
      <c r="DG2660" s="69"/>
      <c r="DH2660" s="69"/>
      <c r="DI2660" s="69"/>
      <c r="DJ2660" s="69"/>
      <c r="DK2660" s="69"/>
      <c r="DL2660" s="69"/>
      <c r="DM2660" s="69"/>
      <c r="DN2660" s="69"/>
      <c r="DO2660" s="69"/>
      <c r="DP2660" s="69"/>
      <c r="DQ2660" s="69"/>
      <c r="DR2660" s="69"/>
      <c r="DS2660" s="69"/>
      <c r="DT2660" s="69"/>
      <c r="DU2660" s="69"/>
      <c r="DV2660" s="69"/>
      <c r="DW2660" s="69"/>
      <c r="DX2660" s="69"/>
      <c r="DY2660" s="69"/>
      <c r="DZ2660" s="69"/>
      <c r="EA2660" s="69"/>
      <c r="EB2660" s="69"/>
      <c r="EC2660" s="69"/>
      <c r="ED2660" s="69"/>
      <c r="EE2660" s="69"/>
      <c r="EF2660" s="69"/>
      <c r="EG2660" s="69"/>
      <c r="EH2660" s="69"/>
      <c r="EI2660" s="69"/>
      <c r="EJ2660" s="69"/>
      <c r="EK2660" s="69"/>
      <c r="EL2660" s="69"/>
      <c r="EM2660" s="69"/>
      <c r="EN2660" s="69"/>
      <c r="EO2660" s="69"/>
      <c r="EP2660" s="69"/>
      <c r="EQ2660" s="69"/>
      <c r="ER2660" s="69"/>
      <c r="ES2660" s="69"/>
      <c r="ET2660" s="69"/>
      <c r="EU2660" s="69"/>
      <c r="EV2660" s="69"/>
      <c r="EW2660" s="69"/>
      <c r="EX2660" s="69"/>
      <c r="EY2660" s="69"/>
      <c r="EZ2660" s="69"/>
      <c r="FA2660" s="69"/>
      <c r="FB2660" s="69"/>
      <c r="FC2660" s="69"/>
      <c r="FD2660" s="69"/>
      <c r="FE2660" s="69"/>
      <c r="FF2660" s="69"/>
      <c r="FG2660" s="69"/>
      <c r="FH2660" s="69"/>
      <c r="FI2660" s="69"/>
      <c r="FJ2660" s="69"/>
      <c r="FK2660" s="69"/>
      <c r="FL2660" s="69"/>
      <c r="FM2660" s="69"/>
      <c r="FN2660" s="69"/>
      <c r="FO2660" s="69"/>
      <c r="FP2660" s="69"/>
      <c r="FQ2660" s="69"/>
      <c r="FR2660" s="69"/>
      <c r="FS2660" s="69"/>
      <c r="FT2660" s="69"/>
      <c r="FU2660" s="69"/>
      <c r="FV2660" s="69"/>
      <c r="FW2660" s="69"/>
      <c r="FX2660" s="69"/>
      <c r="FY2660" s="69"/>
      <c r="FZ2660" s="69"/>
      <c r="GA2660" s="69"/>
      <c r="GB2660" s="69"/>
      <c r="GC2660" s="69"/>
      <c r="GD2660" s="69"/>
      <c r="GE2660" s="69"/>
      <c r="GF2660" s="69"/>
      <c r="GG2660" s="69"/>
      <c r="GH2660" s="69"/>
      <c r="GI2660" s="69"/>
      <c r="GJ2660" s="69"/>
      <c r="GK2660" s="69"/>
      <c r="GL2660" s="69"/>
      <c r="GM2660" s="69"/>
      <c r="GN2660" s="69"/>
      <c r="GO2660" s="69"/>
      <c r="GP2660" s="69"/>
      <c r="GQ2660" s="69"/>
      <c r="GR2660" s="69"/>
      <c r="GS2660" s="69"/>
      <c r="GT2660" s="69"/>
      <c r="GU2660" s="69"/>
      <c r="GV2660" s="69"/>
      <c r="GW2660" s="69"/>
      <c r="GX2660" s="69"/>
      <c r="GY2660" s="69"/>
      <c r="GZ2660" s="69"/>
      <c r="HA2660" s="69"/>
      <c r="HB2660" s="69"/>
      <c r="HC2660" s="69"/>
      <c r="HD2660" s="69"/>
      <c r="HE2660" s="69"/>
      <c r="HF2660" s="69"/>
      <c r="HG2660" s="69"/>
      <c r="HH2660" s="69"/>
      <c r="HI2660" s="69"/>
      <c r="HJ2660" s="69"/>
      <c r="HK2660" s="69"/>
      <c r="HL2660" s="69"/>
      <c r="HM2660" s="69"/>
      <c r="HN2660" s="69"/>
      <c r="HO2660" s="69"/>
      <c r="HP2660" s="69"/>
      <c r="HQ2660" s="69"/>
      <c r="HR2660" s="69"/>
      <c r="HS2660" s="69"/>
      <c r="HT2660" s="69"/>
      <c r="HU2660" s="69"/>
      <c r="HV2660" s="69"/>
      <c r="HW2660" s="69"/>
      <c r="HX2660" s="69"/>
      <c r="HY2660" s="69"/>
      <c r="HZ2660" s="69"/>
      <c r="IA2660" s="69"/>
      <c r="IB2660" s="69"/>
      <c r="IC2660" s="69"/>
      <c r="ID2660" s="69"/>
      <c r="IE2660" s="69"/>
      <c r="IF2660" s="69"/>
      <c r="IG2660" s="69"/>
      <c r="IH2660" s="69"/>
      <c r="II2660" s="69"/>
      <c r="IJ2660" s="69"/>
      <c r="IK2660" s="69"/>
      <c r="IL2660" s="69"/>
      <c r="IM2660" s="69"/>
      <c r="IN2660" s="69"/>
    </row>
    <row r="2661" spans="1:248" s="70" customFormat="1" ht="32.1" customHeight="1" x14ac:dyDescent="0.2">
      <c r="A2661" s="33" t="s">
        <v>1209</v>
      </c>
      <c r="B2661" s="83">
        <v>52334</v>
      </c>
      <c r="C2661" s="34" t="s">
        <v>1431</v>
      </c>
      <c r="D2661" s="314">
        <v>14200</v>
      </c>
      <c r="E2661" s="69"/>
      <c r="F2661" s="69"/>
      <c r="G2661" s="69"/>
      <c r="H2661" s="69"/>
      <c r="I2661" s="69"/>
      <c r="J2661" s="69"/>
      <c r="N2661" s="69"/>
      <c r="O2661" s="69"/>
      <c r="P2661" s="69"/>
      <c r="Q2661" s="69"/>
      <c r="R2661" s="69"/>
      <c r="S2661" s="69"/>
      <c r="T2661" s="69"/>
      <c r="U2661" s="69"/>
      <c r="V2661" s="69"/>
      <c r="W2661" s="69"/>
      <c r="X2661" s="69"/>
      <c r="Y2661" s="69"/>
      <c r="Z2661" s="69"/>
      <c r="AA2661" s="69"/>
      <c r="AB2661" s="69"/>
      <c r="AC2661" s="69"/>
      <c r="AD2661" s="69"/>
      <c r="AE2661" s="69"/>
      <c r="AF2661" s="69"/>
      <c r="AG2661" s="69"/>
      <c r="AH2661" s="69"/>
      <c r="AI2661" s="69"/>
      <c r="AJ2661" s="69"/>
      <c r="AK2661" s="69"/>
      <c r="AL2661" s="69"/>
      <c r="AM2661" s="69"/>
      <c r="AN2661" s="69"/>
      <c r="AO2661" s="69"/>
      <c r="AP2661" s="69"/>
      <c r="AQ2661" s="69"/>
      <c r="AR2661" s="69"/>
      <c r="AS2661" s="69"/>
      <c r="AT2661" s="69"/>
      <c r="AU2661" s="69"/>
      <c r="AV2661" s="69"/>
      <c r="AW2661" s="69"/>
      <c r="AX2661" s="69"/>
      <c r="AY2661" s="69"/>
      <c r="AZ2661" s="69"/>
      <c r="BA2661" s="69"/>
      <c r="BB2661" s="69"/>
      <c r="BC2661" s="69"/>
      <c r="BD2661" s="69"/>
      <c r="BE2661" s="69"/>
      <c r="BF2661" s="69"/>
      <c r="BG2661" s="69"/>
      <c r="BH2661" s="69"/>
      <c r="BI2661" s="69"/>
      <c r="BJ2661" s="69"/>
      <c r="BK2661" s="69"/>
      <c r="BL2661" s="69"/>
      <c r="BM2661" s="69"/>
      <c r="BN2661" s="69"/>
      <c r="BO2661" s="69"/>
      <c r="BP2661" s="69"/>
      <c r="BQ2661" s="69"/>
      <c r="BR2661" s="69"/>
      <c r="BS2661" s="69"/>
      <c r="BT2661" s="69"/>
      <c r="BU2661" s="69"/>
      <c r="BV2661" s="69"/>
      <c r="BW2661" s="69"/>
      <c r="BX2661" s="69"/>
      <c r="BY2661" s="69"/>
      <c r="BZ2661" s="69"/>
      <c r="CA2661" s="69"/>
      <c r="CB2661" s="69"/>
      <c r="CC2661" s="69"/>
      <c r="CD2661" s="69"/>
      <c r="CE2661" s="69"/>
      <c r="CF2661" s="69"/>
      <c r="CG2661" s="69"/>
      <c r="CH2661" s="69"/>
      <c r="CI2661" s="69"/>
      <c r="CJ2661" s="69"/>
      <c r="CK2661" s="69"/>
      <c r="CL2661" s="69"/>
      <c r="CM2661" s="69"/>
      <c r="CN2661" s="69"/>
      <c r="CO2661" s="69"/>
      <c r="CP2661" s="69"/>
      <c r="CQ2661" s="69"/>
      <c r="CR2661" s="69"/>
      <c r="CS2661" s="69"/>
      <c r="CT2661" s="69"/>
      <c r="CU2661" s="69"/>
      <c r="CV2661" s="69"/>
      <c r="CW2661" s="69"/>
      <c r="CX2661" s="69"/>
      <c r="CY2661" s="69"/>
      <c r="CZ2661" s="69"/>
      <c r="DA2661" s="69"/>
      <c r="DB2661" s="69"/>
      <c r="DC2661" s="69"/>
      <c r="DD2661" s="69"/>
      <c r="DE2661" s="69"/>
      <c r="DF2661" s="69"/>
      <c r="DG2661" s="69"/>
      <c r="DH2661" s="69"/>
      <c r="DI2661" s="69"/>
      <c r="DJ2661" s="69"/>
      <c r="DK2661" s="69"/>
      <c r="DL2661" s="69"/>
      <c r="DM2661" s="69"/>
      <c r="DN2661" s="69"/>
      <c r="DO2661" s="69"/>
      <c r="DP2661" s="69"/>
      <c r="DQ2661" s="69"/>
      <c r="DR2661" s="69"/>
      <c r="DS2661" s="69"/>
      <c r="DT2661" s="69"/>
      <c r="DU2661" s="69"/>
      <c r="DV2661" s="69"/>
      <c r="DW2661" s="69"/>
      <c r="DX2661" s="69"/>
      <c r="DY2661" s="69"/>
      <c r="DZ2661" s="69"/>
      <c r="EA2661" s="69"/>
      <c r="EB2661" s="69"/>
      <c r="EC2661" s="69"/>
      <c r="ED2661" s="69"/>
      <c r="EE2661" s="69"/>
      <c r="EF2661" s="69"/>
      <c r="EG2661" s="69"/>
      <c r="EH2661" s="69"/>
      <c r="EI2661" s="69"/>
      <c r="EJ2661" s="69"/>
      <c r="EK2661" s="69"/>
      <c r="EL2661" s="69"/>
      <c r="EM2661" s="69"/>
      <c r="EN2661" s="69"/>
      <c r="EO2661" s="69"/>
      <c r="EP2661" s="69"/>
      <c r="EQ2661" s="69"/>
      <c r="ER2661" s="69"/>
      <c r="ES2661" s="69"/>
      <c r="ET2661" s="69"/>
      <c r="EU2661" s="69"/>
      <c r="EV2661" s="69"/>
      <c r="EW2661" s="69"/>
      <c r="EX2661" s="69"/>
      <c r="EY2661" s="69"/>
      <c r="EZ2661" s="69"/>
      <c r="FA2661" s="69"/>
      <c r="FB2661" s="69"/>
      <c r="FC2661" s="69"/>
      <c r="FD2661" s="69"/>
      <c r="FE2661" s="69"/>
      <c r="FF2661" s="69"/>
      <c r="FG2661" s="69"/>
      <c r="FH2661" s="69"/>
      <c r="FI2661" s="69"/>
      <c r="FJ2661" s="69"/>
      <c r="FK2661" s="69"/>
      <c r="FL2661" s="69"/>
      <c r="FM2661" s="69"/>
      <c r="FN2661" s="69"/>
      <c r="FO2661" s="69"/>
      <c r="FP2661" s="69"/>
      <c r="FQ2661" s="69"/>
      <c r="FR2661" s="69"/>
      <c r="FS2661" s="69"/>
      <c r="FT2661" s="69"/>
      <c r="FU2661" s="69"/>
      <c r="FV2661" s="69"/>
      <c r="FW2661" s="69"/>
      <c r="FX2661" s="69"/>
      <c r="FY2661" s="69"/>
      <c r="FZ2661" s="69"/>
      <c r="GA2661" s="69"/>
      <c r="GB2661" s="69"/>
      <c r="GC2661" s="69"/>
      <c r="GD2661" s="69"/>
      <c r="GE2661" s="69"/>
      <c r="GF2661" s="69"/>
      <c r="GG2661" s="69"/>
      <c r="GH2661" s="69"/>
      <c r="GI2661" s="69"/>
      <c r="GJ2661" s="69"/>
      <c r="GK2661" s="69"/>
      <c r="GL2661" s="69"/>
      <c r="GM2661" s="69"/>
      <c r="GN2661" s="69"/>
      <c r="GO2661" s="69"/>
      <c r="GP2661" s="69"/>
      <c r="GQ2661" s="69"/>
      <c r="GR2661" s="69"/>
      <c r="GS2661" s="69"/>
      <c r="GT2661" s="69"/>
      <c r="GU2661" s="69"/>
      <c r="GV2661" s="69"/>
      <c r="GW2661" s="69"/>
      <c r="GX2661" s="69"/>
      <c r="GY2661" s="69"/>
      <c r="GZ2661" s="69"/>
      <c r="HA2661" s="69"/>
      <c r="HB2661" s="69"/>
      <c r="HC2661" s="69"/>
      <c r="HD2661" s="69"/>
      <c r="HE2661" s="69"/>
      <c r="HF2661" s="69"/>
      <c r="HG2661" s="69"/>
      <c r="HH2661" s="69"/>
      <c r="HI2661" s="69"/>
      <c r="HJ2661" s="69"/>
      <c r="HK2661" s="69"/>
      <c r="HL2661" s="69"/>
      <c r="HM2661" s="69"/>
      <c r="HN2661" s="69"/>
      <c r="HO2661" s="69"/>
      <c r="HP2661" s="69"/>
      <c r="HQ2661" s="69"/>
      <c r="HR2661" s="69"/>
      <c r="HS2661" s="69"/>
      <c r="HT2661" s="69"/>
      <c r="HU2661" s="69"/>
      <c r="HV2661" s="69"/>
      <c r="HW2661" s="69"/>
      <c r="HX2661" s="69"/>
      <c r="HY2661" s="69"/>
      <c r="HZ2661" s="69"/>
      <c r="IA2661" s="69"/>
      <c r="IB2661" s="69"/>
      <c r="IC2661" s="69"/>
      <c r="ID2661" s="69"/>
      <c r="IE2661" s="69"/>
      <c r="IF2661" s="69"/>
      <c r="IG2661" s="69"/>
      <c r="IH2661" s="69"/>
      <c r="II2661" s="69"/>
      <c r="IJ2661" s="69"/>
      <c r="IK2661" s="69"/>
      <c r="IL2661" s="69"/>
      <c r="IM2661" s="69"/>
      <c r="IN2661" s="69"/>
    </row>
    <row r="2662" spans="1:248" s="70" customFormat="1" ht="32.1" customHeight="1" x14ac:dyDescent="0.2">
      <c r="A2662" s="33" t="s">
        <v>1525</v>
      </c>
      <c r="B2662" s="83">
        <v>52335</v>
      </c>
      <c r="C2662" s="34" t="s">
        <v>1526</v>
      </c>
      <c r="D2662" s="314">
        <v>24200</v>
      </c>
      <c r="E2662" s="69"/>
      <c r="F2662" s="69"/>
      <c r="G2662" s="69"/>
      <c r="H2662" s="69"/>
      <c r="I2662" s="69"/>
      <c r="J2662" s="69"/>
      <c r="N2662" s="69"/>
      <c r="O2662" s="69"/>
      <c r="P2662" s="69"/>
      <c r="Q2662" s="69"/>
      <c r="R2662" s="69"/>
      <c r="S2662" s="69"/>
      <c r="T2662" s="69"/>
      <c r="U2662" s="69"/>
      <c r="V2662" s="69"/>
      <c r="W2662" s="69"/>
      <c r="X2662" s="69"/>
      <c r="Y2662" s="69"/>
      <c r="Z2662" s="69"/>
      <c r="AA2662" s="69"/>
      <c r="AB2662" s="69"/>
      <c r="AC2662" s="69"/>
      <c r="AD2662" s="69"/>
      <c r="AE2662" s="69"/>
      <c r="AF2662" s="69"/>
      <c r="AG2662" s="69"/>
      <c r="AH2662" s="69"/>
      <c r="AI2662" s="69"/>
      <c r="AJ2662" s="69"/>
      <c r="AK2662" s="69"/>
      <c r="AL2662" s="69"/>
      <c r="AM2662" s="69"/>
      <c r="AN2662" s="69"/>
      <c r="AO2662" s="69"/>
      <c r="AP2662" s="69"/>
      <c r="AQ2662" s="69"/>
      <c r="AR2662" s="69"/>
      <c r="AS2662" s="69"/>
      <c r="AT2662" s="69"/>
      <c r="AU2662" s="69"/>
      <c r="AV2662" s="69"/>
      <c r="AW2662" s="69"/>
      <c r="AX2662" s="69"/>
      <c r="AY2662" s="69"/>
      <c r="AZ2662" s="69"/>
      <c r="BA2662" s="69"/>
      <c r="BB2662" s="69"/>
      <c r="BC2662" s="69"/>
      <c r="BD2662" s="69"/>
      <c r="BE2662" s="69"/>
      <c r="BF2662" s="69"/>
      <c r="BG2662" s="69"/>
      <c r="BH2662" s="69"/>
      <c r="BI2662" s="69"/>
      <c r="BJ2662" s="69"/>
      <c r="BK2662" s="69"/>
      <c r="BL2662" s="69"/>
      <c r="BM2662" s="69"/>
      <c r="BN2662" s="69"/>
      <c r="BO2662" s="69"/>
      <c r="BP2662" s="69"/>
      <c r="BQ2662" s="69"/>
      <c r="BR2662" s="69"/>
      <c r="BS2662" s="69"/>
      <c r="BT2662" s="69"/>
      <c r="BU2662" s="69"/>
      <c r="BV2662" s="69"/>
      <c r="BW2662" s="69"/>
      <c r="BX2662" s="69"/>
      <c r="BY2662" s="69"/>
      <c r="BZ2662" s="69"/>
      <c r="CA2662" s="69"/>
      <c r="CB2662" s="69"/>
      <c r="CC2662" s="69"/>
      <c r="CD2662" s="69"/>
      <c r="CE2662" s="69"/>
      <c r="CF2662" s="69"/>
      <c r="CG2662" s="69"/>
      <c r="CH2662" s="69"/>
      <c r="CI2662" s="69"/>
      <c r="CJ2662" s="69"/>
      <c r="CK2662" s="69"/>
      <c r="CL2662" s="69"/>
      <c r="CM2662" s="69"/>
      <c r="CN2662" s="69"/>
      <c r="CO2662" s="69"/>
      <c r="CP2662" s="69"/>
      <c r="CQ2662" s="69"/>
      <c r="CR2662" s="69"/>
      <c r="CS2662" s="69"/>
      <c r="CT2662" s="69"/>
      <c r="CU2662" s="69"/>
      <c r="CV2662" s="69"/>
      <c r="CW2662" s="69"/>
      <c r="CX2662" s="69"/>
      <c r="CY2662" s="69"/>
      <c r="CZ2662" s="69"/>
      <c r="DA2662" s="69"/>
      <c r="DB2662" s="69"/>
      <c r="DC2662" s="69"/>
      <c r="DD2662" s="69"/>
      <c r="DE2662" s="69"/>
      <c r="DF2662" s="69"/>
      <c r="DG2662" s="69"/>
      <c r="DH2662" s="69"/>
      <c r="DI2662" s="69"/>
      <c r="DJ2662" s="69"/>
      <c r="DK2662" s="69"/>
      <c r="DL2662" s="69"/>
      <c r="DM2662" s="69"/>
      <c r="DN2662" s="69"/>
      <c r="DO2662" s="69"/>
      <c r="DP2662" s="69"/>
      <c r="DQ2662" s="69"/>
      <c r="DR2662" s="69"/>
      <c r="DS2662" s="69"/>
      <c r="DT2662" s="69"/>
      <c r="DU2662" s="69"/>
      <c r="DV2662" s="69"/>
      <c r="DW2662" s="69"/>
      <c r="DX2662" s="69"/>
      <c r="DY2662" s="69"/>
      <c r="DZ2662" s="69"/>
      <c r="EA2662" s="69"/>
      <c r="EB2662" s="69"/>
      <c r="EC2662" s="69"/>
      <c r="ED2662" s="69"/>
      <c r="EE2662" s="69"/>
      <c r="EF2662" s="69"/>
      <c r="EG2662" s="69"/>
      <c r="EH2662" s="69"/>
      <c r="EI2662" s="69"/>
      <c r="EJ2662" s="69"/>
      <c r="EK2662" s="69"/>
      <c r="EL2662" s="69"/>
      <c r="EM2662" s="69"/>
      <c r="EN2662" s="69"/>
      <c r="EO2662" s="69"/>
      <c r="EP2662" s="69"/>
      <c r="EQ2662" s="69"/>
      <c r="ER2662" s="69"/>
      <c r="ES2662" s="69"/>
      <c r="ET2662" s="69"/>
      <c r="EU2662" s="69"/>
      <c r="EV2662" s="69"/>
      <c r="EW2662" s="69"/>
      <c r="EX2662" s="69"/>
      <c r="EY2662" s="69"/>
      <c r="EZ2662" s="69"/>
      <c r="FA2662" s="69"/>
      <c r="FB2662" s="69"/>
      <c r="FC2662" s="69"/>
      <c r="FD2662" s="69"/>
      <c r="FE2662" s="69"/>
      <c r="FF2662" s="69"/>
      <c r="FG2662" s="69"/>
      <c r="FH2662" s="69"/>
      <c r="FI2662" s="69"/>
      <c r="FJ2662" s="69"/>
      <c r="FK2662" s="69"/>
      <c r="FL2662" s="69"/>
      <c r="FM2662" s="69"/>
      <c r="FN2662" s="69"/>
      <c r="FO2662" s="69"/>
      <c r="FP2662" s="69"/>
      <c r="FQ2662" s="69"/>
      <c r="FR2662" s="69"/>
      <c r="FS2662" s="69"/>
      <c r="FT2662" s="69"/>
      <c r="FU2662" s="69"/>
      <c r="FV2662" s="69"/>
      <c r="FW2662" s="69"/>
      <c r="FX2662" s="69"/>
      <c r="FY2662" s="69"/>
      <c r="FZ2662" s="69"/>
      <c r="GA2662" s="69"/>
      <c r="GB2662" s="69"/>
      <c r="GC2662" s="69"/>
      <c r="GD2662" s="69"/>
      <c r="GE2662" s="69"/>
      <c r="GF2662" s="69"/>
      <c r="GG2662" s="69"/>
      <c r="GH2662" s="69"/>
      <c r="GI2662" s="69"/>
      <c r="GJ2662" s="69"/>
      <c r="GK2662" s="69"/>
      <c r="GL2662" s="69"/>
      <c r="GM2662" s="69"/>
      <c r="GN2662" s="69"/>
      <c r="GO2662" s="69"/>
      <c r="GP2662" s="69"/>
      <c r="GQ2662" s="69"/>
      <c r="GR2662" s="69"/>
      <c r="GS2662" s="69"/>
      <c r="GT2662" s="69"/>
      <c r="GU2662" s="69"/>
      <c r="GV2662" s="69"/>
      <c r="GW2662" s="69"/>
      <c r="GX2662" s="69"/>
      <c r="GY2662" s="69"/>
      <c r="GZ2662" s="69"/>
      <c r="HA2662" s="69"/>
      <c r="HB2662" s="69"/>
      <c r="HC2662" s="69"/>
      <c r="HD2662" s="69"/>
      <c r="HE2662" s="69"/>
      <c r="HF2662" s="69"/>
      <c r="HG2662" s="69"/>
      <c r="HH2662" s="69"/>
      <c r="HI2662" s="69"/>
      <c r="HJ2662" s="69"/>
      <c r="HK2662" s="69"/>
      <c r="HL2662" s="69"/>
      <c r="HM2662" s="69"/>
      <c r="HN2662" s="69"/>
      <c r="HO2662" s="69"/>
      <c r="HP2662" s="69"/>
      <c r="HQ2662" s="69"/>
      <c r="HR2662" s="69"/>
      <c r="HS2662" s="69"/>
      <c r="HT2662" s="69"/>
      <c r="HU2662" s="69"/>
      <c r="HV2662" s="69"/>
      <c r="HW2662" s="69"/>
      <c r="HX2662" s="69"/>
      <c r="HY2662" s="69"/>
      <c r="HZ2662" s="69"/>
      <c r="IA2662" s="69"/>
      <c r="IB2662" s="69"/>
      <c r="IC2662" s="69"/>
      <c r="ID2662" s="69"/>
      <c r="IE2662" s="69"/>
      <c r="IF2662" s="69"/>
      <c r="IG2662" s="69"/>
      <c r="IH2662" s="69"/>
      <c r="II2662" s="69"/>
      <c r="IJ2662" s="69"/>
      <c r="IK2662" s="69"/>
      <c r="IL2662" s="69"/>
      <c r="IM2662" s="69"/>
      <c r="IN2662" s="69"/>
    </row>
    <row r="2663" spans="1:248" s="70" customFormat="1" ht="32.1" customHeight="1" x14ac:dyDescent="0.2">
      <c r="A2663" s="33" t="s">
        <v>1527</v>
      </c>
      <c r="B2663" s="83">
        <v>52336</v>
      </c>
      <c r="C2663" s="34" t="s">
        <v>1528</v>
      </c>
      <c r="D2663" s="314">
        <v>12050</v>
      </c>
      <c r="E2663" s="69"/>
      <c r="F2663" s="69"/>
      <c r="G2663" s="69"/>
      <c r="H2663" s="69"/>
      <c r="I2663" s="69"/>
      <c r="J2663" s="69"/>
      <c r="N2663" s="69"/>
      <c r="O2663" s="69"/>
      <c r="P2663" s="69"/>
      <c r="Q2663" s="69"/>
      <c r="R2663" s="69"/>
      <c r="S2663" s="69"/>
      <c r="T2663" s="69"/>
      <c r="U2663" s="69"/>
      <c r="V2663" s="69"/>
      <c r="W2663" s="69"/>
      <c r="X2663" s="69"/>
      <c r="Y2663" s="69"/>
      <c r="Z2663" s="69"/>
      <c r="AA2663" s="69"/>
      <c r="AB2663" s="69"/>
      <c r="AC2663" s="69"/>
      <c r="AD2663" s="69"/>
      <c r="AE2663" s="69"/>
      <c r="AF2663" s="69"/>
      <c r="AG2663" s="69"/>
      <c r="AH2663" s="69"/>
      <c r="AI2663" s="69"/>
      <c r="AJ2663" s="69"/>
      <c r="AK2663" s="69"/>
      <c r="AL2663" s="69"/>
      <c r="AM2663" s="69"/>
      <c r="AN2663" s="69"/>
      <c r="AO2663" s="69"/>
      <c r="AP2663" s="69"/>
      <c r="AQ2663" s="69"/>
      <c r="AR2663" s="69"/>
      <c r="AS2663" s="69"/>
      <c r="AT2663" s="69"/>
      <c r="AU2663" s="69"/>
      <c r="AV2663" s="69"/>
      <c r="AW2663" s="69"/>
      <c r="AX2663" s="69"/>
      <c r="AY2663" s="69"/>
      <c r="AZ2663" s="69"/>
      <c r="BA2663" s="69"/>
      <c r="BB2663" s="69"/>
      <c r="BC2663" s="69"/>
      <c r="BD2663" s="69"/>
      <c r="BE2663" s="69"/>
      <c r="BF2663" s="69"/>
      <c r="BG2663" s="69"/>
      <c r="BH2663" s="69"/>
      <c r="BI2663" s="69"/>
      <c r="BJ2663" s="69"/>
      <c r="BK2663" s="69"/>
      <c r="BL2663" s="69"/>
      <c r="BM2663" s="69"/>
      <c r="BN2663" s="69"/>
      <c r="BO2663" s="69"/>
      <c r="BP2663" s="69"/>
      <c r="BQ2663" s="69"/>
      <c r="BR2663" s="69"/>
      <c r="BS2663" s="69"/>
      <c r="BT2663" s="69"/>
      <c r="BU2663" s="69"/>
      <c r="BV2663" s="69"/>
      <c r="BW2663" s="69"/>
      <c r="BX2663" s="69"/>
      <c r="BY2663" s="69"/>
      <c r="BZ2663" s="69"/>
      <c r="CA2663" s="69"/>
      <c r="CB2663" s="69"/>
      <c r="CC2663" s="69"/>
      <c r="CD2663" s="69"/>
      <c r="CE2663" s="69"/>
      <c r="CF2663" s="69"/>
      <c r="CG2663" s="69"/>
      <c r="CH2663" s="69"/>
      <c r="CI2663" s="69"/>
      <c r="CJ2663" s="69"/>
      <c r="CK2663" s="69"/>
      <c r="CL2663" s="69"/>
      <c r="CM2663" s="69"/>
      <c r="CN2663" s="69"/>
      <c r="CO2663" s="69"/>
      <c r="CP2663" s="69"/>
      <c r="CQ2663" s="69"/>
      <c r="CR2663" s="69"/>
      <c r="CS2663" s="69"/>
      <c r="CT2663" s="69"/>
      <c r="CU2663" s="69"/>
      <c r="CV2663" s="69"/>
      <c r="CW2663" s="69"/>
      <c r="CX2663" s="69"/>
      <c r="CY2663" s="69"/>
      <c r="CZ2663" s="69"/>
      <c r="DA2663" s="69"/>
      <c r="DB2663" s="69"/>
      <c r="DC2663" s="69"/>
      <c r="DD2663" s="69"/>
      <c r="DE2663" s="69"/>
      <c r="DF2663" s="69"/>
      <c r="DG2663" s="69"/>
      <c r="DH2663" s="69"/>
      <c r="DI2663" s="69"/>
      <c r="DJ2663" s="69"/>
      <c r="DK2663" s="69"/>
      <c r="DL2663" s="69"/>
      <c r="DM2663" s="69"/>
      <c r="DN2663" s="69"/>
      <c r="DO2663" s="69"/>
      <c r="DP2663" s="69"/>
      <c r="DQ2663" s="69"/>
      <c r="DR2663" s="69"/>
      <c r="DS2663" s="69"/>
      <c r="DT2663" s="69"/>
      <c r="DU2663" s="69"/>
      <c r="DV2663" s="69"/>
      <c r="DW2663" s="69"/>
      <c r="DX2663" s="69"/>
      <c r="DY2663" s="69"/>
      <c r="DZ2663" s="69"/>
      <c r="EA2663" s="69"/>
      <c r="EB2663" s="69"/>
      <c r="EC2663" s="69"/>
      <c r="ED2663" s="69"/>
      <c r="EE2663" s="69"/>
      <c r="EF2663" s="69"/>
      <c r="EG2663" s="69"/>
      <c r="EH2663" s="69"/>
      <c r="EI2663" s="69"/>
      <c r="EJ2663" s="69"/>
      <c r="EK2663" s="69"/>
      <c r="EL2663" s="69"/>
      <c r="EM2663" s="69"/>
      <c r="EN2663" s="69"/>
      <c r="EO2663" s="69"/>
      <c r="EP2663" s="69"/>
      <c r="EQ2663" s="69"/>
      <c r="ER2663" s="69"/>
      <c r="ES2663" s="69"/>
      <c r="ET2663" s="69"/>
      <c r="EU2663" s="69"/>
      <c r="EV2663" s="69"/>
      <c r="EW2663" s="69"/>
      <c r="EX2663" s="69"/>
      <c r="EY2663" s="69"/>
      <c r="EZ2663" s="69"/>
      <c r="FA2663" s="69"/>
      <c r="FB2663" s="69"/>
      <c r="FC2663" s="69"/>
      <c r="FD2663" s="69"/>
      <c r="FE2663" s="69"/>
      <c r="FF2663" s="69"/>
      <c r="FG2663" s="69"/>
      <c r="FH2663" s="69"/>
      <c r="FI2663" s="69"/>
      <c r="FJ2663" s="69"/>
      <c r="FK2663" s="69"/>
      <c r="FL2663" s="69"/>
      <c r="FM2663" s="69"/>
      <c r="FN2663" s="69"/>
      <c r="FO2663" s="69"/>
      <c r="FP2663" s="69"/>
      <c r="FQ2663" s="69"/>
      <c r="FR2663" s="69"/>
      <c r="FS2663" s="69"/>
      <c r="FT2663" s="69"/>
      <c r="FU2663" s="69"/>
      <c r="FV2663" s="69"/>
      <c r="FW2663" s="69"/>
      <c r="FX2663" s="69"/>
      <c r="FY2663" s="69"/>
      <c r="FZ2663" s="69"/>
      <c r="GA2663" s="69"/>
      <c r="GB2663" s="69"/>
      <c r="GC2663" s="69"/>
      <c r="GD2663" s="69"/>
      <c r="GE2663" s="69"/>
      <c r="GF2663" s="69"/>
      <c r="GG2663" s="69"/>
      <c r="GH2663" s="69"/>
      <c r="GI2663" s="69"/>
      <c r="GJ2663" s="69"/>
      <c r="GK2663" s="69"/>
      <c r="GL2663" s="69"/>
      <c r="GM2663" s="69"/>
      <c r="GN2663" s="69"/>
      <c r="GO2663" s="69"/>
      <c r="GP2663" s="69"/>
      <c r="GQ2663" s="69"/>
      <c r="GR2663" s="69"/>
      <c r="GS2663" s="69"/>
      <c r="GT2663" s="69"/>
      <c r="GU2663" s="69"/>
      <c r="GV2663" s="69"/>
      <c r="GW2663" s="69"/>
      <c r="GX2663" s="69"/>
      <c r="GY2663" s="69"/>
      <c r="GZ2663" s="69"/>
      <c r="HA2663" s="69"/>
      <c r="HB2663" s="69"/>
      <c r="HC2663" s="69"/>
      <c r="HD2663" s="69"/>
      <c r="HE2663" s="69"/>
      <c r="HF2663" s="69"/>
      <c r="HG2663" s="69"/>
      <c r="HH2663" s="69"/>
      <c r="HI2663" s="69"/>
      <c r="HJ2663" s="69"/>
      <c r="HK2663" s="69"/>
      <c r="HL2663" s="69"/>
      <c r="HM2663" s="69"/>
      <c r="HN2663" s="69"/>
      <c r="HO2663" s="69"/>
      <c r="HP2663" s="69"/>
      <c r="HQ2663" s="69"/>
      <c r="HR2663" s="69"/>
      <c r="HS2663" s="69"/>
      <c r="HT2663" s="69"/>
      <c r="HU2663" s="69"/>
      <c r="HV2663" s="69"/>
      <c r="HW2663" s="69"/>
      <c r="HX2663" s="69"/>
      <c r="HY2663" s="69"/>
      <c r="HZ2663" s="69"/>
      <c r="IA2663" s="69"/>
      <c r="IB2663" s="69"/>
      <c r="IC2663" s="69"/>
      <c r="ID2663" s="69"/>
      <c r="IE2663" s="69"/>
      <c r="IF2663" s="69"/>
      <c r="IG2663" s="69"/>
      <c r="IH2663" s="69"/>
      <c r="II2663" s="69"/>
      <c r="IJ2663" s="69"/>
      <c r="IK2663" s="69"/>
      <c r="IL2663" s="69"/>
      <c r="IM2663" s="69"/>
      <c r="IN2663" s="69"/>
    </row>
    <row r="2664" spans="1:248" s="70" customFormat="1" ht="32.1" customHeight="1" x14ac:dyDescent="0.2">
      <c r="A2664" s="33" t="s">
        <v>1529</v>
      </c>
      <c r="B2664" s="83">
        <v>52337</v>
      </c>
      <c r="C2664" s="34" t="s">
        <v>1432</v>
      </c>
      <c r="D2664" s="314">
        <v>5850</v>
      </c>
      <c r="E2664" s="69"/>
      <c r="F2664" s="69"/>
      <c r="G2664" s="69"/>
      <c r="H2664" s="69"/>
      <c r="I2664" s="69"/>
      <c r="J2664" s="69"/>
      <c r="N2664" s="69"/>
      <c r="O2664" s="69"/>
      <c r="P2664" s="69"/>
      <c r="Q2664" s="69"/>
      <c r="R2664" s="69"/>
      <c r="S2664" s="69"/>
      <c r="T2664" s="69"/>
      <c r="U2664" s="69"/>
      <c r="V2664" s="69"/>
      <c r="W2664" s="69"/>
      <c r="X2664" s="69"/>
      <c r="Y2664" s="69"/>
      <c r="Z2664" s="69"/>
      <c r="AA2664" s="69"/>
      <c r="AB2664" s="69"/>
      <c r="AC2664" s="69"/>
      <c r="AD2664" s="69"/>
      <c r="AE2664" s="69"/>
      <c r="AF2664" s="69"/>
      <c r="AG2664" s="69"/>
      <c r="AH2664" s="69"/>
      <c r="AI2664" s="69"/>
      <c r="AJ2664" s="69"/>
      <c r="AK2664" s="69"/>
      <c r="AL2664" s="69"/>
      <c r="AM2664" s="69"/>
      <c r="AN2664" s="69"/>
      <c r="AO2664" s="69"/>
      <c r="AP2664" s="69"/>
      <c r="AQ2664" s="69"/>
      <c r="AR2664" s="69"/>
      <c r="AS2664" s="69"/>
      <c r="AT2664" s="69"/>
      <c r="AU2664" s="69"/>
      <c r="AV2664" s="69"/>
      <c r="AW2664" s="69"/>
      <c r="AX2664" s="69"/>
      <c r="AY2664" s="69"/>
      <c r="AZ2664" s="69"/>
      <c r="BA2664" s="69"/>
      <c r="BB2664" s="69"/>
      <c r="BC2664" s="69"/>
      <c r="BD2664" s="69"/>
      <c r="BE2664" s="69"/>
      <c r="BF2664" s="69"/>
      <c r="BG2664" s="69"/>
      <c r="BH2664" s="69"/>
      <c r="BI2664" s="69"/>
      <c r="BJ2664" s="69"/>
      <c r="BK2664" s="69"/>
      <c r="BL2664" s="69"/>
      <c r="BM2664" s="69"/>
      <c r="BN2664" s="69"/>
      <c r="BO2664" s="69"/>
      <c r="BP2664" s="69"/>
      <c r="BQ2664" s="69"/>
      <c r="BR2664" s="69"/>
      <c r="BS2664" s="69"/>
      <c r="BT2664" s="69"/>
      <c r="BU2664" s="69"/>
      <c r="BV2664" s="69"/>
      <c r="BW2664" s="69"/>
      <c r="BX2664" s="69"/>
      <c r="BY2664" s="69"/>
      <c r="BZ2664" s="69"/>
      <c r="CA2664" s="69"/>
      <c r="CB2664" s="69"/>
      <c r="CC2664" s="69"/>
      <c r="CD2664" s="69"/>
      <c r="CE2664" s="69"/>
      <c r="CF2664" s="69"/>
      <c r="CG2664" s="69"/>
      <c r="CH2664" s="69"/>
      <c r="CI2664" s="69"/>
      <c r="CJ2664" s="69"/>
      <c r="CK2664" s="69"/>
      <c r="CL2664" s="69"/>
      <c r="CM2664" s="69"/>
      <c r="CN2664" s="69"/>
      <c r="CO2664" s="69"/>
      <c r="CP2664" s="69"/>
      <c r="CQ2664" s="69"/>
      <c r="CR2664" s="69"/>
      <c r="CS2664" s="69"/>
      <c r="CT2664" s="69"/>
      <c r="CU2664" s="69"/>
      <c r="CV2664" s="69"/>
      <c r="CW2664" s="69"/>
      <c r="CX2664" s="69"/>
      <c r="CY2664" s="69"/>
      <c r="CZ2664" s="69"/>
      <c r="DA2664" s="69"/>
      <c r="DB2664" s="69"/>
      <c r="DC2664" s="69"/>
      <c r="DD2664" s="69"/>
      <c r="DE2664" s="69"/>
      <c r="DF2664" s="69"/>
      <c r="DG2664" s="69"/>
      <c r="DH2664" s="69"/>
      <c r="DI2664" s="69"/>
      <c r="DJ2664" s="69"/>
      <c r="DK2664" s="69"/>
      <c r="DL2664" s="69"/>
      <c r="DM2664" s="69"/>
      <c r="DN2664" s="69"/>
      <c r="DO2664" s="69"/>
      <c r="DP2664" s="69"/>
      <c r="DQ2664" s="69"/>
      <c r="DR2664" s="69"/>
      <c r="DS2664" s="69"/>
      <c r="DT2664" s="69"/>
      <c r="DU2664" s="69"/>
      <c r="DV2664" s="69"/>
      <c r="DW2664" s="69"/>
      <c r="DX2664" s="69"/>
      <c r="DY2664" s="69"/>
      <c r="DZ2664" s="69"/>
      <c r="EA2664" s="69"/>
      <c r="EB2664" s="69"/>
      <c r="EC2664" s="69"/>
      <c r="ED2664" s="69"/>
      <c r="EE2664" s="69"/>
      <c r="EF2664" s="69"/>
      <c r="EG2664" s="69"/>
      <c r="EH2664" s="69"/>
      <c r="EI2664" s="69"/>
      <c r="EJ2664" s="69"/>
      <c r="EK2664" s="69"/>
      <c r="EL2664" s="69"/>
      <c r="EM2664" s="69"/>
      <c r="EN2664" s="69"/>
      <c r="EO2664" s="69"/>
      <c r="EP2664" s="69"/>
      <c r="EQ2664" s="69"/>
      <c r="ER2664" s="69"/>
      <c r="ES2664" s="69"/>
      <c r="ET2664" s="69"/>
      <c r="EU2664" s="69"/>
      <c r="EV2664" s="69"/>
      <c r="EW2664" s="69"/>
      <c r="EX2664" s="69"/>
      <c r="EY2664" s="69"/>
      <c r="EZ2664" s="69"/>
      <c r="FA2664" s="69"/>
      <c r="FB2664" s="69"/>
      <c r="FC2664" s="69"/>
      <c r="FD2664" s="69"/>
      <c r="FE2664" s="69"/>
      <c r="FF2664" s="69"/>
      <c r="FG2664" s="69"/>
      <c r="FH2664" s="69"/>
      <c r="FI2664" s="69"/>
      <c r="FJ2664" s="69"/>
      <c r="FK2664" s="69"/>
      <c r="FL2664" s="69"/>
      <c r="FM2664" s="69"/>
      <c r="FN2664" s="69"/>
      <c r="FO2664" s="69"/>
      <c r="FP2664" s="69"/>
      <c r="FQ2664" s="69"/>
      <c r="FR2664" s="69"/>
      <c r="FS2664" s="69"/>
      <c r="FT2664" s="69"/>
      <c r="FU2664" s="69"/>
      <c r="FV2664" s="69"/>
      <c r="FW2664" s="69"/>
      <c r="FX2664" s="69"/>
      <c r="FY2664" s="69"/>
      <c r="FZ2664" s="69"/>
      <c r="GA2664" s="69"/>
      <c r="GB2664" s="69"/>
      <c r="GC2664" s="69"/>
      <c r="GD2664" s="69"/>
      <c r="GE2664" s="69"/>
      <c r="GF2664" s="69"/>
      <c r="GG2664" s="69"/>
      <c r="GH2664" s="69"/>
      <c r="GI2664" s="69"/>
      <c r="GJ2664" s="69"/>
      <c r="GK2664" s="69"/>
      <c r="GL2664" s="69"/>
      <c r="GM2664" s="69"/>
      <c r="GN2664" s="69"/>
      <c r="GO2664" s="69"/>
      <c r="GP2664" s="69"/>
      <c r="GQ2664" s="69"/>
      <c r="GR2664" s="69"/>
      <c r="GS2664" s="69"/>
      <c r="GT2664" s="69"/>
      <c r="GU2664" s="69"/>
      <c r="GV2664" s="69"/>
      <c r="GW2664" s="69"/>
      <c r="GX2664" s="69"/>
      <c r="GY2664" s="69"/>
      <c r="GZ2664" s="69"/>
      <c r="HA2664" s="69"/>
      <c r="HB2664" s="69"/>
      <c r="HC2664" s="69"/>
      <c r="HD2664" s="69"/>
      <c r="HE2664" s="69"/>
      <c r="HF2664" s="69"/>
      <c r="HG2664" s="69"/>
      <c r="HH2664" s="69"/>
      <c r="HI2664" s="69"/>
      <c r="HJ2664" s="69"/>
      <c r="HK2664" s="69"/>
      <c r="HL2664" s="69"/>
      <c r="HM2664" s="69"/>
      <c r="HN2664" s="69"/>
      <c r="HO2664" s="69"/>
      <c r="HP2664" s="69"/>
      <c r="HQ2664" s="69"/>
      <c r="HR2664" s="69"/>
      <c r="HS2664" s="69"/>
      <c r="HT2664" s="69"/>
      <c r="HU2664" s="69"/>
      <c r="HV2664" s="69"/>
      <c r="HW2664" s="69"/>
      <c r="HX2664" s="69"/>
      <c r="HY2664" s="69"/>
      <c r="HZ2664" s="69"/>
      <c r="IA2664" s="69"/>
      <c r="IB2664" s="69"/>
      <c r="IC2664" s="69"/>
      <c r="ID2664" s="69"/>
      <c r="IE2664" s="69"/>
      <c r="IF2664" s="69"/>
      <c r="IG2664" s="69"/>
      <c r="IH2664" s="69"/>
      <c r="II2664" s="69"/>
      <c r="IJ2664" s="69"/>
      <c r="IK2664" s="69"/>
      <c r="IL2664" s="69"/>
      <c r="IM2664" s="69"/>
      <c r="IN2664" s="69"/>
    </row>
    <row r="2665" spans="1:248" s="70" customFormat="1" ht="15" customHeight="1" x14ac:dyDescent="0.2">
      <c r="A2665" s="33" t="s">
        <v>1530</v>
      </c>
      <c r="B2665" s="83">
        <v>52338</v>
      </c>
      <c r="C2665" s="34" t="s">
        <v>1531</v>
      </c>
      <c r="D2665" s="314">
        <v>12300</v>
      </c>
      <c r="E2665" s="69"/>
      <c r="F2665" s="69"/>
      <c r="G2665" s="69"/>
      <c r="H2665" s="69"/>
      <c r="I2665" s="69"/>
      <c r="J2665" s="69"/>
      <c r="N2665" s="69"/>
      <c r="O2665" s="69"/>
      <c r="P2665" s="69"/>
      <c r="Q2665" s="69"/>
      <c r="R2665" s="69"/>
      <c r="S2665" s="69"/>
      <c r="T2665" s="69"/>
      <c r="U2665" s="69"/>
      <c r="V2665" s="69"/>
      <c r="W2665" s="69"/>
      <c r="X2665" s="69"/>
      <c r="Y2665" s="69"/>
      <c r="Z2665" s="69"/>
      <c r="AA2665" s="69"/>
      <c r="AB2665" s="69"/>
      <c r="AC2665" s="69"/>
      <c r="AD2665" s="69"/>
      <c r="AE2665" s="69"/>
      <c r="AF2665" s="69"/>
      <c r="AG2665" s="69"/>
      <c r="AH2665" s="69"/>
      <c r="AI2665" s="69"/>
      <c r="AJ2665" s="69"/>
      <c r="AK2665" s="69"/>
      <c r="AL2665" s="69"/>
      <c r="AM2665" s="69"/>
      <c r="AN2665" s="69"/>
      <c r="AO2665" s="69"/>
      <c r="AP2665" s="69"/>
      <c r="AQ2665" s="69"/>
      <c r="AR2665" s="69"/>
      <c r="AS2665" s="69"/>
      <c r="AT2665" s="69"/>
      <c r="AU2665" s="69"/>
      <c r="AV2665" s="69"/>
      <c r="AW2665" s="69"/>
      <c r="AX2665" s="69"/>
      <c r="AY2665" s="69"/>
      <c r="AZ2665" s="69"/>
      <c r="BA2665" s="69"/>
      <c r="BB2665" s="69"/>
      <c r="BC2665" s="69"/>
      <c r="BD2665" s="69"/>
      <c r="BE2665" s="69"/>
      <c r="BF2665" s="69"/>
      <c r="BG2665" s="69"/>
      <c r="BH2665" s="69"/>
      <c r="BI2665" s="69"/>
      <c r="BJ2665" s="69"/>
      <c r="BK2665" s="69"/>
      <c r="BL2665" s="69"/>
      <c r="BM2665" s="69"/>
      <c r="BN2665" s="69"/>
      <c r="BO2665" s="69"/>
      <c r="BP2665" s="69"/>
      <c r="BQ2665" s="69"/>
      <c r="BR2665" s="69"/>
      <c r="BS2665" s="69"/>
      <c r="BT2665" s="69"/>
      <c r="BU2665" s="69"/>
      <c r="BV2665" s="69"/>
      <c r="BW2665" s="69"/>
      <c r="BX2665" s="69"/>
      <c r="BY2665" s="69"/>
      <c r="BZ2665" s="69"/>
      <c r="CA2665" s="69"/>
      <c r="CB2665" s="69"/>
      <c r="CC2665" s="69"/>
      <c r="CD2665" s="69"/>
      <c r="CE2665" s="69"/>
      <c r="CF2665" s="69"/>
      <c r="CG2665" s="69"/>
      <c r="CH2665" s="69"/>
      <c r="CI2665" s="69"/>
      <c r="CJ2665" s="69"/>
      <c r="CK2665" s="69"/>
      <c r="CL2665" s="69"/>
      <c r="CM2665" s="69"/>
      <c r="CN2665" s="69"/>
      <c r="CO2665" s="69"/>
      <c r="CP2665" s="69"/>
      <c r="CQ2665" s="69"/>
      <c r="CR2665" s="69"/>
      <c r="CS2665" s="69"/>
      <c r="CT2665" s="69"/>
      <c r="CU2665" s="69"/>
      <c r="CV2665" s="69"/>
      <c r="CW2665" s="69"/>
      <c r="CX2665" s="69"/>
      <c r="CY2665" s="69"/>
      <c r="CZ2665" s="69"/>
      <c r="DA2665" s="69"/>
      <c r="DB2665" s="69"/>
      <c r="DC2665" s="69"/>
      <c r="DD2665" s="69"/>
      <c r="DE2665" s="69"/>
      <c r="DF2665" s="69"/>
      <c r="DG2665" s="69"/>
      <c r="DH2665" s="69"/>
      <c r="DI2665" s="69"/>
      <c r="DJ2665" s="69"/>
      <c r="DK2665" s="69"/>
      <c r="DL2665" s="69"/>
      <c r="DM2665" s="69"/>
      <c r="DN2665" s="69"/>
      <c r="DO2665" s="69"/>
      <c r="DP2665" s="69"/>
      <c r="DQ2665" s="69"/>
      <c r="DR2665" s="69"/>
      <c r="DS2665" s="69"/>
      <c r="DT2665" s="69"/>
      <c r="DU2665" s="69"/>
      <c r="DV2665" s="69"/>
      <c r="DW2665" s="69"/>
      <c r="DX2665" s="69"/>
      <c r="DY2665" s="69"/>
      <c r="DZ2665" s="69"/>
      <c r="EA2665" s="69"/>
      <c r="EB2665" s="69"/>
      <c r="EC2665" s="69"/>
      <c r="ED2665" s="69"/>
      <c r="EE2665" s="69"/>
      <c r="EF2665" s="69"/>
      <c r="EG2665" s="69"/>
      <c r="EH2665" s="69"/>
      <c r="EI2665" s="69"/>
      <c r="EJ2665" s="69"/>
      <c r="EK2665" s="69"/>
      <c r="EL2665" s="69"/>
      <c r="EM2665" s="69"/>
      <c r="EN2665" s="69"/>
      <c r="EO2665" s="69"/>
      <c r="EP2665" s="69"/>
      <c r="EQ2665" s="69"/>
      <c r="ER2665" s="69"/>
      <c r="ES2665" s="69"/>
      <c r="ET2665" s="69"/>
      <c r="EU2665" s="69"/>
      <c r="EV2665" s="69"/>
      <c r="EW2665" s="69"/>
      <c r="EX2665" s="69"/>
      <c r="EY2665" s="69"/>
      <c r="EZ2665" s="69"/>
      <c r="FA2665" s="69"/>
      <c r="FB2665" s="69"/>
      <c r="FC2665" s="69"/>
      <c r="FD2665" s="69"/>
      <c r="FE2665" s="69"/>
      <c r="FF2665" s="69"/>
      <c r="FG2665" s="69"/>
      <c r="FH2665" s="69"/>
      <c r="FI2665" s="69"/>
      <c r="FJ2665" s="69"/>
      <c r="FK2665" s="69"/>
      <c r="FL2665" s="69"/>
      <c r="FM2665" s="69"/>
      <c r="FN2665" s="69"/>
      <c r="FO2665" s="69"/>
      <c r="FP2665" s="69"/>
      <c r="FQ2665" s="69"/>
      <c r="FR2665" s="69"/>
      <c r="FS2665" s="69"/>
      <c r="FT2665" s="69"/>
      <c r="FU2665" s="69"/>
      <c r="FV2665" s="69"/>
      <c r="FW2665" s="69"/>
      <c r="FX2665" s="69"/>
      <c r="FY2665" s="69"/>
      <c r="FZ2665" s="69"/>
      <c r="GA2665" s="69"/>
      <c r="GB2665" s="69"/>
      <c r="GC2665" s="69"/>
      <c r="GD2665" s="69"/>
      <c r="GE2665" s="69"/>
      <c r="GF2665" s="69"/>
      <c r="GG2665" s="69"/>
      <c r="GH2665" s="69"/>
      <c r="GI2665" s="69"/>
      <c r="GJ2665" s="69"/>
      <c r="GK2665" s="69"/>
      <c r="GL2665" s="69"/>
      <c r="GM2665" s="69"/>
      <c r="GN2665" s="69"/>
      <c r="GO2665" s="69"/>
      <c r="GP2665" s="69"/>
      <c r="GQ2665" s="69"/>
      <c r="GR2665" s="69"/>
      <c r="GS2665" s="69"/>
      <c r="GT2665" s="69"/>
      <c r="GU2665" s="69"/>
      <c r="GV2665" s="69"/>
      <c r="GW2665" s="69"/>
      <c r="GX2665" s="69"/>
      <c r="GY2665" s="69"/>
      <c r="GZ2665" s="69"/>
      <c r="HA2665" s="69"/>
      <c r="HB2665" s="69"/>
      <c r="HC2665" s="69"/>
      <c r="HD2665" s="69"/>
      <c r="HE2665" s="69"/>
      <c r="HF2665" s="69"/>
      <c r="HG2665" s="69"/>
      <c r="HH2665" s="69"/>
      <c r="HI2665" s="69"/>
      <c r="HJ2665" s="69"/>
      <c r="HK2665" s="69"/>
      <c r="HL2665" s="69"/>
      <c r="HM2665" s="69"/>
      <c r="HN2665" s="69"/>
      <c r="HO2665" s="69"/>
      <c r="HP2665" s="69"/>
      <c r="HQ2665" s="69"/>
      <c r="HR2665" s="69"/>
      <c r="HS2665" s="69"/>
      <c r="HT2665" s="69"/>
      <c r="HU2665" s="69"/>
      <c r="HV2665" s="69"/>
      <c r="HW2665" s="69"/>
      <c r="HX2665" s="69"/>
      <c r="HY2665" s="69"/>
      <c r="HZ2665" s="69"/>
      <c r="IA2665" s="69"/>
      <c r="IB2665" s="69"/>
      <c r="IC2665" s="69"/>
      <c r="ID2665" s="69"/>
      <c r="IE2665" s="69"/>
      <c r="IF2665" s="69"/>
      <c r="IG2665" s="69"/>
      <c r="IH2665" s="69"/>
      <c r="II2665" s="69"/>
      <c r="IJ2665" s="69"/>
      <c r="IK2665" s="69"/>
      <c r="IL2665" s="69"/>
      <c r="IM2665" s="69"/>
      <c r="IN2665" s="69"/>
    </row>
    <row r="2666" spans="1:248" s="70" customFormat="1" ht="15.95" customHeight="1" x14ac:dyDescent="0.2">
      <c r="A2666" s="33" t="s">
        <v>1532</v>
      </c>
      <c r="B2666" s="83">
        <v>52339</v>
      </c>
      <c r="C2666" s="34" t="s">
        <v>1533</v>
      </c>
      <c r="D2666" s="314">
        <v>12000</v>
      </c>
      <c r="E2666" s="69"/>
      <c r="F2666" s="69"/>
      <c r="G2666" s="69"/>
      <c r="H2666" s="69"/>
      <c r="I2666" s="69"/>
      <c r="J2666" s="69"/>
      <c r="N2666" s="69"/>
      <c r="O2666" s="69"/>
      <c r="P2666" s="69"/>
      <c r="Q2666" s="69"/>
      <c r="R2666" s="69"/>
      <c r="S2666" s="69"/>
      <c r="T2666" s="69"/>
      <c r="U2666" s="69"/>
      <c r="V2666" s="69"/>
      <c r="W2666" s="69"/>
      <c r="X2666" s="69"/>
      <c r="Y2666" s="69"/>
      <c r="Z2666" s="69"/>
      <c r="AA2666" s="69"/>
      <c r="AB2666" s="69"/>
      <c r="AC2666" s="69"/>
      <c r="AD2666" s="69"/>
      <c r="AE2666" s="69"/>
      <c r="AF2666" s="69"/>
      <c r="AG2666" s="69"/>
      <c r="AH2666" s="69"/>
      <c r="AI2666" s="69"/>
      <c r="AJ2666" s="69"/>
      <c r="AK2666" s="69"/>
      <c r="AL2666" s="69"/>
      <c r="AM2666" s="69"/>
      <c r="AN2666" s="69"/>
      <c r="AO2666" s="69"/>
      <c r="AP2666" s="69"/>
      <c r="AQ2666" s="69"/>
      <c r="AR2666" s="69"/>
      <c r="AS2666" s="69"/>
      <c r="AT2666" s="69"/>
      <c r="AU2666" s="69"/>
      <c r="AV2666" s="69"/>
      <c r="AW2666" s="69"/>
      <c r="AX2666" s="69"/>
      <c r="AY2666" s="69"/>
      <c r="AZ2666" s="69"/>
      <c r="BA2666" s="69"/>
      <c r="BB2666" s="69"/>
      <c r="BC2666" s="69"/>
      <c r="BD2666" s="69"/>
      <c r="BE2666" s="69"/>
      <c r="BF2666" s="69"/>
      <c r="BG2666" s="69"/>
      <c r="BH2666" s="69"/>
      <c r="BI2666" s="69"/>
      <c r="BJ2666" s="69"/>
      <c r="BK2666" s="69"/>
      <c r="BL2666" s="69"/>
      <c r="BM2666" s="69"/>
      <c r="BN2666" s="69"/>
      <c r="BO2666" s="69"/>
      <c r="BP2666" s="69"/>
      <c r="BQ2666" s="69"/>
      <c r="BR2666" s="69"/>
      <c r="BS2666" s="69"/>
      <c r="BT2666" s="69"/>
      <c r="BU2666" s="69"/>
      <c r="BV2666" s="69"/>
      <c r="BW2666" s="69"/>
      <c r="BX2666" s="69"/>
      <c r="BY2666" s="69"/>
      <c r="BZ2666" s="69"/>
      <c r="CA2666" s="69"/>
      <c r="CB2666" s="69"/>
      <c r="CC2666" s="69"/>
      <c r="CD2666" s="69"/>
      <c r="CE2666" s="69"/>
      <c r="CF2666" s="69"/>
      <c r="CG2666" s="69"/>
      <c r="CH2666" s="69"/>
      <c r="CI2666" s="69"/>
      <c r="CJ2666" s="69"/>
      <c r="CK2666" s="69"/>
      <c r="CL2666" s="69"/>
      <c r="CM2666" s="69"/>
      <c r="CN2666" s="69"/>
      <c r="CO2666" s="69"/>
      <c r="CP2666" s="69"/>
      <c r="CQ2666" s="69"/>
      <c r="CR2666" s="69"/>
      <c r="CS2666" s="69"/>
      <c r="CT2666" s="69"/>
      <c r="CU2666" s="69"/>
      <c r="CV2666" s="69"/>
      <c r="CW2666" s="69"/>
      <c r="CX2666" s="69"/>
      <c r="CY2666" s="69"/>
      <c r="CZ2666" s="69"/>
      <c r="DA2666" s="69"/>
      <c r="DB2666" s="69"/>
      <c r="DC2666" s="69"/>
      <c r="DD2666" s="69"/>
      <c r="DE2666" s="69"/>
      <c r="DF2666" s="69"/>
      <c r="DG2666" s="69"/>
      <c r="DH2666" s="69"/>
      <c r="DI2666" s="69"/>
      <c r="DJ2666" s="69"/>
      <c r="DK2666" s="69"/>
      <c r="DL2666" s="69"/>
      <c r="DM2666" s="69"/>
      <c r="DN2666" s="69"/>
      <c r="DO2666" s="69"/>
      <c r="DP2666" s="69"/>
      <c r="DQ2666" s="69"/>
      <c r="DR2666" s="69"/>
      <c r="DS2666" s="69"/>
      <c r="DT2666" s="69"/>
      <c r="DU2666" s="69"/>
      <c r="DV2666" s="69"/>
      <c r="DW2666" s="69"/>
      <c r="DX2666" s="69"/>
      <c r="DY2666" s="69"/>
      <c r="DZ2666" s="69"/>
      <c r="EA2666" s="69"/>
      <c r="EB2666" s="69"/>
      <c r="EC2666" s="69"/>
      <c r="ED2666" s="69"/>
      <c r="EE2666" s="69"/>
      <c r="EF2666" s="69"/>
      <c r="EG2666" s="69"/>
      <c r="EH2666" s="69"/>
      <c r="EI2666" s="69"/>
      <c r="EJ2666" s="69"/>
      <c r="EK2666" s="69"/>
      <c r="EL2666" s="69"/>
      <c r="EM2666" s="69"/>
      <c r="EN2666" s="69"/>
      <c r="EO2666" s="69"/>
      <c r="EP2666" s="69"/>
      <c r="EQ2666" s="69"/>
      <c r="ER2666" s="69"/>
      <c r="ES2666" s="69"/>
      <c r="ET2666" s="69"/>
      <c r="EU2666" s="69"/>
      <c r="EV2666" s="69"/>
      <c r="EW2666" s="69"/>
      <c r="EX2666" s="69"/>
      <c r="EY2666" s="69"/>
      <c r="EZ2666" s="69"/>
      <c r="FA2666" s="69"/>
      <c r="FB2666" s="69"/>
      <c r="FC2666" s="69"/>
      <c r="FD2666" s="69"/>
      <c r="FE2666" s="69"/>
      <c r="FF2666" s="69"/>
      <c r="FG2666" s="69"/>
      <c r="FH2666" s="69"/>
      <c r="FI2666" s="69"/>
      <c r="FJ2666" s="69"/>
      <c r="FK2666" s="69"/>
      <c r="FL2666" s="69"/>
      <c r="FM2666" s="69"/>
      <c r="FN2666" s="69"/>
      <c r="FO2666" s="69"/>
      <c r="FP2666" s="69"/>
      <c r="FQ2666" s="69"/>
      <c r="FR2666" s="69"/>
      <c r="FS2666" s="69"/>
      <c r="FT2666" s="69"/>
      <c r="FU2666" s="69"/>
      <c r="FV2666" s="69"/>
      <c r="FW2666" s="69"/>
      <c r="FX2666" s="69"/>
      <c r="FY2666" s="69"/>
      <c r="FZ2666" s="69"/>
      <c r="GA2666" s="69"/>
      <c r="GB2666" s="69"/>
      <c r="GC2666" s="69"/>
      <c r="GD2666" s="69"/>
      <c r="GE2666" s="69"/>
      <c r="GF2666" s="69"/>
      <c r="GG2666" s="69"/>
      <c r="GH2666" s="69"/>
      <c r="GI2666" s="69"/>
      <c r="GJ2666" s="69"/>
      <c r="GK2666" s="69"/>
      <c r="GL2666" s="69"/>
      <c r="GM2666" s="69"/>
      <c r="GN2666" s="69"/>
      <c r="GO2666" s="69"/>
      <c r="GP2666" s="69"/>
      <c r="GQ2666" s="69"/>
      <c r="GR2666" s="69"/>
      <c r="GS2666" s="69"/>
      <c r="GT2666" s="69"/>
      <c r="GU2666" s="69"/>
      <c r="GV2666" s="69"/>
      <c r="GW2666" s="69"/>
      <c r="GX2666" s="69"/>
      <c r="GY2666" s="69"/>
      <c r="GZ2666" s="69"/>
      <c r="HA2666" s="69"/>
      <c r="HB2666" s="69"/>
      <c r="HC2666" s="69"/>
      <c r="HD2666" s="69"/>
      <c r="HE2666" s="69"/>
      <c r="HF2666" s="69"/>
      <c r="HG2666" s="69"/>
      <c r="HH2666" s="69"/>
      <c r="HI2666" s="69"/>
      <c r="HJ2666" s="69"/>
      <c r="HK2666" s="69"/>
      <c r="HL2666" s="69"/>
      <c r="HM2666" s="69"/>
      <c r="HN2666" s="69"/>
      <c r="HO2666" s="69"/>
      <c r="HP2666" s="69"/>
      <c r="HQ2666" s="69"/>
      <c r="HR2666" s="69"/>
      <c r="HS2666" s="69"/>
      <c r="HT2666" s="69"/>
      <c r="HU2666" s="69"/>
      <c r="HV2666" s="69"/>
      <c r="HW2666" s="69"/>
      <c r="HX2666" s="69"/>
      <c r="HY2666" s="69"/>
      <c r="HZ2666" s="69"/>
      <c r="IA2666" s="69"/>
      <c r="IB2666" s="69"/>
      <c r="IC2666" s="69"/>
      <c r="ID2666" s="69"/>
      <c r="IE2666" s="69"/>
      <c r="IF2666" s="69"/>
      <c r="IG2666" s="69"/>
      <c r="IH2666" s="69"/>
      <c r="II2666" s="69"/>
      <c r="IJ2666" s="69"/>
      <c r="IK2666" s="69"/>
      <c r="IL2666" s="69"/>
      <c r="IM2666" s="69"/>
      <c r="IN2666" s="69"/>
    </row>
    <row r="2667" spans="1:248" s="70" customFormat="1" ht="15" customHeight="1" x14ac:dyDescent="0.2">
      <c r="A2667" s="33" t="s">
        <v>1534</v>
      </c>
      <c r="B2667" s="83">
        <v>52340</v>
      </c>
      <c r="C2667" s="34" t="s">
        <v>1535</v>
      </c>
      <c r="D2667" s="314">
        <v>16900</v>
      </c>
      <c r="E2667" s="69"/>
      <c r="F2667" s="69"/>
      <c r="G2667" s="69"/>
      <c r="H2667" s="69"/>
      <c r="I2667" s="69"/>
      <c r="J2667" s="69"/>
      <c r="N2667" s="69"/>
      <c r="O2667" s="69"/>
      <c r="P2667" s="69"/>
      <c r="Q2667" s="69"/>
      <c r="R2667" s="69"/>
      <c r="S2667" s="69"/>
      <c r="T2667" s="69"/>
      <c r="U2667" s="69"/>
      <c r="V2667" s="69"/>
      <c r="W2667" s="69"/>
      <c r="X2667" s="69"/>
      <c r="Y2667" s="69"/>
      <c r="Z2667" s="69"/>
      <c r="AA2667" s="69"/>
      <c r="AB2667" s="69"/>
      <c r="AC2667" s="69"/>
      <c r="AD2667" s="69"/>
      <c r="AE2667" s="69"/>
      <c r="AF2667" s="69"/>
      <c r="AG2667" s="69"/>
      <c r="AH2667" s="69"/>
      <c r="AI2667" s="69"/>
      <c r="AJ2667" s="69"/>
      <c r="AK2667" s="69"/>
      <c r="AL2667" s="69"/>
      <c r="AM2667" s="69"/>
      <c r="AN2667" s="69"/>
      <c r="AO2667" s="69"/>
      <c r="AP2667" s="69"/>
      <c r="AQ2667" s="69"/>
      <c r="AR2667" s="69"/>
      <c r="AS2667" s="69"/>
      <c r="AT2667" s="69"/>
      <c r="AU2667" s="69"/>
      <c r="AV2667" s="69"/>
      <c r="AW2667" s="69"/>
      <c r="AX2667" s="69"/>
      <c r="AY2667" s="69"/>
      <c r="AZ2667" s="69"/>
      <c r="BA2667" s="69"/>
      <c r="BB2667" s="69"/>
      <c r="BC2667" s="69"/>
      <c r="BD2667" s="69"/>
      <c r="BE2667" s="69"/>
      <c r="BF2667" s="69"/>
      <c r="BG2667" s="69"/>
      <c r="BH2667" s="69"/>
      <c r="BI2667" s="69"/>
      <c r="BJ2667" s="69"/>
      <c r="BK2667" s="69"/>
      <c r="BL2667" s="69"/>
      <c r="BM2667" s="69"/>
      <c r="BN2667" s="69"/>
      <c r="BO2667" s="69"/>
      <c r="BP2667" s="69"/>
      <c r="BQ2667" s="69"/>
      <c r="BR2667" s="69"/>
      <c r="BS2667" s="69"/>
      <c r="BT2667" s="69"/>
      <c r="BU2667" s="69"/>
      <c r="BV2667" s="69"/>
      <c r="BW2667" s="69"/>
      <c r="BX2667" s="69"/>
      <c r="BY2667" s="69"/>
      <c r="BZ2667" s="69"/>
      <c r="CA2667" s="69"/>
      <c r="CB2667" s="69"/>
      <c r="CC2667" s="69"/>
      <c r="CD2667" s="69"/>
      <c r="CE2667" s="69"/>
      <c r="CF2667" s="69"/>
      <c r="CG2667" s="69"/>
      <c r="CH2667" s="69"/>
      <c r="CI2667" s="69"/>
      <c r="CJ2667" s="69"/>
      <c r="CK2667" s="69"/>
      <c r="CL2667" s="69"/>
      <c r="CM2667" s="69"/>
      <c r="CN2667" s="69"/>
      <c r="CO2667" s="69"/>
      <c r="CP2667" s="69"/>
      <c r="CQ2667" s="69"/>
      <c r="CR2667" s="69"/>
      <c r="CS2667" s="69"/>
      <c r="CT2667" s="69"/>
      <c r="CU2667" s="69"/>
      <c r="CV2667" s="69"/>
      <c r="CW2667" s="69"/>
      <c r="CX2667" s="69"/>
      <c r="CY2667" s="69"/>
      <c r="CZ2667" s="69"/>
      <c r="DA2667" s="69"/>
      <c r="DB2667" s="69"/>
      <c r="DC2667" s="69"/>
      <c r="DD2667" s="69"/>
      <c r="DE2667" s="69"/>
      <c r="DF2667" s="69"/>
      <c r="DG2667" s="69"/>
      <c r="DH2667" s="69"/>
      <c r="DI2667" s="69"/>
      <c r="DJ2667" s="69"/>
      <c r="DK2667" s="69"/>
      <c r="DL2667" s="69"/>
      <c r="DM2667" s="69"/>
      <c r="DN2667" s="69"/>
      <c r="DO2667" s="69"/>
      <c r="DP2667" s="69"/>
      <c r="DQ2667" s="69"/>
      <c r="DR2667" s="69"/>
      <c r="DS2667" s="69"/>
      <c r="DT2667" s="69"/>
      <c r="DU2667" s="69"/>
      <c r="DV2667" s="69"/>
      <c r="DW2667" s="69"/>
      <c r="DX2667" s="69"/>
      <c r="DY2667" s="69"/>
      <c r="DZ2667" s="69"/>
      <c r="EA2667" s="69"/>
      <c r="EB2667" s="69"/>
      <c r="EC2667" s="69"/>
      <c r="ED2667" s="69"/>
      <c r="EE2667" s="69"/>
      <c r="EF2667" s="69"/>
      <c r="EG2667" s="69"/>
      <c r="EH2667" s="69"/>
      <c r="EI2667" s="69"/>
      <c r="EJ2667" s="69"/>
      <c r="EK2667" s="69"/>
      <c r="EL2667" s="69"/>
      <c r="EM2667" s="69"/>
      <c r="EN2667" s="69"/>
      <c r="EO2667" s="69"/>
      <c r="EP2667" s="69"/>
      <c r="EQ2667" s="69"/>
      <c r="ER2667" s="69"/>
      <c r="ES2667" s="69"/>
      <c r="ET2667" s="69"/>
      <c r="EU2667" s="69"/>
      <c r="EV2667" s="69"/>
      <c r="EW2667" s="69"/>
      <c r="EX2667" s="69"/>
      <c r="EY2667" s="69"/>
      <c r="EZ2667" s="69"/>
      <c r="FA2667" s="69"/>
      <c r="FB2667" s="69"/>
      <c r="FC2667" s="69"/>
      <c r="FD2667" s="69"/>
      <c r="FE2667" s="69"/>
      <c r="FF2667" s="69"/>
      <c r="FG2667" s="69"/>
      <c r="FH2667" s="69"/>
      <c r="FI2667" s="69"/>
      <c r="FJ2667" s="69"/>
      <c r="FK2667" s="69"/>
      <c r="FL2667" s="69"/>
      <c r="FM2667" s="69"/>
      <c r="FN2667" s="69"/>
      <c r="FO2667" s="69"/>
      <c r="FP2667" s="69"/>
      <c r="FQ2667" s="69"/>
      <c r="FR2667" s="69"/>
      <c r="FS2667" s="69"/>
      <c r="FT2667" s="69"/>
      <c r="FU2667" s="69"/>
      <c r="FV2667" s="69"/>
      <c r="FW2667" s="69"/>
      <c r="FX2667" s="69"/>
      <c r="FY2667" s="69"/>
      <c r="FZ2667" s="69"/>
      <c r="GA2667" s="69"/>
      <c r="GB2667" s="69"/>
      <c r="GC2667" s="69"/>
      <c r="GD2667" s="69"/>
      <c r="GE2667" s="69"/>
      <c r="GF2667" s="69"/>
      <c r="GG2667" s="69"/>
      <c r="GH2667" s="69"/>
      <c r="GI2667" s="69"/>
      <c r="GJ2667" s="69"/>
      <c r="GK2667" s="69"/>
      <c r="GL2667" s="69"/>
      <c r="GM2667" s="69"/>
      <c r="GN2667" s="69"/>
      <c r="GO2667" s="69"/>
      <c r="GP2667" s="69"/>
      <c r="GQ2667" s="69"/>
      <c r="GR2667" s="69"/>
      <c r="GS2667" s="69"/>
      <c r="GT2667" s="69"/>
      <c r="GU2667" s="69"/>
      <c r="GV2667" s="69"/>
      <c r="GW2667" s="69"/>
      <c r="GX2667" s="69"/>
      <c r="GY2667" s="69"/>
      <c r="GZ2667" s="69"/>
      <c r="HA2667" s="69"/>
      <c r="HB2667" s="69"/>
      <c r="HC2667" s="69"/>
      <c r="HD2667" s="69"/>
      <c r="HE2667" s="69"/>
      <c r="HF2667" s="69"/>
      <c r="HG2667" s="69"/>
      <c r="HH2667" s="69"/>
      <c r="HI2667" s="69"/>
      <c r="HJ2667" s="69"/>
      <c r="HK2667" s="69"/>
      <c r="HL2667" s="69"/>
      <c r="HM2667" s="69"/>
      <c r="HN2667" s="69"/>
      <c r="HO2667" s="69"/>
      <c r="HP2667" s="69"/>
      <c r="HQ2667" s="69"/>
      <c r="HR2667" s="69"/>
      <c r="HS2667" s="69"/>
      <c r="HT2667" s="69"/>
      <c r="HU2667" s="69"/>
      <c r="HV2667" s="69"/>
      <c r="HW2667" s="69"/>
      <c r="HX2667" s="69"/>
      <c r="HY2667" s="69"/>
      <c r="HZ2667" s="69"/>
      <c r="IA2667" s="69"/>
      <c r="IB2667" s="69"/>
      <c r="IC2667" s="69"/>
      <c r="ID2667" s="69"/>
      <c r="IE2667" s="69"/>
      <c r="IF2667" s="69"/>
      <c r="IG2667" s="69"/>
      <c r="IH2667" s="69"/>
      <c r="II2667" s="69"/>
      <c r="IJ2667" s="69"/>
      <c r="IK2667" s="69"/>
      <c r="IL2667" s="69"/>
      <c r="IM2667" s="69"/>
      <c r="IN2667" s="69"/>
    </row>
    <row r="2668" spans="1:248" s="70" customFormat="1" ht="15" customHeight="1" x14ac:dyDescent="0.2">
      <c r="A2668" s="33" t="s">
        <v>1534</v>
      </c>
      <c r="B2668" s="83">
        <v>52341</v>
      </c>
      <c r="C2668" s="34" t="s">
        <v>1536</v>
      </c>
      <c r="D2668" s="314">
        <v>20000</v>
      </c>
      <c r="E2668" s="69"/>
      <c r="F2668" s="69"/>
      <c r="G2668" s="69"/>
      <c r="H2668" s="69"/>
      <c r="I2668" s="69"/>
      <c r="J2668" s="69"/>
      <c r="N2668" s="69"/>
      <c r="O2668" s="69"/>
      <c r="P2668" s="69"/>
      <c r="Q2668" s="69"/>
      <c r="R2668" s="69"/>
      <c r="S2668" s="69"/>
      <c r="T2668" s="69"/>
      <c r="U2668" s="69"/>
      <c r="V2668" s="69"/>
      <c r="W2668" s="69"/>
      <c r="X2668" s="69"/>
      <c r="Y2668" s="69"/>
      <c r="Z2668" s="69"/>
      <c r="AA2668" s="69"/>
      <c r="AB2668" s="69"/>
      <c r="AC2668" s="69"/>
      <c r="AD2668" s="69"/>
      <c r="AE2668" s="69"/>
      <c r="AF2668" s="69"/>
      <c r="AG2668" s="69"/>
      <c r="AH2668" s="69"/>
      <c r="AI2668" s="69"/>
      <c r="AJ2668" s="69"/>
      <c r="AK2668" s="69"/>
      <c r="AL2668" s="69"/>
      <c r="AM2668" s="69"/>
      <c r="AN2668" s="69"/>
      <c r="AO2668" s="69"/>
      <c r="AP2668" s="69"/>
      <c r="AQ2668" s="69"/>
      <c r="AR2668" s="69"/>
      <c r="AS2668" s="69"/>
      <c r="AT2668" s="69"/>
      <c r="AU2668" s="69"/>
      <c r="AV2668" s="69"/>
      <c r="AW2668" s="69"/>
      <c r="AX2668" s="69"/>
      <c r="AY2668" s="69"/>
      <c r="AZ2668" s="69"/>
      <c r="BA2668" s="69"/>
      <c r="BB2668" s="69"/>
      <c r="BC2668" s="69"/>
      <c r="BD2668" s="69"/>
      <c r="BE2668" s="69"/>
      <c r="BF2668" s="69"/>
      <c r="BG2668" s="69"/>
      <c r="BH2668" s="69"/>
      <c r="BI2668" s="69"/>
      <c r="BJ2668" s="69"/>
      <c r="BK2668" s="69"/>
      <c r="BL2668" s="69"/>
      <c r="BM2668" s="69"/>
      <c r="BN2668" s="69"/>
      <c r="BO2668" s="69"/>
      <c r="BP2668" s="69"/>
      <c r="BQ2668" s="69"/>
      <c r="BR2668" s="69"/>
      <c r="BS2668" s="69"/>
      <c r="BT2668" s="69"/>
      <c r="BU2668" s="69"/>
      <c r="BV2668" s="69"/>
      <c r="BW2668" s="69"/>
      <c r="BX2668" s="69"/>
      <c r="BY2668" s="69"/>
      <c r="BZ2668" s="69"/>
      <c r="CA2668" s="69"/>
      <c r="CB2668" s="69"/>
      <c r="CC2668" s="69"/>
      <c r="CD2668" s="69"/>
      <c r="CE2668" s="69"/>
      <c r="CF2668" s="69"/>
      <c r="CG2668" s="69"/>
      <c r="CH2668" s="69"/>
      <c r="CI2668" s="69"/>
      <c r="CJ2668" s="69"/>
      <c r="CK2668" s="69"/>
      <c r="CL2668" s="69"/>
      <c r="CM2668" s="69"/>
      <c r="CN2668" s="69"/>
      <c r="CO2668" s="69"/>
      <c r="CP2668" s="69"/>
      <c r="CQ2668" s="69"/>
      <c r="CR2668" s="69"/>
      <c r="CS2668" s="69"/>
      <c r="CT2668" s="69"/>
      <c r="CU2668" s="69"/>
      <c r="CV2668" s="69"/>
      <c r="CW2668" s="69"/>
      <c r="CX2668" s="69"/>
      <c r="CY2668" s="69"/>
      <c r="CZ2668" s="69"/>
      <c r="DA2668" s="69"/>
      <c r="DB2668" s="69"/>
      <c r="DC2668" s="69"/>
      <c r="DD2668" s="69"/>
      <c r="DE2668" s="69"/>
      <c r="DF2668" s="69"/>
      <c r="DG2668" s="69"/>
      <c r="DH2668" s="69"/>
      <c r="DI2668" s="69"/>
      <c r="DJ2668" s="69"/>
      <c r="DK2668" s="69"/>
      <c r="DL2668" s="69"/>
      <c r="DM2668" s="69"/>
      <c r="DN2668" s="69"/>
      <c r="DO2668" s="69"/>
      <c r="DP2668" s="69"/>
      <c r="DQ2668" s="69"/>
      <c r="DR2668" s="69"/>
      <c r="DS2668" s="69"/>
      <c r="DT2668" s="69"/>
      <c r="DU2668" s="69"/>
      <c r="DV2668" s="69"/>
      <c r="DW2668" s="69"/>
      <c r="DX2668" s="69"/>
      <c r="DY2668" s="69"/>
      <c r="DZ2668" s="69"/>
      <c r="EA2668" s="69"/>
      <c r="EB2668" s="69"/>
      <c r="EC2668" s="69"/>
      <c r="ED2668" s="69"/>
      <c r="EE2668" s="69"/>
      <c r="EF2668" s="69"/>
      <c r="EG2668" s="69"/>
      <c r="EH2668" s="69"/>
      <c r="EI2668" s="69"/>
      <c r="EJ2668" s="69"/>
      <c r="EK2668" s="69"/>
      <c r="EL2668" s="69"/>
      <c r="EM2668" s="69"/>
      <c r="EN2668" s="69"/>
      <c r="EO2668" s="69"/>
      <c r="EP2668" s="69"/>
      <c r="EQ2668" s="69"/>
      <c r="ER2668" s="69"/>
      <c r="ES2668" s="69"/>
      <c r="ET2668" s="69"/>
      <c r="EU2668" s="69"/>
      <c r="EV2668" s="69"/>
      <c r="EW2668" s="69"/>
      <c r="EX2668" s="69"/>
      <c r="EY2668" s="69"/>
      <c r="EZ2668" s="69"/>
      <c r="FA2668" s="69"/>
      <c r="FB2668" s="69"/>
      <c r="FC2668" s="69"/>
      <c r="FD2668" s="69"/>
      <c r="FE2668" s="69"/>
      <c r="FF2668" s="69"/>
      <c r="FG2668" s="69"/>
      <c r="FH2668" s="69"/>
      <c r="FI2668" s="69"/>
      <c r="FJ2668" s="69"/>
      <c r="FK2668" s="69"/>
      <c r="FL2668" s="69"/>
      <c r="FM2668" s="69"/>
      <c r="FN2668" s="69"/>
      <c r="FO2668" s="69"/>
      <c r="FP2668" s="69"/>
      <c r="FQ2668" s="69"/>
      <c r="FR2668" s="69"/>
      <c r="FS2668" s="69"/>
      <c r="FT2668" s="69"/>
      <c r="FU2668" s="69"/>
      <c r="FV2668" s="69"/>
      <c r="FW2668" s="69"/>
      <c r="FX2668" s="69"/>
      <c r="FY2668" s="69"/>
      <c r="FZ2668" s="69"/>
      <c r="GA2668" s="69"/>
      <c r="GB2668" s="69"/>
      <c r="GC2668" s="69"/>
      <c r="GD2668" s="69"/>
      <c r="GE2668" s="69"/>
      <c r="GF2668" s="69"/>
      <c r="GG2668" s="69"/>
      <c r="GH2668" s="69"/>
      <c r="GI2668" s="69"/>
      <c r="GJ2668" s="69"/>
      <c r="GK2668" s="69"/>
      <c r="GL2668" s="69"/>
      <c r="GM2668" s="69"/>
      <c r="GN2668" s="69"/>
      <c r="GO2668" s="69"/>
      <c r="GP2668" s="69"/>
      <c r="GQ2668" s="69"/>
      <c r="GR2668" s="69"/>
      <c r="GS2668" s="69"/>
      <c r="GT2668" s="69"/>
      <c r="GU2668" s="69"/>
      <c r="GV2668" s="69"/>
      <c r="GW2668" s="69"/>
      <c r="GX2668" s="69"/>
      <c r="GY2668" s="69"/>
      <c r="GZ2668" s="69"/>
      <c r="HA2668" s="69"/>
      <c r="HB2668" s="69"/>
      <c r="HC2668" s="69"/>
      <c r="HD2668" s="69"/>
      <c r="HE2668" s="69"/>
      <c r="HF2668" s="69"/>
      <c r="HG2668" s="69"/>
      <c r="HH2668" s="69"/>
      <c r="HI2668" s="69"/>
      <c r="HJ2668" s="69"/>
      <c r="HK2668" s="69"/>
      <c r="HL2668" s="69"/>
      <c r="HM2668" s="69"/>
      <c r="HN2668" s="69"/>
      <c r="HO2668" s="69"/>
      <c r="HP2668" s="69"/>
      <c r="HQ2668" s="69"/>
      <c r="HR2668" s="69"/>
      <c r="HS2668" s="69"/>
      <c r="HT2668" s="69"/>
      <c r="HU2668" s="69"/>
      <c r="HV2668" s="69"/>
      <c r="HW2668" s="69"/>
      <c r="HX2668" s="69"/>
      <c r="HY2668" s="69"/>
      <c r="HZ2668" s="69"/>
      <c r="IA2668" s="69"/>
      <c r="IB2668" s="69"/>
      <c r="IC2668" s="69"/>
      <c r="ID2668" s="69"/>
      <c r="IE2668" s="69"/>
      <c r="IF2668" s="69"/>
      <c r="IG2668" s="69"/>
      <c r="IH2668" s="69"/>
      <c r="II2668" s="69"/>
      <c r="IJ2668" s="69"/>
      <c r="IK2668" s="69"/>
      <c r="IL2668" s="69"/>
      <c r="IM2668" s="69"/>
      <c r="IN2668" s="69"/>
    </row>
    <row r="2669" spans="1:248" s="70" customFormat="1" ht="15" customHeight="1" x14ac:dyDescent="0.2">
      <c r="A2669" s="33" t="s">
        <v>1534</v>
      </c>
      <c r="B2669" s="83">
        <v>52342</v>
      </c>
      <c r="C2669" s="34" t="s">
        <v>1537</v>
      </c>
      <c r="D2669" s="314">
        <v>20000</v>
      </c>
      <c r="E2669" s="69"/>
      <c r="F2669" s="69"/>
      <c r="G2669" s="69"/>
      <c r="H2669" s="69"/>
      <c r="I2669" s="69"/>
      <c r="J2669" s="69"/>
      <c r="N2669" s="69"/>
      <c r="O2669" s="69"/>
      <c r="P2669" s="69"/>
      <c r="Q2669" s="69"/>
      <c r="R2669" s="69"/>
      <c r="S2669" s="69"/>
      <c r="T2669" s="69"/>
      <c r="U2669" s="69"/>
      <c r="V2669" s="69"/>
      <c r="W2669" s="69"/>
      <c r="X2669" s="69"/>
      <c r="Y2669" s="69"/>
      <c r="Z2669" s="69"/>
      <c r="AA2669" s="69"/>
      <c r="AB2669" s="69"/>
      <c r="AC2669" s="69"/>
      <c r="AD2669" s="69"/>
      <c r="AE2669" s="69"/>
      <c r="AF2669" s="69"/>
      <c r="AG2669" s="69"/>
      <c r="AH2669" s="69"/>
      <c r="AI2669" s="69"/>
      <c r="AJ2669" s="69"/>
      <c r="AK2669" s="69"/>
      <c r="AL2669" s="69"/>
      <c r="AM2669" s="69"/>
      <c r="AN2669" s="69"/>
      <c r="AO2669" s="69"/>
      <c r="AP2669" s="69"/>
      <c r="AQ2669" s="69"/>
      <c r="AR2669" s="69"/>
      <c r="AS2669" s="69"/>
      <c r="AT2669" s="69"/>
      <c r="AU2669" s="69"/>
      <c r="AV2669" s="69"/>
      <c r="AW2669" s="69"/>
      <c r="AX2669" s="69"/>
      <c r="AY2669" s="69"/>
      <c r="AZ2669" s="69"/>
      <c r="BA2669" s="69"/>
      <c r="BB2669" s="69"/>
      <c r="BC2669" s="69"/>
      <c r="BD2669" s="69"/>
      <c r="BE2669" s="69"/>
      <c r="BF2669" s="69"/>
      <c r="BG2669" s="69"/>
      <c r="BH2669" s="69"/>
      <c r="BI2669" s="69"/>
      <c r="BJ2669" s="69"/>
      <c r="BK2669" s="69"/>
      <c r="BL2669" s="69"/>
      <c r="BM2669" s="69"/>
      <c r="BN2669" s="69"/>
      <c r="BO2669" s="69"/>
      <c r="BP2669" s="69"/>
      <c r="BQ2669" s="69"/>
      <c r="BR2669" s="69"/>
      <c r="BS2669" s="69"/>
      <c r="BT2669" s="69"/>
      <c r="BU2669" s="69"/>
      <c r="BV2669" s="69"/>
      <c r="BW2669" s="69"/>
      <c r="BX2669" s="69"/>
      <c r="BY2669" s="69"/>
      <c r="BZ2669" s="69"/>
      <c r="CA2669" s="69"/>
      <c r="CB2669" s="69"/>
      <c r="CC2669" s="69"/>
      <c r="CD2669" s="69"/>
      <c r="CE2669" s="69"/>
      <c r="CF2669" s="69"/>
      <c r="CG2669" s="69"/>
      <c r="CH2669" s="69"/>
      <c r="CI2669" s="69"/>
      <c r="CJ2669" s="69"/>
      <c r="CK2669" s="69"/>
      <c r="CL2669" s="69"/>
      <c r="CM2669" s="69"/>
      <c r="CN2669" s="69"/>
      <c r="CO2669" s="69"/>
      <c r="CP2669" s="69"/>
      <c r="CQ2669" s="69"/>
      <c r="CR2669" s="69"/>
      <c r="CS2669" s="69"/>
      <c r="CT2669" s="69"/>
      <c r="CU2669" s="69"/>
      <c r="CV2669" s="69"/>
      <c r="CW2669" s="69"/>
      <c r="CX2669" s="69"/>
      <c r="CY2669" s="69"/>
      <c r="CZ2669" s="69"/>
      <c r="DA2669" s="69"/>
      <c r="DB2669" s="69"/>
      <c r="DC2669" s="69"/>
      <c r="DD2669" s="69"/>
      <c r="DE2669" s="69"/>
      <c r="DF2669" s="69"/>
      <c r="DG2669" s="69"/>
      <c r="DH2669" s="69"/>
      <c r="DI2669" s="69"/>
      <c r="DJ2669" s="69"/>
      <c r="DK2669" s="69"/>
      <c r="DL2669" s="69"/>
      <c r="DM2669" s="69"/>
      <c r="DN2669" s="69"/>
      <c r="DO2669" s="69"/>
      <c r="DP2669" s="69"/>
      <c r="DQ2669" s="69"/>
      <c r="DR2669" s="69"/>
      <c r="DS2669" s="69"/>
      <c r="DT2669" s="69"/>
      <c r="DU2669" s="69"/>
      <c r="DV2669" s="69"/>
      <c r="DW2669" s="69"/>
      <c r="DX2669" s="69"/>
      <c r="DY2669" s="69"/>
      <c r="DZ2669" s="69"/>
      <c r="EA2669" s="69"/>
      <c r="EB2669" s="69"/>
      <c r="EC2669" s="69"/>
      <c r="ED2669" s="69"/>
      <c r="EE2669" s="69"/>
      <c r="EF2669" s="69"/>
      <c r="EG2669" s="69"/>
      <c r="EH2669" s="69"/>
      <c r="EI2669" s="69"/>
      <c r="EJ2669" s="69"/>
      <c r="EK2669" s="69"/>
      <c r="EL2669" s="69"/>
      <c r="EM2669" s="69"/>
      <c r="EN2669" s="69"/>
      <c r="EO2669" s="69"/>
      <c r="EP2669" s="69"/>
      <c r="EQ2669" s="69"/>
      <c r="ER2669" s="69"/>
      <c r="ES2669" s="69"/>
      <c r="ET2669" s="69"/>
      <c r="EU2669" s="69"/>
      <c r="EV2669" s="69"/>
      <c r="EW2669" s="69"/>
      <c r="EX2669" s="69"/>
      <c r="EY2669" s="69"/>
      <c r="EZ2669" s="69"/>
      <c r="FA2669" s="69"/>
      <c r="FB2669" s="69"/>
      <c r="FC2669" s="69"/>
      <c r="FD2669" s="69"/>
      <c r="FE2669" s="69"/>
      <c r="FF2669" s="69"/>
      <c r="FG2669" s="69"/>
      <c r="FH2669" s="69"/>
      <c r="FI2669" s="69"/>
      <c r="FJ2669" s="69"/>
      <c r="FK2669" s="69"/>
      <c r="FL2669" s="69"/>
      <c r="FM2669" s="69"/>
      <c r="FN2669" s="69"/>
      <c r="FO2669" s="69"/>
      <c r="FP2669" s="69"/>
      <c r="FQ2669" s="69"/>
      <c r="FR2669" s="69"/>
      <c r="FS2669" s="69"/>
      <c r="FT2669" s="69"/>
      <c r="FU2669" s="69"/>
      <c r="FV2669" s="69"/>
      <c r="FW2669" s="69"/>
      <c r="FX2669" s="69"/>
      <c r="FY2669" s="69"/>
      <c r="FZ2669" s="69"/>
      <c r="GA2669" s="69"/>
      <c r="GB2669" s="69"/>
      <c r="GC2669" s="69"/>
      <c r="GD2669" s="69"/>
      <c r="GE2669" s="69"/>
      <c r="GF2669" s="69"/>
      <c r="GG2669" s="69"/>
      <c r="GH2669" s="69"/>
      <c r="GI2669" s="69"/>
      <c r="GJ2669" s="69"/>
      <c r="GK2669" s="69"/>
      <c r="GL2669" s="69"/>
      <c r="GM2669" s="69"/>
      <c r="GN2669" s="69"/>
      <c r="GO2669" s="69"/>
      <c r="GP2669" s="69"/>
      <c r="GQ2669" s="69"/>
      <c r="GR2669" s="69"/>
      <c r="GS2669" s="69"/>
      <c r="GT2669" s="69"/>
      <c r="GU2669" s="69"/>
      <c r="GV2669" s="69"/>
      <c r="GW2669" s="69"/>
      <c r="GX2669" s="69"/>
      <c r="GY2669" s="69"/>
      <c r="GZ2669" s="69"/>
      <c r="HA2669" s="69"/>
      <c r="HB2669" s="69"/>
      <c r="HC2669" s="69"/>
      <c r="HD2669" s="69"/>
      <c r="HE2669" s="69"/>
      <c r="HF2669" s="69"/>
      <c r="HG2669" s="69"/>
      <c r="HH2669" s="69"/>
      <c r="HI2669" s="69"/>
      <c r="HJ2669" s="69"/>
      <c r="HK2669" s="69"/>
      <c r="HL2669" s="69"/>
      <c r="HM2669" s="69"/>
      <c r="HN2669" s="69"/>
      <c r="HO2669" s="69"/>
      <c r="HP2669" s="69"/>
      <c r="HQ2669" s="69"/>
      <c r="HR2669" s="69"/>
      <c r="HS2669" s="69"/>
      <c r="HT2669" s="69"/>
      <c r="HU2669" s="69"/>
      <c r="HV2669" s="69"/>
      <c r="HW2669" s="69"/>
      <c r="HX2669" s="69"/>
      <c r="HY2669" s="69"/>
      <c r="HZ2669" s="69"/>
      <c r="IA2669" s="69"/>
      <c r="IB2669" s="69"/>
      <c r="IC2669" s="69"/>
      <c r="ID2669" s="69"/>
      <c r="IE2669" s="69"/>
      <c r="IF2669" s="69"/>
      <c r="IG2669" s="69"/>
      <c r="IH2669" s="69"/>
      <c r="II2669" s="69"/>
      <c r="IJ2669" s="69"/>
      <c r="IK2669" s="69"/>
      <c r="IL2669" s="69"/>
      <c r="IM2669" s="69"/>
      <c r="IN2669" s="69"/>
    </row>
    <row r="2670" spans="1:248" s="70" customFormat="1" ht="32.1" customHeight="1" x14ac:dyDescent="0.2">
      <c r="A2670" s="33" t="s">
        <v>1538</v>
      </c>
      <c r="B2670" s="83">
        <v>52343</v>
      </c>
      <c r="C2670" s="34" t="s">
        <v>1539</v>
      </c>
      <c r="D2670" s="314">
        <v>12100</v>
      </c>
      <c r="E2670" s="69"/>
      <c r="F2670" s="69"/>
      <c r="G2670" s="69"/>
      <c r="H2670" s="69"/>
      <c r="I2670" s="69"/>
      <c r="J2670" s="69"/>
      <c r="N2670" s="69"/>
      <c r="O2670" s="69"/>
      <c r="P2670" s="69"/>
      <c r="Q2670" s="69"/>
      <c r="R2670" s="69"/>
      <c r="S2670" s="69"/>
      <c r="T2670" s="69"/>
      <c r="U2670" s="69"/>
      <c r="V2670" s="69"/>
      <c r="W2670" s="69"/>
      <c r="X2670" s="69"/>
      <c r="Y2670" s="69"/>
      <c r="Z2670" s="69"/>
      <c r="AA2670" s="69"/>
      <c r="AB2670" s="69"/>
      <c r="AC2670" s="69"/>
      <c r="AD2670" s="69"/>
      <c r="AE2670" s="69"/>
      <c r="AF2670" s="69"/>
      <c r="AG2670" s="69"/>
      <c r="AH2670" s="69"/>
      <c r="AI2670" s="69"/>
      <c r="AJ2670" s="69"/>
      <c r="AK2670" s="69"/>
      <c r="AL2670" s="69"/>
      <c r="AM2670" s="69"/>
      <c r="AN2670" s="69"/>
      <c r="AO2670" s="69"/>
      <c r="AP2670" s="69"/>
      <c r="AQ2670" s="69"/>
      <c r="AR2670" s="69"/>
      <c r="AS2670" s="69"/>
      <c r="AT2670" s="69"/>
      <c r="AU2670" s="69"/>
      <c r="AV2670" s="69"/>
      <c r="AW2670" s="69"/>
      <c r="AX2670" s="69"/>
      <c r="AY2670" s="69"/>
      <c r="AZ2670" s="69"/>
      <c r="BA2670" s="69"/>
      <c r="BB2670" s="69"/>
      <c r="BC2670" s="69"/>
      <c r="BD2670" s="69"/>
      <c r="BE2670" s="69"/>
      <c r="BF2670" s="69"/>
      <c r="BG2670" s="69"/>
      <c r="BH2670" s="69"/>
      <c r="BI2670" s="69"/>
      <c r="BJ2670" s="69"/>
      <c r="BK2670" s="69"/>
      <c r="BL2670" s="69"/>
      <c r="BM2670" s="69"/>
      <c r="BN2670" s="69"/>
      <c r="BO2670" s="69"/>
      <c r="BP2670" s="69"/>
      <c r="BQ2670" s="69"/>
      <c r="BR2670" s="69"/>
      <c r="BS2670" s="69"/>
      <c r="BT2670" s="69"/>
      <c r="BU2670" s="69"/>
      <c r="BV2670" s="69"/>
      <c r="BW2670" s="69"/>
      <c r="BX2670" s="69"/>
      <c r="BY2670" s="69"/>
      <c r="BZ2670" s="69"/>
      <c r="CA2670" s="69"/>
      <c r="CB2670" s="69"/>
      <c r="CC2670" s="69"/>
      <c r="CD2670" s="69"/>
      <c r="CE2670" s="69"/>
      <c r="CF2670" s="69"/>
      <c r="CG2670" s="69"/>
      <c r="CH2670" s="69"/>
      <c r="CI2670" s="69"/>
      <c r="CJ2670" s="69"/>
      <c r="CK2670" s="69"/>
      <c r="CL2670" s="69"/>
      <c r="CM2670" s="69"/>
      <c r="CN2670" s="69"/>
      <c r="CO2670" s="69"/>
      <c r="CP2670" s="69"/>
      <c r="CQ2670" s="69"/>
      <c r="CR2670" s="69"/>
      <c r="CS2670" s="69"/>
      <c r="CT2670" s="69"/>
      <c r="CU2670" s="69"/>
      <c r="CV2670" s="69"/>
      <c r="CW2670" s="69"/>
      <c r="CX2670" s="69"/>
      <c r="CY2670" s="69"/>
      <c r="CZ2670" s="69"/>
      <c r="DA2670" s="69"/>
      <c r="DB2670" s="69"/>
      <c r="DC2670" s="69"/>
      <c r="DD2670" s="69"/>
      <c r="DE2670" s="69"/>
      <c r="DF2670" s="69"/>
      <c r="DG2670" s="69"/>
      <c r="DH2670" s="69"/>
      <c r="DI2670" s="69"/>
      <c r="DJ2670" s="69"/>
      <c r="DK2670" s="69"/>
      <c r="DL2670" s="69"/>
      <c r="DM2670" s="69"/>
      <c r="DN2670" s="69"/>
      <c r="DO2670" s="69"/>
      <c r="DP2670" s="69"/>
      <c r="DQ2670" s="69"/>
      <c r="DR2670" s="69"/>
      <c r="DS2670" s="69"/>
      <c r="DT2670" s="69"/>
      <c r="DU2670" s="69"/>
      <c r="DV2670" s="69"/>
      <c r="DW2670" s="69"/>
      <c r="DX2670" s="69"/>
      <c r="DY2670" s="69"/>
      <c r="DZ2670" s="69"/>
      <c r="EA2670" s="69"/>
      <c r="EB2670" s="69"/>
      <c r="EC2670" s="69"/>
      <c r="ED2670" s="69"/>
      <c r="EE2670" s="69"/>
      <c r="EF2670" s="69"/>
      <c r="EG2670" s="69"/>
      <c r="EH2670" s="69"/>
      <c r="EI2670" s="69"/>
      <c r="EJ2670" s="69"/>
      <c r="EK2670" s="69"/>
      <c r="EL2670" s="69"/>
      <c r="EM2670" s="69"/>
      <c r="EN2670" s="69"/>
      <c r="EO2670" s="69"/>
      <c r="EP2670" s="69"/>
      <c r="EQ2670" s="69"/>
      <c r="ER2670" s="69"/>
      <c r="ES2670" s="69"/>
      <c r="ET2670" s="69"/>
      <c r="EU2670" s="69"/>
      <c r="EV2670" s="69"/>
      <c r="EW2670" s="69"/>
      <c r="EX2670" s="69"/>
      <c r="EY2670" s="69"/>
      <c r="EZ2670" s="69"/>
      <c r="FA2670" s="69"/>
      <c r="FB2670" s="69"/>
      <c r="FC2670" s="69"/>
      <c r="FD2670" s="69"/>
      <c r="FE2670" s="69"/>
      <c r="FF2670" s="69"/>
      <c r="FG2670" s="69"/>
      <c r="FH2670" s="69"/>
      <c r="FI2670" s="69"/>
      <c r="FJ2670" s="69"/>
      <c r="FK2670" s="69"/>
      <c r="FL2670" s="69"/>
      <c r="FM2670" s="69"/>
      <c r="FN2670" s="69"/>
      <c r="FO2670" s="69"/>
      <c r="FP2670" s="69"/>
      <c r="FQ2670" s="69"/>
      <c r="FR2670" s="69"/>
      <c r="FS2670" s="69"/>
      <c r="FT2670" s="69"/>
      <c r="FU2670" s="69"/>
      <c r="FV2670" s="69"/>
      <c r="FW2670" s="69"/>
      <c r="FX2670" s="69"/>
      <c r="FY2670" s="69"/>
      <c r="FZ2670" s="69"/>
      <c r="GA2670" s="69"/>
      <c r="GB2670" s="69"/>
      <c r="GC2670" s="69"/>
      <c r="GD2670" s="69"/>
      <c r="GE2670" s="69"/>
      <c r="GF2670" s="69"/>
      <c r="GG2670" s="69"/>
      <c r="GH2670" s="69"/>
      <c r="GI2670" s="69"/>
      <c r="GJ2670" s="69"/>
      <c r="GK2670" s="69"/>
      <c r="GL2670" s="69"/>
      <c r="GM2670" s="69"/>
      <c r="GN2670" s="69"/>
      <c r="GO2670" s="69"/>
      <c r="GP2670" s="69"/>
      <c r="GQ2670" s="69"/>
      <c r="GR2670" s="69"/>
      <c r="GS2670" s="69"/>
      <c r="GT2670" s="69"/>
      <c r="GU2670" s="69"/>
      <c r="GV2670" s="69"/>
      <c r="GW2670" s="69"/>
      <c r="GX2670" s="69"/>
      <c r="GY2670" s="69"/>
      <c r="GZ2670" s="69"/>
      <c r="HA2670" s="69"/>
      <c r="HB2670" s="69"/>
      <c r="HC2670" s="69"/>
      <c r="HD2670" s="69"/>
      <c r="HE2670" s="69"/>
      <c r="HF2670" s="69"/>
      <c r="HG2670" s="69"/>
      <c r="HH2670" s="69"/>
      <c r="HI2670" s="69"/>
      <c r="HJ2670" s="69"/>
      <c r="HK2670" s="69"/>
      <c r="HL2670" s="69"/>
      <c r="HM2670" s="69"/>
      <c r="HN2670" s="69"/>
      <c r="HO2670" s="69"/>
      <c r="HP2670" s="69"/>
      <c r="HQ2670" s="69"/>
      <c r="HR2670" s="69"/>
      <c r="HS2670" s="69"/>
      <c r="HT2670" s="69"/>
      <c r="HU2670" s="69"/>
      <c r="HV2670" s="69"/>
      <c r="HW2670" s="69"/>
      <c r="HX2670" s="69"/>
      <c r="HY2670" s="69"/>
      <c r="HZ2670" s="69"/>
      <c r="IA2670" s="69"/>
      <c r="IB2670" s="69"/>
      <c r="IC2670" s="69"/>
      <c r="ID2670" s="69"/>
      <c r="IE2670" s="69"/>
      <c r="IF2670" s="69"/>
      <c r="IG2670" s="69"/>
      <c r="IH2670" s="69"/>
      <c r="II2670" s="69"/>
      <c r="IJ2670" s="69"/>
      <c r="IK2670" s="69"/>
      <c r="IL2670" s="69"/>
      <c r="IM2670" s="69"/>
      <c r="IN2670" s="69"/>
    </row>
    <row r="2671" spans="1:248" s="70" customFormat="1" ht="32.1" customHeight="1" x14ac:dyDescent="0.2">
      <c r="A2671" s="33" t="s">
        <v>1538</v>
      </c>
      <c r="B2671" s="83">
        <v>52344</v>
      </c>
      <c r="C2671" s="34" t="s">
        <v>1540</v>
      </c>
      <c r="D2671" s="314">
        <v>14500</v>
      </c>
      <c r="E2671" s="69"/>
      <c r="F2671" s="69"/>
      <c r="G2671" s="69"/>
      <c r="H2671" s="69"/>
      <c r="I2671" s="69"/>
      <c r="J2671" s="69"/>
      <c r="N2671" s="69"/>
      <c r="O2671" s="69"/>
      <c r="P2671" s="69"/>
      <c r="Q2671" s="69"/>
      <c r="R2671" s="69"/>
      <c r="S2671" s="69"/>
      <c r="T2671" s="69"/>
      <c r="U2671" s="69"/>
      <c r="V2671" s="69"/>
      <c r="W2671" s="69"/>
      <c r="X2671" s="69"/>
      <c r="Y2671" s="69"/>
      <c r="Z2671" s="69"/>
      <c r="AA2671" s="69"/>
      <c r="AB2671" s="69"/>
      <c r="AC2671" s="69"/>
      <c r="AD2671" s="69"/>
      <c r="AE2671" s="69"/>
      <c r="AF2671" s="69"/>
      <c r="AG2671" s="69"/>
      <c r="AH2671" s="69"/>
      <c r="AI2671" s="69"/>
      <c r="AJ2671" s="69"/>
      <c r="AK2671" s="69"/>
      <c r="AL2671" s="69"/>
      <c r="AM2671" s="69"/>
      <c r="AN2671" s="69"/>
      <c r="AO2671" s="69"/>
      <c r="AP2671" s="69"/>
      <c r="AQ2671" s="69"/>
      <c r="AR2671" s="69"/>
      <c r="AS2671" s="69"/>
      <c r="AT2671" s="69"/>
      <c r="AU2671" s="69"/>
      <c r="AV2671" s="69"/>
      <c r="AW2671" s="69"/>
      <c r="AX2671" s="69"/>
      <c r="AY2671" s="69"/>
      <c r="AZ2671" s="69"/>
      <c r="BA2671" s="69"/>
      <c r="BB2671" s="69"/>
      <c r="BC2671" s="69"/>
      <c r="BD2671" s="69"/>
      <c r="BE2671" s="69"/>
      <c r="BF2671" s="69"/>
      <c r="BG2671" s="69"/>
      <c r="BH2671" s="69"/>
      <c r="BI2671" s="69"/>
      <c r="BJ2671" s="69"/>
      <c r="BK2671" s="69"/>
      <c r="BL2671" s="69"/>
      <c r="BM2671" s="69"/>
      <c r="BN2671" s="69"/>
      <c r="BO2671" s="69"/>
      <c r="BP2671" s="69"/>
      <c r="BQ2671" s="69"/>
      <c r="BR2671" s="69"/>
      <c r="BS2671" s="69"/>
      <c r="BT2671" s="69"/>
      <c r="BU2671" s="69"/>
      <c r="BV2671" s="69"/>
      <c r="BW2671" s="69"/>
      <c r="BX2671" s="69"/>
      <c r="BY2671" s="69"/>
      <c r="BZ2671" s="69"/>
      <c r="CA2671" s="69"/>
      <c r="CB2671" s="69"/>
      <c r="CC2671" s="69"/>
      <c r="CD2671" s="69"/>
      <c r="CE2671" s="69"/>
      <c r="CF2671" s="69"/>
      <c r="CG2671" s="69"/>
      <c r="CH2671" s="69"/>
      <c r="CI2671" s="69"/>
      <c r="CJ2671" s="69"/>
      <c r="CK2671" s="69"/>
      <c r="CL2671" s="69"/>
      <c r="CM2671" s="69"/>
      <c r="CN2671" s="69"/>
      <c r="CO2671" s="69"/>
      <c r="CP2671" s="69"/>
      <c r="CQ2671" s="69"/>
      <c r="CR2671" s="69"/>
      <c r="CS2671" s="69"/>
      <c r="CT2671" s="69"/>
      <c r="CU2671" s="69"/>
      <c r="CV2671" s="69"/>
      <c r="CW2671" s="69"/>
      <c r="CX2671" s="69"/>
      <c r="CY2671" s="69"/>
      <c r="CZ2671" s="69"/>
      <c r="DA2671" s="69"/>
      <c r="DB2671" s="69"/>
      <c r="DC2671" s="69"/>
      <c r="DD2671" s="69"/>
      <c r="DE2671" s="69"/>
      <c r="DF2671" s="69"/>
      <c r="DG2671" s="69"/>
      <c r="DH2671" s="69"/>
      <c r="DI2671" s="69"/>
      <c r="DJ2671" s="69"/>
      <c r="DK2671" s="69"/>
      <c r="DL2671" s="69"/>
      <c r="DM2671" s="69"/>
      <c r="DN2671" s="69"/>
      <c r="DO2671" s="69"/>
      <c r="DP2671" s="69"/>
      <c r="DQ2671" s="69"/>
      <c r="DR2671" s="69"/>
      <c r="DS2671" s="69"/>
      <c r="DT2671" s="69"/>
      <c r="DU2671" s="69"/>
      <c r="DV2671" s="69"/>
      <c r="DW2671" s="69"/>
      <c r="DX2671" s="69"/>
      <c r="DY2671" s="69"/>
      <c r="DZ2671" s="69"/>
      <c r="EA2671" s="69"/>
      <c r="EB2671" s="69"/>
      <c r="EC2671" s="69"/>
      <c r="ED2671" s="69"/>
      <c r="EE2671" s="69"/>
      <c r="EF2671" s="69"/>
      <c r="EG2671" s="69"/>
      <c r="EH2671" s="69"/>
      <c r="EI2671" s="69"/>
      <c r="EJ2671" s="69"/>
      <c r="EK2671" s="69"/>
      <c r="EL2671" s="69"/>
      <c r="EM2671" s="69"/>
      <c r="EN2671" s="69"/>
      <c r="EO2671" s="69"/>
      <c r="EP2671" s="69"/>
      <c r="EQ2671" s="69"/>
      <c r="ER2671" s="69"/>
      <c r="ES2671" s="69"/>
      <c r="ET2671" s="69"/>
      <c r="EU2671" s="69"/>
      <c r="EV2671" s="69"/>
      <c r="EW2671" s="69"/>
      <c r="EX2671" s="69"/>
      <c r="EY2671" s="69"/>
      <c r="EZ2671" s="69"/>
      <c r="FA2671" s="69"/>
      <c r="FB2671" s="69"/>
      <c r="FC2671" s="69"/>
      <c r="FD2671" s="69"/>
      <c r="FE2671" s="69"/>
      <c r="FF2671" s="69"/>
      <c r="FG2671" s="69"/>
      <c r="FH2671" s="69"/>
      <c r="FI2671" s="69"/>
      <c r="FJ2671" s="69"/>
      <c r="FK2671" s="69"/>
      <c r="FL2671" s="69"/>
      <c r="FM2671" s="69"/>
      <c r="FN2671" s="69"/>
      <c r="FO2671" s="69"/>
      <c r="FP2671" s="69"/>
      <c r="FQ2671" s="69"/>
      <c r="FR2671" s="69"/>
      <c r="FS2671" s="69"/>
      <c r="FT2671" s="69"/>
      <c r="FU2671" s="69"/>
      <c r="FV2671" s="69"/>
      <c r="FW2671" s="69"/>
      <c r="FX2671" s="69"/>
      <c r="FY2671" s="69"/>
      <c r="FZ2671" s="69"/>
      <c r="GA2671" s="69"/>
      <c r="GB2671" s="69"/>
      <c r="GC2671" s="69"/>
      <c r="GD2671" s="69"/>
      <c r="GE2671" s="69"/>
      <c r="GF2671" s="69"/>
      <c r="GG2671" s="69"/>
      <c r="GH2671" s="69"/>
      <c r="GI2671" s="69"/>
      <c r="GJ2671" s="69"/>
      <c r="GK2671" s="69"/>
      <c r="GL2671" s="69"/>
      <c r="GM2671" s="69"/>
      <c r="GN2671" s="69"/>
      <c r="GO2671" s="69"/>
      <c r="GP2671" s="69"/>
      <c r="GQ2671" s="69"/>
      <c r="GR2671" s="69"/>
      <c r="GS2671" s="69"/>
      <c r="GT2671" s="69"/>
      <c r="GU2671" s="69"/>
      <c r="GV2671" s="69"/>
      <c r="GW2671" s="69"/>
      <c r="GX2671" s="69"/>
      <c r="GY2671" s="69"/>
      <c r="GZ2671" s="69"/>
      <c r="HA2671" s="69"/>
      <c r="HB2671" s="69"/>
      <c r="HC2671" s="69"/>
      <c r="HD2671" s="69"/>
      <c r="HE2671" s="69"/>
      <c r="HF2671" s="69"/>
      <c r="HG2671" s="69"/>
      <c r="HH2671" s="69"/>
      <c r="HI2671" s="69"/>
      <c r="HJ2671" s="69"/>
      <c r="HK2671" s="69"/>
      <c r="HL2671" s="69"/>
      <c r="HM2671" s="69"/>
      <c r="HN2671" s="69"/>
      <c r="HO2671" s="69"/>
      <c r="HP2671" s="69"/>
      <c r="HQ2671" s="69"/>
      <c r="HR2671" s="69"/>
      <c r="HS2671" s="69"/>
      <c r="HT2671" s="69"/>
      <c r="HU2671" s="69"/>
      <c r="HV2671" s="69"/>
      <c r="HW2671" s="69"/>
      <c r="HX2671" s="69"/>
      <c r="HY2671" s="69"/>
      <c r="HZ2671" s="69"/>
      <c r="IA2671" s="69"/>
      <c r="IB2671" s="69"/>
      <c r="IC2671" s="69"/>
      <c r="ID2671" s="69"/>
      <c r="IE2671" s="69"/>
      <c r="IF2671" s="69"/>
      <c r="IG2671" s="69"/>
      <c r="IH2671" s="69"/>
      <c r="II2671" s="69"/>
      <c r="IJ2671" s="69"/>
      <c r="IK2671" s="69"/>
      <c r="IL2671" s="69"/>
      <c r="IM2671" s="69"/>
      <c r="IN2671" s="69"/>
    </row>
    <row r="2672" spans="1:248" s="70" customFormat="1" ht="47.1" customHeight="1" x14ac:dyDescent="0.2">
      <c r="A2672" s="33" t="s">
        <v>1538</v>
      </c>
      <c r="B2672" s="83">
        <v>52345</v>
      </c>
      <c r="C2672" s="34" t="s">
        <v>1541</v>
      </c>
      <c r="D2672" s="314">
        <v>30930</v>
      </c>
      <c r="E2672" s="69"/>
      <c r="F2672" s="69"/>
      <c r="G2672" s="69"/>
      <c r="H2672" s="69"/>
      <c r="I2672" s="69"/>
      <c r="J2672" s="69"/>
      <c r="N2672" s="69"/>
      <c r="O2672" s="69"/>
      <c r="P2672" s="69"/>
      <c r="Q2672" s="69"/>
      <c r="R2672" s="69"/>
      <c r="S2672" s="69"/>
      <c r="T2672" s="69"/>
      <c r="U2672" s="69"/>
      <c r="V2672" s="69"/>
      <c r="W2672" s="69"/>
      <c r="X2672" s="69"/>
      <c r="Y2672" s="69"/>
      <c r="Z2672" s="69"/>
      <c r="AA2672" s="69"/>
      <c r="AB2672" s="69"/>
      <c r="AC2672" s="69"/>
      <c r="AD2672" s="69"/>
      <c r="AE2672" s="69"/>
      <c r="AF2672" s="69"/>
      <c r="AG2672" s="69"/>
      <c r="AH2672" s="69"/>
      <c r="AI2672" s="69"/>
      <c r="AJ2672" s="69"/>
      <c r="AK2672" s="69"/>
      <c r="AL2672" s="69"/>
      <c r="AM2672" s="69"/>
      <c r="AN2672" s="69"/>
      <c r="AO2672" s="69"/>
      <c r="AP2672" s="69"/>
      <c r="AQ2672" s="69"/>
      <c r="AR2672" s="69"/>
      <c r="AS2672" s="69"/>
      <c r="AT2672" s="69"/>
      <c r="AU2672" s="69"/>
      <c r="AV2672" s="69"/>
      <c r="AW2672" s="69"/>
      <c r="AX2672" s="69"/>
      <c r="AY2672" s="69"/>
      <c r="AZ2672" s="69"/>
      <c r="BA2672" s="69"/>
      <c r="BB2672" s="69"/>
      <c r="BC2672" s="69"/>
      <c r="BD2672" s="69"/>
      <c r="BE2672" s="69"/>
      <c r="BF2672" s="69"/>
      <c r="BG2672" s="69"/>
      <c r="BH2672" s="69"/>
      <c r="BI2672" s="69"/>
      <c r="BJ2672" s="69"/>
      <c r="BK2672" s="69"/>
      <c r="BL2672" s="69"/>
      <c r="BM2672" s="69"/>
      <c r="BN2672" s="69"/>
      <c r="BO2672" s="69"/>
      <c r="BP2672" s="69"/>
      <c r="BQ2672" s="69"/>
      <c r="BR2672" s="69"/>
      <c r="BS2672" s="69"/>
      <c r="BT2672" s="69"/>
      <c r="BU2672" s="69"/>
      <c r="BV2672" s="69"/>
      <c r="BW2672" s="69"/>
      <c r="BX2672" s="69"/>
      <c r="BY2672" s="69"/>
      <c r="BZ2672" s="69"/>
      <c r="CA2672" s="69"/>
      <c r="CB2672" s="69"/>
      <c r="CC2672" s="69"/>
      <c r="CD2672" s="69"/>
      <c r="CE2672" s="69"/>
      <c r="CF2672" s="69"/>
      <c r="CG2672" s="69"/>
      <c r="CH2672" s="69"/>
      <c r="CI2672" s="69"/>
      <c r="CJ2672" s="69"/>
      <c r="CK2672" s="69"/>
      <c r="CL2672" s="69"/>
      <c r="CM2672" s="69"/>
      <c r="CN2672" s="69"/>
      <c r="CO2672" s="69"/>
      <c r="CP2672" s="69"/>
      <c r="CQ2672" s="69"/>
      <c r="CR2672" s="69"/>
      <c r="CS2672" s="69"/>
      <c r="CT2672" s="69"/>
      <c r="CU2672" s="69"/>
      <c r="CV2672" s="69"/>
      <c r="CW2672" s="69"/>
      <c r="CX2672" s="69"/>
      <c r="CY2672" s="69"/>
      <c r="CZ2672" s="69"/>
      <c r="DA2672" s="69"/>
      <c r="DB2672" s="69"/>
      <c r="DC2672" s="69"/>
      <c r="DD2672" s="69"/>
      <c r="DE2672" s="69"/>
      <c r="DF2672" s="69"/>
      <c r="DG2672" s="69"/>
      <c r="DH2672" s="69"/>
      <c r="DI2672" s="69"/>
      <c r="DJ2672" s="69"/>
      <c r="DK2672" s="69"/>
      <c r="DL2672" s="69"/>
      <c r="DM2672" s="69"/>
      <c r="DN2672" s="69"/>
      <c r="DO2672" s="69"/>
      <c r="DP2672" s="69"/>
      <c r="DQ2672" s="69"/>
      <c r="DR2672" s="69"/>
      <c r="DS2672" s="69"/>
      <c r="DT2672" s="69"/>
      <c r="DU2672" s="69"/>
      <c r="DV2672" s="69"/>
      <c r="DW2672" s="69"/>
      <c r="DX2672" s="69"/>
      <c r="DY2672" s="69"/>
      <c r="DZ2672" s="69"/>
      <c r="EA2672" s="69"/>
      <c r="EB2672" s="69"/>
      <c r="EC2672" s="69"/>
      <c r="ED2672" s="69"/>
      <c r="EE2672" s="69"/>
      <c r="EF2672" s="69"/>
      <c r="EG2672" s="69"/>
      <c r="EH2672" s="69"/>
      <c r="EI2672" s="69"/>
      <c r="EJ2672" s="69"/>
      <c r="EK2672" s="69"/>
      <c r="EL2672" s="69"/>
      <c r="EM2672" s="69"/>
      <c r="EN2672" s="69"/>
      <c r="EO2672" s="69"/>
      <c r="EP2672" s="69"/>
      <c r="EQ2672" s="69"/>
      <c r="ER2672" s="69"/>
      <c r="ES2672" s="69"/>
      <c r="ET2672" s="69"/>
      <c r="EU2672" s="69"/>
      <c r="EV2672" s="69"/>
      <c r="EW2672" s="69"/>
      <c r="EX2672" s="69"/>
      <c r="EY2672" s="69"/>
      <c r="EZ2672" s="69"/>
      <c r="FA2672" s="69"/>
      <c r="FB2672" s="69"/>
      <c r="FC2672" s="69"/>
      <c r="FD2672" s="69"/>
      <c r="FE2672" s="69"/>
      <c r="FF2672" s="69"/>
      <c r="FG2672" s="69"/>
      <c r="FH2672" s="69"/>
      <c r="FI2672" s="69"/>
      <c r="FJ2672" s="69"/>
      <c r="FK2672" s="69"/>
      <c r="FL2672" s="69"/>
      <c r="FM2672" s="69"/>
      <c r="FN2672" s="69"/>
      <c r="FO2672" s="69"/>
      <c r="FP2672" s="69"/>
      <c r="FQ2672" s="69"/>
      <c r="FR2672" s="69"/>
      <c r="FS2672" s="69"/>
      <c r="FT2672" s="69"/>
      <c r="FU2672" s="69"/>
      <c r="FV2672" s="69"/>
      <c r="FW2672" s="69"/>
      <c r="FX2672" s="69"/>
      <c r="FY2672" s="69"/>
      <c r="FZ2672" s="69"/>
      <c r="GA2672" s="69"/>
      <c r="GB2672" s="69"/>
      <c r="GC2672" s="69"/>
      <c r="GD2672" s="69"/>
      <c r="GE2672" s="69"/>
      <c r="GF2672" s="69"/>
      <c r="GG2672" s="69"/>
      <c r="GH2672" s="69"/>
      <c r="GI2672" s="69"/>
      <c r="GJ2672" s="69"/>
      <c r="GK2672" s="69"/>
      <c r="GL2672" s="69"/>
      <c r="GM2672" s="69"/>
      <c r="GN2672" s="69"/>
      <c r="GO2672" s="69"/>
      <c r="GP2672" s="69"/>
      <c r="GQ2672" s="69"/>
      <c r="GR2672" s="69"/>
      <c r="GS2672" s="69"/>
      <c r="GT2672" s="69"/>
      <c r="GU2672" s="69"/>
      <c r="GV2672" s="69"/>
      <c r="GW2672" s="69"/>
      <c r="GX2672" s="69"/>
      <c r="GY2672" s="69"/>
      <c r="GZ2672" s="69"/>
      <c r="HA2672" s="69"/>
      <c r="HB2672" s="69"/>
      <c r="HC2672" s="69"/>
      <c r="HD2672" s="69"/>
      <c r="HE2672" s="69"/>
      <c r="HF2672" s="69"/>
      <c r="HG2672" s="69"/>
      <c r="HH2672" s="69"/>
      <c r="HI2672" s="69"/>
      <c r="HJ2672" s="69"/>
      <c r="HK2672" s="69"/>
      <c r="HL2672" s="69"/>
      <c r="HM2672" s="69"/>
      <c r="HN2672" s="69"/>
      <c r="HO2672" s="69"/>
      <c r="HP2672" s="69"/>
      <c r="HQ2672" s="69"/>
      <c r="HR2672" s="69"/>
      <c r="HS2672" s="69"/>
      <c r="HT2672" s="69"/>
      <c r="HU2672" s="69"/>
      <c r="HV2672" s="69"/>
      <c r="HW2672" s="69"/>
      <c r="HX2672" s="69"/>
      <c r="HY2672" s="69"/>
      <c r="HZ2672" s="69"/>
      <c r="IA2672" s="69"/>
      <c r="IB2672" s="69"/>
      <c r="IC2672" s="69"/>
      <c r="ID2672" s="69"/>
      <c r="IE2672" s="69"/>
      <c r="IF2672" s="69"/>
      <c r="IG2672" s="69"/>
      <c r="IH2672" s="69"/>
      <c r="II2672" s="69"/>
      <c r="IJ2672" s="69"/>
      <c r="IK2672" s="69"/>
      <c r="IL2672" s="69"/>
      <c r="IM2672" s="69"/>
      <c r="IN2672" s="69"/>
    </row>
    <row r="2673" spans="1:248" s="70" customFormat="1" ht="32.1" customHeight="1" x14ac:dyDescent="0.2">
      <c r="A2673" s="33" t="s">
        <v>1538</v>
      </c>
      <c r="B2673" s="83">
        <v>52346</v>
      </c>
      <c r="C2673" s="34" t="s">
        <v>1542</v>
      </c>
      <c r="D2673" s="314">
        <v>36900</v>
      </c>
      <c r="E2673" s="69"/>
      <c r="F2673" s="69"/>
      <c r="G2673" s="69"/>
      <c r="H2673" s="69"/>
      <c r="I2673" s="69"/>
      <c r="J2673" s="69"/>
      <c r="N2673" s="69"/>
      <c r="O2673" s="69"/>
      <c r="P2673" s="69"/>
      <c r="Q2673" s="69"/>
      <c r="R2673" s="69"/>
      <c r="S2673" s="69"/>
      <c r="T2673" s="69"/>
      <c r="U2673" s="69"/>
      <c r="V2673" s="69"/>
      <c r="W2673" s="69"/>
      <c r="X2673" s="69"/>
      <c r="Y2673" s="69"/>
      <c r="Z2673" s="69"/>
      <c r="AA2673" s="69"/>
      <c r="AB2673" s="69"/>
      <c r="AC2673" s="69"/>
      <c r="AD2673" s="69"/>
      <c r="AE2673" s="69"/>
      <c r="AF2673" s="69"/>
      <c r="AG2673" s="69"/>
      <c r="AH2673" s="69"/>
      <c r="AI2673" s="69"/>
      <c r="AJ2673" s="69"/>
      <c r="AK2673" s="69"/>
      <c r="AL2673" s="69"/>
      <c r="AM2673" s="69"/>
      <c r="AN2673" s="69"/>
      <c r="AO2673" s="69"/>
      <c r="AP2673" s="69"/>
      <c r="AQ2673" s="69"/>
      <c r="AR2673" s="69"/>
      <c r="AS2673" s="69"/>
      <c r="AT2673" s="69"/>
      <c r="AU2673" s="69"/>
      <c r="AV2673" s="69"/>
      <c r="AW2673" s="69"/>
      <c r="AX2673" s="69"/>
      <c r="AY2673" s="69"/>
      <c r="AZ2673" s="69"/>
      <c r="BA2673" s="69"/>
      <c r="BB2673" s="69"/>
      <c r="BC2673" s="69"/>
      <c r="BD2673" s="69"/>
      <c r="BE2673" s="69"/>
      <c r="BF2673" s="69"/>
      <c r="BG2673" s="69"/>
      <c r="BH2673" s="69"/>
      <c r="BI2673" s="69"/>
      <c r="BJ2673" s="69"/>
      <c r="BK2673" s="69"/>
      <c r="BL2673" s="69"/>
      <c r="BM2673" s="69"/>
      <c r="BN2673" s="69"/>
      <c r="BO2673" s="69"/>
      <c r="BP2673" s="69"/>
      <c r="BQ2673" s="69"/>
      <c r="BR2673" s="69"/>
      <c r="BS2673" s="69"/>
      <c r="BT2673" s="69"/>
      <c r="BU2673" s="69"/>
      <c r="BV2673" s="69"/>
      <c r="BW2673" s="69"/>
      <c r="BX2673" s="69"/>
      <c r="BY2673" s="69"/>
      <c r="BZ2673" s="69"/>
      <c r="CA2673" s="69"/>
      <c r="CB2673" s="69"/>
      <c r="CC2673" s="69"/>
      <c r="CD2673" s="69"/>
      <c r="CE2673" s="69"/>
      <c r="CF2673" s="69"/>
      <c r="CG2673" s="69"/>
      <c r="CH2673" s="69"/>
      <c r="CI2673" s="69"/>
      <c r="CJ2673" s="69"/>
      <c r="CK2673" s="69"/>
      <c r="CL2673" s="69"/>
      <c r="CM2673" s="69"/>
      <c r="CN2673" s="69"/>
      <c r="CO2673" s="69"/>
      <c r="CP2673" s="69"/>
      <c r="CQ2673" s="69"/>
      <c r="CR2673" s="69"/>
      <c r="CS2673" s="69"/>
      <c r="CT2673" s="69"/>
      <c r="CU2673" s="69"/>
      <c r="CV2673" s="69"/>
      <c r="CW2673" s="69"/>
      <c r="CX2673" s="69"/>
      <c r="CY2673" s="69"/>
      <c r="CZ2673" s="69"/>
      <c r="DA2673" s="69"/>
      <c r="DB2673" s="69"/>
      <c r="DC2673" s="69"/>
      <c r="DD2673" s="69"/>
      <c r="DE2673" s="69"/>
      <c r="DF2673" s="69"/>
      <c r="DG2673" s="69"/>
      <c r="DH2673" s="69"/>
      <c r="DI2673" s="69"/>
      <c r="DJ2673" s="69"/>
      <c r="DK2673" s="69"/>
      <c r="DL2673" s="69"/>
      <c r="DM2673" s="69"/>
      <c r="DN2673" s="69"/>
      <c r="DO2673" s="69"/>
      <c r="DP2673" s="69"/>
      <c r="DQ2673" s="69"/>
      <c r="DR2673" s="69"/>
      <c r="DS2673" s="69"/>
      <c r="DT2673" s="69"/>
      <c r="DU2673" s="69"/>
      <c r="DV2673" s="69"/>
      <c r="DW2673" s="69"/>
      <c r="DX2673" s="69"/>
      <c r="DY2673" s="69"/>
      <c r="DZ2673" s="69"/>
      <c r="EA2673" s="69"/>
      <c r="EB2673" s="69"/>
      <c r="EC2673" s="69"/>
      <c r="ED2673" s="69"/>
      <c r="EE2673" s="69"/>
      <c r="EF2673" s="69"/>
      <c r="EG2673" s="69"/>
      <c r="EH2673" s="69"/>
      <c r="EI2673" s="69"/>
      <c r="EJ2673" s="69"/>
      <c r="EK2673" s="69"/>
      <c r="EL2673" s="69"/>
      <c r="EM2673" s="69"/>
      <c r="EN2673" s="69"/>
      <c r="EO2673" s="69"/>
      <c r="EP2673" s="69"/>
      <c r="EQ2673" s="69"/>
      <c r="ER2673" s="69"/>
      <c r="ES2673" s="69"/>
      <c r="ET2673" s="69"/>
      <c r="EU2673" s="69"/>
      <c r="EV2673" s="69"/>
      <c r="EW2673" s="69"/>
      <c r="EX2673" s="69"/>
      <c r="EY2673" s="69"/>
      <c r="EZ2673" s="69"/>
      <c r="FA2673" s="69"/>
      <c r="FB2673" s="69"/>
      <c r="FC2673" s="69"/>
      <c r="FD2673" s="69"/>
      <c r="FE2673" s="69"/>
      <c r="FF2673" s="69"/>
      <c r="FG2673" s="69"/>
      <c r="FH2673" s="69"/>
      <c r="FI2673" s="69"/>
      <c r="FJ2673" s="69"/>
      <c r="FK2673" s="69"/>
      <c r="FL2673" s="69"/>
      <c r="FM2673" s="69"/>
      <c r="FN2673" s="69"/>
      <c r="FO2673" s="69"/>
      <c r="FP2673" s="69"/>
      <c r="FQ2673" s="69"/>
      <c r="FR2673" s="69"/>
      <c r="FS2673" s="69"/>
      <c r="FT2673" s="69"/>
      <c r="FU2673" s="69"/>
      <c r="FV2673" s="69"/>
      <c r="FW2673" s="69"/>
      <c r="FX2673" s="69"/>
      <c r="FY2673" s="69"/>
      <c r="FZ2673" s="69"/>
      <c r="GA2673" s="69"/>
      <c r="GB2673" s="69"/>
      <c r="GC2673" s="69"/>
      <c r="GD2673" s="69"/>
      <c r="GE2673" s="69"/>
      <c r="GF2673" s="69"/>
      <c r="GG2673" s="69"/>
      <c r="GH2673" s="69"/>
      <c r="GI2673" s="69"/>
      <c r="GJ2673" s="69"/>
      <c r="GK2673" s="69"/>
      <c r="GL2673" s="69"/>
      <c r="GM2673" s="69"/>
      <c r="GN2673" s="69"/>
      <c r="GO2673" s="69"/>
      <c r="GP2673" s="69"/>
      <c r="GQ2673" s="69"/>
      <c r="GR2673" s="69"/>
      <c r="GS2673" s="69"/>
      <c r="GT2673" s="69"/>
      <c r="GU2673" s="69"/>
      <c r="GV2673" s="69"/>
      <c r="GW2673" s="69"/>
      <c r="GX2673" s="69"/>
      <c r="GY2673" s="69"/>
      <c r="GZ2673" s="69"/>
      <c r="HA2673" s="69"/>
      <c r="HB2673" s="69"/>
      <c r="HC2673" s="69"/>
      <c r="HD2673" s="69"/>
      <c r="HE2673" s="69"/>
      <c r="HF2673" s="69"/>
      <c r="HG2673" s="69"/>
      <c r="HH2673" s="69"/>
      <c r="HI2673" s="69"/>
      <c r="HJ2673" s="69"/>
      <c r="HK2673" s="69"/>
      <c r="HL2673" s="69"/>
      <c r="HM2673" s="69"/>
      <c r="HN2673" s="69"/>
      <c r="HO2673" s="69"/>
      <c r="HP2673" s="69"/>
      <c r="HQ2673" s="69"/>
      <c r="HR2673" s="69"/>
      <c r="HS2673" s="69"/>
      <c r="HT2673" s="69"/>
      <c r="HU2673" s="69"/>
      <c r="HV2673" s="69"/>
      <c r="HW2673" s="69"/>
      <c r="HX2673" s="69"/>
      <c r="HY2673" s="69"/>
      <c r="HZ2673" s="69"/>
      <c r="IA2673" s="69"/>
      <c r="IB2673" s="69"/>
      <c r="IC2673" s="69"/>
      <c r="ID2673" s="69"/>
      <c r="IE2673" s="69"/>
      <c r="IF2673" s="69"/>
      <c r="IG2673" s="69"/>
      <c r="IH2673" s="69"/>
      <c r="II2673" s="69"/>
      <c r="IJ2673" s="69"/>
      <c r="IK2673" s="69"/>
      <c r="IL2673" s="69"/>
      <c r="IM2673" s="69"/>
      <c r="IN2673" s="69"/>
    </row>
    <row r="2674" spans="1:248" s="70" customFormat="1" ht="32.1" customHeight="1" x14ac:dyDescent="0.2">
      <c r="A2674" s="33" t="s">
        <v>1538</v>
      </c>
      <c r="B2674" s="83">
        <v>52347</v>
      </c>
      <c r="C2674" s="34" t="s">
        <v>1543</v>
      </c>
      <c r="D2674" s="314">
        <v>25300</v>
      </c>
      <c r="E2674" s="69"/>
      <c r="F2674" s="69"/>
      <c r="G2674" s="69"/>
      <c r="H2674" s="69"/>
      <c r="I2674" s="69"/>
      <c r="J2674" s="69"/>
      <c r="N2674" s="69"/>
      <c r="O2674" s="69"/>
      <c r="P2674" s="69"/>
      <c r="Q2674" s="69"/>
      <c r="R2674" s="69"/>
      <c r="S2674" s="69"/>
      <c r="T2674" s="69"/>
      <c r="U2674" s="69"/>
      <c r="V2674" s="69"/>
      <c r="W2674" s="69"/>
      <c r="X2674" s="69"/>
      <c r="Y2674" s="69"/>
      <c r="Z2674" s="69"/>
      <c r="AA2674" s="69"/>
      <c r="AB2674" s="69"/>
      <c r="AC2674" s="69"/>
      <c r="AD2674" s="69"/>
      <c r="AE2674" s="69"/>
      <c r="AF2674" s="69"/>
      <c r="AG2674" s="69"/>
      <c r="AH2674" s="69"/>
      <c r="AI2674" s="69"/>
      <c r="AJ2674" s="69"/>
      <c r="AK2674" s="69"/>
      <c r="AL2674" s="69"/>
      <c r="AM2674" s="69"/>
      <c r="AN2674" s="69"/>
      <c r="AO2674" s="69"/>
      <c r="AP2674" s="69"/>
      <c r="AQ2674" s="69"/>
      <c r="AR2674" s="69"/>
      <c r="AS2674" s="69"/>
      <c r="AT2674" s="69"/>
      <c r="AU2674" s="69"/>
      <c r="AV2674" s="69"/>
      <c r="AW2674" s="69"/>
      <c r="AX2674" s="69"/>
      <c r="AY2674" s="69"/>
      <c r="AZ2674" s="69"/>
      <c r="BA2674" s="69"/>
      <c r="BB2674" s="69"/>
      <c r="BC2674" s="69"/>
      <c r="BD2674" s="69"/>
      <c r="BE2674" s="69"/>
      <c r="BF2674" s="69"/>
      <c r="BG2674" s="69"/>
      <c r="BH2674" s="69"/>
      <c r="BI2674" s="69"/>
      <c r="BJ2674" s="69"/>
      <c r="BK2674" s="69"/>
      <c r="BL2674" s="69"/>
      <c r="BM2674" s="69"/>
      <c r="BN2674" s="69"/>
      <c r="BO2674" s="69"/>
      <c r="BP2674" s="69"/>
      <c r="BQ2674" s="69"/>
      <c r="BR2674" s="69"/>
      <c r="BS2674" s="69"/>
      <c r="BT2674" s="69"/>
      <c r="BU2674" s="69"/>
      <c r="BV2674" s="69"/>
      <c r="BW2674" s="69"/>
      <c r="BX2674" s="69"/>
      <c r="BY2674" s="69"/>
      <c r="BZ2674" s="69"/>
      <c r="CA2674" s="69"/>
      <c r="CB2674" s="69"/>
      <c r="CC2674" s="69"/>
      <c r="CD2674" s="69"/>
      <c r="CE2674" s="69"/>
      <c r="CF2674" s="69"/>
      <c r="CG2674" s="69"/>
      <c r="CH2674" s="69"/>
      <c r="CI2674" s="69"/>
      <c r="CJ2674" s="69"/>
      <c r="CK2674" s="69"/>
      <c r="CL2674" s="69"/>
      <c r="CM2674" s="69"/>
      <c r="CN2674" s="69"/>
      <c r="CO2674" s="69"/>
      <c r="CP2674" s="69"/>
      <c r="CQ2674" s="69"/>
      <c r="CR2674" s="69"/>
      <c r="CS2674" s="69"/>
      <c r="CT2674" s="69"/>
      <c r="CU2674" s="69"/>
      <c r="CV2674" s="69"/>
      <c r="CW2674" s="69"/>
      <c r="CX2674" s="69"/>
      <c r="CY2674" s="69"/>
      <c r="CZ2674" s="69"/>
      <c r="DA2674" s="69"/>
      <c r="DB2674" s="69"/>
      <c r="DC2674" s="69"/>
      <c r="DD2674" s="69"/>
      <c r="DE2674" s="69"/>
      <c r="DF2674" s="69"/>
      <c r="DG2674" s="69"/>
      <c r="DH2674" s="69"/>
      <c r="DI2674" s="69"/>
      <c r="DJ2674" s="69"/>
      <c r="DK2674" s="69"/>
      <c r="DL2674" s="69"/>
      <c r="DM2674" s="69"/>
      <c r="DN2674" s="69"/>
      <c r="DO2674" s="69"/>
      <c r="DP2674" s="69"/>
      <c r="DQ2674" s="69"/>
      <c r="DR2674" s="69"/>
      <c r="DS2674" s="69"/>
      <c r="DT2674" s="69"/>
      <c r="DU2674" s="69"/>
      <c r="DV2674" s="69"/>
      <c r="DW2674" s="69"/>
      <c r="DX2674" s="69"/>
      <c r="DY2674" s="69"/>
      <c r="DZ2674" s="69"/>
      <c r="EA2674" s="69"/>
      <c r="EB2674" s="69"/>
      <c r="EC2674" s="69"/>
      <c r="ED2674" s="69"/>
      <c r="EE2674" s="69"/>
      <c r="EF2674" s="69"/>
      <c r="EG2674" s="69"/>
      <c r="EH2674" s="69"/>
      <c r="EI2674" s="69"/>
      <c r="EJ2674" s="69"/>
      <c r="EK2674" s="69"/>
      <c r="EL2674" s="69"/>
      <c r="EM2674" s="69"/>
      <c r="EN2674" s="69"/>
      <c r="EO2674" s="69"/>
      <c r="EP2674" s="69"/>
      <c r="EQ2674" s="69"/>
      <c r="ER2674" s="69"/>
      <c r="ES2674" s="69"/>
      <c r="ET2674" s="69"/>
      <c r="EU2674" s="69"/>
      <c r="EV2674" s="69"/>
      <c r="EW2674" s="69"/>
      <c r="EX2674" s="69"/>
      <c r="EY2674" s="69"/>
      <c r="EZ2674" s="69"/>
      <c r="FA2674" s="69"/>
      <c r="FB2674" s="69"/>
      <c r="FC2674" s="69"/>
      <c r="FD2674" s="69"/>
      <c r="FE2674" s="69"/>
      <c r="FF2674" s="69"/>
      <c r="FG2674" s="69"/>
      <c r="FH2674" s="69"/>
      <c r="FI2674" s="69"/>
      <c r="FJ2674" s="69"/>
      <c r="FK2674" s="69"/>
      <c r="FL2674" s="69"/>
      <c r="FM2674" s="69"/>
      <c r="FN2674" s="69"/>
      <c r="FO2674" s="69"/>
      <c r="FP2674" s="69"/>
      <c r="FQ2674" s="69"/>
      <c r="FR2674" s="69"/>
      <c r="FS2674" s="69"/>
      <c r="FT2674" s="69"/>
      <c r="FU2674" s="69"/>
      <c r="FV2674" s="69"/>
      <c r="FW2674" s="69"/>
      <c r="FX2674" s="69"/>
      <c r="FY2674" s="69"/>
      <c r="FZ2674" s="69"/>
      <c r="GA2674" s="69"/>
      <c r="GB2674" s="69"/>
      <c r="GC2674" s="69"/>
      <c r="GD2674" s="69"/>
      <c r="GE2674" s="69"/>
      <c r="GF2674" s="69"/>
      <c r="GG2674" s="69"/>
      <c r="GH2674" s="69"/>
      <c r="GI2674" s="69"/>
      <c r="GJ2674" s="69"/>
      <c r="GK2674" s="69"/>
      <c r="GL2674" s="69"/>
      <c r="GM2674" s="69"/>
      <c r="GN2674" s="69"/>
      <c r="GO2674" s="69"/>
      <c r="GP2674" s="69"/>
      <c r="GQ2674" s="69"/>
      <c r="GR2674" s="69"/>
      <c r="GS2674" s="69"/>
      <c r="GT2674" s="69"/>
      <c r="GU2674" s="69"/>
      <c r="GV2674" s="69"/>
      <c r="GW2674" s="69"/>
      <c r="GX2674" s="69"/>
      <c r="GY2674" s="69"/>
      <c r="GZ2674" s="69"/>
      <c r="HA2674" s="69"/>
      <c r="HB2674" s="69"/>
      <c r="HC2674" s="69"/>
      <c r="HD2674" s="69"/>
      <c r="HE2674" s="69"/>
      <c r="HF2674" s="69"/>
      <c r="HG2674" s="69"/>
      <c r="HH2674" s="69"/>
      <c r="HI2674" s="69"/>
      <c r="HJ2674" s="69"/>
      <c r="HK2674" s="69"/>
      <c r="HL2674" s="69"/>
      <c r="HM2674" s="69"/>
      <c r="HN2674" s="69"/>
      <c r="HO2674" s="69"/>
      <c r="HP2674" s="69"/>
      <c r="HQ2674" s="69"/>
      <c r="HR2674" s="69"/>
      <c r="HS2674" s="69"/>
      <c r="HT2674" s="69"/>
      <c r="HU2674" s="69"/>
      <c r="HV2674" s="69"/>
      <c r="HW2674" s="69"/>
      <c r="HX2674" s="69"/>
      <c r="HY2674" s="69"/>
      <c r="HZ2674" s="69"/>
      <c r="IA2674" s="69"/>
      <c r="IB2674" s="69"/>
      <c r="IC2674" s="69"/>
      <c r="ID2674" s="69"/>
      <c r="IE2674" s="69"/>
      <c r="IF2674" s="69"/>
      <c r="IG2674" s="69"/>
      <c r="IH2674" s="69"/>
      <c r="II2674" s="69"/>
      <c r="IJ2674" s="69"/>
      <c r="IK2674" s="69"/>
      <c r="IL2674" s="69"/>
      <c r="IM2674" s="69"/>
      <c r="IN2674" s="69"/>
    </row>
    <row r="2675" spans="1:248" s="70" customFormat="1" ht="32.1" customHeight="1" x14ac:dyDescent="0.2">
      <c r="A2675" s="33" t="s">
        <v>1538</v>
      </c>
      <c r="B2675" s="83">
        <v>52348</v>
      </c>
      <c r="C2675" s="34" t="s">
        <v>1544</v>
      </c>
      <c r="D2675" s="314">
        <v>30400</v>
      </c>
      <c r="E2675" s="69"/>
      <c r="F2675" s="69"/>
      <c r="G2675" s="69"/>
      <c r="H2675" s="69"/>
      <c r="I2675" s="69"/>
      <c r="J2675" s="69"/>
      <c r="N2675" s="69"/>
      <c r="O2675" s="69"/>
      <c r="P2675" s="69"/>
      <c r="Q2675" s="69"/>
      <c r="R2675" s="69"/>
      <c r="S2675" s="69"/>
      <c r="T2675" s="69"/>
      <c r="U2675" s="69"/>
      <c r="V2675" s="69"/>
      <c r="W2675" s="69"/>
      <c r="X2675" s="69"/>
      <c r="Y2675" s="69"/>
      <c r="Z2675" s="69"/>
      <c r="AA2675" s="69"/>
      <c r="AB2675" s="69"/>
      <c r="AC2675" s="69"/>
      <c r="AD2675" s="69"/>
      <c r="AE2675" s="69"/>
      <c r="AF2675" s="69"/>
      <c r="AG2675" s="69"/>
      <c r="AH2675" s="69"/>
      <c r="AI2675" s="69"/>
      <c r="AJ2675" s="69"/>
      <c r="AK2675" s="69"/>
      <c r="AL2675" s="69"/>
      <c r="AM2675" s="69"/>
      <c r="AN2675" s="69"/>
      <c r="AO2675" s="69"/>
      <c r="AP2675" s="69"/>
      <c r="AQ2675" s="69"/>
      <c r="AR2675" s="69"/>
      <c r="AS2675" s="69"/>
      <c r="AT2675" s="69"/>
      <c r="AU2675" s="69"/>
      <c r="AV2675" s="69"/>
      <c r="AW2675" s="69"/>
      <c r="AX2675" s="69"/>
      <c r="AY2675" s="69"/>
      <c r="AZ2675" s="69"/>
      <c r="BA2675" s="69"/>
      <c r="BB2675" s="69"/>
      <c r="BC2675" s="69"/>
      <c r="BD2675" s="69"/>
      <c r="BE2675" s="69"/>
      <c r="BF2675" s="69"/>
      <c r="BG2675" s="69"/>
      <c r="BH2675" s="69"/>
      <c r="BI2675" s="69"/>
      <c r="BJ2675" s="69"/>
      <c r="BK2675" s="69"/>
      <c r="BL2675" s="69"/>
      <c r="BM2675" s="69"/>
      <c r="BN2675" s="69"/>
      <c r="BO2675" s="69"/>
      <c r="BP2675" s="69"/>
      <c r="BQ2675" s="69"/>
      <c r="BR2675" s="69"/>
      <c r="BS2675" s="69"/>
      <c r="BT2675" s="69"/>
      <c r="BU2675" s="69"/>
      <c r="BV2675" s="69"/>
      <c r="BW2675" s="69"/>
      <c r="BX2675" s="69"/>
      <c r="BY2675" s="69"/>
      <c r="BZ2675" s="69"/>
      <c r="CA2675" s="69"/>
      <c r="CB2675" s="69"/>
      <c r="CC2675" s="69"/>
      <c r="CD2675" s="69"/>
      <c r="CE2675" s="69"/>
      <c r="CF2675" s="69"/>
      <c r="CG2675" s="69"/>
      <c r="CH2675" s="69"/>
      <c r="CI2675" s="69"/>
      <c r="CJ2675" s="69"/>
      <c r="CK2675" s="69"/>
      <c r="CL2675" s="69"/>
      <c r="CM2675" s="69"/>
      <c r="CN2675" s="69"/>
      <c r="CO2675" s="69"/>
      <c r="CP2675" s="69"/>
      <c r="CQ2675" s="69"/>
      <c r="CR2675" s="69"/>
      <c r="CS2675" s="69"/>
      <c r="CT2675" s="69"/>
      <c r="CU2675" s="69"/>
      <c r="CV2675" s="69"/>
      <c r="CW2675" s="69"/>
      <c r="CX2675" s="69"/>
      <c r="CY2675" s="69"/>
      <c r="CZ2675" s="69"/>
      <c r="DA2675" s="69"/>
      <c r="DB2675" s="69"/>
      <c r="DC2675" s="69"/>
      <c r="DD2675" s="69"/>
      <c r="DE2675" s="69"/>
      <c r="DF2675" s="69"/>
      <c r="DG2675" s="69"/>
      <c r="DH2675" s="69"/>
      <c r="DI2675" s="69"/>
      <c r="DJ2675" s="69"/>
      <c r="DK2675" s="69"/>
      <c r="DL2675" s="69"/>
      <c r="DM2675" s="69"/>
      <c r="DN2675" s="69"/>
      <c r="DO2675" s="69"/>
      <c r="DP2675" s="69"/>
      <c r="DQ2675" s="69"/>
      <c r="DR2675" s="69"/>
      <c r="DS2675" s="69"/>
      <c r="DT2675" s="69"/>
      <c r="DU2675" s="69"/>
      <c r="DV2675" s="69"/>
      <c r="DW2675" s="69"/>
      <c r="DX2675" s="69"/>
      <c r="DY2675" s="69"/>
      <c r="DZ2675" s="69"/>
      <c r="EA2675" s="69"/>
      <c r="EB2675" s="69"/>
      <c r="EC2675" s="69"/>
      <c r="ED2675" s="69"/>
      <c r="EE2675" s="69"/>
      <c r="EF2675" s="69"/>
      <c r="EG2675" s="69"/>
      <c r="EH2675" s="69"/>
      <c r="EI2675" s="69"/>
      <c r="EJ2675" s="69"/>
      <c r="EK2675" s="69"/>
      <c r="EL2675" s="69"/>
      <c r="EM2675" s="69"/>
      <c r="EN2675" s="69"/>
      <c r="EO2675" s="69"/>
      <c r="EP2675" s="69"/>
      <c r="EQ2675" s="69"/>
      <c r="ER2675" s="69"/>
      <c r="ES2675" s="69"/>
      <c r="ET2675" s="69"/>
      <c r="EU2675" s="69"/>
      <c r="EV2675" s="69"/>
      <c r="EW2675" s="69"/>
      <c r="EX2675" s="69"/>
      <c r="EY2675" s="69"/>
      <c r="EZ2675" s="69"/>
      <c r="FA2675" s="69"/>
      <c r="FB2675" s="69"/>
      <c r="FC2675" s="69"/>
      <c r="FD2675" s="69"/>
      <c r="FE2675" s="69"/>
      <c r="FF2675" s="69"/>
      <c r="FG2675" s="69"/>
      <c r="FH2675" s="69"/>
      <c r="FI2675" s="69"/>
      <c r="FJ2675" s="69"/>
      <c r="FK2675" s="69"/>
      <c r="FL2675" s="69"/>
      <c r="FM2675" s="69"/>
      <c r="FN2675" s="69"/>
      <c r="FO2675" s="69"/>
      <c r="FP2675" s="69"/>
      <c r="FQ2675" s="69"/>
      <c r="FR2675" s="69"/>
      <c r="FS2675" s="69"/>
      <c r="FT2675" s="69"/>
      <c r="FU2675" s="69"/>
      <c r="FV2675" s="69"/>
      <c r="FW2675" s="69"/>
      <c r="FX2675" s="69"/>
      <c r="FY2675" s="69"/>
      <c r="FZ2675" s="69"/>
      <c r="GA2675" s="69"/>
      <c r="GB2675" s="69"/>
      <c r="GC2675" s="69"/>
      <c r="GD2675" s="69"/>
      <c r="GE2675" s="69"/>
      <c r="GF2675" s="69"/>
      <c r="GG2675" s="69"/>
      <c r="GH2675" s="69"/>
      <c r="GI2675" s="69"/>
      <c r="GJ2675" s="69"/>
      <c r="GK2675" s="69"/>
      <c r="GL2675" s="69"/>
      <c r="GM2675" s="69"/>
      <c r="GN2675" s="69"/>
      <c r="GO2675" s="69"/>
      <c r="GP2675" s="69"/>
      <c r="GQ2675" s="69"/>
      <c r="GR2675" s="69"/>
      <c r="GS2675" s="69"/>
      <c r="GT2675" s="69"/>
      <c r="GU2675" s="69"/>
      <c r="GV2675" s="69"/>
      <c r="GW2675" s="69"/>
      <c r="GX2675" s="69"/>
      <c r="GY2675" s="69"/>
      <c r="GZ2675" s="69"/>
      <c r="HA2675" s="69"/>
      <c r="HB2675" s="69"/>
      <c r="HC2675" s="69"/>
      <c r="HD2675" s="69"/>
      <c r="HE2675" s="69"/>
      <c r="HF2675" s="69"/>
      <c r="HG2675" s="69"/>
      <c r="HH2675" s="69"/>
      <c r="HI2675" s="69"/>
      <c r="HJ2675" s="69"/>
      <c r="HK2675" s="69"/>
      <c r="HL2675" s="69"/>
      <c r="HM2675" s="69"/>
      <c r="HN2675" s="69"/>
      <c r="HO2675" s="69"/>
      <c r="HP2675" s="69"/>
      <c r="HQ2675" s="69"/>
      <c r="HR2675" s="69"/>
      <c r="HS2675" s="69"/>
      <c r="HT2675" s="69"/>
      <c r="HU2675" s="69"/>
      <c r="HV2675" s="69"/>
      <c r="HW2675" s="69"/>
      <c r="HX2675" s="69"/>
      <c r="HY2675" s="69"/>
      <c r="HZ2675" s="69"/>
      <c r="IA2675" s="69"/>
      <c r="IB2675" s="69"/>
      <c r="IC2675" s="69"/>
      <c r="ID2675" s="69"/>
      <c r="IE2675" s="69"/>
      <c r="IF2675" s="69"/>
      <c r="IG2675" s="69"/>
      <c r="IH2675" s="69"/>
      <c r="II2675" s="69"/>
      <c r="IJ2675" s="69"/>
      <c r="IK2675" s="69"/>
      <c r="IL2675" s="69"/>
      <c r="IM2675" s="69"/>
      <c r="IN2675" s="69"/>
    </row>
    <row r="2676" spans="1:248" s="70" customFormat="1" ht="32.1" customHeight="1" x14ac:dyDescent="0.2">
      <c r="A2676" s="112" t="s">
        <v>1538</v>
      </c>
      <c r="B2676" s="83">
        <v>52349</v>
      </c>
      <c r="C2676" s="52" t="s">
        <v>1545</v>
      </c>
      <c r="D2676" s="314">
        <v>20500</v>
      </c>
      <c r="E2676" s="69"/>
      <c r="F2676" s="69"/>
      <c r="G2676" s="69"/>
      <c r="H2676" s="69"/>
      <c r="I2676" s="69"/>
      <c r="J2676" s="69"/>
      <c r="N2676" s="69"/>
      <c r="O2676" s="69"/>
      <c r="P2676" s="69"/>
      <c r="Q2676" s="69"/>
      <c r="R2676" s="69"/>
      <c r="S2676" s="69"/>
      <c r="T2676" s="69"/>
      <c r="U2676" s="69"/>
      <c r="V2676" s="69"/>
      <c r="W2676" s="69"/>
      <c r="X2676" s="69"/>
      <c r="Y2676" s="69"/>
      <c r="Z2676" s="69"/>
      <c r="AA2676" s="69"/>
      <c r="AB2676" s="69"/>
      <c r="AC2676" s="69"/>
      <c r="AD2676" s="69"/>
      <c r="AE2676" s="69"/>
      <c r="AF2676" s="69"/>
      <c r="AG2676" s="69"/>
      <c r="AH2676" s="69"/>
      <c r="AI2676" s="69"/>
      <c r="AJ2676" s="69"/>
      <c r="AK2676" s="69"/>
      <c r="AL2676" s="69"/>
      <c r="AM2676" s="69"/>
      <c r="AN2676" s="69"/>
      <c r="AO2676" s="69"/>
      <c r="AP2676" s="69"/>
      <c r="AQ2676" s="69"/>
      <c r="AR2676" s="69"/>
      <c r="AS2676" s="69"/>
      <c r="AT2676" s="69"/>
      <c r="AU2676" s="69"/>
      <c r="AV2676" s="69"/>
      <c r="AW2676" s="69"/>
      <c r="AX2676" s="69"/>
      <c r="AY2676" s="69"/>
      <c r="AZ2676" s="69"/>
      <c r="BA2676" s="69"/>
      <c r="BB2676" s="69"/>
      <c r="BC2676" s="69"/>
      <c r="BD2676" s="69"/>
      <c r="BE2676" s="69"/>
      <c r="BF2676" s="69"/>
      <c r="BG2676" s="69"/>
      <c r="BH2676" s="69"/>
      <c r="BI2676" s="69"/>
      <c r="BJ2676" s="69"/>
      <c r="BK2676" s="69"/>
      <c r="BL2676" s="69"/>
      <c r="BM2676" s="69"/>
      <c r="BN2676" s="69"/>
      <c r="BO2676" s="69"/>
      <c r="BP2676" s="69"/>
      <c r="BQ2676" s="69"/>
      <c r="BR2676" s="69"/>
      <c r="BS2676" s="69"/>
      <c r="BT2676" s="69"/>
      <c r="BU2676" s="69"/>
      <c r="BV2676" s="69"/>
      <c r="BW2676" s="69"/>
      <c r="BX2676" s="69"/>
      <c r="BY2676" s="69"/>
      <c r="BZ2676" s="69"/>
      <c r="CA2676" s="69"/>
      <c r="CB2676" s="69"/>
      <c r="CC2676" s="69"/>
      <c r="CD2676" s="69"/>
      <c r="CE2676" s="69"/>
      <c r="CF2676" s="69"/>
      <c r="CG2676" s="69"/>
      <c r="CH2676" s="69"/>
      <c r="CI2676" s="69"/>
      <c r="CJ2676" s="69"/>
      <c r="CK2676" s="69"/>
      <c r="CL2676" s="69"/>
      <c r="CM2676" s="69"/>
      <c r="CN2676" s="69"/>
      <c r="CO2676" s="69"/>
      <c r="CP2676" s="69"/>
      <c r="CQ2676" s="69"/>
      <c r="CR2676" s="69"/>
      <c r="CS2676" s="69"/>
      <c r="CT2676" s="69"/>
      <c r="CU2676" s="69"/>
      <c r="CV2676" s="69"/>
      <c r="CW2676" s="69"/>
      <c r="CX2676" s="69"/>
      <c r="CY2676" s="69"/>
      <c r="CZ2676" s="69"/>
      <c r="DA2676" s="69"/>
      <c r="DB2676" s="69"/>
      <c r="DC2676" s="69"/>
      <c r="DD2676" s="69"/>
      <c r="DE2676" s="69"/>
      <c r="DF2676" s="69"/>
      <c r="DG2676" s="69"/>
      <c r="DH2676" s="69"/>
      <c r="DI2676" s="69"/>
      <c r="DJ2676" s="69"/>
      <c r="DK2676" s="69"/>
      <c r="DL2676" s="69"/>
      <c r="DM2676" s="69"/>
      <c r="DN2676" s="69"/>
      <c r="DO2676" s="69"/>
      <c r="DP2676" s="69"/>
      <c r="DQ2676" s="69"/>
      <c r="DR2676" s="69"/>
      <c r="DS2676" s="69"/>
      <c r="DT2676" s="69"/>
      <c r="DU2676" s="69"/>
      <c r="DV2676" s="69"/>
      <c r="DW2676" s="69"/>
      <c r="DX2676" s="69"/>
      <c r="DY2676" s="69"/>
      <c r="DZ2676" s="69"/>
      <c r="EA2676" s="69"/>
      <c r="EB2676" s="69"/>
      <c r="EC2676" s="69"/>
      <c r="ED2676" s="69"/>
      <c r="EE2676" s="69"/>
      <c r="EF2676" s="69"/>
      <c r="EG2676" s="69"/>
      <c r="EH2676" s="69"/>
      <c r="EI2676" s="69"/>
      <c r="EJ2676" s="69"/>
      <c r="EK2676" s="69"/>
      <c r="EL2676" s="69"/>
      <c r="EM2676" s="69"/>
      <c r="EN2676" s="69"/>
      <c r="EO2676" s="69"/>
      <c r="EP2676" s="69"/>
      <c r="EQ2676" s="69"/>
      <c r="ER2676" s="69"/>
      <c r="ES2676" s="69"/>
      <c r="ET2676" s="69"/>
      <c r="EU2676" s="69"/>
      <c r="EV2676" s="69"/>
      <c r="EW2676" s="69"/>
      <c r="EX2676" s="69"/>
      <c r="EY2676" s="69"/>
      <c r="EZ2676" s="69"/>
      <c r="FA2676" s="69"/>
      <c r="FB2676" s="69"/>
      <c r="FC2676" s="69"/>
      <c r="FD2676" s="69"/>
      <c r="FE2676" s="69"/>
      <c r="FF2676" s="69"/>
      <c r="FG2676" s="69"/>
      <c r="FH2676" s="69"/>
      <c r="FI2676" s="69"/>
      <c r="FJ2676" s="69"/>
      <c r="FK2676" s="69"/>
      <c r="FL2676" s="69"/>
      <c r="FM2676" s="69"/>
      <c r="FN2676" s="69"/>
      <c r="FO2676" s="69"/>
      <c r="FP2676" s="69"/>
      <c r="FQ2676" s="69"/>
      <c r="FR2676" s="69"/>
      <c r="FS2676" s="69"/>
      <c r="FT2676" s="69"/>
      <c r="FU2676" s="69"/>
      <c r="FV2676" s="69"/>
      <c r="FW2676" s="69"/>
      <c r="FX2676" s="69"/>
      <c r="FY2676" s="69"/>
      <c r="FZ2676" s="69"/>
      <c r="GA2676" s="69"/>
      <c r="GB2676" s="69"/>
      <c r="GC2676" s="69"/>
      <c r="GD2676" s="69"/>
      <c r="GE2676" s="69"/>
      <c r="GF2676" s="69"/>
      <c r="GG2676" s="69"/>
      <c r="GH2676" s="69"/>
      <c r="GI2676" s="69"/>
      <c r="GJ2676" s="69"/>
      <c r="GK2676" s="69"/>
      <c r="GL2676" s="69"/>
      <c r="GM2676" s="69"/>
      <c r="GN2676" s="69"/>
      <c r="GO2676" s="69"/>
      <c r="GP2676" s="69"/>
      <c r="GQ2676" s="69"/>
      <c r="GR2676" s="69"/>
      <c r="GS2676" s="69"/>
      <c r="GT2676" s="69"/>
      <c r="GU2676" s="69"/>
      <c r="GV2676" s="69"/>
      <c r="GW2676" s="69"/>
      <c r="GX2676" s="69"/>
      <c r="GY2676" s="69"/>
      <c r="GZ2676" s="69"/>
      <c r="HA2676" s="69"/>
      <c r="HB2676" s="69"/>
      <c r="HC2676" s="69"/>
      <c r="HD2676" s="69"/>
      <c r="HE2676" s="69"/>
      <c r="HF2676" s="69"/>
      <c r="HG2676" s="69"/>
      <c r="HH2676" s="69"/>
      <c r="HI2676" s="69"/>
      <c r="HJ2676" s="69"/>
      <c r="HK2676" s="69"/>
      <c r="HL2676" s="69"/>
      <c r="HM2676" s="69"/>
      <c r="HN2676" s="69"/>
      <c r="HO2676" s="69"/>
      <c r="HP2676" s="69"/>
      <c r="HQ2676" s="69"/>
      <c r="HR2676" s="69"/>
      <c r="HS2676" s="69"/>
      <c r="HT2676" s="69"/>
      <c r="HU2676" s="69"/>
      <c r="HV2676" s="69"/>
      <c r="HW2676" s="69"/>
      <c r="HX2676" s="69"/>
      <c r="HY2676" s="69"/>
      <c r="HZ2676" s="69"/>
      <c r="IA2676" s="69"/>
      <c r="IB2676" s="69"/>
      <c r="IC2676" s="69"/>
      <c r="ID2676" s="69"/>
      <c r="IE2676" s="69"/>
      <c r="IF2676" s="69"/>
      <c r="IG2676" s="69"/>
      <c r="IH2676" s="69"/>
      <c r="II2676" s="69"/>
      <c r="IJ2676" s="69"/>
      <c r="IK2676" s="69"/>
      <c r="IL2676" s="69"/>
      <c r="IM2676" s="69"/>
      <c r="IN2676" s="69"/>
    </row>
    <row r="2677" spans="1:248" s="70" customFormat="1" ht="32.1" customHeight="1" x14ac:dyDescent="0.2">
      <c r="A2677" s="112" t="s">
        <v>1538</v>
      </c>
      <c r="B2677" s="83">
        <v>52350</v>
      </c>
      <c r="C2677" s="52" t="s">
        <v>1546</v>
      </c>
      <c r="D2677" s="314">
        <v>20500</v>
      </c>
      <c r="E2677" s="69"/>
      <c r="F2677" s="69"/>
      <c r="G2677" s="69"/>
      <c r="H2677" s="69"/>
      <c r="I2677" s="69"/>
      <c r="J2677" s="69"/>
      <c r="N2677" s="69"/>
      <c r="O2677" s="69"/>
      <c r="P2677" s="69"/>
      <c r="Q2677" s="69"/>
      <c r="R2677" s="69"/>
      <c r="S2677" s="69"/>
      <c r="T2677" s="69"/>
      <c r="U2677" s="69"/>
      <c r="V2677" s="69"/>
      <c r="W2677" s="69"/>
      <c r="X2677" s="69"/>
      <c r="Y2677" s="69"/>
      <c r="Z2677" s="69"/>
      <c r="AA2677" s="69"/>
      <c r="AB2677" s="69"/>
      <c r="AC2677" s="69"/>
      <c r="AD2677" s="69"/>
      <c r="AE2677" s="69"/>
      <c r="AF2677" s="69"/>
      <c r="AG2677" s="69"/>
      <c r="AH2677" s="69"/>
      <c r="AI2677" s="69"/>
      <c r="AJ2677" s="69"/>
      <c r="AK2677" s="69"/>
      <c r="AL2677" s="69"/>
      <c r="AM2677" s="69"/>
      <c r="AN2677" s="69"/>
      <c r="AO2677" s="69"/>
      <c r="AP2677" s="69"/>
      <c r="AQ2677" s="69"/>
      <c r="AR2677" s="69"/>
      <c r="AS2677" s="69"/>
      <c r="AT2677" s="69"/>
      <c r="AU2677" s="69"/>
      <c r="AV2677" s="69"/>
      <c r="AW2677" s="69"/>
      <c r="AX2677" s="69"/>
      <c r="AY2677" s="69"/>
      <c r="AZ2677" s="69"/>
      <c r="BA2677" s="69"/>
      <c r="BB2677" s="69"/>
      <c r="BC2677" s="69"/>
      <c r="BD2677" s="69"/>
      <c r="BE2677" s="69"/>
      <c r="BF2677" s="69"/>
      <c r="BG2677" s="69"/>
      <c r="BH2677" s="69"/>
      <c r="BI2677" s="69"/>
      <c r="BJ2677" s="69"/>
      <c r="BK2677" s="69"/>
      <c r="BL2677" s="69"/>
      <c r="BM2677" s="69"/>
      <c r="BN2677" s="69"/>
      <c r="BO2677" s="69"/>
      <c r="BP2677" s="69"/>
      <c r="BQ2677" s="69"/>
      <c r="BR2677" s="69"/>
      <c r="BS2677" s="69"/>
      <c r="BT2677" s="69"/>
      <c r="BU2677" s="69"/>
      <c r="BV2677" s="69"/>
      <c r="BW2677" s="69"/>
      <c r="BX2677" s="69"/>
      <c r="BY2677" s="69"/>
      <c r="BZ2677" s="69"/>
      <c r="CA2677" s="69"/>
      <c r="CB2677" s="69"/>
      <c r="CC2677" s="69"/>
      <c r="CD2677" s="69"/>
      <c r="CE2677" s="69"/>
      <c r="CF2677" s="69"/>
      <c r="CG2677" s="69"/>
      <c r="CH2677" s="69"/>
      <c r="CI2677" s="69"/>
      <c r="CJ2677" s="69"/>
      <c r="CK2677" s="69"/>
      <c r="CL2677" s="69"/>
      <c r="CM2677" s="69"/>
      <c r="CN2677" s="69"/>
      <c r="CO2677" s="69"/>
      <c r="CP2677" s="69"/>
      <c r="CQ2677" s="69"/>
      <c r="CR2677" s="69"/>
      <c r="CS2677" s="69"/>
      <c r="CT2677" s="69"/>
      <c r="CU2677" s="69"/>
      <c r="CV2677" s="69"/>
      <c r="CW2677" s="69"/>
      <c r="CX2677" s="69"/>
      <c r="CY2677" s="69"/>
      <c r="CZ2677" s="69"/>
      <c r="DA2677" s="69"/>
      <c r="DB2677" s="69"/>
      <c r="DC2677" s="69"/>
      <c r="DD2677" s="69"/>
      <c r="DE2677" s="69"/>
      <c r="DF2677" s="69"/>
      <c r="DG2677" s="69"/>
      <c r="DH2677" s="69"/>
      <c r="DI2677" s="69"/>
      <c r="DJ2677" s="69"/>
      <c r="DK2677" s="69"/>
      <c r="DL2677" s="69"/>
      <c r="DM2677" s="69"/>
      <c r="DN2677" s="69"/>
      <c r="DO2677" s="69"/>
      <c r="DP2677" s="69"/>
      <c r="DQ2677" s="69"/>
      <c r="DR2677" s="69"/>
      <c r="DS2677" s="69"/>
      <c r="DT2677" s="69"/>
      <c r="DU2677" s="69"/>
      <c r="DV2677" s="69"/>
      <c r="DW2677" s="69"/>
      <c r="DX2677" s="69"/>
      <c r="DY2677" s="69"/>
      <c r="DZ2677" s="69"/>
      <c r="EA2677" s="69"/>
      <c r="EB2677" s="69"/>
      <c r="EC2677" s="69"/>
      <c r="ED2677" s="69"/>
      <c r="EE2677" s="69"/>
      <c r="EF2677" s="69"/>
      <c r="EG2677" s="69"/>
      <c r="EH2677" s="69"/>
      <c r="EI2677" s="69"/>
      <c r="EJ2677" s="69"/>
      <c r="EK2677" s="69"/>
      <c r="EL2677" s="69"/>
      <c r="EM2677" s="69"/>
      <c r="EN2677" s="69"/>
      <c r="EO2677" s="69"/>
      <c r="EP2677" s="69"/>
      <c r="EQ2677" s="69"/>
      <c r="ER2677" s="69"/>
      <c r="ES2677" s="69"/>
      <c r="ET2677" s="69"/>
      <c r="EU2677" s="69"/>
      <c r="EV2677" s="69"/>
      <c r="EW2677" s="69"/>
      <c r="EX2677" s="69"/>
      <c r="EY2677" s="69"/>
      <c r="EZ2677" s="69"/>
      <c r="FA2677" s="69"/>
      <c r="FB2677" s="69"/>
      <c r="FC2677" s="69"/>
      <c r="FD2677" s="69"/>
      <c r="FE2677" s="69"/>
      <c r="FF2677" s="69"/>
      <c r="FG2677" s="69"/>
      <c r="FH2677" s="69"/>
      <c r="FI2677" s="69"/>
      <c r="FJ2677" s="69"/>
      <c r="FK2677" s="69"/>
      <c r="FL2677" s="69"/>
      <c r="FM2677" s="69"/>
      <c r="FN2677" s="69"/>
      <c r="FO2677" s="69"/>
      <c r="FP2677" s="69"/>
      <c r="FQ2677" s="69"/>
      <c r="FR2677" s="69"/>
      <c r="FS2677" s="69"/>
      <c r="FT2677" s="69"/>
      <c r="FU2677" s="69"/>
      <c r="FV2677" s="69"/>
      <c r="FW2677" s="69"/>
      <c r="FX2677" s="69"/>
      <c r="FY2677" s="69"/>
      <c r="FZ2677" s="69"/>
      <c r="GA2677" s="69"/>
      <c r="GB2677" s="69"/>
      <c r="GC2677" s="69"/>
      <c r="GD2677" s="69"/>
      <c r="GE2677" s="69"/>
      <c r="GF2677" s="69"/>
      <c r="GG2677" s="69"/>
      <c r="GH2677" s="69"/>
      <c r="GI2677" s="69"/>
      <c r="GJ2677" s="69"/>
      <c r="GK2677" s="69"/>
      <c r="GL2677" s="69"/>
      <c r="GM2677" s="69"/>
      <c r="GN2677" s="69"/>
      <c r="GO2677" s="69"/>
      <c r="GP2677" s="69"/>
      <c r="GQ2677" s="69"/>
      <c r="GR2677" s="69"/>
      <c r="GS2677" s="69"/>
      <c r="GT2677" s="69"/>
      <c r="GU2677" s="69"/>
      <c r="GV2677" s="69"/>
      <c r="GW2677" s="69"/>
      <c r="GX2677" s="69"/>
      <c r="GY2677" s="69"/>
      <c r="GZ2677" s="69"/>
      <c r="HA2677" s="69"/>
      <c r="HB2677" s="69"/>
      <c r="HC2677" s="69"/>
      <c r="HD2677" s="69"/>
      <c r="HE2677" s="69"/>
      <c r="HF2677" s="69"/>
      <c r="HG2677" s="69"/>
      <c r="HH2677" s="69"/>
      <c r="HI2677" s="69"/>
      <c r="HJ2677" s="69"/>
      <c r="HK2677" s="69"/>
      <c r="HL2677" s="69"/>
      <c r="HM2677" s="69"/>
      <c r="HN2677" s="69"/>
      <c r="HO2677" s="69"/>
      <c r="HP2677" s="69"/>
      <c r="HQ2677" s="69"/>
      <c r="HR2677" s="69"/>
      <c r="HS2677" s="69"/>
      <c r="HT2677" s="69"/>
      <c r="HU2677" s="69"/>
      <c r="HV2677" s="69"/>
      <c r="HW2677" s="69"/>
      <c r="HX2677" s="69"/>
      <c r="HY2677" s="69"/>
      <c r="HZ2677" s="69"/>
      <c r="IA2677" s="69"/>
      <c r="IB2677" s="69"/>
      <c r="IC2677" s="69"/>
      <c r="ID2677" s="69"/>
      <c r="IE2677" s="69"/>
      <c r="IF2677" s="69"/>
      <c r="IG2677" s="69"/>
      <c r="IH2677" s="69"/>
      <c r="II2677" s="69"/>
      <c r="IJ2677" s="69"/>
      <c r="IK2677" s="69"/>
      <c r="IL2677" s="69"/>
      <c r="IM2677" s="69"/>
      <c r="IN2677" s="69"/>
    </row>
    <row r="2678" spans="1:248" s="70" customFormat="1" ht="32.1" customHeight="1" x14ac:dyDescent="0.2">
      <c r="A2678" s="112" t="s">
        <v>1538</v>
      </c>
      <c r="B2678" s="83">
        <v>52351</v>
      </c>
      <c r="C2678" s="52" t="s">
        <v>1547</v>
      </c>
      <c r="D2678" s="314">
        <v>20400</v>
      </c>
      <c r="E2678" s="69"/>
      <c r="F2678" s="69"/>
      <c r="G2678" s="69"/>
      <c r="H2678" s="69"/>
      <c r="I2678" s="69"/>
      <c r="J2678" s="69"/>
      <c r="N2678" s="69"/>
      <c r="O2678" s="69"/>
      <c r="P2678" s="69"/>
      <c r="Q2678" s="69"/>
      <c r="R2678" s="69"/>
      <c r="S2678" s="69"/>
      <c r="T2678" s="69"/>
      <c r="U2678" s="69"/>
      <c r="V2678" s="69"/>
      <c r="W2678" s="69"/>
      <c r="X2678" s="69"/>
      <c r="Y2678" s="69"/>
      <c r="Z2678" s="69"/>
      <c r="AA2678" s="69"/>
      <c r="AB2678" s="69"/>
      <c r="AC2678" s="69"/>
      <c r="AD2678" s="69"/>
      <c r="AE2678" s="69"/>
      <c r="AF2678" s="69"/>
      <c r="AG2678" s="69"/>
      <c r="AH2678" s="69"/>
      <c r="AI2678" s="69"/>
      <c r="AJ2678" s="69"/>
      <c r="AK2678" s="69"/>
      <c r="AL2678" s="69"/>
      <c r="AM2678" s="69"/>
      <c r="AN2678" s="69"/>
      <c r="AO2678" s="69"/>
      <c r="AP2678" s="69"/>
      <c r="AQ2678" s="69"/>
      <c r="AR2678" s="69"/>
      <c r="AS2678" s="69"/>
      <c r="AT2678" s="69"/>
      <c r="AU2678" s="69"/>
      <c r="AV2678" s="69"/>
      <c r="AW2678" s="69"/>
      <c r="AX2678" s="69"/>
      <c r="AY2678" s="69"/>
      <c r="AZ2678" s="69"/>
      <c r="BA2678" s="69"/>
      <c r="BB2678" s="69"/>
      <c r="BC2678" s="69"/>
      <c r="BD2678" s="69"/>
      <c r="BE2678" s="69"/>
      <c r="BF2678" s="69"/>
      <c r="BG2678" s="69"/>
      <c r="BH2678" s="69"/>
      <c r="BI2678" s="69"/>
      <c r="BJ2678" s="69"/>
      <c r="BK2678" s="69"/>
      <c r="BL2678" s="69"/>
      <c r="BM2678" s="69"/>
      <c r="BN2678" s="69"/>
      <c r="BO2678" s="69"/>
      <c r="BP2678" s="69"/>
      <c r="BQ2678" s="69"/>
      <c r="BR2678" s="69"/>
      <c r="BS2678" s="69"/>
      <c r="BT2678" s="69"/>
      <c r="BU2678" s="69"/>
      <c r="BV2678" s="69"/>
      <c r="BW2678" s="69"/>
      <c r="BX2678" s="69"/>
      <c r="BY2678" s="69"/>
      <c r="BZ2678" s="69"/>
      <c r="CA2678" s="69"/>
      <c r="CB2678" s="69"/>
      <c r="CC2678" s="69"/>
      <c r="CD2678" s="69"/>
      <c r="CE2678" s="69"/>
      <c r="CF2678" s="69"/>
      <c r="CG2678" s="69"/>
      <c r="CH2678" s="69"/>
      <c r="CI2678" s="69"/>
      <c r="CJ2678" s="69"/>
      <c r="CK2678" s="69"/>
      <c r="CL2678" s="69"/>
      <c r="CM2678" s="69"/>
      <c r="CN2678" s="69"/>
      <c r="CO2678" s="69"/>
      <c r="CP2678" s="69"/>
      <c r="CQ2678" s="69"/>
      <c r="CR2678" s="69"/>
      <c r="CS2678" s="69"/>
      <c r="CT2678" s="69"/>
      <c r="CU2678" s="69"/>
      <c r="CV2678" s="69"/>
      <c r="CW2678" s="69"/>
      <c r="CX2678" s="69"/>
      <c r="CY2678" s="69"/>
      <c r="CZ2678" s="69"/>
      <c r="DA2678" s="69"/>
      <c r="DB2678" s="69"/>
      <c r="DC2678" s="69"/>
      <c r="DD2678" s="69"/>
      <c r="DE2678" s="69"/>
      <c r="DF2678" s="69"/>
      <c r="DG2678" s="69"/>
      <c r="DH2678" s="69"/>
      <c r="DI2678" s="69"/>
      <c r="DJ2678" s="69"/>
      <c r="DK2678" s="69"/>
      <c r="DL2678" s="69"/>
      <c r="DM2678" s="69"/>
      <c r="DN2678" s="69"/>
      <c r="DO2678" s="69"/>
      <c r="DP2678" s="69"/>
      <c r="DQ2678" s="69"/>
      <c r="DR2678" s="69"/>
      <c r="DS2678" s="69"/>
      <c r="DT2678" s="69"/>
      <c r="DU2678" s="69"/>
      <c r="DV2678" s="69"/>
      <c r="DW2678" s="69"/>
      <c r="DX2678" s="69"/>
      <c r="DY2678" s="69"/>
      <c r="DZ2678" s="69"/>
      <c r="EA2678" s="69"/>
      <c r="EB2678" s="69"/>
      <c r="EC2678" s="69"/>
      <c r="ED2678" s="69"/>
      <c r="EE2678" s="69"/>
      <c r="EF2678" s="69"/>
      <c r="EG2678" s="69"/>
      <c r="EH2678" s="69"/>
      <c r="EI2678" s="69"/>
      <c r="EJ2678" s="69"/>
      <c r="EK2678" s="69"/>
      <c r="EL2678" s="69"/>
      <c r="EM2678" s="69"/>
      <c r="EN2678" s="69"/>
      <c r="EO2678" s="69"/>
      <c r="EP2678" s="69"/>
      <c r="EQ2678" s="69"/>
      <c r="ER2678" s="69"/>
      <c r="ES2678" s="69"/>
      <c r="ET2678" s="69"/>
      <c r="EU2678" s="69"/>
      <c r="EV2678" s="69"/>
      <c r="EW2678" s="69"/>
      <c r="EX2678" s="69"/>
      <c r="EY2678" s="69"/>
      <c r="EZ2678" s="69"/>
      <c r="FA2678" s="69"/>
      <c r="FB2678" s="69"/>
      <c r="FC2678" s="69"/>
      <c r="FD2678" s="69"/>
      <c r="FE2678" s="69"/>
      <c r="FF2678" s="69"/>
      <c r="FG2678" s="69"/>
      <c r="FH2678" s="69"/>
      <c r="FI2678" s="69"/>
      <c r="FJ2678" s="69"/>
      <c r="FK2678" s="69"/>
      <c r="FL2678" s="69"/>
      <c r="FM2678" s="69"/>
      <c r="FN2678" s="69"/>
      <c r="FO2678" s="69"/>
      <c r="FP2678" s="69"/>
      <c r="FQ2678" s="69"/>
      <c r="FR2678" s="69"/>
      <c r="FS2678" s="69"/>
      <c r="FT2678" s="69"/>
      <c r="FU2678" s="69"/>
      <c r="FV2678" s="69"/>
      <c r="FW2678" s="69"/>
      <c r="FX2678" s="69"/>
      <c r="FY2678" s="69"/>
      <c r="FZ2678" s="69"/>
      <c r="GA2678" s="69"/>
      <c r="GB2678" s="69"/>
      <c r="GC2678" s="69"/>
      <c r="GD2678" s="69"/>
      <c r="GE2678" s="69"/>
      <c r="GF2678" s="69"/>
      <c r="GG2678" s="69"/>
      <c r="GH2678" s="69"/>
      <c r="GI2678" s="69"/>
      <c r="GJ2678" s="69"/>
      <c r="GK2678" s="69"/>
      <c r="GL2678" s="69"/>
      <c r="GM2678" s="69"/>
      <c r="GN2678" s="69"/>
      <c r="GO2678" s="69"/>
      <c r="GP2678" s="69"/>
      <c r="GQ2678" s="69"/>
      <c r="GR2678" s="69"/>
      <c r="GS2678" s="69"/>
      <c r="GT2678" s="69"/>
      <c r="GU2678" s="69"/>
      <c r="GV2678" s="69"/>
      <c r="GW2678" s="69"/>
      <c r="GX2678" s="69"/>
      <c r="GY2678" s="69"/>
      <c r="GZ2678" s="69"/>
      <c r="HA2678" s="69"/>
      <c r="HB2678" s="69"/>
      <c r="HC2678" s="69"/>
      <c r="HD2678" s="69"/>
      <c r="HE2678" s="69"/>
      <c r="HF2678" s="69"/>
      <c r="HG2678" s="69"/>
      <c r="HH2678" s="69"/>
      <c r="HI2678" s="69"/>
      <c r="HJ2678" s="69"/>
      <c r="HK2678" s="69"/>
      <c r="HL2678" s="69"/>
      <c r="HM2678" s="69"/>
      <c r="HN2678" s="69"/>
      <c r="HO2678" s="69"/>
      <c r="HP2678" s="69"/>
      <c r="HQ2678" s="69"/>
      <c r="HR2678" s="69"/>
      <c r="HS2678" s="69"/>
      <c r="HT2678" s="69"/>
      <c r="HU2678" s="69"/>
      <c r="HV2678" s="69"/>
      <c r="HW2678" s="69"/>
      <c r="HX2678" s="69"/>
      <c r="HY2678" s="69"/>
      <c r="HZ2678" s="69"/>
      <c r="IA2678" s="69"/>
      <c r="IB2678" s="69"/>
      <c r="IC2678" s="69"/>
      <c r="ID2678" s="69"/>
      <c r="IE2678" s="69"/>
      <c r="IF2678" s="69"/>
      <c r="IG2678" s="69"/>
      <c r="IH2678" s="69"/>
      <c r="II2678" s="69"/>
      <c r="IJ2678" s="69"/>
      <c r="IK2678" s="69"/>
      <c r="IL2678" s="69"/>
      <c r="IM2678" s="69"/>
      <c r="IN2678" s="69"/>
    </row>
    <row r="2679" spans="1:248" s="70" customFormat="1" ht="32.1" customHeight="1" x14ac:dyDescent="0.2">
      <c r="A2679" s="112" t="s">
        <v>1538</v>
      </c>
      <c r="B2679" s="83">
        <v>52352</v>
      </c>
      <c r="C2679" s="52" t="s">
        <v>1548</v>
      </c>
      <c r="D2679" s="314">
        <v>27500</v>
      </c>
      <c r="E2679" s="69"/>
      <c r="F2679" s="69"/>
      <c r="G2679" s="69"/>
      <c r="H2679" s="69"/>
      <c r="I2679" s="69"/>
      <c r="J2679" s="69"/>
      <c r="N2679" s="69"/>
      <c r="O2679" s="69"/>
      <c r="P2679" s="69"/>
      <c r="Q2679" s="69"/>
      <c r="R2679" s="69"/>
      <c r="S2679" s="69"/>
      <c r="T2679" s="69"/>
      <c r="U2679" s="69"/>
      <c r="V2679" s="69"/>
      <c r="W2679" s="69"/>
      <c r="X2679" s="69"/>
      <c r="Y2679" s="69"/>
      <c r="Z2679" s="69"/>
      <c r="AA2679" s="69"/>
      <c r="AB2679" s="69"/>
      <c r="AC2679" s="69"/>
      <c r="AD2679" s="69"/>
      <c r="AE2679" s="69"/>
      <c r="AF2679" s="69"/>
      <c r="AG2679" s="69"/>
      <c r="AH2679" s="69"/>
      <c r="AI2679" s="69"/>
      <c r="AJ2679" s="69"/>
      <c r="AK2679" s="69"/>
      <c r="AL2679" s="69"/>
      <c r="AM2679" s="69"/>
      <c r="AN2679" s="69"/>
      <c r="AO2679" s="69"/>
      <c r="AP2679" s="69"/>
      <c r="AQ2679" s="69"/>
      <c r="AR2679" s="69"/>
      <c r="AS2679" s="69"/>
      <c r="AT2679" s="69"/>
      <c r="AU2679" s="69"/>
      <c r="AV2679" s="69"/>
      <c r="AW2679" s="69"/>
      <c r="AX2679" s="69"/>
      <c r="AY2679" s="69"/>
      <c r="AZ2679" s="69"/>
      <c r="BA2679" s="69"/>
      <c r="BB2679" s="69"/>
      <c r="BC2679" s="69"/>
      <c r="BD2679" s="69"/>
      <c r="BE2679" s="69"/>
      <c r="BF2679" s="69"/>
      <c r="BG2679" s="69"/>
      <c r="BH2679" s="69"/>
      <c r="BI2679" s="69"/>
      <c r="BJ2679" s="69"/>
      <c r="BK2679" s="69"/>
      <c r="BL2679" s="69"/>
      <c r="BM2679" s="69"/>
      <c r="BN2679" s="69"/>
      <c r="BO2679" s="69"/>
      <c r="BP2679" s="69"/>
      <c r="BQ2679" s="69"/>
      <c r="BR2679" s="69"/>
      <c r="BS2679" s="69"/>
      <c r="BT2679" s="69"/>
      <c r="BU2679" s="69"/>
      <c r="BV2679" s="69"/>
      <c r="BW2679" s="69"/>
      <c r="BX2679" s="69"/>
      <c r="BY2679" s="69"/>
      <c r="BZ2679" s="69"/>
      <c r="CA2679" s="69"/>
      <c r="CB2679" s="69"/>
      <c r="CC2679" s="69"/>
      <c r="CD2679" s="69"/>
      <c r="CE2679" s="69"/>
      <c r="CF2679" s="69"/>
      <c r="CG2679" s="69"/>
      <c r="CH2679" s="69"/>
      <c r="CI2679" s="69"/>
      <c r="CJ2679" s="69"/>
      <c r="CK2679" s="69"/>
      <c r="CL2679" s="69"/>
      <c r="CM2679" s="69"/>
      <c r="CN2679" s="69"/>
      <c r="CO2679" s="69"/>
      <c r="CP2679" s="69"/>
      <c r="CQ2679" s="69"/>
      <c r="CR2679" s="69"/>
      <c r="CS2679" s="69"/>
      <c r="CT2679" s="69"/>
      <c r="CU2679" s="69"/>
      <c r="CV2679" s="69"/>
      <c r="CW2679" s="69"/>
      <c r="CX2679" s="69"/>
      <c r="CY2679" s="69"/>
      <c r="CZ2679" s="69"/>
      <c r="DA2679" s="69"/>
      <c r="DB2679" s="69"/>
      <c r="DC2679" s="69"/>
      <c r="DD2679" s="69"/>
      <c r="DE2679" s="69"/>
      <c r="DF2679" s="69"/>
      <c r="DG2679" s="69"/>
      <c r="DH2679" s="69"/>
      <c r="DI2679" s="69"/>
      <c r="DJ2679" s="69"/>
      <c r="DK2679" s="69"/>
      <c r="DL2679" s="69"/>
      <c r="DM2679" s="69"/>
      <c r="DN2679" s="69"/>
      <c r="DO2679" s="69"/>
      <c r="DP2679" s="69"/>
      <c r="DQ2679" s="69"/>
      <c r="DR2679" s="69"/>
      <c r="DS2679" s="69"/>
      <c r="DT2679" s="69"/>
      <c r="DU2679" s="69"/>
      <c r="DV2679" s="69"/>
      <c r="DW2679" s="69"/>
      <c r="DX2679" s="69"/>
      <c r="DY2679" s="69"/>
      <c r="DZ2679" s="69"/>
      <c r="EA2679" s="69"/>
      <c r="EB2679" s="69"/>
      <c r="EC2679" s="69"/>
      <c r="ED2679" s="69"/>
      <c r="EE2679" s="69"/>
      <c r="EF2679" s="69"/>
      <c r="EG2679" s="69"/>
      <c r="EH2679" s="69"/>
      <c r="EI2679" s="69"/>
      <c r="EJ2679" s="69"/>
      <c r="EK2679" s="69"/>
      <c r="EL2679" s="69"/>
      <c r="EM2679" s="69"/>
      <c r="EN2679" s="69"/>
      <c r="EO2679" s="69"/>
      <c r="EP2679" s="69"/>
      <c r="EQ2679" s="69"/>
      <c r="ER2679" s="69"/>
      <c r="ES2679" s="69"/>
      <c r="ET2679" s="69"/>
      <c r="EU2679" s="69"/>
      <c r="EV2679" s="69"/>
      <c r="EW2679" s="69"/>
      <c r="EX2679" s="69"/>
      <c r="EY2679" s="69"/>
      <c r="EZ2679" s="69"/>
      <c r="FA2679" s="69"/>
      <c r="FB2679" s="69"/>
      <c r="FC2679" s="69"/>
      <c r="FD2679" s="69"/>
      <c r="FE2679" s="69"/>
      <c r="FF2679" s="69"/>
      <c r="FG2679" s="69"/>
      <c r="FH2679" s="69"/>
      <c r="FI2679" s="69"/>
      <c r="FJ2679" s="69"/>
      <c r="FK2679" s="69"/>
      <c r="FL2679" s="69"/>
      <c r="FM2679" s="69"/>
      <c r="FN2679" s="69"/>
      <c r="FO2679" s="69"/>
      <c r="FP2679" s="69"/>
      <c r="FQ2679" s="69"/>
      <c r="FR2679" s="69"/>
      <c r="FS2679" s="69"/>
      <c r="FT2679" s="69"/>
      <c r="FU2679" s="69"/>
      <c r="FV2679" s="69"/>
      <c r="FW2679" s="69"/>
      <c r="FX2679" s="69"/>
      <c r="FY2679" s="69"/>
      <c r="FZ2679" s="69"/>
      <c r="GA2679" s="69"/>
      <c r="GB2679" s="69"/>
      <c r="GC2679" s="69"/>
      <c r="GD2679" s="69"/>
      <c r="GE2679" s="69"/>
      <c r="GF2679" s="69"/>
      <c r="GG2679" s="69"/>
      <c r="GH2679" s="69"/>
      <c r="GI2679" s="69"/>
      <c r="GJ2679" s="69"/>
      <c r="GK2679" s="69"/>
      <c r="GL2679" s="69"/>
      <c r="GM2679" s="69"/>
      <c r="GN2679" s="69"/>
      <c r="GO2679" s="69"/>
      <c r="GP2679" s="69"/>
      <c r="GQ2679" s="69"/>
      <c r="GR2679" s="69"/>
      <c r="GS2679" s="69"/>
      <c r="GT2679" s="69"/>
      <c r="GU2679" s="69"/>
      <c r="GV2679" s="69"/>
      <c r="GW2679" s="69"/>
      <c r="GX2679" s="69"/>
      <c r="GY2679" s="69"/>
      <c r="GZ2679" s="69"/>
      <c r="HA2679" s="69"/>
      <c r="HB2679" s="69"/>
      <c r="HC2679" s="69"/>
      <c r="HD2679" s="69"/>
      <c r="HE2679" s="69"/>
      <c r="HF2679" s="69"/>
      <c r="HG2679" s="69"/>
      <c r="HH2679" s="69"/>
      <c r="HI2679" s="69"/>
      <c r="HJ2679" s="69"/>
      <c r="HK2679" s="69"/>
      <c r="HL2679" s="69"/>
      <c r="HM2679" s="69"/>
      <c r="HN2679" s="69"/>
      <c r="HO2679" s="69"/>
      <c r="HP2679" s="69"/>
      <c r="HQ2679" s="69"/>
      <c r="HR2679" s="69"/>
      <c r="HS2679" s="69"/>
      <c r="HT2679" s="69"/>
      <c r="HU2679" s="69"/>
      <c r="HV2679" s="69"/>
      <c r="HW2679" s="69"/>
      <c r="HX2679" s="69"/>
      <c r="HY2679" s="69"/>
      <c r="HZ2679" s="69"/>
      <c r="IA2679" s="69"/>
      <c r="IB2679" s="69"/>
      <c r="IC2679" s="69"/>
      <c r="ID2679" s="69"/>
      <c r="IE2679" s="69"/>
      <c r="IF2679" s="69"/>
      <c r="IG2679" s="69"/>
      <c r="IH2679" s="69"/>
      <c r="II2679" s="69"/>
      <c r="IJ2679" s="69"/>
      <c r="IK2679" s="69"/>
      <c r="IL2679" s="69"/>
      <c r="IM2679" s="69"/>
      <c r="IN2679" s="69"/>
    </row>
    <row r="2680" spans="1:248" s="70" customFormat="1" ht="32.1" customHeight="1" x14ac:dyDescent="0.2">
      <c r="A2680" s="112" t="s">
        <v>1538</v>
      </c>
      <c r="B2680" s="83">
        <v>52353</v>
      </c>
      <c r="C2680" s="52" t="s">
        <v>1549</v>
      </c>
      <c r="D2680" s="314">
        <v>20400</v>
      </c>
      <c r="E2680" s="69"/>
      <c r="F2680" s="69"/>
      <c r="G2680" s="69"/>
      <c r="H2680" s="69"/>
      <c r="I2680" s="69"/>
      <c r="J2680" s="69"/>
      <c r="N2680" s="69"/>
      <c r="O2680" s="69"/>
      <c r="P2680" s="69"/>
      <c r="Q2680" s="69"/>
      <c r="R2680" s="69"/>
      <c r="S2680" s="69"/>
      <c r="T2680" s="69"/>
      <c r="U2680" s="69"/>
      <c r="V2680" s="69"/>
      <c r="W2680" s="69"/>
      <c r="X2680" s="69"/>
      <c r="Y2680" s="69"/>
      <c r="Z2680" s="69"/>
      <c r="AA2680" s="69"/>
      <c r="AB2680" s="69"/>
      <c r="AC2680" s="69"/>
      <c r="AD2680" s="69"/>
      <c r="AE2680" s="69"/>
      <c r="AF2680" s="69"/>
      <c r="AG2680" s="69"/>
      <c r="AH2680" s="69"/>
      <c r="AI2680" s="69"/>
      <c r="AJ2680" s="69"/>
      <c r="AK2680" s="69"/>
      <c r="AL2680" s="69"/>
      <c r="AM2680" s="69"/>
      <c r="AN2680" s="69"/>
      <c r="AO2680" s="69"/>
      <c r="AP2680" s="69"/>
      <c r="AQ2680" s="69"/>
      <c r="AR2680" s="69"/>
      <c r="AS2680" s="69"/>
      <c r="AT2680" s="69"/>
      <c r="AU2680" s="69"/>
      <c r="AV2680" s="69"/>
      <c r="AW2680" s="69"/>
      <c r="AX2680" s="69"/>
      <c r="AY2680" s="69"/>
      <c r="AZ2680" s="69"/>
      <c r="BA2680" s="69"/>
      <c r="BB2680" s="69"/>
      <c r="BC2680" s="69"/>
      <c r="BD2680" s="69"/>
      <c r="BE2680" s="69"/>
      <c r="BF2680" s="69"/>
      <c r="BG2680" s="69"/>
      <c r="BH2680" s="69"/>
      <c r="BI2680" s="69"/>
      <c r="BJ2680" s="69"/>
      <c r="BK2680" s="69"/>
      <c r="BL2680" s="69"/>
      <c r="BM2680" s="69"/>
      <c r="BN2680" s="69"/>
      <c r="BO2680" s="69"/>
      <c r="BP2680" s="69"/>
      <c r="BQ2680" s="69"/>
      <c r="BR2680" s="69"/>
      <c r="BS2680" s="69"/>
      <c r="BT2680" s="69"/>
      <c r="BU2680" s="69"/>
      <c r="BV2680" s="69"/>
      <c r="BW2680" s="69"/>
      <c r="BX2680" s="69"/>
      <c r="BY2680" s="69"/>
      <c r="BZ2680" s="69"/>
      <c r="CA2680" s="69"/>
      <c r="CB2680" s="69"/>
      <c r="CC2680" s="69"/>
      <c r="CD2680" s="69"/>
      <c r="CE2680" s="69"/>
      <c r="CF2680" s="69"/>
      <c r="CG2680" s="69"/>
      <c r="CH2680" s="69"/>
      <c r="CI2680" s="69"/>
      <c r="CJ2680" s="69"/>
      <c r="CK2680" s="69"/>
      <c r="CL2680" s="69"/>
      <c r="CM2680" s="69"/>
      <c r="CN2680" s="69"/>
      <c r="CO2680" s="69"/>
      <c r="CP2680" s="69"/>
      <c r="CQ2680" s="69"/>
      <c r="CR2680" s="69"/>
      <c r="CS2680" s="69"/>
      <c r="CT2680" s="69"/>
      <c r="CU2680" s="69"/>
      <c r="CV2680" s="69"/>
      <c r="CW2680" s="69"/>
      <c r="CX2680" s="69"/>
      <c r="CY2680" s="69"/>
      <c r="CZ2680" s="69"/>
      <c r="DA2680" s="69"/>
      <c r="DB2680" s="69"/>
      <c r="DC2680" s="69"/>
      <c r="DD2680" s="69"/>
      <c r="DE2680" s="69"/>
      <c r="DF2680" s="69"/>
      <c r="DG2680" s="69"/>
      <c r="DH2680" s="69"/>
      <c r="DI2680" s="69"/>
      <c r="DJ2680" s="69"/>
      <c r="DK2680" s="69"/>
      <c r="DL2680" s="69"/>
      <c r="DM2680" s="69"/>
      <c r="DN2680" s="69"/>
      <c r="DO2680" s="69"/>
      <c r="DP2680" s="69"/>
      <c r="DQ2680" s="69"/>
      <c r="DR2680" s="69"/>
      <c r="DS2680" s="69"/>
      <c r="DT2680" s="69"/>
      <c r="DU2680" s="69"/>
      <c r="DV2680" s="69"/>
      <c r="DW2680" s="69"/>
      <c r="DX2680" s="69"/>
      <c r="DY2680" s="69"/>
      <c r="DZ2680" s="69"/>
      <c r="EA2680" s="69"/>
      <c r="EB2680" s="69"/>
      <c r="EC2680" s="69"/>
      <c r="ED2680" s="69"/>
      <c r="EE2680" s="69"/>
      <c r="EF2680" s="69"/>
      <c r="EG2680" s="69"/>
      <c r="EH2680" s="69"/>
      <c r="EI2680" s="69"/>
      <c r="EJ2680" s="69"/>
      <c r="EK2680" s="69"/>
      <c r="EL2680" s="69"/>
      <c r="EM2680" s="69"/>
      <c r="EN2680" s="69"/>
      <c r="EO2680" s="69"/>
      <c r="EP2680" s="69"/>
      <c r="EQ2680" s="69"/>
      <c r="ER2680" s="69"/>
      <c r="ES2680" s="69"/>
      <c r="ET2680" s="69"/>
      <c r="EU2680" s="69"/>
      <c r="EV2680" s="69"/>
      <c r="EW2680" s="69"/>
      <c r="EX2680" s="69"/>
      <c r="EY2680" s="69"/>
      <c r="EZ2680" s="69"/>
      <c r="FA2680" s="69"/>
      <c r="FB2680" s="69"/>
      <c r="FC2680" s="69"/>
      <c r="FD2680" s="69"/>
      <c r="FE2680" s="69"/>
      <c r="FF2680" s="69"/>
      <c r="FG2680" s="69"/>
      <c r="FH2680" s="69"/>
      <c r="FI2680" s="69"/>
      <c r="FJ2680" s="69"/>
      <c r="FK2680" s="69"/>
      <c r="FL2680" s="69"/>
      <c r="FM2680" s="69"/>
      <c r="FN2680" s="69"/>
      <c r="FO2680" s="69"/>
      <c r="FP2680" s="69"/>
      <c r="FQ2680" s="69"/>
      <c r="FR2680" s="69"/>
      <c r="FS2680" s="69"/>
      <c r="FT2680" s="69"/>
      <c r="FU2680" s="69"/>
      <c r="FV2680" s="69"/>
      <c r="FW2680" s="69"/>
      <c r="FX2680" s="69"/>
      <c r="FY2680" s="69"/>
      <c r="FZ2680" s="69"/>
      <c r="GA2680" s="69"/>
      <c r="GB2680" s="69"/>
      <c r="GC2680" s="69"/>
      <c r="GD2680" s="69"/>
      <c r="GE2680" s="69"/>
      <c r="GF2680" s="69"/>
      <c r="GG2680" s="69"/>
      <c r="GH2680" s="69"/>
      <c r="GI2680" s="69"/>
      <c r="GJ2680" s="69"/>
      <c r="GK2680" s="69"/>
      <c r="GL2680" s="69"/>
      <c r="GM2680" s="69"/>
      <c r="GN2680" s="69"/>
      <c r="GO2680" s="69"/>
      <c r="GP2680" s="69"/>
      <c r="GQ2680" s="69"/>
      <c r="GR2680" s="69"/>
      <c r="GS2680" s="69"/>
      <c r="GT2680" s="69"/>
      <c r="GU2680" s="69"/>
      <c r="GV2680" s="69"/>
      <c r="GW2680" s="69"/>
      <c r="GX2680" s="69"/>
      <c r="GY2680" s="69"/>
      <c r="GZ2680" s="69"/>
      <c r="HA2680" s="69"/>
      <c r="HB2680" s="69"/>
      <c r="HC2680" s="69"/>
      <c r="HD2680" s="69"/>
      <c r="HE2680" s="69"/>
      <c r="HF2680" s="69"/>
      <c r="HG2680" s="69"/>
      <c r="HH2680" s="69"/>
      <c r="HI2680" s="69"/>
      <c r="HJ2680" s="69"/>
      <c r="HK2680" s="69"/>
      <c r="HL2680" s="69"/>
      <c r="HM2680" s="69"/>
      <c r="HN2680" s="69"/>
      <c r="HO2680" s="69"/>
      <c r="HP2680" s="69"/>
      <c r="HQ2680" s="69"/>
      <c r="HR2680" s="69"/>
      <c r="HS2680" s="69"/>
      <c r="HT2680" s="69"/>
      <c r="HU2680" s="69"/>
      <c r="HV2680" s="69"/>
      <c r="HW2680" s="69"/>
      <c r="HX2680" s="69"/>
      <c r="HY2680" s="69"/>
      <c r="HZ2680" s="69"/>
      <c r="IA2680" s="69"/>
      <c r="IB2680" s="69"/>
      <c r="IC2680" s="69"/>
      <c r="ID2680" s="69"/>
      <c r="IE2680" s="69"/>
      <c r="IF2680" s="69"/>
      <c r="IG2680" s="69"/>
      <c r="IH2680" s="69"/>
      <c r="II2680" s="69"/>
      <c r="IJ2680" s="69"/>
      <c r="IK2680" s="69"/>
      <c r="IL2680" s="69"/>
      <c r="IM2680" s="69"/>
      <c r="IN2680" s="69"/>
    </row>
    <row r="2681" spans="1:248" s="70" customFormat="1" ht="32.1" customHeight="1" x14ac:dyDescent="0.2">
      <c r="A2681" s="112" t="s">
        <v>1538</v>
      </c>
      <c r="B2681" s="83">
        <v>52354</v>
      </c>
      <c r="C2681" s="52" t="s">
        <v>1550</v>
      </c>
      <c r="D2681" s="314">
        <v>24900</v>
      </c>
      <c r="E2681" s="69"/>
      <c r="F2681" s="69"/>
      <c r="G2681" s="69"/>
      <c r="H2681" s="69"/>
      <c r="I2681" s="69"/>
      <c r="J2681" s="69"/>
      <c r="N2681" s="69"/>
      <c r="O2681" s="69"/>
      <c r="P2681" s="69"/>
      <c r="Q2681" s="69"/>
      <c r="R2681" s="69"/>
      <c r="S2681" s="69"/>
      <c r="T2681" s="69"/>
      <c r="U2681" s="69"/>
      <c r="V2681" s="69"/>
      <c r="W2681" s="69"/>
      <c r="X2681" s="69"/>
      <c r="Y2681" s="69"/>
      <c r="Z2681" s="69"/>
      <c r="AA2681" s="69"/>
      <c r="AB2681" s="69"/>
      <c r="AC2681" s="69"/>
      <c r="AD2681" s="69"/>
      <c r="AE2681" s="69"/>
      <c r="AF2681" s="69"/>
      <c r="AG2681" s="69"/>
      <c r="AH2681" s="69"/>
      <c r="AI2681" s="69"/>
      <c r="AJ2681" s="69"/>
      <c r="AK2681" s="69"/>
      <c r="AL2681" s="69"/>
      <c r="AM2681" s="69"/>
      <c r="AN2681" s="69"/>
      <c r="AO2681" s="69"/>
      <c r="AP2681" s="69"/>
      <c r="AQ2681" s="69"/>
      <c r="AR2681" s="69"/>
      <c r="AS2681" s="69"/>
      <c r="AT2681" s="69"/>
      <c r="AU2681" s="69"/>
      <c r="AV2681" s="69"/>
      <c r="AW2681" s="69"/>
      <c r="AX2681" s="69"/>
      <c r="AY2681" s="69"/>
      <c r="AZ2681" s="69"/>
      <c r="BA2681" s="69"/>
      <c r="BB2681" s="69"/>
      <c r="BC2681" s="69"/>
      <c r="BD2681" s="69"/>
      <c r="BE2681" s="69"/>
      <c r="BF2681" s="69"/>
      <c r="BG2681" s="69"/>
      <c r="BH2681" s="69"/>
      <c r="BI2681" s="69"/>
      <c r="BJ2681" s="69"/>
      <c r="BK2681" s="69"/>
      <c r="BL2681" s="69"/>
      <c r="BM2681" s="69"/>
      <c r="BN2681" s="69"/>
      <c r="BO2681" s="69"/>
      <c r="BP2681" s="69"/>
      <c r="BQ2681" s="69"/>
      <c r="BR2681" s="69"/>
      <c r="BS2681" s="69"/>
      <c r="BT2681" s="69"/>
      <c r="BU2681" s="69"/>
      <c r="BV2681" s="69"/>
      <c r="BW2681" s="69"/>
      <c r="BX2681" s="69"/>
      <c r="BY2681" s="69"/>
      <c r="BZ2681" s="69"/>
      <c r="CA2681" s="69"/>
      <c r="CB2681" s="69"/>
      <c r="CC2681" s="69"/>
      <c r="CD2681" s="69"/>
      <c r="CE2681" s="69"/>
      <c r="CF2681" s="69"/>
      <c r="CG2681" s="69"/>
      <c r="CH2681" s="69"/>
      <c r="CI2681" s="69"/>
      <c r="CJ2681" s="69"/>
      <c r="CK2681" s="69"/>
      <c r="CL2681" s="69"/>
      <c r="CM2681" s="69"/>
      <c r="CN2681" s="69"/>
      <c r="CO2681" s="69"/>
      <c r="CP2681" s="69"/>
      <c r="CQ2681" s="69"/>
      <c r="CR2681" s="69"/>
      <c r="CS2681" s="69"/>
      <c r="CT2681" s="69"/>
      <c r="CU2681" s="69"/>
      <c r="CV2681" s="69"/>
      <c r="CW2681" s="69"/>
      <c r="CX2681" s="69"/>
      <c r="CY2681" s="69"/>
      <c r="CZ2681" s="69"/>
      <c r="DA2681" s="69"/>
      <c r="DB2681" s="69"/>
      <c r="DC2681" s="69"/>
      <c r="DD2681" s="69"/>
      <c r="DE2681" s="69"/>
      <c r="DF2681" s="69"/>
      <c r="DG2681" s="69"/>
      <c r="DH2681" s="69"/>
      <c r="DI2681" s="69"/>
      <c r="DJ2681" s="69"/>
      <c r="DK2681" s="69"/>
      <c r="DL2681" s="69"/>
      <c r="DM2681" s="69"/>
      <c r="DN2681" s="69"/>
      <c r="DO2681" s="69"/>
      <c r="DP2681" s="69"/>
      <c r="DQ2681" s="69"/>
      <c r="DR2681" s="69"/>
      <c r="DS2681" s="69"/>
      <c r="DT2681" s="69"/>
      <c r="DU2681" s="69"/>
      <c r="DV2681" s="69"/>
      <c r="DW2681" s="69"/>
      <c r="DX2681" s="69"/>
      <c r="DY2681" s="69"/>
      <c r="DZ2681" s="69"/>
      <c r="EA2681" s="69"/>
      <c r="EB2681" s="69"/>
      <c r="EC2681" s="69"/>
      <c r="ED2681" s="69"/>
      <c r="EE2681" s="69"/>
      <c r="EF2681" s="69"/>
      <c r="EG2681" s="69"/>
      <c r="EH2681" s="69"/>
      <c r="EI2681" s="69"/>
      <c r="EJ2681" s="69"/>
      <c r="EK2681" s="69"/>
      <c r="EL2681" s="69"/>
      <c r="EM2681" s="69"/>
      <c r="EN2681" s="69"/>
      <c r="EO2681" s="69"/>
      <c r="EP2681" s="69"/>
      <c r="EQ2681" s="69"/>
      <c r="ER2681" s="69"/>
      <c r="ES2681" s="69"/>
      <c r="ET2681" s="69"/>
      <c r="EU2681" s="69"/>
      <c r="EV2681" s="69"/>
      <c r="EW2681" s="69"/>
      <c r="EX2681" s="69"/>
      <c r="EY2681" s="69"/>
      <c r="EZ2681" s="69"/>
      <c r="FA2681" s="69"/>
      <c r="FB2681" s="69"/>
      <c r="FC2681" s="69"/>
      <c r="FD2681" s="69"/>
      <c r="FE2681" s="69"/>
      <c r="FF2681" s="69"/>
      <c r="FG2681" s="69"/>
      <c r="FH2681" s="69"/>
      <c r="FI2681" s="69"/>
      <c r="FJ2681" s="69"/>
      <c r="FK2681" s="69"/>
      <c r="FL2681" s="69"/>
      <c r="FM2681" s="69"/>
      <c r="FN2681" s="69"/>
      <c r="FO2681" s="69"/>
      <c r="FP2681" s="69"/>
      <c r="FQ2681" s="69"/>
      <c r="FR2681" s="69"/>
      <c r="FS2681" s="69"/>
      <c r="FT2681" s="69"/>
      <c r="FU2681" s="69"/>
      <c r="FV2681" s="69"/>
      <c r="FW2681" s="69"/>
      <c r="FX2681" s="69"/>
      <c r="FY2681" s="69"/>
      <c r="FZ2681" s="69"/>
      <c r="GA2681" s="69"/>
      <c r="GB2681" s="69"/>
      <c r="GC2681" s="69"/>
      <c r="GD2681" s="69"/>
      <c r="GE2681" s="69"/>
      <c r="GF2681" s="69"/>
      <c r="GG2681" s="69"/>
      <c r="GH2681" s="69"/>
      <c r="GI2681" s="69"/>
      <c r="GJ2681" s="69"/>
      <c r="GK2681" s="69"/>
      <c r="GL2681" s="69"/>
      <c r="GM2681" s="69"/>
      <c r="GN2681" s="69"/>
      <c r="GO2681" s="69"/>
      <c r="GP2681" s="69"/>
      <c r="GQ2681" s="69"/>
      <c r="GR2681" s="69"/>
      <c r="GS2681" s="69"/>
      <c r="GT2681" s="69"/>
      <c r="GU2681" s="69"/>
      <c r="GV2681" s="69"/>
      <c r="GW2681" s="69"/>
      <c r="GX2681" s="69"/>
      <c r="GY2681" s="69"/>
      <c r="GZ2681" s="69"/>
      <c r="HA2681" s="69"/>
      <c r="HB2681" s="69"/>
      <c r="HC2681" s="69"/>
      <c r="HD2681" s="69"/>
      <c r="HE2681" s="69"/>
      <c r="HF2681" s="69"/>
      <c r="HG2681" s="69"/>
      <c r="HH2681" s="69"/>
      <c r="HI2681" s="69"/>
      <c r="HJ2681" s="69"/>
      <c r="HK2681" s="69"/>
      <c r="HL2681" s="69"/>
      <c r="HM2681" s="69"/>
      <c r="HN2681" s="69"/>
      <c r="HO2681" s="69"/>
      <c r="HP2681" s="69"/>
      <c r="HQ2681" s="69"/>
      <c r="HR2681" s="69"/>
      <c r="HS2681" s="69"/>
      <c r="HT2681" s="69"/>
      <c r="HU2681" s="69"/>
      <c r="HV2681" s="69"/>
      <c r="HW2681" s="69"/>
      <c r="HX2681" s="69"/>
      <c r="HY2681" s="69"/>
      <c r="HZ2681" s="69"/>
      <c r="IA2681" s="69"/>
      <c r="IB2681" s="69"/>
      <c r="IC2681" s="69"/>
      <c r="ID2681" s="69"/>
      <c r="IE2681" s="69"/>
      <c r="IF2681" s="69"/>
      <c r="IG2681" s="69"/>
      <c r="IH2681" s="69"/>
      <c r="II2681" s="69"/>
      <c r="IJ2681" s="69"/>
      <c r="IK2681" s="69"/>
      <c r="IL2681" s="69"/>
      <c r="IM2681" s="69"/>
      <c r="IN2681" s="69"/>
    </row>
    <row r="2682" spans="1:248" s="70" customFormat="1" ht="15" customHeight="1" x14ac:dyDescent="0.2">
      <c r="A2682" s="33" t="s">
        <v>1510</v>
      </c>
      <c r="B2682" s="83">
        <v>52355</v>
      </c>
      <c r="C2682" s="34" t="s">
        <v>1551</v>
      </c>
      <c r="D2682" s="314">
        <v>37950</v>
      </c>
      <c r="E2682" s="69"/>
      <c r="F2682" s="69"/>
      <c r="G2682" s="69"/>
      <c r="H2682" s="69"/>
      <c r="I2682" s="69"/>
      <c r="J2682" s="69"/>
      <c r="N2682" s="69"/>
      <c r="O2682" s="69"/>
      <c r="P2682" s="69"/>
      <c r="Q2682" s="69"/>
      <c r="R2682" s="69"/>
      <c r="S2682" s="69"/>
      <c r="T2682" s="69"/>
      <c r="U2682" s="69"/>
      <c r="V2682" s="69"/>
      <c r="W2682" s="69"/>
      <c r="X2682" s="69"/>
      <c r="Y2682" s="69"/>
      <c r="Z2682" s="69"/>
      <c r="AA2682" s="69"/>
      <c r="AB2682" s="69"/>
      <c r="AC2682" s="69"/>
      <c r="AD2682" s="69"/>
      <c r="AE2682" s="69"/>
      <c r="AF2682" s="69"/>
      <c r="AG2682" s="69"/>
      <c r="AH2682" s="69"/>
      <c r="AI2682" s="69"/>
      <c r="AJ2682" s="69"/>
      <c r="AK2682" s="69"/>
      <c r="AL2682" s="69"/>
      <c r="AM2682" s="69"/>
      <c r="AN2682" s="69"/>
      <c r="AO2682" s="69"/>
      <c r="AP2682" s="69"/>
      <c r="AQ2682" s="69"/>
      <c r="AR2682" s="69"/>
      <c r="AS2682" s="69"/>
      <c r="AT2682" s="69"/>
      <c r="AU2682" s="69"/>
      <c r="AV2682" s="69"/>
      <c r="AW2682" s="69"/>
      <c r="AX2682" s="69"/>
      <c r="AY2682" s="69"/>
      <c r="AZ2682" s="69"/>
      <c r="BA2682" s="69"/>
      <c r="BB2682" s="69"/>
      <c r="BC2682" s="69"/>
      <c r="BD2682" s="69"/>
      <c r="BE2682" s="69"/>
      <c r="BF2682" s="69"/>
      <c r="BG2682" s="69"/>
      <c r="BH2682" s="69"/>
      <c r="BI2682" s="69"/>
      <c r="BJ2682" s="69"/>
      <c r="BK2682" s="69"/>
      <c r="BL2682" s="69"/>
      <c r="BM2682" s="69"/>
      <c r="BN2682" s="69"/>
      <c r="BO2682" s="69"/>
      <c r="BP2682" s="69"/>
      <c r="BQ2682" s="69"/>
      <c r="BR2682" s="69"/>
      <c r="BS2682" s="69"/>
      <c r="BT2682" s="69"/>
      <c r="BU2682" s="69"/>
      <c r="BV2682" s="69"/>
      <c r="BW2682" s="69"/>
      <c r="BX2682" s="69"/>
      <c r="BY2682" s="69"/>
      <c r="BZ2682" s="69"/>
      <c r="CA2682" s="69"/>
      <c r="CB2682" s="69"/>
      <c r="CC2682" s="69"/>
      <c r="CD2682" s="69"/>
      <c r="CE2682" s="69"/>
      <c r="CF2682" s="69"/>
      <c r="CG2682" s="69"/>
      <c r="CH2682" s="69"/>
      <c r="CI2682" s="69"/>
      <c r="CJ2682" s="69"/>
      <c r="CK2682" s="69"/>
      <c r="CL2682" s="69"/>
      <c r="CM2682" s="69"/>
      <c r="CN2682" s="69"/>
      <c r="CO2682" s="69"/>
      <c r="CP2682" s="69"/>
      <c r="CQ2682" s="69"/>
      <c r="CR2682" s="69"/>
      <c r="CS2682" s="69"/>
      <c r="CT2682" s="69"/>
      <c r="CU2682" s="69"/>
      <c r="CV2682" s="69"/>
      <c r="CW2682" s="69"/>
      <c r="CX2682" s="69"/>
      <c r="CY2682" s="69"/>
      <c r="CZ2682" s="69"/>
      <c r="DA2682" s="69"/>
      <c r="DB2682" s="69"/>
      <c r="DC2682" s="69"/>
      <c r="DD2682" s="69"/>
      <c r="DE2682" s="69"/>
      <c r="DF2682" s="69"/>
      <c r="DG2682" s="69"/>
      <c r="DH2682" s="69"/>
      <c r="DI2682" s="69"/>
      <c r="DJ2682" s="69"/>
      <c r="DK2682" s="69"/>
      <c r="DL2682" s="69"/>
      <c r="DM2682" s="69"/>
      <c r="DN2682" s="69"/>
      <c r="DO2682" s="69"/>
      <c r="DP2682" s="69"/>
      <c r="DQ2682" s="69"/>
      <c r="DR2682" s="69"/>
      <c r="DS2682" s="69"/>
      <c r="DT2682" s="69"/>
      <c r="DU2682" s="69"/>
      <c r="DV2682" s="69"/>
      <c r="DW2682" s="69"/>
      <c r="DX2682" s="69"/>
      <c r="DY2682" s="69"/>
      <c r="DZ2682" s="69"/>
      <c r="EA2682" s="69"/>
      <c r="EB2682" s="69"/>
      <c r="EC2682" s="69"/>
      <c r="ED2682" s="69"/>
      <c r="EE2682" s="69"/>
      <c r="EF2682" s="69"/>
      <c r="EG2682" s="69"/>
      <c r="EH2682" s="69"/>
      <c r="EI2682" s="69"/>
      <c r="EJ2682" s="69"/>
      <c r="EK2682" s="69"/>
      <c r="EL2682" s="69"/>
      <c r="EM2682" s="69"/>
      <c r="EN2682" s="69"/>
      <c r="EO2682" s="69"/>
      <c r="EP2682" s="69"/>
      <c r="EQ2682" s="69"/>
      <c r="ER2682" s="69"/>
      <c r="ES2682" s="69"/>
      <c r="ET2682" s="69"/>
      <c r="EU2682" s="69"/>
      <c r="EV2682" s="69"/>
      <c r="EW2682" s="69"/>
      <c r="EX2682" s="69"/>
      <c r="EY2682" s="69"/>
      <c r="EZ2682" s="69"/>
      <c r="FA2682" s="69"/>
      <c r="FB2682" s="69"/>
      <c r="FC2682" s="69"/>
      <c r="FD2682" s="69"/>
      <c r="FE2682" s="69"/>
      <c r="FF2682" s="69"/>
      <c r="FG2682" s="69"/>
      <c r="FH2682" s="69"/>
      <c r="FI2682" s="69"/>
      <c r="FJ2682" s="69"/>
      <c r="FK2682" s="69"/>
      <c r="FL2682" s="69"/>
      <c r="FM2682" s="69"/>
      <c r="FN2682" s="69"/>
      <c r="FO2682" s="69"/>
      <c r="FP2682" s="69"/>
      <c r="FQ2682" s="69"/>
      <c r="FR2682" s="69"/>
      <c r="FS2682" s="69"/>
      <c r="FT2682" s="69"/>
      <c r="FU2682" s="69"/>
      <c r="FV2682" s="69"/>
      <c r="FW2682" s="69"/>
      <c r="FX2682" s="69"/>
      <c r="FY2682" s="69"/>
      <c r="FZ2682" s="69"/>
      <c r="GA2682" s="69"/>
      <c r="GB2682" s="69"/>
      <c r="GC2682" s="69"/>
      <c r="GD2682" s="69"/>
      <c r="GE2682" s="69"/>
      <c r="GF2682" s="69"/>
      <c r="GG2682" s="69"/>
      <c r="GH2682" s="69"/>
      <c r="GI2682" s="69"/>
      <c r="GJ2682" s="69"/>
      <c r="GK2682" s="69"/>
      <c r="GL2682" s="69"/>
      <c r="GM2682" s="69"/>
      <c r="GN2682" s="69"/>
      <c r="GO2682" s="69"/>
      <c r="GP2682" s="69"/>
      <c r="GQ2682" s="69"/>
      <c r="GR2682" s="69"/>
      <c r="GS2682" s="69"/>
      <c r="GT2682" s="69"/>
      <c r="GU2682" s="69"/>
      <c r="GV2682" s="69"/>
      <c r="GW2682" s="69"/>
      <c r="GX2682" s="69"/>
      <c r="GY2682" s="69"/>
      <c r="GZ2682" s="69"/>
      <c r="HA2682" s="69"/>
      <c r="HB2682" s="69"/>
      <c r="HC2682" s="69"/>
      <c r="HD2682" s="69"/>
      <c r="HE2682" s="69"/>
      <c r="HF2682" s="69"/>
      <c r="HG2682" s="69"/>
      <c r="HH2682" s="69"/>
      <c r="HI2682" s="69"/>
      <c r="HJ2682" s="69"/>
      <c r="HK2682" s="69"/>
      <c r="HL2682" s="69"/>
      <c r="HM2682" s="69"/>
      <c r="HN2682" s="69"/>
      <c r="HO2682" s="69"/>
      <c r="HP2682" s="69"/>
      <c r="HQ2682" s="69"/>
      <c r="HR2682" s="69"/>
      <c r="HS2682" s="69"/>
      <c r="HT2682" s="69"/>
      <c r="HU2682" s="69"/>
      <c r="HV2682" s="69"/>
      <c r="HW2682" s="69"/>
      <c r="HX2682" s="69"/>
      <c r="HY2682" s="69"/>
      <c r="HZ2682" s="69"/>
      <c r="IA2682" s="69"/>
      <c r="IB2682" s="69"/>
      <c r="IC2682" s="69"/>
      <c r="ID2682" s="69"/>
      <c r="IE2682" s="69"/>
      <c r="IF2682" s="69"/>
      <c r="IG2682" s="69"/>
      <c r="IH2682" s="69"/>
      <c r="II2682" s="69"/>
      <c r="IJ2682" s="69"/>
      <c r="IK2682" s="69"/>
      <c r="IL2682" s="69"/>
      <c r="IM2682" s="69"/>
      <c r="IN2682" s="69"/>
    </row>
    <row r="2683" spans="1:248" s="70" customFormat="1" ht="32.1" customHeight="1" x14ac:dyDescent="0.2">
      <c r="A2683" s="33" t="s">
        <v>1510</v>
      </c>
      <c r="B2683" s="83">
        <v>52356</v>
      </c>
      <c r="C2683" s="34" t="s">
        <v>1552</v>
      </c>
      <c r="D2683" s="314">
        <v>43650</v>
      </c>
      <c r="E2683" s="69"/>
      <c r="F2683" s="69"/>
      <c r="G2683" s="69"/>
      <c r="H2683" s="69"/>
      <c r="I2683" s="69"/>
      <c r="J2683" s="69"/>
      <c r="N2683" s="69"/>
      <c r="O2683" s="69"/>
      <c r="P2683" s="69"/>
      <c r="Q2683" s="69"/>
      <c r="R2683" s="69"/>
      <c r="S2683" s="69"/>
      <c r="T2683" s="69"/>
      <c r="U2683" s="69"/>
      <c r="V2683" s="69"/>
      <c r="W2683" s="69"/>
      <c r="X2683" s="69"/>
      <c r="Y2683" s="69"/>
      <c r="Z2683" s="69"/>
      <c r="AA2683" s="69"/>
      <c r="AB2683" s="69"/>
      <c r="AC2683" s="69"/>
      <c r="AD2683" s="69"/>
      <c r="AE2683" s="69"/>
      <c r="AF2683" s="69"/>
      <c r="AG2683" s="69"/>
      <c r="AH2683" s="69"/>
      <c r="AI2683" s="69"/>
      <c r="AJ2683" s="69"/>
      <c r="AK2683" s="69"/>
      <c r="AL2683" s="69"/>
      <c r="AM2683" s="69"/>
      <c r="AN2683" s="69"/>
      <c r="AO2683" s="69"/>
      <c r="AP2683" s="69"/>
      <c r="AQ2683" s="69"/>
      <c r="AR2683" s="69"/>
      <c r="AS2683" s="69"/>
      <c r="AT2683" s="69"/>
      <c r="AU2683" s="69"/>
      <c r="AV2683" s="69"/>
      <c r="AW2683" s="69"/>
      <c r="AX2683" s="69"/>
      <c r="AY2683" s="69"/>
      <c r="AZ2683" s="69"/>
      <c r="BA2683" s="69"/>
      <c r="BB2683" s="69"/>
      <c r="BC2683" s="69"/>
      <c r="BD2683" s="69"/>
      <c r="BE2683" s="69"/>
      <c r="BF2683" s="69"/>
      <c r="BG2683" s="69"/>
      <c r="BH2683" s="69"/>
      <c r="BI2683" s="69"/>
      <c r="BJ2683" s="69"/>
      <c r="BK2683" s="69"/>
      <c r="BL2683" s="69"/>
      <c r="BM2683" s="69"/>
      <c r="BN2683" s="69"/>
      <c r="BO2683" s="69"/>
      <c r="BP2683" s="69"/>
      <c r="BQ2683" s="69"/>
      <c r="BR2683" s="69"/>
      <c r="BS2683" s="69"/>
      <c r="BT2683" s="69"/>
      <c r="BU2683" s="69"/>
      <c r="BV2683" s="69"/>
      <c r="BW2683" s="69"/>
      <c r="BX2683" s="69"/>
      <c r="BY2683" s="69"/>
      <c r="BZ2683" s="69"/>
      <c r="CA2683" s="69"/>
      <c r="CB2683" s="69"/>
      <c r="CC2683" s="69"/>
      <c r="CD2683" s="69"/>
      <c r="CE2683" s="69"/>
      <c r="CF2683" s="69"/>
      <c r="CG2683" s="69"/>
      <c r="CH2683" s="69"/>
      <c r="CI2683" s="69"/>
      <c r="CJ2683" s="69"/>
      <c r="CK2683" s="69"/>
      <c r="CL2683" s="69"/>
      <c r="CM2683" s="69"/>
      <c r="CN2683" s="69"/>
      <c r="CO2683" s="69"/>
      <c r="CP2683" s="69"/>
      <c r="CQ2683" s="69"/>
      <c r="CR2683" s="69"/>
      <c r="CS2683" s="69"/>
      <c r="CT2683" s="69"/>
      <c r="CU2683" s="69"/>
      <c r="CV2683" s="69"/>
      <c r="CW2683" s="69"/>
      <c r="CX2683" s="69"/>
      <c r="CY2683" s="69"/>
      <c r="CZ2683" s="69"/>
      <c r="DA2683" s="69"/>
      <c r="DB2683" s="69"/>
      <c r="DC2683" s="69"/>
      <c r="DD2683" s="69"/>
      <c r="DE2683" s="69"/>
      <c r="DF2683" s="69"/>
      <c r="DG2683" s="69"/>
      <c r="DH2683" s="69"/>
      <c r="DI2683" s="69"/>
      <c r="DJ2683" s="69"/>
      <c r="DK2683" s="69"/>
      <c r="DL2683" s="69"/>
      <c r="DM2683" s="69"/>
      <c r="DN2683" s="69"/>
      <c r="DO2683" s="69"/>
      <c r="DP2683" s="69"/>
      <c r="DQ2683" s="69"/>
      <c r="DR2683" s="69"/>
      <c r="DS2683" s="69"/>
      <c r="DT2683" s="69"/>
      <c r="DU2683" s="69"/>
      <c r="DV2683" s="69"/>
      <c r="DW2683" s="69"/>
      <c r="DX2683" s="69"/>
      <c r="DY2683" s="69"/>
      <c r="DZ2683" s="69"/>
      <c r="EA2683" s="69"/>
      <c r="EB2683" s="69"/>
      <c r="EC2683" s="69"/>
      <c r="ED2683" s="69"/>
      <c r="EE2683" s="69"/>
      <c r="EF2683" s="69"/>
      <c r="EG2683" s="69"/>
      <c r="EH2683" s="69"/>
      <c r="EI2683" s="69"/>
      <c r="EJ2683" s="69"/>
      <c r="EK2683" s="69"/>
      <c r="EL2683" s="69"/>
      <c r="EM2683" s="69"/>
      <c r="EN2683" s="69"/>
      <c r="EO2683" s="69"/>
      <c r="EP2683" s="69"/>
      <c r="EQ2683" s="69"/>
      <c r="ER2683" s="69"/>
      <c r="ES2683" s="69"/>
      <c r="ET2683" s="69"/>
      <c r="EU2683" s="69"/>
      <c r="EV2683" s="69"/>
      <c r="EW2683" s="69"/>
      <c r="EX2683" s="69"/>
      <c r="EY2683" s="69"/>
      <c r="EZ2683" s="69"/>
      <c r="FA2683" s="69"/>
      <c r="FB2683" s="69"/>
      <c r="FC2683" s="69"/>
      <c r="FD2683" s="69"/>
      <c r="FE2683" s="69"/>
      <c r="FF2683" s="69"/>
      <c r="FG2683" s="69"/>
      <c r="FH2683" s="69"/>
      <c r="FI2683" s="69"/>
      <c r="FJ2683" s="69"/>
      <c r="FK2683" s="69"/>
      <c r="FL2683" s="69"/>
      <c r="FM2683" s="69"/>
      <c r="FN2683" s="69"/>
      <c r="FO2683" s="69"/>
      <c r="FP2683" s="69"/>
      <c r="FQ2683" s="69"/>
      <c r="FR2683" s="69"/>
      <c r="FS2683" s="69"/>
      <c r="FT2683" s="69"/>
      <c r="FU2683" s="69"/>
      <c r="FV2683" s="69"/>
      <c r="FW2683" s="69"/>
      <c r="FX2683" s="69"/>
      <c r="FY2683" s="69"/>
      <c r="FZ2683" s="69"/>
      <c r="GA2683" s="69"/>
      <c r="GB2683" s="69"/>
      <c r="GC2683" s="69"/>
      <c r="GD2683" s="69"/>
      <c r="GE2683" s="69"/>
      <c r="GF2683" s="69"/>
      <c r="GG2683" s="69"/>
      <c r="GH2683" s="69"/>
      <c r="GI2683" s="69"/>
      <c r="GJ2683" s="69"/>
      <c r="GK2683" s="69"/>
      <c r="GL2683" s="69"/>
      <c r="GM2683" s="69"/>
      <c r="GN2683" s="69"/>
      <c r="GO2683" s="69"/>
      <c r="GP2683" s="69"/>
      <c r="GQ2683" s="69"/>
      <c r="GR2683" s="69"/>
      <c r="GS2683" s="69"/>
      <c r="GT2683" s="69"/>
      <c r="GU2683" s="69"/>
      <c r="GV2683" s="69"/>
      <c r="GW2683" s="69"/>
      <c r="GX2683" s="69"/>
      <c r="GY2683" s="69"/>
      <c r="GZ2683" s="69"/>
      <c r="HA2683" s="69"/>
      <c r="HB2683" s="69"/>
      <c r="HC2683" s="69"/>
      <c r="HD2683" s="69"/>
      <c r="HE2683" s="69"/>
      <c r="HF2683" s="69"/>
      <c r="HG2683" s="69"/>
      <c r="HH2683" s="69"/>
      <c r="HI2683" s="69"/>
      <c r="HJ2683" s="69"/>
      <c r="HK2683" s="69"/>
      <c r="HL2683" s="69"/>
      <c r="HM2683" s="69"/>
      <c r="HN2683" s="69"/>
      <c r="HO2683" s="69"/>
      <c r="HP2683" s="69"/>
      <c r="HQ2683" s="69"/>
      <c r="HR2683" s="69"/>
      <c r="HS2683" s="69"/>
      <c r="HT2683" s="69"/>
      <c r="HU2683" s="69"/>
      <c r="HV2683" s="69"/>
      <c r="HW2683" s="69"/>
      <c r="HX2683" s="69"/>
      <c r="HY2683" s="69"/>
      <c r="HZ2683" s="69"/>
      <c r="IA2683" s="69"/>
      <c r="IB2683" s="69"/>
      <c r="IC2683" s="69"/>
      <c r="ID2683" s="69"/>
      <c r="IE2683" s="69"/>
      <c r="IF2683" s="69"/>
      <c r="IG2683" s="69"/>
      <c r="IH2683" s="69"/>
      <c r="II2683" s="69"/>
      <c r="IJ2683" s="69"/>
      <c r="IK2683" s="69"/>
      <c r="IL2683" s="69"/>
      <c r="IM2683" s="69"/>
      <c r="IN2683" s="69"/>
    </row>
    <row r="2684" spans="1:248" s="70" customFormat="1" ht="32.1" customHeight="1" x14ac:dyDescent="0.2">
      <c r="A2684" s="33" t="s">
        <v>1510</v>
      </c>
      <c r="B2684" s="83">
        <v>52357</v>
      </c>
      <c r="C2684" s="34" t="s">
        <v>1553</v>
      </c>
      <c r="D2684" s="314">
        <v>29300</v>
      </c>
      <c r="E2684" s="69"/>
      <c r="F2684" s="69"/>
      <c r="G2684" s="69"/>
      <c r="H2684" s="69"/>
      <c r="I2684" s="69"/>
      <c r="J2684" s="69"/>
      <c r="N2684" s="69"/>
      <c r="O2684" s="69"/>
      <c r="P2684" s="69"/>
      <c r="Q2684" s="69"/>
      <c r="R2684" s="69"/>
      <c r="S2684" s="69"/>
      <c r="T2684" s="69"/>
      <c r="U2684" s="69"/>
      <c r="V2684" s="69"/>
      <c r="W2684" s="69"/>
      <c r="X2684" s="69"/>
      <c r="Y2684" s="69"/>
      <c r="Z2684" s="69"/>
      <c r="AA2684" s="69"/>
      <c r="AB2684" s="69"/>
      <c r="AC2684" s="69"/>
      <c r="AD2684" s="69"/>
      <c r="AE2684" s="69"/>
      <c r="AF2684" s="69"/>
      <c r="AG2684" s="69"/>
      <c r="AH2684" s="69"/>
      <c r="AI2684" s="69"/>
      <c r="AJ2684" s="69"/>
      <c r="AK2684" s="69"/>
      <c r="AL2684" s="69"/>
      <c r="AM2684" s="69"/>
      <c r="AN2684" s="69"/>
      <c r="AO2684" s="69"/>
      <c r="AP2684" s="69"/>
      <c r="AQ2684" s="69"/>
      <c r="AR2684" s="69"/>
      <c r="AS2684" s="69"/>
      <c r="AT2684" s="69"/>
      <c r="AU2684" s="69"/>
      <c r="AV2684" s="69"/>
      <c r="AW2684" s="69"/>
      <c r="AX2684" s="69"/>
      <c r="AY2684" s="69"/>
      <c r="AZ2684" s="69"/>
      <c r="BA2684" s="69"/>
      <c r="BB2684" s="69"/>
      <c r="BC2684" s="69"/>
      <c r="BD2684" s="69"/>
      <c r="BE2684" s="69"/>
      <c r="BF2684" s="69"/>
      <c r="BG2684" s="69"/>
      <c r="BH2684" s="69"/>
      <c r="BI2684" s="69"/>
      <c r="BJ2684" s="69"/>
      <c r="BK2684" s="69"/>
      <c r="BL2684" s="69"/>
      <c r="BM2684" s="69"/>
      <c r="BN2684" s="69"/>
      <c r="BO2684" s="69"/>
      <c r="BP2684" s="69"/>
      <c r="BQ2684" s="69"/>
      <c r="BR2684" s="69"/>
      <c r="BS2684" s="69"/>
      <c r="BT2684" s="69"/>
      <c r="BU2684" s="69"/>
      <c r="BV2684" s="69"/>
      <c r="BW2684" s="69"/>
      <c r="BX2684" s="69"/>
      <c r="BY2684" s="69"/>
      <c r="BZ2684" s="69"/>
      <c r="CA2684" s="69"/>
      <c r="CB2684" s="69"/>
      <c r="CC2684" s="69"/>
      <c r="CD2684" s="69"/>
      <c r="CE2684" s="69"/>
      <c r="CF2684" s="69"/>
      <c r="CG2684" s="69"/>
      <c r="CH2684" s="69"/>
      <c r="CI2684" s="69"/>
      <c r="CJ2684" s="69"/>
      <c r="CK2684" s="69"/>
      <c r="CL2684" s="69"/>
      <c r="CM2684" s="69"/>
      <c r="CN2684" s="69"/>
      <c r="CO2684" s="69"/>
      <c r="CP2684" s="69"/>
      <c r="CQ2684" s="69"/>
      <c r="CR2684" s="69"/>
      <c r="CS2684" s="69"/>
      <c r="CT2684" s="69"/>
      <c r="CU2684" s="69"/>
      <c r="CV2684" s="69"/>
      <c r="CW2684" s="69"/>
      <c r="CX2684" s="69"/>
      <c r="CY2684" s="69"/>
      <c r="CZ2684" s="69"/>
      <c r="DA2684" s="69"/>
      <c r="DB2684" s="69"/>
      <c r="DC2684" s="69"/>
      <c r="DD2684" s="69"/>
      <c r="DE2684" s="69"/>
      <c r="DF2684" s="69"/>
      <c r="DG2684" s="69"/>
      <c r="DH2684" s="69"/>
      <c r="DI2684" s="69"/>
      <c r="DJ2684" s="69"/>
      <c r="DK2684" s="69"/>
      <c r="DL2684" s="69"/>
      <c r="DM2684" s="69"/>
      <c r="DN2684" s="69"/>
      <c r="DO2684" s="69"/>
      <c r="DP2684" s="69"/>
      <c r="DQ2684" s="69"/>
      <c r="DR2684" s="69"/>
      <c r="DS2684" s="69"/>
      <c r="DT2684" s="69"/>
      <c r="DU2684" s="69"/>
      <c r="DV2684" s="69"/>
      <c r="DW2684" s="69"/>
      <c r="DX2684" s="69"/>
      <c r="DY2684" s="69"/>
      <c r="DZ2684" s="69"/>
      <c r="EA2684" s="69"/>
      <c r="EB2684" s="69"/>
      <c r="EC2684" s="69"/>
      <c r="ED2684" s="69"/>
      <c r="EE2684" s="69"/>
      <c r="EF2684" s="69"/>
      <c r="EG2684" s="69"/>
      <c r="EH2684" s="69"/>
      <c r="EI2684" s="69"/>
      <c r="EJ2684" s="69"/>
      <c r="EK2684" s="69"/>
      <c r="EL2684" s="69"/>
      <c r="EM2684" s="69"/>
      <c r="EN2684" s="69"/>
      <c r="EO2684" s="69"/>
      <c r="EP2684" s="69"/>
      <c r="EQ2684" s="69"/>
      <c r="ER2684" s="69"/>
      <c r="ES2684" s="69"/>
      <c r="ET2684" s="69"/>
      <c r="EU2684" s="69"/>
      <c r="EV2684" s="69"/>
      <c r="EW2684" s="69"/>
      <c r="EX2684" s="69"/>
      <c r="EY2684" s="69"/>
      <c r="EZ2684" s="69"/>
      <c r="FA2684" s="69"/>
      <c r="FB2684" s="69"/>
      <c r="FC2684" s="69"/>
      <c r="FD2684" s="69"/>
      <c r="FE2684" s="69"/>
      <c r="FF2684" s="69"/>
      <c r="FG2684" s="69"/>
      <c r="FH2684" s="69"/>
      <c r="FI2684" s="69"/>
      <c r="FJ2684" s="69"/>
      <c r="FK2684" s="69"/>
      <c r="FL2684" s="69"/>
      <c r="FM2684" s="69"/>
      <c r="FN2684" s="69"/>
      <c r="FO2684" s="69"/>
      <c r="FP2684" s="69"/>
      <c r="FQ2684" s="69"/>
      <c r="FR2684" s="69"/>
      <c r="FS2684" s="69"/>
      <c r="FT2684" s="69"/>
      <c r="FU2684" s="69"/>
      <c r="FV2684" s="69"/>
      <c r="FW2684" s="69"/>
      <c r="FX2684" s="69"/>
      <c r="FY2684" s="69"/>
      <c r="FZ2684" s="69"/>
      <c r="GA2684" s="69"/>
      <c r="GB2684" s="69"/>
      <c r="GC2684" s="69"/>
      <c r="GD2684" s="69"/>
      <c r="GE2684" s="69"/>
      <c r="GF2684" s="69"/>
      <c r="GG2684" s="69"/>
      <c r="GH2684" s="69"/>
      <c r="GI2684" s="69"/>
      <c r="GJ2684" s="69"/>
      <c r="GK2684" s="69"/>
      <c r="GL2684" s="69"/>
      <c r="GM2684" s="69"/>
      <c r="GN2684" s="69"/>
      <c r="GO2684" s="69"/>
      <c r="GP2684" s="69"/>
      <c r="GQ2684" s="69"/>
      <c r="GR2684" s="69"/>
      <c r="GS2684" s="69"/>
      <c r="GT2684" s="69"/>
      <c r="GU2684" s="69"/>
      <c r="GV2684" s="69"/>
      <c r="GW2684" s="69"/>
      <c r="GX2684" s="69"/>
      <c r="GY2684" s="69"/>
      <c r="GZ2684" s="69"/>
      <c r="HA2684" s="69"/>
      <c r="HB2684" s="69"/>
      <c r="HC2684" s="69"/>
      <c r="HD2684" s="69"/>
      <c r="HE2684" s="69"/>
      <c r="HF2684" s="69"/>
      <c r="HG2684" s="69"/>
      <c r="HH2684" s="69"/>
      <c r="HI2684" s="69"/>
      <c r="HJ2684" s="69"/>
      <c r="HK2684" s="69"/>
      <c r="HL2684" s="69"/>
      <c r="HM2684" s="69"/>
      <c r="HN2684" s="69"/>
      <c r="HO2684" s="69"/>
      <c r="HP2684" s="69"/>
      <c r="HQ2684" s="69"/>
      <c r="HR2684" s="69"/>
      <c r="HS2684" s="69"/>
      <c r="HT2684" s="69"/>
      <c r="HU2684" s="69"/>
      <c r="HV2684" s="69"/>
      <c r="HW2684" s="69"/>
      <c r="HX2684" s="69"/>
      <c r="HY2684" s="69"/>
      <c r="HZ2684" s="69"/>
      <c r="IA2684" s="69"/>
      <c r="IB2684" s="69"/>
      <c r="IC2684" s="69"/>
      <c r="ID2684" s="69"/>
      <c r="IE2684" s="69"/>
      <c r="IF2684" s="69"/>
      <c r="IG2684" s="69"/>
      <c r="IH2684" s="69"/>
      <c r="II2684" s="69"/>
      <c r="IJ2684" s="69"/>
      <c r="IK2684" s="69"/>
      <c r="IL2684" s="69"/>
      <c r="IM2684" s="69"/>
      <c r="IN2684" s="69"/>
    </row>
    <row r="2685" spans="1:248" s="70" customFormat="1" ht="32.1" customHeight="1" x14ac:dyDescent="0.2">
      <c r="A2685" s="33" t="s">
        <v>1510</v>
      </c>
      <c r="B2685" s="83">
        <v>52358</v>
      </c>
      <c r="C2685" s="34" t="s">
        <v>1554</v>
      </c>
      <c r="D2685" s="314">
        <v>32420</v>
      </c>
      <c r="E2685" s="69"/>
      <c r="F2685" s="69"/>
      <c r="G2685" s="69"/>
      <c r="H2685" s="69"/>
      <c r="I2685" s="69"/>
      <c r="J2685" s="69"/>
      <c r="N2685" s="69"/>
      <c r="O2685" s="69"/>
      <c r="P2685" s="69"/>
      <c r="Q2685" s="69"/>
      <c r="R2685" s="69"/>
      <c r="S2685" s="69"/>
      <c r="T2685" s="69"/>
      <c r="U2685" s="69"/>
      <c r="V2685" s="69"/>
      <c r="W2685" s="69"/>
      <c r="X2685" s="69"/>
      <c r="Y2685" s="69"/>
      <c r="Z2685" s="69"/>
      <c r="AA2685" s="69"/>
      <c r="AB2685" s="69"/>
      <c r="AC2685" s="69"/>
      <c r="AD2685" s="69"/>
      <c r="AE2685" s="69"/>
      <c r="AF2685" s="69"/>
      <c r="AG2685" s="69"/>
      <c r="AH2685" s="69"/>
      <c r="AI2685" s="69"/>
      <c r="AJ2685" s="69"/>
      <c r="AK2685" s="69"/>
      <c r="AL2685" s="69"/>
      <c r="AM2685" s="69"/>
      <c r="AN2685" s="69"/>
      <c r="AO2685" s="69"/>
      <c r="AP2685" s="69"/>
      <c r="AQ2685" s="69"/>
      <c r="AR2685" s="69"/>
      <c r="AS2685" s="69"/>
      <c r="AT2685" s="69"/>
      <c r="AU2685" s="69"/>
      <c r="AV2685" s="69"/>
      <c r="AW2685" s="69"/>
      <c r="AX2685" s="69"/>
      <c r="AY2685" s="69"/>
      <c r="AZ2685" s="69"/>
      <c r="BA2685" s="69"/>
      <c r="BB2685" s="69"/>
      <c r="BC2685" s="69"/>
      <c r="BD2685" s="69"/>
      <c r="BE2685" s="69"/>
      <c r="BF2685" s="69"/>
      <c r="BG2685" s="69"/>
      <c r="BH2685" s="69"/>
      <c r="BI2685" s="69"/>
      <c r="BJ2685" s="69"/>
      <c r="BK2685" s="69"/>
      <c r="BL2685" s="69"/>
      <c r="BM2685" s="69"/>
      <c r="BN2685" s="69"/>
      <c r="BO2685" s="69"/>
      <c r="BP2685" s="69"/>
      <c r="BQ2685" s="69"/>
      <c r="BR2685" s="69"/>
      <c r="BS2685" s="69"/>
      <c r="BT2685" s="69"/>
      <c r="BU2685" s="69"/>
      <c r="BV2685" s="69"/>
      <c r="BW2685" s="69"/>
      <c r="BX2685" s="69"/>
      <c r="BY2685" s="69"/>
      <c r="BZ2685" s="69"/>
      <c r="CA2685" s="69"/>
      <c r="CB2685" s="69"/>
      <c r="CC2685" s="69"/>
      <c r="CD2685" s="69"/>
      <c r="CE2685" s="69"/>
      <c r="CF2685" s="69"/>
      <c r="CG2685" s="69"/>
      <c r="CH2685" s="69"/>
      <c r="CI2685" s="69"/>
      <c r="CJ2685" s="69"/>
      <c r="CK2685" s="69"/>
      <c r="CL2685" s="69"/>
      <c r="CM2685" s="69"/>
      <c r="CN2685" s="69"/>
      <c r="CO2685" s="69"/>
      <c r="CP2685" s="69"/>
      <c r="CQ2685" s="69"/>
      <c r="CR2685" s="69"/>
      <c r="CS2685" s="69"/>
      <c r="CT2685" s="69"/>
      <c r="CU2685" s="69"/>
      <c r="CV2685" s="69"/>
      <c r="CW2685" s="69"/>
      <c r="CX2685" s="69"/>
      <c r="CY2685" s="69"/>
      <c r="CZ2685" s="69"/>
      <c r="DA2685" s="69"/>
      <c r="DB2685" s="69"/>
      <c r="DC2685" s="69"/>
      <c r="DD2685" s="69"/>
      <c r="DE2685" s="69"/>
      <c r="DF2685" s="69"/>
      <c r="DG2685" s="69"/>
      <c r="DH2685" s="69"/>
      <c r="DI2685" s="69"/>
      <c r="DJ2685" s="69"/>
      <c r="DK2685" s="69"/>
      <c r="DL2685" s="69"/>
      <c r="DM2685" s="69"/>
      <c r="DN2685" s="69"/>
      <c r="DO2685" s="69"/>
      <c r="DP2685" s="69"/>
      <c r="DQ2685" s="69"/>
      <c r="DR2685" s="69"/>
      <c r="DS2685" s="69"/>
      <c r="DT2685" s="69"/>
      <c r="DU2685" s="69"/>
      <c r="DV2685" s="69"/>
      <c r="DW2685" s="69"/>
      <c r="DX2685" s="69"/>
      <c r="DY2685" s="69"/>
      <c r="DZ2685" s="69"/>
      <c r="EA2685" s="69"/>
      <c r="EB2685" s="69"/>
      <c r="EC2685" s="69"/>
      <c r="ED2685" s="69"/>
      <c r="EE2685" s="69"/>
      <c r="EF2685" s="69"/>
      <c r="EG2685" s="69"/>
      <c r="EH2685" s="69"/>
      <c r="EI2685" s="69"/>
      <c r="EJ2685" s="69"/>
      <c r="EK2685" s="69"/>
      <c r="EL2685" s="69"/>
      <c r="EM2685" s="69"/>
      <c r="EN2685" s="69"/>
      <c r="EO2685" s="69"/>
      <c r="EP2685" s="69"/>
      <c r="EQ2685" s="69"/>
      <c r="ER2685" s="69"/>
      <c r="ES2685" s="69"/>
      <c r="ET2685" s="69"/>
      <c r="EU2685" s="69"/>
      <c r="EV2685" s="69"/>
      <c r="EW2685" s="69"/>
      <c r="EX2685" s="69"/>
      <c r="EY2685" s="69"/>
      <c r="EZ2685" s="69"/>
      <c r="FA2685" s="69"/>
      <c r="FB2685" s="69"/>
      <c r="FC2685" s="69"/>
      <c r="FD2685" s="69"/>
      <c r="FE2685" s="69"/>
      <c r="FF2685" s="69"/>
      <c r="FG2685" s="69"/>
      <c r="FH2685" s="69"/>
      <c r="FI2685" s="69"/>
      <c r="FJ2685" s="69"/>
      <c r="FK2685" s="69"/>
      <c r="FL2685" s="69"/>
      <c r="FM2685" s="69"/>
      <c r="FN2685" s="69"/>
      <c r="FO2685" s="69"/>
      <c r="FP2685" s="69"/>
      <c r="FQ2685" s="69"/>
      <c r="FR2685" s="69"/>
      <c r="FS2685" s="69"/>
      <c r="FT2685" s="69"/>
      <c r="FU2685" s="69"/>
      <c r="FV2685" s="69"/>
      <c r="FW2685" s="69"/>
      <c r="FX2685" s="69"/>
      <c r="FY2685" s="69"/>
      <c r="FZ2685" s="69"/>
      <c r="GA2685" s="69"/>
      <c r="GB2685" s="69"/>
      <c r="GC2685" s="69"/>
      <c r="GD2685" s="69"/>
      <c r="GE2685" s="69"/>
      <c r="GF2685" s="69"/>
      <c r="GG2685" s="69"/>
      <c r="GH2685" s="69"/>
      <c r="GI2685" s="69"/>
      <c r="GJ2685" s="69"/>
      <c r="GK2685" s="69"/>
      <c r="GL2685" s="69"/>
      <c r="GM2685" s="69"/>
      <c r="GN2685" s="69"/>
      <c r="GO2685" s="69"/>
      <c r="GP2685" s="69"/>
      <c r="GQ2685" s="69"/>
      <c r="GR2685" s="69"/>
      <c r="GS2685" s="69"/>
      <c r="GT2685" s="69"/>
      <c r="GU2685" s="69"/>
      <c r="GV2685" s="69"/>
      <c r="GW2685" s="69"/>
      <c r="GX2685" s="69"/>
      <c r="GY2685" s="69"/>
      <c r="GZ2685" s="69"/>
      <c r="HA2685" s="69"/>
      <c r="HB2685" s="69"/>
      <c r="HC2685" s="69"/>
      <c r="HD2685" s="69"/>
      <c r="HE2685" s="69"/>
      <c r="HF2685" s="69"/>
      <c r="HG2685" s="69"/>
      <c r="HH2685" s="69"/>
      <c r="HI2685" s="69"/>
      <c r="HJ2685" s="69"/>
      <c r="HK2685" s="69"/>
      <c r="HL2685" s="69"/>
      <c r="HM2685" s="69"/>
      <c r="HN2685" s="69"/>
      <c r="HO2685" s="69"/>
      <c r="HP2685" s="69"/>
      <c r="HQ2685" s="69"/>
      <c r="HR2685" s="69"/>
      <c r="HS2685" s="69"/>
      <c r="HT2685" s="69"/>
      <c r="HU2685" s="69"/>
      <c r="HV2685" s="69"/>
      <c r="HW2685" s="69"/>
      <c r="HX2685" s="69"/>
      <c r="HY2685" s="69"/>
      <c r="HZ2685" s="69"/>
      <c r="IA2685" s="69"/>
      <c r="IB2685" s="69"/>
      <c r="IC2685" s="69"/>
      <c r="ID2685" s="69"/>
      <c r="IE2685" s="69"/>
      <c r="IF2685" s="69"/>
      <c r="IG2685" s="69"/>
      <c r="IH2685" s="69"/>
      <c r="II2685" s="69"/>
      <c r="IJ2685" s="69"/>
      <c r="IK2685" s="69"/>
      <c r="IL2685" s="69"/>
      <c r="IM2685" s="69"/>
      <c r="IN2685" s="69"/>
    </row>
    <row r="2686" spans="1:248" s="70" customFormat="1" ht="32.1" customHeight="1" x14ac:dyDescent="0.2">
      <c r="A2686" s="33" t="s">
        <v>1510</v>
      </c>
      <c r="B2686" s="83">
        <v>52359</v>
      </c>
      <c r="C2686" s="34" t="s">
        <v>1555</v>
      </c>
      <c r="D2686" s="314">
        <v>31300</v>
      </c>
      <c r="E2686" s="69"/>
      <c r="F2686" s="69"/>
      <c r="G2686" s="69"/>
      <c r="H2686" s="69"/>
      <c r="I2686" s="69"/>
      <c r="J2686" s="69"/>
      <c r="N2686" s="69"/>
      <c r="O2686" s="69"/>
      <c r="P2686" s="69"/>
      <c r="Q2686" s="69"/>
      <c r="R2686" s="69"/>
      <c r="S2686" s="69"/>
      <c r="T2686" s="69"/>
      <c r="U2686" s="69"/>
      <c r="V2686" s="69"/>
      <c r="W2686" s="69"/>
      <c r="X2686" s="69"/>
      <c r="Y2686" s="69"/>
      <c r="Z2686" s="69"/>
      <c r="AA2686" s="69"/>
      <c r="AB2686" s="69"/>
      <c r="AC2686" s="69"/>
      <c r="AD2686" s="69"/>
      <c r="AE2686" s="69"/>
      <c r="AF2686" s="69"/>
      <c r="AG2686" s="69"/>
      <c r="AH2686" s="69"/>
      <c r="AI2686" s="69"/>
      <c r="AJ2686" s="69"/>
      <c r="AK2686" s="69"/>
      <c r="AL2686" s="69"/>
      <c r="AM2686" s="69"/>
      <c r="AN2686" s="69"/>
      <c r="AO2686" s="69"/>
      <c r="AP2686" s="69"/>
      <c r="AQ2686" s="69"/>
      <c r="AR2686" s="69"/>
      <c r="AS2686" s="69"/>
      <c r="AT2686" s="69"/>
      <c r="AU2686" s="69"/>
      <c r="AV2686" s="69"/>
      <c r="AW2686" s="69"/>
      <c r="AX2686" s="69"/>
      <c r="AY2686" s="69"/>
      <c r="AZ2686" s="69"/>
      <c r="BA2686" s="69"/>
      <c r="BB2686" s="69"/>
      <c r="BC2686" s="69"/>
      <c r="BD2686" s="69"/>
      <c r="BE2686" s="69"/>
      <c r="BF2686" s="69"/>
      <c r="BG2686" s="69"/>
      <c r="BH2686" s="69"/>
      <c r="BI2686" s="69"/>
      <c r="BJ2686" s="69"/>
      <c r="BK2686" s="69"/>
      <c r="BL2686" s="69"/>
      <c r="BM2686" s="69"/>
      <c r="BN2686" s="69"/>
      <c r="BO2686" s="69"/>
      <c r="BP2686" s="69"/>
      <c r="BQ2686" s="69"/>
      <c r="BR2686" s="69"/>
      <c r="BS2686" s="69"/>
      <c r="BT2686" s="69"/>
      <c r="BU2686" s="69"/>
      <c r="BV2686" s="69"/>
      <c r="BW2686" s="69"/>
      <c r="BX2686" s="69"/>
      <c r="BY2686" s="69"/>
      <c r="BZ2686" s="69"/>
      <c r="CA2686" s="69"/>
      <c r="CB2686" s="69"/>
      <c r="CC2686" s="69"/>
      <c r="CD2686" s="69"/>
      <c r="CE2686" s="69"/>
      <c r="CF2686" s="69"/>
      <c r="CG2686" s="69"/>
      <c r="CH2686" s="69"/>
      <c r="CI2686" s="69"/>
      <c r="CJ2686" s="69"/>
      <c r="CK2686" s="69"/>
      <c r="CL2686" s="69"/>
      <c r="CM2686" s="69"/>
      <c r="CN2686" s="69"/>
      <c r="CO2686" s="69"/>
      <c r="CP2686" s="69"/>
      <c r="CQ2686" s="69"/>
      <c r="CR2686" s="69"/>
      <c r="CS2686" s="69"/>
      <c r="CT2686" s="69"/>
      <c r="CU2686" s="69"/>
      <c r="CV2686" s="69"/>
      <c r="CW2686" s="69"/>
      <c r="CX2686" s="69"/>
      <c r="CY2686" s="69"/>
      <c r="CZ2686" s="69"/>
      <c r="DA2686" s="69"/>
      <c r="DB2686" s="69"/>
      <c r="DC2686" s="69"/>
      <c r="DD2686" s="69"/>
      <c r="DE2686" s="69"/>
      <c r="DF2686" s="69"/>
      <c r="DG2686" s="69"/>
      <c r="DH2686" s="69"/>
      <c r="DI2686" s="69"/>
      <c r="DJ2686" s="69"/>
      <c r="DK2686" s="69"/>
      <c r="DL2686" s="69"/>
      <c r="DM2686" s="69"/>
      <c r="DN2686" s="69"/>
      <c r="DO2686" s="69"/>
      <c r="DP2686" s="69"/>
      <c r="DQ2686" s="69"/>
      <c r="DR2686" s="69"/>
      <c r="DS2686" s="69"/>
      <c r="DT2686" s="69"/>
      <c r="DU2686" s="69"/>
      <c r="DV2686" s="69"/>
      <c r="DW2686" s="69"/>
      <c r="DX2686" s="69"/>
      <c r="DY2686" s="69"/>
      <c r="DZ2686" s="69"/>
      <c r="EA2686" s="69"/>
      <c r="EB2686" s="69"/>
      <c r="EC2686" s="69"/>
      <c r="ED2686" s="69"/>
      <c r="EE2686" s="69"/>
      <c r="EF2686" s="69"/>
      <c r="EG2686" s="69"/>
      <c r="EH2686" s="69"/>
      <c r="EI2686" s="69"/>
      <c r="EJ2686" s="69"/>
      <c r="EK2686" s="69"/>
      <c r="EL2686" s="69"/>
      <c r="EM2686" s="69"/>
      <c r="EN2686" s="69"/>
      <c r="EO2686" s="69"/>
      <c r="EP2686" s="69"/>
      <c r="EQ2686" s="69"/>
      <c r="ER2686" s="69"/>
      <c r="ES2686" s="69"/>
      <c r="ET2686" s="69"/>
      <c r="EU2686" s="69"/>
      <c r="EV2686" s="69"/>
      <c r="EW2686" s="69"/>
      <c r="EX2686" s="69"/>
      <c r="EY2686" s="69"/>
      <c r="EZ2686" s="69"/>
      <c r="FA2686" s="69"/>
      <c r="FB2686" s="69"/>
      <c r="FC2686" s="69"/>
      <c r="FD2686" s="69"/>
      <c r="FE2686" s="69"/>
      <c r="FF2686" s="69"/>
      <c r="FG2686" s="69"/>
      <c r="FH2686" s="69"/>
      <c r="FI2686" s="69"/>
      <c r="FJ2686" s="69"/>
      <c r="FK2686" s="69"/>
      <c r="FL2686" s="69"/>
      <c r="FM2686" s="69"/>
      <c r="FN2686" s="69"/>
      <c r="FO2686" s="69"/>
      <c r="FP2686" s="69"/>
      <c r="FQ2686" s="69"/>
      <c r="FR2686" s="69"/>
      <c r="FS2686" s="69"/>
      <c r="FT2686" s="69"/>
      <c r="FU2686" s="69"/>
      <c r="FV2686" s="69"/>
      <c r="FW2686" s="69"/>
      <c r="FX2686" s="69"/>
      <c r="FY2686" s="69"/>
      <c r="FZ2686" s="69"/>
      <c r="GA2686" s="69"/>
      <c r="GB2686" s="69"/>
      <c r="GC2686" s="69"/>
      <c r="GD2686" s="69"/>
      <c r="GE2686" s="69"/>
      <c r="GF2686" s="69"/>
      <c r="GG2686" s="69"/>
      <c r="GH2686" s="69"/>
      <c r="GI2686" s="69"/>
      <c r="GJ2686" s="69"/>
      <c r="GK2686" s="69"/>
      <c r="GL2686" s="69"/>
      <c r="GM2686" s="69"/>
      <c r="GN2686" s="69"/>
      <c r="GO2686" s="69"/>
      <c r="GP2686" s="69"/>
      <c r="GQ2686" s="69"/>
      <c r="GR2686" s="69"/>
      <c r="GS2686" s="69"/>
      <c r="GT2686" s="69"/>
      <c r="GU2686" s="69"/>
      <c r="GV2686" s="69"/>
      <c r="GW2686" s="69"/>
      <c r="GX2686" s="69"/>
      <c r="GY2686" s="69"/>
      <c r="GZ2686" s="69"/>
      <c r="HA2686" s="69"/>
      <c r="HB2686" s="69"/>
      <c r="HC2686" s="69"/>
      <c r="HD2686" s="69"/>
      <c r="HE2686" s="69"/>
      <c r="HF2686" s="69"/>
      <c r="HG2686" s="69"/>
      <c r="HH2686" s="69"/>
      <c r="HI2686" s="69"/>
      <c r="HJ2686" s="69"/>
      <c r="HK2686" s="69"/>
      <c r="HL2686" s="69"/>
      <c r="HM2686" s="69"/>
      <c r="HN2686" s="69"/>
      <c r="HO2686" s="69"/>
      <c r="HP2686" s="69"/>
      <c r="HQ2686" s="69"/>
      <c r="HR2686" s="69"/>
      <c r="HS2686" s="69"/>
      <c r="HT2686" s="69"/>
      <c r="HU2686" s="69"/>
      <c r="HV2686" s="69"/>
      <c r="HW2686" s="69"/>
      <c r="HX2686" s="69"/>
      <c r="HY2686" s="69"/>
      <c r="HZ2686" s="69"/>
      <c r="IA2686" s="69"/>
      <c r="IB2686" s="69"/>
      <c r="IC2686" s="69"/>
      <c r="ID2686" s="69"/>
      <c r="IE2686" s="69"/>
      <c r="IF2686" s="69"/>
      <c r="IG2686" s="69"/>
      <c r="IH2686" s="69"/>
      <c r="II2686" s="69"/>
      <c r="IJ2686" s="69"/>
      <c r="IK2686" s="69"/>
      <c r="IL2686" s="69"/>
      <c r="IM2686" s="69"/>
      <c r="IN2686" s="69"/>
    </row>
    <row r="2687" spans="1:248" s="70" customFormat="1" ht="47.1" customHeight="1" x14ac:dyDescent="0.2">
      <c r="A2687" s="33" t="s">
        <v>1510</v>
      </c>
      <c r="B2687" s="83">
        <v>52360</v>
      </c>
      <c r="C2687" s="34" t="s">
        <v>1556</v>
      </c>
      <c r="D2687" s="314">
        <v>34420</v>
      </c>
      <c r="E2687" s="69"/>
      <c r="F2687" s="69"/>
      <c r="G2687" s="69"/>
      <c r="H2687" s="69"/>
      <c r="I2687" s="69"/>
      <c r="J2687" s="69"/>
      <c r="N2687" s="69"/>
      <c r="O2687" s="69"/>
      <c r="P2687" s="69"/>
      <c r="Q2687" s="69"/>
      <c r="R2687" s="69"/>
      <c r="S2687" s="69"/>
      <c r="T2687" s="69"/>
      <c r="U2687" s="69"/>
      <c r="V2687" s="69"/>
      <c r="W2687" s="69"/>
      <c r="X2687" s="69"/>
      <c r="Y2687" s="69"/>
      <c r="Z2687" s="69"/>
      <c r="AA2687" s="69"/>
      <c r="AB2687" s="69"/>
      <c r="AC2687" s="69"/>
      <c r="AD2687" s="69"/>
      <c r="AE2687" s="69"/>
      <c r="AF2687" s="69"/>
      <c r="AG2687" s="69"/>
      <c r="AH2687" s="69"/>
      <c r="AI2687" s="69"/>
      <c r="AJ2687" s="69"/>
      <c r="AK2687" s="69"/>
      <c r="AL2687" s="69"/>
      <c r="AM2687" s="69"/>
      <c r="AN2687" s="69"/>
      <c r="AO2687" s="69"/>
      <c r="AP2687" s="69"/>
      <c r="AQ2687" s="69"/>
      <c r="AR2687" s="69"/>
      <c r="AS2687" s="69"/>
      <c r="AT2687" s="69"/>
      <c r="AU2687" s="69"/>
      <c r="AV2687" s="69"/>
      <c r="AW2687" s="69"/>
      <c r="AX2687" s="69"/>
      <c r="AY2687" s="69"/>
      <c r="AZ2687" s="69"/>
      <c r="BA2687" s="69"/>
      <c r="BB2687" s="69"/>
      <c r="BC2687" s="69"/>
      <c r="BD2687" s="69"/>
      <c r="BE2687" s="69"/>
      <c r="BF2687" s="69"/>
      <c r="BG2687" s="69"/>
      <c r="BH2687" s="69"/>
      <c r="BI2687" s="69"/>
      <c r="BJ2687" s="69"/>
      <c r="BK2687" s="69"/>
      <c r="BL2687" s="69"/>
      <c r="BM2687" s="69"/>
      <c r="BN2687" s="69"/>
      <c r="BO2687" s="69"/>
      <c r="BP2687" s="69"/>
      <c r="BQ2687" s="69"/>
      <c r="BR2687" s="69"/>
      <c r="BS2687" s="69"/>
      <c r="BT2687" s="69"/>
      <c r="BU2687" s="69"/>
      <c r="BV2687" s="69"/>
      <c r="BW2687" s="69"/>
      <c r="BX2687" s="69"/>
      <c r="BY2687" s="69"/>
      <c r="BZ2687" s="69"/>
      <c r="CA2687" s="69"/>
      <c r="CB2687" s="69"/>
      <c r="CC2687" s="69"/>
      <c r="CD2687" s="69"/>
      <c r="CE2687" s="69"/>
      <c r="CF2687" s="69"/>
      <c r="CG2687" s="69"/>
      <c r="CH2687" s="69"/>
      <c r="CI2687" s="69"/>
      <c r="CJ2687" s="69"/>
      <c r="CK2687" s="69"/>
      <c r="CL2687" s="69"/>
      <c r="CM2687" s="69"/>
      <c r="CN2687" s="69"/>
      <c r="CO2687" s="69"/>
      <c r="CP2687" s="69"/>
      <c r="CQ2687" s="69"/>
      <c r="CR2687" s="69"/>
      <c r="CS2687" s="69"/>
      <c r="CT2687" s="69"/>
      <c r="CU2687" s="69"/>
      <c r="CV2687" s="69"/>
      <c r="CW2687" s="69"/>
      <c r="CX2687" s="69"/>
      <c r="CY2687" s="69"/>
      <c r="CZ2687" s="69"/>
      <c r="DA2687" s="69"/>
      <c r="DB2687" s="69"/>
      <c r="DC2687" s="69"/>
      <c r="DD2687" s="69"/>
      <c r="DE2687" s="69"/>
      <c r="DF2687" s="69"/>
      <c r="DG2687" s="69"/>
      <c r="DH2687" s="69"/>
      <c r="DI2687" s="69"/>
      <c r="DJ2687" s="69"/>
      <c r="DK2687" s="69"/>
      <c r="DL2687" s="69"/>
      <c r="DM2687" s="69"/>
      <c r="DN2687" s="69"/>
      <c r="DO2687" s="69"/>
      <c r="DP2687" s="69"/>
      <c r="DQ2687" s="69"/>
      <c r="DR2687" s="69"/>
      <c r="DS2687" s="69"/>
      <c r="DT2687" s="69"/>
      <c r="DU2687" s="69"/>
      <c r="DV2687" s="69"/>
      <c r="DW2687" s="69"/>
      <c r="DX2687" s="69"/>
      <c r="DY2687" s="69"/>
      <c r="DZ2687" s="69"/>
      <c r="EA2687" s="69"/>
      <c r="EB2687" s="69"/>
      <c r="EC2687" s="69"/>
      <c r="ED2687" s="69"/>
      <c r="EE2687" s="69"/>
      <c r="EF2687" s="69"/>
      <c r="EG2687" s="69"/>
      <c r="EH2687" s="69"/>
      <c r="EI2687" s="69"/>
      <c r="EJ2687" s="69"/>
      <c r="EK2687" s="69"/>
      <c r="EL2687" s="69"/>
      <c r="EM2687" s="69"/>
      <c r="EN2687" s="69"/>
      <c r="EO2687" s="69"/>
      <c r="EP2687" s="69"/>
      <c r="EQ2687" s="69"/>
      <c r="ER2687" s="69"/>
      <c r="ES2687" s="69"/>
      <c r="ET2687" s="69"/>
      <c r="EU2687" s="69"/>
      <c r="EV2687" s="69"/>
      <c r="EW2687" s="69"/>
      <c r="EX2687" s="69"/>
      <c r="EY2687" s="69"/>
      <c r="EZ2687" s="69"/>
      <c r="FA2687" s="69"/>
      <c r="FB2687" s="69"/>
      <c r="FC2687" s="69"/>
      <c r="FD2687" s="69"/>
      <c r="FE2687" s="69"/>
      <c r="FF2687" s="69"/>
      <c r="FG2687" s="69"/>
      <c r="FH2687" s="69"/>
      <c r="FI2687" s="69"/>
      <c r="FJ2687" s="69"/>
      <c r="FK2687" s="69"/>
      <c r="FL2687" s="69"/>
      <c r="FM2687" s="69"/>
      <c r="FN2687" s="69"/>
      <c r="FO2687" s="69"/>
      <c r="FP2687" s="69"/>
      <c r="FQ2687" s="69"/>
      <c r="FR2687" s="69"/>
      <c r="FS2687" s="69"/>
      <c r="FT2687" s="69"/>
      <c r="FU2687" s="69"/>
      <c r="FV2687" s="69"/>
      <c r="FW2687" s="69"/>
      <c r="FX2687" s="69"/>
      <c r="FY2687" s="69"/>
      <c r="FZ2687" s="69"/>
      <c r="GA2687" s="69"/>
      <c r="GB2687" s="69"/>
      <c r="GC2687" s="69"/>
      <c r="GD2687" s="69"/>
      <c r="GE2687" s="69"/>
      <c r="GF2687" s="69"/>
      <c r="GG2687" s="69"/>
      <c r="GH2687" s="69"/>
      <c r="GI2687" s="69"/>
      <c r="GJ2687" s="69"/>
      <c r="GK2687" s="69"/>
      <c r="GL2687" s="69"/>
      <c r="GM2687" s="69"/>
      <c r="GN2687" s="69"/>
      <c r="GO2687" s="69"/>
      <c r="GP2687" s="69"/>
      <c r="GQ2687" s="69"/>
      <c r="GR2687" s="69"/>
      <c r="GS2687" s="69"/>
      <c r="GT2687" s="69"/>
      <c r="GU2687" s="69"/>
      <c r="GV2687" s="69"/>
      <c r="GW2687" s="69"/>
      <c r="GX2687" s="69"/>
      <c r="GY2687" s="69"/>
      <c r="GZ2687" s="69"/>
      <c r="HA2687" s="69"/>
      <c r="HB2687" s="69"/>
      <c r="HC2687" s="69"/>
      <c r="HD2687" s="69"/>
      <c r="HE2687" s="69"/>
      <c r="HF2687" s="69"/>
      <c r="HG2687" s="69"/>
      <c r="HH2687" s="69"/>
      <c r="HI2687" s="69"/>
      <c r="HJ2687" s="69"/>
      <c r="HK2687" s="69"/>
      <c r="HL2687" s="69"/>
      <c r="HM2687" s="69"/>
      <c r="HN2687" s="69"/>
      <c r="HO2687" s="69"/>
      <c r="HP2687" s="69"/>
      <c r="HQ2687" s="69"/>
      <c r="HR2687" s="69"/>
      <c r="HS2687" s="69"/>
      <c r="HT2687" s="69"/>
      <c r="HU2687" s="69"/>
      <c r="HV2687" s="69"/>
      <c r="HW2687" s="69"/>
      <c r="HX2687" s="69"/>
      <c r="HY2687" s="69"/>
      <c r="HZ2687" s="69"/>
      <c r="IA2687" s="69"/>
      <c r="IB2687" s="69"/>
      <c r="IC2687" s="69"/>
      <c r="ID2687" s="69"/>
      <c r="IE2687" s="69"/>
      <c r="IF2687" s="69"/>
      <c r="IG2687" s="69"/>
      <c r="IH2687" s="69"/>
      <c r="II2687" s="69"/>
      <c r="IJ2687" s="69"/>
      <c r="IK2687" s="69"/>
      <c r="IL2687" s="69"/>
      <c r="IM2687" s="69"/>
      <c r="IN2687" s="69"/>
    </row>
    <row r="2688" spans="1:248" s="70" customFormat="1" ht="32.1" customHeight="1" x14ac:dyDescent="0.2">
      <c r="A2688" s="33" t="s">
        <v>1510</v>
      </c>
      <c r="B2688" s="83">
        <v>52361</v>
      </c>
      <c r="C2688" s="34" t="s">
        <v>1557</v>
      </c>
      <c r="D2688" s="314">
        <v>32650</v>
      </c>
      <c r="E2688" s="69"/>
      <c r="F2688" s="69"/>
      <c r="G2688" s="69"/>
      <c r="H2688" s="69"/>
      <c r="I2688" s="69"/>
      <c r="J2688" s="69"/>
      <c r="N2688" s="69"/>
      <c r="O2688" s="69"/>
      <c r="P2688" s="69"/>
      <c r="Q2688" s="69"/>
      <c r="R2688" s="69"/>
      <c r="S2688" s="69"/>
      <c r="T2688" s="69"/>
      <c r="U2688" s="69"/>
      <c r="V2688" s="69"/>
      <c r="W2688" s="69"/>
      <c r="X2688" s="69"/>
      <c r="Y2688" s="69"/>
      <c r="Z2688" s="69"/>
      <c r="AA2688" s="69"/>
      <c r="AB2688" s="69"/>
      <c r="AC2688" s="69"/>
      <c r="AD2688" s="69"/>
      <c r="AE2688" s="69"/>
      <c r="AF2688" s="69"/>
      <c r="AG2688" s="69"/>
      <c r="AH2688" s="69"/>
      <c r="AI2688" s="69"/>
      <c r="AJ2688" s="69"/>
      <c r="AK2688" s="69"/>
      <c r="AL2688" s="69"/>
      <c r="AM2688" s="69"/>
      <c r="AN2688" s="69"/>
      <c r="AO2688" s="69"/>
      <c r="AP2688" s="69"/>
      <c r="AQ2688" s="69"/>
      <c r="AR2688" s="69"/>
      <c r="AS2688" s="69"/>
      <c r="AT2688" s="69"/>
      <c r="AU2688" s="69"/>
      <c r="AV2688" s="69"/>
      <c r="AW2688" s="69"/>
      <c r="AX2688" s="69"/>
      <c r="AY2688" s="69"/>
      <c r="AZ2688" s="69"/>
      <c r="BA2688" s="69"/>
      <c r="BB2688" s="69"/>
      <c r="BC2688" s="69"/>
      <c r="BD2688" s="69"/>
      <c r="BE2688" s="69"/>
      <c r="BF2688" s="69"/>
      <c r="BG2688" s="69"/>
      <c r="BH2688" s="69"/>
      <c r="BI2688" s="69"/>
      <c r="BJ2688" s="69"/>
      <c r="BK2688" s="69"/>
      <c r="BL2688" s="69"/>
      <c r="BM2688" s="69"/>
      <c r="BN2688" s="69"/>
      <c r="BO2688" s="69"/>
      <c r="BP2688" s="69"/>
      <c r="BQ2688" s="69"/>
      <c r="BR2688" s="69"/>
      <c r="BS2688" s="69"/>
      <c r="BT2688" s="69"/>
      <c r="BU2688" s="69"/>
      <c r="BV2688" s="69"/>
      <c r="BW2688" s="69"/>
      <c r="BX2688" s="69"/>
      <c r="BY2688" s="69"/>
      <c r="BZ2688" s="69"/>
      <c r="CA2688" s="69"/>
      <c r="CB2688" s="69"/>
      <c r="CC2688" s="69"/>
      <c r="CD2688" s="69"/>
      <c r="CE2688" s="69"/>
      <c r="CF2688" s="69"/>
      <c r="CG2688" s="69"/>
      <c r="CH2688" s="69"/>
      <c r="CI2688" s="69"/>
      <c r="CJ2688" s="69"/>
      <c r="CK2688" s="69"/>
      <c r="CL2688" s="69"/>
      <c r="CM2688" s="69"/>
      <c r="CN2688" s="69"/>
      <c r="CO2688" s="69"/>
      <c r="CP2688" s="69"/>
      <c r="CQ2688" s="69"/>
      <c r="CR2688" s="69"/>
      <c r="CS2688" s="69"/>
      <c r="CT2688" s="69"/>
      <c r="CU2688" s="69"/>
      <c r="CV2688" s="69"/>
      <c r="CW2688" s="69"/>
      <c r="CX2688" s="69"/>
      <c r="CY2688" s="69"/>
      <c r="CZ2688" s="69"/>
      <c r="DA2688" s="69"/>
      <c r="DB2688" s="69"/>
      <c r="DC2688" s="69"/>
      <c r="DD2688" s="69"/>
      <c r="DE2688" s="69"/>
      <c r="DF2688" s="69"/>
      <c r="DG2688" s="69"/>
      <c r="DH2688" s="69"/>
      <c r="DI2688" s="69"/>
      <c r="DJ2688" s="69"/>
      <c r="DK2688" s="69"/>
      <c r="DL2688" s="69"/>
      <c r="DM2688" s="69"/>
      <c r="DN2688" s="69"/>
      <c r="DO2688" s="69"/>
      <c r="DP2688" s="69"/>
      <c r="DQ2688" s="69"/>
      <c r="DR2688" s="69"/>
      <c r="DS2688" s="69"/>
      <c r="DT2688" s="69"/>
      <c r="DU2688" s="69"/>
      <c r="DV2688" s="69"/>
      <c r="DW2688" s="69"/>
      <c r="DX2688" s="69"/>
      <c r="DY2688" s="69"/>
      <c r="DZ2688" s="69"/>
      <c r="EA2688" s="69"/>
      <c r="EB2688" s="69"/>
      <c r="EC2688" s="69"/>
      <c r="ED2688" s="69"/>
      <c r="EE2688" s="69"/>
      <c r="EF2688" s="69"/>
      <c r="EG2688" s="69"/>
      <c r="EH2688" s="69"/>
      <c r="EI2688" s="69"/>
      <c r="EJ2688" s="69"/>
      <c r="EK2688" s="69"/>
      <c r="EL2688" s="69"/>
      <c r="EM2688" s="69"/>
      <c r="EN2688" s="69"/>
      <c r="EO2688" s="69"/>
      <c r="EP2688" s="69"/>
      <c r="EQ2688" s="69"/>
      <c r="ER2688" s="69"/>
      <c r="ES2688" s="69"/>
      <c r="ET2688" s="69"/>
      <c r="EU2688" s="69"/>
      <c r="EV2688" s="69"/>
      <c r="EW2688" s="69"/>
      <c r="EX2688" s="69"/>
      <c r="EY2688" s="69"/>
      <c r="EZ2688" s="69"/>
      <c r="FA2688" s="69"/>
      <c r="FB2688" s="69"/>
      <c r="FC2688" s="69"/>
      <c r="FD2688" s="69"/>
      <c r="FE2688" s="69"/>
      <c r="FF2688" s="69"/>
      <c r="FG2688" s="69"/>
      <c r="FH2688" s="69"/>
      <c r="FI2688" s="69"/>
      <c r="FJ2688" s="69"/>
      <c r="FK2688" s="69"/>
      <c r="FL2688" s="69"/>
      <c r="FM2688" s="69"/>
      <c r="FN2688" s="69"/>
      <c r="FO2688" s="69"/>
      <c r="FP2688" s="69"/>
      <c r="FQ2688" s="69"/>
      <c r="FR2688" s="69"/>
      <c r="FS2688" s="69"/>
      <c r="FT2688" s="69"/>
      <c r="FU2688" s="69"/>
      <c r="FV2688" s="69"/>
      <c r="FW2688" s="69"/>
      <c r="FX2688" s="69"/>
      <c r="FY2688" s="69"/>
      <c r="FZ2688" s="69"/>
      <c r="GA2688" s="69"/>
      <c r="GB2688" s="69"/>
      <c r="GC2688" s="69"/>
      <c r="GD2688" s="69"/>
      <c r="GE2688" s="69"/>
      <c r="GF2688" s="69"/>
      <c r="GG2688" s="69"/>
      <c r="GH2688" s="69"/>
      <c r="GI2688" s="69"/>
      <c r="GJ2688" s="69"/>
      <c r="GK2688" s="69"/>
      <c r="GL2688" s="69"/>
      <c r="GM2688" s="69"/>
      <c r="GN2688" s="69"/>
      <c r="GO2688" s="69"/>
      <c r="GP2688" s="69"/>
      <c r="GQ2688" s="69"/>
      <c r="GR2688" s="69"/>
      <c r="GS2688" s="69"/>
      <c r="GT2688" s="69"/>
      <c r="GU2688" s="69"/>
      <c r="GV2688" s="69"/>
      <c r="GW2688" s="69"/>
      <c r="GX2688" s="69"/>
      <c r="GY2688" s="69"/>
      <c r="GZ2688" s="69"/>
      <c r="HA2688" s="69"/>
      <c r="HB2688" s="69"/>
      <c r="HC2688" s="69"/>
      <c r="HD2688" s="69"/>
      <c r="HE2688" s="69"/>
      <c r="HF2688" s="69"/>
      <c r="HG2688" s="69"/>
      <c r="HH2688" s="69"/>
      <c r="HI2688" s="69"/>
      <c r="HJ2688" s="69"/>
      <c r="HK2688" s="69"/>
      <c r="HL2688" s="69"/>
      <c r="HM2688" s="69"/>
      <c r="HN2688" s="69"/>
      <c r="HO2688" s="69"/>
      <c r="HP2688" s="69"/>
      <c r="HQ2688" s="69"/>
      <c r="HR2688" s="69"/>
      <c r="HS2688" s="69"/>
      <c r="HT2688" s="69"/>
      <c r="HU2688" s="69"/>
      <c r="HV2688" s="69"/>
      <c r="HW2688" s="69"/>
      <c r="HX2688" s="69"/>
      <c r="HY2688" s="69"/>
      <c r="HZ2688" s="69"/>
      <c r="IA2688" s="69"/>
      <c r="IB2688" s="69"/>
      <c r="IC2688" s="69"/>
      <c r="ID2688" s="69"/>
      <c r="IE2688" s="69"/>
      <c r="IF2688" s="69"/>
      <c r="IG2688" s="69"/>
      <c r="IH2688" s="69"/>
      <c r="II2688" s="69"/>
      <c r="IJ2688" s="69"/>
      <c r="IK2688" s="69"/>
      <c r="IL2688" s="69"/>
      <c r="IM2688" s="69"/>
      <c r="IN2688" s="69"/>
    </row>
    <row r="2689" spans="1:248" s="70" customFormat="1" ht="32.1" customHeight="1" x14ac:dyDescent="0.2">
      <c r="A2689" s="33" t="s">
        <v>1510</v>
      </c>
      <c r="B2689" s="83">
        <v>52362</v>
      </c>
      <c r="C2689" s="34" t="s">
        <v>1558</v>
      </c>
      <c r="D2689" s="314">
        <v>37230</v>
      </c>
      <c r="E2689" s="69"/>
      <c r="F2689" s="69"/>
      <c r="G2689" s="69"/>
      <c r="H2689" s="69"/>
      <c r="I2689" s="69"/>
      <c r="J2689" s="69"/>
      <c r="N2689" s="69"/>
      <c r="O2689" s="69"/>
      <c r="P2689" s="69"/>
      <c r="Q2689" s="69"/>
      <c r="R2689" s="69"/>
      <c r="S2689" s="69"/>
      <c r="T2689" s="69"/>
      <c r="U2689" s="69"/>
      <c r="V2689" s="69"/>
      <c r="W2689" s="69"/>
      <c r="X2689" s="69"/>
      <c r="Y2689" s="69"/>
      <c r="Z2689" s="69"/>
      <c r="AA2689" s="69"/>
      <c r="AB2689" s="69"/>
      <c r="AC2689" s="69"/>
      <c r="AD2689" s="69"/>
      <c r="AE2689" s="69"/>
      <c r="AF2689" s="69"/>
      <c r="AG2689" s="69"/>
      <c r="AH2689" s="69"/>
      <c r="AI2689" s="69"/>
      <c r="AJ2689" s="69"/>
      <c r="AK2689" s="69"/>
      <c r="AL2689" s="69"/>
      <c r="AM2689" s="69"/>
      <c r="AN2689" s="69"/>
      <c r="AO2689" s="69"/>
      <c r="AP2689" s="69"/>
      <c r="AQ2689" s="69"/>
      <c r="AR2689" s="69"/>
      <c r="AS2689" s="69"/>
      <c r="AT2689" s="69"/>
      <c r="AU2689" s="69"/>
      <c r="AV2689" s="69"/>
      <c r="AW2689" s="69"/>
      <c r="AX2689" s="69"/>
      <c r="AY2689" s="69"/>
      <c r="AZ2689" s="69"/>
      <c r="BA2689" s="69"/>
      <c r="BB2689" s="69"/>
      <c r="BC2689" s="69"/>
      <c r="BD2689" s="69"/>
      <c r="BE2689" s="69"/>
      <c r="BF2689" s="69"/>
      <c r="BG2689" s="69"/>
      <c r="BH2689" s="69"/>
      <c r="BI2689" s="69"/>
      <c r="BJ2689" s="69"/>
      <c r="BK2689" s="69"/>
      <c r="BL2689" s="69"/>
      <c r="BM2689" s="69"/>
      <c r="BN2689" s="69"/>
      <c r="BO2689" s="69"/>
      <c r="BP2689" s="69"/>
      <c r="BQ2689" s="69"/>
      <c r="BR2689" s="69"/>
      <c r="BS2689" s="69"/>
      <c r="BT2689" s="69"/>
      <c r="BU2689" s="69"/>
      <c r="BV2689" s="69"/>
      <c r="BW2689" s="69"/>
      <c r="BX2689" s="69"/>
      <c r="BY2689" s="69"/>
      <c r="BZ2689" s="69"/>
      <c r="CA2689" s="69"/>
      <c r="CB2689" s="69"/>
      <c r="CC2689" s="69"/>
      <c r="CD2689" s="69"/>
      <c r="CE2689" s="69"/>
      <c r="CF2689" s="69"/>
      <c r="CG2689" s="69"/>
      <c r="CH2689" s="69"/>
      <c r="CI2689" s="69"/>
      <c r="CJ2689" s="69"/>
      <c r="CK2689" s="69"/>
      <c r="CL2689" s="69"/>
      <c r="CM2689" s="69"/>
      <c r="CN2689" s="69"/>
      <c r="CO2689" s="69"/>
      <c r="CP2689" s="69"/>
      <c r="CQ2689" s="69"/>
      <c r="CR2689" s="69"/>
      <c r="CS2689" s="69"/>
      <c r="CT2689" s="69"/>
      <c r="CU2689" s="69"/>
      <c r="CV2689" s="69"/>
      <c r="CW2689" s="69"/>
      <c r="CX2689" s="69"/>
      <c r="CY2689" s="69"/>
      <c r="CZ2689" s="69"/>
      <c r="DA2689" s="69"/>
      <c r="DB2689" s="69"/>
      <c r="DC2689" s="69"/>
      <c r="DD2689" s="69"/>
      <c r="DE2689" s="69"/>
      <c r="DF2689" s="69"/>
      <c r="DG2689" s="69"/>
      <c r="DH2689" s="69"/>
      <c r="DI2689" s="69"/>
      <c r="DJ2689" s="69"/>
      <c r="DK2689" s="69"/>
      <c r="DL2689" s="69"/>
      <c r="DM2689" s="69"/>
      <c r="DN2689" s="69"/>
      <c r="DO2689" s="69"/>
      <c r="DP2689" s="69"/>
      <c r="DQ2689" s="69"/>
      <c r="DR2689" s="69"/>
      <c r="DS2689" s="69"/>
      <c r="DT2689" s="69"/>
      <c r="DU2689" s="69"/>
      <c r="DV2689" s="69"/>
      <c r="DW2689" s="69"/>
      <c r="DX2689" s="69"/>
      <c r="DY2689" s="69"/>
      <c r="DZ2689" s="69"/>
      <c r="EA2689" s="69"/>
      <c r="EB2689" s="69"/>
      <c r="EC2689" s="69"/>
      <c r="ED2689" s="69"/>
      <c r="EE2689" s="69"/>
      <c r="EF2689" s="69"/>
      <c r="EG2689" s="69"/>
      <c r="EH2689" s="69"/>
      <c r="EI2689" s="69"/>
      <c r="EJ2689" s="69"/>
      <c r="EK2689" s="69"/>
      <c r="EL2689" s="69"/>
      <c r="EM2689" s="69"/>
      <c r="EN2689" s="69"/>
      <c r="EO2689" s="69"/>
      <c r="EP2689" s="69"/>
      <c r="EQ2689" s="69"/>
      <c r="ER2689" s="69"/>
      <c r="ES2689" s="69"/>
      <c r="ET2689" s="69"/>
      <c r="EU2689" s="69"/>
      <c r="EV2689" s="69"/>
      <c r="EW2689" s="69"/>
      <c r="EX2689" s="69"/>
      <c r="EY2689" s="69"/>
      <c r="EZ2689" s="69"/>
      <c r="FA2689" s="69"/>
      <c r="FB2689" s="69"/>
      <c r="FC2689" s="69"/>
      <c r="FD2689" s="69"/>
      <c r="FE2689" s="69"/>
      <c r="FF2689" s="69"/>
      <c r="FG2689" s="69"/>
      <c r="FH2689" s="69"/>
      <c r="FI2689" s="69"/>
      <c r="FJ2689" s="69"/>
      <c r="FK2689" s="69"/>
      <c r="FL2689" s="69"/>
      <c r="FM2689" s="69"/>
      <c r="FN2689" s="69"/>
      <c r="FO2689" s="69"/>
      <c r="FP2689" s="69"/>
      <c r="FQ2689" s="69"/>
      <c r="FR2689" s="69"/>
      <c r="FS2689" s="69"/>
      <c r="FT2689" s="69"/>
      <c r="FU2689" s="69"/>
      <c r="FV2689" s="69"/>
      <c r="FW2689" s="69"/>
      <c r="FX2689" s="69"/>
      <c r="FY2689" s="69"/>
      <c r="FZ2689" s="69"/>
      <c r="GA2689" s="69"/>
      <c r="GB2689" s="69"/>
      <c r="GC2689" s="69"/>
      <c r="GD2689" s="69"/>
      <c r="GE2689" s="69"/>
      <c r="GF2689" s="69"/>
      <c r="GG2689" s="69"/>
      <c r="GH2689" s="69"/>
      <c r="GI2689" s="69"/>
      <c r="GJ2689" s="69"/>
      <c r="GK2689" s="69"/>
      <c r="GL2689" s="69"/>
      <c r="GM2689" s="69"/>
      <c r="GN2689" s="69"/>
      <c r="GO2689" s="69"/>
      <c r="GP2689" s="69"/>
      <c r="GQ2689" s="69"/>
      <c r="GR2689" s="69"/>
      <c r="GS2689" s="69"/>
      <c r="GT2689" s="69"/>
      <c r="GU2689" s="69"/>
      <c r="GV2689" s="69"/>
      <c r="GW2689" s="69"/>
      <c r="GX2689" s="69"/>
      <c r="GY2689" s="69"/>
      <c r="GZ2689" s="69"/>
      <c r="HA2689" s="69"/>
      <c r="HB2689" s="69"/>
      <c r="HC2689" s="69"/>
      <c r="HD2689" s="69"/>
      <c r="HE2689" s="69"/>
      <c r="HF2689" s="69"/>
      <c r="HG2689" s="69"/>
      <c r="HH2689" s="69"/>
      <c r="HI2689" s="69"/>
      <c r="HJ2689" s="69"/>
      <c r="HK2689" s="69"/>
      <c r="HL2689" s="69"/>
      <c r="HM2689" s="69"/>
      <c r="HN2689" s="69"/>
      <c r="HO2689" s="69"/>
      <c r="HP2689" s="69"/>
      <c r="HQ2689" s="69"/>
      <c r="HR2689" s="69"/>
      <c r="HS2689" s="69"/>
      <c r="HT2689" s="69"/>
      <c r="HU2689" s="69"/>
      <c r="HV2689" s="69"/>
      <c r="HW2689" s="69"/>
      <c r="HX2689" s="69"/>
      <c r="HY2689" s="69"/>
      <c r="HZ2689" s="69"/>
      <c r="IA2689" s="69"/>
      <c r="IB2689" s="69"/>
      <c r="IC2689" s="69"/>
      <c r="ID2689" s="69"/>
      <c r="IE2689" s="69"/>
      <c r="IF2689" s="69"/>
      <c r="IG2689" s="69"/>
      <c r="IH2689" s="69"/>
      <c r="II2689" s="69"/>
      <c r="IJ2689" s="69"/>
      <c r="IK2689" s="69"/>
      <c r="IL2689" s="69"/>
      <c r="IM2689" s="69"/>
      <c r="IN2689" s="69"/>
    </row>
    <row r="2690" spans="1:248" s="70" customFormat="1" ht="32.1" customHeight="1" x14ac:dyDescent="0.2">
      <c r="A2690" s="33" t="s">
        <v>1510</v>
      </c>
      <c r="B2690" s="83">
        <v>52363</v>
      </c>
      <c r="C2690" s="34" t="s">
        <v>1559</v>
      </c>
      <c r="D2690" s="314">
        <v>39650</v>
      </c>
      <c r="E2690" s="69"/>
      <c r="F2690" s="69"/>
      <c r="G2690" s="69"/>
      <c r="H2690" s="69"/>
      <c r="I2690" s="69"/>
      <c r="J2690" s="69"/>
      <c r="N2690" s="69"/>
      <c r="O2690" s="69"/>
      <c r="P2690" s="69"/>
      <c r="Q2690" s="69"/>
      <c r="R2690" s="69"/>
      <c r="S2690" s="69"/>
      <c r="T2690" s="69"/>
      <c r="U2690" s="69"/>
      <c r="V2690" s="69"/>
      <c r="W2690" s="69"/>
      <c r="X2690" s="69"/>
      <c r="Y2690" s="69"/>
      <c r="Z2690" s="69"/>
      <c r="AA2690" s="69"/>
      <c r="AB2690" s="69"/>
      <c r="AC2690" s="69"/>
      <c r="AD2690" s="69"/>
      <c r="AE2690" s="69"/>
      <c r="AF2690" s="69"/>
      <c r="AG2690" s="69"/>
      <c r="AH2690" s="69"/>
      <c r="AI2690" s="69"/>
      <c r="AJ2690" s="69"/>
      <c r="AK2690" s="69"/>
      <c r="AL2690" s="69"/>
      <c r="AM2690" s="69"/>
      <c r="AN2690" s="69"/>
      <c r="AO2690" s="69"/>
      <c r="AP2690" s="69"/>
      <c r="AQ2690" s="69"/>
      <c r="AR2690" s="69"/>
      <c r="AS2690" s="69"/>
      <c r="AT2690" s="69"/>
      <c r="AU2690" s="69"/>
      <c r="AV2690" s="69"/>
      <c r="AW2690" s="69"/>
      <c r="AX2690" s="69"/>
      <c r="AY2690" s="69"/>
      <c r="AZ2690" s="69"/>
      <c r="BA2690" s="69"/>
      <c r="BB2690" s="69"/>
      <c r="BC2690" s="69"/>
      <c r="BD2690" s="69"/>
      <c r="BE2690" s="69"/>
      <c r="BF2690" s="69"/>
      <c r="BG2690" s="69"/>
      <c r="BH2690" s="69"/>
      <c r="BI2690" s="69"/>
      <c r="BJ2690" s="69"/>
      <c r="BK2690" s="69"/>
      <c r="BL2690" s="69"/>
      <c r="BM2690" s="69"/>
      <c r="BN2690" s="69"/>
      <c r="BO2690" s="69"/>
      <c r="BP2690" s="69"/>
      <c r="BQ2690" s="69"/>
      <c r="BR2690" s="69"/>
      <c r="BS2690" s="69"/>
      <c r="BT2690" s="69"/>
      <c r="BU2690" s="69"/>
      <c r="BV2690" s="69"/>
      <c r="BW2690" s="69"/>
      <c r="BX2690" s="69"/>
      <c r="BY2690" s="69"/>
      <c r="BZ2690" s="69"/>
      <c r="CA2690" s="69"/>
      <c r="CB2690" s="69"/>
      <c r="CC2690" s="69"/>
      <c r="CD2690" s="69"/>
      <c r="CE2690" s="69"/>
      <c r="CF2690" s="69"/>
      <c r="CG2690" s="69"/>
      <c r="CH2690" s="69"/>
      <c r="CI2690" s="69"/>
      <c r="CJ2690" s="69"/>
      <c r="CK2690" s="69"/>
      <c r="CL2690" s="69"/>
      <c r="CM2690" s="69"/>
      <c r="CN2690" s="69"/>
      <c r="CO2690" s="69"/>
      <c r="CP2690" s="69"/>
      <c r="CQ2690" s="69"/>
      <c r="CR2690" s="69"/>
      <c r="CS2690" s="69"/>
      <c r="CT2690" s="69"/>
      <c r="CU2690" s="69"/>
      <c r="CV2690" s="69"/>
      <c r="CW2690" s="69"/>
      <c r="CX2690" s="69"/>
      <c r="CY2690" s="69"/>
      <c r="CZ2690" s="69"/>
      <c r="DA2690" s="69"/>
      <c r="DB2690" s="69"/>
      <c r="DC2690" s="69"/>
      <c r="DD2690" s="69"/>
      <c r="DE2690" s="69"/>
      <c r="DF2690" s="69"/>
      <c r="DG2690" s="69"/>
      <c r="DH2690" s="69"/>
      <c r="DI2690" s="69"/>
      <c r="DJ2690" s="69"/>
      <c r="DK2690" s="69"/>
      <c r="DL2690" s="69"/>
      <c r="DM2690" s="69"/>
      <c r="DN2690" s="69"/>
      <c r="DO2690" s="69"/>
      <c r="DP2690" s="69"/>
      <c r="DQ2690" s="69"/>
      <c r="DR2690" s="69"/>
      <c r="DS2690" s="69"/>
      <c r="DT2690" s="69"/>
      <c r="DU2690" s="69"/>
      <c r="DV2690" s="69"/>
      <c r="DW2690" s="69"/>
      <c r="DX2690" s="69"/>
      <c r="DY2690" s="69"/>
      <c r="DZ2690" s="69"/>
      <c r="EA2690" s="69"/>
      <c r="EB2690" s="69"/>
      <c r="EC2690" s="69"/>
      <c r="ED2690" s="69"/>
      <c r="EE2690" s="69"/>
      <c r="EF2690" s="69"/>
      <c r="EG2690" s="69"/>
      <c r="EH2690" s="69"/>
      <c r="EI2690" s="69"/>
      <c r="EJ2690" s="69"/>
      <c r="EK2690" s="69"/>
      <c r="EL2690" s="69"/>
      <c r="EM2690" s="69"/>
      <c r="EN2690" s="69"/>
      <c r="EO2690" s="69"/>
      <c r="EP2690" s="69"/>
      <c r="EQ2690" s="69"/>
      <c r="ER2690" s="69"/>
      <c r="ES2690" s="69"/>
      <c r="ET2690" s="69"/>
      <c r="EU2690" s="69"/>
      <c r="EV2690" s="69"/>
      <c r="EW2690" s="69"/>
      <c r="EX2690" s="69"/>
      <c r="EY2690" s="69"/>
      <c r="EZ2690" s="69"/>
      <c r="FA2690" s="69"/>
      <c r="FB2690" s="69"/>
      <c r="FC2690" s="69"/>
      <c r="FD2690" s="69"/>
      <c r="FE2690" s="69"/>
      <c r="FF2690" s="69"/>
      <c r="FG2690" s="69"/>
      <c r="FH2690" s="69"/>
      <c r="FI2690" s="69"/>
      <c r="FJ2690" s="69"/>
      <c r="FK2690" s="69"/>
      <c r="FL2690" s="69"/>
      <c r="FM2690" s="69"/>
      <c r="FN2690" s="69"/>
      <c r="FO2690" s="69"/>
      <c r="FP2690" s="69"/>
      <c r="FQ2690" s="69"/>
      <c r="FR2690" s="69"/>
      <c r="FS2690" s="69"/>
      <c r="FT2690" s="69"/>
      <c r="FU2690" s="69"/>
      <c r="FV2690" s="69"/>
      <c r="FW2690" s="69"/>
      <c r="FX2690" s="69"/>
      <c r="FY2690" s="69"/>
      <c r="FZ2690" s="69"/>
      <c r="GA2690" s="69"/>
      <c r="GB2690" s="69"/>
      <c r="GC2690" s="69"/>
      <c r="GD2690" s="69"/>
      <c r="GE2690" s="69"/>
      <c r="GF2690" s="69"/>
      <c r="GG2690" s="69"/>
      <c r="GH2690" s="69"/>
      <c r="GI2690" s="69"/>
      <c r="GJ2690" s="69"/>
      <c r="GK2690" s="69"/>
      <c r="GL2690" s="69"/>
      <c r="GM2690" s="69"/>
      <c r="GN2690" s="69"/>
      <c r="GO2690" s="69"/>
      <c r="GP2690" s="69"/>
      <c r="GQ2690" s="69"/>
      <c r="GR2690" s="69"/>
      <c r="GS2690" s="69"/>
      <c r="GT2690" s="69"/>
      <c r="GU2690" s="69"/>
      <c r="GV2690" s="69"/>
      <c r="GW2690" s="69"/>
      <c r="GX2690" s="69"/>
      <c r="GY2690" s="69"/>
      <c r="GZ2690" s="69"/>
      <c r="HA2690" s="69"/>
      <c r="HB2690" s="69"/>
      <c r="HC2690" s="69"/>
      <c r="HD2690" s="69"/>
      <c r="HE2690" s="69"/>
      <c r="HF2690" s="69"/>
      <c r="HG2690" s="69"/>
      <c r="HH2690" s="69"/>
      <c r="HI2690" s="69"/>
      <c r="HJ2690" s="69"/>
      <c r="HK2690" s="69"/>
      <c r="HL2690" s="69"/>
      <c r="HM2690" s="69"/>
      <c r="HN2690" s="69"/>
      <c r="HO2690" s="69"/>
      <c r="HP2690" s="69"/>
      <c r="HQ2690" s="69"/>
      <c r="HR2690" s="69"/>
      <c r="HS2690" s="69"/>
      <c r="HT2690" s="69"/>
      <c r="HU2690" s="69"/>
      <c r="HV2690" s="69"/>
      <c r="HW2690" s="69"/>
      <c r="HX2690" s="69"/>
      <c r="HY2690" s="69"/>
      <c r="HZ2690" s="69"/>
      <c r="IA2690" s="69"/>
      <c r="IB2690" s="69"/>
      <c r="IC2690" s="69"/>
      <c r="ID2690" s="69"/>
      <c r="IE2690" s="69"/>
      <c r="IF2690" s="69"/>
      <c r="IG2690" s="69"/>
      <c r="IH2690" s="69"/>
      <c r="II2690" s="69"/>
      <c r="IJ2690" s="69"/>
      <c r="IK2690" s="69"/>
      <c r="IL2690" s="69"/>
      <c r="IM2690" s="69"/>
      <c r="IN2690" s="69"/>
    </row>
    <row r="2691" spans="1:248" s="70" customFormat="1" ht="32.1" customHeight="1" x14ac:dyDescent="0.2">
      <c r="A2691" s="33" t="s">
        <v>1510</v>
      </c>
      <c r="B2691" s="83">
        <v>52364</v>
      </c>
      <c r="C2691" s="34" t="s">
        <v>1560</v>
      </c>
      <c r="D2691" s="314">
        <v>43630</v>
      </c>
      <c r="E2691" s="69"/>
      <c r="F2691" s="69"/>
      <c r="G2691" s="69"/>
      <c r="H2691" s="69"/>
      <c r="I2691" s="69"/>
      <c r="J2691" s="69"/>
      <c r="N2691" s="69"/>
      <c r="O2691" s="69"/>
      <c r="P2691" s="69"/>
      <c r="Q2691" s="69"/>
      <c r="R2691" s="69"/>
      <c r="S2691" s="69"/>
      <c r="T2691" s="69"/>
      <c r="U2691" s="69"/>
      <c r="V2691" s="69"/>
      <c r="W2691" s="69"/>
      <c r="X2691" s="69"/>
      <c r="Y2691" s="69"/>
      <c r="Z2691" s="69"/>
      <c r="AA2691" s="69"/>
      <c r="AB2691" s="69"/>
      <c r="AC2691" s="69"/>
      <c r="AD2691" s="69"/>
      <c r="AE2691" s="69"/>
      <c r="AF2691" s="69"/>
      <c r="AG2691" s="69"/>
      <c r="AH2691" s="69"/>
      <c r="AI2691" s="69"/>
      <c r="AJ2691" s="69"/>
      <c r="AK2691" s="69"/>
      <c r="AL2691" s="69"/>
      <c r="AM2691" s="69"/>
      <c r="AN2691" s="69"/>
      <c r="AO2691" s="69"/>
      <c r="AP2691" s="69"/>
      <c r="AQ2691" s="69"/>
      <c r="AR2691" s="69"/>
      <c r="AS2691" s="69"/>
      <c r="AT2691" s="69"/>
      <c r="AU2691" s="69"/>
      <c r="AV2691" s="69"/>
      <c r="AW2691" s="69"/>
      <c r="AX2691" s="69"/>
      <c r="AY2691" s="69"/>
      <c r="AZ2691" s="69"/>
      <c r="BA2691" s="69"/>
      <c r="BB2691" s="69"/>
      <c r="BC2691" s="69"/>
      <c r="BD2691" s="69"/>
      <c r="BE2691" s="69"/>
      <c r="BF2691" s="69"/>
      <c r="BG2691" s="69"/>
      <c r="BH2691" s="69"/>
      <c r="BI2691" s="69"/>
      <c r="BJ2691" s="69"/>
      <c r="BK2691" s="69"/>
      <c r="BL2691" s="69"/>
      <c r="BM2691" s="69"/>
      <c r="BN2691" s="69"/>
      <c r="BO2691" s="69"/>
      <c r="BP2691" s="69"/>
      <c r="BQ2691" s="69"/>
      <c r="BR2691" s="69"/>
      <c r="BS2691" s="69"/>
      <c r="BT2691" s="69"/>
      <c r="BU2691" s="69"/>
      <c r="BV2691" s="69"/>
      <c r="BW2691" s="69"/>
      <c r="BX2691" s="69"/>
      <c r="BY2691" s="69"/>
      <c r="BZ2691" s="69"/>
      <c r="CA2691" s="69"/>
      <c r="CB2691" s="69"/>
      <c r="CC2691" s="69"/>
      <c r="CD2691" s="69"/>
      <c r="CE2691" s="69"/>
      <c r="CF2691" s="69"/>
      <c r="CG2691" s="69"/>
      <c r="CH2691" s="69"/>
      <c r="CI2691" s="69"/>
      <c r="CJ2691" s="69"/>
      <c r="CK2691" s="69"/>
      <c r="CL2691" s="69"/>
      <c r="CM2691" s="69"/>
      <c r="CN2691" s="69"/>
      <c r="CO2691" s="69"/>
      <c r="CP2691" s="69"/>
      <c r="CQ2691" s="69"/>
      <c r="CR2691" s="69"/>
      <c r="CS2691" s="69"/>
      <c r="CT2691" s="69"/>
      <c r="CU2691" s="69"/>
      <c r="CV2691" s="69"/>
      <c r="CW2691" s="69"/>
      <c r="CX2691" s="69"/>
      <c r="CY2691" s="69"/>
      <c r="CZ2691" s="69"/>
      <c r="DA2691" s="69"/>
      <c r="DB2691" s="69"/>
      <c r="DC2691" s="69"/>
      <c r="DD2691" s="69"/>
      <c r="DE2691" s="69"/>
      <c r="DF2691" s="69"/>
      <c r="DG2691" s="69"/>
      <c r="DH2691" s="69"/>
      <c r="DI2691" s="69"/>
      <c r="DJ2691" s="69"/>
      <c r="DK2691" s="69"/>
      <c r="DL2691" s="69"/>
      <c r="DM2691" s="69"/>
      <c r="DN2691" s="69"/>
      <c r="DO2691" s="69"/>
      <c r="DP2691" s="69"/>
      <c r="DQ2691" s="69"/>
      <c r="DR2691" s="69"/>
      <c r="DS2691" s="69"/>
      <c r="DT2691" s="69"/>
      <c r="DU2691" s="69"/>
      <c r="DV2691" s="69"/>
      <c r="DW2691" s="69"/>
      <c r="DX2691" s="69"/>
      <c r="DY2691" s="69"/>
      <c r="DZ2691" s="69"/>
      <c r="EA2691" s="69"/>
      <c r="EB2691" s="69"/>
      <c r="EC2691" s="69"/>
      <c r="ED2691" s="69"/>
      <c r="EE2691" s="69"/>
      <c r="EF2691" s="69"/>
      <c r="EG2691" s="69"/>
      <c r="EH2691" s="69"/>
      <c r="EI2691" s="69"/>
      <c r="EJ2691" s="69"/>
      <c r="EK2691" s="69"/>
      <c r="EL2691" s="69"/>
      <c r="EM2691" s="69"/>
      <c r="EN2691" s="69"/>
      <c r="EO2691" s="69"/>
      <c r="EP2691" s="69"/>
      <c r="EQ2691" s="69"/>
      <c r="ER2691" s="69"/>
      <c r="ES2691" s="69"/>
      <c r="ET2691" s="69"/>
      <c r="EU2691" s="69"/>
      <c r="EV2691" s="69"/>
      <c r="EW2691" s="69"/>
      <c r="EX2691" s="69"/>
      <c r="EY2691" s="69"/>
      <c r="EZ2691" s="69"/>
      <c r="FA2691" s="69"/>
      <c r="FB2691" s="69"/>
      <c r="FC2691" s="69"/>
      <c r="FD2691" s="69"/>
      <c r="FE2691" s="69"/>
      <c r="FF2691" s="69"/>
      <c r="FG2691" s="69"/>
      <c r="FH2691" s="69"/>
      <c r="FI2691" s="69"/>
      <c r="FJ2691" s="69"/>
      <c r="FK2691" s="69"/>
      <c r="FL2691" s="69"/>
      <c r="FM2691" s="69"/>
      <c r="FN2691" s="69"/>
      <c r="FO2691" s="69"/>
      <c r="FP2691" s="69"/>
      <c r="FQ2691" s="69"/>
      <c r="FR2691" s="69"/>
      <c r="FS2691" s="69"/>
      <c r="FT2691" s="69"/>
      <c r="FU2691" s="69"/>
      <c r="FV2691" s="69"/>
      <c r="FW2691" s="69"/>
      <c r="FX2691" s="69"/>
      <c r="FY2691" s="69"/>
      <c r="FZ2691" s="69"/>
      <c r="GA2691" s="69"/>
      <c r="GB2691" s="69"/>
      <c r="GC2691" s="69"/>
      <c r="GD2691" s="69"/>
      <c r="GE2691" s="69"/>
      <c r="GF2691" s="69"/>
      <c r="GG2691" s="69"/>
      <c r="GH2691" s="69"/>
      <c r="GI2691" s="69"/>
      <c r="GJ2691" s="69"/>
      <c r="GK2691" s="69"/>
      <c r="GL2691" s="69"/>
      <c r="GM2691" s="69"/>
      <c r="GN2691" s="69"/>
      <c r="GO2691" s="69"/>
      <c r="GP2691" s="69"/>
      <c r="GQ2691" s="69"/>
      <c r="GR2691" s="69"/>
      <c r="GS2691" s="69"/>
      <c r="GT2691" s="69"/>
      <c r="GU2691" s="69"/>
      <c r="GV2691" s="69"/>
      <c r="GW2691" s="69"/>
      <c r="GX2691" s="69"/>
      <c r="GY2691" s="69"/>
      <c r="GZ2691" s="69"/>
      <c r="HA2691" s="69"/>
      <c r="HB2691" s="69"/>
      <c r="HC2691" s="69"/>
      <c r="HD2691" s="69"/>
      <c r="HE2691" s="69"/>
      <c r="HF2691" s="69"/>
      <c r="HG2691" s="69"/>
      <c r="HH2691" s="69"/>
      <c r="HI2691" s="69"/>
      <c r="HJ2691" s="69"/>
      <c r="HK2691" s="69"/>
      <c r="HL2691" s="69"/>
      <c r="HM2691" s="69"/>
      <c r="HN2691" s="69"/>
      <c r="HO2691" s="69"/>
      <c r="HP2691" s="69"/>
      <c r="HQ2691" s="69"/>
      <c r="HR2691" s="69"/>
      <c r="HS2691" s="69"/>
      <c r="HT2691" s="69"/>
      <c r="HU2691" s="69"/>
      <c r="HV2691" s="69"/>
      <c r="HW2691" s="69"/>
      <c r="HX2691" s="69"/>
      <c r="HY2691" s="69"/>
      <c r="HZ2691" s="69"/>
      <c r="IA2691" s="69"/>
      <c r="IB2691" s="69"/>
      <c r="IC2691" s="69"/>
      <c r="ID2691" s="69"/>
      <c r="IE2691" s="69"/>
      <c r="IF2691" s="69"/>
      <c r="IG2691" s="69"/>
      <c r="IH2691" s="69"/>
      <c r="II2691" s="69"/>
      <c r="IJ2691" s="69"/>
      <c r="IK2691" s="69"/>
      <c r="IL2691" s="69"/>
      <c r="IM2691" s="69"/>
      <c r="IN2691" s="69"/>
    </row>
    <row r="2692" spans="1:248" s="70" customFormat="1" ht="47.1" customHeight="1" x14ac:dyDescent="0.2">
      <c r="A2692" s="33" t="s">
        <v>1510</v>
      </c>
      <c r="B2692" s="83">
        <v>52365</v>
      </c>
      <c r="C2692" s="34" t="s">
        <v>1561</v>
      </c>
      <c r="D2692" s="314">
        <v>30340</v>
      </c>
      <c r="E2692" s="69"/>
      <c r="F2692" s="69"/>
      <c r="G2692" s="69"/>
      <c r="H2692" s="69"/>
      <c r="I2692" s="69"/>
      <c r="J2692" s="69"/>
      <c r="N2692" s="69"/>
      <c r="O2692" s="69"/>
      <c r="P2692" s="69"/>
      <c r="Q2692" s="69"/>
      <c r="R2692" s="69"/>
      <c r="S2692" s="69"/>
      <c r="T2692" s="69"/>
      <c r="U2692" s="69"/>
      <c r="V2692" s="69"/>
      <c r="W2692" s="69"/>
      <c r="X2692" s="69"/>
      <c r="Y2692" s="69"/>
      <c r="Z2692" s="69"/>
      <c r="AA2692" s="69"/>
      <c r="AB2692" s="69"/>
      <c r="AC2692" s="69"/>
      <c r="AD2692" s="69"/>
      <c r="AE2692" s="69"/>
      <c r="AF2692" s="69"/>
      <c r="AG2692" s="69"/>
      <c r="AH2692" s="69"/>
      <c r="AI2692" s="69"/>
      <c r="AJ2692" s="69"/>
      <c r="AK2692" s="69"/>
      <c r="AL2692" s="69"/>
      <c r="AM2692" s="69"/>
      <c r="AN2692" s="69"/>
      <c r="AO2692" s="69"/>
      <c r="AP2692" s="69"/>
      <c r="AQ2692" s="69"/>
      <c r="AR2692" s="69"/>
      <c r="AS2692" s="69"/>
      <c r="AT2692" s="69"/>
      <c r="AU2692" s="69"/>
      <c r="AV2692" s="69"/>
      <c r="AW2692" s="69"/>
      <c r="AX2692" s="69"/>
      <c r="AY2692" s="69"/>
      <c r="AZ2692" s="69"/>
      <c r="BA2692" s="69"/>
      <c r="BB2692" s="69"/>
      <c r="BC2692" s="69"/>
      <c r="BD2692" s="69"/>
      <c r="BE2692" s="69"/>
      <c r="BF2692" s="69"/>
      <c r="BG2692" s="69"/>
      <c r="BH2692" s="69"/>
      <c r="BI2692" s="69"/>
      <c r="BJ2692" s="69"/>
      <c r="BK2692" s="69"/>
      <c r="BL2692" s="69"/>
      <c r="BM2692" s="69"/>
      <c r="BN2692" s="69"/>
      <c r="BO2692" s="69"/>
      <c r="BP2692" s="69"/>
      <c r="BQ2692" s="69"/>
      <c r="BR2692" s="69"/>
      <c r="BS2692" s="69"/>
      <c r="BT2692" s="69"/>
      <c r="BU2692" s="69"/>
      <c r="BV2692" s="69"/>
      <c r="BW2692" s="69"/>
      <c r="BX2692" s="69"/>
      <c r="BY2692" s="69"/>
      <c r="BZ2692" s="69"/>
      <c r="CA2692" s="69"/>
      <c r="CB2692" s="69"/>
      <c r="CC2692" s="69"/>
      <c r="CD2692" s="69"/>
      <c r="CE2692" s="69"/>
      <c r="CF2692" s="69"/>
      <c r="CG2692" s="69"/>
      <c r="CH2692" s="69"/>
      <c r="CI2692" s="69"/>
      <c r="CJ2692" s="69"/>
      <c r="CK2692" s="69"/>
      <c r="CL2692" s="69"/>
      <c r="CM2692" s="69"/>
      <c r="CN2692" s="69"/>
      <c r="CO2692" s="69"/>
      <c r="CP2692" s="69"/>
      <c r="CQ2692" s="69"/>
      <c r="CR2692" s="69"/>
      <c r="CS2692" s="69"/>
      <c r="CT2692" s="69"/>
      <c r="CU2692" s="69"/>
      <c r="CV2692" s="69"/>
      <c r="CW2692" s="69"/>
      <c r="CX2692" s="69"/>
      <c r="CY2692" s="69"/>
      <c r="CZ2692" s="69"/>
      <c r="DA2692" s="69"/>
      <c r="DB2692" s="69"/>
      <c r="DC2692" s="69"/>
      <c r="DD2692" s="69"/>
      <c r="DE2692" s="69"/>
      <c r="DF2692" s="69"/>
      <c r="DG2692" s="69"/>
      <c r="DH2692" s="69"/>
      <c r="DI2692" s="69"/>
      <c r="DJ2692" s="69"/>
      <c r="DK2692" s="69"/>
      <c r="DL2692" s="69"/>
      <c r="DM2692" s="69"/>
      <c r="DN2692" s="69"/>
      <c r="DO2692" s="69"/>
      <c r="DP2692" s="69"/>
      <c r="DQ2692" s="69"/>
      <c r="DR2692" s="69"/>
      <c r="DS2692" s="69"/>
      <c r="DT2692" s="69"/>
      <c r="DU2692" s="69"/>
      <c r="DV2692" s="69"/>
      <c r="DW2692" s="69"/>
      <c r="DX2692" s="69"/>
      <c r="DY2692" s="69"/>
      <c r="DZ2692" s="69"/>
      <c r="EA2692" s="69"/>
      <c r="EB2692" s="69"/>
      <c r="EC2692" s="69"/>
      <c r="ED2692" s="69"/>
      <c r="EE2692" s="69"/>
      <c r="EF2692" s="69"/>
      <c r="EG2692" s="69"/>
      <c r="EH2692" s="69"/>
      <c r="EI2692" s="69"/>
      <c r="EJ2692" s="69"/>
      <c r="EK2692" s="69"/>
      <c r="EL2692" s="69"/>
      <c r="EM2692" s="69"/>
      <c r="EN2692" s="69"/>
      <c r="EO2692" s="69"/>
      <c r="EP2692" s="69"/>
      <c r="EQ2692" s="69"/>
      <c r="ER2692" s="69"/>
      <c r="ES2692" s="69"/>
      <c r="ET2692" s="69"/>
      <c r="EU2692" s="69"/>
      <c r="EV2692" s="69"/>
      <c r="EW2692" s="69"/>
      <c r="EX2692" s="69"/>
      <c r="EY2692" s="69"/>
      <c r="EZ2692" s="69"/>
      <c r="FA2692" s="69"/>
      <c r="FB2692" s="69"/>
      <c r="FC2692" s="69"/>
      <c r="FD2692" s="69"/>
      <c r="FE2692" s="69"/>
      <c r="FF2692" s="69"/>
      <c r="FG2692" s="69"/>
      <c r="FH2692" s="69"/>
      <c r="FI2692" s="69"/>
      <c r="FJ2692" s="69"/>
      <c r="FK2692" s="69"/>
      <c r="FL2692" s="69"/>
      <c r="FM2692" s="69"/>
      <c r="FN2692" s="69"/>
      <c r="FO2692" s="69"/>
      <c r="FP2692" s="69"/>
      <c r="FQ2692" s="69"/>
      <c r="FR2692" s="69"/>
      <c r="FS2692" s="69"/>
      <c r="FT2692" s="69"/>
      <c r="FU2692" s="69"/>
      <c r="FV2692" s="69"/>
      <c r="FW2692" s="69"/>
      <c r="FX2692" s="69"/>
      <c r="FY2692" s="69"/>
      <c r="FZ2692" s="69"/>
      <c r="GA2692" s="69"/>
      <c r="GB2692" s="69"/>
      <c r="GC2692" s="69"/>
      <c r="GD2692" s="69"/>
      <c r="GE2692" s="69"/>
      <c r="GF2692" s="69"/>
      <c r="GG2692" s="69"/>
      <c r="GH2692" s="69"/>
      <c r="GI2692" s="69"/>
      <c r="GJ2692" s="69"/>
      <c r="GK2692" s="69"/>
      <c r="GL2692" s="69"/>
      <c r="GM2692" s="69"/>
      <c r="GN2692" s="69"/>
      <c r="GO2692" s="69"/>
      <c r="GP2692" s="69"/>
      <c r="GQ2692" s="69"/>
      <c r="GR2692" s="69"/>
      <c r="GS2692" s="69"/>
      <c r="GT2692" s="69"/>
      <c r="GU2692" s="69"/>
      <c r="GV2692" s="69"/>
      <c r="GW2692" s="69"/>
      <c r="GX2692" s="69"/>
      <c r="GY2692" s="69"/>
      <c r="GZ2692" s="69"/>
      <c r="HA2692" s="69"/>
      <c r="HB2692" s="69"/>
      <c r="HC2692" s="69"/>
      <c r="HD2692" s="69"/>
      <c r="HE2692" s="69"/>
      <c r="HF2692" s="69"/>
      <c r="HG2692" s="69"/>
      <c r="HH2692" s="69"/>
      <c r="HI2692" s="69"/>
      <c r="HJ2692" s="69"/>
      <c r="HK2692" s="69"/>
      <c r="HL2692" s="69"/>
      <c r="HM2692" s="69"/>
      <c r="HN2692" s="69"/>
      <c r="HO2692" s="69"/>
      <c r="HP2692" s="69"/>
      <c r="HQ2692" s="69"/>
      <c r="HR2692" s="69"/>
      <c r="HS2692" s="69"/>
      <c r="HT2692" s="69"/>
      <c r="HU2692" s="69"/>
      <c r="HV2692" s="69"/>
      <c r="HW2692" s="69"/>
      <c r="HX2692" s="69"/>
      <c r="HY2692" s="69"/>
      <c r="HZ2692" s="69"/>
      <c r="IA2692" s="69"/>
      <c r="IB2692" s="69"/>
      <c r="IC2692" s="69"/>
      <c r="ID2692" s="69"/>
      <c r="IE2692" s="69"/>
      <c r="IF2692" s="69"/>
      <c r="IG2692" s="69"/>
      <c r="IH2692" s="69"/>
      <c r="II2692" s="69"/>
      <c r="IJ2692" s="69"/>
      <c r="IK2692" s="69"/>
      <c r="IL2692" s="69"/>
      <c r="IM2692" s="69"/>
      <c r="IN2692" s="69"/>
    </row>
    <row r="2693" spans="1:248" s="70" customFormat="1" ht="47.1" customHeight="1" x14ac:dyDescent="0.2">
      <c r="A2693" s="33" t="s">
        <v>1510</v>
      </c>
      <c r="B2693" s="83">
        <v>52366</v>
      </c>
      <c r="C2693" s="34" t="s">
        <v>1562</v>
      </c>
      <c r="D2693" s="314">
        <v>34950</v>
      </c>
      <c r="E2693" s="69"/>
      <c r="F2693" s="69"/>
      <c r="G2693" s="69"/>
      <c r="H2693" s="69"/>
      <c r="I2693" s="69"/>
      <c r="J2693" s="69"/>
      <c r="N2693" s="69"/>
      <c r="O2693" s="69"/>
      <c r="P2693" s="69"/>
      <c r="Q2693" s="69"/>
      <c r="R2693" s="69"/>
      <c r="S2693" s="69"/>
      <c r="T2693" s="69"/>
      <c r="U2693" s="69"/>
      <c r="V2693" s="69"/>
      <c r="W2693" s="69"/>
      <c r="X2693" s="69"/>
      <c r="Y2693" s="69"/>
      <c r="Z2693" s="69"/>
      <c r="AA2693" s="69"/>
      <c r="AB2693" s="69"/>
      <c r="AC2693" s="69"/>
      <c r="AD2693" s="69"/>
      <c r="AE2693" s="69"/>
      <c r="AF2693" s="69"/>
      <c r="AG2693" s="69"/>
      <c r="AH2693" s="69"/>
      <c r="AI2693" s="69"/>
      <c r="AJ2693" s="69"/>
      <c r="AK2693" s="69"/>
      <c r="AL2693" s="69"/>
      <c r="AM2693" s="69"/>
      <c r="AN2693" s="69"/>
      <c r="AO2693" s="69"/>
      <c r="AP2693" s="69"/>
      <c r="AQ2693" s="69"/>
      <c r="AR2693" s="69"/>
      <c r="AS2693" s="69"/>
      <c r="AT2693" s="69"/>
      <c r="AU2693" s="69"/>
      <c r="AV2693" s="69"/>
      <c r="AW2693" s="69"/>
      <c r="AX2693" s="69"/>
      <c r="AY2693" s="69"/>
      <c r="AZ2693" s="69"/>
      <c r="BA2693" s="69"/>
      <c r="BB2693" s="69"/>
      <c r="BC2693" s="69"/>
      <c r="BD2693" s="69"/>
      <c r="BE2693" s="69"/>
      <c r="BF2693" s="69"/>
      <c r="BG2693" s="69"/>
      <c r="BH2693" s="69"/>
      <c r="BI2693" s="69"/>
      <c r="BJ2693" s="69"/>
      <c r="BK2693" s="69"/>
      <c r="BL2693" s="69"/>
      <c r="BM2693" s="69"/>
      <c r="BN2693" s="69"/>
      <c r="BO2693" s="69"/>
      <c r="BP2693" s="69"/>
      <c r="BQ2693" s="69"/>
      <c r="BR2693" s="69"/>
      <c r="BS2693" s="69"/>
      <c r="BT2693" s="69"/>
      <c r="BU2693" s="69"/>
      <c r="BV2693" s="69"/>
      <c r="BW2693" s="69"/>
      <c r="BX2693" s="69"/>
      <c r="BY2693" s="69"/>
      <c r="BZ2693" s="69"/>
      <c r="CA2693" s="69"/>
      <c r="CB2693" s="69"/>
      <c r="CC2693" s="69"/>
      <c r="CD2693" s="69"/>
      <c r="CE2693" s="69"/>
      <c r="CF2693" s="69"/>
      <c r="CG2693" s="69"/>
      <c r="CH2693" s="69"/>
      <c r="CI2693" s="69"/>
      <c r="CJ2693" s="69"/>
      <c r="CK2693" s="69"/>
      <c r="CL2693" s="69"/>
      <c r="CM2693" s="69"/>
      <c r="CN2693" s="69"/>
      <c r="CO2693" s="69"/>
      <c r="CP2693" s="69"/>
      <c r="CQ2693" s="69"/>
      <c r="CR2693" s="69"/>
      <c r="CS2693" s="69"/>
      <c r="CT2693" s="69"/>
      <c r="CU2693" s="69"/>
      <c r="CV2693" s="69"/>
      <c r="CW2693" s="69"/>
      <c r="CX2693" s="69"/>
      <c r="CY2693" s="69"/>
      <c r="CZ2693" s="69"/>
      <c r="DA2693" s="69"/>
      <c r="DB2693" s="69"/>
      <c r="DC2693" s="69"/>
      <c r="DD2693" s="69"/>
      <c r="DE2693" s="69"/>
      <c r="DF2693" s="69"/>
      <c r="DG2693" s="69"/>
      <c r="DH2693" s="69"/>
      <c r="DI2693" s="69"/>
      <c r="DJ2693" s="69"/>
      <c r="DK2693" s="69"/>
      <c r="DL2693" s="69"/>
      <c r="DM2693" s="69"/>
      <c r="DN2693" s="69"/>
      <c r="DO2693" s="69"/>
      <c r="DP2693" s="69"/>
      <c r="DQ2693" s="69"/>
      <c r="DR2693" s="69"/>
      <c r="DS2693" s="69"/>
      <c r="DT2693" s="69"/>
      <c r="DU2693" s="69"/>
      <c r="DV2693" s="69"/>
      <c r="DW2693" s="69"/>
      <c r="DX2693" s="69"/>
      <c r="DY2693" s="69"/>
      <c r="DZ2693" s="69"/>
      <c r="EA2693" s="69"/>
      <c r="EB2693" s="69"/>
      <c r="EC2693" s="69"/>
      <c r="ED2693" s="69"/>
      <c r="EE2693" s="69"/>
      <c r="EF2693" s="69"/>
      <c r="EG2693" s="69"/>
      <c r="EH2693" s="69"/>
      <c r="EI2693" s="69"/>
      <c r="EJ2693" s="69"/>
      <c r="EK2693" s="69"/>
      <c r="EL2693" s="69"/>
      <c r="EM2693" s="69"/>
      <c r="EN2693" s="69"/>
      <c r="EO2693" s="69"/>
      <c r="EP2693" s="69"/>
      <c r="EQ2693" s="69"/>
      <c r="ER2693" s="69"/>
      <c r="ES2693" s="69"/>
      <c r="ET2693" s="69"/>
      <c r="EU2693" s="69"/>
      <c r="EV2693" s="69"/>
      <c r="EW2693" s="69"/>
      <c r="EX2693" s="69"/>
      <c r="EY2693" s="69"/>
      <c r="EZ2693" s="69"/>
      <c r="FA2693" s="69"/>
      <c r="FB2693" s="69"/>
      <c r="FC2693" s="69"/>
      <c r="FD2693" s="69"/>
      <c r="FE2693" s="69"/>
      <c r="FF2693" s="69"/>
      <c r="FG2693" s="69"/>
      <c r="FH2693" s="69"/>
      <c r="FI2693" s="69"/>
      <c r="FJ2693" s="69"/>
      <c r="FK2693" s="69"/>
      <c r="FL2693" s="69"/>
      <c r="FM2693" s="69"/>
      <c r="FN2693" s="69"/>
      <c r="FO2693" s="69"/>
      <c r="FP2693" s="69"/>
      <c r="FQ2693" s="69"/>
      <c r="FR2693" s="69"/>
      <c r="FS2693" s="69"/>
      <c r="FT2693" s="69"/>
      <c r="FU2693" s="69"/>
      <c r="FV2693" s="69"/>
      <c r="FW2693" s="69"/>
      <c r="FX2693" s="69"/>
      <c r="FY2693" s="69"/>
      <c r="FZ2693" s="69"/>
      <c r="GA2693" s="69"/>
      <c r="GB2693" s="69"/>
      <c r="GC2693" s="69"/>
      <c r="GD2693" s="69"/>
      <c r="GE2693" s="69"/>
      <c r="GF2693" s="69"/>
      <c r="GG2693" s="69"/>
      <c r="GH2693" s="69"/>
      <c r="GI2693" s="69"/>
      <c r="GJ2693" s="69"/>
      <c r="GK2693" s="69"/>
      <c r="GL2693" s="69"/>
      <c r="GM2693" s="69"/>
      <c r="GN2693" s="69"/>
      <c r="GO2693" s="69"/>
      <c r="GP2693" s="69"/>
      <c r="GQ2693" s="69"/>
      <c r="GR2693" s="69"/>
      <c r="GS2693" s="69"/>
      <c r="GT2693" s="69"/>
      <c r="GU2693" s="69"/>
      <c r="GV2693" s="69"/>
      <c r="GW2693" s="69"/>
      <c r="GX2693" s="69"/>
      <c r="GY2693" s="69"/>
      <c r="GZ2693" s="69"/>
      <c r="HA2693" s="69"/>
      <c r="HB2693" s="69"/>
      <c r="HC2693" s="69"/>
      <c r="HD2693" s="69"/>
      <c r="HE2693" s="69"/>
      <c r="HF2693" s="69"/>
      <c r="HG2693" s="69"/>
      <c r="HH2693" s="69"/>
      <c r="HI2693" s="69"/>
      <c r="HJ2693" s="69"/>
      <c r="HK2693" s="69"/>
      <c r="HL2693" s="69"/>
      <c r="HM2693" s="69"/>
      <c r="HN2693" s="69"/>
      <c r="HO2693" s="69"/>
      <c r="HP2693" s="69"/>
      <c r="HQ2693" s="69"/>
      <c r="HR2693" s="69"/>
      <c r="HS2693" s="69"/>
      <c r="HT2693" s="69"/>
      <c r="HU2693" s="69"/>
      <c r="HV2693" s="69"/>
      <c r="HW2693" s="69"/>
      <c r="HX2693" s="69"/>
      <c r="HY2693" s="69"/>
      <c r="HZ2693" s="69"/>
      <c r="IA2693" s="69"/>
      <c r="IB2693" s="69"/>
      <c r="IC2693" s="69"/>
      <c r="ID2693" s="69"/>
      <c r="IE2693" s="69"/>
      <c r="IF2693" s="69"/>
      <c r="IG2693" s="69"/>
      <c r="IH2693" s="69"/>
      <c r="II2693" s="69"/>
      <c r="IJ2693" s="69"/>
      <c r="IK2693" s="69"/>
      <c r="IL2693" s="69"/>
      <c r="IM2693" s="69"/>
      <c r="IN2693" s="69"/>
    </row>
    <row r="2694" spans="1:248" s="70" customFormat="1" ht="32.1" customHeight="1" x14ac:dyDescent="0.2">
      <c r="A2694" s="33" t="s">
        <v>1510</v>
      </c>
      <c r="B2694" s="83">
        <v>52367</v>
      </c>
      <c r="C2694" s="34" t="s">
        <v>1563</v>
      </c>
      <c r="D2694" s="314">
        <v>30650</v>
      </c>
      <c r="E2694" s="69"/>
      <c r="F2694" s="69"/>
      <c r="G2694" s="69"/>
      <c r="H2694" s="69"/>
      <c r="I2694" s="69"/>
      <c r="J2694" s="69"/>
      <c r="N2694" s="69"/>
      <c r="O2694" s="69"/>
      <c r="P2694" s="69"/>
      <c r="Q2694" s="69"/>
      <c r="R2694" s="69"/>
      <c r="S2694" s="69"/>
      <c r="T2694" s="69"/>
      <c r="U2694" s="69"/>
      <c r="V2694" s="69"/>
      <c r="W2694" s="69"/>
      <c r="X2694" s="69"/>
      <c r="Y2694" s="69"/>
      <c r="Z2694" s="69"/>
      <c r="AA2694" s="69"/>
      <c r="AB2694" s="69"/>
      <c r="AC2694" s="69"/>
      <c r="AD2694" s="69"/>
      <c r="AE2694" s="69"/>
      <c r="AF2694" s="69"/>
      <c r="AG2694" s="69"/>
      <c r="AH2694" s="69"/>
      <c r="AI2694" s="69"/>
      <c r="AJ2694" s="69"/>
      <c r="AK2694" s="69"/>
      <c r="AL2694" s="69"/>
      <c r="AM2694" s="69"/>
      <c r="AN2694" s="69"/>
      <c r="AO2694" s="69"/>
      <c r="AP2694" s="69"/>
      <c r="AQ2694" s="69"/>
      <c r="AR2694" s="69"/>
      <c r="AS2694" s="69"/>
      <c r="AT2694" s="69"/>
      <c r="AU2694" s="69"/>
      <c r="AV2694" s="69"/>
      <c r="AW2694" s="69"/>
      <c r="AX2694" s="69"/>
      <c r="AY2694" s="69"/>
      <c r="AZ2694" s="69"/>
      <c r="BA2694" s="69"/>
      <c r="BB2694" s="69"/>
      <c r="BC2694" s="69"/>
      <c r="BD2694" s="69"/>
      <c r="BE2694" s="69"/>
      <c r="BF2694" s="69"/>
      <c r="BG2694" s="69"/>
      <c r="BH2694" s="69"/>
      <c r="BI2694" s="69"/>
      <c r="BJ2694" s="69"/>
      <c r="BK2694" s="69"/>
      <c r="BL2694" s="69"/>
      <c r="BM2694" s="69"/>
      <c r="BN2694" s="69"/>
      <c r="BO2694" s="69"/>
      <c r="BP2694" s="69"/>
      <c r="BQ2694" s="69"/>
      <c r="BR2694" s="69"/>
      <c r="BS2694" s="69"/>
      <c r="BT2694" s="69"/>
      <c r="BU2694" s="69"/>
      <c r="BV2694" s="69"/>
      <c r="BW2694" s="69"/>
      <c r="BX2694" s="69"/>
      <c r="BY2694" s="69"/>
      <c r="BZ2694" s="69"/>
      <c r="CA2694" s="69"/>
      <c r="CB2694" s="69"/>
      <c r="CC2694" s="69"/>
      <c r="CD2694" s="69"/>
      <c r="CE2694" s="69"/>
      <c r="CF2694" s="69"/>
      <c r="CG2694" s="69"/>
      <c r="CH2694" s="69"/>
      <c r="CI2694" s="69"/>
      <c r="CJ2694" s="69"/>
      <c r="CK2694" s="69"/>
      <c r="CL2694" s="69"/>
      <c r="CM2694" s="69"/>
      <c r="CN2694" s="69"/>
      <c r="CO2694" s="69"/>
      <c r="CP2694" s="69"/>
      <c r="CQ2694" s="69"/>
      <c r="CR2694" s="69"/>
      <c r="CS2694" s="69"/>
      <c r="CT2694" s="69"/>
      <c r="CU2694" s="69"/>
      <c r="CV2694" s="69"/>
      <c r="CW2694" s="69"/>
      <c r="CX2694" s="69"/>
      <c r="CY2694" s="69"/>
      <c r="CZ2694" s="69"/>
      <c r="DA2694" s="69"/>
      <c r="DB2694" s="69"/>
      <c r="DC2694" s="69"/>
      <c r="DD2694" s="69"/>
      <c r="DE2694" s="69"/>
      <c r="DF2694" s="69"/>
      <c r="DG2694" s="69"/>
      <c r="DH2694" s="69"/>
      <c r="DI2694" s="69"/>
      <c r="DJ2694" s="69"/>
      <c r="DK2694" s="69"/>
      <c r="DL2694" s="69"/>
      <c r="DM2694" s="69"/>
      <c r="DN2694" s="69"/>
      <c r="DO2694" s="69"/>
      <c r="DP2694" s="69"/>
      <c r="DQ2694" s="69"/>
      <c r="DR2694" s="69"/>
      <c r="DS2694" s="69"/>
      <c r="DT2694" s="69"/>
      <c r="DU2694" s="69"/>
      <c r="DV2694" s="69"/>
      <c r="DW2694" s="69"/>
      <c r="DX2694" s="69"/>
      <c r="DY2694" s="69"/>
      <c r="DZ2694" s="69"/>
      <c r="EA2694" s="69"/>
      <c r="EB2694" s="69"/>
      <c r="EC2694" s="69"/>
      <c r="ED2694" s="69"/>
      <c r="EE2694" s="69"/>
      <c r="EF2694" s="69"/>
      <c r="EG2694" s="69"/>
      <c r="EH2694" s="69"/>
      <c r="EI2694" s="69"/>
      <c r="EJ2694" s="69"/>
      <c r="EK2694" s="69"/>
      <c r="EL2694" s="69"/>
      <c r="EM2694" s="69"/>
      <c r="EN2694" s="69"/>
      <c r="EO2694" s="69"/>
      <c r="EP2694" s="69"/>
      <c r="EQ2694" s="69"/>
      <c r="ER2694" s="69"/>
      <c r="ES2694" s="69"/>
      <c r="ET2694" s="69"/>
      <c r="EU2694" s="69"/>
      <c r="EV2694" s="69"/>
      <c r="EW2694" s="69"/>
      <c r="EX2694" s="69"/>
      <c r="EY2694" s="69"/>
      <c r="EZ2694" s="69"/>
      <c r="FA2694" s="69"/>
      <c r="FB2694" s="69"/>
      <c r="FC2694" s="69"/>
      <c r="FD2694" s="69"/>
      <c r="FE2694" s="69"/>
      <c r="FF2694" s="69"/>
      <c r="FG2694" s="69"/>
      <c r="FH2694" s="69"/>
      <c r="FI2694" s="69"/>
      <c r="FJ2694" s="69"/>
      <c r="FK2694" s="69"/>
      <c r="FL2694" s="69"/>
      <c r="FM2694" s="69"/>
      <c r="FN2694" s="69"/>
      <c r="FO2694" s="69"/>
      <c r="FP2694" s="69"/>
      <c r="FQ2694" s="69"/>
      <c r="FR2694" s="69"/>
      <c r="FS2694" s="69"/>
      <c r="FT2694" s="69"/>
      <c r="FU2694" s="69"/>
      <c r="FV2694" s="69"/>
      <c r="FW2694" s="69"/>
      <c r="FX2694" s="69"/>
      <c r="FY2694" s="69"/>
      <c r="FZ2694" s="69"/>
      <c r="GA2694" s="69"/>
      <c r="GB2694" s="69"/>
      <c r="GC2694" s="69"/>
      <c r="GD2694" s="69"/>
      <c r="GE2694" s="69"/>
      <c r="GF2694" s="69"/>
      <c r="GG2694" s="69"/>
      <c r="GH2694" s="69"/>
      <c r="GI2694" s="69"/>
      <c r="GJ2694" s="69"/>
      <c r="GK2694" s="69"/>
      <c r="GL2694" s="69"/>
      <c r="GM2694" s="69"/>
      <c r="GN2694" s="69"/>
      <c r="GO2694" s="69"/>
      <c r="GP2694" s="69"/>
      <c r="GQ2694" s="69"/>
      <c r="GR2694" s="69"/>
      <c r="GS2694" s="69"/>
      <c r="GT2694" s="69"/>
      <c r="GU2694" s="69"/>
      <c r="GV2694" s="69"/>
      <c r="GW2694" s="69"/>
      <c r="GX2694" s="69"/>
      <c r="GY2694" s="69"/>
      <c r="GZ2694" s="69"/>
      <c r="HA2694" s="69"/>
      <c r="HB2694" s="69"/>
      <c r="HC2694" s="69"/>
      <c r="HD2694" s="69"/>
      <c r="HE2694" s="69"/>
      <c r="HF2694" s="69"/>
      <c r="HG2694" s="69"/>
      <c r="HH2694" s="69"/>
      <c r="HI2694" s="69"/>
      <c r="HJ2694" s="69"/>
      <c r="HK2694" s="69"/>
      <c r="HL2694" s="69"/>
      <c r="HM2694" s="69"/>
      <c r="HN2694" s="69"/>
      <c r="HO2694" s="69"/>
      <c r="HP2694" s="69"/>
      <c r="HQ2694" s="69"/>
      <c r="HR2694" s="69"/>
      <c r="HS2694" s="69"/>
      <c r="HT2694" s="69"/>
      <c r="HU2694" s="69"/>
      <c r="HV2694" s="69"/>
      <c r="HW2694" s="69"/>
      <c r="HX2694" s="69"/>
      <c r="HY2694" s="69"/>
      <c r="HZ2694" s="69"/>
      <c r="IA2694" s="69"/>
      <c r="IB2694" s="69"/>
      <c r="IC2694" s="69"/>
      <c r="ID2694" s="69"/>
      <c r="IE2694" s="69"/>
      <c r="IF2694" s="69"/>
      <c r="IG2694" s="69"/>
      <c r="IH2694" s="69"/>
      <c r="II2694" s="69"/>
      <c r="IJ2694" s="69"/>
      <c r="IK2694" s="69"/>
      <c r="IL2694" s="69"/>
      <c r="IM2694" s="69"/>
      <c r="IN2694" s="69"/>
    </row>
    <row r="2695" spans="1:248" s="70" customFormat="1" ht="32.1" customHeight="1" x14ac:dyDescent="0.2">
      <c r="A2695" s="33" t="s">
        <v>1510</v>
      </c>
      <c r="B2695" s="83">
        <v>52368</v>
      </c>
      <c r="C2695" s="34" t="s">
        <v>1564</v>
      </c>
      <c r="D2695" s="314">
        <v>35300</v>
      </c>
      <c r="E2695" s="69"/>
      <c r="F2695" s="69"/>
      <c r="G2695" s="69"/>
      <c r="H2695" s="69"/>
      <c r="I2695" s="69"/>
      <c r="J2695" s="69"/>
      <c r="N2695" s="69"/>
      <c r="O2695" s="69"/>
      <c r="P2695" s="69"/>
      <c r="Q2695" s="69"/>
      <c r="R2695" s="69"/>
      <c r="S2695" s="69"/>
      <c r="T2695" s="69"/>
      <c r="U2695" s="69"/>
      <c r="V2695" s="69"/>
      <c r="W2695" s="69"/>
      <c r="X2695" s="69"/>
      <c r="Y2695" s="69"/>
      <c r="Z2695" s="69"/>
      <c r="AA2695" s="69"/>
      <c r="AB2695" s="69"/>
      <c r="AC2695" s="69"/>
      <c r="AD2695" s="69"/>
      <c r="AE2695" s="69"/>
      <c r="AF2695" s="69"/>
      <c r="AG2695" s="69"/>
      <c r="AH2695" s="69"/>
      <c r="AI2695" s="69"/>
      <c r="AJ2695" s="69"/>
      <c r="AK2695" s="69"/>
      <c r="AL2695" s="69"/>
      <c r="AM2695" s="69"/>
      <c r="AN2695" s="69"/>
      <c r="AO2695" s="69"/>
      <c r="AP2695" s="69"/>
      <c r="AQ2695" s="69"/>
      <c r="AR2695" s="69"/>
      <c r="AS2695" s="69"/>
      <c r="AT2695" s="69"/>
      <c r="AU2695" s="69"/>
      <c r="AV2695" s="69"/>
      <c r="AW2695" s="69"/>
      <c r="AX2695" s="69"/>
      <c r="AY2695" s="69"/>
      <c r="AZ2695" s="69"/>
      <c r="BA2695" s="69"/>
      <c r="BB2695" s="69"/>
      <c r="BC2695" s="69"/>
      <c r="BD2695" s="69"/>
      <c r="BE2695" s="69"/>
      <c r="BF2695" s="69"/>
      <c r="BG2695" s="69"/>
      <c r="BH2695" s="69"/>
      <c r="BI2695" s="69"/>
      <c r="BJ2695" s="69"/>
      <c r="BK2695" s="69"/>
      <c r="BL2695" s="69"/>
      <c r="BM2695" s="69"/>
      <c r="BN2695" s="69"/>
      <c r="BO2695" s="69"/>
      <c r="BP2695" s="69"/>
      <c r="BQ2695" s="69"/>
      <c r="BR2695" s="69"/>
      <c r="BS2695" s="69"/>
      <c r="BT2695" s="69"/>
      <c r="BU2695" s="69"/>
      <c r="BV2695" s="69"/>
      <c r="BW2695" s="69"/>
      <c r="BX2695" s="69"/>
      <c r="BY2695" s="69"/>
      <c r="BZ2695" s="69"/>
      <c r="CA2695" s="69"/>
      <c r="CB2695" s="69"/>
      <c r="CC2695" s="69"/>
      <c r="CD2695" s="69"/>
      <c r="CE2695" s="69"/>
      <c r="CF2695" s="69"/>
      <c r="CG2695" s="69"/>
      <c r="CH2695" s="69"/>
      <c r="CI2695" s="69"/>
      <c r="CJ2695" s="69"/>
      <c r="CK2695" s="69"/>
      <c r="CL2695" s="69"/>
      <c r="CM2695" s="69"/>
      <c r="CN2695" s="69"/>
      <c r="CO2695" s="69"/>
      <c r="CP2695" s="69"/>
      <c r="CQ2695" s="69"/>
      <c r="CR2695" s="69"/>
      <c r="CS2695" s="69"/>
      <c r="CT2695" s="69"/>
      <c r="CU2695" s="69"/>
      <c r="CV2695" s="69"/>
      <c r="CW2695" s="69"/>
      <c r="CX2695" s="69"/>
      <c r="CY2695" s="69"/>
      <c r="CZ2695" s="69"/>
      <c r="DA2695" s="69"/>
      <c r="DB2695" s="69"/>
      <c r="DC2695" s="69"/>
      <c r="DD2695" s="69"/>
      <c r="DE2695" s="69"/>
      <c r="DF2695" s="69"/>
      <c r="DG2695" s="69"/>
      <c r="DH2695" s="69"/>
      <c r="DI2695" s="69"/>
      <c r="DJ2695" s="69"/>
      <c r="DK2695" s="69"/>
      <c r="DL2695" s="69"/>
      <c r="DM2695" s="69"/>
      <c r="DN2695" s="69"/>
      <c r="DO2695" s="69"/>
      <c r="DP2695" s="69"/>
      <c r="DQ2695" s="69"/>
      <c r="DR2695" s="69"/>
      <c r="DS2695" s="69"/>
      <c r="DT2695" s="69"/>
      <c r="DU2695" s="69"/>
      <c r="DV2695" s="69"/>
      <c r="DW2695" s="69"/>
      <c r="DX2695" s="69"/>
      <c r="DY2695" s="69"/>
      <c r="DZ2695" s="69"/>
      <c r="EA2695" s="69"/>
      <c r="EB2695" s="69"/>
      <c r="EC2695" s="69"/>
      <c r="ED2695" s="69"/>
      <c r="EE2695" s="69"/>
      <c r="EF2695" s="69"/>
      <c r="EG2695" s="69"/>
      <c r="EH2695" s="69"/>
      <c r="EI2695" s="69"/>
      <c r="EJ2695" s="69"/>
      <c r="EK2695" s="69"/>
      <c r="EL2695" s="69"/>
      <c r="EM2695" s="69"/>
      <c r="EN2695" s="69"/>
      <c r="EO2695" s="69"/>
      <c r="EP2695" s="69"/>
      <c r="EQ2695" s="69"/>
      <c r="ER2695" s="69"/>
      <c r="ES2695" s="69"/>
      <c r="ET2695" s="69"/>
      <c r="EU2695" s="69"/>
      <c r="EV2695" s="69"/>
      <c r="EW2695" s="69"/>
      <c r="EX2695" s="69"/>
      <c r="EY2695" s="69"/>
      <c r="EZ2695" s="69"/>
      <c r="FA2695" s="69"/>
      <c r="FB2695" s="69"/>
      <c r="FC2695" s="69"/>
      <c r="FD2695" s="69"/>
      <c r="FE2695" s="69"/>
      <c r="FF2695" s="69"/>
      <c r="FG2695" s="69"/>
      <c r="FH2695" s="69"/>
      <c r="FI2695" s="69"/>
      <c r="FJ2695" s="69"/>
      <c r="FK2695" s="69"/>
      <c r="FL2695" s="69"/>
      <c r="FM2695" s="69"/>
      <c r="FN2695" s="69"/>
      <c r="FO2695" s="69"/>
      <c r="FP2695" s="69"/>
      <c r="FQ2695" s="69"/>
      <c r="FR2695" s="69"/>
      <c r="FS2695" s="69"/>
      <c r="FT2695" s="69"/>
      <c r="FU2695" s="69"/>
      <c r="FV2695" s="69"/>
      <c r="FW2695" s="69"/>
      <c r="FX2695" s="69"/>
      <c r="FY2695" s="69"/>
      <c r="FZ2695" s="69"/>
      <c r="GA2695" s="69"/>
      <c r="GB2695" s="69"/>
      <c r="GC2695" s="69"/>
      <c r="GD2695" s="69"/>
      <c r="GE2695" s="69"/>
      <c r="GF2695" s="69"/>
      <c r="GG2695" s="69"/>
      <c r="GH2695" s="69"/>
      <c r="GI2695" s="69"/>
      <c r="GJ2695" s="69"/>
      <c r="GK2695" s="69"/>
      <c r="GL2695" s="69"/>
      <c r="GM2695" s="69"/>
      <c r="GN2695" s="69"/>
      <c r="GO2695" s="69"/>
      <c r="GP2695" s="69"/>
      <c r="GQ2695" s="69"/>
      <c r="GR2695" s="69"/>
      <c r="GS2695" s="69"/>
      <c r="GT2695" s="69"/>
      <c r="GU2695" s="69"/>
      <c r="GV2695" s="69"/>
      <c r="GW2695" s="69"/>
      <c r="GX2695" s="69"/>
      <c r="GY2695" s="69"/>
      <c r="GZ2695" s="69"/>
      <c r="HA2695" s="69"/>
      <c r="HB2695" s="69"/>
      <c r="HC2695" s="69"/>
      <c r="HD2695" s="69"/>
      <c r="HE2695" s="69"/>
      <c r="HF2695" s="69"/>
      <c r="HG2695" s="69"/>
      <c r="HH2695" s="69"/>
      <c r="HI2695" s="69"/>
      <c r="HJ2695" s="69"/>
      <c r="HK2695" s="69"/>
      <c r="HL2695" s="69"/>
      <c r="HM2695" s="69"/>
      <c r="HN2695" s="69"/>
      <c r="HO2695" s="69"/>
      <c r="HP2695" s="69"/>
      <c r="HQ2695" s="69"/>
      <c r="HR2695" s="69"/>
      <c r="HS2695" s="69"/>
      <c r="HT2695" s="69"/>
      <c r="HU2695" s="69"/>
      <c r="HV2695" s="69"/>
      <c r="HW2695" s="69"/>
      <c r="HX2695" s="69"/>
      <c r="HY2695" s="69"/>
      <c r="HZ2695" s="69"/>
      <c r="IA2695" s="69"/>
      <c r="IB2695" s="69"/>
      <c r="IC2695" s="69"/>
      <c r="ID2695" s="69"/>
      <c r="IE2695" s="69"/>
      <c r="IF2695" s="69"/>
      <c r="IG2695" s="69"/>
      <c r="IH2695" s="69"/>
      <c r="II2695" s="69"/>
      <c r="IJ2695" s="69"/>
      <c r="IK2695" s="69"/>
      <c r="IL2695" s="69"/>
      <c r="IM2695" s="69"/>
      <c r="IN2695" s="69"/>
    </row>
    <row r="2696" spans="1:248" s="70" customFormat="1" ht="15" customHeight="1" x14ac:dyDescent="0.2">
      <c r="A2696" s="33" t="s">
        <v>1510</v>
      </c>
      <c r="B2696" s="83">
        <v>52369</v>
      </c>
      <c r="C2696" s="34" t="s">
        <v>1565</v>
      </c>
      <c r="D2696" s="314">
        <v>35300</v>
      </c>
      <c r="E2696" s="69"/>
      <c r="F2696" s="69"/>
      <c r="G2696" s="69"/>
      <c r="H2696" s="69"/>
      <c r="I2696" s="69"/>
      <c r="J2696" s="69"/>
      <c r="N2696" s="69"/>
      <c r="O2696" s="69"/>
      <c r="P2696" s="69"/>
      <c r="Q2696" s="69"/>
      <c r="R2696" s="69"/>
      <c r="S2696" s="69"/>
      <c r="T2696" s="69"/>
      <c r="U2696" s="69"/>
      <c r="V2696" s="69"/>
      <c r="W2696" s="69"/>
      <c r="X2696" s="69"/>
      <c r="Y2696" s="69"/>
      <c r="Z2696" s="69"/>
      <c r="AA2696" s="69"/>
      <c r="AB2696" s="69"/>
      <c r="AC2696" s="69"/>
      <c r="AD2696" s="69"/>
      <c r="AE2696" s="69"/>
      <c r="AF2696" s="69"/>
      <c r="AG2696" s="69"/>
      <c r="AH2696" s="69"/>
      <c r="AI2696" s="69"/>
      <c r="AJ2696" s="69"/>
      <c r="AK2696" s="69"/>
      <c r="AL2696" s="69"/>
      <c r="AM2696" s="69"/>
      <c r="AN2696" s="69"/>
      <c r="AO2696" s="69"/>
      <c r="AP2696" s="69"/>
      <c r="AQ2696" s="69"/>
      <c r="AR2696" s="69"/>
      <c r="AS2696" s="69"/>
      <c r="AT2696" s="69"/>
      <c r="AU2696" s="69"/>
      <c r="AV2696" s="69"/>
      <c r="AW2696" s="69"/>
      <c r="AX2696" s="69"/>
      <c r="AY2696" s="69"/>
      <c r="AZ2696" s="69"/>
      <c r="BA2696" s="69"/>
      <c r="BB2696" s="69"/>
      <c r="BC2696" s="69"/>
      <c r="BD2696" s="69"/>
      <c r="BE2696" s="69"/>
      <c r="BF2696" s="69"/>
      <c r="BG2696" s="69"/>
      <c r="BH2696" s="69"/>
      <c r="BI2696" s="69"/>
      <c r="BJ2696" s="69"/>
      <c r="BK2696" s="69"/>
      <c r="BL2696" s="69"/>
      <c r="BM2696" s="69"/>
      <c r="BN2696" s="69"/>
      <c r="BO2696" s="69"/>
      <c r="BP2696" s="69"/>
      <c r="BQ2696" s="69"/>
      <c r="BR2696" s="69"/>
      <c r="BS2696" s="69"/>
      <c r="BT2696" s="69"/>
      <c r="BU2696" s="69"/>
      <c r="BV2696" s="69"/>
      <c r="BW2696" s="69"/>
      <c r="BX2696" s="69"/>
      <c r="BY2696" s="69"/>
      <c r="BZ2696" s="69"/>
      <c r="CA2696" s="69"/>
      <c r="CB2696" s="69"/>
      <c r="CC2696" s="69"/>
      <c r="CD2696" s="69"/>
      <c r="CE2696" s="69"/>
      <c r="CF2696" s="69"/>
      <c r="CG2696" s="69"/>
      <c r="CH2696" s="69"/>
      <c r="CI2696" s="69"/>
      <c r="CJ2696" s="69"/>
      <c r="CK2696" s="69"/>
      <c r="CL2696" s="69"/>
      <c r="CM2696" s="69"/>
      <c r="CN2696" s="69"/>
      <c r="CO2696" s="69"/>
      <c r="CP2696" s="69"/>
      <c r="CQ2696" s="69"/>
      <c r="CR2696" s="69"/>
      <c r="CS2696" s="69"/>
      <c r="CT2696" s="69"/>
      <c r="CU2696" s="69"/>
      <c r="CV2696" s="69"/>
      <c r="CW2696" s="69"/>
      <c r="CX2696" s="69"/>
      <c r="CY2696" s="69"/>
      <c r="CZ2696" s="69"/>
      <c r="DA2696" s="69"/>
      <c r="DB2696" s="69"/>
      <c r="DC2696" s="69"/>
      <c r="DD2696" s="69"/>
      <c r="DE2696" s="69"/>
      <c r="DF2696" s="69"/>
      <c r="DG2696" s="69"/>
      <c r="DH2696" s="69"/>
      <c r="DI2696" s="69"/>
      <c r="DJ2696" s="69"/>
      <c r="DK2696" s="69"/>
      <c r="DL2696" s="69"/>
      <c r="DM2696" s="69"/>
      <c r="DN2696" s="69"/>
      <c r="DO2696" s="69"/>
      <c r="DP2696" s="69"/>
      <c r="DQ2696" s="69"/>
      <c r="DR2696" s="69"/>
      <c r="DS2696" s="69"/>
      <c r="DT2696" s="69"/>
      <c r="DU2696" s="69"/>
      <c r="DV2696" s="69"/>
      <c r="DW2696" s="69"/>
      <c r="DX2696" s="69"/>
      <c r="DY2696" s="69"/>
      <c r="DZ2696" s="69"/>
      <c r="EA2696" s="69"/>
      <c r="EB2696" s="69"/>
      <c r="EC2696" s="69"/>
      <c r="ED2696" s="69"/>
      <c r="EE2696" s="69"/>
      <c r="EF2696" s="69"/>
      <c r="EG2696" s="69"/>
      <c r="EH2696" s="69"/>
      <c r="EI2696" s="69"/>
      <c r="EJ2696" s="69"/>
      <c r="EK2696" s="69"/>
      <c r="EL2696" s="69"/>
      <c r="EM2696" s="69"/>
      <c r="EN2696" s="69"/>
      <c r="EO2696" s="69"/>
      <c r="EP2696" s="69"/>
      <c r="EQ2696" s="69"/>
      <c r="ER2696" s="69"/>
      <c r="ES2696" s="69"/>
      <c r="ET2696" s="69"/>
      <c r="EU2696" s="69"/>
      <c r="EV2696" s="69"/>
      <c r="EW2696" s="69"/>
      <c r="EX2696" s="69"/>
      <c r="EY2696" s="69"/>
      <c r="EZ2696" s="69"/>
      <c r="FA2696" s="69"/>
      <c r="FB2696" s="69"/>
      <c r="FC2696" s="69"/>
      <c r="FD2696" s="69"/>
      <c r="FE2696" s="69"/>
      <c r="FF2696" s="69"/>
      <c r="FG2696" s="69"/>
      <c r="FH2696" s="69"/>
      <c r="FI2696" s="69"/>
      <c r="FJ2696" s="69"/>
      <c r="FK2696" s="69"/>
      <c r="FL2696" s="69"/>
      <c r="FM2696" s="69"/>
      <c r="FN2696" s="69"/>
      <c r="FO2696" s="69"/>
      <c r="FP2696" s="69"/>
      <c r="FQ2696" s="69"/>
      <c r="FR2696" s="69"/>
      <c r="FS2696" s="69"/>
      <c r="FT2696" s="69"/>
      <c r="FU2696" s="69"/>
      <c r="FV2696" s="69"/>
      <c r="FW2696" s="69"/>
      <c r="FX2696" s="69"/>
      <c r="FY2696" s="69"/>
      <c r="FZ2696" s="69"/>
      <c r="GA2696" s="69"/>
      <c r="GB2696" s="69"/>
      <c r="GC2696" s="69"/>
      <c r="GD2696" s="69"/>
      <c r="GE2696" s="69"/>
      <c r="GF2696" s="69"/>
      <c r="GG2696" s="69"/>
      <c r="GH2696" s="69"/>
      <c r="GI2696" s="69"/>
      <c r="GJ2696" s="69"/>
      <c r="GK2696" s="69"/>
      <c r="GL2696" s="69"/>
      <c r="GM2696" s="69"/>
      <c r="GN2696" s="69"/>
      <c r="GO2696" s="69"/>
      <c r="GP2696" s="69"/>
      <c r="GQ2696" s="69"/>
      <c r="GR2696" s="69"/>
      <c r="GS2696" s="69"/>
      <c r="GT2696" s="69"/>
      <c r="GU2696" s="69"/>
      <c r="GV2696" s="69"/>
      <c r="GW2696" s="69"/>
      <c r="GX2696" s="69"/>
      <c r="GY2696" s="69"/>
      <c r="GZ2696" s="69"/>
      <c r="HA2696" s="69"/>
      <c r="HB2696" s="69"/>
      <c r="HC2696" s="69"/>
      <c r="HD2696" s="69"/>
      <c r="HE2696" s="69"/>
      <c r="HF2696" s="69"/>
      <c r="HG2696" s="69"/>
      <c r="HH2696" s="69"/>
      <c r="HI2696" s="69"/>
      <c r="HJ2696" s="69"/>
      <c r="HK2696" s="69"/>
      <c r="HL2696" s="69"/>
      <c r="HM2696" s="69"/>
      <c r="HN2696" s="69"/>
      <c r="HO2696" s="69"/>
      <c r="HP2696" s="69"/>
      <c r="HQ2696" s="69"/>
      <c r="HR2696" s="69"/>
      <c r="HS2696" s="69"/>
      <c r="HT2696" s="69"/>
      <c r="HU2696" s="69"/>
      <c r="HV2696" s="69"/>
      <c r="HW2696" s="69"/>
      <c r="HX2696" s="69"/>
      <c r="HY2696" s="69"/>
      <c r="HZ2696" s="69"/>
      <c r="IA2696" s="69"/>
      <c r="IB2696" s="69"/>
      <c r="IC2696" s="69"/>
      <c r="ID2696" s="69"/>
      <c r="IE2696" s="69"/>
      <c r="IF2696" s="69"/>
      <c r="IG2696" s="69"/>
      <c r="IH2696" s="69"/>
      <c r="II2696" s="69"/>
      <c r="IJ2696" s="69"/>
      <c r="IK2696" s="69"/>
      <c r="IL2696" s="69"/>
      <c r="IM2696" s="69"/>
      <c r="IN2696" s="69"/>
    </row>
    <row r="2697" spans="1:248" s="70" customFormat="1" ht="32.1" customHeight="1" x14ac:dyDescent="0.2">
      <c r="A2697" s="33" t="s">
        <v>1510</v>
      </c>
      <c r="B2697" s="83">
        <v>52370</v>
      </c>
      <c r="C2697" s="34" t="s">
        <v>1566</v>
      </c>
      <c r="D2697" s="314">
        <v>40400</v>
      </c>
      <c r="E2697" s="69"/>
      <c r="F2697" s="69"/>
      <c r="G2697" s="69"/>
      <c r="H2697" s="69"/>
      <c r="I2697" s="69"/>
      <c r="J2697" s="69"/>
      <c r="N2697" s="69"/>
      <c r="O2697" s="69"/>
      <c r="P2697" s="69"/>
      <c r="Q2697" s="69"/>
      <c r="R2697" s="69"/>
      <c r="S2697" s="69"/>
      <c r="T2697" s="69"/>
      <c r="U2697" s="69"/>
      <c r="V2697" s="69"/>
      <c r="W2697" s="69"/>
      <c r="X2697" s="69"/>
      <c r="Y2697" s="69"/>
      <c r="Z2697" s="69"/>
      <c r="AA2697" s="69"/>
      <c r="AB2697" s="69"/>
      <c r="AC2697" s="69"/>
      <c r="AD2697" s="69"/>
      <c r="AE2697" s="69"/>
      <c r="AF2697" s="69"/>
      <c r="AG2697" s="69"/>
      <c r="AH2697" s="69"/>
      <c r="AI2697" s="69"/>
      <c r="AJ2697" s="69"/>
      <c r="AK2697" s="69"/>
      <c r="AL2697" s="69"/>
      <c r="AM2697" s="69"/>
      <c r="AN2697" s="69"/>
      <c r="AO2697" s="69"/>
      <c r="AP2697" s="69"/>
      <c r="AQ2697" s="69"/>
      <c r="AR2697" s="69"/>
      <c r="AS2697" s="69"/>
      <c r="AT2697" s="69"/>
      <c r="AU2697" s="69"/>
      <c r="AV2697" s="69"/>
      <c r="AW2697" s="69"/>
      <c r="AX2697" s="69"/>
      <c r="AY2697" s="69"/>
      <c r="AZ2697" s="69"/>
      <c r="BA2697" s="69"/>
      <c r="BB2697" s="69"/>
      <c r="BC2697" s="69"/>
      <c r="BD2697" s="69"/>
      <c r="BE2697" s="69"/>
      <c r="BF2697" s="69"/>
      <c r="BG2697" s="69"/>
      <c r="BH2697" s="69"/>
      <c r="BI2697" s="69"/>
      <c r="BJ2697" s="69"/>
      <c r="BK2697" s="69"/>
      <c r="BL2697" s="69"/>
      <c r="BM2697" s="69"/>
      <c r="BN2697" s="69"/>
      <c r="BO2697" s="69"/>
      <c r="BP2697" s="69"/>
      <c r="BQ2697" s="69"/>
      <c r="BR2697" s="69"/>
      <c r="BS2697" s="69"/>
      <c r="BT2697" s="69"/>
      <c r="BU2697" s="69"/>
      <c r="BV2697" s="69"/>
      <c r="BW2697" s="69"/>
      <c r="BX2697" s="69"/>
      <c r="BY2697" s="69"/>
      <c r="BZ2697" s="69"/>
      <c r="CA2697" s="69"/>
      <c r="CB2697" s="69"/>
      <c r="CC2697" s="69"/>
      <c r="CD2697" s="69"/>
      <c r="CE2697" s="69"/>
      <c r="CF2697" s="69"/>
      <c r="CG2697" s="69"/>
      <c r="CH2697" s="69"/>
      <c r="CI2697" s="69"/>
      <c r="CJ2697" s="69"/>
      <c r="CK2697" s="69"/>
      <c r="CL2697" s="69"/>
      <c r="CM2697" s="69"/>
      <c r="CN2697" s="69"/>
      <c r="CO2697" s="69"/>
      <c r="CP2697" s="69"/>
      <c r="CQ2697" s="69"/>
      <c r="CR2697" s="69"/>
      <c r="CS2697" s="69"/>
      <c r="CT2697" s="69"/>
      <c r="CU2697" s="69"/>
      <c r="CV2697" s="69"/>
      <c r="CW2697" s="69"/>
      <c r="CX2697" s="69"/>
      <c r="CY2697" s="69"/>
      <c r="CZ2697" s="69"/>
      <c r="DA2697" s="69"/>
      <c r="DB2697" s="69"/>
      <c r="DC2697" s="69"/>
      <c r="DD2697" s="69"/>
      <c r="DE2697" s="69"/>
      <c r="DF2697" s="69"/>
      <c r="DG2697" s="69"/>
      <c r="DH2697" s="69"/>
      <c r="DI2697" s="69"/>
      <c r="DJ2697" s="69"/>
      <c r="DK2697" s="69"/>
      <c r="DL2697" s="69"/>
      <c r="DM2697" s="69"/>
      <c r="DN2697" s="69"/>
      <c r="DO2697" s="69"/>
      <c r="DP2697" s="69"/>
      <c r="DQ2697" s="69"/>
      <c r="DR2697" s="69"/>
      <c r="DS2697" s="69"/>
      <c r="DT2697" s="69"/>
      <c r="DU2697" s="69"/>
      <c r="DV2697" s="69"/>
      <c r="DW2697" s="69"/>
      <c r="DX2697" s="69"/>
      <c r="DY2697" s="69"/>
      <c r="DZ2697" s="69"/>
      <c r="EA2697" s="69"/>
      <c r="EB2697" s="69"/>
      <c r="EC2697" s="69"/>
      <c r="ED2697" s="69"/>
      <c r="EE2697" s="69"/>
      <c r="EF2697" s="69"/>
      <c r="EG2697" s="69"/>
      <c r="EH2697" s="69"/>
      <c r="EI2697" s="69"/>
      <c r="EJ2697" s="69"/>
      <c r="EK2697" s="69"/>
      <c r="EL2697" s="69"/>
      <c r="EM2697" s="69"/>
      <c r="EN2697" s="69"/>
      <c r="EO2697" s="69"/>
      <c r="EP2697" s="69"/>
      <c r="EQ2697" s="69"/>
      <c r="ER2697" s="69"/>
      <c r="ES2697" s="69"/>
      <c r="ET2697" s="69"/>
      <c r="EU2697" s="69"/>
      <c r="EV2697" s="69"/>
      <c r="EW2697" s="69"/>
      <c r="EX2697" s="69"/>
      <c r="EY2697" s="69"/>
      <c r="EZ2697" s="69"/>
      <c r="FA2697" s="69"/>
      <c r="FB2697" s="69"/>
      <c r="FC2697" s="69"/>
      <c r="FD2697" s="69"/>
      <c r="FE2697" s="69"/>
      <c r="FF2697" s="69"/>
      <c r="FG2697" s="69"/>
      <c r="FH2697" s="69"/>
      <c r="FI2697" s="69"/>
      <c r="FJ2697" s="69"/>
      <c r="FK2697" s="69"/>
      <c r="FL2697" s="69"/>
      <c r="FM2697" s="69"/>
      <c r="FN2697" s="69"/>
      <c r="FO2697" s="69"/>
      <c r="FP2697" s="69"/>
      <c r="FQ2697" s="69"/>
      <c r="FR2697" s="69"/>
      <c r="FS2697" s="69"/>
      <c r="FT2697" s="69"/>
      <c r="FU2697" s="69"/>
      <c r="FV2697" s="69"/>
      <c r="FW2697" s="69"/>
      <c r="FX2697" s="69"/>
      <c r="FY2697" s="69"/>
      <c r="FZ2697" s="69"/>
      <c r="GA2697" s="69"/>
      <c r="GB2697" s="69"/>
      <c r="GC2697" s="69"/>
      <c r="GD2697" s="69"/>
      <c r="GE2697" s="69"/>
      <c r="GF2697" s="69"/>
      <c r="GG2697" s="69"/>
      <c r="GH2697" s="69"/>
      <c r="GI2697" s="69"/>
      <c r="GJ2697" s="69"/>
      <c r="GK2697" s="69"/>
      <c r="GL2697" s="69"/>
      <c r="GM2697" s="69"/>
      <c r="GN2697" s="69"/>
      <c r="GO2697" s="69"/>
      <c r="GP2697" s="69"/>
      <c r="GQ2697" s="69"/>
      <c r="GR2697" s="69"/>
      <c r="GS2697" s="69"/>
      <c r="GT2697" s="69"/>
      <c r="GU2697" s="69"/>
      <c r="GV2697" s="69"/>
      <c r="GW2697" s="69"/>
      <c r="GX2697" s="69"/>
      <c r="GY2697" s="69"/>
      <c r="GZ2697" s="69"/>
      <c r="HA2697" s="69"/>
      <c r="HB2697" s="69"/>
      <c r="HC2697" s="69"/>
      <c r="HD2697" s="69"/>
      <c r="HE2697" s="69"/>
      <c r="HF2697" s="69"/>
      <c r="HG2697" s="69"/>
      <c r="HH2697" s="69"/>
      <c r="HI2697" s="69"/>
      <c r="HJ2697" s="69"/>
      <c r="HK2697" s="69"/>
      <c r="HL2697" s="69"/>
      <c r="HM2697" s="69"/>
      <c r="HN2697" s="69"/>
      <c r="HO2697" s="69"/>
      <c r="HP2697" s="69"/>
      <c r="HQ2697" s="69"/>
      <c r="HR2697" s="69"/>
      <c r="HS2697" s="69"/>
      <c r="HT2697" s="69"/>
      <c r="HU2697" s="69"/>
      <c r="HV2697" s="69"/>
      <c r="HW2697" s="69"/>
      <c r="HX2697" s="69"/>
      <c r="HY2697" s="69"/>
      <c r="HZ2697" s="69"/>
      <c r="IA2697" s="69"/>
      <c r="IB2697" s="69"/>
      <c r="IC2697" s="69"/>
      <c r="ID2697" s="69"/>
      <c r="IE2697" s="69"/>
      <c r="IF2697" s="69"/>
      <c r="IG2697" s="69"/>
      <c r="IH2697" s="69"/>
      <c r="II2697" s="69"/>
      <c r="IJ2697" s="69"/>
      <c r="IK2697" s="69"/>
      <c r="IL2697" s="69"/>
      <c r="IM2697" s="69"/>
      <c r="IN2697" s="69"/>
    </row>
    <row r="2698" spans="1:248" s="71" customFormat="1" ht="15.95" customHeight="1" x14ac:dyDescent="0.2">
      <c r="A2698" s="33" t="s">
        <v>1510</v>
      </c>
      <c r="B2698" s="83">
        <v>52371</v>
      </c>
      <c r="C2698" s="34" t="s">
        <v>1567</v>
      </c>
      <c r="D2698" s="314">
        <v>27330</v>
      </c>
    </row>
    <row r="2699" spans="1:248" s="70" customFormat="1" ht="15" customHeight="1" x14ac:dyDescent="0.2">
      <c r="A2699" s="33" t="s">
        <v>1510</v>
      </c>
      <c r="B2699" s="83">
        <v>52372</v>
      </c>
      <c r="C2699" s="34" t="s">
        <v>1568</v>
      </c>
      <c r="D2699" s="314">
        <v>30720</v>
      </c>
      <c r="E2699" s="69"/>
      <c r="F2699" s="69"/>
      <c r="G2699" s="69"/>
      <c r="H2699" s="69"/>
      <c r="I2699" s="69"/>
      <c r="J2699" s="69"/>
      <c r="N2699" s="69"/>
      <c r="O2699" s="69"/>
      <c r="P2699" s="69"/>
      <c r="Q2699" s="69"/>
      <c r="R2699" s="69"/>
      <c r="S2699" s="69"/>
      <c r="T2699" s="69"/>
      <c r="U2699" s="69"/>
      <c r="V2699" s="69"/>
      <c r="W2699" s="69"/>
      <c r="X2699" s="69"/>
      <c r="Y2699" s="69"/>
      <c r="Z2699" s="69"/>
      <c r="AA2699" s="69"/>
      <c r="AB2699" s="69"/>
      <c r="AC2699" s="69"/>
      <c r="AD2699" s="69"/>
      <c r="AE2699" s="69"/>
      <c r="AF2699" s="69"/>
      <c r="AG2699" s="69"/>
      <c r="AH2699" s="69"/>
      <c r="AI2699" s="69"/>
      <c r="AJ2699" s="69"/>
      <c r="AK2699" s="69"/>
      <c r="AL2699" s="69"/>
      <c r="AM2699" s="69"/>
      <c r="AN2699" s="69"/>
      <c r="AO2699" s="69"/>
      <c r="AP2699" s="69"/>
      <c r="AQ2699" s="69"/>
      <c r="AR2699" s="69"/>
      <c r="AS2699" s="69"/>
      <c r="AT2699" s="69"/>
      <c r="AU2699" s="69"/>
      <c r="AV2699" s="69"/>
      <c r="AW2699" s="69"/>
      <c r="AX2699" s="69"/>
      <c r="AY2699" s="69"/>
      <c r="AZ2699" s="69"/>
      <c r="BA2699" s="69"/>
      <c r="BB2699" s="69"/>
      <c r="BC2699" s="69"/>
      <c r="BD2699" s="69"/>
      <c r="BE2699" s="69"/>
      <c r="BF2699" s="69"/>
      <c r="BG2699" s="69"/>
      <c r="BH2699" s="69"/>
      <c r="BI2699" s="69"/>
      <c r="BJ2699" s="69"/>
      <c r="BK2699" s="69"/>
      <c r="BL2699" s="69"/>
      <c r="BM2699" s="69"/>
      <c r="BN2699" s="69"/>
      <c r="BO2699" s="69"/>
      <c r="BP2699" s="69"/>
      <c r="BQ2699" s="69"/>
      <c r="BR2699" s="69"/>
      <c r="BS2699" s="69"/>
      <c r="BT2699" s="69"/>
      <c r="BU2699" s="69"/>
      <c r="BV2699" s="69"/>
      <c r="BW2699" s="69"/>
      <c r="BX2699" s="69"/>
      <c r="BY2699" s="69"/>
      <c r="BZ2699" s="69"/>
      <c r="CA2699" s="69"/>
      <c r="CB2699" s="69"/>
      <c r="CC2699" s="69"/>
      <c r="CD2699" s="69"/>
      <c r="CE2699" s="69"/>
      <c r="CF2699" s="69"/>
      <c r="CG2699" s="69"/>
      <c r="CH2699" s="69"/>
      <c r="CI2699" s="69"/>
      <c r="CJ2699" s="69"/>
      <c r="CK2699" s="69"/>
      <c r="CL2699" s="69"/>
      <c r="CM2699" s="69"/>
      <c r="CN2699" s="69"/>
      <c r="CO2699" s="69"/>
      <c r="CP2699" s="69"/>
      <c r="CQ2699" s="69"/>
      <c r="CR2699" s="69"/>
      <c r="CS2699" s="69"/>
      <c r="CT2699" s="69"/>
      <c r="CU2699" s="69"/>
      <c r="CV2699" s="69"/>
      <c r="CW2699" s="69"/>
      <c r="CX2699" s="69"/>
      <c r="CY2699" s="69"/>
      <c r="CZ2699" s="69"/>
      <c r="DA2699" s="69"/>
      <c r="DB2699" s="69"/>
      <c r="DC2699" s="69"/>
      <c r="DD2699" s="69"/>
      <c r="DE2699" s="69"/>
      <c r="DF2699" s="69"/>
      <c r="DG2699" s="69"/>
      <c r="DH2699" s="69"/>
      <c r="DI2699" s="69"/>
      <c r="DJ2699" s="69"/>
      <c r="DK2699" s="69"/>
      <c r="DL2699" s="69"/>
      <c r="DM2699" s="69"/>
      <c r="DN2699" s="69"/>
      <c r="DO2699" s="69"/>
      <c r="DP2699" s="69"/>
      <c r="DQ2699" s="69"/>
      <c r="DR2699" s="69"/>
      <c r="DS2699" s="69"/>
      <c r="DT2699" s="69"/>
      <c r="DU2699" s="69"/>
      <c r="DV2699" s="69"/>
      <c r="DW2699" s="69"/>
      <c r="DX2699" s="69"/>
      <c r="DY2699" s="69"/>
      <c r="DZ2699" s="69"/>
      <c r="EA2699" s="69"/>
      <c r="EB2699" s="69"/>
      <c r="EC2699" s="69"/>
      <c r="ED2699" s="69"/>
      <c r="EE2699" s="69"/>
      <c r="EF2699" s="69"/>
      <c r="EG2699" s="69"/>
      <c r="EH2699" s="69"/>
      <c r="EI2699" s="69"/>
      <c r="EJ2699" s="69"/>
      <c r="EK2699" s="69"/>
      <c r="EL2699" s="69"/>
      <c r="EM2699" s="69"/>
      <c r="EN2699" s="69"/>
      <c r="EO2699" s="69"/>
      <c r="EP2699" s="69"/>
      <c r="EQ2699" s="69"/>
      <c r="ER2699" s="69"/>
      <c r="ES2699" s="69"/>
      <c r="ET2699" s="69"/>
      <c r="EU2699" s="69"/>
      <c r="EV2699" s="69"/>
      <c r="EW2699" s="69"/>
      <c r="EX2699" s="69"/>
      <c r="EY2699" s="69"/>
      <c r="EZ2699" s="69"/>
      <c r="FA2699" s="69"/>
      <c r="FB2699" s="69"/>
      <c r="FC2699" s="69"/>
      <c r="FD2699" s="69"/>
      <c r="FE2699" s="69"/>
      <c r="FF2699" s="69"/>
      <c r="FG2699" s="69"/>
      <c r="FH2699" s="69"/>
      <c r="FI2699" s="69"/>
      <c r="FJ2699" s="69"/>
      <c r="FK2699" s="69"/>
      <c r="FL2699" s="69"/>
      <c r="FM2699" s="69"/>
      <c r="FN2699" s="69"/>
      <c r="FO2699" s="69"/>
      <c r="FP2699" s="69"/>
      <c r="FQ2699" s="69"/>
      <c r="FR2699" s="69"/>
      <c r="FS2699" s="69"/>
      <c r="FT2699" s="69"/>
      <c r="FU2699" s="69"/>
      <c r="FV2699" s="69"/>
      <c r="FW2699" s="69"/>
      <c r="FX2699" s="69"/>
      <c r="FY2699" s="69"/>
      <c r="FZ2699" s="69"/>
      <c r="GA2699" s="69"/>
      <c r="GB2699" s="69"/>
      <c r="GC2699" s="69"/>
      <c r="GD2699" s="69"/>
      <c r="GE2699" s="69"/>
      <c r="GF2699" s="69"/>
      <c r="GG2699" s="69"/>
      <c r="GH2699" s="69"/>
      <c r="GI2699" s="69"/>
      <c r="GJ2699" s="69"/>
      <c r="GK2699" s="69"/>
      <c r="GL2699" s="69"/>
      <c r="GM2699" s="69"/>
      <c r="GN2699" s="69"/>
      <c r="GO2699" s="69"/>
      <c r="GP2699" s="69"/>
      <c r="GQ2699" s="69"/>
      <c r="GR2699" s="69"/>
      <c r="GS2699" s="69"/>
      <c r="GT2699" s="69"/>
      <c r="GU2699" s="69"/>
      <c r="GV2699" s="69"/>
      <c r="GW2699" s="69"/>
      <c r="GX2699" s="69"/>
      <c r="GY2699" s="69"/>
      <c r="GZ2699" s="69"/>
      <c r="HA2699" s="69"/>
      <c r="HB2699" s="69"/>
      <c r="HC2699" s="69"/>
      <c r="HD2699" s="69"/>
      <c r="HE2699" s="69"/>
      <c r="HF2699" s="69"/>
      <c r="HG2699" s="69"/>
      <c r="HH2699" s="69"/>
      <c r="HI2699" s="69"/>
      <c r="HJ2699" s="69"/>
      <c r="HK2699" s="69"/>
      <c r="HL2699" s="69"/>
      <c r="HM2699" s="69"/>
      <c r="HN2699" s="69"/>
      <c r="HO2699" s="69"/>
      <c r="HP2699" s="69"/>
      <c r="HQ2699" s="69"/>
      <c r="HR2699" s="69"/>
      <c r="HS2699" s="69"/>
      <c r="HT2699" s="69"/>
      <c r="HU2699" s="69"/>
      <c r="HV2699" s="69"/>
      <c r="HW2699" s="69"/>
      <c r="HX2699" s="69"/>
      <c r="HY2699" s="69"/>
      <c r="HZ2699" s="69"/>
      <c r="IA2699" s="69"/>
      <c r="IB2699" s="69"/>
      <c r="IC2699" s="69"/>
      <c r="ID2699" s="69"/>
      <c r="IE2699" s="69"/>
      <c r="IF2699" s="69"/>
      <c r="IG2699" s="69"/>
      <c r="IH2699" s="69"/>
      <c r="II2699" s="69"/>
      <c r="IJ2699" s="69"/>
      <c r="IK2699" s="69"/>
      <c r="IL2699" s="69"/>
      <c r="IM2699" s="69"/>
      <c r="IN2699" s="69"/>
    </row>
    <row r="2700" spans="1:248" s="70" customFormat="1" ht="15" customHeight="1" x14ac:dyDescent="0.2">
      <c r="A2700" s="33" t="s">
        <v>1510</v>
      </c>
      <c r="B2700" s="83">
        <v>52373</v>
      </c>
      <c r="C2700" s="34" t="s">
        <v>1569</v>
      </c>
      <c r="D2700" s="314">
        <v>32700</v>
      </c>
      <c r="E2700" s="69"/>
      <c r="F2700" s="69"/>
      <c r="G2700" s="69"/>
      <c r="H2700" s="69"/>
      <c r="I2700" s="69"/>
      <c r="J2700" s="69"/>
      <c r="N2700" s="69"/>
      <c r="O2700" s="69"/>
      <c r="P2700" s="69"/>
      <c r="Q2700" s="69"/>
      <c r="R2700" s="69"/>
      <c r="S2700" s="69"/>
      <c r="T2700" s="69"/>
      <c r="U2700" s="69"/>
      <c r="V2700" s="69"/>
      <c r="W2700" s="69"/>
      <c r="X2700" s="69"/>
      <c r="Y2700" s="69"/>
      <c r="Z2700" s="69"/>
      <c r="AA2700" s="69"/>
      <c r="AB2700" s="69"/>
      <c r="AC2700" s="69"/>
      <c r="AD2700" s="69"/>
      <c r="AE2700" s="69"/>
      <c r="AF2700" s="69"/>
      <c r="AG2700" s="69"/>
      <c r="AH2700" s="69"/>
      <c r="AI2700" s="69"/>
      <c r="AJ2700" s="69"/>
      <c r="AK2700" s="69"/>
      <c r="AL2700" s="69"/>
      <c r="AM2700" s="69"/>
      <c r="AN2700" s="69"/>
      <c r="AO2700" s="69"/>
      <c r="AP2700" s="69"/>
      <c r="AQ2700" s="69"/>
      <c r="AR2700" s="69"/>
      <c r="AS2700" s="69"/>
      <c r="AT2700" s="69"/>
      <c r="AU2700" s="69"/>
      <c r="AV2700" s="69"/>
      <c r="AW2700" s="69"/>
      <c r="AX2700" s="69"/>
      <c r="AY2700" s="69"/>
      <c r="AZ2700" s="69"/>
      <c r="BA2700" s="69"/>
      <c r="BB2700" s="69"/>
      <c r="BC2700" s="69"/>
      <c r="BD2700" s="69"/>
      <c r="BE2700" s="69"/>
      <c r="BF2700" s="69"/>
      <c r="BG2700" s="69"/>
      <c r="BH2700" s="69"/>
      <c r="BI2700" s="69"/>
      <c r="BJ2700" s="69"/>
      <c r="BK2700" s="69"/>
      <c r="BL2700" s="69"/>
      <c r="BM2700" s="69"/>
      <c r="BN2700" s="69"/>
      <c r="BO2700" s="69"/>
      <c r="BP2700" s="69"/>
      <c r="BQ2700" s="69"/>
      <c r="BR2700" s="69"/>
      <c r="BS2700" s="69"/>
      <c r="BT2700" s="69"/>
      <c r="BU2700" s="69"/>
      <c r="BV2700" s="69"/>
      <c r="BW2700" s="69"/>
      <c r="BX2700" s="69"/>
      <c r="BY2700" s="69"/>
      <c r="BZ2700" s="69"/>
      <c r="CA2700" s="69"/>
      <c r="CB2700" s="69"/>
      <c r="CC2700" s="69"/>
      <c r="CD2700" s="69"/>
      <c r="CE2700" s="69"/>
      <c r="CF2700" s="69"/>
      <c r="CG2700" s="69"/>
      <c r="CH2700" s="69"/>
      <c r="CI2700" s="69"/>
      <c r="CJ2700" s="69"/>
      <c r="CK2700" s="69"/>
      <c r="CL2700" s="69"/>
      <c r="CM2700" s="69"/>
      <c r="CN2700" s="69"/>
      <c r="CO2700" s="69"/>
      <c r="CP2700" s="69"/>
      <c r="CQ2700" s="69"/>
      <c r="CR2700" s="69"/>
      <c r="CS2700" s="69"/>
      <c r="CT2700" s="69"/>
      <c r="CU2700" s="69"/>
      <c r="CV2700" s="69"/>
      <c r="CW2700" s="69"/>
      <c r="CX2700" s="69"/>
      <c r="CY2700" s="69"/>
      <c r="CZ2700" s="69"/>
      <c r="DA2700" s="69"/>
      <c r="DB2700" s="69"/>
      <c r="DC2700" s="69"/>
      <c r="DD2700" s="69"/>
      <c r="DE2700" s="69"/>
      <c r="DF2700" s="69"/>
      <c r="DG2700" s="69"/>
      <c r="DH2700" s="69"/>
      <c r="DI2700" s="69"/>
      <c r="DJ2700" s="69"/>
      <c r="DK2700" s="69"/>
      <c r="DL2700" s="69"/>
      <c r="DM2700" s="69"/>
      <c r="DN2700" s="69"/>
      <c r="DO2700" s="69"/>
      <c r="DP2700" s="69"/>
      <c r="DQ2700" s="69"/>
      <c r="DR2700" s="69"/>
      <c r="DS2700" s="69"/>
      <c r="DT2700" s="69"/>
      <c r="DU2700" s="69"/>
      <c r="DV2700" s="69"/>
      <c r="DW2700" s="69"/>
      <c r="DX2700" s="69"/>
      <c r="DY2700" s="69"/>
      <c r="DZ2700" s="69"/>
      <c r="EA2700" s="69"/>
      <c r="EB2700" s="69"/>
      <c r="EC2700" s="69"/>
      <c r="ED2700" s="69"/>
      <c r="EE2700" s="69"/>
      <c r="EF2700" s="69"/>
      <c r="EG2700" s="69"/>
      <c r="EH2700" s="69"/>
      <c r="EI2700" s="69"/>
      <c r="EJ2700" s="69"/>
      <c r="EK2700" s="69"/>
      <c r="EL2700" s="69"/>
      <c r="EM2700" s="69"/>
      <c r="EN2700" s="69"/>
      <c r="EO2700" s="69"/>
      <c r="EP2700" s="69"/>
      <c r="EQ2700" s="69"/>
      <c r="ER2700" s="69"/>
      <c r="ES2700" s="69"/>
      <c r="ET2700" s="69"/>
      <c r="EU2700" s="69"/>
      <c r="EV2700" s="69"/>
      <c r="EW2700" s="69"/>
      <c r="EX2700" s="69"/>
      <c r="EY2700" s="69"/>
      <c r="EZ2700" s="69"/>
      <c r="FA2700" s="69"/>
      <c r="FB2700" s="69"/>
      <c r="FC2700" s="69"/>
      <c r="FD2700" s="69"/>
      <c r="FE2700" s="69"/>
      <c r="FF2700" s="69"/>
      <c r="FG2700" s="69"/>
      <c r="FH2700" s="69"/>
      <c r="FI2700" s="69"/>
      <c r="FJ2700" s="69"/>
      <c r="FK2700" s="69"/>
      <c r="FL2700" s="69"/>
      <c r="FM2700" s="69"/>
      <c r="FN2700" s="69"/>
      <c r="FO2700" s="69"/>
      <c r="FP2700" s="69"/>
      <c r="FQ2700" s="69"/>
      <c r="FR2700" s="69"/>
      <c r="FS2700" s="69"/>
      <c r="FT2700" s="69"/>
      <c r="FU2700" s="69"/>
      <c r="FV2700" s="69"/>
      <c r="FW2700" s="69"/>
      <c r="FX2700" s="69"/>
      <c r="FY2700" s="69"/>
      <c r="FZ2700" s="69"/>
      <c r="GA2700" s="69"/>
      <c r="GB2700" s="69"/>
      <c r="GC2700" s="69"/>
      <c r="GD2700" s="69"/>
      <c r="GE2700" s="69"/>
      <c r="GF2700" s="69"/>
      <c r="GG2700" s="69"/>
      <c r="GH2700" s="69"/>
      <c r="GI2700" s="69"/>
      <c r="GJ2700" s="69"/>
      <c r="GK2700" s="69"/>
      <c r="GL2700" s="69"/>
      <c r="GM2700" s="69"/>
      <c r="GN2700" s="69"/>
      <c r="GO2700" s="69"/>
      <c r="GP2700" s="69"/>
      <c r="GQ2700" s="69"/>
      <c r="GR2700" s="69"/>
      <c r="GS2700" s="69"/>
      <c r="GT2700" s="69"/>
      <c r="GU2700" s="69"/>
      <c r="GV2700" s="69"/>
      <c r="GW2700" s="69"/>
      <c r="GX2700" s="69"/>
      <c r="GY2700" s="69"/>
      <c r="GZ2700" s="69"/>
      <c r="HA2700" s="69"/>
      <c r="HB2700" s="69"/>
      <c r="HC2700" s="69"/>
      <c r="HD2700" s="69"/>
      <c r="HE2700" s="69"/>
      <c r="HF2700" s="69"/>
      <c r="HG2700" s="69"/>
      <c r="HH2700" s="69"/>
      <c r="HI2700" s="69"/>
      <c r="HJ2700" s="69"/>
      <c r="HK2700" s="69"/>
      <c r="HL2700" s="69"/>
      <c r="HM2700" s="69"/>
      <c r="HN2700" s="69"/>
      <c r="HO2700" s="69"/>
      <c r="HP2700" s="69"/>
      <c r="HQ2700" s="69"/>
      <c r="HR2700" s="69"/>
      <c r="HS2700" s="69"/>
      <c r="HT2700" s="69"/>
      <c r="HU2700" s="69"/>
      <c r="HV2700" s="69"/>
      <c r="HW2700" s="69"/>
      <c r="HX2700" s="69"/>
      <c r="HY2700" s="69"/>
      <c r="HZ2700" s="69"/>
      <c r="IA2700" s="69"/>
      <c r="IB2700" s="69"/>
      <c r="IC2700" s="69"/>
      <c r="ID2700" s="69"/>
      <c r="IE2700" s="69"/>
      <c r="IF2700" s="69"/>
      <c r="IG2700" s="69"/>
      <c r="IH2700" s="69"/>
      <c r="II2700" s="69"/>
      <c r="IJ2700" s="69"/>
      <c r="IK2700" s="69"/>
      <c r="IL2700" s="69"/>
      <c r="IM2700" s="69"/>
      <c r="IN2700" s="69"/>
    </row>
    <row r="2701" spans="1:248" s="70" customFormat="1" ht="15.95" customHeight="1" x14ac:dyDescent="0.2">
      <c r="A2701" s="33" t="s">
        <v>1510</v>
      </c>
      <c r="B2701" s="83">
        <v>52374</v>
      </c>
      <c r="C2701" s="34" t="s">
        <v>1570</v>
      </c>
      <c r="D2701" s="314">
        <v>37230</v>
      </c>
      <c r="E2701" s="69"/>
      <c r="F2701" s="69"/>
      <c r="G2701" s="69"/>
      <c r="H2701" s="69"/>
      <c r="I2701" s="69"/>
      <c r="J2701" s="69"/>
      <c r="N2701" s="69"/>
      <c r="O2701" s="69"/>
      <c r="P2701" s="69"/>
      <c r="Q2701" s="69"/>
      <c r="R2701" s="69"/>
      <c r="S2701" s="69"/>
      <c r="T2701" s="69"/>
      <c r="U2701" s="69"/>
      <c r="V2701" s="69"/>
      <c r="W2701" s="69"/>
      <c r="X2701" s="69"/>
      <c r="Y2701" s="69"/>
      <c r="Z2701" s="69"/>
      <c r="AA2701" s="69"/>
      <c r="AB2701" s="69"/>
      <c r="AC2701" s="69"/>
      <c r="AD2701" s="69"/>
      <c r="AE2701" s="69"/>
      <c r="AF2701" s="69"/>
      <c r="AG2701" s="69"/>
      <c r="AH2701" s="69"/>
      <c r="AI2701" s="69"/>
      <c r="AJ2701" s="69"/>
      <c r="AK2701" s="69"/>
      <c r="AL2701" s="69"/>
      <c r="AM2701" s="69"/>
      <c r="AN2701" s="69"/>
      <c r="AO2701" s="69"/>
      <c r="AP2701" s="69"/>
      <c r="AQ2701" s="69"/>
      <c r="AR2701" s="69"/>
      <c r="AS2701" s="69"/>
      <c r="AT2701" s="69"/>
      <c r="AU2701" s="69"/>
      <c r="AV2701" s="69"/>
      <c r="AW2701" s="69"/>
      <c r="AX2701" s="69"/>
      <c r="AY2701" s="69"/>
      <c r="AZ2701" s="69"/>
      <c r="BA2701" s="69"/>
      <c r="BB2701" s="69"/>
      <c r="BC2701" s="69"/>
      <c r="BD2701" s="69"/>
      <c r="BE2701" s="69"/>
      <c r="BF2701" s="69"/>
      <c r="BG2701" s="69"/>
      <c r="BH2701" s="69"/>
      <c r="BI2701" s="69"/>
      <c r="BJ2701" s="69"/>
      <c r="BK2701" s="69"/>
      <c r="BL2701" s="69"/>
      <c r="BM2701" s="69"/>
      <c r="BN2701" s="69"/>
      <c r="BO2701" s="69"/>
      <c r="BP2701" s="69"/>
      <c r="BQ2701" s="69"/>
      <c r="BR2701" s="69"/>
      <c r="BS2701" s="69"/>
      <c r="BT2701" s="69"/>
      <c r="BU2701" s="69"/>
      <c r="BV2701" s="69"/>
      <c r="BW2701" s="69"/>
      <c r="BX2701" s="69"/>
      <c r="BY2701" s="69"/>
      <c r="BZ2701" s="69"/>
      <c r="CA2701" s="69"/>
      <c r="CB2701" s="69"/>
      <c r="CC2701" s="69"/>
      <c r="CD2701" s="69"/>
      <c r="CE2701" s="69"/>
      <c r="CF2701" s="69"/>
      <c r="CG2701" s="69"/>
      <c r="CH2701" s="69"/>
      <c r="CI2701" s="69"/>
      <c r="CJ2701" s="69"/>
      <c r="CK2701" s="69"/>
      <c r="CL2701" s="69"/>
      <c r="CM2701" s="69"/>
      <c r="CN2701" s="69"/>
      <c r="CO2701" s="69"/>
      <c r="CP2701" s="69"/>
      <c r="CQ2701" s="69"/>
      <c r="CR2701" s="69"/>
      <c r="CS2701" s="69"/>
      <c r="CT2701" s="69"/>
      <c r="CU2701" s="69"/>
      <c r="CV2701" s="69"/>
      <c r="CW2701" s="69"/>
      <c r="CX2701" s="69"/>
      <c r="CY2701" s="69"/>
      <c r="CZ2701" s="69"/>
      <c r="DA2701" s="69"/>
      <c r="DB2701" s="69"/>
      <c r="DC2701" s="69"/>
      <c r="DD2701" s="69"/>
      <c r="DE2701" s="69"/>
      <c r="DF2701" s="69"/>
      <c r="DG2701" s="69"/>
      <c r="DH2701" s="69"/>
      <c r="DI2701" s="69"/>
      <c r="DJ2701" s="69"/>
      <c r="DK2701" s="69"/>
      <c r="DL2701" s="69"/>
      <c r="DM2701" s="69"/>
      <c r="DN2701" s="69"/>
      <c r="DO2701" s="69"/>
      <c r="DP2701" s="69"/>
      <c r="DQ2701" s="69"/>
      <c r="DR2701" s="69"/>
      <c r="DS2701" s="69"/>
      <c r="DT2701" s="69"/>
      <c r="DU2701" s="69"/>
      <c r="DV2701" s="69"/>
      <c r="DW2701" s="69"/>
      <c r="DX2701" s="69"/>
      <c r="DY2701" s="69"/>
      <c r="DZ2701" s="69"/>
      <c r="EA2701" s="69"/>
      <c r="EB2701" s="69"/>
      <c r="EC2701" s="69"/>
      <c r="ED2701" s="69"/>
      <c r="EE2701" s="69"/>
      <c r="EF2701" s="69"/>
      <c r="EG2701" s="69"/>
      <c r="EH2701" s="69"/>
      <c r="EI2701" s="69"/>
      <c r="EJ2701" s="69"/>
      <c r="EK2701" s="69"/>
      <c r="EL2701" s="69"/>
      <c r="EM2701" s="69"/>
      <c r="EN2701" s="69"/>
      <c r="EO2701" s="69"/>
      <c r="EP2701" s="69"/>
      <c r="EQ2701" s="69"/>
      <c r="ER2701" s="69"/>
      <c r="ES2701" s="69"/>
      <c r="ET2701" s="69"/>
      <c r="EU2701" s="69"/>
      <c r="EV2701" s="69"/>
      <c r="EW2701" s="69"/>
      <c r="EX2701" s="69"/>
      <c r="EY2701" s="69"/>
      <c r="EZ2701" s="69"/>
      <c r="FA2701" s="69"/>
      <c r="FB2701" s="69"/>
      <c r="FC2701" s="69"/>
      <c r="FD2701" s="69"/>
      <c r="FE2701" s="69"/>
      <c r="FF2701" s="69"/>
      <c r="FG2701" s="69"/>
      <c r="FH2701" s="69"/>
      <c r="FI2701" s="69"/>
      <c r="FJ2701" s="69"/>
      <c r="FK2701" s="69"/>
      <c r="FL2701" s="69"/>
      <c r="FM2701" s="69"/>
      <c r="FN2701" s="69"/>
      <c r="FO2701" s="69"/>
      <c r="FP2701" s="69"/>
      <c r="FQ2701" s="69"/>
      <c r="FR2701" s="69"/>
      <c r="FS2701" s="69"/>
      <c r="FT2701" s="69"/>
      <c r="FU2701" s="69"/>
      <c r="FV2701" s="69"/>
      <c r="FW2701" s="69"/>
      <c r="FX2701" s="69"/>
      <c r="FY2701" s="69"/>
      <c r="FZ2701" s="69"/>
      <c r="GA2701" s="69"/>
      <c r="GB2701" s="69"/>
      <c r="GC2701" s="69"/>
      <c r="GD2701" s="69"/>
      <c r="GE2701" s="69"/>
      <c r="GF2701" s="69"/>
      <c r="GG2701" s="69"/>
      <c r="GH2701" s="69"/>
      <c r="GI2701" s="69"/>
      <c r="GJ2701" s="69"/>
      <c r="GK2701" s="69"/>
      <c r="GL2701" s="69"/>
      <c r="GM2701" s="69"/>
      <c r="GN2701" s="69"/>
      <c r="GO2701" s="69"/>
      <c r="GP2701" s="69"/>
      <c r="GQ2701" s="69"/>
      <c r="GR2701" s="69"/>
      <c r="GS2701" s="69"/>
      <c r="GT2701" s="69"/>
      <c r="GU2701" s="69"/>
      <c r="GV2701" s="69"/>
      <c r="GW2701" s="69"/>
      <c r="GX2701" s="69"/>
      <c r="GY2701" s="69"/>
      <c r="GZ2701" s="69"/>
      <c r="HA2701" s="69"/>
      <c r="HB2701" s="69"/>
      <c r="HC2701" s="69"/>
      <c r="HD2701" s="69"/>
      <c r="HE2701" s="69"/>
      <c r="HF2701" s="69"/>
      <c r="HG2701" s="69"/>
      <c r="HH2701" s="69"/>
      <c r="HI2701" s="69"/>
      <c r="HJ2701" s="69"/>
      <c r="HK2701" s="69"/>
      <c r="HL2701" s="69"/>
      <c r="HM2701" s="69"/>
      <c r="HN2701" s="69"/>
      <c r="HO2701" s="69"/>
      <c r="HP2701" s="69"/>
      <c r="HQ2701" s="69"/>
      <c r="HR2701" s="69"/>
      <c r="HS2701" s="69"/>
      <c r="HT2701" s="69"/>
      <c r="HU2701" s="69"/>
      <c r="HV2701" s="69"/>
      <c r="HW2701" s="69"/>
      <c r="HX2701" s="69"/>
      <c r="HY2701" s="69"/>
      <c r="HZ2701" s="69"/>
      <c r="IA2701" s="69"/>
      <c r="IB2701" s="69"/>
      <c r="IC2701" s="69"/>
      <c r="ID2701" s="69"/>
      <c r="IE2701" s="69"/>
      <c r="IF2701" s="69"/>
      <c r="IG2701" s="69"/>
      <c r="IH2701" s="69"/>
      <c r="II2701" s="69"/>
      <c r="IJ2701" s="69"/>
      <c r="IK2701" s="69"/>
      <c r="IL2701" s="69"/>
      <c r="IM2701" s="69"/>
      <c r="IN2701" s="69"/>
    </row>
    <row r="2702" spans="1:248" s="70" customFormat="1" ht="15" customHeight="1" x14ac:dyDescent="0.2">
      <c r="A2702" s="33" t="s">
        <v>1510</v>
      </c>
      <c r="B2702" s="83">
        <v>52375</v>
      </c>
      <c r="C2702" s="34" t="s">
        <v>1571</v>
      </c>
      <c r="D2702" s="314">
        <v>27470</v>
      </c>
      <c r="E2702" s="69"/>
      <c r="F2702" s="69"/>
      <c r="G2702" s="69"/>
      <c r="H2702" s="69"/>
      <c r="I2702" s="69"/>
      <c r="J2702" s="69"/>
      <c r="N2702" s="69"/>
      <c r="O2702" s="69"/>
      <c r="P2702" s="69"/>
      <c r="Q2702" s="69"/>
      <c r="R2702" s="69"/>
      <c r="S2702" s="69"/>
      <c r="T2702" s="69"/>
      <c r="U2702" s="69"/>
      <c r="V2702" s="69"/>
      <c r="W2702" s="69"/>
      <c r="X2702" s="69"/>
      <c r="Y2702" s="69"/>
      <c r="Z2702" s="69"/>
      <c r="AA2702" s="69"/>
      <c r="AB2702" s="69"/>
      <c r="AC2702" s="69"/>
      <c r="AD2702" s="69"/>
      <c r="AE2702" s="69"/>
      <c r="AF2702" s="69"/>
      <c r="AG2702" s="69"/>
      <c r="AH2702" s="69"/>
      <c r="AI2702" s="69"/>
      <c r="AJ2702" s="69"/>
      <c r="AK2702" s="69"/>
      <c r="AL2702" s="69"/>
      <c r="AM2702" s="69"/>
      <c r="AN2702" s="69"/>
      <c r="AO2702" s="69"/>
      <c r="AP2702" s="69"/>
      <c r="AQ2702" s="69"/>
      <c r="AR2702" s="69"/>
      <c r="AS2702" s="69"/>
      <c r="AT2702" s="69"/>
      <c r="AU2702" s="69"/>
      <c r="AV2702" s="69"/>
      <c r="AW2702" s="69"/>
      <c r="AX2702" s="69"/>
      <c r="AY2702" s="69"/>
      <c r="AZ2702" s="69"/>
      <c r="BA2702" s="69"/>
      <c r="BB2702" s="69"/>
      <c r="BC2702" s="69"/>
      <c r="BD2702" s="69"/>
      <c r="BE2702" s="69"/>
      <c r="BF2702" s="69"/>
      <c r="BG2702" s="69"/>
      <c r="BH2702" s="69"/>
      <c r="BI2702" s="69"/>
      <c r="BJ2702" s="69"/>
      <c r="BK2702" s="69"/>
      <c r="BL2702" s="69"/>
      <c r="BM2702" s="69"/>
      <c r="BN2702" s="69"/>
      <c r="BO2702" s="69"/>
      <c r="BP2702" s="69"/>
      <c r="BQ2702" s="69"/>
      <c r="BR2702" s="69"/>
      <c r="BS2702" s="69"/>
      <c r="BT2702" s="69"/>
      <c r="BU2702" s="69"/>
      <c r="BV2702" s="69"/>
      <c r="BW2702" s="69"/>
      <c r="BX2702" s="69"/>
      <c r="BY2702" s="69"/>
      <c r="BZ2702" s="69"/>
      <c r="CA2702" s="69"/>
      <c r="CB2702" s="69"/>
      <c r="CC2702" s="69"/>
      <c r="CD2702" s="69"/>
      <c r="CE2702" s="69"/>
      <c r="CF2702" s="69"/>
      <c r="CG2702" s="69"/>
      <c r="CH2702" s="69"/>
      <c r="CI2702" s="69"/>
      <c r="CJ2702" s="69"/>
      <c r="CK2702" s="69"/>
      <c r="CL2702" s="69"/>
      <c r="CM2702" s="69"/>
      <c r="CN2702" s="69"/>
      <c r="CO2702" s="69"/>
      <c r="CP2702" s="69"/>
      <c r="CQ2702" s="69"/>
      <c r="CR2702" s="69"/>
      <c r="CS2702" s="69"/>
      <c r="CT2702" s="69"/>
      <c r="CU2702" s="69"/>
      <c r="CV2702" s="69"/>
      <c r="CW2702" s="69"/>
      <c r="CX2702" s="69"/>
      <c r="CY2702" s="69"/>
      <c r="CZ2702" s="69"/>
      <c r="DA2702" s="69"/>
      <c r="DB2702" s="69"/>
      <c r="DC2702" s="69"/>
      <c r="DD2702" s="69"/>
      <c r="DE2702" s="69"/>
      <c r="DF2702" s="69"/>
      <c r="DG2702" s="69"/>
      <c r="DH2702" s="69"/>
      <c r="DI2702" s="69"/>
      <c r="DJ2702" s="69"/>
      <c r="DK2702" s="69"/>
      <c r="DL2702" s="69"/>
      <c r="DM2702" s="69"/>
      <c r="DN2702" s="69"/>
      <c r="DO2702" s="69"/>
      <c r="DP2702" s="69"/>
      <c r="DQ2702" s="69"/>
      <c r="DR2702" s="69"/>
      <c r="DS2702" s="69"/>
      <c r="DT2702" s="69"/>
      <c r="DU2702" s="69"/>
      <c r="DV2702" s="69"/>
      <c r="DW2702" s="69"/>
      <c r="DX2702" s="69"/>
      <c r="DY2702" s="69"/>
      <c r="DZ2702" s="69"/>
      <c r="EA2702" s="69"/>
      <c r="EB2702" s="69"/>
      <c r="EC2702" s="69"/>
      <c r="ED2702" s="69"/>
      <c r="EE2702" s="69"/>
      <c r="EF2702" s="69"/>
      <c r="EG2702" s="69"/>
      <c r="EH2702" s="69"/>
      <c r="EI2702" s="69"/>
      <c r="EJ2702" s="69"/>
      <c r="EK2702" s="69"/>
      <c r="EL2702" s="69"/>
      <c r="EM2702" s="69"/>
      <c r="EN2702" s="69"/>
      <c r="EO2702" s="69"/>
      <c r="EP2702" s="69"/>
      <c r="EQ2702" s="69"/>
      <c r="ER2702" s="69"/>
      <c r="ES2702" s="69"/>
      <c r="ET2702" s="69"/>
      <c r="EU2702" s="69"/>
      <c r="EV2702" s="69"/>
      <c r="EW2702" s="69"/>
      <c r="EX2702" s="69"/>
      <c r="EY2702" s="69"/>
      <c r="EZ2702" s="69"/>
      <c r="FA2702" s="69"/>
      <c r="FB2702" s="69"/>
      <c r="FC2702" s="69"/>
      <c r="FD2702" s="69"/>
      <c r="FE2702" s="69"/>
      <c r="FF2702" s="69"/>
      <c r="FG2702" s="69"/>
      <c r="FH2702" s="69"/>
      <c r="FI2702" s="69"/>
      <c r="FJ2702" s="69"/>
      <c r="FK2702" s="69"/>
      <c r="FL2702" s="69"/>
      <c r="FM2702" s="69"/>
      <c r="FN2702" s="69"/>
      <c r="FO2702" s="69"/>
      <c r="FP2702" s="69"/>
      <c r="FQ2702" s="69"/>
      <c r="FR2702" s="69"/>
      <c r="FS2702" s="69"/>
      <c r="FT2702" s="69"/>
      <c r="FU2702" s="69"/>
      <c r="FV2702" s="69"/>
      <c r="FW2702" s="69"/>
      <c r="FX2702" s="69"/>
      <c r="FY2702" s="69"/>
      <c r="FZ2702" s="69"/>
      <c r="GA2702" s="69"/>
      <c r="GB2702" s="69"/>
      <c r="GC2702" s="69"/>
      <c r="GD2702" s="69"/>
      <c r="GE2702" s="69"/>
      <c r="GF2702" s="69"/>
      <c r="GG2702" s="69"/>
      <c r="GH2702" s="69"/>
      <c r="GI2702" s="69"/>
      <c r="GJ2702" s="69"/>
      <c r="GK2702" s="69"/>
      <c r="GL2702" s="69"/>
      <c r="GM2702" s="69"/>
      <c r="GN2702" s="69"/>
      <c r="GO2702" s="69"/>
      <c r="GP2702" s="69"/>
      <c r="GQ2702" s="69"/>
      <c r="GR2702" s="69"/>
      <c r="GS2702" s="69"/>
      <c r="GT2702" s="69"/>
      <c r="GU2702" s="69"/>
      <c r="GV2702" s="69"/>
      <c r="GW2702" s="69"/>
      <c r="GX2702" s="69"/>
      <c r="GY2702" s="69"/>
      <c r="GZ2702" s="69"/>
      <c r="HA2702" s="69"/>
      <c r="HB2702" s="69"/>
      <c r="HC2702" s="69"/>
      <c r="HD2702" s="69"/>
      <c r="HE2702" s="69"/>
      <c r="HF2702" s="69"/>
      <c r="HG2702" s="69"/>
      <c r="HH2702" s="69"/>
      <c r="HI2702" s="69"/>
      <c r="HJ2702" s="69"/>
      <c r="HK2702" s="69"/>
      <c r="HL2702" s="69"/>
      <c r="HM2702" s="69"/>
      <c r="HN2702" s="69"/>
      <c r="HO2702" s="69"/>
      <c r="HP2702" s="69"/>
      <c r="HQ2702" s="69"/>
      <c r="HR2702" s="69"/>
      <c r="HS2702" s="69"/>
      <c r="HT2702" s="69"/>
      <c r="HU2702" s="69"/>
      <c r="HV2702" s="69"/>
      <c r="HW2702" s="69"/>
      <c r="HX2702" s="69"/>
      <c r="HY2702" s="69"/>
      <c r="HZ2702" s="69"/>
      <c r="IA2702" s="69"/>
      <c r="IB2702" s="69"/>
      <c r="IC2702" s="69"/>
      <c r="ID2702" s="69"/>
      <c r="IE2702" s="69"/>
      <c r="IF2702" s="69"/>
      <c r="IG2702" s="69"/>
      <c r="IH2702" s="69"/>
      <c r="II2702" s="69"/>
      <c r="IJ2702" s="69"/>
      <c r="IK2702" s="69"/>
      <c r="IL2702" s="69"/>
      <c r="IM2702" s="69"/>
      <c r="IN2702" s="69"/>
    </row>
    <row r="2703" spans="1:248" s="70" customFormat="1" ht="15.95" customHeight="1" x14ac:dyDescent="0.2">
      <c r="A2703" s="33" t="s">
        <v>1510</v>
      </c>
      <c r="B2703" s="83">
        <v>52376</v>
      </c>
      <c r="C2703" s="34" t="s">
        <v>1572</v>
      </c>
      <c r="D2703" s="314">
        <v>30950</v>
      </c>
      <c r="E2703" s="69"/>
      <c r="F2703" s="69"/>
      <c r="G2703" s="69"/>
      <c r="H2703" s="69"/>
      <c r="I2703" s="69"/>
      <c r="J2703" s="69"/>
      <c r="N2703" s="69"/>
      <c r="O2703" s="69"/>
      <c r="P2703" s="69"/>
      <c r="Q2703" s="69"/>
      <c r="R2703" s="69"/>
      <c r="S2703" s="69"/>
      <c r="T2703" s="69"/>
      <c r="U2703" s="69"/>
      <c r="V2703" s="69"/>
      <c r="W2703" s="69"/>
      <c r="X2703" s="69"/>
      <c r="Y2703" s="69"/>
      <c r="Z2703" s="69"/>
      <c r="AA2703" s="69"/>
      <c r="AB2703" s="69"/>
      <c r="AC2703" s="69"/>
      <c r="AD2703" s="69"/>
      <c r="AE2703" s="69"/>
      <c r="AF2703" s="69"/>
      <c r="AG2703" s="69"/>
      <c r="AH2703" s="69"/>
      <c r="AI2703" s="69"/>
      <c r="AJ2703" s="69"/>
      <c r="AK2703" s="69"/>
      <c r="AL2703" s="69"/>
      <c r="AM2703" s="69"/>
      <c r="AN2703" s="69"/>
      <c r="AO2703" s="69"/>
      <c r="AP2703" s="69"/>
      <c r="AQ2703" s="69"/>
      <c r="AR2703" s="69"/>
      <c r="AS2703" s="69"/>
      <c r="AT2703" s="69"/>
      <c r="AU2703" s="69"/>
      <c r="AV2703" s="69"/>
      <c r="AW2703" s="69"/>
      <c r="AX2703" s="69"/>
      <c r="AY2703" s="69"/>
      <c r="AZ2703" s="69"/>
      <c r="BA2703" s="69"/>
      <c r="BB2703" s="69"/>
      <c r="BC2703" s="69"/>
      <c r="BD2703" s="69"/>
      <c r="BE2703" s="69"/>
      <c r="BF2703" s="69"/>
      <c r="BG2703" s="69"/>
      <c r="BH2703" s="69"/>
      <c r="BI2703" s="69"/>
      <c r="BJ2703" s="69"/>
      <c r="BK2703" s="69"/>
      <c r="BL2703" s="69"/>
      <c r="BM2703" s="69"/>
      <c r="BN2703" s="69"/>
      <c r="BO2703" s="69"/>
      <c r="BP2703" s="69"/>
      <c r="BQ2703" s="69"/>
      <c r="BR2703" s="69"/>
      <c r="BS2703" s="69"/>
      <c r="BT2703" s="69"/>
      <c r="BU2703" s="69"/>
      <c r="BV2703" s="69"/>
      <c r="BW2703" s="69"/>
      <c r="BX2703" s="69"/>
      <c r="BY2703" s="69"/>
      <c r="BZ2703" s="69"/>
      <c r="CA2703" s="69"/>
      <c r="CB2703" s="69"/>
      <c r="CC2703" s="69"/>
      <c r="CD2703" s="69"/>
      <c r="CE2703" s="69"/>
      <c r="CF2703" s="69"/>
      <c r="CG2703" s="69"/>
      <c r="CH2703" s="69"/>
      <c r="CI2703" s="69"/>
      <c r="CJ2703" s="69"/>
      <c r="CK2703" s="69"/>
      <c r="CL2703" s="69"/>
      <c r="CM2703" s="69"/>
      <c r="CN2703" s="69"/>
      <c r="CO2703" s="69"/>
      <c r="CP2703" s="69"/>
      <c r="CQ2703" s="69"/>
      <c r="CR2703" s="69"/>
      <c r="CS2703" s="69"/>
      <c r="CT2703" s="69"/>
      <c r="CU2703" s="69"/>
      <c r="CV2703" s="69"/>
      <c r="CW2703" s="69"/>
      <c r="CX2703" s="69"/>
      <c r="CY2703" s="69"/>
      <c r="CZ2703" s="69"/>
      <c r="DA2703" s="69"/>
      <c r="DB2703" s="69"/>
      <c r="DC2703" s="69"/>
      <c r="DD2703" s="69"/>
      <c r="DE2703" s="69"/>
      <c r="DF2703" s="69"/>
      <c r="DG2703" s="69"/>
      <c r="DH2703" s="69"/>
      <c r="DI2703" s="69"/>
      <c r="DJ2703" s="69"/>
      <c r="DK2703" s="69"/>
      <c r="DL2703" s="69"/>
      <c r="DM2703" s="69"/>
      <c r="DN2703" s="69"/>
      <c r="DO2703" s="69"/>
      <c r="DP2703" s="69"/>
      <c r="DQ2703" s="69"/>
      <c r="DR2703" s="69"/>
      <c r="DS2703" s="69"/>
      <c r="DT2703" s="69"/>
      <c r="DU2703" s="69"/>
      <c r="DV2703" s="69"/>
      <c r="DW2703" s="69"/>
      <c r="DX2703" s="69"/>
      <c r="DY2703" s="69"/>
      <c r="DZ2703" s="69"/>
      <c r="EA2703" s="69"/>
      <c r="EB2703" s="69"/>
      <c r="EC2703" s="69"/>
      <c r="ED2703" s="69"/>
      <c r="EE2703" s="69"/>
      <c r="EF2703" s="69"/>
      <c r="EG2703" s="69"/>
      <c r="EH2703" s="69"/>
      <c r="EI2703" s="69"/>
      <c r="EJ2703" s="69"/>
      <c r="EK2703" s="69"/>
      <c r="EL2703" s="69"/>
      <c r="EM2703" s="69"/>
      <c r="EN2703" s="69"/>
      <c r="EO2703" s="69"/>
      <c r="EP2703" s="69"/>
      <c r="EQ2703" s="69"/>
      <c r="ER2703" s="69"/>
      <c r="ES2703" s="69"/>
      <c r="ET2703" s="69"/>
      <c r="EU2703" s="69"/>
      <c r="EV2703" s="69"/>
      <c r="EW2703" s="69"/>
      <c r="EX2703" s="69"/>
      <c r="EY2703" s="69"/>
      <c r="EZ2703" s="69"/>
      <c r="FA2703" s="69"/>
      <c r="FB2703" s="69"/>
      <c r="FC2703" s="69"/>
      <c r="FD2703" s="69"/>
      <c r="FE2703" s="69"/>
      <c r="FF2703" s="69"/>
      <c r="FG2703" s="69"/>
      <c r="FH2703" s="69"/>
      <c r="FI2703" s="69"/>
      <c r="FJ2703" s="69"/>
      <c r="FK2703" s="69"/>
      <c r="FL2703" s="69"/>
      <c r="FM2703" s="69"/>
      <c r="FN2703" s="69"/>
      <c r="FO2703" s="69"/>
      <c r="FP2703" s="69"/>
      <c r="FQ2703" s="69"/>
      <c r="FR2703" s="69"/>
      <c r="FS2703" s="69"/>
      <c r="FT2703" s="69"/>
      <c r="FU2703" s="69"/>
      <c r="FV2703" s="69"/>
      <c r="FW2703" s="69"/>
      <c r="FX2703" s="69"/>
      <c r="FY2703" s="69"/>
      <c r="FZ2703" s="69"/>
      <c r="GA2703" s="69"/>
      <c r="GB2703" s="69"/>
      <c r="GC2703" s="69"/>
      <c r="GD2703" s="69"/>
      <c r="GE2703" s="69"/>
      <c r="GF2703" s="69"/>
      <c r="GG2703" s="69"/>
      <c r="GH2703" s="69"/>
      <c r="GI2703" s="69"/>
      <c r="GJ2703" s="69"/>
      <c r="GK2703" s="69"/>
      <c r="GL2703" s="69"/>
      <c r="GM2703" s="69"/>
      <c r="GN2703" s="69"/>
      <c r="GO2703" s="69"/>
      <c r="GP2703" s="69"/>
      <c r="GQ2703" s="69"/>
      <c r="GR2703" s="69"/>
      <c r="GS2703" s="69"/>
      <c r="GT2703" s="69"/>
      <c r="GU2703" s="69"/>
      <c r="GV2703" s="69"/>
      <c r="GW2703" s="69"/>
      <c r="GX2703" s="69"/>
      <c r="GY2703" s="69"/>
      <c r="GZ2703" s="69"/>
      <c r="HA2703" s="69"/>
      <c r="HB2703" s="69"/>
      <c r="HC2703" s="69"/>
      <c r="HD2703" s="69"/>
      <c r="HE2703" s="69"/>
      <c r="HF2703" s="69"/>
      <c r="HG2703" s="69"/>
      <c r="HH2703" s="69"/>
      <c r="HI2703" s="69"/>
      <c r="HJ2703" s="69"/>
      <c r="HK2703" s="69"/>
      <c r="HL2703" s="69"/>
      <c r="HM2703" s="69"/>
      <c r="HN2703" s="69"/>
      <c r="HO2703" s="69"/>
      <c r="HP2703" s="69"/>
      <c r="HQ2703" s="69"/>
      <c r="HR2703" s="69"/>
      <c r="HS2703" s="69"/>
      <c r="HT2703" s="69"/>
      <c r="HU2703" s="69"/>
      <c r="HV2703" s="69"/>
      <c r="HW2703" s="69"/>
      <c r="HX2703" s="69"/>
      <c r="HY2703" s="69"/>
      <c r="HZ2703" s="69"/>
      <c r="IA2703" s="69"/>
      <c r="IB2703" s="69"/>
      <c r="IC2703" s="69"/>
      <c r="ID2703" s="69"/>
      <c r="IE2703" s="69"/>
      <c r="IF2703" s="69"/>
      <c r="IG2703" s="69"/>
      <c r="IH2703" s="69"/>
      <c r="II2703" s="69"/>
      <c r="IJ2703" s="69"/>
      <c r="IK2703" s="69"/>
      <c r="IL2703" s="69"/>
      <c r="IM2703" s="69"/>
      <c r="IN2703" s="69"/>
    </row>
    <row r="2704" spans="1:248" s="70" customFormat="1" ht="15" customHeight="1" x14ac:dyDescent="0.2">
      <c r="A2704" s="33" t="s">
        <v>1510</v>
      </c>
      <c r="B2704" s="83">
        <v>52377</v>
      </c>
      <c r="C2704" s="34" t="s">
        <v>1573</v>
      </c>
      <c r="D2704" s="314">
        <v>21840</v>
      </c>
      <c r="E2704" s="69"/>
      <c r="F2704" s="69"/>
      <c r="G2704" s="69"/>
      <c r="H2704" s="69"/>
      <c r="I2704" s="69"/>
      <c r="J2704" s="69"/>
      <c r="N2704" s="69"/>
      <c r="O2704" s="69"/>
      <c r="P2704" s="69"/>
      <c r="Q2704" s="69"/>
      <c r="R2704" s="69"/>
      <c r="S2704" s="69"/>
      <c r="T2704" s="69"/>
      <c r="U2704" s="69"/>
      <c r="V2704" s="69"/>
      <c r="W2704" s="69"/>
      <c r="X2704" s="69"/>
      <c r="Y2704" s="69"/>
      <c r="Z2704" s="69"/>
      <c r="AA2704" s="69"/>
      <c r="AB2704" s="69"/>
      <c r="AC2704" s="69"/>
      <c r="AD2704" s="69"/>
      <c r="AE2704" s="69"/>
      <c r="AF2704" s="69"/>
      <c r="AG2704" s="69"/>
      <c r="AH2704" s="69"/>
      <c r="AI2704" s="69"/>
      <c r="AJ2704" s="69"/>
      <c r="AK2704" s="69"/>
      <c r="AL2704" s="69"/>
      <c r="AM2704" s="69"/>
      <c r="AN2704" s="69"/>
      <c r="AO2704" s="69"/>
      <c r="AP2704" s="69"/>
      <c r="AQ2704" s="69"/>
      <c r="AR2704" s="69"/>
      <c r="AS2704" s="69"/>
      <c r="AT2704" s="69"/>
      <c r="AU2704" s="69"/>
      <c r="AV2704" s="69"/>
      <c r="AW2704" s="69"/>
      <c r="AX2704" s="69"/>
      <c r="AY2704" s="69"/>
      <c r="AZ2704" s="69"/>
      <c r="BA2704" s="69"/>
      <c r="BB2704" s="69"/>
      <c r="BC2704" s="69"/>
      <c r="BD2704" s="69"/>
      <c r="BE2704" s="69"/>
      <c r="BF2704" s="69"/>
      <c r="BG2704" s="69"/>
      <c r="BH2704" s="69"/>
      <c r="BI2704" s="69"/>
      <c r="BJ2704" s="69"/>
      <c r="BK2704" s="69"/>
      <c r="BL2704" s="69"/>
      <c r="BM2704" s="69"/>
      <c r="BN2704" s="69"/>
      <c r="BO2704" s="69"/>
      <c r="BP2704" s="69"/>
      <c r="BQ2704" s="69"/>
      <c r="BR2704" s="69"/>
      <c r="BS2704" s="69"/>
      <c r="BT2704" s="69"/>
      <c r="BU2704" s="69"/>
      <c r="BV2704" s="69"/>
      <c r="BW2704" s="69"/>
      <c r="BX2704" s="69"/>
      <c r="BY2704" s="69"/>
      <c r="BZ2704" s="69"/>
      <c r="CA2704" s="69"/>
      <c r="CB2704" s="69"/>
      <c r="CC2704" s="69"/>
      <c r="CD2704" s="69"/>
      <c r="CE2704" s="69"/>
      <c r="CF2704" s="69"/>
      <c r="CG2704" s="69"/>
      <c r="CH2704" s="69"/>
      <c r="CI2704" s="69"/>
      <c r="CJ2704" s="69"/>
      <c r="CK2704" s="69"/>
      <c r="CL2704" s="69"/>
      <c r="CM2704" s="69"/>
      <c r="CN2704" s="69"/>
      <c r="CO2704" s="69"/>
      <c r="CP2704" s="69"/>
      <c r="CQ2704" s="69"/>
      <c r="CR2704" s="69"/>
      <c r="CS2704" s="69"/>
      <c r="CT2704" s="69"/>
      <c r="CU2704" s="69"/>
      <c r="CV2704" s="69"/>
      <c r="CW2704" s="69"/>
      <c r="CX2704" s="69"/>
      <c r="CY2704" s="69"/>
      <c r="CZ2704" s="69"/>
      <c r="DA2704" s="69"/>
      <c r="DB2704" s="69"/>
      <c r="DC2704" s="69"/>
      <c r="DD2704" s="69"/>
      <c r="DE2704" s="69"/>
      <c r="DF2704" s="69"/>
      <c r="DG2704" s="69"/>
      <c r="DH2704" s="69"/>
      <c r="DI2704" s="69"/>
      <c r="DJ2704" s="69"/>
      <c r="DK2704" s="69"/>
      <c r="DL2704" s="69"/>
      <c r="DM2704" s="69"/>
      <c r="DN2704" s="69"/>
      <c r="DO2704" s="69"/>
      <c r="DP2704" s="69"/>
      <c r="DQ2704" s="69"/>
      <c r="DR2704" s="69"/>
      <c r="DS2704" s="69"/>
      <c r="DT2704" s="69"/>
      <c r="DU2704" s="69"/>
      <c r="DV2704" s="69"/>
      <c r="DW2704" s="69"/>
      <c r="DX2704" s="69"/>
      <c r="DY2704" s="69"/>
      <c r="DZ2704" s="69"/>
      <c r="EA2704" s="69"/>
      <c r="EB2704" s="69"/>
      <c r="EC2704" s="69"/>
      <c r="ED2704" s="69"/>
      <c r="EE2704" s="69"/>
      <c r="EF2704" s="69"/>
      <c r="EG2704" s="69"/>
      <c r="EH2704" s="69"/>
      <c r="EI2704" s="69"/>
      <c r="EJ2704" s="69"/>
      <c r="EK2704" s="69"/>
      <c r="EL2704" s="69"/>
      <c r="EM2704" s="69"/>
      <c r="EN2704" s="69"/>
      <c r="EO2704" s="69"/>
      <c r="EP2704" s="69"/>
      <c r="EQ2704" s="69"/>
      <c r="ER2704" s="69"/>
      <c r="ES2704" s="69"/>
      <c r="ET2704" s="69"/>
      <c r="EU2704" s="69"/>
      <c r="EV2704" s="69"/>
      <c r="EW2704" s="69"/>
      <c r="EX2704" s="69"/>
      <c r="EY2704" s="69"/>
      <c r="EZ2704" s="69"/>
      <c r="FA2704" s="69"/>
      <c r="FB2704" s="69"/>
      <c r="FC2704" s="69"/>
      <c r="FD2704" s="69"/>
      <c r="FE2704" s="69"/>
      <c r="FF2704" s="69"/>
      <c r="FG2704" s="69"/>
      <c r="FH2704" s="69"/>
      <c r="FI2704" s="69"/>
      <c r="FJ2704" s="69"/>
      <c r="FK2704" s="69"/>
      <c r="FL2704" s="69"/>
      <c r="FM2704" s="69"/>
      <c r="FN2704" s="69"/>
      <c r="FO2704" s="69"/>
      <c r="FP2704" s="69"/>
      <c r="FQ2704" s="69"/>
      <c r="FR2704" s="69"/>
      <c r="FS2704" s="69"/>
      <c r="FT2704" s="69"/>
      <c r="FU2704" s="69"/>
      <c r="FV2704" s="69"/>
      <c r="FW2704" s="69"/>
      <c r="FX2704" s="69"/>
      <c r="FY2704" s="69"/>
      <c r="FZ2704" s="69"/>
      <c r="GA2704" s="69"/>
      <c r="GB2704" s="69"/>
      <c r="GC2704" s="69"/>
      <c r="GD2704" s="69"/>
      <c r="GE2704" s="69"/>
      <c r="GF2704" s="69"/>
      <c r="GG2704" s="69"/>
      <c r="GH2704" s="69"/>
      <c r="GI2704" s="69"/>
      <c r="GJ2704" s="69"/>
      <c r="GK2704" s="69"/>
      <c r="GL2704" s="69"/>
      <c r="GM2704" s="69"/>
      <c r="GN2704" s="69"/>
      <c r="GO2704" s="69"/>
      <c r="GP2704" s="69"/>
      <c r="GQ2704" s="69"/>
      <c r="GR2704" s="69"/>
      <c r="GS2704" s="69"/>
      <c r="GT2704" s="69"/>
      <c r="GU2704" s="69"/>
      <c r="GV2704" s="69"/>
      <c r="GW2704" s="69"/>
      <c r="GX2704" s="69"/>
      <c r="GY2704" s="69"/>
      <c r="GZ2704" s="69"/>
      <c r="HA2704" s="69"/>
      <c r="HB2704" s="69"/>
      <c r="HC2704" s="69"/>
      <c r="HD2704" s="69"/>
      <c r="HE2704" s="69"/>
      <c r="HF2704" s="69"/>
      <c r="HG2704" s="69"/>
      <c r="HH2704" s="69"/>
      <c r="HI2704" s="69"/>
      <c r="HJ2704" s="69"/>
      <c r="HK2704" s="69"/>
      <c r="HL2704" s="69"/>
      <c r="HM2704" s="69"/>
      <c r="HN2704" s="69"/>
      <c r="HO2704" s="69"/>
      <c r="HP2704" s="69"/>
      <c r="HQ2704" s="69"/>
      <c r="HR2704" s="69"/>
      <c r="HS2704" s="69"/>
      <c r="HT2704" s="69"/>
      <c r="HU2704" s="69"/>
      <c r="HV2704" s="69"/>
      <c r="HW2704" s="69"/>
      <c r="HX2704" s="69"/>
      <c r="HY2704" s="69"/>
      <c r="HZ2704" s="69"/>
      <c r="IA2704" s="69"/>
      <c r="IB2704" s="69"/>
      <c r="IC2704" s="69"/>
      <c r="ID2704" s="69"/>
      <c r="IE2704" s="69"/>
      <c r="IF2704" s="69"/>
      <c r="IG2704" s="69"/>
      <c r="IH2704" s="69"/>
      <c r="II2704" s="69"/>
      <c r="IJ2704" s="69"/>
      <c r="IK2704" s="69"/>
      <c r="IL2704" s="69"/>
      <c r="IM2704" s="69"/>
      <c r="IN2704" s="69"/>
    </row>
    <row r="2705" spans="1:248" s="70" customFormat="1" ht="15" customHeight="1" x14ac:dyDescent="0.2">
      <c r="A2705" s="33" t="s">
        <v>1510</v>
      </c>
      <c r="B2705" s="83">
        <v>52378</v>
      </c>
      <c r="C2705" s="34" t="s">
        <v>1574</v>
      </c>
      <c r="D2705" s="314">
        <v>41470</v>
      </c>
      <c r="E2705" s="69"/>
      <c r="F2705" s="69"/>
      <c r="G2705" s="69"/>
      <c r="H2705" s="69"/>
      <c r="I2705" s="69"/>
      <c r="J2705" s="69"/>
      <c r="N2705" s="69"/>
      <c r="O2705" s="69"/>
      <c r="P2705" s="69"/>
      <c r="Q2705" s="69"/>
      <c r="R2705" s="69"/>
      <c r="S2705" s="69"/>
      <c r="T2705" s="69"/>
      <c r="U2705" s="69"/>
      <c r="V2705" s="69"/>
      <c r="W2705" s="69"/>
      <c r="X2705" s="69"/>
      <c r="Y2705" s="69"/>
      <c r="Z2705" s="69"/>
      <c r="AA2705" s="69"/>
      <c r="AB2705" s="69"/>
      <c r="AC2705" s="69"/>
      <c r="AD2705" s="69"/>
      <c r="AE2705" s="69"/>
      <c r="AF2705" s="69"/>
      <c r="AG2705" s="69"/>
      <c r="AH2705" s="69"/>
      <c r="AI2705" s="69"/>
      <c r="AJ2705" s="69"/>
      <c r="AK2705" s="69"/>
      <c r="AL2705" s="69"/>
      <c r="AM2705" s="69"/>
      <c r="AN2705" s="69"/>
      <c r="AO2705" s="69"/>
      <c r="AP2705" s="69"/>
      <c r="AQ2705" s="69"/>
      <c r="AR2705" s="69"/>
      <c r="AS2705" s="69"/>
      <c r="AT2705" s="69"/>
      <c r="AU2705" s="69"/>
      <c r="AV2705" s="69"/>
      <c r="AW2705" s="69"/>
      <c r="AX2705" s="69"/>
      <c r="AY2705" s="69"/>
      <c r="AZ2705" s="69"/>
      <c r="BA2705" s="69"/>
      <c r="BB2705" s="69"/>
      <c r="BC2705" s="69"/>
      <c r="BD2705" s="69"/>
      <c r="BE2705" s="69"/>
      <c r="BF2705" s="69"/>
      <c r="BG2705" s="69"/>
      <c r="BH2705" s="69"/>
      <c r="BI2705" s="69"/>
      <c r="BJ2705" s="69"/>
      <c r="BK2705" s="69"/>
      <c r="BL2705" s="69"/>
      <c r="BM2705" s="69"/>
      <c r="BN2705" s="69"/>
      <c r="BO2705" s="69"/>
      <c r="BP2705" s="69"/>
      <c r="BQ2705" s="69"/>
      <c r="BR2705" s="69"/>
      <c r="BS2705" s="69"/>
      <c r="BT2705" s="69"/>
      <c r="BU2705" s="69"/>
      <c r="BV2705" s="69"/>
      <c r="BW2705" s="69"/>
      <c r="BX2705" s="69"/>
      <c r="BY2705" s="69"/>
      <c r="BZ2705" s="69"/>
      <c r="CA2705" s="69"/>
      <c r="CB2705" s="69"/>
      <c r="CC2705" s="69"/>
      <c r="CD2705" s="69"/>
      <c r="CE2705" s="69"/>
      <c r="CF2705" s="69"/>
      <c r="CG2705" s="69"/>
      <c r="CH2705" s="69"/>
      <c r="CI2705" s="69"/>
      <c r="CJ2705" s="69"/>
      <c r="CK2705" s="69"/>
      <c r="CL2705" s="69"/>
      <c r="CM2705" s="69"/>
      <c r="CN2705" s="69"/>
      <c r="CO2705" s="69"/>
      <c r="CP2705" s="69"/>
      <c r="CQ2705" s="69"/>
      <c r="CR2705" s="69"/>
      <c r="CS2705" s="69"/>
      <c r="CT2705" s="69"/>
      <c r="CU2705" s="69"/>
      <c r="CV2705" s="69"/>
      <c r="CW2705" s="69"/>
      <c r="CX2705" s="69"/>
      <c r="CY2705" s="69"/>
      <c r="CZ2705" s="69"/>
      <c r="DA2705" s="69"/>
      <c r="DB2705" s="69"/>
      <c r="DC2705" s="69"/>
      <c r="DD2705" s="69"/>
      <c r="DE2705" s="69"/>
      <c r="DF2705" s="69"/>
      <c r="DG2705" s="69"/>
      <c r="DH2705" s="69"/>
      <c r="DI2705" s="69"/>
      <c r="DJ2705" s="69"/>
      <c r="DK2705" s="69"/>
      <c r="DL2705" s="69"/>
      <c r="DM2705" s="69"/>
      <c r="DN2705" s="69"/>
      <c r="DO2705" s="69"/>
      <c r="DP2705" s="69"/>
      <c r="DQ2705" s="69"/>
      <c r="DR2705" s="69"/>
      <c r="DS2705" s="69"/>
      <c r="DT2705" s="69"/>
      <c r="DU2705" s="69"/>
      <c r="DV2705" s="69"/>
      <c r="DW2705" s="69"/>
      <c r="DX2705" s="69"/>
      <c r="DY2705" s="69"/>
      <c r="DZ2705" s="69"/>
      <c r="EA2705" s="69"/>
      <c r="EB2705" s="69"/>
      <c r="EC2705" s="69"/>
      <c r="ED2705" s="69"/>
      <c r="EE2705" s="69"/>
      <c r="EF2705" s="69"/>
      <c r="EG2705" s="69"/>
      <c r="EH2705" s="69"/>
      <c r="EI2705" s="69"/>
      <c r="EJ2705" s="69"/>
      <c r="EK2705" s="69"/>
      <c r="EL2705" s="69"/>
      <c r="EM2705" s="69"/>
      <c r="EN2705" s="69"/>
      <c r="EO2705" s="69"/>
      <c r="EP2705" s="69"/>
      <c r="EQ2705" s="69"/>
      <c r="ER2705" s="69"/>
      <c r="ES2705" s="69"/>
      <c r="ET2705" s="69"/>
      <c r="EU2705" s="69"/>
      <c r="EV2705" s="69"/>
      <c r="EW2705" s="69"/>
      <c r="EX2705" s="69"/>
      <c r="EY2705" s="69"/>
      <c r="EZ2705" s="69"/>
      <c r="FA2705" s="69"/>
      <c r="FB2705" s="69"/>
      <c r="FC2705" s="69"/>
      <c r="FD2705" s="69"/>
      <c r="FE2705" s="69"/>
      <c r="FF2705" s="69"/>
      <c r="FG2705" s="69"/>
      <c r="FH2705" s="69"/>
      <c r="FI2705" s="69"/>
      <c r="FJ2705" s="69"/>
      <c r="FK2705" s="69"/>
      <c r="FL2705" s="69"/>
      <c r="FM2705" s="69"/>
      <c r="FN2705" s="69"/>
      <c r="FO2705" s="69"/>
      <c r="FP2705" s="69"/>
      <c r="FQ2705" s="69"/>
      <c r="FR2705" s="69"/>
      <c r="FS2705" s="69"/>
      <c r="FT2705" s="69"/>
      <c r="FU2705" s="69"/>
      <c r="FV2705" s="69"/>
      <c r="FW2705" s="69"/>
      <c r="FX2705" s="69"/>
      <c r="FY2705" s="69"/>
      <c r="FZ2705" s="69"/>
      <c r="GA2705" s="69"/>
      <c r="GB2705" s="69"/>
      <c r="GC2705" s="69"/>
      <c r="GD2705" s="69"/>
      <c r="GE2705" s="69"/>
      <c r="GF2705" s="69"/>
      <c r="GG2705" s="69"/>
      <c r="GH2705" s="69"/>
      <c r="GI2705" s="69"/>
      <c r="GJ2705" s="69"/>
      <c r="GK2705" s="69"/>
      <c r="GL2705" s="69"/>
      <c r="GM2705" s="69"/>
      <c r="GN2705" s="69"/>
      <c r="GO2705" s="69"/>
      <c r="GP2705" s="69"/>
      <c r="GQ2705" s="69"/>
      <c r="GR2705" s="69"/>
      <c r="GS2705" s="69"/>
      <c r="GT2705" s="69"/>
      <c r="GU2705" s="69"/>
      <c r="GV2705" s="69"/>
      <c r="GW2705" s="69"/>
      <c r="GX2705" s="69"/>
      <c r="GY2705" s="69"/>
      <c r="GZ2705" s="69"/>
      <c r="HA2705" s="69"/>
      <c r="HB2705" s="69"/>
      <c r="HC2705" s="69"/>
      <c r="HD2705" s="69"/>
      <c r="HE2705" s="69"/>
      <c r="HF2705" s="69"/>
      <c r="HG2705" s="69"/>
      <c r="HH2705" s="69"/>
      <c r="HI2705" s="69"/>
      <c r="HJ2705" s="69"/>
      <c r="HK2705" s="69"/>
      <c r="HL2705" s="69"/>
      <c r="HM2705" s="69"/>
      <c r="HN2705" s="69"/>
      <c r="HO2705" s="69"/>
      <c r="HP2705" s="69"/>
      <c r="HQ2705" s="69"/>
      <c r="HR2705" s="69"/>
      <c r="HS2705" s="69"/>
      <c r="HT2705" s="69"/>
      <c r="HU2705" s="69"/>
      <c r="HV2705" s="69"/>
      <c r="HW2705" s="69"/>
      <c r="HX2705" s="69"/>
      <c r="HY2705" s="69"/>
      <c r="HZ2705" s="69"/>
      <c r="IA2705" s="69"/>
      <c r="IB2705" s="69"/>
      <c r="IC2705" s="69"/>
      <c r="ID2705" s="69"/>
      <c r="IE2705" s="69"/>
      <c r="IF2705" s="69"/>
      <c r="IG2705" s="69"/>
      <c r="IH2705" s="69"/>
      <c r="II2705" s="69"/>
      <c r="IJ2705" s="69"/>
      <c r="IK2705" s="69"/>
      <c r="IL2705" s="69"/>
      <c r="IM2705" s="69"/>
      <c r="IN2705" s="69"/>
    </row>
    <row r="2706" spans="1:248" s="70" customFormat="1" ht="32.1" customHeight="1" x14ac:dyDescent="0.2">
      <c r="A2706" s="33" t="s">
        <v>1510</v>
      </c>
      <c r="B2706" s="83">
        <v>52379</v>
      </c>
      <c r="C2706" s="34" t="s">
        <v>1575</v>
      </c>
      <c r="D2706" s="314">
        <v>35800</v>
      </c>
      <c r="E2706" s="69"/>
      <c r="F2706" s="69"/>
      <c r="G2706" s="69"/>
      <c r="H2706" s="69"/>
      <c r="I2706" s="69"/>
      <c r="J2706" s="69"/>
      <c r="N2706" s="69"/>
      <c r="O2706" s="69"/>
      <c r="P2706" s="69"/>
      <c r="Q2706" s="69"/>
      <c r="R2706" s="69"/>
      <c r="S2706" s="69"/>
      <c r="T2706" s="69"/>
      <c r="U2706" s="69"/>
      <c r="V2706" s="69"/>
      <c r="W2706" s="69"/>
      <c r="X2706" s="69"/>
      <c r="Y2706" s="69"/>
      <c r="Z2706" s="69"/>
      <c r="AA2706" s="69"/>
      <c r="AB2706" s="69"/>
      <c r="AC2706" s="69"/>
      <c r="AD2706" s="69"/>
      <c r="AE2706" s="69"/>
      <c r="AF2706" s="69"/>
      <c r="AG2706" s="69"/>
      <c r="AH2706" s="69"/>
      <c r="AI2706" s="69"/>
      <c r="AJ2706" s="69"/>
      <c r="AK2706" s="69"/>
      <c r="AL2706" s="69"/>
      <c r="AM2706" s="69"/>
      <c r="AN2706" s="69"/>
      <c r="AO2706" s="69"/>
      <c r="AP2706" s="69"/>
      <c r="AQ2706" s="69"/>
      <c r="AR2706" s="69"/>
      <c r="AS2706" s="69"/>
      <c r="AT2706" s="69"/>
      <c r="AU2706" s="69"/>
      <c r="AV2706" s="69"/>
      <c r="AW2706" s="69"/>
      <c r="AX2706" s="69"/>
      <c r="AY2706" s="69"/>
      <c r="AZ2706" s="69"/>
      <c r="BA2706" s="69"/>
      <c r="BB2706" s="69"/>
      <c r="BC2706" s="69"/>
      <c r="BD2706" s="69"/>
      <c r="BE2706" s="69"/>
      <c r="BF2706" s="69"/>
      <c r="BG2706" s="69"/>
      <c r="BH2706" s="69"/>
      <c r="BI2706" s="69"/>
      <c r="BJ2706" s="69"/>
      <c r="BK2706" s="69"/>
      <c r="BL2706" s="69"/>
      <c r="BM2706" s="69"/>
      <c r="BN2706" s="69"/>
      <c r="BO2706" s="69"/>
      <c r="BP2706" s="69"/>
      <c r="BQ2706" s="69"/>
      <c r="BR2706" s="69"/>
      <c r="BS2706" s="69"/>
      <c r="BT2706" s="69"/>
      <c r="BU2706" s="69"/>
      <c r="BV2706" s="69"/>
      <c r="BW2706" s="69"/>
      <c r="BX2706" s="69"/>
      <c r="BY2706" s="69"/>
      <c r="BZ2706" s="69"/>
      <c r="CA2706" s="69"/>
      <c r="CB2706" s="69"/>
      <c r="CC2706" s="69"/>
      <c r="CD2706" s="69"/>
      <c r="CE2706" s="69"/>
      <c r="CF2706" s="69"/>
      <c r="CG2706" s="69"/>
      <c r="CH2706" s="69"/>
      <c r="CI2706" s="69"/>
      <c r="CJ2706" s="69"/>
      <c r="CK2706" s="69"/>
      <c r="CL2706" s="69"/>
      <c r="CM2706" s="69"/>
      <c r="CN2706" s="69"/>
      <c r="CO2706" s="69"/>
      <c r="CP2706" s="69"/>
      <c r="CQ2706" s="69"/>
      <c r="CR2706" s="69"/>
      <c r="CS2706" s="69"/>
      <c r="CT2706" s="69"/>
      <c r="CU2706" s="69"/>
      <c r="CV2706" s="69"/>
      <c r="CW2706" s="69"/>
      <c r="CX2706" s="69"/>
      <c r="CY2706" s="69"/>
      <c r="CZ2706" s="69"/>
      <c r="DA2706" s="69"/>
      <c r="DB2706" s="69"/>
      <c r="DC2706" s="69"/>
      <c r="DD2706" s="69"/>
      <c r="DE2706" s="69"/>
      <c r="DF2706" s="69"/>
      <c r="DG2706" s="69"/>
      <c r="DH2706" s="69"/>
      <c r="DI2706" s="69"/>
      <c r="DJ2706" s="69"/>
      <c r="DK2706" s="69"/>
      <c r="DL2706" s="69"/>
      <c r="DM2706" s="69"/>
      <c r="DN2706" s="69"/>
      <c r="DO2706" s="69"/>
      <c r="DP2706" s="69"/>
      <c r="DQ2706" s="69"/>
      <c r="DR2706" s="69"/>
      <c r="DS2706" s="69"/>
      <c r="DT2706" s="69"/>
      <c r="DU2706" s="69"/>
      <c r="DV2706" s="69"/>
      <c r="DW2706" s="69"/>
      <c r="DX2706" s="69"/>
      <c r="DY2706" s="69"/>
      <c r="DZ2706" s="69"/>
      <c r="EA2706" s="69"/>
      <c r="EB2706" s="69"/>
      <c r="EC2706" s="69"/>
      <c r="ED2706" s="69"/>
      <c r="EE2706" s="69"/>
      <c r="EF2706" s="69"/>
      <c r="EG2706" s="69"/>
      <c r="EH2706" s="69"/>
      <c r="EI2706" s="69"/>
      <c r="EJ2706" s="69"/>
      <c r="EK2706" s="69"/>
      <c r="EL2706" s="69"/>
      <c r="EM2706" s="69"/>
      <c r="EN2706" s="69"/>
      <c r="EO2706" s="69"/>
      <c r="EP2706" s="69"/>
      <c r="EQ2706" s="69"/>
      <c r="ER2706" s="69"/>
      <c r="ES2706" s="69"/>
      <c r="ET2706" s="69"/>
      <c r="EU2706" s="69"/>
      <c r="EV2706" s="69"/>
      <c r="EW2706" s="69"/>
      <c r="EX2706" s="69"/>
      <c r="EY2706" s="69"/>
      <c r="EZ2706" s="69"/>
      <c r="FA2706" s="69"/>
      <c r="FB2706" s="69"/>
      <c r="FC2706" s="69"/>
      <c r="FD2706" s="69"/>
      <c r="FE2706" s="69"/>
      <c r="FF2706" s="69"/>
      <c r="FG2706" s="69"/>
      <c r="FH2706" s="69"/>
      <c r="FI2706" s="69"/>
      <c r="FJ2706" s="69"/>
      <c r="FK2706" s="69"/>
      <c r="FL2706" s="69"/>
      <c r="FM2706" s="69"/>
      <c r="FN2706" s="69"/>
      <c r="FO2706" s="69"/>
      <c r="FP2706" s="69"/>
      <c r="FQ2706" s="69"/>
      <c r="FR2706" s="69"/>
      <c r="FS2706" s="69"/>
      <c r="FT2706" s="69"/>
      <c r="FU2706" s="69"/>
      <c r="FV2706" s="69"/>
      <c r="FW2706" s="69"/>
      <c r="FX2706" s="69"/>
      <c r="FY2706" s="69"/>
      <c r="FZ2706" s="69"/>
      <c r="GA2706" s="69"/>
      <c r="GB2706" s="69"/>
      <c r="GC2706" s="69"/>
      <c r="GD2706" s="69"/>
      <c r="GE2706" s="69"/>
      <c r="GF2706" s="69"/>
      <c r="GG2706" s="69"/>
      <c r="GH2706" s="69"/>
      <c r="GI2706" s="69"/>
      <c r="GJ2706" s="69"/>
      <c r="GK2706" s="69"/>
      <c r="GL2706" s="69"/>
      <c r="GM2706" s="69"/>
      <c r="GN2706" s="69"/>
      <c r="GO2706" s="69"/>
      <c r="GP2706" s="69"/>
      <c r="GQ2706" s="69"/>
      <c r="GR2706" s="69"/>
      <c r="GS2706" s="69"/>
      <c r="GT2706" s="69"/>
      <c r="GU2706" s="69"/>
      <c r="GV2706" s="69"/>
      <c r="GW2706" s="69"/>
      <c r="GX2706" s="69"/>
      <c r="GY2706" s="69"/>
      <c r="GZ2706" s="69"/>
      <c r="HA2706" s="69"/>
      <c r="HB2706" s="69"/>
      <c r="HC2706" s="69"/>
      <c r="HD2706" s="69"/>
      <c r="HE2706" s="69"/>
      <c r="HF2706" s="69"/>
      <c r="HG2706" s="69"/>
      <c r="HH2706" s="69"/>
      <c r="HI2706" s="69"/>
      <c r="HJ2706" s="69"/>
      <c r="HK2706" s="69"/>
      <c r="HL2706" s="69"/>
      <c r="HM2706" s="69"/>
      <c r="HN2706" s="69"/>
      <c r="HO2706" s="69"/>
      <c r="HP2706" s="69"/>
      <c r="HQ2706" s="69"/>
      <c r="HR2706" s="69"/>
      <c r="HS2706" s="69"/>
      <c r="HT2706" s="69"/>
      <c r="HU2706" s="69"/>
      <c r="HV2706" s="69"/>
      <c r="HW2706" s="69"/>
      <c r="HX2706" s="69"/>
      <c r="HY2706" s="69"/>
      <c r="HZ2706" s="69"/>
      <c r="IA2706" s="69"/>
      <c r="IB2706" s="69"/>
      <c r="IC2706" s="69"/>
      <c r="ID2706" s="69"/>
      <c r="IE2706" s="69"/>
      <c r="IF2706" s="69"/>
      <c r="IG2706" s="69"/>
      <c r="IH2706" s="69"/>
      <c r="II2706" s="69"/>
      <c r="IJ2706" s="69"/>
      <c r="IK2706" s="69"/>
      <c r="IL2706" s="69"/>
      <c r="IM2706" s="69"/>
      <c r="IN2706" s="69"/>
    </row>
    <row r="2707" spans="1:248" s="70" customFormat="1" ht="32.1" customHeight="1" x14ac:dyDescent="0.2">
      <c r="A2707" s="33" t="s">
        <v>1510</v>
      </c>
      <c r="B2707" s="83">
        <v>52380</v>
      </c>
      <c r="C2707" s="34" t="s">
        <v>1576</v>
      </c>
      <c r="D2707" s="314">
        <v>38050</v>
      </c>
      <c r="E2707" s="69"/>
      <c r="F2707" s="69"/>
      <c r="G2707" s="69"/>
      <c r="H2707" s="69"/>
      <c r="I2707" s="69"/>
      <c r="J2707" s="69"/>
      <c r="N2707" s="69"/>
      <c r="O2707" s="69"/>
      <c r="P2707" s="69"/>
      <c r="Q2707" s="69"/>
      <c r="R2707" s="69"/>
      <c r="S2707" s="69"/>
      <c r="T2707" s="69"/>
      <c r="U2707" s="69"/>
      <c r="V2707" s="69"/>
      <c r="W2707" s="69"/>
      <c r="X2707" s="69"/>
      <c r="Y2707" s="69"/>
      <c r="Z2707" s="69"/>
      <c r="AA2707" s="69"/>
      <c r="AB2707" s="69"/>
      <c r="AC2707" s="69"/>
      <c r="AD2707" s="69"/>
      <c r="AE2707" s="69"/>
      <c r="AF2707" s="69"/>
      <c r="AG2707" s="69"/>
      <c r="AH2707" s="69"/>
      <c r="AI2707" s="69"/>
      <c r="AJ2707" s="69"/>
      <c r="AK2707" s="69"/>
      <c r="AL2707" s="69"/>
      <c r="AM2707" s="69"/>
      <c r="AN2707" s="69"/>
      <c r="AO2707" s="69"/>
      <c r="AP2707" s="69"/>
      <c r="AQ2707" s="69"/>
      <c r="AR2707" s="69"/>
      <c r="AS2707" s="69"/>
      <c r="AT2707" s="69"/>
      <c r="AU2707" s="69"/>
      <c r="AV2707" s="69"/>
      <c r="AW2707" s="69"/>
      <c r="AX2707" s="69"/>
      <c r="AY2707" s="69"/>
      <c r="AZ2707" s="69"/>
      <c r="BA2707" s="69"/>
      <c r="BB2707" s="69"/>
      <c r="BC2707" s="69"/>
      <c r="BD2707" s="69"/>
      <c r="BE2707" s="69"/>
      <c r="BF2707" s="69"/>
      <c r="BG2707" s="69"/>
      <c r="BH2707" s="69"/>
      <c r="BI2707" s="69"/>
      <c r="BJ2707" s="69"/>
      <c r="BK2707" s="69"/>
      <c r="BL2707" s="69"/>
      <c r="BM2707" s="69"/>
      <c r="BN2707" s="69"/>
      <c r="BO2707" s="69"/>
      <c r="BP2707" s="69"/>
      <c r="BQ2707" s="69"/>
      <c r="BR2707" s="69"/>
      <c r="BS2707" s="69"/>
      <c r="BT2707" s="69"/>
      <c r="BU2707" s="69"/>
      <c r="BV2707" s="69"/>
      <c r="BW2707" s="69"/>
      <c r="BX2707" s="69"/>
      <c r="BY2707" s="69"/>
      <c r="BZ2707" s="69"/>
      <c r="CA2707" s="69"/>
      <c r="CB2707" s="69"/>
      <c r="CC2707" s="69"/>
      <c r="CD2707" s="69"/>
      <c r="CE2707" s="69"/>
      <c r="CF2707" s="69"/>
      <c r="CG2707" s="69"/>
      <c r="CH2707" s="69"/>
      <c r="CI2707" s="69"/>
      <c r="CJ2707" s="69"/>
      <c r="CK2707" s="69"/>
      <c r="CL2707" s="69"/>
      <c r="CM2707" s="69"/>
      <c r="CN2707" s="69"/>
      <c r="CO2707" s="69"/>
      <c r="CP2707" s="69"/>
      <c r="CQ2707" s="69"/>
      <c r="CR2707" s="69"/>
      <c r="CS2707" s="69"/>
      <c r="CT2707" s="69"/>
      <c r="CU2707" s="69"/>
      <c r="CV2707" s="69"/>
      <c r="CW2707" s="69"/>
      <c r="CX2707" s="69"/>
      <c r="CY2707" s="69"/>
      <c r="CZ2707" s="69"/>
      <c r="DA2707" s="69"/>
      <c r="DB2707" s="69"/>
      <c r="DC2707" s="69"/>
      <c r="DD2707" s="69"/>
      <c r="DE2707" s="69"/>
      <c r="DF2707" s="69"/>
      <c r="DG2707" s="69"/>
      <c r="DH2707" s="69"/>
      <c r="DI2707" s="69"/>
      <c r="DJ2707" s="69"/>
      <c r="DK2707" s="69"/>
      <c r="DL2707" s="69"/>
      <c r="DM2707" s="69"/>
      <c r="DN2707" s="69"/>
      <c r="DO2707" s="69"/>
      <c r="DP2707" s="69"/>
      <c r="DQ2707" s="69"/>
      <c r="DR2707" s="69"/>
      <c r="DS2707" s="69"/>
      <c r="DT2707" s="69"/>
      <c r="DU2707" s="69"/>
      <c r="DV2707" s="69"/>
      <c r="DW2707" s="69"/>
      <c r="DX2707" s="69"/>
      <c r="DY2707" s="69"/>
      <c r="DZ2707" s="69"/>
      <c r="EA2707" s="69"/>
      <c r="EB2707" s="69"/>
      <c r="EC2707" s="69"/>
      <c r="ED2707" s="69"/>
      <c r="EE2707" s="69"/>
      <c r="EF2707" s="69"/>
      <c r="EG2707" s="69"/>
      <c r="EH2707" s="69"/>
      <c r="EI2707" s="69"/>
      <c r="EJ2707" s="69"/>
      <c r="EK2707" s="69"/>
      <c r="EL2707" s="69"/>
      <c r="EM2707" s="69"/>
      <c r="EN2707" s="69"/>
      <c r="EO2707" s="69"/>
      <c r="EP2707" s="69"/>
      <c r="EQ2707" s="69"/>
      <c r="ER2707" s="69"/>
      <c r="ES2707" s="69"/>
      <c r="ET2707" s="69"/>
      <c r="EU2707" s="69"/>
      <c r="EV2707" s="69"/>
      <c r="EW2707" s="69"/>
      <c r="EX2707" s="69"/>
      <c r="EY2707" s="69"/>
      <c r="EZ2707" s="69"/>
      <c r="FA2707" s="69"/>
      <c r="FB2707" s="69"/>
      <c r="FC2707" s="69"/>
      <c r="FD2707" s="69"/>
      <c r="FE2707" s="69"/>
      <c r="FF2707" s="69"/>
      <c r="FG2707" s="69"/>
      <c r="FH2707" s="69"/>
      <c r="FI2707" s="69"/>
      <c r="FJ2707" s="69"/>
      <c r="FK2707" s="69"/>
      <c r="FL2707" s="69"/>
      <c r="FM2707" s="69"/>
      <c r="FN2707" s="69"/>
      <c r="FO2707" s="69"/>
      <c r="FP2707" s="69"/>
      <c r="FQ2707" s="69"/>
      <c r="FR2707" s="69"/>
      <c r="FS2707" s="69"/>
      <c r="FT2707" s="69"/>
      <c r="FU2707" s="69"/>
      <c r="FV2707" s="69"/>
      <c r="FW2707" s="69"/>
      <c r="FX2707" s="69"/>
      <c r="FY2707" s="69"/>
      <c r="FZ2707" s="69"/>
      <c r="GA2707" s="69"/>
      <c r="GB2707" s="69"/>
      <c r="GC2707" s="69"/>
      <c r="GD2707" s="69"/>
      <c r="GE2707" s="69"/>
      <c r="GF2707" s="69"/>
      <c r="GG2707" s="69"/>
      <c r="GH2707" s="69"/>
      <c r="GI2707" s="69"/>
      <c r="GJ2707" s="69"/>
      <c r="GK2707" s="69"/>
      <c r="GL2707" s="69"/>
      <c r="GM2707" s="69"/>
      <c r="GN2707" s="69"/>
      <c r="GO2707" s="69"/>
      <c r="GP2707" s="69"/>
      <c r="GQ2707" s="69"/>
      <c r="GR2707" s="69"/>
      <c r="GS2707" s="69"/>
      <c r="GT2707" s="69"/>
      <c r="GU2707" s="69"/>
      <c r="GV2707" s="69"/>
      <c r="GW2707" s="69"/>
      <c r="GX2707" s="69"/>
      <c r="GY2707" s="69"/>
      <c r="GZ2707" s="69"/>
      <c r="HA2707" s="69"/>
      <c r="HB2707" s="69"/>
      <c r="HC2707" s="69"/>
      <c r="HD2707" s="69"/>
      <c r="HE2707" s="69"/>
      <c r="HF2707" s="69"/>
      <c r="HG2707" s="69"/>
      <c r="HH2707" s="69"/>
      <c r="HI2707" s="69"/>
      <c r="HJ2707" s="69"/>
      <c r="HK2707" s="69"/>
      <c r="HL2707" s="69"/>
      <c r="HM2707" s="69"/>
      <c r="HN2707" s="69"/>
      <c r="HO2707" s="69"/>
      <c r="HP2707" s="69"/>
      <c r="HQ2707" s="69"/>
      <c r="HR2707" s="69"/>
      <c r="HS2707" s="69"/>
      <c r="HT2707" s="69"/>
      <c r="HU2707" s="69"/>
      <c r="HV2707" s="69"/>
      <c r="HW2707" s="69"/>
      <c r="HX2707" s="69"/>
      <c r="HY2707" s="69"/>
      <c r="HZ2707" s="69"/>
      <c r="IA2707" s="69"/>
      <c r="IB2707" s="69"/>
      <c r="IC2707" s="69"/>
      <c r="ID2707" s="69"/>
      <c r="IE2707" s="69"/>
      <c r="IF2707" s="69"/>
      <c r="IG2707" s="69"/>
      <c r="IH2707" s="69"/>
      <c r="II2707" s="69"/>
      <c r="IJ2707" s="69"/>
      <c r="IK2707" s="69"/>
      <c r="IL2707" s="69"/>
      <c r="IM2707" s="69"/>
      <c r="IN2707" s="69"/>
    </row>
    <row r="2708" spans="1:248" s="70" customFormat="1" ht="15.95" customHeight="1" x14ac:dyDescent="0.2">
      <c r="A2708" s="33" t="s">
        <v>1510</v>
      </c>
      <c r="B2708" s="83">
        <v>52381</v>
      </c>
      <c r="C2708" s="34" t="s">
        <v>1577</v>
      </c>
      <c r="D2708" s="314">
        <v>34550</v>
      </c>
      <c r="E2708" s="69"/>
      <c r="F2708" s="69"/>
      <c r="G2708" s="69"/>
      <c r="H2708" s="69"/>
      <c r="I2708" s="69"/>
      <c r="J2708" s="69"/>
      <c r="N2708" s="69"/>
      <c r="O2708" s="69"/>
      <c r="P2708" s="69"/>
      <c r="Q2708" s="69"/>
      <c r="R2708" s="69"/>
      <c r="S2708" s="69"/>
      <c r="T2708" s="69"/>
      <c r="U2708" s="69"/>
      <c r="V2708" s="69"/>
      <c r="W2708" s="69"/>
      <c r="X2708" s="69"/>
      <c r="Y2708" s="69"/>
      <c r="Z2708" s="69"/>
      <c r="AA2708" s="69"/>
      <c r="AB2708" s="69"/>
      <c r="AC2708" s="69"/>
      <c r="AD2708" s="69"/>
      <c r="AE2708" s="69"/>
      <c r="AF2708" s="69"/>
      <c r="AG2708" s="69"/>
      <c r="AH2708" s="69"/>
      <c r="AI2708" s="69"/>
      <c r="AJ2708" s="69"/>
      <c r="AK2708" s="69"/>
      <c r="AL2708" s="69"/>
      <c r="AM2708" s="69"/>
      <c r="AN2708" s="69"/>
      <c r="AO2708" s="69"/>
      <c r="AP2708" s="69"/>
      <c r="AQ2708" s="69"/>
      <c r="AR2708" s="69"/>
      <c r="AS2708" s="69"/>
      <c r="AT2708" s="69"/>
      <c r="AU2708" s="69"/>
      <c r="AV2708" s="69"/>
      <c r="AW2708" s="69"/>
      <c r="AX2708" s="69"/>
      <c r="AY2708" s="69"/>
      <c r="AZ2708" s="69"/>
      <c r="BA2708" s="69"/>
      <c r="BB2708" s="69"/>
      <c r="BC2708" s="69"/>
      <c r="BD2708" s="69"/>
      <c r="BE2708" s="69"/>
      <c r="BF2708" s="69"/>
      <c r="BG2708" s="69"/>
      <c r="BH2708" s="69"/>
      <c r="BI2708" s="69"/>
      <c r="BJ2708" s="69"/>
      <c r="BK2708" s="69"/>
      <c r="BL2708" s="69"/>
      <c r="BM2708" s="69"/>
      <c r="BN2708" s="69"/>
      <c r="BO2708" s="69"/>
      <c r="BP2708" s="69"/>
      <c r="BQ2708" s="69"/>
      <c r="BR2708" s="69"/>
      <c r="BS2708" s="69"/>
      <c r="BT2708" s="69"/>
      <c r="BU2708" s="69"/>
      <c r="BV2708" s="69"/>
      <c r="BW2708" s="69"/>
      <c r="BX2708" s="69"/>
      <c r="BY2708" s="69"/>
      <c r="BZ2708" s="69"/>
      <c r="CA2708" s="69"/>
      <c r="CB2708" s="69"/>
      <c r="CC2708" s="69"/>
      <c r="CD2708" s="69"/>
      <c r="CE2708" s="69"/>
      <c r="CF2708" s="69"/>
      <c r="CG2708" s="69"/>
      <c r="CH2708" s="69"/>
      <c r="CI2708" s="69"/>
      <c r="CJ2708" s="69"/>
      <c r="CK2708" s="69"/>
      <c r="CL2708" s="69"/>
      <c r="CM2708" s="69"/>
      <c r="CN2708" s="69"/>
      <c r="CO2708" s="69"/>
      <c r="CP2708" s="69"/>
      <c r="CQ2708" s="69"/>
      <c r="CR2708" s="69"/>
      <c r="CS2708" s="69"/>
      <c r="CT2708" s="69"/>
      <c r="CU2708" s="69"/>
      <c r="CV2708" s="69"/>
      <c r="CW2708" s="69"/>
      <c r="CX2708" s="69"/>
      <c r="CY2708" s="69"/>
      <c r="CZ2708" s="69"/>
      <c r="DA2708" s="69"/>
      <c r="DB2708" s="69"/>
      <c r="DC2708" s="69"/>
      <c r="DD2708" s="69"/>
      <c r="DE2708" s="69"/>
      <c r="DF2708" s="69"/>
      <c r="DG2708" s="69"/>
      <c r="DH2708" s="69"/>
      <c r="DI2708" s="69"/>
      <c r="DJ2708" s="69"/>
      <c r="DK2708" s="69"/>
      <c r="DL2708" s="69"/>
      <c r="DM2708" s="69"/>
      <c r="DN2708" s="69"/>
      <c r="DO2708" s="69"/>
      <c r="DP2708" s="69"/>
      <c r="DQ2708" s="69"/>
      <c r="DR2708" s="69"/>
      <c r="DS2708" s="69"/>
      <c r="DT2708" s="69"/>
      <c r="DU2708" s="69"/>
      <c r="DV2708" s="69"/>
      <c r="DW2708" s="69"/>
      <c r="DX2708" s="69"/>
      <c r="DY2708" s="69"/>
      <c r="DZ2708" s="69"/>
      <c r="EA2708" s="69"/>
      <c r="EB2708" s="69"/>
      <c r="EC2708" s="69"/>
      <c r="ED2708" s="69"/>
      <c r="EE2708" s="69"/>
      <c r="EF2708" s="69"/>
      <c r="EG2708" s="69"/>
      <c r="EH2708" s="69"/>
      <c r="EI2708" s="69"/>
      <c r="EJ2708" s="69"/>
      <c r="EK2708" s="69"/>
      <c r="EL2708" s="69"/>
      <c r="EM2708" s="69"/>
      <c r="EN2708" s="69"/>
      <c r="EO2708" s="69"/>
      <c r="EP2708" s="69"/>
      <c r="EQ2708" s="69"/>
      <c r="ER2708" s="69"/>
      <c r="ES2708" s="69"/>
      <c r="ET2708" s="69"/>
      <c r="EU2708" s="69"/>
      <c r="EV2708" s="69"/>
      <c r="EW2708" s="69"/>
      <c r="EX2708" s="69"/>
      <c r="EY2708" s="69"/>
      <c r="EZ2708" s="69"/>
      <c r="FA2708" s="69"/>
      <c r="FB2708" s="69"/>
      <c r="FC2708" s="69"/>
      <c r="FD2708" s="69"/>
      <c r="FE2708" s="69"/>
      <c r="FF2708" s="69"/>
      <c r="FG2708" s="69"/>
      <c r="FH2708" s="69"/>
      <c r="FI2708" s="69"/>
      <c r="FJ2708" s="69"/>
      <c r="FK2708" s="69"/>
      <c r="FL2708" s="69"/>
      <c r="FM2708" s="69"/>
      <c r="FN2708" s="69"/>
      <c r="FO2708" s="69"/>
      <c r="FP2708" s="69"/>
      <c r="FQ2708" s="69"/>
      <c r="FR2708" s="69"/>
      <c r="FS2708" s="69"/>
      <c r="FT2708" s="69"/>
      <c r="FU2708" s="69"/>
      <c r="FV2708" s="69"/>
      <c r="FW2708" s="69"/>
      <c r="FX2708" s="69"/>
      <c r="FY2708" s="69"/>
      <c r="FZ2708" s="69"/>
      <c r="GA2708" s="69"/>
      <c r="GB2708" s="69"/>
      <c r="GC2708" s="69"/>
      <c r="GD2708" s="69"/>
      <c r="GE2708" s="69"/>
      <c r="GF2708" s="69"/>
      <c r="GG2708" s="69"/>
      <c r="GH2708" s="69"/>
      <c r="GI2708" s="69"/>
      <c r="GJ2708" s="69"/>
      <c r="GK2708" s="69"/>
      <c r="GL2708" s="69"/>
      <c r="GM2708" s="69"/>
      <c r="GN2708" s="69"/>
      <c r="GO2708" s="69"/>
      <c r="GP2708" s="69"/>
      <c r="GQ2708" s="69"/>
      <c r="GR2708" s="69"/>
      <c r="GS2708" s="69"/>
      <c r="GT2708" s="69"/>
      <c r="GU2708" s="69"/>
      <c r="GV2708" s="69"/>
      <c r="GW2708" s="69"/>
      <c r="GX2708" s="69"/>
      <c r="GY2708" s="69"/>
      <c r="GZ2708" s="69"/>
      <c r="HA2708" s="69"/>
      <c r="HB2708" s="69"/>
      <c r="HC2708" s="69"/>
      <c r="HD2708" s="69"/>
      <c r="HE2708" s="69"/>
      <c r="HF2708" s="69"/>
      <c r="HG2708" s="69"/>
      <c r="HH2708" s="69"/>
      <c r="HI2708" s="69"/>
      <c r="HJ2708" s="69"/>
      <c r="HK2708" s="69"/>
      <c r="HL2708" s="69"/>
      <c r="HM2708" s="69"/>
      <c r="HN2708" s="69"/>
      <c r="HO2708" s="69"/>
      <c r="HP2708" s="69"/>
      <c r="HQ2708" s="69"/>
      <c r="HR2708" s="69"/>
      <c r="HS2708" s="69"/>
      <c r="HT2708" s="69"/>
      <c r="HU2708" s="69"/>
      <c r="HV2708" s="69"/>
      <c r="HW2708" s="69"/>
      <c r="HX2708" s="69"/>
      <c r="HY2708" s="69"/>
      <c r="HZ2708" s="69"/>
      <c r="IA2708" s="69"/>
      <c r="IB2708" s="69"/>
      <c r="IC2708" s="69"/>
      <c r="ID2708" s="69"/>
      <c r="IE2708" s="69"/>
      <c r="IF2708" s="69"/>
      <c r="IG2708" s="69"/>
      <c r="IH2708" s="69"/>
      <c r="II2708" s="69"/>
      <c r="IJ2708" s="69"/>
      <c r="IK2708" s="69"/>
      <c r="IL2708" s="69"/>
      <c r="IM2708" s="69"/>
      <c r="IN2708" s="69"/>
    </row>
    <row r="2709" spans="1:248" s="70" customFormat="1" ht="32.1" customHeight="1" x14ac:dyDescent="0.2">
      <c r="A2709" s="33" t="s">
        <v>1578</v>
      </c>
      <c r="B2709" s="83">
        <v>52382</v>
      </c>
      <c r="C2709" s="34" t="s">
        <v>1579</v>
      </c>
      <c r="D2709" s="314">
        <v>17000</v>
      </c>
      <c r="E2709" s="69"/>
      <c r="F2709" s="69"/>
      <c r="G2709" s="69"/>
      <c r="H2709" s="69"/>
      <c r="I2709" s="69"/>
      <c r="J2709" s="69"/>
      <c r="N2709" s="69"/>
      <c r="O2709" s="69"/>
      <c r="P2709" s="69"/>
      <c r="Q2709" s="69"/>
      <c r="R2709" s="69"/>
      <c r="S2709" s="69"/>
      <c r="T2709" s="69"/>
      <c r="U2709" s="69"/>
      <c r="V2709" s="69"/>
      <c r="W2709" s="69"/>
      <c r="X2709" s="69"/>
      <c r="Y2709" s="69"/>
      <c r="Z2709" s="69"/>
      <c r="AA2709" s="69"/>
      <c r="AB2709" s="69"/>
      <c r="AC2709" s="69"/>
      <c r="AD2709" s="69"/>
      <c r="AE2709" s="69"/>
      <c r="AF2709" s="69"/>
      <c r="AG2709" s="69"/>
      <c r="AH2709" s="69"/>
      <c r="AI2709" s="69"/>
      <c r="AJ2709" s="69"/>
      <c r="AK2709" s="69"/>
      <c r="AL2709" s="69"/>
      <c r="AM2709" s="69"/>
      <c r="AN2709" s="69"/>
      <c r="AO2709" s="69"/>
      <c r="AP2709" s="69"/>
      <c r="AQ2709" s="69"/>
      <c r="AR2709" s="69"/>
      <c r="AS2709" s="69"/>
      <c r="AT2709" s="69"/>
      <c r="AU2709" s="69"/>
      <c r="AV2709" s="69"/>
      <c r="AW2709" s="69"/>
      <c r="AX2709" s="69"/>
      <c r="AY2709" s="69"/>
      <c r="AZ2709" s="69"/>
      <c r="BA2709" s="69"/>
      <c r="BB2709" s="69"/>
      <c r="BC2709" s="69"/>
      <c r="BD2709" s="69"/>
      <c r="BE2709" s="69"/>
      <c r="BF2709" s="69"/>
      <c r="BG2709" s="69"/>
      <c r="BH2709" s="69"/>
      <c r="BI2709" s="69"/>
      <c r="BJ2709" s="69"/>
      <c r="BK2709" s="69"/>
      <c r="BL2709" s="69"/>
      <c r="BM2709" s="69"/>
      <c r="BN2709" s="69"/>
      <c r="BO2709" s="69"/>
      <c r="BP2709" s="69"/>
      <c r="BQ2709" s="69"/>
      <c r="BR2709" s="69"/>
      <c r="BS2709" s="69"/>
      <c r="BT2709" s="69"/>
      <c r="BU2709" s="69"/>
      <c r="BV2709" s="69"/>
      <c r="BW2709" s="69"/>
      <c r="BX2709" s="69"/>
      <c r="BY2709" s="69"/>
      <c r="BZ2709" s="69"/>
      <c r="CA2709" s="69"/>
      <c r="CB2709" s="69"/>
      <c r="CC2709" s="69"/>
      <c r="CD2709" s="69"/>
      <c r="CE2709" s="69"/>
      <c r="CF2709" s="69"/>
      <c r="CG2709" s="69"/>
      <c r="CH2709" s="69"/>
      <c r="CI2709" s="69"/>
      <c r="CJ2709" s="69"/>
      <c r="CK2709" s="69"/>
      <c r="CL2709" s="69"/>
      <c r="CM2709" s="69"/>
      <c r="CN2709" s="69"/>
      <c r="CO2709" s="69"/>
      <c r="CP2709" s="69"/>
      <c r="CQ2709" s="69"/>
      <c r="CR2709" s="69"/>
      <c r="CS2709" s="69"/>
      <c r="CT2709" s="69"/>
      <c r="CU2709" s="69"/>
      <c r="CV2709" s="69"/>
      <c r="CW2709" s="69"/>
      <c r="CX2709" s="69"/>
      <c r="CY2709" s="69"/>
      <c r="CZ2709" s="69"/>
      <c r="DA2709" s="69"/>
      <c r="DB2709" s="69"/>
      <c r="DC2709" s="69"/>
      <c r="DD2709" s="69"/>
      <c r="DE2709" s="69"/>
      <c r="DF2709" s="69"/>
      <c r="DG2709" s="69"/>
      <c r="DH2709" s="69"/>
      <c r="DI2709" s="69"/>
      <c r="DJ2709" s="69"/>
      <c r="DK2709" s="69"/>
      <c r="DL2709" s="69"/>
      <c r="DM2709" s="69"/>
      <c r="DN2709" s="69"/>
      <c r="DO2709" s="69"/>
      <c r="DP2709" s="69"/>
      <c r="DQ2709" s="69"/>
      <c r="DR2709" s="69"/>
      <c r="DS2709" s="69"/>
      <c r="DT2709" s="69"/>
      <c r="DU2709" s="69"/>
      <c r="DV2709" s="69"/>
      <c r="DW2709" s="69"/>
      <c r="DX2709" s="69"/>
      <c r="DY2709" s="69"/>
      <c r="DZ2709" s="69"/>
      <c r="EA2709" s="69"/>
      <c r="EB2709" s="69"/>
      <c r="EC2709" s="69"/>
      <c r="ED2709" s="69"/>
      <c r="EE2709" s="69"/>
      <c r="EF2709" s="69"/>
      <c r="EG2709" s="69"/>
      <c r="EH2709" s="69"/>
      <c r="EI2709" s="69"/>
      <c r="EJ2709" s="69"/>
      <c r="EK2709" s="69"/>
      <c r="EL2709" s="69"/>
      <c r="EM2709" s="69"/>
      <c r="EN2709" s="69"/>
      <c r="EO2709" s="69"/>
      <c r="EP2709" s="69"/>
      <c r="EQ2709" s="69"/>
      <c r="ER2709" s="69"/>
      <c r="ES2709" s="69"/>
      <c r="ET2709" s="69"/>
      <c r="EU2709" s="69"/>
      <c r="EV2709" s="69"/>
      <c r="EW2709" s="69"/>
      <c r="EX2709" s="69"/>
      <c r="EY2709" s="69"/>
      <c r="EZ2709" s="69"/>
      <c r="FA2709" s="69"/>
      <c r="FB2709" s="69"/>
      <c r="FC2709" s="69"/>
      <c r="FD2709" s="69"/>
      <c r="FE2709" s="69"/>
      <c r="FF2709" s="69"/>
      <c r="FG2709" s="69"/>
      <c r="FH2709" s="69"/>
      <c r="FI2709" s="69"/>
      <c r="FJ2709" s="69"/>
      <c r="FK2709" s="69"/>
      <c r="FL2709" s="69"/>
      <c r="FM2709" s="69"/>
      <c r="FN2709" s="69"/>
      <c r="FO2709" s="69"/>
      <c r="FP2709" s="69"/>
      <c r="FQ2709" s="69"/>
      <c r="FR2709" s="69"/>
      <c r="FS2709" s="69"/>
      <c r="FT2709" s="69"/>
      <c r="FU2709" s="69"/>
      <c r="FV2709" s="69"/>
      <c r="FW2709" s="69"/>
      <c r="FX2709" s="69"/>
      <c r="FY2709" s="69"/>
      <c r="FZ2709" s="69"/>
      <c r="GA2709" s="69"/>
      <c r="GB2709" s="69"/>
      <c r="GC2709" s="69"/>
      <c r="GD2709" s="69"/>
      <c r="GE2709" s="69"/>
      <c r="GF2709" s="69"/>
      <c r="GG2709" s="69"/>
      <c r="GH2709" s="69"/>
      <c r="GI2709" s="69"/>
      <c r="GJ2709" s="69"/>
      <c r="GK2709" s="69"/>
      <c r="GL2709" s="69"/>
      <c r="GM2709" s="69"/>
      <c r="GN2709" s="69"/>
      <c r="GO2709" s="69"/>
      <c r="GP2709" s="69"/>
      <c r="GQ2709" s="69"/>
      <c r="GR2709" s="69"/>
      <c r="GS2709" s="69"/>
      <c r="GT2709" s="69"/>
      <c r="GU2709" s="69"/>
      <c r="GV2709" s="69"/>
      <c r="GW2709" s="69"/>
      <c r="GX2709" s="69"/>
      <c r="GY2709" s="69"/>
      <c r="GZ2709" s="69"/>
      <c r="HA2709" s="69"/>
      <c r="HB2709" s="69"/>
      <c r="HC2709" s="69"/>
      <c r="HD2709" s="69"/>
      <c r="HE2709" s="69"/>
      <c r="HF2709" s="69"/>
      <c r="HG2709" s="69"/>
      <c r="HH2709" s="69"/>
      <c r="HI2709" s="69"/>
      <c r="HJ2709" s="69"/>
      <c r="HK2709" s="69"/>
      <c r="HL2709" s="69"/>
      <c r="HM2709" s="69"/>
      <c r="HN2709" s="69"/>
      <c r="HO2709" s="69"/>
      <c r="HP2709" s="69"/>
      <c r="HQ2709" s="69"/>
      <c r="HR2709" s="69"/>
      <c r="HS2709" s="69"/>
      <c r="HT2709" s="69"/>
      <c r="HU2709" s="69"/>
      <c r="HV2709" s="69"/>
      <c r="HW2709" s="69"/>
      <c r="HX2709" s="69"/>
      <c r="HY2709" s="69"/>
      <c r="HZ2709" s="69"/>
      <c r="IA2709" s="69"/>
      <c r="IB2709" s="69"/>
      <c r="IC2709" s="69"/>
      <c r="ID2709" s="69"/>
      <c r="IE2709" s="69"/>
      <c r="IF2709" s="69"/>
      <c r="IG2709" s="69"/>
      <c r="IH2709" s="69"/>
      <c r="II2709" s="69"/>
      <c r="IJ2709" s="69"/>
      <c r="IK2709" s="69"/>
      <c r="IL2709" s="69"/>
      <c r="IM2709" s="69"/>
      <c r="IN2709" s="69"/>
    </row>
    <row r="2710" spans="1:248" s="70" customFormat="1" ht="15.95" customHeight="1" x14ac:dyDescent="0.2">
      <c r="A2710" s="33" t="s">
        <v>1578</v>
      </c>
      <c r="B2710" s="83">
        <v>52383</v>
      </c>
      <c r="C2710" s="34" t="s">
        <v>1580</v>
      </c>
      <c r="D2710" s="314">
        <v>18000</v>
      </c>
      <c r="E2710" s="69"/>
      <c r="F2710" s="69"/>
      <c r="G2710" s="69"/>
      <c r="H2710" s="69"/>
      <c r="I2710" s="69"/>
      <c r="J2710" s="69"/>
      <c r="N2710" s="69"/>
      <c r="O2710" s="69"/>
      <c r="P2710" s="69"/>
      <c r="Q2710" s="69"/>
      <c r="R2710" s="69"/>
      <c r="S2710" s="69"/>
      <c r="T2710" s="69"/>
      <c r="U2710" s="69"/>
      <c r="V2710" s="69"/>
      <c r="W2710" s="69"/>
      <c r="X2710" s="69"/>
      <c r="Y2710" s="69"/>
      <c r="Z2710" s="69"/>
      <c r="AA2710" s="69"/>
      <c r="AB2710" s="69"/>
      <c r="AC2710" s="69"/>
      <c r="AD2710" s="69"/>
      <c r="AE2710" s="69"/>
      <c r="AF2710" s="69"/>
      <c r="AG2710" s="69"/>
      <c r="AH2710" s="69"/>
      <c r="AI2710" s="69"/>
      <c r="AJ2710" s="69"/>
      <c r="AK2710" s="69"/>
      <c r="AL2710" s="69"/>
      <c r="AM2710" s="69"/>
      <c r="AN2710" s="69"/>
      <c r="AO2710" s="69"/>
      <c r="AP2710" s="69"/>
      <c r="AQ2710" s="69"/>
      <c r="AR2710" s="69"/>
      <c r="AS2710" s="69"/>
      <c r="AT2710" s="69"/>
      <c r="AU2710" s="69"/>
      <c r="AV2710" s="69"/>
      <c r="AW2710" s="69"/>
      <c r="AX2710" s="69"/>
      <c r="AY2710" s="69"/>
      <c r="AZ2710" s="69"/>
      <c r="BA2710" s="69"/>
      <c r="BB2710" s="69"/>
      <c r="BC2710" s="69"/>
      <c r="BD2710" s="69"/>
      <c r="BE2710" s="69"/>
      <c r="BF2710" s="69"/>
      <c r="BG2710" s="69"/>
      <c r="BH2710" s="69"/>
      <c r="BI2710" s="69"/>
      <c r="BJ2710" s="69"/>
      <c r="BK2710" s="69"/>
      <c r="BL2710" s="69"/>
      <c r="BM2710" s="69"/>
      <c r="BN2710" s="69"/>
      <c r="BO2710" s="69"/>
      <c r="BP2710" s="69"/>
      <c r="BQ2710" s="69"/>
      <c r="BR2710" s="69"/>
      <c r="BS2710" s="69"/>
      <c r="BT2710" s="69"/>
      <c r="BU2710" s="69"/>
      <c r="BV2710" s="69"/>
      <c r="BW2710" s="69"/>
      <c r="BX2710" s="69"/>
      <c r="BY2710" s="69"/>
      <c r="BZ2710" s="69"/>
      <c r="CA2710" s="69"/>
      <c r="CB2710" s="69"/>
      <c r="CC2710" s="69"/>
      <c r="CD2710" s="69"/>
      <c r="CE2710" s="69"/>
      <c r="CF2710" s="69"/>
      <c r="CG2710" s="69"/>
      <c r="CH2710" s="69"/>
      <c r="CI2710" s="69"/>
      <c r="CJ2710" s="69"/>
      <c r="CK2710" s="69"/>
      <c r="CL2710" s="69"/>
      <c r="CM2710" s="69"/>
      <c r="CN2710" s="69"/>
      <c r="CO2710" s="69"/>
      <c r="CP2710" s="69"/>
      <c r="CQ2710" s="69"/>
      <c r="CR2710" s="69"/>
      <c r="CS2710" s="69"/>
      <c r="CT2710" s="69"/>
      <c r="CU2710" s="69"/>
      <c r="CV2710" s="69"/>
      <c r="CW2710" s="69"/>
      <c r="CX2710" s="69"/>
      <c r="CY2710" s="69"/>
      <c r="CZ2710" s="69"/>
      <c r="DA2710" s="69"/>
      <c r="DB2710" s="69"/>
      <c r="DC2710" s="69"/>
      <c r="DD2710" s="69"/>
      <c r="DE2710" s="69"/>
      <c r="DF2710" s="69"/>
      <c r="DG2710" s="69"/>
      <c r="DH2710" s="69"/>
      <c r="DI2710" s="69"/>
      <c r="DJ2710" s="69"/>
      <c r="DK2710" s="69"/>
      <c r="DL2710" s="69"/>
      <c r="DM2710" s="69"/>
      <c r="DN2710" s="69"/>
      <c r="DO2710" s="69"/>
      <c r="DP2710" s="69"/>
      <c r="DQ2710" s="69"/>
      <c r="DR2710" s="69"/>
      <c r="DS2710" s="69"/>
      <c r="DT2710" s="69"/>
      <c r="DU2710" s="69"/>
      <c r="DV2710" s="69"/>
      <c r="DW2710" s="69"/>
      <c r="DX2710" s="69"/>
      <c r="DY2710" s="69"/>
      <c r="DZ2710" s="69"/>
      <c r="EA2710" s="69"/>
      <c r="EB2710" s="69"/>
      <c r="EC2710" s="69"/>
      <c r="ED2710" s="69"/>
      <c r="EE2710" s="69"/>
      <c r="EF2710" s="69"/>
      <c r="EG2710" s="69"/>
      <c r="EH2710" s="69"/>
      <c r="EI2710" s="69"/>
      <c r="EJ2710" s="69"/>
      <c r="EK2710" s="69"/>
      <c r="EL2710" s="69"/>
      <c r="EM2710" s="69"/>
      <c r="EN2710" s="69"/>
      <c r="EO2710" s="69"/>
      <c r="EP2710" s="69"/>
      <c r="EQ2710" s="69"/>
      <c r="ER2710" s="69"/>
      <c r="ES2710" s="69"/>
      <c r="ET2710" s="69"/>
      <c r="EU2710" s="69"/>
      <c r="EV2710" s="69"/>
      <c r="EW2710" s="69"/>
      <c r="EX2710" s="69"/>
      <c r="EY2710" s="69"/>
      <c r="EZ2710" s="69"/>
      <c r="FA2710" s="69"/>
      <c r="FB2710" s="69"/>
      <c r="FC2710" s="69"/>
      <c r="FD2710" s="69"/>
      <c r="FE2710" s="69"/>
      <c r="FF2710" s="69"/>
      <c r="FG2710" s="69"/>
      <c r="FH2710" s="69"/>
      <c r="FI2710" s="69"/>
      <c r="FJ2710" s="69"/>
      <c r="FK2710" s="69"/>
      <c r="FL2710" s="69"/>
      <c r="FM2710" s="69"/>
      <c r="FN2710" s="69"/>
      <c r="FO2710" s="69"/>
      <c r="FP2710" s="69"/>
      <c r="FQ2710" s="69"/>
      <c r="FR2710" s="69"/>
      <c r="FS2710" s="69"/>
      <c r="FT2710" s="69"/>
      <c r="FU2710" s="69"/>
      <c r="FV2710" s="69"/>
      <c r="FW2710" s="69"/>
      <c r="FX2710" s="69"/>
      <c r="FY2710" s="69"/>
      <c r="FZ2710" s="69"/>
      <c r="GA2710" s="69"/>
      <c r="GB2710" s="69"/>
      <c r="GC2710" s="69"/>
      <c r="GD2710" s="69"/>
      <c r="GE2710" s="69"/>
      <c r="GF2710" s="69"/>
      <c r="GG2710" s="69"/>
      <c r="GH2710" s="69"/>
      <c r="GI2710" s="69"/>
      <c r="GJ2710" s="69"/>
      <c r="GK2710" s="69"/>
      <c r="GL2710" s="69"/>
      <c r="GM2710" s="69"/>
      <c r="GN2710" s="69"/>
      <c r="GO2710" s="69"/>
      <c r="GP2710" s="69"/>
      <c r="GQ2710" s="69"/>
      <c r="GR2710" s="69"/>
      <c r="GS2710" s="69"/>
      <c r="GT2710" s="69"/>
      <c r="GU2710" s="69"/>
      <c r="GV2710" s="69"/>
      <c r="GW2710" s="69"/>
      <c r="GX2710" s="69"/>
      <c r="GY2710" s="69"/>
      <c r="GZ2710" s="69"/>
      <c r="HA2710" s="69"/>
      <c r="HB2710" s="69"/>
      <c r="HC2710" s="69"/>
      <c r="HD2710" s="69"/>
      <c r="HE2710" s="69"/>
      <c r="HF2710" s="69"/>
      <c r="HG2710" s="69"/>
      <c r="HH2710" s="69"/>
      <c r="HI2710" s="69"/>
      <c r="HJ2710" s="69"/>
      <c r="HK2710" s="69"/>
      <c r="HL2710" s="69"/>
      <c r="HM2710" s="69"/>
      <c r="HN2710" s="69"/>
      <c r="HO2710" s="69"/>
      <c r="HP2710" s="69"/>
      <c r="HQ2710" s="69"/>
      <c r="HR2710" s="69"/>
      <c r="HS2710" s="69"/>
      <c r="HT2710" s="69"/>
      <c r="HU2710" s="69"/>
      <c r="HV2710" s="69"/>
      <c r="HW2710" s="69"/>
      <c r="HX2710" s="69"/>
      <c r="HY2710" s="69"/>
      <c r="HZ2710" s="69"/>
      <c r="IA2710" s="69"/>
      <c r="IB2710" s="69"/>
      <c r="IC2710" s="69"/>
      <c r="ID2710" s="69"/>
      <c r="IE2710" s="69"/>
      <c r="IF2710" s="69"/>
      <c r="IG2710" s="69"/>
      <c r="IH2710" s="69"/>
      <c r="II2710" s="69"/>
      <c r="IJ2710" s="69"/>
      <c r="IK2710" s="69"/>
      <c r="IL2710" s="69"/>
      <c r="IM2710" s="69"/>
      <c r="IN2710" s="69"/>
    </row>
    <row r="2711" spans="1:248" s="70" customFormat="1" ht="32.1" customHeight="1" x14ac:dyDescent="0.2">
      <c r="A2711" s="33" t="s">
        <v>1510</v>
      </c>
      <c r="B2711" s="83">
        <v>52384</v>
      </c>
      <c r="C2711" s="34" t="s">
        <v>1581</v>
      </c>
      <c r="D2711" s="314">
        <v>35550</v>
      </c>
      <c r="E2711" s="69"/>
      <c r="F2711" s="69"/>
      <c r="G2711" s="69"/>
      <c r="H2711" s="69"/>
      <c r="I2711" s="69"/>
      <c r="J2711" s="69"/>
      <c r="N2711" s="69"/>
      <c r="O2711" s="69"/>
      <c r="P2711" s="69"/>
      <c r="Q2711" s="69"/>
      <c r="R2711" s="69"/>
      <c r="S2711" s="69"/>
      <c r="T2711" s="69"/>
      <c r="U2711" s="69"/>
      <c r="V2711" s="69"/>
      <c r="W2711" s="69"/>
      <c r="X2711" s="69"/>
      <c r="Y2711" s="69"/>
      <c r="Z2711" s="69"/>
      <c r="AA2711" s="69"/>
      <c r="AB2711" s="69"/>
      <c r="AC2711" s="69"/>
      <c r="AD2711" s="69"/>
      <c r="AE2711" s="69"/>
      <c r="AF2711" s="69"/>
      <c r="AG2711" s="69"/>
      <c r="AH2711" s="69"/>
      <c r="AI2711" s="69"/>
      <c r="AJ2711" s="69"/>
      <c r="AK2711" s="69"/>
      <c r="AL2711" s="69"/>
      <c r="AM2711" s="69"/>
      <c r="AN2711" s="69"/>
      <c r="AO2711" s="69"/>
      <c r="AP2711" s="69"/>
      <c r="AQ2711" s="69"/>
      <c r="AR2711" s="69"/>
      <c r="AS2711" s="69"/>
      <c r="AT2711" s="69"/>
      <c r="AU2711" s="69"/>
      <c r="AV2711" s="69"/>
      <c r="AW2711" s="69"/>
      <c r="AX2711" s="69"/>
      <c r="AY2711" s="69"/>
      <c r="AZ2711" s="69"/>
      <c r="BA2711" s="69"/>
      <c r="BB2711" s="69"/>
      <c r="BC2711" s="69"/>
      <c r="BD2711" s="69"/>
      <c r="BE2711" s="69"/>
      <c r="BF2711" s="69"/>
      <c r="BG2711" s="69"/>
      <c r="BH2711" s="69"/>
      <c r="BI2711" s="69"/>
      <c r="BJ2711" s="69"/>
      <c r="BK2711" s="69"/>
      <c r="BL2711" s="69"/>
      <c r="BM2711" s="69"/>
      <c r="BN2711" s="69"/>
      <c r="BO2711" s="69"/>
      <c r="BP2711" s="69"/>
      <c r="BQ2711" s="69"/>
      <c r="BR2711" s="69"/>
      <c r="BS2711" s="69"/>
      <c r="BT2711" s="69"/>
      <c r="BU2711" s="69"/>
      <c r="BV2711" s="69"/>
      <c r="BW2711" s="69"/>
      <c r="BX2711" s="69"/>
      <c r="BY2711" s="69"/>
      <c r="BZ2711" s="69"/>
      <c r="CA2711" s="69"/>
      <c r="CB2711" s="69"/>
      <c r="CC2711" s="69"/>
      <c r="CD2711" s="69"/>
      <c r="CE2711" s="69"/>
      <c r="CF2711" s="69"/>
      <c r="CG2711" s="69"/>
      <c r="CH2711" s="69"/>
      <c r="CI2711" s="69"/>
      <c r="CJ2711" s="69"/>
      <c r="CK2711" s="69"/>
      <c r="CL2711" s="69"/>
      <c r="CM2711" s="69"/>
      <c r="CN2711" s="69"/>
      <c r="CO2711" s="69"/>
      <c r="CP2711" s="69"/>
      <c r="CQ2711" s="69"/>
      <c r="CR2711" s="69"/>
      <c r="CS2711" s="69"/>
      <c r="CT2711" s="69"/>
      <c r="CU2711" s="69"/>
      <c r="CV2711" s="69"/>
      <c r="CW2711" s="69"/>
      <c r="CX2711" s="69"/>
      <c r="CY2711" s="69"/>
      <c r="CZ2711" s="69"/>
      <c r="DA2711" s="69"/>
      <c r="DB2711" s="69"/>
      <c r="DC2711" s="69"/>
      <c r="DD2711" s="69"/>
      <c r="DE2711" s="69"/>
      <c r="DF2711" s="69"/>
      <c r="DG2711" s="69"/>
      <c r="DH2711" s="69"/>
      <c r="DI2711" s="69"/>
      <c r="DJ2711" s="69"/>
      <c r="DK2711" s="69"/>
      <c r="DL2711" s="69"/>
      <c r="DM2711" s="69"/>
      <c r="DN2711" s="69"/>
      <c r="DO2711" s="69"/>
      <c r="DP2711" s="69"/>
      <c r="DQ2711" s="69"/>
      <c r="DR2711" s="69"/>
      <c r="DS2711" s="69"/>
      <c r="DT2711" s="69"/>
      <c r="DU2711" s="69"/>
      <c r="DV2711" s="69"/>
      <c r="DW2711" s="69"/>
      <c r="DX2711" s="69"/>
      <c r="DY2711" s="69"/>
      <c r="DZ2711" s="69"/>
      <c r="EA2711" s="69"/>
      <c r="EB2711" s="69"/>
      <c r="EC2711" s="69"/>
      <c r="ED2711" s="69"/>
      <c r="EE2711" s="69"/>
      <c r="EF2711" s="69"/>
      <c r="EG2711" s="69"/>
      <c r="EH2711" s="69"/>
      <c r="EI2711" s="69"/>
      <c r="EJ2711" s="69"/>
      <c r="EK2711" s="69"/>
      <c r="EL2711" s="69"/>
      <c r="EM2711" s="69"/>
      <c r="EN2711" s="69"/>
      <c r="EO2711" s="69"/>
      <c r="EP2711" s="69"/>
      <c r="EQ2711" s="69"/>
      <c r="ER2711" s="69"/>
      <c r="ES2711" s="69"/>
      <c r="ET2711" s="69"/>
      <c r="EU2711" s="69"/>
      <c r="EV2711" s="69"/>
      <c r="EW2711" s="69"/>
      <c r="EX2711" s="69"/>
      <c r="EY2711" s="69"/>
      <c r="EZ2711" s="69"/>
      <c r="FA2711" s="69"/>
      <c r="FB2711" s="69"/>
      <c r="FC2711" s="69"/>
      <c r="FD2711" s="69"/>
      <c r="FE2711" s="69"/>
      <c r="FF2711" s="69"/>
      <c r="FG2711" s="69"/>
      <c r="FH2711" s="69"/>
      <c r="FI2711" s="69"/>
      <c r="FJ2711" s="69"/>
      <c r="FK2711" s="69"/>
      <c r="FL2711" s="69"/>
      <c r="FM2711" s="69"/>
      <c r="FN2711" s="69"/>
      <c r="FO2711" s="69"/>
      <c r="FP2711" s="69"/>
      <c r="FQ2711" s="69"/>
      <c r="FR2711" s="69"/>
      <c r="FS2711" s="69"/>
      <c r="FT2711" s="69"/>
      <c r="FU2711" s="69"/>
      <c r="FV2711" s="69"/>
      <c r="FW2711" s="69"/>
      <c r="FX2711" s="69"/>
      <c r="FY2711" s="69"/>
      <c r="FZ2711" s="69"/>
      <c r="GA2711" s="69"/>
      <c r="GB2711" s="69"/>
      <c r="GC2711" s="69"/>
      <c r="GD2711" s="69"/>
      <c r="GE2711" s="69"/>
      <c r="GF2711" s="69"/>
      <c r="GG2711" s="69"/>
      <c r="GH2711" s="69"/>
      <c r="GI2711" s="69"/>
      <c r="GJ2711" s="69"/>
      <c r="GK2711" s="69"/>
      <c r="GL2711" s="69"/>
      <c r="GM2711" s="69"/>
      <c r="GN2711" s="69"/>
      <c r="GO2711" s="69"/>
      <c r="GP2711" s="69"/>
      <c r="GQ2711" s="69"/>
      <c r="GR2711" s="69"/>
      <c r="GS2711" s="69"/>
      <c r="GT2711" s="69"/>
      <c r="GU2711" s="69"/>
      <c r="GV2711" s="69"/>
      <c r="GW2711" s="69"/>
      <c r="GX2711" s="69"/>
      <c r="GY2711" s="69"/>
      <c r="GZ2711" s="69"/>
      <c r="HA2711" s="69"/>
      <c r="HB2711" s="69"/>
      <c r="HC2711" s="69"/>
      <c r="HD2711" s="69"/>
      <c r="HE2711" s="69"/>
      <c r="HF2711" s="69"/>
      <c r="HG2711" s="69"/>
      <c r="HH2711" s="69"/>
      <c r="HI2711" s="69"/>
      <c r="HJ2711" s="69"/>
      <c r="HK2711" s="69"/>
      <c r="HL2711" s="69"/>
      <c r="HM2711" s="69"/>
      <c r="HN2711" s="69"/>
      <c r="HO2711" s="69"/>
      <c r="HP2711" s="69"/>
      <c r="HQ2711" s="69"/>
      <c r="HR2711" s="69"/>
      <c r="HS2711" s="69"/>
      <c r="HT2711" s="69"/>
      <c r="HU2711" s="69"/>
      <c r="HV2711" s="69"/>
      <c r="HW2711" s="69"/>
      <c r="HX2711" s="69"/>
      <c r="HY2711" s="69"/>
      <c r="HZ2711" s="69"/>
      <c r="IA2711" s="69"/>
      <c r="IB2711" s="69"/>
      <c r="IC2711" s="69"/>
      <c r="ID2711" s="69"/>
      <c r="IE2711" s="69"/>
      <c r="IF2711" s="69"/>
      <c r="IG2711" s="69"/>
      <c r="IH2711" s="69"/>
      <c r="II2711" s="69"/>
      <c r="IJ2711" s="69"/>
      <c r="IK2711" s="69"/>
      <c r="IL2711" s="69"/>
      <c r="IM2711" s="69"/>
      <c r="IN2711" s="69"/>
    </row>
    <row r="2712" spans="1:248" s="70" customFormat="1" ht="32.1" customHeight="1" x14ac:dyDescent="0.2">
      <c r="A2712" s="112" t="s">
        <v>1510</v>
      </c>
      <c r="B2712" s="83">
        <v>52385</v>
      </c>
      <c r="C2712" s="52" t="s">
        <v>1582</v>
      </c>
      <c r="D2712" s="314">
        <v>34150</v>
      </c>
      <c r="E2712" s="69"/>
      <c r="F2712" s="69"/>
      <c r="G2712" s="69"/>
      <c r="H2712" s="69"/>
      <c r="I2712" s="69"/>
      <c r="J2712" s="69"/>
      <c r="N2712" s="69"/>
      <c r="O2712" s="69"/>
      <c r="P2712" s="69"/>
      <c r="Q2712" s="69"/>
      <c r="R2712" s="69"/>
      <c r="S2712" s="69"/>
      <c r="T2712" s="69"/>
      <c r="U2712" s="69"/>
      <c r="V2712" s="69"/>
      <c r="W2712" s="69"/>
      <c r="X2712" s="69"/>
      <c r="Y2712" s="69"/>
      <c r="Z2712" s="69"/>
      <c r="AA2712" s="69"/>
      <c r="AB2712" s="69"/>
      <c r="AC2712" s="69"/>
      <c r="AD2712" s="69"/>
      <c r="AE2712" s="69"/>
      <c r="AF2712" s="69"/>
      <c r="AG2712" s="69"/>
      <c r="AH2712" s="69"/>
      <c r="AI2712" s="69"/>
      <c r="AJ2712" s="69"/>
      <c r="AK2712" s="69"/>
      <c r="AL2712" s="69"/>
      <c r="AM2712" s="69"/>
      <c r="AN2712" s="69"/>
      <c r="AO2712" s="69"/>
      <c r="AP2712" s="69"/>
      <c r="AQ2712" s="69"/>
      <c r="AR2712" s="69"/>
      <c r="AS2712" s="69"/>
      <c r="AT2712" s="69"/>
      <c r="AU2712" s="69"/>
      <c r="AV2712" s="69"/>
      <c r="AW2712" s="69"/>
      <c r="AX2712" s="69"/>
      <c r="AY2712" s="69"/>
      <c r="AZ2712" s="69"/>
      <c r="BA2712" s="69"/>
      <c r="BB2712" s="69"/>
      <c r="BC2712" s="69"/>
      <c r="BD2712" s="69"/>
      <c r="BE2712" s="69"/>
      <c r="BF2712" s="69"/>
      <c r="BG2712" s="69"/>
      <c r="BH2712" s="69"/>
      <c r="BI2712" s="69"/>
      <c r="BJ2712" s="69"/>
      <c r="BK2712" s="69"/>
      <c r="BL2712" s="69"/>
      <c r="BM2712" s="69"/>
      <c r="BN2712" s="69"/>
      <c r="BO2712" s="69"/>
      <c r="BP2712" s="69"/>
      <c r="BQ2712" s="69"/>
      <c r="BR2712" s="69"/>
      <c r="BS2712" s="69"/>
      <c r="BT2712" s="69"/>
      <c r="BU2712" s="69"/>
      <c r="BV2712" s="69"/>
      <c r="BW2712" s="69"/>
      <c r="BX2712" s="69"/>
      <c r="BY2712" s="69"/>
      <c r="BZ2712" s="69"/>
      <c r="CA2712" s="69"/>
      <c r="CB2712" s="69"/>
      <c r="CC2712" s="69"/>
      <c r="CD2712" s="69"/>
      <c r="CE2712" s="69"/>
      <c r="CF2712" s="69"/>
      <c r="CG2712" s="69"/>
      <c r="CH2712" s="69"/>
      <c r="CI2712" s="69"/>
      <c r="CJ2712" s="69"/>
      <c r="CK2712" s="69"/>
      <c r="CL2712" s="69"/>
      <c r="CM2712" s="69"/>
      <c r="CN2712" s="69"/>
      <c r="CO2712" s="69"/>
      <c r="CP2712" s="69"/>
      <c r="CQ2712" s="69"/>
      <c r="CR2712" s="69"/>
      <c r="CS2712" s="69"/>
      <c r="CT2712" s="69"/>
      <c r="CU2712" s="69"/>
      <c r="CV2712" s="69"/>
      <c r="CW2712" s="69"/>
      <c r="CX2712" s="69"/>
      <c r="CY2712" s="69"/>
      <c r="CZ2712" s="69"/>
      <c r="DA2712" s="69"/>
      <c r="DB2712" s="69"/>
      <c r="DC2712" s="69"/>
      <c r="DD2712" s="69"/>
      <c r="DE2712" s="69"/>
      <c r="DF2712" s="69"/>
      <c r="DG2712" s="69"/>
      <c r="DH2712" s="69"/>
      <c r="DI2712" s="69"/>
      <c r="DJ2712" s="69"/>
      <c r="DK2712" s="69"/>
      <c r="DL2712" s="69"/>
      <c r="DM2712" s="69"/>
      <c r="DN2712" s="69"/>
      <c r="DO2712" s="69"/>
      <c r="DP2712" s="69"/>
      <c r="DQ2712" s="69"/>
      <c r="DR2712" s="69"/>
      <c r="DS2712" s="69"/>
      <c r="DT2712" s="69"/>
      <c r="DU2712" s="69"/>
      <c r="DV2712" s="69"/>
      <c r="DW2712" s="69"/>
      <c r="DX2712" s="69"/>
      <c r="DY2712" s="69"/>
      <c r="DZ2712" s="69"/>
      <c r="EA2712" s="69"/>
      <c r="EB2712" s="69"/>
      <c r="EC2712" s="69"/>
      <c r="ED2712" s="69"/>
      <c r="EE2712" s="69"/>
      <c r="EF2712" s="69"/>
      <c r="EG2712" s="69"/>
      <c r="EH2712" s="69"/>
      <c r="EI2712" s="69"/>
      <c r="EJ2712" s="69"/>
      <c r="EK2712" s="69"/>
      <c r="EL2712" s="69"/>
      <c r="EM2712" s="69"/>
      <c r="EN2712" s="69"/>
      <c r="EO2712" s="69"/>
      <c r="EP2712" s="69"/>
      <c r="EQ2712" s="69"/>
      <c r="ER2712" s="69"/>
      <c r="ES2712" s="69"/>
      <c r="ET2712" s="69"/>
      <c r="EU2712" s="69"/>
      <c r="EV2712" s="69"/>
      <c r="EW2712" s="69"/>
      <c r="EX2712" s="69"/>
      <c r="EY2712" s="69"/>
      <c r="EZ2712" s="69"/>
      <c r="FA2712" s="69"/>
      <c r="FB2712" s="69"/>
      <c r="FC2712" s="69"/>
      <c r="FD2712" s="69"/>
      <c r="FE2712" s="69"/>
      <c r="FF2712" s="69"/>
      <c r="FG2712" s="69"/>
      <c r="FH2712" s="69"/>
      <c r="FI2712" s="69"/>
      <c r="FJ2712" s="69"/>
      <c r="FK2712" s="69"/>
      <c r="FL2712" s="69"/>
      <c r="FM2712" s="69"/>
      <c r="FN2712" s="69"/>
      <c r="FO2712" s="69"/>
      <c r="FP2712" s="69"/>
      <c r="FQ2712" s="69"/>
      <c r="FR2712" s="69"/>
      <c r="FS2712" s="69"/>
      <c r="FT2712" s="69"/>
      <c r="FU2712" s="69"/>
      <c r="FV2712" s="69"/>
      <c r="FW2712" s="69"/>
      <c r="FX2712" s="69"/>
      <c r="FY2712" s="69"/>
      <c r="FZ2712" s="69"/>
      <c r="GA2712" s="69"/>
      <c r="GB2712" s="69"/>
      <c r="GC2712" s="69"/>
      <c r="GD2712" s="69"/>
      <c r="GE2712" s="69"/>
      <c r="GF2712" s="69"/>
      <c r="GG2712" s="69"/>
      <c r="GH2712" s="69"/>
      <c r="GI2712" s="69"/>
      <c r="GJ2712" s="69"/>
      <c r="GK2712" s="69"/>
      <c r="GL2712" s="69"/>
      <c r="GM2712" s="69"/>
      <c r="GN2712" s="69"/>
      <c r="GO2712" s="69"/>
      <c r="GP2712" s="69"/>
      <c r="GQ2712" s="69"/>
      <c r="GR2712" s="69"/>
      <c r="GS2712" s="69"/>
      <c r="GT2712" s="69"/>
      <c r="GU2712" s="69"/>
      <c r="GV2712" s="69"/>
      <c r="GW2712" s="69"/>
      <c r="GX2712" s="69"/>
      <c r="GY2712" s="69"/>
      <c r="GZ2712" s="69"/>
      <c r="HA2712" s="69"/>
      <c r="HB2712" s="69"/>
      <c r="HC2712" s="69"/>
      <c r="HD2712" s="69"/>
      <c r="HE2712" s="69"/>
      <c r="HF2712" s="69"/>
      <c r="HG2712" s="69"/>
      <c r="HH2712" s="69"/>
      <c r="HI2712" s="69"/>
      <c r="HJ2712" s="69"/>
      <c r="HK2712" s="69"/>
      <c r="HL2712" s="69"/>
      <c r="HM2712" s="69"/>
      <c r="HN2712" s="69"/>
      <c r="HO2712" s="69"/>
      <c r="HP2712" s="69"/>
      <c r="HQ2712" s="69"/>
      <c r="HR2712" s="69"/>
      <c r="HS2712" s="69"/>
      <c r="HT2712" s="69"/>
      <c r="HU2712" s="69"/>
      <c r="HV2712" s="69"/>
      <c r="HW2712" s="69"/>
      <c r="HX2712" s="69"/>
      <c r="HY2712" s="69"/>
      <c r="HZ2712" s="69"/>
      <c r="IA2712" s="69"/>
      <c r="IB2712" s="69"/>
      <c r="IC2712" s="69"/>
      <c r="ID2712" s="69"/>
      <c r="IE2712" s="69"/>
      <c r="IF2712" s="69"/>
      <c r="IG2712" s="69"/>
      <c r="IH2712" s="69"/>
      <c r="II2712" s="69"/>
      <c r="IJ2712" s="69"/>
      <c r="IK2712" s="69"/>
      <c r="IL2712" s="69"/>
      <c r="IM2712" s="69"/>
      <c r="IN2712" s="69"/>
    </row>
    <row r="2713" spans="1:248" s="70" customFormat="1" ht="32.1" customHeight="1" x14ac:dyDescent="0.2">
      <c r="A2713" s="112" t="s">
        <v>1510</v>
      </c>
      <c r="B2713" s="83">
        <v>52386</v>
      </c>
      <c r="C2713" s="52" t="s">
        <v>1583</v>
      </c>
      <c r="D2713" s="314">
        <v>30250</v>
      </c>
      <c r="E2713" s="69"/>
      <c r="F2713" s="69"/>
      <c r="G2713" s="69"/>
      <c r="H2713" s="69"/>
      <c r="I2713" s="69"/>
      <c r="J2713" s="69"/>
      <c r="N2713" s="69"/>
      <c r="O2713" s="69"/>
      <c r="P2713" s="69"/>
      <c r="Q2713" s="69"/>
      <c r="R2713" s="69"/>
      <c r="S2713" s="69"/>
      <c r="T2713" s="69"/>
      <c r="U2713" s="69"/>
      <c r="V2713" s="69"/>
      <c r="W2713" s="69"/>
      <c r="X2713" s="69"/>
      <c r="Y2713" s="69"/>
      <c r="Z2713" s="69"/>
      <c r="AA2713" s="69"/>
      <c r="AB2713" s="69"/>
      <c r="AC2713" s="69"/>
      <c r="AD2713" s="69"/>
      <c r="AE2713" s="69"/>
      <c r="AF2713" s="69"/>
      <c r="AG2713" s="69"/>
      <c r="AH2713" s="69"/>
      <c r="AI2713" s="69"/>
      <c r="AJ2713" s="69"/>
      <c r="AK2713" s="69"/>
      <c r="AL2713" s="69"/>
      <c r="AM2713" s="69"/>
      <c r="AN2713" s="69"/>
      <c r="AO2713" s="69"/>
      <c r="AP2713" s="69"/>
      <c r="AQ2713" s="69"/>
      <c r="AR2713" s="69"/>
      <c r="AS2713" s="69"/>
      <c r="AT2713" s="69"/>
      <c r="AU2713" s="69"/>
      <c r="AV2713" s="69"/>
      <c r="AW2713" s="69"/>
      <c r="AX2713" s="69"/>
      <c r="AY2713" s="69"/>
      <c r="AZ2713" s="69"/>
      <c r="BA2713" s="69"/>
      <c r="BB2713" s="69"/>
      <c r="BC2713" s="69"/>
      <c r="BD2713" s="69"/>
      <c r="BE2713" s="69"/>
      <c r="BF2713" s="69"/>
      <c r="BG2713" s="69"/>
      <c r="BH2713" s="69"/>
      <c r="BI2713" s="69"/>
      <c r="BJ2713" s="69"/>
      <c r="BK2713" s="69"/>
      <c r="BL2713" s="69"/>
      <c r="BM2713" s="69"/>
      <c r="BN2713" s="69"/>
      <c r="BO2713" s="69"/>
      <c r="BP2713" s="69"/>
      <c r="BQ2713" s="69"/>
      <c r="BR2713" s="69"/>
      <c r="BS2713" s="69"/>
      <c r="BT2713" s="69"/>
      <c r="BU2713" s="69"/>
      <c r="BV2713" s="69"/>
      <c r="BW2713" s="69"/>
      <c r="BX2713" s="69"/>
      <c r="BY2713" s="69"/>
      <c r="BZ2713" s="69"/>
      <c r="CA2713" s="69"/>
      <c r="CB2713" s="69"/>
      <c r="CC2713" s="69"/>
      <c r="CD2713" s="69"/>
      <c r="CE2713" s="69"/>
      <c r="CF2713" s="69"/>
      <c r="CG2713" s="69"/>
      <c r="CH2713" s="69"/>
      <c r="CI2713" s="69"/>
      <c r="CJ2713" s="69"/>
      <c r="CK2713" s="69"/>
      <c r="CL2713" s="69"/>
      <c r="CM2713" s="69"/>
      <c r="CN2713" s="69"/>
      <c r="CO2713" s="69"/>
      <c r="CP2713" s="69"/>
      <c r="CQ2713" s="69"/>
      <c r="CR2713" s="69"/>
      <c r="CS2713" s="69"/>
      <c r="CT2713" s="69"/>
      <c r="CU2713" s="69"/>
      <c r="CV2713" s="69"/>
      <c r="CW2713" s="69"/>
      <c r="CX2713" s="69"/>
      <c r="CY2713" s="69"/>
      <c r="CZ2713" s="69"/>
      <c r="DA2713" s="69"/>
      <c r="DB2713" s="69"/>
      <c r="DC2713" s="69"/>
      <c r="DD2713" s="69"/>
      <c r="DE2713" s="69"/>
      <c r="DF2713" s="69"/>
      <c r="DG2713" s="69"/>
      <c r="DH2713" s="69"/>
      <c r="DI2713" s="69"/>
      <c r="DJ2713" s="69"/>
      <c r="DK2713" s="69"/>
      <c r="DL2713" s="69"/>
      <c r="DM2713" s="69"/>
      <c r="DN2713" s="69"/>
      <c r="DO2713" s="69"/>
      <c r="DP2713" s="69"/>
      <c r="DQ2713" s="69"/>
      <c r="DR2713" s="69"/>
      <c r="DS2713" s="69"/>
      <c r="DT2713" s="69"/>
      <c r="DU2713" s="69"/>
      <c r="DV2713" s="69"/>
      <c r="DW2713" s="69"/>
      <c r="DX2713" s="69"/>
      <c r="DY2713" s="69"/>
      <c r="DZ2713" s="69"/>
      <c r="EA2713" s="69"/>
      <c r="EB2713" s="69"/>
      <c r="EC2713" s="69"/>
      <c r="ED2713" s="69"/>
      <c r="EE2713" s="69"/>
      <c r="EF2713" s="69"/>
      <c r="EG2713" s="69"/>
      <c r="EH2713" s="69"/>
      <c r="EI2713" s="69"/>
      <c r="EJ2713" s="69"/>
      <c r="EK2713" s="69"/>
      <c r="EL2713" s="69"/>
      <c r="EM2713" s="69"/>
      <c r="EN2713" s="69"/>
      <c r="EO2713" s="69"/>
      <c r="EP2713" s="69"/>
      <c r="EQ2713" s="69"/>
      <c r="ER2713" s="69"/>
      <c r="ES2713" s="69"/>
      <c r="ET2713" s="69"/>
      <c r="EU2713" s="69"/>
      <c r="EV2713" s="69"/>
      <c r="EW2713" s="69"/>
      <c r="EX2713" s="69"/>
      <c r="EY2713" s="69"/>
      <c r="EZ2713" s="69"/>
      <c r="FA2713" s="69"/>
      <c r="FB2713" s="69"/>
      <c r="FC2713" s="69"/>
      <c r="FD2713" s="69"/>
      <c r="FE2713" s="69"/>
      <c r="FF2713" s="69"/>
      <c r="FG2713" s="69"/>
      <c r="FH2713" s="69"/>
      <c r="FI2713" s="69"/>
      <c r="FJ2713" s="69"/>
      <c r="FK2713" s="69"/>
      <c r="FL2713" s="69"/>
      <c r="FM2713" s="69"/>
      <c r="FN2713" s="69"/>
      <c r="FO2713" s="69"/>
      <c r="FP2713" s="69"/>
      <c r="FQ2713" s="69"/>
      <c r="FR2713" s="69"/>
      <c r="FS2713" s="69"/>
      <c r="FT2713" s="69"/>
      <c r="FU2713" s="69"/>
      <c r="FV2713" s="69"/>
      <c r="FW2713" s="69"/>
      <c r="FX2713" s="69"/>
      <c r="FY2713" s="69"/>
      <c r="FZ2713" s="69"/>
      <c r="GA2713" s="69"/>
      <c r="GB2713" s="69"/>
      <c r="GC2713" s="69"/>
      <c r="GD2713" s="69"/>
      <c r="GE2713" s="69"/>
      <c r="GF2713" s="69"/>
      <c r="GG2713" s="69"/>
      <c r="GH2713" s="69"/>
      <c r="GI2713" s="69"/>
      <c r="GJ2713" s="69"/>
      <c r="GK2713" s="69"/>
      <c r="GL2713" s="69"/>
      <c r="GM2713" s="69"/>
      <c r="GN2713" s="69"/>
      <c r="GO2713" s="69"/>
      <c r="GP2713" s="69"/>
      <c r="GQ2713" s="69"/>
      <c r="GR2713" s="69"/>
      <c r="GS2713" s="69"/>
      <c r="GT2713" s="69"/>
      <c r="GU2713" s="69"/>
      <c r="GV2713" s="69"/>
      <c r="GW2713" s="69"/>
      <c r="GX2713" s="69"/>
      <c r="GY2713" s="69"/>
      <c r="GZ2713" s="69"/>
      <c r="HA2713" s="69"/>
      <c r="HB2713" s="69"/>
      <c r="HC2713" s="69"/>
      <c r="HD2713" s="69"/>
      <c r="HE2713" s="69"/>
      <c r="HF2713" s="69"/>
      <c r="HG2713" s="69"/>
      <c r="HH2713" s="69"/>
      <c r="HI2713" s="69"/>
      <c r="HJ2713" s="69"/>
      <c r="HK2713" s="69"/>
      <c r="HL2713" s="69"/>
      <c r="HM2713" s="69"/>
      <c r="HN2713" s="69"/>
      <c r="HO2713" s="69"/>
      <c r="HP2713" s="69"/>
      <c r="HQ2713" s="69"/>
      <c r="HR2713" s="69"/>
      <c r="HS2713" s="69"/>
      <c r="HT2713" s="69"/>
      <c r="HU2713" s="69"/>
      <c r="HV2713" s="69"/>
      <c r="HW2713" s="69"/>
      <c r="HX2713" s="69"/>
      <c r="HY2713" s="69"/>
      <c r="HZ2713" s="69"/>
      <c r="IA2713" s="69"/>
      <c r="IB2713" s="69"/>
      <c r="IC2713" s="69"/>
      <c r="ID2713" s="69"/>
      <c r="IE2713" s="69"/>
      <c r="IF2713" s="69"/>
      <c r="IG2713" s="69"/>
      <c r="IH2713" s="69"/>
      <c r="II2713" s="69"/>
      <c r="IJ2713" s="69"/>
      <c r="IK2713" s="69"/>
      <c r="IL2713" s="69"/>
      <c r="IM2713" s="69"/>
      <c r="IN2713" s="69"/>
    </row>
    <row r="2714" spans="1:248" s="70" customFormat="1" ht="32.1" customHeight="1" x14ac:dyDescent="0.2">
      <c r="A2714" s="112" t="s">
        <v>1510</v>
      </c>
      <c r="B2714" s="83">
        <v>52387</v>
      </c>
      <c r="C2714" s="52" t="s">
        <v>1584</v>
      </c>
      <c r="D2714" s="314">
        <v>40800</v>
      </c>
      <c r="E2714" s="69"/>
      <c r="F2714" s="69"/>
      <c r="G2714" s="69"/>
      <c r="H2714" s="69"/>
      <c r="I2714" s="69"/>
      <c r="J2714" s="69"/>
      <c r="N2714" s="69"/>
      <c r="O2714" s="69"/>
      <c r="P2714" s="69"/>
      <c r="Q2714" s="69"/>
      <c r="R2714" s="69"/>
      <c r="S2714" s="69"/>
      <c r="T2714" s="69"/>
      <c r="U2714" s="69"/>
      <c r="V2714" s="69"/>
      <c r="W2714" s="69"/>
      <c r="X2714" s="69"/>
      <c r="Y2714" s="69"/>
      <c r="Z2714" s="69"/>
      <c r="AA2714" s="69"/>
      <c r="AB2714" s="69"/>
      <c r="AC2714" s="69"/>
      <c r="AD2714" s="69"/>
      <c r="AE2714" s="69"/>
      <c r="AF2714" s="69"/>
      <c r="AG2714" s="69"/>
      <c r="AH2714" s="69"/>
      <c r="AI2714" s="69"/>
      <c r="AJ2714" s="69"/>
      <c r="AK2714" s="69"/>
      <c r="AL2714" s="69"/>
      <c r="AM2714" s="69"/>
      <c r="AN2714" s="69"/>
      <c r="AO2714" s="69"/>
      <c r="AP2714" s="69"/>
      <c r="AQ2714" s="69"/>
      <c r="AR2714" s="69"/>
      <c r="AS2714" s="69"/>
      <c r="AT2714" s="69"/>
      <c r="AU2714" s="69"/>
      <c r="AV2714" s="69"/>
      <c r="AW2714" s="69"/>
      <c r="AX2714" s="69"/>
      <c r="AY2714" s="69"/>
      <c r="AZ2714" s="69"/>
      <c r="BA2714" s="69"/>
      <c r="BB2714" s="69"/>
      <c r="BC2714" s="69"/>
      <c r="BD2714" s="69"/>
      <c r="BE2714" s="69"/>
      <c r="BF2714" s="69"/>
      <c r="BG2714" s="69"/>
      <c r="BH2714" s="69"/>
      <c r="BI2714" s="69"/>
      <c r="BJ2714" s="69"/>
      <c r="BK2714" s="69"/>
      <c r="BL2714" s="69"/>
      <c r="BM2714" s="69"/>
      <c r="BN2714" s="69"/>
      <c r="BO2714" s="69"/>
      <c r="BP2714" s="69"/>
      <c r="BQ2714" s="69"/>
      <c r="BR2714" s="69"/>
      <c r="BS2714" s="69"/>
      <c r="BT2714" s="69"/>
      <c r="BU2714" s="69"/>
      <c r="BV2714" s="69"/>
      <c r="BW2714" s="69"/>
      <c r="BX2714" s="69"/>
      <c r="BY2714" s="69"/>
      <c r="BZ2714" s="69"/>
      <c r="CA2714" s="69"/>
      <c r="CB2714" s="69"/>
      <c r="CC2714" s="69"/>
      <c r="CD2714" s="69"/>
      <c r="CE2714" s="69"/>
      <c r="CF2714" s="69"/>
      <c r="CG2714" s="69"/>
      <c r="CH2714" s="69"/>
      <c r="CI2714" s="69"/>
      <c r="CJ2714" s="69"/>
      <c r="CK2714" s="69"/>
      <c r="CL2714" s="69"/>
      <c r="CM2714" s="69"/>
      <c r="CN2714" s="69"/>
      <c r="CO2714" s="69"/>
      <c r="CP2714" s="69"/>
      <c r="CQ2714" s="69"/>
      <c r="CR2714" s="69"/>
      <c r="CS2714" s="69"/>
      <c r="CT2714" s="69"/>
      <c r="CU2714" s="69"/>
      <c r="CV2714" s="69"/>
      <c r="CW2714" s="69"/>
      <c r="CX2714" s="69"/>
      <c r="CY2714" s="69"/>
      <c r="CZ2714" s="69"/>
      <c r="DA2714" s="69"/>
      <c r="DB2714" s="69"/>
      <c r="DC2714" s="69"/>
      <c r="DD2714" s="69"/>
      <c r="DE2714" s="69"/>
      <c r="DF2714" s="69"/>
      <c r="DG2714" s="69"/>
      <c r="DH2714" s="69"/>
      <c r="DI2714" s="69"/>
      <c r="DJ2714" s="69"/>
      <c r="DK2714" s="69"/>
      <c r="DL2714" s="69"/>
      <c r="DM2714" s="69"/>
      <c r="DN2714" s="69"/>
      <c r="DO2714" s="69"/>
      <c r="DP2714" s="69"/>
      <c r="DQ2714" s="69"/>
      <c r="DR2714" s="69"/>
      <c r="DS2714" s="69"/>
      <c r="DT2714" s="69"/>
      <c r="DU2714" s="69"/>
      <c r="DV2714" s="69"/>
      <c r="DW2714" s="69"/>
      <c r="DX2714" s="69"/>
      <c r="DY2714" s="69"/>
      <c r="DZ2714" s="69"/>
      <c r="EA2714" s="69"/>
      <c r="EB2714" s="69"/>
      <c r="EC2714" s="69"/>
      <c r="ED2714" s="69"/>
      <c r="EE2714" s="69"/>
      <c r="EF2714" s="69"/>
      <c r="EG2714" s="69"/>
      <c r="EH2714" s="69"/>
      <c r="EI2714" s="69"/>
      <c r="EJ2714" s="69"/>
      <c r="EK2714" s="69"/>
      <c r="EL2714" s="69"/>
      <c r="EM2714" s="69"/>
      <c r="EN2714" s="69"/>
      <c r="EO2714" s="69"/>
      <c r="EP2714" s="69"/>
      <c r="EQ2714" s="69"/>
      <c r="ER2714" s="69"/>
      <c r="ES2714" s="69"/>
      <c r="ET2714" s="69"/>
      <c r="EU2714" s="69"/>
      <c r="EV2714" s="69"/>
      <c r="EW2714" s="69"/>
      <c r="EX2714" s="69"/>
      <c r="EY2714" s="69"/>
      <c r="EZ2714" s="69"/>
      <c r="FA2714" s="69"/>
      <c r="FB2714" s="69"/>
      <c r="FC2714" s="69"/>
      <c r="FD2714" s="69"/>
      <c r="FE2714" s="69"/>
      <c r="FF2714" s="69"/>
      <c r="FG2714" s="69"/>
      <c r="FH2714" s="69"/>
      <c r="FI2714" s="69"/>
      <c r="FJ2714" s="69"/>
      <c r="FK2714" s="69"/>
      <c r="FL2714" s="69"/>
      <c r="FM2714" s="69"/>
      <c r="FN2714" s="69"/>
      <c r="FO2714" s="69"/>
      <c r="FP2714" s="69"/>
      <c r="FQ2714" s="69"/>
      <c r="FR2714" s="69"/>
      <c r="FS2714" s="69"/>
      <c r="FT2714" s="69"/>
      <c r="FU2714" s="69"/>
      <c r="FV2714" s="69"/>
      <c r="FW2714" s="69"/>
      <c r="FX2714" s="69"/>
      <c r="FY2714" s="69"/>
      <c r="FZ2714" s="69"/>
      <c r="GA2714" s="69"/>
      <c r="GB2714" s="69"/>
      <c r="GC2714" s="69"/>
      <c r="GD2714" s="69"/>
      <c r="GE2714" s="69"/>
      <c r="GF2714" s="69"/>
      <c r="GG2714" s="69"/>
      <c r="GH2714" s="69"/>
      <c r="GI2714" s="69"/>
      <c r="GJ2714" s="69"/>
      <c r="GK2714" s="69"/>
      <c r="GL2714" s="69"/>
      <c r="GM2714" s="69"/>
      <c r="GN2714" s="69"/>
      <c r="GO2714" s="69"/>
      <c r="GP2714" s="69"/>
      <c r="GQ2714" s="69"/>
      <c r="GR2714" s="69"/>
      <c r="GS2714" s="69"/>
      <c r="GT2714" s="69"/>
      <c r="GU2714" s="69"/>
      <c r="GV2714" s="69"/>
      <c r="GW2714" s="69"/>
      <c r="GX2714" s="69"/>
      <c r="GY2714" s="69"/>
      <c r="GZ2714" s="69"/>
      <c r="HA2714" s="69"/>
      <c r="HB2714" s="69"/>
      <c r="HC2714" s="69"/>
      <c r="HD2714" s="69"/>
      <c r="HE2714" s="69"/>
      <c r="HF2714" s="69"/>
      <c r="HG2714" s="69"/>
      <c r="HH2714" s="69"/>
      <c r="HI2714" s="69"/>
      <c r="HJ2714" s="69"/>
      <c r="HK2714" s="69"/>
      <c r="HL2714" s="69"/>
      <c r="HM2714" s="69"/>
      <c r="HN2714" s="69"/>
      <c r="HO2714" s="69"/>
      <c r="HP2714" s="69"/>
      <c r="HQ2714" s="69"/>
      <c r="HR2714" s="69"/>
      <c r="HS2714" s="69"/>
      <c r="HT2714" s="69"/>
      <c r="HU2714" s="69"/>
      <c r="HV2714" s="69"/>
      <c r="HW2714" s="69"/>
      <c r="HX2714" s="69"/>
      <c r="HY2714" s="69"/>
      <c r="HZ2714" s="69"/>
      <c r="IA2714" s="69"/>
      <c r="IB2714" s="69"/>
      <c r="IC2714" s="69"/>
      <c r="ID2714" s="69"/>
      <c r="IE2714" s="69"/>
      <c r="IF2714" s="69"/>
      <c r="IG2714" s="69"/>
      <c r="IH2714" s="69"/>
      <c r="II2714" s="69"/>
      <c r="IJ2714" s="69"/>
      <c r="IK2714" s="69"/>
      <c r="IL2714" s="69"/>
      <c r="IM2714" s="69"/>
      <c r="IN2714" s="69"/>
    </row>
    <row r="2715" spans="1:248" s="70" customFormat="1" ht="15" customHeight="1" x14ac:dyDescent="0.2">
      <c r="A2715" s="112" t="s">
        <v>1510</v>
      </c>
      <c r="B2715" s="83">
        <v>52388</v>
      </c>
      <c r="C2715" s="52" t="s">
        <v>1585</v>
      </c>
      <c r="D2715" s="314">
        <v>30650</v>
      </c>
      <c r="E2715" s="69"/>
      <c r="F2715" s="69"/>
      <c r="G2715" s="69"/>
      <c r="H2715" s="69"/>
      <c r="I2715" s="69"/>
      <c r="J2715" s="69"/>
      <c r="N2715" s="69"/>
      <c r="O2715" s="69"/>
      <c r="P2715" s="69"/>
      <c r="Q2715" s="69"/>
      <c r="R2715" s="69"/>
      <c r="S2715" s="69"/>
      <c r="T2715" s="69"/>
      <c r="U2715" s="69"/>
      <c r="V2715" s="69"/>
      <c r="W2715" s="69"/>
      <c r="X2715" s="69"/>
      <c r="Y2715" s="69"/>
      <c r="Z2715" s="69"/>
      <c r="AA2715" s="69"/>
      <c r="AB2715" s="69"/>
      <c r="AC2715" s="69"/>
      <c r="AD2715" s="69"/>
      <c r="AE2715" s="69"/>
      <c r="AF2715" s="69"/>
      <c r="AG2715" s="69"/>
      <c r="AH2715" s="69"/>
      <c r="AI2715" s="69"/>
      <c r="AJ2715" s="69"/>
      <c r="AK2715" s="69"/>
      <c r="AL2715" s="69"/>
      <c r="AM2715" s="69"/>
      <c r="AN2715" s="69"/>
      <c r="AO2715" s="69"/>
      <c r="AP2715" s="69"/>
      <c r="AQ2715" s="69"/>
      <c r="AR2715" s="69"/>
      <c r="AS2715" s="69"/>
      <c r="AT2715" s="69"/>
      <c r="AU2715" s="69"/>
      <c r="AV2715" s="69"/>
      <c r="AW2715" s="69"/>
      <c r="AX2715" s="69"/>
      <c r="AY2715" s="69"/>
      <c r="AZ2715" s="69"/>
      <c r="BA2715" s="69"/>
      <c r="BB2715" s="69"/>
      <c r="BC2715" s="69"/>
      <c r="BD2715" s="69"/>
      <c r="BE2715" s="69"/>
      <c r="BF2715" s="69"/>
      <c r="BG2715" s="69"/>
      <c r="BH2715" s="69"/>
      <c r="BI2715" s="69"/>
      <c r="BJ2715" s="69"/>
      <c r="BK2715" s="69"/>
      <c r="BL2715" s="69"/>
      <c r="BM2715" s="69"/>
      <c r="BN2715" s="69"/>
      <c r="BO2715" s="69"/>
      <c r="BP2715" s="69"/>
      <c r="BQ2715" s="69"/>
      <c r="BR2715" s="69"/>
      <c r="BS2715" s="69"/>
      <c r="BT2715" s="69"/>
      <c r="BU2715" s="69"/>
      <c r="BV2715" s="69"/>
      <c r="BW2715" s="69"/>
      <c r="BX2715" s="69"/>
      <c r="BY2715" s="69"/>
      <c r="BZ2715" s="69"/>
      <c r="CA2715" s="69"/>
      <c r="CB2715" s="69"/>
      <c r="CC2715" s="69"/>
      <c r="CD2715" s="69"/>
      <c r="CE2715" s="69"/>
      <c r="CF2715" s="69"/>
      <c r="CG2715" s="69"/>
      <c r="CH2715" s="69"/>
      <c r="CI2715" s="69"/>
      <c r="CJ2715" s="69"/>
      <c r="CK2715" s="69"/>
      <c r="CL2715" s="69"/>
      <c r="CM2715" s="69"/>
      <c r="CN2715" s="69"/>
      <c r="CO2715" s="69"/>
      <c r="CP2715" s="69"/>
      <c r="CQ2715" s="69"/>
      <c r="CR2715" s="69"/>
      <c r="CS2715" s="69"/>
      <c r="CT2715" s="69"/>
      <c r="CU2715" s="69"/>
      <c r="CV2715" s="69"/>
      <c r="CW2715" s="69"/>
      <c r="CX2715" s="69"/>
      <c r="CY2715" s="69"/>
      <c r="CZ2715" s="69"/>
      <c r="DA2715" s="69"/>
      <c r="DB2715" s="69"/>
      <c r="DC2715" s="69"/>
      <c r="DD2715" s="69"/>
      <c r="DE2715" s="69"/>
      <c r="DF2715" s="69"/>
      <c r="DG2715" s="69"/>
      <c r="DH2715" s="69"/>
      <c r="DI2715" s="69"/>
      <c r="DJ2715" s="69"/>
      <c r="DK2715" s="69"/>
      <c r="DL2715" s="69"/>
      <c r="DM2715" s="69"/>
      <c r="DN2715" s="69"/>
      <c r="DO2715" s="69"/>
      <c r="DP2715" s="69"/>
      <c r="DQ2715" s="69"/>
      <c r="DR2715" s="69"/>
      <c r="DS2715" s="69"/>
      <c r="DT2715" s="69"/>
      <c r="DU2715" s="69"/>
      <c r="DV2715" s="69"/>
      <c r="DW2715" s="69"/>
      <c r="DX2715" s="69"/>
      <c r="DY2715" s="69"/>
      <c r="DZ2715" s="69"/>
      <c r="EA2715" s="69"/>
      <c r="EB2715" s="69"/>
      <c r="EC2715" s="69"/>
      <c r="ED2715" s="69"/>
      <c r="EE2715" s="69"/>
      <c r="EF2715" s="69"/>
      <c r="EG2715" s="69"/>
      <c r="EH2715" s="69"/>
      <c r="EI2715" s="69"/>
      <c r="EJ2715" s="69"/>
      <c r="EK2715" s="69"/>
      <c r="EL2715" s="69"/>
      <c r="EM2715" s="69"/>
      <c r="EN2715" s="69"/>
      <c r="EO2715" s="69"/>
      <c r="EP2715" s="69"/>
      <c r="EQ2715" s="69"/>
      <c r="ER2715" s="69"/>
      <c r="ES2715" s="69"/>
      <c r="ET2715" s="69"/>
      <c r="EU2715" s="69"/>
      <c r="EV2715" s="69"/>
      <c r="EW2715" s="69"/>
      <c r="EX2715" s="69"/>
      <c r="EY2715" s="69"/>
      <c r="EZ2715" s="69"/>
      <c r="FA2715" s="69"/>
      <c r="FB2715" s="69"/>
      <c r="FC2715" s="69"/>
      <c r="FD2715" s="69"/>
      <c r="FE2715" s="69"/>
      <c r="FF2715" s="69"/>
      <c r="FG2715" s="69"/>
      <c r="FH2715" s="69"/>
      <c r="FI2715" s="69"/>
      <c r="FJ2715" s="69"/>
      <c r="FK2715" s="69"/>
      <c r="FL2715" s="69"/>
      <c r="FM2715" s="69"/>
      <c r="FN2715" s="69"/>
      <c r="FO2715" s="69"/>
      <c r="FP2715" s="69"/>
      <c r="FQ2715" s="69"/>
      <c r="FR2715" s="69"/>
      <c r="FS2715" s="69"/>
      <c r="FT2715" s="69"/>
      <c r="FU2715" s="69"/>
      <c r="FV2715" s="69"/>
      <c r="FW2715" s="69"/>
      <c r="FX2715" s="69"/>
      <c r="FY2715" s="69"/>
      <c r="FZ2715" s="69"/>
      <c r="GA2715" s="69"/>
      <c r="GB2715" s="69"/>
      <c r="GC2715" s="69"/>
      <c r="GD2715" s="69"/>
      <c r="GE2715" s="69"/>
      <c r="GF2715" s="69"/>
      <c r="GG2715" s="69"/>
      <c r="GH2715" s="69"/>
      <c r="GI2715" s="69"/>
      <c r="GJ2715" s="69"/>
      <c r="GK2715" s="69"/>
      <c r="GL2715" s="69"/>
      <c r="GM2715" s="69"/>
      <c r="GN2715" s="69"/>
      <c r="GO2715" s="69"/>
      <c r="GP2715" s="69"/>
      <c r="GQ2715" s="69"/>
      <c r="GR2715" s="69"/>
      <c r="GS2715" s="69"/>
      <c r="GT2715" s="69"/>
      <c r="GU2715" s="69"/>
      <c r="GV2715" s="69"/>
      <c r="GW2715" s="69"/>
      <c r="GX2715" s="69"/>
      <c r="GY2715" s="69"/>
      <c r="GZ2715" s="69"/>
      <c r="HA2715" s="69"/>
      <c r="HB2715" s="69"/>
      <c r="HC2715" s="69"/>
      <c r="HD2715" s="69"/>
      <c r="HE2715" s="69"/>
      <c r="HF2715" s="69"/>
      <c r="HG2715" s="69"/>
      <c r="HH2715" s="69"/>
      <c r="HI2715" s="69"/>
      <c r="HJ2715" s="69"/>
      <c r="HK2715" s="69"/>
      <c r="HL2715" s="69"/>
      <c r="HM2715" s="69"/>
      <c r="HN2715" s="69"/>
      <c r="HO2715" s="69"/>
      <c r="HP2715" s="69"/>
      <c r="HQ2715" s="69"/>
      <c r="HR2715" s="69"/>
      <c r="HS2715" s="69"/>
      <c r="HT2715" s="69"/>
      <c r="HU2715" s="69"/>
      <c r="HV2715" s="69"/>
      <c r="HW2715" s="69"/>
      <c r="HX2715" s="69"/>
      <c r="HY2715" s="69"/>
      <c r="HZ2715" s="69"/>
      <c r="IA2715" s="69"/>
      <c r="IB2715" s="69"/>
      <c r="IC2715" s="69"/>
      <c r="ID2715" s="69"/>
      <c r="IE2715" s="69"/>
      <c r="IF2715" s="69"/>
      <c r="IG2715" s="69"/>
      <c r="IH2715" s="69"/>
      <c r="II2715" s="69"/>
      <c r="IJ2715" s="69"/>
      <c r="IK2715" s="69"/>
      <c r="IL2715" s="69"/>
      <c r="IM2715" s="69"/>
      <c r="IN2715" s="69"/>
    </row>
    <row r="2716" spans="1:248" s="70" customFormat="1" ht="15" customHeight="1" x14ac:dyDescent="0.2">
      <c r="A2716" s="112" t="s">
        <v>1510</v>
      </c>
      <c r="B2716" s="83">
        <v>52389</v>
      </c>
      <c r="C2716" s="52" t="s">
        <v>1586</v>
      </c>
      <c r="D2716" s="314">
        <v>35100</v>
      </c>
      <c r="E2716" s="69"/>
      <c r="F2716" s="69"/>
      <c r="G2716" s="69"/>
      <c r="H2716" s="69"/>
      <c r="I2716" s="69"/>
      <c r="J2716" s="69"/>
      <c r="N2716" s="69"/>
      <c r="O2716" s="69"/>
      <c r="P2716" s="69"/>
      <c r="Q2716" s="69"/>
      <c r="R2716" s="69"/>
      <c r="S2716" s="69"/>
      <c r="T2716" s="69"/>
      <c r="U2716" s="69"/>
      <c r="V2716" s="69"/>
      <c r="W2716" s="69"/>
      <c r="X2716" s="69"/>
      <c r="Y2716" s="69"/>
      <c r="Z2716" s="69"/>
      <c r="AA2716" s="69"/>
      <c r="AB2716" s="69"/>
      <c r="AC2716" s="69"/>
      <c r="AD2716" s="69"/>
      <c r="AE2716" s="69"/>
      <c r="AF2716" s="69"/>
      <c r="AG2716" s="69"/>
      <c r="AH2716" s="69"/>
      <c r="AI2716" s="69"/>
      <c r="AJ2716" s="69"/>
      <c r="AK2716" s="69"/>
      <c r="AL2716" s="69"/>
      <c r="AM2716" s="69"/>
      <c r="AN2716" s="69"/>
      <c r="AO2716" s="69"/>
      <c r="AP2716" s="69"/>
      <c r="AQ2716" s="69"/>
      <c r="AR2716" s="69"/>
      <c r="AS2716" s="69"/>
      <c r="AT2716" s="69"/>
      <c r="AU2716" s="69"/>
      <c r="AV2716" s="69"/>
      <c r="AW2716" s="69"/>
      <c r="AX2716" s="69"/>
      <c r="AY2716" s="69"/>
      <c r="AZ2716" s="69"/>
      <c r="BA2716" s="69"/>
      <c r="BB2716" s="69"/>
      <c r="BC2716" s="69"/>
      <c r="BD2716" s="69"/>
      <c r="BE2716" s="69"/>
      <c r="BF2716" s="69"/>
      <c r="BG2716" s="69"/>
      <c r="BH2716" s="69"/>
      <c r="BI2716" s="69"/>
      <c r="BJ2716" s="69"/>
      <c r="BK2716" s="69"/>
      <c r="BL2716" s="69"/>
      <c r="BM2716" s="69"/>
      <c r="BN2716" s="69"/>
      <c r="BO2716" s="69"/>
      <c r="BP2716" s="69"/>
      <c r="BQ2716" s="69"/>
      <c r="BR2716" s="69"/>
      <c r="BS2716" s="69"/>
      <c r="BT2716" s="69"/>
      <c r="BU2716" s="69"/>
      <c r="BV2716" s="69"/>
      <c r="BW2716" s="69"/>
      <c r="BX2716" s="69"/>
      <c r="BY2716" s="69"/>
      <c r="BZ2716" s="69"/>
      <c r="CA2716" s="69"/>
      <c r="CB2716" s="69"/>
      <c r="CC2716" s="69"/>
      <c r="CD2716" s="69"/>
      <c r="CE2716" s="69"/>
      <c r="CF2716" s="69"/>
      <c r="CG2716" s="69"/>
      <c r="CH2716" s="69"/>
      <c r="CI2716" s="69"/>
      <c r="CJ2716" s="69"/>
      <c r="CK2716" s="69"/>
      <c r="CL2716" s="69"/>
      <c r="CM2716" s="69"/>
      <c r="CN2716" s="69"/>
      <c r="CO2716" s="69"/>
      <c r="CP2716" s="69"/>
      <c r="CQ2716" s="69"/>
      <c r="CR2716" s="69"/>
      <c r="CS2716" s="69"/>
      <c r="CT2716" s="69"/>
      <c r="CU2716" s="69"/>
      <c r="CV2716" s="69"/>
      <c r="CW2716" s="69"/>
      <c r="CX2716" s="69"/>
      <c r="CY2716" s="69"/>
      <c r="CZ2716" s="69"/>
      <c r="DA2716" s="69"/>
      <c r="DB2716" s="69"/>
      <c r="DC2716" s="69"/>
      <c r="DD2716" s="69"/>
      <c r="DE2716" s="69"/>
      <c r="DF2716" s="69"/>
      <c r="DG2716" s="69"/>
      <c r="DH2716" s="69"/>
      <c r="DI2716" s="69"/>
      <c r="DJ2716" s="69"/>
      <c r="DK2716" s="69"/>
      <c r="DL2716" s="69"/>
      <c r="DM2716" s="69"/>
      <c r="DN2716" s="69"/>
      <c r="DO2716" s="69"/>
      <c r="DP2716" s="69"/>
      <c r="DQ2716" s="69"/>
      <c r="DR2716" s="69"/>
      <c r="DS2716" s="69"/>
      <c r="DT2716" s="69"/>
      <c r="DU2716" s="69"/>
      <c r="DV2716" s="69"/>
      <c r="DW2716" s="69"/>
      <c r="DX2716" s="69"/>
      <c r="DY2716" s="69"/>
      <c r="DZ2716" s="69"/>
      <c r="EA2716" s="69"/>
      <c r="EB2716" s="69"/>
      <c r="EC2716" s="69"/>
      <c r="ED2716" s="69"/>
      <c r="EE2716" s="69"/>
      <c r="EF2716" s="69"/>
      <c r="EG2716" s="69"/>
      <c r="EH2716" s="69"/>
      <c r="EI2716" s="69"/>
      <c r="EJ2716" s="69"/>
      <c r="EK2716" s="69"/>
      <c r="EL2716" s="69"/>
      <c r="EM2716" s="69"/>
      <c r="EN2716" s="69"/>
      <c r="EO2716" s="69"/>
      <c r="EP2716" s="69"/>
      <c r="EQ2716" s="69"/>
      <c r="ER2716" s="69"/>
      <c r="ES2716" s="69"/>
      <c r="ET2716" s="69"/>
      <c r="EU2716" s="69"/>
      <c r="EV2716" s="69"/>
      <c r="EW2716" s="69"/>
      <c r="EX2716" s="69"/>
      <c r="EY2716" s="69"/>
      <c r="EZ2716" s="69"/>
      <c r="FA2716" s="69"/>
      <c r="FB2716" s="69"/>
      <c r="FC2716" s="69"/>
      <c r="FD2716" s="69"/>
      <c r="FE2716" s="69"/>
      <c r="FF2716" s="69"/>
      <c r="FG2716" s="69"/>
      <c r="FH2716" s="69"/>
      <c r="FI2716" s="69"/>
      <c r="FJ2716" s="69"/>
      <c r="FK2716" s="69"/>
      <c r="FL2716" s="69"/>
      <c r="FM2716" s="69"/>
      <c r="FN2716" s="69"/>
      <c r="FO2716" s="69"/>
      <c r="FP2716" s="69"/>
      <c r="FQ2716" s="69"/>
      <c r="FR2716" s="69"/>
      <c r="FS2716" s="69"/>
      <c r="FT2716" s="69"/>
      <c r="FU2716" s="69"/>
      <c r="FV2716" s="69"/>
      <c r="FW2716" s="69"/>
      <c r="FX2716" s="69"/>
      <c r="FY2716" s="69"/>
      <c r="FZ2716" s="69"/>
      <c r="GA2716" s="69"/>
      <c r="GB2716" s="69"/>
      <c r="GC2716" s="69"/>
      <c r="GD2716" s="69"/>
      <c r="GE2716" s="69"/>
      <c r="GF2716" s="69"/>
      <c r="GG2716" s="69"/>
      <c r="GH2716" s="69"/>
      <c r="GI2716" s="69"/>
      <c r="GJ2716" s="69"/>
      <c r="GK2716" s="69"/>
      <c r="GL2716" s="69"/>
      <c r="GM2716" s="69"/>
      <c r="GN2716" s="69"/>
      <c r="GO2716" s="69"/>
      <c r="GP2716" s="69"/>
      <c r="GQ2716" s="69"/>
      <c r="GR2716" s="69"/>
      <c r="GS2716" s="69"/>
      <c r="GT2716" s="69"/>
      <c r="GU2716" s="69"/>
      <c r="GV2716" s="69"/>
      <c r="GW2716" s="69"/>
      <c r="GX2716" s="69"/>
      <c r="GY2716" s="69"/>
      <c r="GZ2716" s="69"/>
      <c r="HA2716" s="69"/>
      <c r="HB2716" s="69"/>
      <c r="HC2716" s="69"/>
      <c r="HD2716" s="69"/>
      <c r="HE2716" s="69"/>
      <c r="HF2716" s="69"/>
      <c r="HG2716" s="69"/>
      <c r="HH2716" s="69"/>
      <c r="HI2716" s="69"/>
      <c r="HJ2716" s="69"/>
      <c r="HK2716" s="69"/>
      <c r="HL2716" s="69"/>
      <c r="HM2716" s="69"/>
      <c r="HN2716" s="69"/>
      <c r="HO2716" s="69"/>
      <c r="HP2716" s="69"/>
      <c r="HQ2716" s="69"/>
      <c r="HR2716" s="69"/>
      <c r="HS2716" s="69"/>
      <c r="HT2716" s="69"/>
      <c r="HU2716" s="69"/>
      <c r="HV2716" s="69"/>
      <c r="HW2716" s="69"/>
      <c r="HX2716" s="69"/>
      <c r="HY2716" s="69"/>
      <c r="HZ2716" s="69"/>
      <c r="IA2716" s="69"/>
      <c r="IB2716" s="69"/>
      <c r="IC2716" s="69"/>
      <c r="ID2716" s="69"/>
      <c r="IE2716" s="69"/>
      <c r="IF2716" s="69"/>
      <c r="IG2716" s="69"/>
      <c r="IH2716" s="69"/>
      <c r="II2716" s="69"/>
      <c r="IJ2716" s="69"/>
      <c r="IK2716" s="69"/>
      <c r="IL2716" s="69"/>
      <c r="IM2716" s="69"/>
      <c r="IN2716" s="69"/>
    </row>
    <row r="2717" spans="1:248" s="70" customFormat="1" ht="32.1" customHeight="1" x14ac:dyDescent="0.2">
      <c r="A2717" s="112" t="s">
        <v>1510</v>
      </c>
      <c r="B2717" s="83">
        <v>52390</v>
      </c>
      <c r="C2717" s="52" t="s">
        <v>1587</v>
      </c>
      <c r="D2717" s="314">
        <v>33300</v>
      </c>
      <c r="E2717" s="69"/>
      <c r="F2717" s="69"/>
      <c r="G2717" s="69"/>
      <c r="H2717" s="69"/>
      <c r="I2717" s="69"/>
      <c r="J2717" s="69"/>
      <c r="N2717" s="69"/>
      <c r="O2717" s="69"/>
      <c r="P2717" s="69"/>
      <c r="Q2717" s="69"/>
      <c r="R2717" s="69"/>
      <c r="S2717" s="69"/>
      <c r="T2717" s="69"/>
      <c r="U2717" s="69"/>
      <c r="V2717" s="69"/>
      <c r="W2717" s="69"/>
      <c r="X2717" s="69"/>
      <c r="Y2717" s="69"/>
      <c r="Z2717" s="69"/>
      <c r="AA2717" s="69"/>
      <c r="AB2717" s="69"/>
      <c r="AC2717" s="69"/>
      <c r="AD2717" s="69"/>
      <c r="AE2717" s="69"/>
      <c r="AF2717" s="69"/>
      <c r="AG2717" s="69"/>
      <c r="AH2717" s="69"/>
      <c r="AI2717" s="69"/>
      <c r="AJ2717" s="69"/>
      <c r="AK2717" s="69"/>
      <c r="AL2717" s="69"/>
      <c r="AM2717" s="69"/>
      <c r="AN2717" s="69"/>
      <c r="AO2717" s="69"/>
      <c r="AP2717" s="69"/>
      <c r="AQ2717" s="69"/>
      <c r="AR2717" s="69"/>
      <c r="AS2717" s="69"/>
      <c r="AT2717" s="69"/>
      <c r="AU2717" s="69"/>
      <c r="AV2717" s="69"/>
      <c r="AW2717" s="69"/>
      <c r="AX2717" s="69"/>
      <c r="AY2717" s="69"/>
      <c r="AZ2717" s="69"/>
      <c r="BA2717" s="69"/>
      <c r="BB2717" s="69"/>
      <c r="BC2717" s="69"/>
      <c r="BD2717" s="69"/>
      <c r="BE2717" s="69"/>
      <c r="BF2717" s="69"/>
      <c r="BG2717" s="69"/>
      <c r="BH2717" s="69"/>
      <c r="BI2717" s="69"/>
      <c r="BJ2717" s="69"/>
      <c r="BK2717" s="69"/>
      <c r="BL2717" s="69"/>
      <c r="BM2717" s="69"/>
      <c r="BN2717" s="69"/>
      <c r="BO2717" s="69"/>
      <c r="BP2717" s="69"/>
      <c r="BQ2717" s="69"/>
      <c r="BR2717" s="69"/>
      <c r="BS2717" s="69"/>
      <c r="BT2717" s="69"/>
      <c r="BU2717" s="69"/>
      <c r="BV2717" s="69"/>
      <c r="BW2717" s="69"/>
      <c r="BX2717" s="69"/>
      <c r="BY2717" s="69"/>
      <c r="BZ2717" s="69"/>
      <c r="CA2717" s="69"/>
      <c r="CB2717" s="69"/>
      <c r="CC2717" s="69"/>
      <c r="CD2717" s="69"/>
      <c r="CE2717" s="69"/>
      <c r="CF2717" s="69"/>
      <c r="CG2717" s="69"/>
      <c r="CH2717" s="69"/>
      <c r="CI2717" s="69"/>
      <c r="CJ2717" s="69"/>
      <c r="CK2717" s="69"/>
      <c r="CL2717" s="69"/>
      <c r="CM2717" s="69"/>
      <c r="CN2717" s="69"/>
      <c r="CO2717" s="69"/>
      <c r="CP2717" s="69"/>
      <c r="CQ2717" s="69"/>
      <c r="CR2717" s="69"/>
      <c r="CS2717" s="69"/>
      <c r="CT2717" s="69"/>
      <c r="CU2717" s="69"/>
      <c r="CV2717" s="69"/>
      <c r="CW2717" s="69"/>
      <c r="CX2717" s="69"/>
      <c r="CY2717" s="69"/>
      <c r="CZ2717" s="69"/>
      <c r="DA2717" s="69"/>
      <c r="DB2717" s="69"/>
      <c r="DC2717" s="69"/>
      <c r="DD2717" s="69"/>
      <c r="DE2717" s="69"/>
      <c r="DF2717" s="69"/>
      <c r="DG2717" s="69"/>
      <c r="DH2717" s="69"/>
      <c r="DI2717" s="69"/>
      <c r="DJ2717" s="69"/>
      <c r="DK2717" s="69"/>
      <c r="DL2717" s="69"/>
      <c r="DM2717" s="69"/>
      <c r="DN2717" s="69"/>
      <c r="DO2717" s="69"/>
      <c r="DP2717" s="69"/>
      <c r="DQ2717" s="69"/>
      <c r="DR2717" s="69"/>
      <c r="DS2717" s="69"/>
      <c r="DT2717" s="69"/>
      <c r="DU2717" s="69"/>
      <c r="DV2717" s="69"/>
      <c r="DW2717" s="69"/>
      <c r="DX2717" s="69"/>
      <c r="DY2717" s="69"/>
      <c r="DZ2717" s="69"/>
      <c r="EA2717" s="69"/>
      <c r="EB2717" s="69"/>
      <c r="EC2717" s="69"/>
      <c r="ED2717" s="69"/>
      <c r="EE2717" s="69"/>
      <c r="EF2717" s="69"/>
      <c r="EG2717" s="69"/>
      <c r="EH2717" s="69"/>
      <c r="EI2717" s="69"/>
      <c r="EJ2717" s="69"/>
      <c r="EK2717" s="69"/>
      <c r="EL2717" s="69"/>
      <c r="EM2717" s="69"/>
      <c r="EN2717" s="69"/>
      <c r="EO2717" s="69"/>
      <c r="EP2717" s="69"/>
      <c r="EQ2717" s="69"/>
      <c r="ER2717" s="69"/>
      <c r="ES2717" s="69"/>
      <c r="ET2717" s="69"/>
      <c r="EU2717" s="69"/>
      <c r="EV2717" s="69"/>
      <c r="EW2717" s="69"/>
      <c r="EX2717" s="69"/>
      <c r="EY2717" s="69"/>
      <c r="EZ2717" s="69"/>
      <c r="FA2717" s="69"/>
      <c r="FB2717" s="69"/>
      <c r="FC2717" s="69"/>
      <c r="FD2717" s="69"/>
      <c r="FE2717" s="69"/>
      <c r="FF2717" s="69"/>
      <c r="FG2717" s="69"/>
      <c r="FH2717" s="69"/>
      <c r="FI2717" s="69"/>
      <c r="FJ2717" s="69"/>
      <c r="FK2717" s="69"/>
      <c r="FL2717" s="69"/>
      <c r="FM2717" s="69"/>
      <c r="FN2717" s="69"/>
      <c r="FO2717" s="69"/>
      <c r="FP2717" s="69"/>
      <c r="FQ2717" s="69"/>
      <c r="FR2717" s="69"/>
      <c r="FS2717" s="69"/>
      <c r="FT2717" s="69"/>
      <c r="FU2717" s="69"/>
      <c r="FV2717" s="69"/>
      <c r="FW2717" s="69"/>
      <c r="FX2717" s="69"/>
      <c r="FY2717" s="69"/>
      <c r="FZ2717" s="69"/>
      <c r="GA2717" s="69"/>
      <c r="GB2717" s="69"/>
      <c r="GC2717" s="69"/>
      <c r="GD2717" s="69"/>
      <c r="GE2717" s="69"/>
      <c r="GF2717" s="69"/>
      <c r="GG2717" s="69"/>
      <c r="GH2717" s="69"/>
      <c r="GI2717" s="69"/>
      <c r="GJ2717" s="69"/>
      <c r="GK2717" s="69"/>
      <c r="GL2717" s="69"/>
      <c r="GM2717" s="69"/>
      <c r="GN2717" s="69"/>
      <c r="GO2717" s="69"/>
      <c r="GP2717" s="69"/>
      <c r="GQ2717" s="69"/>
      <c r="GR2717" s="69"/>
      <c r="GS2717" s="69"/>
      <c r="GT2717" s="69"/>
      <c r="GU2717" s="69"/>
      <c r="GV2717" s="69"/>
      <c r="GW2717" s="69"/>
      <c r="GX2717" s="69"/>
      <c r="GY2717" s="69"/>
      <c r="GZ2717" s="69"/>
      <c r="HA2717" s="69"/>
      <c r="HB2717" s="69"/>
      <c r="HC2717" s="69"/>
      <c r="HD2717" s="69"/>
      <c r="HE2717" s="69"/>
      <c r="HF2717" s="69"/>
      <c r="HG2717" s="69"/>
      <c r="HH2717" s="69"/>
      <c r="HI2717" s="69"/>
      <c r="HJ2717" s="69"/>
      <c r="HK2717" s="69"/>
      <c r="HL2717" s="69"/>
      <c r="HM2717" s="69"/>
      <c r="HN2717" s="69"/>
      <c r="HO2717" s="69"/>
      <c r="HP2717" s="69"/>
      <c r="HQ2717" s="69"/>
      <c r="HR2717" s="69"/>
      <c r="HS2717" s="69"/>
      <c r="HT2717" s="69"/>
      <c r="HU2717" s="69"/>
      <c r="HV2717" s="69"/>
      <c r="HW2717" s="69"/>
      <c r="HX2717" s="69"/>
      <c r="HY2717" s="69"/>
      <c r="HZ2717" s="69"/>
      <c r="IA2717" s="69"/>
      <c r="IB2717" s="69"/>
      <c r="IC2717" s="69"/>
      <c r="ID2717" s="69"/>
      <c r="IE2717" s="69"/>
      <c r="IF2717" s="69"/>
      <c r="IG2717" s="69"/>
      <c r="IH2717" s="69"/>
      <c r="II2717" s="69"/>
      <c r="IJ2717" s="69"/>
      <c r="IK2717" s="69"/>
      <c r="IL2717" s="69"/>
      <c r="IM2717" s="69"/>
      <c r="IN2717" s="69"/>
    </row>
    <row r="2718" spans="1:248" s="70" customFormat="1" ht="15" customHeight="1" x14ac:dyDescent="0.2">
      <c r="A2718" s="112" t="s">
        <v>1510</v>
      </c>
      <c r="B2718" s="83">
        <v>52391</v>
      </c>
      <c r="C2718" s="52" t="s">
        <v>1588</v>
      </c>
      <c r="D2718" s="314">
        <v>35300</v>
      </c>
      <c r="E2718" s="69"/>
      <c r="F2718" s="69"/>
      <c r="G2718" s="69"/>
      <c r="H2718" s="69"/>
      <c r="I2718" s="69"/>
      <c r="J2718" s="69"/>
      <c r="N2718" s="69"/>
      <c r="O2718" s="69"/>
      <c r="P2718" s="69"/>
      <c r="Q2718" s="69"/>
      <c r="R2718" s="69"/>
      <c r="S2718" s="69"/>
      <c r="T2718" s="69"/>
      <c r="U2718" s="69"/>
      <c r="V2718" s="69"/>
      <c r="W2718" s="69"/>
      <c r="X2718" s="69"/>
      <c r="Y2718" s="69"/>
      <c r="Z2718" s="69"/>
      <c r="AA2718" s="69"/>
      <c r="AB2718" s="69"/>
      <c r="AC2718" s="69"/>
      <c r="AD2718" s="69"/>
      <c r="AE2718" s="69"/>
      <c r="AF2718" s="69"/>
      <c r="AG2718" s="69"/>
      <c r="AH2718" s="69"/>
      <c r="AI2718" s="69"/>
      <c r="AJ2718" s="69"/>
      <c r="AK2718" s="69"/>
      <c r="AL2718" s="69"/>
      <c r="AM2718" s="69"/>
      <c r="AN2718" s="69"/>
      <c r="AO2718" s="69"/>
      <c r="AP2718" s="69"/>
      <c r="AQ2718" s="69"/>
      <c r="AR2718" s="69"/>
      <c r="AS2718" s="69"/>
      <c r="AT2718" s="69"/>
      <c r="AU2718" s="69"/>
      <c r="AV2718" s="69"/>
      <c r="AW2718" s="69"/>
      <c r="AX2718" s="69"/>
      <c r="AY2718" s="69"/>
      <c r="AZ2718" s="69"/>
      <c r="BA2718" s="69"/>
      <c r="BB2718" s="69"/>
      <c r="BC2718" s="69"/>
      <c r="BD2718" s="69"/>
      <c r="BE2718" s="69"/>
      <c r="BF2718" s="69"/>
      <c r="BG2718" s="69"/>
      <c r="BH2718" s="69"/>
      <c r="BI2718" s="69"/>
      <c r="BJ2718" s="69"/>
      <c r="BK2718" s="69"/>
      <c r="BL2718" s="69"/>
      <c r="BM2718" s="69"/>
      <c r="BN2718" s="69"/>
      <c r="BO2718" s="69"/>
      <c r="BP2718" s="69"/>
      <c r="BQ2718" s="69"/>
      <c r="BR2718" s="69"/>
      <c r="BS2718" s="69"/>
      <c r="BT2718" s="69"/>
      <c r="BU2718" s="69"/>
      <c r="BV2718" s="69"/>
      <c r="BW2718" s="69"/>
      <c r="BX2718" s="69"/>
      <c r="BY2718" s="69"/>
      <c r="BZ2718" s="69"/>
      <c r="CA2718" s="69"/>
      <c r="CB2718" s="69"/>
      <c r="CC2718" s="69"/>
      <c r="CD2718" s="69"/>
      <c r="CE2718" s="69"/>
      <c r="CF2718" s="69"/>
      <c r="CG2718" s="69"/>
      <c r="CH2718" s="69"/>
      <c r="CI2718" s="69"/>
      <c r="CJ2718" s="69"/>
      <c r="CK2718" s="69"/>
      <c r="CL2718" s="69"/>
      <c r="CM2718" s="69"/>
      <c r="CN2718" s="69"/>
      <c r="CO2718" s="69"/>
      <c r="CP2718" s="69"/>
      <c r="CQ2718" s="69"/>
      <c r="CR2718" s="69"/>
      <c r="CS2718" s="69"/>
      <c r="CT2718" s="69"/>
      <c r="CU2718" s="69"/>
      <c r="CV2718" s="69"/>
      <c r="CW2718" s="69"/>
      <c r="CX2718" s="69"/>
      <c r="CY2718" s="69"/>
      <c r="CZ2718" s="69"/>
      <c r="DA2718" s="69"/>
      <c r="DB2718" s="69"/>
      <c r="DC2718" s="69"/>
      <c r="DD2718" s="69"/>
      <c r="DE2718" s="69"/>
      <c r="DF2718" s="69"/>
      <c r="DG2718" s="69"/>
      <c r="DH2718" s="69"/>
      <c r="DI2718" s="69"/>
      <c r="DJ2718" s="69"/>
      <c r="DK2718" s="69"/>
      <c r="DL2718" s="69"/>
      <c r="DM2718" s="69"/>
      <c r="DN2718" s="69"/>
      <c r="DO2718" s="69"/>
      <c r="DP2718" s="69"/>
      <c r="DQ2718" s="69"/>
      <c r="DR2718" s="69"/>
      <c r="DS2718" s="69"/>
      <c r="DT2718" s="69"/>
      <c r="DU2718" s="69"/>
      <c r="DV2718" s="69"/>
      <c r="DW2718" s="69"/>
      <c r="DX2718" s="69"/>
      <c r="DY2718" s="69"/>
      <c r="DZ2718" s="69"/>
      <c r="EA2718" s="69"/>
      <c r="EB2718" s="69"/>
      <c r="EC2718" s="69"/>
      <c r="ED2718" s="69"/>
      <c r="EE2718" s="69"/>
      <c r="EF2718" s="69"/>
      <c r="EG2718" s="69"/>
      <c r="EH2718" s="69"/>
      <c r="EI2718" s="69"/>
      <c r="EJ2718" s="69"/>
      <c r="EK2718" s="69"/>
      <c r="EL2718" s="69"/>
      <c r="EM2718" s="69"/>
      <c r="EN2718" s="69"/>
      <c r="EO2718" s="69"/>
      <c r="EP2718" s="69"/>
      <c r="EQ2718" s="69"/>
      <c r="ER2718" s="69"/>
      <c r="ES2718" s="69"/>
      <c r="ET2718" s="69"/>
      <c r="EU2718" s="69"/>
      <c r="EV2718" s="69"/>
      <c r="EW2718" s="69"/>
      <c r="EX2718" s="69"/>
      <c r="EY2718" s="69"/>
      <c r="EZ2718" s="69"/>
      <c r="FA2718" s="69"/>
      <c r="FB2718" s="69"/>
      <c r="FC2718" s="69"/>
      <c r="FD2718" s="69"/>
      <c r="FE2718" s="69"/>
      <c r="FF2718" s="69"/>
      <c r="FG2718" s="69"/>
      <c r="FH2718" s="69"/>
      <c r="FI2718" s="69"/>
      <c r="FJ2718" s="69"/>
      <c r="FK2718" s="69"/>
      <c r="FL2718" s="69"/>
      <c r="FM2718" s="69"/>
      <c r="FN2718" s="69"/>
      <c r="FO2718" s="69"/>
      <c r="FP2718" s="69"/>
      <c r="FQ2718" s="69"/>
      <c r="FR2718" s="69"/>
      <c r="FS2718" s="69"/>
      <c r="FT2718" s="69"/>
      <c r="FU2718" s="69"/>
      <c r="FV2718" s="69"/>
      <c r="FW2718" s="69"/>
      <c r="FX2718" s="69"/>
      <c r="FY2718" s="69"/>
      <c r="FZ2718" s="69"/>
      <c r="GA2718" s="69"/>
      <c r="GB2718" s="69"/>
      <c r="GC2718" s="69"/>
      <c r="GD2718" s="69"/>
      <c r="GE2718" s="69"/>
      <c r="GF2718" s="69"/>
      <c r="GG2718" s="69"/>
      <c r="GH2718" s="69"/>
      <c r="GI2718" s="69"/>
      <c r="GJ2718" s="69"/>
      <c r="GK2718" s="69"/>
      <c r="GL2718" s="69"/>
      <c r="GM2718" s="69"/>
      <c r="GN2718" s="69"/>
      <c r="GO2718" s="69"/>
      <c r="GP2718" s="69"/>
      <c r="GQ2718" s="69"/>
      <c r="GR2718" s="69"/>
      <c r="GS2718" s="69"/>
      <c r="GT2718" s="69"/>
      <c r="GU2718" s="69"/>
      <c r="GV2718" s="69"/>
      <c r="GW2718" s="69"/>
      <c r="GX2718" s="69"/>
      <c r="GY2718" s="69"/>
      <c r="GZ2718" s="69"/>
      <c r="HA2718" s="69"/>
      <c r="HB2718" s="69"/>
      <c r="HC2718" s="69"/>
      <c r="HD2718" s="69"/>
      <c r="HE2718" s="69"/>
      <c r="HF2718" s="69"/>
      <c r="HG2718" s="69"/>
      <c r="HH2718" s="69"/>
      <c r="HI2718" s="69"/>
      <c r="HJ2718" s="69"/>
      <c r="HK2718" s="69"/>
      <c r="HL2718" s="69"/>
      <c r="HM2718" s="69"/>
      <c r="HN2718" s="69"/>
      <c r="HO2718" s="69"/>
      <c r="HP2718" s="69"/>
      <c r="HQ2718" s="69"/>
      <c r="HR2718" s="69"/>
      <c r="HS2718" s="69"/>
      <c r="HT2718" s="69"/>
      <c r="HU2718" s="69"/>
      <c r="HV2718" s="69"/>
      <c r="HW2718" s="69"/>
      <c r="HX2718" s="69"/>
      <c r="HY2718" s="69"/>
      <c r="HZ2718" s="69"/>
      <c r="IA2718" s="69"/>
      <c r="IB2718" s="69"/>
      <c r="IC2718" s="69"/>
      <c r="ID2718" s="69"/>
      <c r="IE2718" s="69"/>
      <c r="IF2718" s="69"/>
      <c r="IG2718" s="69"/>
      <c r="IH2718" s="69"/>
      <c r="II2718" s="69"/>
      <c r="IJ2718" s="69"/>
      <c r="IK2718" s="69"/>
      <c r="IL2718" s="69"/>
      <c r="IM2718" s="69"/>
      <c r="IN2718" s="69"/>
    </row>
    <row r="2719" spans="1:248" s="70" customFormat="1" ht="32.1" customHeight="1" x14ac:dyDescent="0.2">
      <c r="A2719" s="112" t="s">
        <v>1510</v>
      </c>
      <c r="B2719" s="83">
        <v>52392</v>
      </c>
      <c r="C2719" s="52" t="s">
        <v>1589</v>
      </c>
      <c r="D2719" s="314">
        <v>41400</v>
      </c>
      <c r="E2719" s="69"/>
      <c r="F2719" s="69"/>
      <c r="G2719" s="69"/>
      <c r="H2719" s="69"/>
      <c r="I2719" s="69"/>
      <c r="J2719" s="69"/>
      <c r="N2719" s="69"/>
      <c r="O2719" s="69"/>
      <c r="P2719" s="69"/>
      <c r="Q2719" s="69"/>
      <c r="R2719" s="69"/>
      <c r="S2719" s="69"/>
      <c r="T2719" s="69"/>
      <c r="U2719" s="69"/>
      <c r="V2719" s="69"/>
      <c r="W2719" s="69"/>
      <c r="X2719" s="69"/>
      <c r="Y2719" s="69"/>
      <c r="Z2719" s="69"/>
      <c r="AA2719" s="69"/>
      <c r="AB2719" s="69"/>
      <c r="AC2719" s="69"/>
      <c r="AD2719" s="69"/>
      <c r="AE2719" s="69"/>
      <c r="AF2719" s="69"/>
      <c r="AG2719" s="69"/>
      <c r="AH2719" s="69"/>
      <c r="AI2719" s="69"/>
      <c r="AJ2719" s="69"/>
      <c r="AK2719" s="69"/>
      <c r="AL2719" s="69"/>
      <c r="AM2719" s="69"/>
      <c r="AN2719" s="69"/>
      <c r="AO2719" s="69"/>
      <c r="AP2719" s="69"/>
      <c r="AQ2719" s="69"/>
      <c r="AR2719" s="69"/>
      <c r="AS2719" s="69"/>
      <c r="AT2719" s="69"/>
      <c r="AU2719" s="69"/>
      <c r="AV2719" s="69"/>
      <c r="AW2719" s="69"/>
      <c r="AX2719" s="69"/>
      <c r="AY2719" s="69"/>
      <c r="AZ2719" s="69"/>
      <c r="BA2719" s="69"/>
      <c r="BB2719" s="69"/>
      <c r="BC2719" s="69"/>
      <c r="BD2719" s="69"/>
      <c r="BE2719" s="69"/>
      <c r="BF2719" s="69"/>
      <c r="BG2719" s="69"/>
      <c r="BH2719" s="69"/>
      <c r="BI2719" s="69"/>
      <c r="BJ2719" s="69"/>
      <c r="BK2719" s="69"/>
      <c r="BL2719" s="69"/>
      <c r="BM2719" s="69"/>
      <c r="BN2719" s="69"/>
      <c r="BO2719" s="69"/>
      <c r="BP2719" s="69"/>
      <c r="BQ2719" s="69"/>
      <c r="BR2719" s="69"/>
      <c r="BS2719" s="69"/>
      <c r="BT2719" s="69"/>
      <c r="BU2719" s="69"/>
      <c r="BV2719" s="69"/>
      <c r="BW2719" s="69"/>
      <c r="BX2719" s="69"/>
      <c r="BY2719" s="69"/>
      <c r="BZ2719" s="69"/>
      <c r="CA2719" s="69"/>
      <c r="CB2719" s="69"/>
      <c r="CC2719" s="69"/>
      <c r="CD2719" s="69"/>
      <c r="CE2719" s="69"/>
      <c r="CF2719" s="69"/>
      <c r="CG2719" s="69"/>
      <c r="CH2719" s="69"/>
      <c r="CI2719" s="69"/>
      <c r="CJ2719" s="69"/>
      <c r="CK2719" s="69"/>
      <c r="CL2719" s="69"/>
      <c r="CM2719" s="69"/>
      <c r="CN2719" s="69"/>
      <c r="CO2719" s="69"/>
      <c r="CP2719" s="69"/>
      <c r="CQ2719" s="69"/>
      <c r="CR2719" s="69"/>
      <c r="CS2719" s="69"/>
      <c r="CT2719" s="69"/>
      <c r="CU2719" s="69"/>
      <c r="CV2719" s="69"/>
      <c r="CW2719" s="69"/>
      <c r="CX2719" s="69"/>
      <c r="CY2719" s="69"/>
      <c r="CZ2719" s="69"/>
      <c r="DA2719" s="69"/>
      <c r="DB2719" s="69"/>
      <c r="DC2719" s="69"/>
      <c r="DD2719" s="69"/>
      <c r="DE2719" s="69"/>
      <c r="DF2719" s="69"/>
      <c r="DG2719" s="69"/>
      <c r="DH2719" s="69"/>
      <c r="DI2719" s="69"/>
      <c r="DJ2719" s="69"/>
      <c r="DK2719" s="69"/>
      <c r="DL2719" s="69"/>
      <c r="DM2719" s="69"/>
      <c r="DN2719" s="69"/>
      <c r="DO2719" s="69"/>
      <c r="DP2719" s="69"/>
      <c r="DQ2719" s="69"/>
      <c r="DR2719" s="69"/>
      <c r="DS2719" s="69"/>
      <c r="DT2719" s="69"/>
      <c r="DU2719" s="69"/>
      <c r="DV2719" s="69"/>
      <c r="DW2719" s="69"/>
      <c r="DX2719" s="69"/>
      <c r="DY2719" s="69"/>
      <c r="DZ2719" s="69"/>
      <c r="EA2719" s="69"/>
      <c r="EB2719" s="69"/>
      <c r="EC2719" s="69"/>
      <c r="ED2719" s="69"/>
      <c r="EE2719" s="69"/>
      <c r="EF2719" s="69"/>
      <c r="EG2719" s="69"/>
      <c r="EH2719" s="69"/>
      <c r="EI2719" s="69"/>
      <c r="EJ2719" s="69"/>
      <c r="EK2719" s="69"/>
      <c r="EL2719" s="69"/>
      <c r="EM2719" s="69"/>
      <c r="EN2719" s="69"/>
      <c r="EO2719" s="69"/>
      <c r="EP2719" s="69"/>
      <c r="EQ2719" s="69"/>
      <c r="ER2719" s="69"/>
      <c r="ES2719" s="69"/>
      <c r="ET2719" s="69"/>
      <c r="EU2719" s="69"/>
      <c r="EV2719" s="69"/>
      <c r="EW2719" s="69"/>
      <c r="EX2719" s="69"/>
      <c r="EY2719" s="69"/>
      <c r="EZ2719" s="69"/>
      <c r="FA2719" s="69"/>
      <c r="FB2719" s="69"/>
      <c r="FC2719" s="69"/>
      <c r="FD2719" s="69"/>
      <c r="FE2719" s="69"/>
      <c r="FF2719" s="69"/>
      <c r="FG2719" s="69"/>
      <c r="FH2719" s="69"/>
      <c r="FI2719" s="69"/>
      <c r="FJ2719" s="69"/>
      <c r="FK2719" s="69"/>
      <c r="FL2719" s="69"/>
      <c r="FM2719" s="69"/>
      <c r="FN2719" s="69"/>
      <c r="FO2719" s="69"/>
      <c r="FP2719" s="69"/>
      <c r="FQ2719" s="69"/>
      <c r="FR2719" s="69"/>
      <c r="FS2719" s="69"/>
      <c r="FT2719" s="69"/>
      <c r="FU2719" s="69"/>
      <c r="FV2719" s="69"/>
      <c r="FW2719" s="69"/>
      <c r="FX2719" s="69"/>
      <c r="FY2719" s="69"/>
      <c r="FZ2719" s="69"/>
      <c r="GA2719" s="69"/>
      <c r="GB2719" s="69"/>
      <c r="GC2719" s="69"/>
      <c r="GD2719" s="69"/>
      <c r="GE2719" s="69"/>
      <c r="GF2719" s="69"/>
      <c r="GG2719" s="69"/>
      <c r="GH2719" s="69"/>
      <c r="GI2719" s="69"/>
      <c r="GJ2719" s="69"/>
      <c r="GK2719" s="69"/>
      <c r="GL2719" s="69"/>
      <c r="GM2719" s="69"/>
      <c r="GN2719" s="69"/>
      <c r="GO2719" s="69"/>
      <c r="GP2719" s="69"/>
      <c r="GQ2719" s="69"/>
      <c r="GR2719" s="69"/>
      <c r="GS2719" s="69"/>
      <c r="GT2719" s="69"/>
      <c r="GU2719" s="69"/>
      <c r="GV2719" s="69"/>
      <c r="GW2719" s="69"/>
      <c r="GX2719" s="69"/>
      <c r="GY2719" s="69"/>
      <c r="GZ2719" s="69"/>
      <c r="HA2719" s="69"/>
      <c r="HB2719" s="69"/>
      <c r="HC2719" s="69"/>
      <c r="HD2719" s="69"/>
      <c r="HE2719" s="69"/>
      <c r="HF2719" s="69"/>
      <c r="HG2719" s="69"/>
      <c r="HH2719" s="69"/>
      <c r="HI2719" s="69"/>
      <c r="HJ2719" s="69"/>
      <c r="HK2719" s="69"/>
      <c r="HL2719" s="69"/>
      <c r="HM2719" s="69"/>
      <c r="HN2719" s="69"/>
      <c r="HO2719" s="69"/>
      <c r="HP2719" s="69"/>
      <c r="HQ2719" s="69"/>
      <c r="HR2719" s="69"/>
      <c r="HS2719" s="69"/>
      <c r="HT2719" s="69"/>
      <c r="HU2719" s="69"/>
      <c r="HV2719" s="69"/>
      <c r="HW2719" s="69"/>
      <c r="HX2719" s="69"/>
      <c r="HY2719" s="69"/>
      <c r="HZ2719" s="69"/>
      <c r="IA2719" s="69"/>
      <c r="IB2719" s="69"/>
      <c r="IC2719" s="69"/>
      <c r="ID2719" s="69"/>
      <c r="IE2719" s="69"/>
      <c r="IF2719" s="69"/>
      <c r="IG2719" s="69"/>
      <c r="IH2719" s="69"/>
      <c r="II2719" s="69"/>
      <c r="IJ2719" s="69"/>
      <c r="IK2719" s="69"/>
      <c r="IL2719" s="69"/>
      <c r="IM2719" s="69"/>
      <c r="IN2719" s="69"/>
    </row>
    <row r="2720" spans="1:248" s="70" customFormat="1" ht="15" customHeight="1" x14ac:dyDescent="0.2">
      <c r="A2720" s="112" t="s">
        <v>1510</v>
      </c>
      <c r="B2720" s="83">
        <v>52393</v>
      </c>
      <c r="C2720" s="52" t="s">
        <v>1590</v>
      </c>
      <c r="D2720" s="314">
        <v>35500</v>
      </c>
      <c r="E2720" s="69"/>
      <c r="F2720" s="69"/>
      <c r="G2720" s="69"/>
      <c r="H2720" s="69"/>
      <c r="I2720" s="69"/>
      <c r="J2720" s="69"/>
      <c r="N2720" s="69"/>
      <c r="O2720" s="69"/>
      <c r="P2720" s="69"/>
      <c r="Q2720" s="69"/>
      <c r="R2720" s="69"/>
      <c r="S2720" s="69"/>
      <c r="T2720" s="69"/>
      <c r="U2720" s="69"/>
      <c r="V2720" s="69"/>
      <c r="W2720" s="69"/>
      <c r="X2720" s="69"/>
      <c r="Y2720" s="69"/>
      <c r="Z2720" s="69"/>
      <c r="AA2720" s="69"/>
      <c r="AB2720" s="69"/>
      <c r="AC2720" s="69"/>
      <c r="AD2720" s="69"/>
      <c r="AE2720" s="69"/>
      <c r="AF2720" s="69"/>
      <c r="AG2720" s="69"/>
      <c r="AH2720" s="69"/>
      <c r="AI2720" s="69"/>
      <c r="AJ2720" s="69"/>
      <c r="AK2720" s="69"/>
      <c r="AL2720" s="69"/>
      <c r="AM2720" s="69"/>
      <c r="AN2720" s="69"/>
      <c r="AO2720" s="69"/>
      <c r="AP2720" s="69"/>
      <c r="AQ2720" s="69"/>
      <c r="AR2720" s="69"/>
      <c r="AS2720" s="69"/>
      <c r="AT2720" s="69"/>
      <c r="AU2720" s="69"/>
      <c r="AV2720" s="69"/>
      <c r="AW2720" s="69"/>
      <c r="AX2720" s="69"/>
      <c r="AY2720" s="69"/>
      <c r="AZ2720" s="69"/>
      <c r="BA2720" s="69"/>
      <c r="BB2720" s="69"/>
      <c r="BC2720" s="69"/>
      <c r="BD2720" s="69"/>
      <c r="BE2720" s="69"/>
      <c r="BF2720" s="69"/>
      <c r="BG2720" s="69"/>
      <c r="BH2720" s="69"/>
      <c r="BI2720" s="69"/>
      <c r="BJ2720" s="69"/>
      <c r="BK2720" s="69"/>
      <c r="BL2720" s="69"/>
      <c r="BM2720" s="69"/>
      <c r="BN2720" s="69"/>
      <c r="BO2720" s="69"/>
      <c r="BP2720" s="69"/>
      <c r="BQ2720" s="69"/>
      <c r="BR2720" s="69"/>
      <c r="BS2720" s="69"/>
      <c r="BT2720" s="69"/>
      <c r="BU2720" s="69"/>
      <c r="BV2720" s="69"/>
      <c r="BW2720" s="69"/>
      <c r="BX2720" s="69"/>
      <c r="BY2720" s="69"/>
      <c r="BZ2720" s="69"/>
      <c r="CA2720" s="69"/>
      <c r="CB2720" s="69"/>
      <c r="CC2720" s="69"/>
      <c r="CD2720" s="69"/>
      <c r="CE2720" s="69"/>
      <c r="CF2720" s="69"/>
      <c r="CG2720" s="69"/>
      <c r="CH2720" s="69"/>
      <c r="CI2720" s="69"/>
      <c r="CJ2720" s="69"/>
      <c r="CK2720" s="69"/>
      <c r="CL2720" s="69"/>
      <c r="CM2720" s="69"/>
      <c r="CN2720" s="69"/>
      <c r="CO2720" s="69"/>
      <c r="CP2720" s="69"/>
      <c r="CQ2720" s="69"/>
      <c r="CR2720" s="69"/>
      <c r="CS2720" s="69"/>
      <c r="CT2720" s="69"/>
      <c r="CU2720" s="69"/>
      <c r="CV2720" s="69"/>
      <c r="CW2720" s="69"/>
      <c r="CX2720" s="69"/>
      <c r="CY2720" s="69"/>
      <c r="CZ2720" s="69"/>
      <c r="DA2720" s="69"/>
      <c r="DB2720" s="69"/>
      <c r="DC2720" s="69"/>
      <c r="DD2720" s="69"/>
      <c r="DE2720" s="69"/>
      <c r="DF2720" s="69"/>
      <c r="DG2720" s="69"/>
      <c r="DH2720" s="69"/>
      <c r="DI2720" s="69"/>
      <c r="DJ2720" s="69"/>
      <c r="DK2720" s="69"/>
      <c r="DL2720" s="69"/>
      <c r="DM2720" s="69"/>
      <c r="DN2720" s="69"/>
      <c r="DO2720" s="69"/>
      <c r="DP2720" s="69"/>
      <c r="DQ2720" s="69"/>
      <c r="DR2720" s="69"/>
      <c r="DS2720" s="69"/>
      <c r="DT2720" s="69"/>
      <c r="DU2720" s="69"/>
      <c r="DV2720" s="69"/>
      <c r="DW2720" s="69"/>
      <c r="DX2720" s="69"/>
      <c r="DY2720" s="69"/>
      <c r="DZ2720" s="69"/>
      <c r="EA2720" s="69"/>
      <c r="EB2720" s="69"/>
      <c r="EC2720" s="69"/>
      <c r="ED2720" s="69"/>
      <c r="EE2720" s="69"/>
      <c r="EF2720" s="69"/>
      <c r="EG2720" s="69"/>
      <c r="EH2720" s="69"/>
      <c r="EI2720" s="69"/>
      <c r="EJ2720" s="69"/>
      <c r="EK2720" s="69"/>
      <c r="EL2720" s="69"/>
      <c r="EM2720" s="69"/>
      <c r="EN2720" s="69"/>
      <c r="EO2720" s="69"/>
      <c r="EP2720" s="69"/>
      <c r="EQ2720" s="69"/>
      <c r="ER2720" s="69"/>
      <c r="ES2720" s="69"/>
      <c r="ET2720" s="69"/>
      <c r="EU2720" s="69"/>
      <c r="EV2720" s="69"/>
      <c r="EW2720" s="69"/>
      <c r="EX2720" s="69"/>
      <c r="EY2720" s="69"/>
      <c r="EZ2720" s="69"/>
      <c r="FA2720" s="69"/>
      <c r="FB2720" s="69"/>
      <c r="FC2720" s="69"/>
      <c r="FD2720" s="69"/>
      <c r="FE2720" s="69"/>
      <c r="FF2720" s="69"/>
      <c r="FG2720" s="69"/>
      <c r="FH2720" s="69"/>
      <c r="FI2720" s="69"/>
      <c r="FJ2720" s="69"/>
      <c r="FK2720" s="69"/>
      <c r="FL2720" s="69"/>
      <c r="FM2720" s="69"/>
      <c r="FN2720" s="69"/>
      <c r="FO2720" s="69"/>
      <c r="FP2720" s="69"/>
      <c r="FQ2720" s="69"/>
      <c r="FR2720" s="69"/>
      <c r="FS2720" s="69"/>
      <c r="FT2720" s="69"/>
      <c r="FU2720" s="69"/>
      <c r="FV2720" s="69"/>
      <c r="FW2720" s="69"/>
      <c r="FX2720" s="69"/>
      <c r="FY2720" s="69"/>
      <c r="FZ2720" s="69"/>
      <c r="GA2720" s="69"/>
      <c r="GB2720" s="69"/>
      <c r="GC2720" s="69"/>
      <c r="GD2720" s="69"/>
      <c r="GE2720" s="69"/>
      <c r="GF2720" s="69"/>
      <c r="GG2720" s="69"/>
      <c r="GH2720" s="69"/>
      <c r="GI2720" s="69"/>
      <c r="GJ2720" s="69"/>
      <c r="GK2720" s="69"/>
      <c r="GL2720" s="69"/>
      <c r="GM2720" s="69"/>
      <c r="GN2720" s="69"/>
      <c r="GO2720" s="69"/>
      <c r="GP2720" s="69"/>
      <c r="GQ2720" s="69"/>
      <c r="GR2720" s="69"/>
      <c r="GS2720" s="69"/>
      <c r="GT2720" s="69"/>
      <c r="GU2720" s="69"/>
      <c r="GV2720" s="69"/>
      <c r="GW2720" s="69"/>
      <c r="GX2720" s="69"/>
      <c r="GY2720" s="69"/>
      <c r="GZ2720" s="69"/>
      <c r="HA2720" s="69"/>
      <c r="HB2720" s="69"/>
      <c r="HC2720" s="69"/>
      <c r="HD2720" s="69"/>
      <c r="HE2720" s="69"/>
      <c r="HF2720" s="69"/>
      <c r="HG2720" s="69"/>
      <c r="HH2720" s="69"/>
      <c r="HI2720" s="69"/>
      <c r="HJ2720" s="69"/>
      <c r="HK2720" s="69"/>
      <c r="HL2720" s="69"/>
      <c r="HM2720" s="69"/>
      <c r="HN2720" s="69"/>
      <c r="HO2720" s="69"/>
      <c r="HP2720" s="69"/>
      <c r="HQ2720" s="69"/>
      <c r="HR2720" s="69"/>
      <c r="HS2720" s="69"/>
      <c r="HT2720" s="69"/>
      <c r="HU2720" s="69"/>
      <c r="HV2720" s="69"/>
      <c r="HW2720" s="69"/>
      <c r="HX2720" s="69"/>
      <c r="HY2720" s="69"/>
      <c r="HZ2720" s="69"/>
      <c r="IA2720" s="69"/>
      <c r="IB2720" s="69"/>
      <c r="IC2720" s="69"/>
      <c r="ID2720" s="69"/>
      <c r="IE2720" s="69"/>
      <c r="IF2720" s="69"/>
      <c r="IG2720" s="69"/>
      <c r="IH2720" s="69"/>
      <c r="II2720" s="69"/>
      <c r="IJ2720" s="69"/>
      <c r="IK2720" s="69"/>
      <c r="IL2720" s="69"/>
      <c r="IM2720" s="69"/>
      <c r="IN2720" s="69"/>
    </row>
    <row r="2721" spans="1:248" s="70" customFormat="1" ht="32.1" customHeight="1" x14ac:dyDescent="0.2">
      <c r="A2721" s="112" t="s">
        <v>1510</v>
      </c>
      <c r="B2721" s="83">
        <v>52394</v>
      </c>
      <c r="C2721" s="52" t="s">
        <v>1591</v>
      </c>
      <c r="D2721" s="314">
        <v>41750</v>
      </c>
      <c r="E2721" s="69"/>
      <c r="F2721" s="69"/>
      <c r="G2721" s="69"/>
      <c r="H2721" s="69"/>
      <c r="I2721" s="69"/>
      <c r="J2721" s="69"/>
      <c r="N2721" s="69"/>
      <c r="O2721" s="69"/>
      <c r="P2721" s="69"/>
      <c r="Q2721" s="69"/>
      <c r="R2721" s="69"/>
      <c r="S2721" s="69"/>
      <c r="T2721" s="69"/>
      <c r="U2721" s="69"/>
      <c r="V2721" s="69"/>
      <c r="W2721" s="69"/>
      <c r="X2721" s="69"/>
      <c r="Y2721" s="69"/>
      <c r="Z2721" s="69"/>
      <c r="AA2721" s="69"/>
      <c r="AB2721" s="69"/>
      <c r="AC2721" s="69"/>
      <c r="AD2721" s="69"/>
      <c r="AE2721" s="69"/>
      <c r="AF2721" s="69"/>
      <c r="AG2721" s="69"/>
      <c r="AH2721" s="69"/>
      <c r="AI2721" s="69"/>
      <c r="AJ2721" s="69"/>
      <c r="AK2721" s="69"/>
      <c r="AL2721" s="69"/>
      <c r="AM2721" s="69"/>
      <c r="AN2721" s="69"/>
      <c r="AO2721" s="69"/>
      <c r="AP2721" s="69"/>
      <c r="AQ2721" s="69"/>
      <c r="AR2721" s="69"/>
      <c r="AS2721" s="69"/>
      <c r="AT2721" s="69"/>
      <c r="AU2721" s="69"/>
      <c r="AV2721" s="69"/>
      <c r="AW2721" s="69"/>
      <c r="AX2721" s="69"/>
      <c r="AY2721" s="69"/>
      <c r="AZ2721" s="69"/>
      <c r="BA2721" s="69"/>
      <c r="BB2721" s="69"/>
      <c r="BC2721" s="69"/>
      <c r="BD2721" s="69"/>
      <c r="BE2721" s="69"/>
      <c r="BF2721" s="69"/>
      <c r="BG2721" s="69"/>
      <c r="BH2721" s="69"/>
      <c r="BI2721" s="69"/>
      <c r="BJ2721" s="69"/>
      <c r="BK2721" s="69"/>
      <c r="BL2721" s="69"/>
      <c r="BM2721" s="69"/>
      <c r="BN2721" s="69"/>
      <c r="BO2721" s="69"/>
      <c r="BP2721" s="69"/>
      <c r="BQ2721" s="69"/>
      <c r="BR2721" s="69"/>
      <c r="BS2721" s="69"/>
      <c r="BT2721" s="69"/>
      <c r="BU2721" s="69"/>
      <c r="BV2721" s="69"/>
      <c r="BW2721" s="69"/>
      <c r="BX2721" s="69"/>
      <c r="BY2721" s="69"/>
      <c r="BZ2721" s="69"/>
      <c r="CA2721" s="69"/>
      <c r="CB2721" s="69"/>
      <c r="CC2721" s="69"/>
      <c r="CD2721" s="69"/>
      <c r="CE2721" s="69"/>
      <c r="CF2721" s="69"/>
      <c r="CG2721" s="69"/>
      <c r="CH2721" s="69"/>
      <c r="CI2721" s="69"/>
      <c r="CJ2721" s="69"/>
      <c r="CK2721" s="69"/>
      <c r="CL2721" s="69"/>
      <c r="CM2721" s="69"/>
      <c r="CN2721" s="69"/>
      <c r="CO2721" s="69"/>
      <c r="CP2721" s="69"/>
      <c r="CQ2721" s="69"/>
      <c r="CR2721" s="69"/>
      <c r="CS2721" s="69"/>
      <c r="CT2721" s="69"/>
      <c r="CU2721" s="69"/>
      <c r="CV2721" s="69"/>
      <c r="CW2721" s="69"/>
      <c r="CX2721" s="69"/>
      <c r="CY2721" s="69"/>
      <c r="CZ2721" s="69"/>
      <c r="DA2721" s="69"/>
      <c r="DB2721" s="69"/>
      <c r="DC2721" s="69"/>
      <c r="DD2721" s="69"/>
      <c r="DE2721" s="69"/>
      <c r="DF2721" s="69"/>
      <c r="DG2721" s="69"/>
      <c r="DH2721" s="69"/>
      <c r="DI2721" s="69"/>
      <c r="DJ2721" s="69"/>
      <c r="DK2721" s="69"/>
      <c r="DL2721" s="69"/>
      <c r="DM2721" s="69"/>
      <c r="DN2721" s="69"/>
      <c r="DO2721" s="69"/>
      <c r="DP2721" s="69"/>
      <c r="DQ2721" s="69"/>
      <c r="DR2721" s="69"/>
      <c r="DS2721" s="69"/>
      <c r="DT2721" s="69"/>
      <c r="DU2721" s="69"/>
      <c r="DV2721" s="69"/>
      <c r="DW2721" s="69"/>
      <c r="DX2721" s="69"/>
      <c r="DY2721" s="69"/>
      <c r="DZ2721" s="69"/>
      <c r="EA2721" s="69"/>
      <c r="EB2721" s="69"/>
      <c r="EC2721" s="69"/>
      <c r="ED2721" s="69"/>
      <c r="EE2721" s="69"/>
      <c r="EF2721" s="69"/>
      <c r="EG2721" s="69"/>
      <c r="EH2721" s="69"/>
      <c r="EI2721" s="69"/>
      <c r="EJ2721" s="69"/>
      <c r="EK2721" s="69"/>
      <c r="EL2721" s="69"/>
      <c r="EM2721" s="69"/>
      <c r="EN2721" s="69"/>
      <c r="EO2721" s="69"/>
      <c r="EP2721" s="69"/>
      <c r="EQ2721" s="69"/>
      <c r="ER2721" s="69"/>
      <c r="ES2721" s="69"/>
      <c r="ET2721" s="69"/>
      <c r="EU2721" s="69"/>
      <c r="EV2721" s="69"/>
      <c r="EW2721" s="69"/>
      <c r="EX2721" s="69"/>
      <c r="EY2721" s="69"/>
      <c r="EZ2721" s="69"/>
      <c r="FA2721" s="69"/>
      <c r="FB2721" s="69"/>
      <c r="FC2721" s="69"/>
      <c r="FD2721" s="69"/>
      <c r="FE2721" s="69"/>
      <c r="FF2721" s="69"/>
      <c r="FG2721" s="69"/>
      <c r="FH2721" s="69"/>
      <c r="FI2721" s="69"/>
      <c r="FJ2721" s="69"/>
      <c r="FK2721" s="69"/>
      <c r="FL2721" s="69"/>
      <c r="FM2721" s="69"/>
      <c r="FN2721" s="69"/>
      <c r="FO2721" s="69"/>
      <c r="FP2721" s="69"/>
      <c r="FQ2721" s="69"/>
      <c r="FR2721" s="69"/>
      <c r="FS2721" s="69"/>
      <c r="FT2721" s="69"/>
      <c r="FU2721" s="69"/>
      <c r="FV2721" s="69"/>
      <c r="FW2721" s="69"/>
      <c r="FX2721" s="69"/>
      <c r="FY2721" s="69"/>
      <c r="FZ2721" s="69"/>
      <c r="GA2721" s="69"/>
      <c r="GB2721" s="69"/>
      <c r="GC2721" s="69"/>
      <c r="GD2721" s="69"/>
      <c r="GE2721" s="69"/>
      <c r="GF2721" s="69"/>
      <c r="GG2721" s="69"/>
      <c r="GH2721" s="69"/>
      <c r="GI2721" s="69"/>
      <c r="GJ2721" s="69"/>
      <c r="GK2721" s="69"/>
      <c r="GL2721" s="69"/>
      <c r="GM2721" s="69"/>
      <c r="GN2721" s="69"/>
      <c r="GO2721" s="69"/>
      <c r="GP2721" s="69"/>
      <c r="GQ2721" s="69"/>
      <c r="GR2721" s="69"/>
      <c r="GS2721" s="69"/>
      <c r="GT2721" s="69"/>
      <c r="GU2721" s="69"/>
      <c r="GV2721" s="69"/>
      <c r="GW2721" s="69"/>
      <c r="GX2721" s="69"/>
      <c r="GY2721" s="69"/>
      <c r="GZ2721" s="69"/>
      <c r="HA2721" s="69"/>
      <c r="HB2721" s="69"/>
      <c r="HC2721" s="69"/>
      <c r="HD2721" s="69"/>
      <c r="HE2721" s="69"/>
      <c r="HF2721" s="69"/>
      <c r="HG2721" s="69"/>
      <c r="HH2721" s="69"/>
      <c r="HI2721" s="69"/>
      <c r="HJ2721" s="69"/>
      <c r="HK2721" s="69"/>
      <c r="HL2721" s="69"/>
      <c r="HM2721" s="69"/>
      <c r="HN2721" s="69"/>
      <c r="HO2721" s="69"/>
      <c r="HP2721" s="69"/>
      <c r="HQ2721" s="69"/>
      <c r="HR2721" s="69"/>
      <c r="HS2721" s="69"/>
      <c r="HT2721" s="69"/>
      <c r="HU2721" s="69"/>
      <c r="HV2721" s="69"/>
      <c r="HW2721" s="69"/>
      <c r="HX2721" s="69"/>
      <c r="HY2721" s="69"/>
      <c r="HZ2721" s="69"/>
      <c r="IA2721" s="69"/>
      <c r="IB2721" s="69"/>
      <c r="IC2721" s="69"/>
      <c r="ID2721" s="69"/>
      <c r="IE2721" s="69"/>
      <c r="IF2721" s="69"/>
      <c r="IG2721" s="69"/>
      <c r="IH2721" s="69"/>
      <c r="II2721" s="69"/>
      <c r="IJ2721" s="69"/>
      <c r="IK2721" s="69"/>
      <c r="IL2721" s="69"/>
      <c r="IM2721" s="69"/>
      <c r="IN2721" s="69"/>
    </row>
    <row r="2722" spans="1:248" s="70" customFormat="1" ht="15.95" customHeight="1" x14ac:dyDescent="0.2">
      <c r="A2722" s="112" t="s">
        <v>1510</v>
      </c>
      <c r="B2722" s="83">
        <v>52395</v>
      </c>
      <c r="C2722" s="52" t="s">
        <v>1592</v>
      </c>
      <c r="D2722" s="314">
        <v>35500</v>
      </c>
      <c r="E2722" s="69"/>
      <c r="F2722" s="69"/>
      <c r="G2722" s="69"/>
      <c r="H2722" s="69"/>
      <c r="I2722" s="69"/>
      <c r="J2722" s="69"/>
      <c r="N2722" s="69"/>
      <c r="O2722" s="69"/>
      <c r="P2722" s="69"/>
      <c r="Q2722" s="69"/>
      <c r="R2722" s="69"/>
      <c r="S2722" s="69"/>
      <c r="T2722" s="69"/>
      <c r="U2722" s="69"/>
      <c r="V2722" s="69"/>
      <c r="W2722" s="69"/>
      <c r="X2722" s="69"/>
      <c r="Y2722" s="69"/>
      <c r="Z2722" s="69"/>
      <c r="AA2722" s="69"/>
      <c r="AB2722" s="69"/>
      <c r="AC2722" s="69"/>
      <c r="AD2722" s="69"/>
      <c r="AE2722" s="69"/>
      <c r="AF2722" s="69"/>
      <c r="AG2722" s="69"/>
      <c r="AH2722" s="69"/>
      <c r="AI2722" s="69"/>
      <c r="AJ2722" s="69"/>
      <c r="AK2722" s="69"/>
      <c r="AL2722" s="69"/>
      <c r="AM2722" s="69"/>
      <c r="AN2722" s="69"/>
      <c r="AO2722" s="69"/>
      <c r="AP2722" s="69"/>
      <c r="AQ2722" s="69"/>
      <c r="AR2722" s="69"/>
      <c r="AS2722" s="69"/>
      <c r="AT2722" s="69"/>
      <c r="AU2722" s="69"/>
      <c r="AV2722" s="69"/>
      <c r="AW2722" s="69"/>
      <c r="AX2722" s="69"/>
      <c r="AY2722" s="69"/>
      <c r="AZ2722" s="69"/>
      <c r="BA2722" s="69"/>
      <c r="BB2722" s="69"/>
      <c r="BC2722" s="69"/>
      <c r="BD2722" s="69"/>
      <c r="BE2722" s="69"/>
      <c r="BF2722" s="69"/>
      <c r="BG2722" s="69"/>
      <c r="BH2722" s="69"/>
      <c r="BI2722" s="69"/>
      <c r="BJ2722" s="69"/>
      <c r="BK2722" s="69"/>
      <c r="BL2722" s="69"/>
      <c r="BM2722" s="69"/>
      <c r="BN2722" s="69"/>
      <c r="BO2722" s="69"/>
      <c r="BP2722" s="69"/>
      <c r="BQ2722" s="69"/>
      <c r="BR2722" s="69"/>
      <c r="BS2722" s="69"/>
      <c r="BT2722" s="69"/>
      <c r="BU2722" s="69"/>
      <c r="BV2722" s="69"/>
      <c r="BW2722" s="69"/>
      <c r="BX2722" s="69"/>
      <c r="BY2722" s="69"/>
      <c r="BZ2722" s="69"/>
      <c r="CA2722" s="69"/>
      <c r="CB2722" s="69"/>
      <c r="CC2722" s="69"/>
      <c r="CD2722" s="69"/>
      <c r="CE2722" s="69"/>
      <c r="CF2722" s="69"/>
      <c r="CG2722" s="69"/>
      <c r="CH2722" s="69"/>
      <c r="CI2722" s="69"/>
      <c r="CJ2722" s="69"/>
      <c r="CK2722" s="69"/>
      <c r="CL2722" s="69"/>
      <c r="CM2722" s="69"/>
      <c r="CN2722" s="69"/>
      <c r="CO2722" s="69"/>
      <c r="CP2722" s="69"/>
      <c r="CQ2722" s="69"/>
      <c r="CR2722" s="69"/>
      <c r="CS2722" s="69"/>
      <c r="CT2722" s="69"/>
      <c r="CU2722" s="69"/>
      <c r="CV2722" s="69"/>
      <c r="CW2722" s="69"/>
      <c r="CX2722" s="69"/>
      <c r="CY2722" s="69"/>
      <c r="CZ2722" s="69"/>
      <c r="DA2722" s="69"/>
      <c r="DB2722" s="69"/>
      <c r="DC2722" s="69"/>
      <c r="DD2722" s="69"/>
      <c r="DE2722" s="69"/>
      <c r="DF2722" s="69"/>
      <c r="DG2722" s="69"/>
      <c r="DH2722" s="69"/>
      <c r="DI2722" s="69"/>
      <c r="DJ2722" s="69"/>
      <c r="DK2722" s="69"/>
      <c r="DL2722" s="69"/>
      <c r="DM2722" s="69"/>
      <c r="DN2722" s="69"/>
      <c r="DO2722" s="69"/>
      <c r="DP2722" s="69"/>
      <c r="DQ2722" s="69"/>
      <c r="DR2722" s="69"/>
      <c r="DS2722" s="69"/>
      <c r="DT2722" s="69"/>
      <c r="DU2722" s="69"/>
      <c r="DV2722" s="69"/>
      <c r="DW2722" s="69"/>
      <c r="DX2722" s="69"/>
      <c r="DY2722" s="69"/>
      <c r="DZ2722" s="69"/>
      <c r="EA2722" s="69"/>
      <c r="EB2722" s="69"/>
      <c r="EC2722" s="69"/>
      <c r="ED2722" s="69"/>
      <c r="EE2722" s="69"/>
      <c r="EF2722" s="69"/>
      <c r="EG2722" s="69"/>
      <c r="EH2722" s="69"/>
      <c r="EI2722" s="69"/>
      <c r="EJ2722" s="69"/>
      <c r="EK2722" s="69"/>
      <c r="EL2722" s="69"/>
      <c r="EM2722" s="69"/>
      <c r="EN2722" s="69"/>
      <c r="EO2722" s="69"/>
      <c r="EP2722" s="69"/>
      <c r="EQ2722" s="69"/>
      <c r="ER2722" s="69"/>
      <c r="ES2722" s="69"/>
      <c r="ET2722" s="69"/>
      <c r="EU2722" s="69"/>
      <c r="EV2722" s="69"/>
      <c r="EW2722" s="69"/>
      <c r="EX2722" s="69"/>
      <c r="EY2722" s="69"/>
      <c r="EZ2722" s="69"/>
      <c r="FA2722" s="69"/>
      <c r="FB2722" s="69"/>
      <c r="FC2722" s="69"/>
      <c r="FD2722" s="69"/>
      <c r="FE2722" s="69"/>
      <c r="FF2722" s="69"/>
      <c r="FG2722" s="69"/>
      <c r="FH2722" s="69"/>
      <c r="FI2722" s="69"/>
      <c r="FJ2722" s="69"/>
      <c r="FK2722" s="69"/>
      <c r="FL2722" s="69"/>
      <c r="FM2722" s="69"/>
      <c r="FN2722" s="69"/>
      <c r="FO2722" s="69"/>
      <c r="FP2722" s="69"/>
      <c r="FQ2722" s="69"/>
      <c r="FR2722" s="69"/>
      <c r="FS2722" s="69"/>
      <c r="FT2722" s="69"/>
      <c r="FU2722" s="69"/>
      <c r="FV2722" s="69"/>
      <c r="FW2722" s="69"/>
      <c r="FX2722" s="69"/>
      <c r="FY2722" s="69"/>
      <c r="FZ2722" s="69"/>
      <c r="GA2722" s="69"/>
      <c r="GB2722" s="69"/>
      <c r="GC2722" s="69"/>
      <c r="GD2722" s="69"/>
      <c r="GE2722" s="69"/>
      <c r="GF2722" s="69"/>
      <c r="GG2722" s="69"/>
      <c r="GH2722" s="69"/>
      <c r="GI2722" s="69"/>
      <c r="GJ2722" s="69"/>
      <c r="GK2722" s="69"/>
      <c r="GL2722" s="69"/>
      <c r="GM2722" s="69"/>
      <c r="GN2722" s="69"/>
      <c r="GO2722" s="69"/>
      <c r="GP2722" s="69"/>
      <c r="GQ2722" s="69"/>
      <c r="GR2722" s="69"/>
      <c r="GS2722" s="69"/>
      <c r="GT2722" s="69"/>
      <c r="GU2722" s="69"/>
      <c r="GV2722" s="69"/>
      <c r="GW2722" s="69"/>
      <c r="GX2722" s="69"/>
      <c r="GY2722" s="69"/>
      <c r="GZ2722" s="69"/>
      <c r="HA2722" s="69"/>
      <c r="HB2722" s="69"/>
      <c r="HC2722" s="69"/>
      <c r="HD2722" s="69"/>
      <c r="HE2722" s="69"/>
      <c r="HF2722" s="69"/>
      <c r="HG2722" s="69"/>
      <c r="HH2722" s="69"/>
      <c r="HI2722" s="69"/>
      <c r="HJ2722" s="69"/>
      <c r="HK2722" s="69"/>
      <c r="HL2722" s="69"/>
      <c r="HM2722" s="69"/>
      <c r="HN2722" s="69"/>
      <c r="HO2722" s="69"/>
      <c r="HP2722" s="69"/>
      <c r="HQ2722" s="69"/>
      <c r="HR2722" s="69"/>
      <c r="HS2722" s="69"/>
      <c r="HT2722" s="69"/>
      <c r="HU2722" s="69"/>
      <c r="HV2722" s="69"/>
      <c r="HW2722" s="69"/>
      <c r="HX2722" s="69"/>
      <c r="HY2722" s="69"/>
      <c r="HZ2722" s="69"/>
      <c r="IA2722" s="69"/>
      <c r="IB2722" s="69"/>
      <c r="IC2722" s="69"/>
      <c r="ID2722" s="69"/>
      <c r="IE2722" s="69"/>
      <c r="IF2722" s="69"/>
      <c r="IG2722" s="69"/>
      <c r="IH2722" s="69"/>
      <c r="II2722" s="69"/>
      <c r="IJ2722" s="69"/>
      <c r="IK2722" s="69"/>
      <c r="IL2722" s="69"/>
      <c r="IM2722" s="69"/>
      <c r="IN2722" s="69"/>
    </row>
    <row r="2723" spans="1:248" s="70" customFormat="1" ht="32.1" customHeight="1" x14ac:dyDescent="0.2">
      <c r="A2723" s="112" t="s">
        <v>1510</v>
      </c>
      <c r="B2723" s="83">
        <v>52396</v>
      </c>
      <c r="C2723" s="52" t="s">
        <v>1593</v>
      </c>
      <c r="D2723" s="314">
        <v>37200</v>
      </c>
      <c r="E2723" s="69"/>
      <c r="F2723" s="69"/>
      <c r="G2723" s="69"/>
      <c r="H2723" s="69"/>
      <c r="I2723" s="69"/>
      <c r="J2723" s="69"/>
      <c r="N2723" s="69"/>
      <c r="O2723" s="69"/>
      <c r="P2723" s="69"/>
      <c r="Q2723" s="69"/>
      <c r="R2723" s="69"/>
      <c r="S2723" s="69"/>
      <c r="T2723" s="69"/>
      <c r="U2723" s="69"/>
      <c r="V2723" s="69"/>
      <c r="W2723" s="69"/>
      <c r="X2723" s="69"/>
      <c r="Y2723" s="69"/>
      <c r="Z2723" s="69"/>
      <c r="AA2723" s="69"/>
      <c r="AB2723" s="69"/>
      <c r="AC2723" s="69"/>
      <c r="AD2723" s="69"/>
      <c r="AE2723" s="69"/>
      <c r="AF2723" s="69"/>
      <c r="AG2723" s="69"/>
      <c r="AH2723" s="69"/>
      <c r="AI2723" s="69"/>
      <c r="AJ2723" s="69"/>
      <c r="AK2723" s="69"/>
      <c r="AL2723" s="69"/>
      <c r="AM2723" s="69"/>
      <c r="AN2723" s="69"/>
      <c r="AO2723" s="69"/>
      <c r="AP2723" s="69"/>
      <c r="AQ2723" s="69"/>
      <c r="AR2723" s="69"/>
      <c r="AS2723" s="69"/>
      <c r="AT2723" s="69"/>
      <c r="AU2723" s="69"/>
      <c r="AV2723" s="69"/>
      <c r="AW2723" s="69"/>
      <c r="AX2723" s="69"/>
      <c r="AY2723" s="69"/>
      <c r="AZ2723" s="69"/>
      <c r="BA2723" s="69"/>
      <c r="BB2723" s="69"/>
      <c r="BC2723" s="69"/>
      <c r="BD2723" s="69"/>
      <c r="BE2723" s="69"/>
      <c r="BF2723" s="69"/>
      <c r="BG2723" s="69"/>
      <c r="BH2723" s="69"/>
      <c r="BI2723" s="69"/>
      <c r="BJ2723" s="69"/>
      <c r="BK2723" s="69"/>
      <c r="BL2723" s="69"/>
      <c r="BM2723" s="69"/>
      <c r="BN2723" s="69"/>
      <c r="BO2723" s="69"/>
      <c r="BP2723" s="69"/>
      <c r="BQ2723" s="69"/>
      <c r="BR2723" s="69"/>
      <c r="BS2723" s="69"/>
      <c r="BT2723" s="69"/>
      <c r="BU2723" s="69"/>
      <c r="BV2723" s="69"/>
      <c r="BW2723" s="69"/>
      <c r="BX2723" s="69"/>
      <c r="BY2723" s="69"/>
      <c r="BZ2723" s="69"/>
      <c r="CA2723" s="69"/>
      <c r="CB2723" s="69"/>
      <c r="CC2723" s="69"/>
      <c r="CD2723" s="69"/>
      <c r="CE2723" s="69"/>
      <c r="CF2723" s="69"/>
      <c r="CG2723" s="69"/>
      <c r="CH2723" s="69"/>
      <c r="CI2723" s="69"/>
      <c r="CJ2723" s="69"/>
      <c r="CK2723" s="69"/>
      <c r="CL2723" s="69"/>
      <c r="CM2723" s="69"/>
      <c r="CN2723" s="69"/>
      <c r="CO2723" s="69"/>
      <c r="CP2723" s="69"/>
      <c r="CQ2723" s="69"/>
      <c r="CR2723" s="69"/>
      <c r="CS2723" s="69"/>
      <c r="CT2723" s="69"/>
      <c r="CU2723" s="69"/>
      <c r="CV2723" s="69"/>
      <c r="CW2723" s="69"/>
      <c r="CX2723" s="69"/>
      <c r="CY2723" s="69"/>
      <c r="CZ2723" s="69"/>
      <c r="DA2723" s="69"/>
      <c r="DB2723" s="69"/>
      <c r="DC2723" s="69"/>
      <c r="DD2723" s="69"/>
      <c r="DE2723" s="69"/>
      <c r="DF2723" s="69"/>
      <c r="DG2723" s="69"/>
      <c r="DH2723" s="69"/>
      <c r="DI2723" s="69"/>
      <c r="DJ2723" s="69"/>
      <c r="DK2723" s="69"/>
      <c r="DL2723" s="69"/>
      <c r="DM2723" s="69"/>
      <c r="DN2723" s="69"/>
      <c r="DO2723" s="69"/>
      <c r="DP2723" s="69"/>
      <c r="DQ2723" s="69"/>
      <c r="DR2723" s="69"/>
      <c r="DS2723" s="69"/>
      <c r="DT2723" s="69"/>
      <c r="DU2723" s="69"/>
      <c r="DV2723" s="69"/>
      <c r="DW2723" s="69"/>
      <c r="DX2723" s="69"/>
      <c r="DY2723" s="69"/>
      <c r="DZ2723" s="69"/>
      <c r="EA2723" s="69"/>
      <c r="EB2723" s="69"/>
      <c r="EC2723" s="69"/>
      <c r="ED2723" s="69"/>
      <c r="EE2723" s="69"/>
      <c r="EF2723" s="69"/>
      <c r="EG2723" s="69"/>
      <c r="EH2723" s="69"/>
      <c r="EI2723" s="69"/>
      <c r="EJ2723" s="69"/>
      <c r="EK2723" s="69"/>
      <c r="EL2723" s="69"/>
      <c r="EM2723" s="69"/>
      <c r="EN2723" s="69"/>
      <c r="EO2723" s="69"/>
      <c r="EP2723" s="69"/>
      <c r="EQ2723" s="69"/>
      <c r="ER2723" s="69"/>
      <c r="ES2723" s="69"/>
      <c r="ET2723" s="69"/>
      <c r="EU2723" s="69"/>
      <c r="EV2723" s="69"/>
      <c r="EW2723" s="69"/>
      <c r="EX2723" s="69"/>
      <c r="EY2723" s="69"/>
      <c r="EZ2723" s="69"/>
      <c r="FA2723" s="69"/>
      <c r="FB2723" s="69"/>
      <c r="FC2723" s="69"/>
      <c r="FD2723" s="69"/>
      <c r="FE2723" s="69"/>
      <c r="FF2723" s="69"/>
      <c r="FG2723" s="69"/>
      <c r="FH2723" s="69"/>
      <c r="FI2723" s="69"/>
      <c r="FJ2723" s="69"/>
      <c r="FK2723" s="69"/>
      <c r="FL2723" s="69"/>
      <c r="FM2723" s="69"/>
      <c r="FN2723" s="69"/>
      <c r="FO2723" s="69"/>
      <c r="FP2723" s="69"/>
      <c r="FQ2723" s="69"/>
      <c r="FR2723" s="69"/>
      <c r="FS2723" s="69"/>
      <c r="FT2723" s="69"/>
      <c r="FU2723" s="69"/>
      <c r="FV2723" s="69"/>
      <c r="FW2723" s="69"/>
      <c r="FX2723" s="69"/>
      <c r="FY2723" s="69"/>
      <c r="FZ2723" s="69"/>
      <c r="GA2723" s="69"/>
      <c r="GB2723" s="69"/>
      <c r="GC2723" s="69"/>
      <c r="GD2723" s="69"/>
      <c r="GE2723" s="69"/>
      <c r="GF2723" s="69"/>
      <c r="GG2723" s="69"/>
      <c r="GH2723" s="69"/>
      <c r="GI2723" s="69"/>
      <c r="GJ2723" s="69"/>
      <c r="GK2723" s="69"/>
      <c r="GL2723" s="69"/>
      <c r="GM2723" s="69"/>
      <c r="GN2723" s="69"/>
      <c r="GO2723" s="69"/>
      <c r="GP2723" s="69"/>
      <c r="GQ2723" s="69"/>
      <c r="GR2723" s="69"/>
      <c r="GS2723" s="69"/>
      <c r="GT2723" s="69"/>
      <c r="GU2723" s="69"/>
      <c r="GV2723" s="69"/>
      <c r="GW2723" s="69"/>
      <c r="GX2723" s="69"/>
      <c r="GY2723" s="69"/>
      <c r="GZ2723" s="69"/>
      <c r="HA2723" s="69"/>
      <c r="HB2723" s="69"/>
      <c r="HC2723" s="69"/>
      <c r="HD2723" s="69"/>
      <c r="HE2723" s="69"/>
      <c r="HF2723" s="69"/>
      <c r="HG2723" s="69"/>
      <c r="HH2723" s="69"/>
      <c r="HI2723" s="69"/>
      <c r="HJ2723" s="69"/>
      <c r="HK2723" s="69"/>
      <c r="HL2723" s="69"/>
      <c r="HM2723" s="69"/>
      <c r="HN2723" s="69"/>
      <c r="HO2723" s="69"/>
      <c r="HP2723" s="69"/>
      <c r="HQ2723" s="69"/>
      <c r="HR2723" s="69"/>
      <c r="HS2723" s="69"/>
      <c r="HT2723" s="69"/>
      <c r="HU2723" s="69"/>
      <c r="HV2723" s="69"/>
      <c r="HW2723" s="69"/>
      <c r="HX2723" s="69"/>
      <c r="HY2723" s="69"/>
      <c r="HZ2723" s="69"/>
      <c r="IA2723" s="69"/>
      <c r="IB2723" s="69"/>
      <c r="IC2723" s="69"/>
      <c r="ID2723" s="69"/>
      <c r="IE2723" s="69"/>
      <c r="IF2723" s="69"/>
      <c r="IG2723" s="69"/>
      <c r="IH2723" s="69"/>
      <c r="II2723" s="69"/>
      <c r="IJ2723" s="69"/>
      <c r="IK2723" s="69"/>
      <c r="IL2723" s="69"/>
      <c r="IM2723" s="69"/>
      <c r="IN2723" s="69"/>
    </row>
    <row r="2724" spans="1:248" s="70" customFormat="1" ht="32.1" customHeight="1" x14ac:dyDescent="0.2">
      <c r="A2724" s="112" t="s">
        <v>1510</v>
      </c>
      <c r="B2724" s="83">
        <v>52397</v>
      </c>
      <c r="C2724" s="52" t="s">
        <v>1594</v>
      </c>
      <c r="D2724" s="314">
        <v>25850</v>
      </c>
      <c r="E2724" s="69"/>
      <c r="F2724" s="69"/>
      <c r="G2724" s="69"/>
      <c r="H2724" s="69"/>
      <c r="I2724" s="69"/>
      <c r="J2724" s="69"/>
      <c r="N2724" s="69"/>
      <c r="O2724" s="69"/>
      <c r="P2724" s="69"/>
      <c r="Q2724" s="69"/>
      <c r="R2724" s="69"/>
      <c r="S2724" s="69"/>
      <c r="T2724" s="69"/>
      <c r="U2724" s="69"/>
      <c r="V2724" s="69"/>
      <c r="W2724" s="69"/>
      <c r="X2724" s="69"/>
      <c r="Y2724" s="69"/>
      <c r="Z2724" s="69"/>
      <c r="AA2724" s="69"/>
      <c r="AB2724" s="69"/>
      <c r="AC2724" s="69"/>
      <c r="AD2724" s="69"/>
      <c r="AE2724" s="69"/>
      <c r="AF2724" s="69"/>
      <c r="AG2724" s="69"/>
      <c r="AH2724" s="69"/>
      <c r="AI2724" s="69"/>
      <c r="AJ2724" s="69"/>
      <c r="AK2724" s="69"/>
      <c r="AL2724" s="69"/>
      <c r="AM2724" s="69"/>
      <c r="AN2724" s="69"/>
      <c r="AO2724" s="69"/>
      <c r="AP2724" s="69"/>
      <c r="AQ2724" s="69"/>
      <c r="AR2724" s="69"/>
      <c r="AS2724" s="69"/>
      <c r="AT2724" s="69"/>
      <c r="AU2724" s="69"/>
      <c r="AV2724" s="69"/>
      <c r="AW2724" s="69"/>
      <c r="AX2724" s="69"/>
      <c r="AY2724" s="69"/>
      <c r="AZ2724" s="69"/>
      <c r="BA2724" s="69"/>
      <c r="BB2724" s="69"/>
      <c r="BC2724" s="69"/>
      <c r="BD2724" s="69"/>
      <c r="BE2724" s="69"/>
      <c r="BF2724" s="69"/>
      <c r="BG2724" s="69"/>
      <c r="BH2724" s="69"/>
      <c r="BI2724" s="69"/>
      <c r="BJ2724" s="69"/>
      <c r="BK2724" s="69"/>
      <c r="BL2724" s="69"/>
      <c r="BM2724" s="69"/>
      <c r="BN2724" s="69"/>
      <c r="BO2724" s="69"/>
      <c r="BP2724" s="69"/>
      <c r="BQ2724" s="69"/>
      <c r="BR2724" s="69"/>
      <c r="BS2724" s="69"/>
      <c r="BT2724" s="69"/>
      <c r="BU2724" s="69"/>
      <c r="BV2724" s="69"/>
      <c r="BW2724" s="69"/>
      <c r="BX2724" s="69"/>
      <c r="BY2724" s="69"/>
      <c r="BZ2724" s="69"/>
      <c r="CA2724" s="69"/>
      <c r="CB2724" s="69"/>
      <c r="CC2724" s="69"/>
      <c r="CD2724" s="69"/>
      <c r="CE2724" s="69"/>
      <c r="CF2724" s="69"/>
      <c r="CG2724" s="69"/>
      <c r="CH2724" s="69"/>
      <c r="CI2724" s="69"/>
      <c r="CJ2724" s="69"/>
      <c r="CK2724" s="69"/>
      <c r="CL2724" s="69"/>
      <c r="CM2724" s="69"/>
      <c r="CN2724" s="69"/>
      <c r="CO2724" s="69"/>
      <c r="CP2724" s="69"/>
      <c r="CQ2724" s="69"/>
      <c r="CR2724" s="69"/>
      <c r="CS2724" s="69"/>
      <c r="CT2724" s="69"/>
      <c r="CU2724" s="69"/>
      <c r="CV2724" s="69"/>
      <c r="CW2724" s="69"/>
      <c r="CX2724" s="69"/>
      <c r="CY2724" s="69"/>
      <c r="CZ2724" s="69"/>
      <c r="DA2724" s="69"/>
      <c r="DB2724" s="69"/>
      <c r="DC2724" s="69"/>
      <c r="DD2724" s="69"/>
      <c r="DE2724" s="69"/>
      <c r="DF2724" s="69"/>
      <c r="DG2724" s="69"/>
      <c r="DH2724" s="69"/>
      <c r="DI2724" s="69"/>
      <c r="DJ2724" s="69"/>
      <c r="DK2724" s="69"/>
      <c r="DL2724" s="69"/>
      <c r="DM2724" s="69"/>
      <c r="DN2724" s="69"/>
      <c r="DO2724" s="69"/>
      <c r="DP2724" s="69"/>
      <c r="DQ2724" s="69"/>
      <c r="DR2724" s="69"/>
      <c r="DS2724" s="69"/>
      <c r="DT2724" s="69"/>
      <c r="DU2724" s="69"/>
      <c r="DV2724" s="69"/>
      <c r="DW2724" s="69"/>
      <c r="DX2724" s="69"/>
      <c r="DY2724" s="69"/>
      <c r="DZ2724" s="69"/>
      <c r="EA2724" s="69"/>
      <c r="EB2724" s="69"/>
      <c r="EC2724" s="69"/>
      <c r="ED2724" s="69"/>
      <c r="EE2724" s="69"/>
      <c r="EF2724" s="69"/>
      <c r="EG2724" s="69"/>
      <c r="EH2724" s="69"/>
      <c r="EI2724" s="69"/>
      <c r="EJ2724" s="69"/>
      <c r="EK2724" s="69"/>
      <c r="EL2724" s="69"/>
      <c r="EM2724" s="69"/>
      <c r="EN2724" s="69"/>
      <c r="EO2724" s="69"/>
      <c r="EP2724" s="69"/>
      <c r="EQ2724" s="69"/>
      <c r="ER2724" s="69"/>
      <c r="ES2724" s="69"/>
      <c r="ET2724" s="69"/>
      <c r="EU2724" s="69"/>
      <c r="EV2724" s="69"/>
      <c r="EW2724" s="69"/>
      <c r="EX2724" s="69"/>
      <c r="EY2724" s="69"/>
      <c r="EZ2724" s="69"/>
      <c r="FA2724" s="69"/>
      <c r="FB2724" s="69"/>
      <c r="FC2724" s="69"/>
      <c r="FD2724" s="69"/>
      <c r="FE2724" s="69"/>
      <c r="FF2724" s="69"/>
      <c r="FG2724" s="69"/>
      <c r="FH2724" s="69"/>
      <c r="FI2724" s="69"/>
      <c r="FJ2724" s="69"/>
      <c r="FK2724" s="69"/>
      <c r="FL2724" s="69"/>
      <c r="FM2724" s="69"/>
      <c r="FN2724" s="69"/>
      <c r="FO2724" s="69"/>
      <c r="FP2724" s="69"/>
      <c r="FQ2724" s="69"/>
      <c r="FR2724" s="69"/>
      <c r="FS2724" s="69"/>
      <c r="FT2724" s="69"/>
      <c r="FU2724" s="69"/>
      <c r="FV2724" s="69"/>
      <c r="FW2724" s="69"/>
      <c r="FX2724" s="69"/>
      <c r="FY2724" s="69"/>
      <c r="FZ2724" s="69"/>
      <c r="GA2724" s="69"/>
      <c r="GB2724" s="69"/>
      <c r="GC2724" s="69"/>
      <c r="GD2724" s="69"/>
      <c r="GE2724" s="69"/>
      <c r="GF2724" s="69"/>
      <c r="GG2724" s="69"/>
      <c r="GH2724" s="69"/>
      <c r="GI2724" s="69"/>
      <c r="GJ2724" s="69"/>
      <c r="GK2724" s="69"/>
      <c r="GL2724" s="69"/>
      <c r="GM2724" s="69"/>
      <c r="GN2724" s="69"/>
      <c r="GO2724" s="69"/>
      <c r="GP2724" s="69"/>
      <c r="GQ2724" s="69"/>
      <c r="GR2724" s="69"/>
      <c r="GS2724" s="69"/>
      <c r="GT2724" s="69"/>
      <c r="GU2724" s="69"/>
      <c r="GV2724" s="69"/>
      <c r="GW2724" s="69"/>
      <c r="GX2724" s="69"/>
      <c r="GY2724" s="69"/>
      <c r="GZ2724" s="69"/>
      <c r="HA2724" s="69"/>
      <c r="HB2724" s="69"/>
      <c r="HC2724" s="69"/>
      <c r="HD2724" s="69"/>
      <c r="HE2724" s="69"/>
      <c r="HF2724" s="69"/>
      <c r="HG2724" s="69"/>
      <c r="HH2724" s="69"/>
      <c r="HI2724" s="69"/>
      <c r="HJ2724" s="69"/>
      <c r="HK2724" s="69"/>
      <c r="HL2724" s="69"/>
      <c r="HM2724" s="69"/>
      <c r="HN2724" s="69"/>
      <c r="HO2724" s="69"/>
      <c r="HP2724" s="69"/>
      <c r="HQ2724" s="69"/>
      <c r="HR2724" s="69"/>
      <c r="HS2724" s="69"/>
      <c r="HT2724" s="69"/>
      <c r="HU2724" s="69"/>
      <c r="HV2724" s="69"/>
      <c r="HW2724" s="69"/>
      <c r="HX2724" s="69"/>
      <c r="HY2724" s="69"/>
      <c r="HZ2724" s="69"/>
      <c r="IA2724" s="69"/>
      <c r="IB2724" s="69"/>
      <c r="IC2724" s="69"/>
      <c r="ID2724" s="69"/>
      <c r="IE2724" s="69"/>
      <c r="IF2724" s="69"/>
      <c r="IG2724" s="69"/>
      <c r="IH2724" s="69"/>
      <c r="II2724" s="69"/>
      <c r="IJ2724" s="69"/>
      <c r="IK2724" s="69"/>
      <c r="IL2724" s="69"/>
      <c r="IM2724" s="69"/>
      <c r="IN2724" s="69"/>
    </row>
    <row r="2725" spans="1:248" s="70" customFormat="1" ht="32.1" customHeight="1" x14ac:dyDescent="0.2">
      <c r="A2725" s="33" t="s">
        <v>1595</v>
      </c>
      <c r="B2725" s="83">
        <v>52398</v>
      </c>
      <c r="C2725" s="34" t="s">
        <v>1596</v>
      </c>
      <c r="D2725" s="314">
        <v>42300</v>
      </c>
      <c r="E2725" s="69"/>
      <c r="F2725" s="69"/>
      <c r="G2725" s="69"/>
      <c r="H2725" s="69"/>
      <c r="I2725" s="69"/>
      <c r="J2725" s="69"/>
      <c r="N2725" s="69"/>
      <c r="O2725" s="69"/>
      <c r="P2725" s="69"/>
      <c r="Q2725" s="69"/>
      <c r="R2725" s="69"/>
      <c r="S2725" s="69"/>
      <c r="T2725" s="69"/>
      <c r="U2725" s="69"/>
      <c r="V2725" s="69"/>
      <c r="W2725" s="69"/>
      <c r="X2725" s="69"/>
      <c r="Y2725" s="69"/>
      <c r="Z2725" s="69"/>
      <c r="AA2725" s="69"/>
      <c r="AB2725" s="69"/>
      <c r="AC2725" s="69"/>
      <c r="AD2725" s="69"/>
      <c r="AE2725" s="69"/>
      <c r="AF2725" s="69"/>
      <c r="AG2725" s="69"/>
      <c r="AH2725" s="69"/>
      <c r="AI2725" s="69"/>
      <c r="AJ2725" s="69"/>
      <c r="AK2725" s="69"/>
      <c r="AL2725" s="69"/>
      <c r="AM2725" s="69"/>
      <c r="AN2725" s="69"/>
      <c r="AO2725" s="69"/>
      <c r="AP2725" s="69"/>
      <c r="AQ2725" s="69"/>
      <c r="AR2725" s="69"/>
      <c r="AS2725" s="69"/>
      <c r="AT2725" s="69"/>
      <c r="AU2725" s="69"/>
      <c r="AV2725" s="69"/>
      <c r="AW2725" s="69"/>
      <c r="AX2725" s="69"/>
      <c r="AY2725" s="69"/>
      <c r="AZ2725" s="69"/>
      <c r="BA2725" s="69"/>
      <c r="BB2725" s="69"/>
      <c r="BC2725" s="69"/>
      <c r="BD2725" s="69"/>
      <c r="BE2725" s="69"/>
      <c r="BF2725" s="69"/>
      <c r="BG2725" s="69"/>
      <c r="BH2725" s="69"/>
      <c r="BI2725" s="69"/>
      <c r="BJ2725" s="69"/>
      <c r="BK2725" s="69"/>
      <c r="BL2725" s="69"/>
      <c r="BM2725" s="69"/>
      <c r="BN2725" s="69"/>
      <c r="BO2725" s="69"/>
      <c r="BP2725" s="69"/>
      <c r="BQ2725" s="69"/>
      <c r="BR2725" s="69"/>
      <c r="BS2725" s="69"/>
      <c r="BT2725" s="69"/>
      <c r="BU2725" s="69"/>
      <c r="BV2725" s="69"/>
      <c r="BW2725" s="69"/>
      <c r="BX2725" s="69"/>
      <c r="BY2725" s="69"/>
      <c r="BZ2725" s="69"/>
      <c r="CA2725" s="69"/>
      <c r="CB2725" s="69"/>
      <c r="CC2725" s="69"/>
      <c r="CD2725" s="69"/>
      <c r="CE2725" s="69"/>
      <c r="CF2725" s="69"/>
      <c r="CG2725" s="69"/>
      <c r="CH2725" s="69"/>
      <c r="CI2725" s="69"/>
      <c r="CJ2725" s="69"/>
      <c r="CK2725" s="69"/>
      <c r="CL2725" s="69"/>
      <c r="CM2725" s="69"/>
      <c r="CN2725" s="69"/>
      <c r="CO2725" s="69"/>
      <c r="CP2725" s="69"/>
      <c r="CQ2725" s="69"/>
      <c r="CR2725" s="69"/>
      <c r="CS2725" s="69"/>
      <c r="CT2725" s="69"/>
      <c r="CU2725" s="69"/>
      <c r="CV2725" s="69"/>
      <c r="CW2725" s="69"/>
      <c r="CX2725" s="69"/>
      <c r="CY2725" s="69"/>
      <c r="CZ2725" s="69"/>
      <c r="DA2725" s="69"/>
      <c r="DB2725" s="69"/>
      <c r="DC2725" s="69"/>
      <c r="DD2725" s="69"/>
      <c r="DE2725" s="69"/>
      <c r="DF2725" s="69"/>
      <c r="DG2725" s="69"/>
      <c r="DH2725" s="69"/>
      <c r="DI2725" s="69"/>
      <c r="DJ2725" s="69"/>
      <c r="DK2725" s="69"/>
      <c r="DL2725" s="69"/>
      <c r="DM2725" s="69"/>
      <c r="DN2725" s="69"/>
      <c r="DO2725" s="69"/>
      <c r="DP2725" s="69"/>
      <c r="DQ2725" s="69"/>
      <c r="DR2725" s="69"/>
      <c r="DS2725" s="69"/>
      <c r="DT2725" s="69"/>
      <c r="DU2725" s="69"/>
      <c r="DV2725" s="69"/>
      <c r="DW2725" s="69"/>
      <c r="DX2725" s="69"/>
      <c r="DY2725" s="69"/>
      <c r="DZ2725" s="69"/>
      <c r="EA2725" s="69"/>
      <c r="EB2725" s="69"/>
      <c r="EC2725" s="69"/>
      <c r="ED2725" s="69"/>
      <c r="EE2725" s="69"/>
      <c r="EF2725" s="69"/>
      <c r="EG2725" s="69"/>
      <c r="EH2725" s="69"/>
      <c r="EI2725" s="69"/>
      <c r="EJ2725" s="69"/>
      <c r="EK2725" s="69"/>
      <c r="EL2725" s="69"/>
      <c r="EM2725" s="69"/>
      <c r="EN2725" s="69"/>
      <c r="EO2725" s="69"/>
      <c r="EP2725" s="69"/>
      <c r="EQ2725" s="69"/>
      <c r="ER2725" s="69"/>
      <c r="ES2725" s="69"/>
      <c r="ET2725" s="69"/>
      <c r="EU2725" s="69"/>
      <c r="EV2725" s="69"/>
      <c r="EW2725" s="69"/>
      <c r="EX2725" s="69"/>
      <c r="EY2725" s="69"/>
      <c r="EZ2725" s="69"/>
      <c r="FA2725" s="69"/>
      <c r="FB2725" s="69"/>
      <c r="FC2725" s="69"/>
      <c r="FD2725" s="69"/>
      <c r="FE2725" s="69"/>
      <c r="FF2725" s="69"/>
      <c r="FG2725" s="69"/>
      <c r="FH2725" s="69"/>
      <c r="FI2725" s="69"/>
      <c r="FJ2725" s="69"/>
      <c r="FK2725" s="69"/>
      <c r="FL2725" s="69"/>
      <c r="FM2725" s="69"/>
      <c r="FN2725" s="69"/>
      <c r="FO2725" s="69"/>
      <c r="FP2725" s="69"/>
      <c r="FQ2725" s="69"/>
      <c r="FR2725" s="69"/>
      <c r="FS2725" s="69"/>
      <c r="FT2725" s="69"/>
      <c r="FU2725" s="69"/>
      <c r="FV2725" s="69"/>
      <c r="FW2725" s="69"/>
      <c r="FX2725" s="69"/>
      <c r="FY2725" s="69"/>
      <c r="FZ2725" s="69"/>
      <c r="GA2725" s="69"/>
      <c r="GB2725" s="69"/>
      <c r="GC2725" s="69"/>
      <c r="GD2725" s="69"/>
      <c r="GE2725" s="69"/>
      <c r="GF2725" s="69"/>
      <c r="GG2725" s="69"/>
      <c r="GH2725" s="69"/>
      <c r="GI2725" s="69"/>
      <c r="GJ2725" s="69"/>
      <c r="GK2725" s="69"/>
      <c r="GL2725" s="69"/>
      <c r="GM2725" s="69"/>
      <c r="GN2725" s="69"/>
      <c r="GO2725" s="69"/>
      <c r="GP2725" s="69"/>
      <c r="GQ2725" s="69"/>
      <c r="GR2725" s="69"/>
      <c r="GS2725" s="69"/>
      <c r="GT2725" s="69"/>
      <c r="GU2725" s="69"/>
      <c r="GV2725" s="69"/>
      <c r="GW2725" s="69"/>
      <c r="GX2725" s="69"/>
      <c r="GY2725" s="69"/>
      <c r="GZ2725" s="69"/>
      <c r="HA2725" s="69"/>
      <c r="HB2725" s="69"/>
      <c r="HC2725" s="69"/>
      <c r="HD2725" s="69"/>
      <c r="HE2725" s="69"/>
      <c r="HF2725" s="69"/>
      <c r="HG2725" s="69"/>
      <c r="HH2725" s="69"/>
      <c r="HI2725" s="69"/>
      <c r="HJ2725" s="69"/>
      <c r="HK2725" s="69"/>
      <c r="HL2725" s="69"/>
      <c r="HM2725" s="69"/>
      <c r="HN2725" s="69"/>
      <c r="HO2725" s="69"/>
      <c r="HP2725" s="69"/>
      <c r="HQ2725" s="69"/>
      <c r="HR2725" s="69"/>
      <c r="HS2725" s="69"/>
      <c r="HT2725" s="69"/>
      <c r="HU2725" s="69"/>
      <c r="HV2725" s="69"/>
      <c r="HW2725" s="69"/>
      <c r="HX2725" s="69"/>
      <c r="HY2725" s="69"/>
      <c r="HZ2725" s="69"/>
      <c r="IA2725" s="69"/>
      <c r="IB2725" s="69"/>
      <c r="IC2725" s="69"/>
      <c r="ID2725" s="69"/>
      <c r="IE2725" s="69"/>
      <c r="IF2725" s="69"/>
      <c r="IG2725" s="69"/>
      <c r="IH2725" s="69"/>
      <c r="II2725" s="69"/>
      <c r="IJ2725" s="69"/>
      <c r="IK2725" s="69"/>
      <c r="IL2725" s="69"/>
      <c r="IM2725" s="69"/>
      <c r="IN2725" s="69"/>
    </row>
    <row r="2726" spans="1:248" s="70" customFormat="1" ht="15" customHeight="1" x14ac:dyDescent="0.2">
      <c r="A2726" s="112" t="s">
        <v>1595</v>
      </c>
      <c r="B2726" s="83">
        <v>52399</v>
      </c>
      <c r="C2726" s="52" t="s">
        <v>1597</v>
      </c>
      <c r="D2726" s="314">
        <v>42200</v>
      </c>
      <c r="E2726" s="69"/>
      <c r="F2726" s="69"/>
      <c r="G2726" s="69"/>
      <c r="H2726" s="69"/>
      <c r="I2726" s="69"/>
      <c r="J2726" s="69"/>
      <c r="N2726" s="69"/>
      <c r="O2726" s="69"/>
      <c r="P2726" s="69"/>
      <c r="Q2726" s="69"/>
      <c r="R2726" s="69"/>
      <c r="S2726" s="69"/>
      <c r="T2726" s="69"/>
      <c r="U2726" s="69"/>
      <c r="V2726" s="69"/>
      <c r="W2726" s="69"/>
      <c r="X2726" s="69"/>
      <c r="Y2726" s="69"/>
      <c r="Z2726" s="69"/>
      <c r="AA2726" s="69"/>
      <c r="AB2726" s="69"/>
      <c r="AC2726" s="69"/>
      <c r="AD2726" s="69"/>
      <c r="AE2726" s="69"/>
      <c r="AF2726" s="69"/>
      <c r="AG2726" s="69"/>
      <c r="AH2726" s="69"/>
      <c r="AI2726" s="69"/>
      <c r="AJ2726" s="69"/>
      <c r="AK2726" s="69"/>
      <c r="AL2726" s="69"/>
      <c r="AM2726" s="69"/>
      <c r="AN2726" s="69"/>
      <c r="AO2726" s="69"/>
      <c r="AP2726" s="69"/>
      <c r="AQ2726" s="69"/>
      <c r="AR2726" s="69"/>
      <c r="AS2726" s="69"/>
      <c r="AT2726" s="69"/>
      <c r="AU2726" s="69"/>
      <c r="AV2726" s="69"/>
      <c r="AW2726" s="69"/>
      <c r="AX2726" s="69"/>
      <c r="AY2726" s="69"/>
      <c r="AZ2726" s="69"/>
      <c r="BA2726" s="69"/>
      <c r="BB2726" s="69"/>
      <c r="BC2726" s="69"/>
      <c r="BD2726" s="69"/>
      <c r="BE2726" s="69"/>
      <c r="BF2726" s="69"/>
      <c r="BG2726" s="69"/>
      <c r="BH2726" s="69"/>
      <c r="BI2726" s="69"/>
      <c r="BJ2726" s="69"/>
      <c r="BK2726" s="69"/>
      <c r="BL2726" s="69"/>
      <c r="BM2726" s="69"/>
      <c r="BN2726" s="69"/>
      <c r="BO2726" s="69"/>
      <c r="BP2726" s="69"/>
      <c r="BQ2726" s="69"/>
      <c r="BR2726" s="69"/>
      <c r="BS2726" s="69"/>
      <c r="BT2726" s="69"/>
      <c r="BU2726" s="69"/>
      <c r="BV2726" s="69"/>
      <c r="BW2726" s="69"/>
      <c r="BX2726" s="69"/>
      <c r="BY2726" s="69"/>
      <c r="BZ2726" s="69"/>
      <c r="CA2726" s="69"/>
      <c r="CB2726" s="69"/>
      <c r="CC2726" s="69"/>
      <c r="CD2726" s="69"/>
      <c r="CE2726" s="69"/>
      <c r="CF2726" s="69"/>
      <c r="CG2726" s="69"/>
      <c r="CH2726" s="69"/>
      <c r="CI2726" s="69"/>
      <c r="CJ2726" s="69"/>
      <c r="CK2726" s="69"/>
      <c r="CL2726" s="69"/>
      <c r="CM2726" s="69"/>
      <c r="CN2726" s="69"/>
      <c r="CO2726" s="69"/>
      <c r="CP2726" s="69"/>
      <c r="CQ2726" s="69"/>
      <c r="CR2726" s="69"/>
      <c r="CS2726" s="69"/>
      <c r="CT2726" s="69"/>
      <c r="CU2726" s="69"/>
      <c r="CV2726" s="69"/>
      <c r="CW2726" s="69"/>
      <c r="CX2726" s="69"/>
      <c r="CY2726" s="69"/>
      <c r="CZ2726" s="69"/>
      <c r="DA2726" s="69"/>
      <c r="DB2726" s="69"/>
      <c r="DC2726" s="69"/>
      <c r="DD2726" s="69"/>
      <c r="DE2726" s="69"/>
      <c r="DF2726" s="69"/>
      <c r="DG2726" s="69"/>
      <c r="DH2726" s="69"/>
      <c r="DI2726" s="69"/>
      <c r="DJ2726" s="69"/>
      <c r="DK2726" s="69"/>
      <c r="DL2726" s="69"/>
      <c r="DM2726" s="69"/>
      <c r="DN2726" s="69"/>
      <c r="DO2726" s="69"/>
      <c r="DP2726" s="69"/>
      <c r="DQ2726" s="69"/>
      <c r="DR2726" s="69"/>
      <c r="DS2726" s="69"/>
      <c r="DT2726" s="69"/>
      <c r="DU2726" s="69"/>
      <c r="DV2726" s="69"/>
      <c r="DW2726" s="69"/>
      <c r="DX2726" s="69"/>
      <c r="DY2726" s="69"/>
      <c r="DZ2726" s="69"/>
      <c r="EA2726" s="69"/>
      <c r="EB2726" s="69"/>
      <c r="EC2726" s="69"/>
      <c r="ED2726" s="69"/>
      <c r="EE2726" s="69"/>
      <c r="EF2726" s="69"/>
      <c r="EG2726" s="69"/>
      <c r="EH2726" s="69"/>
      <c r="EI2726" s="69"/>
      <c r="EJ2726" s="69"/>
      <c r="EK2726" s="69"/>
      <c r="EL2726" s="69"/>
      <c r="EM2726" s="69"/>
      <c r="EN2726" s="69"/>
      <c r="EO2726" s="69"/>
      <c r="EP2726" s="69"/>
      <c r="EQ2726" s="69"/>
      <c r="ER2726" s="69"/>
      <c r="ES2726" s="69"/>
      <c r="ET2726" s="69"/>
      <c r="EU2726" s="69"/>
      <c r="EV2726" s="69"/>
      <c r="EW2726" s="69"/>
      <c r="EX2726" s="69"/>
      <c r="EY2726" s="69"/>
      <c r="EZ2726" s="69"/>
      <c r="FA2726" s="69"/>
      <c r="FB2726" s="69"/>
      <c r="FC2726" s="69"/>
      <c r="FD2726" s="69"/>
      <c r="FE2726" s="69"/>
      <c r="FF2726" s="69"/>
      <c r="FG2726" s="69"/>
      <c r="FH2726" s="69"/>
      <c r="FI2726" s="69"/>
      <c r="FJ2726" s="69"/>
      <c r="FK2726" s="69"/>
      <c r="FL2726" s="69"/>
      <c r="FM2726" s="69"/>
      <c r="FN2726" s="69"/>
      <c r="FO2726" s="69"/>
      <c r="FP2726" s="69"/>
      <c r="FQ2726" s="69"/>
      <c r="FR2726" s="69"/>
      <c r="FS2726" s="69"/>
      <c r="FT2726" s="69"/>
      <c r="FU2726" s="69"/>
      <c r="FV2726" s="69"/>
      <c r="FW2726" s="69"/>
      <c r="FX2726" s="69"/>
      <c r="FY2726" s="69"/>
      <c r="FZ2726" s="69"/>
      <c r="GA2726" s="69"/>
      <c r="GB2726" s="69"/>
      <c r="GC2726" s="69"/>
      <c r="GD2726" s="69"/>
      <c r="GE2726" s="69"/>
      <c r="GF2726" s="69"/>
      <c r="GG2726" s="69"/>
      <c r="GH2726" s="69"/>
      <c r="GI2726" s="69"/>
      <c r="GJ2726" s="69"/>
      <c r="GK2726" s="69"/>
      <c r="GL2726" s="69"/>
      <c r="GM2726" s="69"/>
      <c r="GN2726" s="69"/>
      <c r="GO2726" s="69"/>
      <c r="GP2726" s="69"/>
      <c r="GQ2726" s="69"/>
      <c r="GR2726" s="69"/>
      <c r="GS2726" s="69"/>
      <c r="GT2726" s="69"/>
      <c r="GU2726" s="69"/>
      <c r="GV2726" s="69"/>
      <c r="GW2726" s="69"/>
      <c r="GX2726" s="69"/>
      <c r="GY2726" s="69"/>
      <c r="GZ2726" s="69"/>
      <c r="HA2726" s="69"/>
      <c r="HB2726" s="69"/>
      <c r="HC2726" s="69"/>
      <c r="HD2726" s="69"/>
      <c r="HE2726" s="69"/>
      <c r="HF2726" s="69"/>
      <c r="HG2726" s="69"/>
      <c r="HH2726" s="69"/>
      <c r="HI2726" s="69"/>
      <c r="HJ2726" s="69"/>
      <c r="HK2726" s="69"/>
      <c r="HL2726" s="69"/>
      <c r="HM2726" s="69"/>
      <c r="HN2726" s="69"/>
      <c r="HO2726" s="69"/>
      <c r="HP2726" s="69"/>
      <c r="HQ2726" s="69"/>
      <c r="HR2726" s="69"/>
      <c r="HS2726" s="69"/>
      <c r="HT2726" s="69"/>
      <c r="HU2726" s="69"/>
      <c r="HV2726" s="69"/>
      <c r="HW2726" s="69"/>
      <c r="HX2726" s="69"/>
      <c r="HY2726" s="69"/>
      <c r="HZ2726" s="69"/>
      <c r="IA2726" s="69"/>
      <c r="IB2726" s="69"/>
      <c r="IC2726" s="69"/>
      <c r="ID2726" s="69"/>
      <c r="IE2726" s="69"/>
      <c r="IF2726" s="69"/>
      <c r="IG2726" s="69"/>
      <c r="IH2726" s="69"/>
      <c r="II2726" s="69"/>
      <c r="IJ2726" s="69"/>
      <c r="IK2726" s="69"/>
      <c r="IL2726" s="69"/>
      <c r="IM2726" s="69"/>
      <c r="IN2726" s="69"/>
    </row>
    <row r="2727" spans="1:248" s="70" customFormat="1" ht="32.1" customHeight="1" x14ac:dyDescent="0.2">
      <c r="A2727" s="112" t="s">
        <v>1595</v>
      </c>
      <c r="B2727" s="83">
        <v>52400</v>
      </c>
      <c r="C2727" s="52" t="s">
        <v>1598</v>
      </c>
      <c r="D2727" s="314">
        <v>51450</v>
      </c>
      <c r="E2727" s="69"/>
      <c r="F2727" s="69"/>
      <c r="G2727" s="69"/>
      <c r="H2727" s="69"/>
      <c r="I2727" s="69"/>
      <c r="J2727" s="69"/>
      <c r="N2727" s="69"/>
      <c r="O2727" s="69"/>
      <c r="P2727" s="69"/>
      <c r="Q2727" s="69"/>
      <c r="R2727" s="69"/>
      <c r="S2727" s="69"/>
      <c r="T2727" s="69"/>
      <c r="U2727" s="69"/>
      <c r="V2727" s="69"/>
      <c r="W2727" s="69"/>
      <c r="X2727" s="69"/>
      <c r="Y2727" s="69"/>
      <c r="Z2727" s="69"/>
      <c r="AA2727" s="69"/>
      <c r="AB2727" s="69"/>
      <c r="AC2727" s="69"/>
      <c r="AD2727" s="69"/>
      <c r="AE2727" s="69"/>
      <c r="AF2727" s="69"/>
      <c r="AG2727" s="69"/>
      <c r="AH2727" s="69"/>
      <c r="AI2727" s="69"/>
      <c r="AJ2727" s="69"/>
      <c r="AK2727" s="69"/>
      <c r="AL2727" s="69"/>
      <c r="AM2727" s="69"/>
      <c r="AN2727" s="69"/>
      <c r="AO2727" s="69"/>
      <c r="AP2727" s="69"/>
      <c r="AQ2727" s="69"/>
      <c r="AR2727" s="69"/>
      <c r="AS2727" s="69"/>
      <c r="AT2727" s="69"/>
      <c r="AU2727" s="69"/>
      <c r="AV2727" s="69"/>
      <c r="AW2727" s="69"/>
      <c r="AX2727" s="69"/>
      <c r="AY2727" s="69"/>
      <c r="AZ2727" s="69"/>
      <c r="BA2727" s="69"/>
      <c r="BB2727" s="69"/>
      <c r="BC2727" s="69"/>
      <c r="BD2727" s="69"/>
      <c r="BE2727" s="69"/>
      <c r="BF2727" s="69"/>
      <c r="BG2727" s="69"/>
      <c r="BH2727" s="69"/>
      <c r="BI2727" s="69"/>
      <c r="BJ2727" s="69"/>
      <c r="BK2727" s="69"/>
      <c r="BL2727" s="69"/>
      <c r="BM2727" s="69"/>
      <c r="BN2727" s="69"/>
      <c r="BO2727" s="69"/>
      <c r="BP2727" s="69"/>
      <c r="BQ2727" s="69"/>
      <c r="BR2727" s="69"/>
      <c r="BS2727" s="69"/>
      <c r="BT2727" s="69"/>
      <c r="BU2727" s="69"/>
      <c r="BV2727" s="69"/>
      <c r="BW2727" s="69"/>
      <c r="BX2727" s="69"/>
      <c r="BY2727" s="69"/>
      <c r="BZ2727" s="69"/>
      <c r="CA2727" s="69"/>
      <c r="CB2727" s="69"/>
      <c r="CC2727" s="69"/>
      <c r="CD2727" s="69"/>
      <c r="CE2727" s="69"/>
      <c r="CF2727" s="69"/>
      <c r="CG2727" s="69"/>
      <c r="CH2727" s="69"/>
      <c r="CI2727" s="69"/>
      <c r="CJ2727" s="69"/>
      <c r="CK2727" s="69"/>
      <c r="CL2727" s="69"/>
      <c r="CM2727" s="69"/>
      <c r="CN2727" s="69"/>
      <c r="CO2727" s="69"/>
      <c r="CP2727" s="69"/>
      <c r="CQ2727" s="69"/>
      <c r="CR2727" s="69"/>
      <c r="CS2727" s="69"/>
      <c r="CT2727" s="69"/>
      <c r="CU2727" s="69"/>
      <c r="CV2727" s="69"/>
      <c r="CW2727" s="69"/>
      <c r="CX2727" s="69"/>
      <c r="CY2727" s="69"/>
      <c r="CZ2727" s="69"/>
      <c r="DA2727" s="69"/>
      <c r="DB2727" s="69"/>
      <c r="DC2727" s="69"/>
      <c r="DD2727" s="69"/>
      <c r="DE2727" s="69"/>
      <c r="DF2727" s="69"/>
      <c r="DG2727" s="69"/>
      <c r="DH2727" s="69"/>
      <c r="DI2727" s="69"/>
      <c r="DJ2727" s="69"/>
      <c r="DK2727" s="69"/>
      <c r="DL2727" s="69"/>
      <c r="DM2727" s="69"/>
      <c r="DN2727" s="69"/>
      <c r="DO2727" s="69"/>
      <c r="DP2727" s="69"/>
      <c r="DQ2727" s="69"/>
      <c r="DR2727" s="69"/>
      <c r="DS2727" s="69"/>
      <c r="DT2727" s="69"/>
      <c r="DU2727" s="69"/>
      <c r="DV2727" s="69"/>
      <c r="DW2727" s="69"/>
      <c r="DX2727" s="69"/>
      <c r="DY2727" s="69"/>
      <c r="DZ2727" s="69"/>
      <c r="EA2727" s="69"/>
      <c r="EB2727" s="69"/>
      <c r="EC2727" s="69"/>
      <c r="ED2727" s="69"/>
      <c r="EE2727" s="69"/>
      <c r="EF2727" s="69"/>
      <c r="EG2727" s="69"/>
      <c r="EH2727" s="69"/>
      <c r="EI2727" s="69"/>
      <c r="EJ2727" s="69"/>
      <c r="EK2727" s="69"/>
      <c r="EL2727" s="69"/>
      <c r="EM2727" s="69"/>
      <c r="EN2727" s="69"/>
      <c r="EO2727" s="69"/>
      <c r="EP2727" s="69"/>
      <c r="EQ2727" s="69"/>
      <c r="ER2727" s="69"/>
      <c r="ES2727" s="69"/>
      <c r="ET2727" s="69"/>
      <c r="EU2727" s="69"/>
      <c r="EV2727" s="69"/>
      <c r="EW2727" s="69"/>
      <c r="EX2727" s="69"/>
      <c r="EY2727" s="69"/>
      <c r="EZ2727" s="69"/>
      <c r="FA2727" s="69"/>
      <c r="FB2727" s="69"/>
      <c r="FC2727" s="69"/>
      <c r="FD2727" s="69"/>
      <c r="FE2727" s="69"/>
      <c r="FF2727" s="69"/>
      <c r="FG2727" s="69"/>
      <c r="FH2727" s="69"/>
      <c r="FI2727" s="69"/>
      <c r="FJ2727" s="69"/>
      <c r="FK2727" s="69"/>
      <c r="FL2727" s="69"/>
      <c r="FM2727" s="69"/>
      <c r="FN2727" s="69"/>
      <c r="FO2727" s="69"/>
      <c r="FP2727" s="69"/>
      <c r="FQ2727" s="69"/>
      <c r="FR2727" s="69"/>
      <c r="FS2727" s="69"/>
      <c r="FT2727" s="69"/>
      <c r="FU2727" s="69"/>
      <c r="FV2727" s="69"/>
      <c r="FW2727" s="69"/>
      <c r="FX2727" s="69"/>
      <c r="FY2727" s="69"/>
      <c r="FZ2727" s="69"/>
      <c r="GA2727" s="69"/>
      <c r="GB2727" s="69"/>
      <c r="GC2727" s="69"/>
      <c r="GD2727" s="69"/>
      <c r="GE2727" s="69"/>
      <c r="GF2727" s="69"/>
      <c r="GG2727" s="69"/>
      <c r="GH2727" s="69"/>
      <c r="GI2727" s="69"/>
      <c r="GJ2727" s="69"/>
      <c r="GK2727" s="69"/>
      <c r="GL2727" s="69"/>
      <c r="GM2727" s="69"/>
      <c r="GN2727" s="69"/>
      <c r="GO2727" s="69"/>
      <c r="GP2727" s="69"/>
      <c r="GQ2727" s="69"/>
      <c r="GR2727" s="69"/>
      <c r="GS2727" s="69"/>
      <c r="GT2727" s="69"/>
      <c r="GU2727" s="69"/>
      <c r="GV2727" s="69"/>
      <c r="GW2727" s="69"/>
      <c r="GX2727" s="69"/>
      <c r="GY2727" s="69"/>
      <c r="GZ2727" s="69"/>
      <c r="HA2727" s="69"/>
      <c r="HB2727" s="69"/>
      <c r="HC2727" s="69"/>
      <c r="HD2727" s="69"/>
      <c r="HE2727" s="69"/>
      <c r="HF2727" s="69"/>
      <c r="HG2727" s="69"/>
      <c r="HH2727" s="69"/>
      <c r="HI2727" s="69"/>
      <c r="HJ2727" s="69"/>
      <c r="HK2727" s="69"/>
      <c r="HL2727" s="69"/>
      <c r="HM2727" s="69"/>
      <c r="HN2727" s="69"/>
      <c r="HO2727" s="69"/>
      <c r="HP2727" s="69"/>
      <c r="HQ2727" s="69"/>
      <c r="HR2727" s="69"/>
      <c r="HS2727" s="69"/>
      <c r="HT2727" s="69"/>
      <c r="HU2727" s="69"/>
      <c r="HV2727" s="69"/>
      <c r="HW2727" s="69"/>
      <c r="HX2727" s="69"/>
      <c r="HY2727" s="69"/>
      <c r="HZ2727" s="69"/>
      <c r="IA2727" s="69"/>
      <c r="IB2727" s="69"/>
      <c r="IC2727" s="69"/>
      <c r="ID2727" s="69"/>
      <c r="IE2727" s="69"/>
      <c r="IF2727" s="69"/>
      <c r="IG2727" s="69"/>
      <c r="IH2727" s="69"/>
      <c r="II2727" s="69"/>
      <c r="IJ2727" s="69"/>
      <c r="IK2727" s="69"/>
      <c r="IL2727" s="69"/>
      <c r="IM2727" s="69"/>
      <c r="IN2727" s="69"/>
    </row>
    <row r="2728" spans="1:248" s="70" customFormat="1" ht="32.1" customHeight="1" x14ac:dyDescent="0.2">
      <c r="A2728" s="112" t="s">
        <v>1595</v>
      </c>
      <c r="B2728" s="83">
        <v>52401</v>
      </c>
      <c r="C2728" s="52" t="s">
        <v>1599</v>
      </c>
      <c r="D2728" s="314">
        <v>48100</v>
      </c>
      <c r="E2728" s="69"/>
      <c r="F2728" s="69"/>
      <c r="G2728" s="69"/>
      <c r="H2728" s="69"/>
      <c r="I2728" s="69"/>
      <c r="J2728" s="69"/>
      <c r="N2728" s="69"/>
      <c r="O2728" s="69"/>
      <c r="P2728" s="69"/>
      <c r="Q2728" s="69"/>
      <c r="R2728" s="69"/>
      <c r="S2728" s="69"/>
      <c r="T2728" s="69"/>
      <c r="U2728" s="69"/>
      <c r="V2728" s="69"/>
      <c r="W2728" s="69"/>
      <c r="X2728" s="69"/>
      <c r="Y2728" s="69"/>
      <c r="Z2728" s="69"/>
      <c r="AA2728" s="69"/>
      <c r="AB2728" s="69"/>
      <c r="AC2728" s="69"/>
      <c r="AD2728" s="69"/>
      <c r="AE2728" s="69"/>
      <c r="AF2728" s="69"/>
      <c r="AG2728" s="69"/>
      <c r="AH2728" s="69"/>
      <c r="AI2728" s="69"/>
      <c r="AJ2728" s="69"/>
      <c r="AK2728" s="69"/>
      <c r="AL2728" s="69"/>
      <c r="AM2728" s="69"/>
      <c r="AN2728" s="69"/>
      <c r="AO2728" s="69"/>
      <c r="AP2728" s="69"/>
      <c r="AQ2728" s="69"/>
      <c r="AR2728" s="69"/>
      <c r="AS2728" s="69"/>
      <c r="AT2728" s="69"/>
      <c r="AU2728" s="69"/>
      <c r="AV2728" s="69"/>
      <c r="AW2728" s="69"/>
      <c r="AX2728" s="69"/>
      <c r="AY2728" s="69"/>
      <c r="AZ2728" s="69"/>
      <c r="BA2728" s="69"/>
      <c r="BB2728" s="69"/>
      <c r="BC2728" s="69"/>
      <c r="BD2728" s="69"/>
      <c r="BE2728" s="69"/>
      <c r="BF2728" s="69"/>
      <c r="BG2728" s="69"/>
      <c r="BH2728" s="69"/>
      <c r="BI2728" s="69"/>
      <c r="BJ2728" s="69"/>
      <c r="BK2728" s="69"/>
      <c r="BL2728" s="69"/>
      <c r="BM2728" s="69"/>
      <c r="BN2728" s="69"/>
      <c r="BO2728" s="69"/>
      <c r="BP2728" s="69"/>
      <c r="BQ2728" s="69"/>
      <c r="BR2728" s="69"/>
      <c r="BS2728" s="69"/>
      <c r="BT2728" s="69"/>
      <c r="BU2728" s="69"/>
      <c r="BV2728" s="69"/>
      <c r="BW2728" s="69"/>
      <c r="BX2728" s="69"/>
      <c r="BY2728" s="69"/>
      <c r="BZ2728" s="69"/>
      <c r="CA2728" s="69"/>
      <c r="CB2728" s="69"/>
      <c r="CC2728" s="69"/>
      <c r="CD2728" s="69"/>
      <c r="CE2728" s="69"/>
      <c r="CF2728" s="69"/>
      <c r="CG2728" s="69"/>
      <c r="CH2728" s="69"/>
      <c r="CI2728" s="69"/>
      <c r="CJ2728" s="69"/>
      <c r="CK2728" s="69"/>
      <c r="CL2728" s="69"/>
      <c r="CM2728" s="69"/>
      <c r="CN2728" s="69"/>
      <c r="CO2728" s="69"/>
      <c r="CP2728" s="69"/>
      <c r="CQ2728" s="69"/>
      <c r="CR2728" s="69"/>
      <c r="CS2728" s="69"/>
      <c r="CT2728" s="69"/>
      <c r="CU2728" s="69"/>
      <c r="CV2728" s="69"/>
      <c r="CW2728" s="69"/>
      <c r="CX2728" s="69"/>
      <c r="CY2728" s="69"/>
      <c r="CZ2728" s="69"/>
      <c r="DA2728" s="69"/>
      <c r="DB2728" s="69"/>
      <c r="DC2728" s="69"/>
      <c r="DD2728" s="69"/>
      <c r="DE2728" s="69"/>
      <c r="DF2728" s="69"/>
      <c r="DG2728" s="69"/>
      <c r="DH2728" s="69"/>
      <c r="DI2728" s="69"/>
      <c r="DJ2728" s="69"/>
      <c r="DK2728" s="69"/>
      <c r="DL2728" s="69"/>
      <c r="DM2728" s="69"/>
      <c r="DN2728" s="69"/>
      <c r="DO2728" s="69"/>
      <c r="DP2728" s="69"/>
      <c r="DQ2728" s="69"/>
      <c r="DR2728" s="69"/>
      <c r="DS2728" s="69"/>
      <c r="DT2728" s="69"/>
      <c r="DU2728" s="69"/>
      <c r="DV2728" s="69"/>
      <c r="DW2728" s="69"/>
      <c r="DX2728" s="69"/>
      <c r="DY2728" s="69"/>
      <c r="DZ2728" s="69"/>
      <c r="EA2728" s="69"/>
      <c r="EB2728" s="69"/>
      <c r="EC2728" s="69"/>
      <c r="ED2728" s="69"/>
      <c r="EE2728" s="69"/>
      <c r="EF2728" s="69"/>
      <c r="EG2728" s="69"/>
      <c r="EH2728" s="69"/>
      <c r="EI2728" s="69"/>
      <c r="EJ2728" s="69"/>
      <c r="EK2728" s="69"/>
      <c r="EL2728" s="69"/>
      <c r="EM2728" s="69"/>
      <c r="EN2728" s="69"/>
      <c r="EO2728" s="69"/>
      <c r="EP2728" s="69"/>
      <c r="EQ2728" s="69"/>
      <c r="ER2728" s="69"/>
      <c r="ES2728" s="69"/>
      <c r="ET2728" s="69"/>
      <c r="EU2728" s="69"/>
      <c r="EV2728" s="69"/>
      <c r="EW2728" s="69"/>
      <c r="EX2728" s="69"/>
      <c r="EY2728" s="69"/>
      <c r="EZ2728" s="69"/>
      <c r="FA2728" s="69"/>
      <c r="FB2728" s="69"/>
      <c r="FC2728" s="69"/>
      <c r="FD2728" s="69"/>
      <c r="FE2728" s="69"/>
      <c r="FF2728" s="69"/>
      <c r="FG2728" s="69"/>
      <c r="FH2728" s="69"/>
      <c r="FI2728" s="69"/>
      <c r="FJ2728" s="69"/>
      <c r="FK2728" s="69"/>
      <c r="FL2728" s="69"/>
      <c r="FM2728" s="69"/>
      <c r="FN2728" s="69"/>
      <c r="FO2728" s="69"/>
      <c r="FP2728" s="69"/>
      <c r="FQ2728" s="69"/>
      <c r="FR2728" s="69"/>
      <c r="FS2728" s="69"/>
      <c r="FT2728" s="69"/>
      <c r="FU2728" s="69"/>
      <c r="FV2728" s="69"/>
      <c r="FW2728" s="69"/>
      <c r="FX2728" s="69"/>
      <c r="FY2728" s="69"/>
      <c r="FZ2728" s="69"/>
      <c r="GA2728" s="69"/>
      <c r="GB2728" s="69"/>
      <c r="GC2728" s="69"/>
      <c r="GD2728" s="69"/>
      <c r="GE2728" s="69"/>
      <c r="GF2728" s="69"/>
      <c r="GG2728" s="69"/>
      <c r="GH2728" s="69"/>
      <c r="GI2728" s="69"/>
      <c r="GJ2728" s="69"/>
      <c r="GK2728" s="69"/>
      <c r="GL2728" s="69"/>
      <c r="GM2728" s="69"/>
      <c r="GN2728" s="69"/>
      <c r="GO2728" s="69"/>
      <c r="GP2728" s="69"/>
      <c r="GQ2728" s="69"/>
      <c r="GR2728" s="69"/>
      <c r="GS2728" s="69"/>
      <c r="GT2728" s="69"/>
      <c r="GU2728" s="69"/>
      <c r="GV2728" s="69"/>
      <c r="GW2728" s="69"/>
      <c r="GX2728" s="69"/>
      <c r="GY2728" s="69"/>
      <c r="GZ2728" s="69"/>
      <c r="HA2728" s="69"/>
      <c r="HB2728" s="69"/>
      <c r="HC2728" s="69"/>
      <c r="HD2728" s="69"/>
      <c r="HE2728" s="69"/>
      <c r="HF2728" s="69"/>
      <c r="HG2728" s="69"/>
      <c r="HH2728" s="69"/>
      <c r="HI2728" s="69"/>
      <c r="HJ2728" s="69"/>
      <c r="HK2728" s="69"/>
      <c r="HL2728" s="69"/>
      <c r="HM2728" s="69"/>
      <c r="HN2728" s="69"/>
      <c r="HO2728" s="69"/>
      <c r="HP2728" s="69"/>
      <c r="HQ2728" s="69"/>
      <c r="HR2728" s="69"/>
      <c r="HS2728" s="69"/>
      <c r="HT2728" s="69"/>
      <c r="HU2728" s="69"/>
      <c r="HV2728" s="69"/>
      <c r="HW2728" s="69"/>
      <c r="HX2728" s="69"/>
      <c r="HY2728" s="69"/>
      <c r="HZ2728" s="69"/>
      <c r="IA2728" s="69"/>
      <c r="IB2728" s="69"/>
      <c r="IC2728" s="69"/>
      <c r="ID2728" s="69"/>
      <c r="IE2728" s="69"/>
      <c r="IF2728" s="69"/>
      <c r="IG2728" s="69"/>
      <c r="IH2728" s="69"/>
      <c r="II2728" s="69"/>
      <c r="IJ2728" s="69"/>
      <c r="IK2728" s="69"/>
      <c r="IL2728" s="69"/>
      <c r="IM2728" s="69"/>
      <c r="IN2728" s="69"/>
    </row>
    <row r="2729" spans="1:248" s="70" customFormat="1" ht="32.1" customHeight="1" x14ac:dyDescent="0.2">
      <c r="A2729" s="112" t="s">
        <v>1595</v>
      </c>
      <c r="B2729" s="83">
        <v>52402</v>
      </c>
      <c r="C2729" s="52" t="s">
        <v>1600</v>
      </c>
      <c r="D2729" s="314">
        <v>43900</v>
      </c>
      <c r="E2729" s="69"/>
      <c r="F2729" s="69"/>
      <c r="G2729" s="69"/>
      <c r="H2729" s="69"/>
      <c r="I2729" s="69"/>
      <c r="J2729" s="69"/>
      <c r="N2729" s="69"/>
      <c r="O2729" s="69"/>
      <c r="P2729" s="69"/>
      <c r="Q2729" s="69"/>
      <c r="R2729" s="69"/>
      <c r="S2729" s="69"/>
      <c r="T2729" s="69"/>
      <c r="U2729" s="69"/>
      <c r="V2729" s="69"/>
      <c r="W2729" s="69"/>
      <c r="X2729" s="69"/>
      <c r="Y2729" s="69"/>
      <c r="Z2729" s="69"/>
      <c r="AA2729" s="69"/>
      <c r="AB2729" s="69"/>
      <c r="AC2729" s="69"/>
      <c r="AD2729" s="69"/>
      <c r="AE2729" s="69"/>
      <c r="AF2729" s="69"/>
      <c r="AG2729" s="69"/>
      <c r="AH2729" s="69"/>
      <c r="AI2729" s="69"/>
      <c r="AJ2729" s="69"/>
      <c r="AK2729" s="69"/>
      <c r="AL2729" s="69"/>
      <c r="AM2729" s="69"/>
      <c r="AN2729" s="69"/>
      <c r="AO2729" s="69"/>
      <c r="AP2729" s="69"/>
      <c r="AQ2729" s="69"/>
      <c r="AR2729" s="69"/>
      <c r="AS2729" s="69"/>
      <c r="AT2729" s="69"/>
      <c r="AU2729" s="69"/>
      <c r="AV2729" s="69"/>
      <c r="AW2729" s="69"/>
      <c r="AX2729" s="69"/>
      <c r="AY2729" s="69"/>
      <c r="AZ2729" s="69"/>
      <c r="BA2729" s="69"/>
      <c r="BB2729" s="69"/>
      <c r="BC2729" s="69"/>
      <c r="BD2729" s="69"/>
      <c r="BE2729" s="69"/>
      <c r="BF2729" s="69"/>
      <c r="BG2729" s="69"/>
      <c r="BH2729" s="69"/>
      <c r="BI2729" s="69"/>
      <c r="BJ2729" s="69"/>
      <c r="BK2729" s="69"/>
      <c r="BL2729" s="69"/>
      <c r="BM2729" s="69"/>
      <c r="BN2729" s="69"/>
      <c r="BO2729" s="69"/>
      <c r="BP2729" s="69"/>
      <c r="BQ2729" s="69"/>
      <c r="BR2729" s="69"/>
      <c r="BS2729" s="69"/>
      <c r="BT2729" s="69"/>
      <c r="BU2729" s="69"/>
      <c r="BV2729" s="69"/>
      <c r="BW2729" s="69"/>
      <c r="BX2729" s="69"/>
      <c r="BY2729" s="69"/>
      <c r="BZ2729" s="69"/>
      <c r="CA2729" s="69"/>
      <c r="CB2729" s="69"/>
      <c r="CC2729" s="69"/>
      <c r="CD2729" s="69"/>
      <c r="CE2729" s="69"/>
      <c r="CF2729" s="69"/>
      <c r="CG2729" s="69"/>
      <c r="CH2729" s="69"/>
      <c r="CI2729" s="69"/>
      <c r="CJ2729" s="69"/>
      <c r="CK2729" s="69"/>
      <c r="CL2729" s="69"/>
      <c r="CM2729" s="69"/>
      <c r="CN2729" s="69"/>
      <c r="CO2729" s="69"/>
      <c r="CP2729" s="69"/>
      <c r="CQ2729" s="69"/>
      <c r="CR2729" s="69"/>
      <c r="CS2729" s="69"/>
      <c r="CT2729" s="69"/>
      <c r="CU2729" s="69"/>
      <c r="CV2729" s="69"/>
      <c r="CW2729" s="69"/>
      <c r="CX2729" s="69"/>
      <c r="CY2729" s="69"/>
      <c r="CZ2729" s="69"/>
      <c r="DA2729" s="69"/>
      <c r="DB2729" s="69"/>
      <c r="DC2729" s="69"/>
      <c r="DD2729" s="69"/>
      <c r="DE2729" s="69"/>
      <c r="DF2729" s="69"/>
      <c r="DG2729" s="69"/>
      <c r="DH2729" s="69"/>
      <c r="DI2729" s="69"/>
      <c r="DJ2729" s="69"/>
      <c r="DK2729" s="69"/>
      <c r="DL2729" s="69"/>
      <c r="DM2729" s="69"/>
      <c r="DN2729" s="69"/>
      <c r="DO2729" s="69"/>
      <c r="DP2729" s="69"/>
      <c r="DQ2729" s="69"/>
      <c r="DR2729" s="69"/>
      <c r="DS2729" s="69"/>
      <c r="DT2729" s="69"/>
      <c r="DU2729" s="69"/>
      <c r="DV2729" s="69"/>
      <c r="DW2729" s="69"/>
      <c r="DX2729" s="69"/>
      <c r="DY2729" s="69"/>
      <c r="DZ2729" s="69"/>
      <c r="EA2729" s="69"/>
      <c r="EB2729" s="69"/>
      <c r="EC2729" s="69"/>
      <c r="ED2729" s="69"/>
      <c r="EE2729" s="69"/>
      <c r="EF2729" s="69"/>
      <c r="EG2729" s="69"/>
      <c r="EH2729" s="69"/>
      <c r="EI2729" s="69"/>
      <c r="EJ2729" s="69"/>
      <c r="EK2729" s="69"/>
      <c r="EL2729" s="69"/>
      <c r="EM2729" s="69"/>
      <c r="EN2729" s="69"/>
      <c r="EO2729" s="69"/>
      <c r="EP2729" s="69"/>
      <c r="EQ2729" s="69"/>
      <c r="ER2729" s="69"/>
      <c r="ES2729" s="69"/>
      <c r="ET2729" s="69"/>
      <c r="EU2729" s="69"/>
      <c r="EV2729" s="69"/>
      <c r="EW2729" s="69"/>
      <c r="EX2729" s="69"/>
      <c r="EY2729" s="69"/>
      <c r="EZ2729" s="69"/>
      <c r="FA2729" s="69"/>
      <c r="FB2729" s="69"/>
      <c r="FC2729" s="69"/>
      <c r="FD2729" s="69"/>
      <c r="FE2729" s="69"/>
      <c r="FF2729" s="69"/>
      <c r="FG2729" s="69"/>
      <c r="FH2729" s="69"/>
      <c r="FI2729" s="69"/>
      <c r="FJ2729" s="69"/>
      <c r="FK2729" s="69"/>
      <c r="FL2729" s="69"/>
      <c r="FM2729" s="69"/>
      <c r="FN2729" s="69"/>
      <c r="FO2729" s="69"/>
      <c r="FP2729" s="69"/>
      <c r="FQ2729" s="69"/>
      <c r="FR2729" s="69"/>
      <c r="FS2729" s="69"/>
      <c r="FT2729" s="69"/>
      <c r="FU2729" s="69"/>
      <c r="FV2729" s="69"/>
      <c r="FW2729" s="69"/>
      <c r="FX2729" s="69"/>
      <c r="FY2729" s="69"/>
      <c r="FZ2729" s="69"/>
      <c r="GA2729" s="69"/>
      <c r="GB2729" s="69"/>
      <c r="GC2729" s="69"/>
      <c r="GD2729" s="69"/>
      <c r="GE2729" s="69"/>
      <c r="GF2729" s="69"/>
      <c r="GG2729" s="69"/>
      <c r="GH2729" s="69"/>
      <c r="GI2729" s="69"/>
      <c r="GJ2729" s="69"/>
      <c r="GK2729" s="69"/>
      <c r="GL2729" s="69"/>
      <c r="GM2729" s="69"/>
      <c r="GN2729" s="69"/>
      <c r="GO2729" s="69"/>
      <c r="GP2729" s="69"/>
      <c r="GQ2729" s="69"/>
      <c r="GR2729" s="69"/>
      <c r="GS2729" s="69"/>
      <c r="GT2729" s="69"/>
      <c r="GU2729" s="69"/>
      <c r="GV2729" s="69"/>
      <c r="GW2729" s="69"/>
      <c r="GX2729" s="69"/>
      <c r="GY2729" s="69"/>
      <c r="GZ2729" s="69"/>
      <c r="HA2729" s="69"/>
      <c r="HB2729" s="69"/>
      <c r="HC2729" s="69"/>
      <c r="HD2729" s="69"/>
      <c r="HE2729" s="69"/>
      <c r="HF2729" s="69"/>
      <c r="HG2729" s="69"/>
      <c r="HH2729" s="69"/>
      <c r="HI2729" s="69"/>
      <c r="HJ2729" s="69"/>
      <c r="HK2729" s="69"/>
      <c r="HL2729" s="69"/>
      <c r="HM2729" s="69"/>
      <c r="HN2729" s="69"/>
      <c r="HO2729" s="69"/>
      <c r="HP2729" s="69"/>
      <c r="HQ2729" s="69"/>
      <c r="HR2729" s="69"/>
      <c r="HS2729" s="69"/>
      <c r="HT2729" s="69"/>
      <c r="HU2729" s="69"/>
      <c r="HV2729" s="69"/>
      <c r="HW2729" s="69"/>
      <c r="HX2729" s="69"/>
      <c r="HY2729" s="69"/>
      <c r="HZ2729" s="69"/>
      <c r="IA2729" s="69"/>
      <c r="IB2729" s="69"/>
      <c r="IC2729" s="69"/>
      <c r="ID2729" s="69"/>
      <c r="IE2729" s="69"/>
      <c r="IF2729" s="69"/>
      <c r="IG2729" s="69"/>
      <c r="IH2729" s="69"/>
      <c r="II2729" s="69"/>
      <c r="IJ2729" s="69"/>
      <c r="IK2729" s="69"/>
      <c r="IL2729" s="69"/>
      <c r="IM2729" s="69"/>
      <c r="IN2729" s="69"/>
    </row>
    <row r="2730" spans="1:248" s="70" customFormat="1" ht="32.1" customHeight="1" x14ac:dyDescent="0.2">
      <c r="A2730" s="112" t="s">
        <v>1595</v>
      </c>
      <c r="B2730" s="83">
        <v>52403</v>
      </c>
      <c r="C2730" s="52" t="s">
        <v>1601</v>
      </c>
      <c r="D2730" s="314">
        <v>43900</v>
      </c>
      <c r="E2730" s="69"/>
      <c r="F2730" s="69"/>
      <c r="G2730" s="69"/>
      <c r="H2730" s="69"/>
      <c r="I2730" s="69"/>
      <c r="J2730" s="69"/>
      <c r="N2730" s="69"/>
      <c r="O2730" s="69"/>
      <c r="P2730" s="69"/>
      <c r="Q2730" s="69"/>
      <c r="R2730" s="69"/>
      <c r="S2730" s="69"/>
      <c r="T2730" s="69"/>
      <c r="U2730" s="69"/>
      <c r="V2730" s="69"/>
      <c r="W2730" s="69"/>
      <c r="X2730" s="69"/>
      <c r="Y2730" s="69"/>
      <c r="Z2730" s="69"/>
      <c r="AA2730" s="69"/>
      <c r="AB2730" s="69"/>
      <c r="AC2730" s="69"/>
      <c r="AD2730" s="69"/>
      <c r="AE2730" s="69"/>
      <c r="AF2730" s="69"/>
      <c r="AG2730" s="69"/>
      <c r="AH2730" s="69"/>
      <c r="AI2730" s="69"/>
      <c r="AJ2730" s="69"/>
      <c r="AK2730" s="69"/>
      <c r="AL2730" s="69"/>
      <c r="AM2730" s="69"/>
      <c r="AN2730" s="69"/>
      <c r="AO2730" s="69"/>
      <c r="AP2730" s="69"/>
      <c r="AQ2730" s="69"/>
      <c r="AR2730" s="69"/>
      <c r="AS2730" s="69"/>
      <c r="AT2730" s="69"/>
      <c r="AU2730" s="69"/>
      <c r="AV2730" s="69"/>
      <c r="AW2730" s="69"/>
      <c r="AX2730" s="69"/>
      <c r="AY2730" s="69"/>
      <c r="AZ2730" s="69"/>
      <c r="BA2730" s="69"/>
      <c r="BB2730" s="69"/>
      <c r="BC2730" s="69"/>
      <c r="BD2730" s="69"/>
      <c r="BE2730" s="69"/>
      <c r="BF2730" s="69"/>
      <c r="BG2730" s="69"/>
      <c r="BH2730" s="69"/>
      <c r="BI2730" s="69"/>
      <c r="BJ2730" s="69"/>
      <c r="BK2730" s="69"/>
      <c r="BL2730" s="69"/>
      <c r="BM2730" s="69"/>
      <c r="BN2730" s="69"/>
      <c r="BO2730" s="69"/>
      <c r="BP2730" s="69"/>
      <c r="BQ2730" s="69"/>
      <c r="BR2730" s="69"/>
      <c r="BS2730" s="69"/>
      <c r="BT2730" s="69"/>
      <c r="BU2730" s="69"/>
      <c r="BV2730" s="69"/>
      <c r="BW2730" s="69"/>
      <c r="BX2730" s="69"/>
      <c r="BY2730" s="69"/>
      <c r="BZ2730" s="69"/>
      <c r="CA2730" s="69"/>
      <c r="CB2730" s="69"/>
      <c r="CC2730" s="69"/>
      <c r="CD2730" s="69"/>
      <c r="CE2730" s="69"/>
      <c r="CF2730" s="69"/>
      <c r="CG2730" s="69"/>
      <c r="CH2730" s="69"/>
      <c r="CI2730" s="69"/>
      <c r="CJ2730" s="69"/>
      <c r="CK2730" s="69"/>
      <c r="CL2730" s="69"/>
      <c r="CM2730" s="69"/>
      <c r="CN2730" s="69"/>
      <c r="CO2730" s="69"/>
      <c r="CP2730" s="69"/>
      <c r="CQ2730" s="69"/>
      <c r="CR2730" s="69"/>
      <c r="CS2730" s="69"/>
      <c r="CT2730" s="69"/>
      <c r="CU2730" s="69"/>
      <c r="CV2730" s="69"/>
      <c r="CW2730" s="69"/>
      <c r="CX2730" s="69"/>
      <c r="CY2730" s="69"/>
      <c r="CZ2730" s="69"/>
      <c r="DA2730" s="69"/>
      <c r="DB2730" s="69"/>
      <c r="DC2730" s="69"/>
      <c r="DD2730" s="69"/>
      <c r="DE2730" s="69"/>
      <c r="DF2730" s="69"/>
      <c r="DG2730" s="69"/>
      <c r="DH2730" s="69"/>
      <c r="DI2730" s="69"/>
      <c r="DJ2730" s="69"/>
      <c r="DK2730" s="69"/>
      <c r="DL2730" s="69"/>
      <c r="DM2730" s="69"/>
      <c r="DN2730" s="69"/>
      <c r="DO2730" s="69"/>
      <c r="DP2730" s="69"/>
      <c r="DQ2730" s="69"/>
      <c r="DR2730" s="69"/>
      <c r="DS2730" s="69"/>
      <c r="DT2730" s="69"/>
      <c r="DU2730" s="69"/>
      <c r="DV2730" s="69"/>
      <c r="DW2730" s="69"/>
      <c r="DX2730" s="69"/>
      <c r="DY2730" s="69"/>
      <c r="DZ2730" s="69"/>
      <c r="EA2730" s="69"/>
      <c r="EB2730" s="69"/>
      <c r="EC2730" s="69"/>
      <c r="ED2730" s="69"/>
      <c r="EE2730" s="69"/>
      <c r="EF2730" s="69"/>
      <c r="EG2730" s="69"/>
      <c r="EH2730" s="69"/>
      <c r="EI2730" s="69"/>
      <c r="EJ2730" s="69"/>
      <c r="EK2730" s="69"/>
      <c r="EL2730" s="69"/>
      <c r="EM2730" s="69"/>
      <c r="EN2730" s="69"/>
      <c r="EO2730" s="69"/>
      <c r="EP2730" s="69"/>
      <c r="EQ2730" s="69"/>
      <c r="ER2730" s="69"/>
      <c r="ES2730" s="69"/>
      <c r="ET2730" s="69"/>
      <c r="EU2730" s="69"/>
      <c r="EV2730" s="69"/>
      <c r="EW2730" s="69"/>
      <c r="EX2730" s="69"/>
      <c r="EY2730" s="69"/>
      <c r="EZ2730" s="69"/>
      <c r="FA2730" s="69"/>
      <c r="FB2730" s="69"/>
      <c r="FC2730" s="69"/>
      <c r="FD2730" s="69"/>
      <c r="FE2730" s="69"/>
      <c r="FF2730" s="69"/>
      <c r="FG2730" s="69"/>
      <c r="FH2730" s="69"/>
      <c r="FI2730" s="69"/>
      <c r="FJ2730" s="69"/>
      <c r="FK2730" s="69"/>
      <c r="FL2730" s="69"/>
      <c r="FM2730" s="69"/>
      <c r="FN2730" s="69"/>
      <c r="FO2730" s="69"/>
      <c r="FP2730" s="69"/>
      <c r="FQ2730" s="69"/>
      <c r="FR2730" s="69"/>
      <c r="FS2730" s="69"/>
      <c r="FT2730" s="69"/>
      <c r="FU2730" s="69"/>
      <c r="FV2730" s="69"/>
      <c r="FW2730" s="69"/>
      <c r="FX2730" s="69"/>
      <c r="FY2730" s="69"/>
      <c r="FZ2730" s="69"/>
      <c r="GA2730" s="69"/>
      <c r="GB2730" s="69"/>
      <c r="GC2730" s="69"/>
      <c r="GD2730" s="69"/>
      <c r="GE2730" s="69"/>
      <c r="GF2730" s="69"/>
      <c r="GG2730" s="69"/>
      <c r="GH2730" s="69"/>
      <c r="GI2730" s="69"/>
      <c r="GJ2730" s="69"/>
      <c r="GK2730" s="69"/>
      <c r="GL2730" s="69"/>
      <c r="GM2730" s="69"/>
      <c r="GN2730" s="69"/>
      <c r="GO2730" s="69"/>
      <c r="GP2730" s="69"/>
      <c r="GQ2730" s="69"/>
      <c r="GR2730" s="69"/>
      <c r="GS2730" s="69"/>
      <c r="GT2730" s="69"/>
      <c r="GU2730" s="69"/>
      <c r="GV2730" s="69"/>
      <c r="GW2730" s="69"/>
      <c r="GX2730" s="69"/>
      <c r="GY2730" s="69"/>
      <c r="GZ2730" s="69"/>
      <c r="HA2730" s="69"/>
      <c r="HB2730" s="69"/>
      <c r="HC2730" s="69"/>
      <c r="HD2730" s="69"/>
      <c r="HE2730" s="69"/>
      <c r="HF2730" s="69"/>
      <c r="HG2730" s="69"/>
      <c r="HH2730" s="69"/>
      <c r="HI2730" s="69"/>
      <c r="HJ2730" s="69"/>
      <c r="HK2730" s="69"/>
      <c r="HL2730" s="69"/>
      <c r="HM2730" s="69"/>
      <c r="HN2730" s="69"/>
      <c r="HO2730" s="69"/>
      <c r="HP2730" s="69"/>
      <c r="HQ2730" s="69"/>
      <c r="HR2730" s="69"/>
      <c r="HS2730" s="69"/>
      <c r="HT2730" s="69"/>
      <c r="HU2730" s="69"/>
      <c r="HV2730" s="69"/>
      <c r="HW2730" s="69"/>
      <c r="HX2730" s="69"/>
      <c r="HY2730" s="69"/>
      <c r="HZ2730" s="69"/>
      <c r="IA2730" s="69"/>
      <c r="IB2730" s="69"/>
      <c r="IC2730" s="69"/>
      <c r="ID2730" s="69"/>
      <c r="IE2730" s="69"/>
      <c r="IF2730" s="69"/>
      <c r="IG2730" s="69"/>
      <c r="IH2730" s="69"/>
      <c r="II2730" s="69"/>
      <c r="IJ2730" s="69"/>
      <c r="IK2730" s="69"/>
      <c r="IL2730" s="69"/>
      <c r="IM2730" s="69"/>
      <c r="IN2730" s="69"/>
    </row>
    <row r="2731" spans="1:248" s="70" customFormat="1" ht="32.1" customHeight="1" x14ac:dyDescent="0.2">
      <c r="A2731" s="112" t="s">
        <v>1595</v>
      </c>
      <c r="B2731" s="83">
        <v>52404</v>
      </c>
      <c r="C2731" s="52" t="s">
        <v>1602</v>
      </c>
      <c r="D2731" s="314">
        <v>38400</v>
      </c>
      <c r="E2731" s="69"/>
      <c r="F2731" s="69"/>
      <c r="G2731" s="69"/>
      <c r="H2731" s="69"/>
      <c r="I2731" s="69"/>
      <c r="J2731" s="69"/>
      <c r="N2731" s="69"/>
      <c r="O2731" s="69"/>
      <c r="P2731" s="69"/>
      <c r="Q2731" s="69"/>
      <c r="R2731" s="69"/>
      <c r="S2731" s="69"/>
      <c r="T2731" s="69"/>
      <c r="U2731" s="69"/>
      <c r="V2731" s="69"/>
      <c r="W2731" s="69"/>
      <c r="X2731" s="69"/>
      <c r="Y2731" s="69"/>
      <c r="Z2731" s="69"/>
      <c r="AA2731" s="69"/>
      <c r="AB2731" s="69"/>
      <c r="AC2731" s="69"/>
      <c r="AD2731" s="69"/>
      <c r="AE2731" s="69"/>
      <c r="AF2731" s="69"/>
      <c r="AG2731" s="69"/>
      <c r="AH2731" s="69"/>
      <c r="AI2731" s="69"/>
      <c r="AJ2731" s="69"/>
      <c r="AK2731" s="69"/>
      <c r="AL2731" s="69"/>
      <c r="AM2731" s="69"/>
      <c r="AN2731" s="69"/>
      <c r="AO2731" s="69"/>
      <c r="AP2731" s="69"/>
      <c r="AQ2731" s="69"/>
      <c r="AR2731" s="69"/>
      <c r="AS2731" s="69"/>
      <c r="AT2731" s="69"/>
      <c r="AU2731" s="69"/>
      <c r="AV2731" s="69"/>
      <c r="AW2731" s="69"/>
      <c r="AX2731" s="69"/>
      <c r="AY2731" s="69"/>
      <c r="AZ2731" s="69"/>
      <c r="BA2731" s="69"/>
      <c r="BB2731" s="69"/>
      <c r="BC2731" s="69"/>
      <c r="BD2731" s="69"/>
      <c r="BE2731" s="69"/>
      <c r="BF2731" s="69"/>
      <c r="BG2731" s="69"/>
      <c r="BH2731" s="69"/>
      <c r="BI2731" s="69"/>
      <c r="BJ2731" s="69"/>
      <c r="BK2731" s="69"/>
      <c r="BL2731" s="69"/>
      <c r="BM2731" s="69"/>
      <c r="BN2731" s="69"/>
      <c r="BO2731" s="69"/>
      <c r="BP2731" s="69"/>
      <c r="BQ2731" s="69"/>
      <c r="BR2731" s="69"/>
      <c r="BS2731" s="69"/>
      <c r="BT2731" s="69"/>
      <c r="BU2731" s="69"/>
      <c r="BV2731" s="69"/>
      <c r="BW2731" s="69"/>
      <c r="BX2731" s="69"/>
      <c r="BY2731" s="69"/>
      <c r="BZ2731" s="69"/>
      <c r="CA2731" s="69"/>
      <c r="CB2731" s="69"/>
      <c r="CC2731" s="69"/>
      <c r="CD2731" s="69"/>
      <c r="CE2731" s="69"/>
      <c r="CF2731" s="69"/>
      <c r="CG2731" s="69"/>
      <c r="CH2731" s="69"/>
      <c r="CI2731" s="69"/>
      <c r="CJ2731" s="69"/>
      <c r="CK2731" s="69"/>
      <c r="CL2731" s="69"/>
      <c r="CM2731" s="69"/>
      <c r="CN2731" s="69"/>
      <c r="CO2731" s="69"/>
      <c r="CP2731" s="69"/>
      <c r="CQ2731" s="69"/>
      <c r="CR2731" s="69"/>
      <c r="CS2731" s="69"/>
      <c r="CT2731" s="69"/>
      <c r="CU2731" s="69"/>
      <c r="CV2731" s="69"/>
      <c r="CW2731" s="69"/>
      <c r="CX2731" s="69"/>
      <c r="CY2731" s="69"/>
      <c r="CZ2731" s="69"/>
      <c r="DA2731" s="69"/>
      <c r="DB2731" s="69"/>
      <c r="DC2731" s="69"/>
      <c r="DD2731" s="69"/>
      <c r="DE2731" s="69"/>
      <c r="DF2731" s="69"/>
      <c r="DG2731" s="69"/>
      <c r="DH2731" s="69"/>
      <c r="DI2731" s="69"/>
      <c r="DJ2731" s="69"/>
      <c r="DK2731" s="69"/>
      <c r="DL2731" s="69"/>
      <c r="DM2731" s="69"/>
      <c r="DN2731" s="69"/>
      <c r="DO2731" s="69"/>
      <c r="DP2731" s="69"/>
      <c r="DQ2731" s="69"/>
      <c r="DR2731" s="69"/>
      <c r="DS2731" s="69"/>
      <c r="DT2731" s="69"/>
      <c r="DU2731" s="69"/>
      <c r="DV2731" s="69"/>
      <c r="DW2731" s="69"/>
      <c r="DX2731" s="69"/>
      <c r="DY2731" s="69"/>
      <c r="DZ2731" s="69"/>
      <c r="EA2731" s="69"/>
      <c r="EB2731" s="69"/>
      <c r="EC2731" s="69"/>
      <c r="ED2731" s="69"/>
      <c r="EE2731" s="69"/>
      <c r="EF2731" s="69"/>
      <c r="EG2731" s="69"/>
      <c r="EH2731" s="69"/>
      <c r="EI2731" s="69"/>
      <c r="EJ2731" s="69"/>
      <c r="EK2731" s="69"/>
      <c r="EL2731" s="69"/>
      <c r="EM2731" s="69"/>
      <c r="EN2731" s="69"/>
      <c r="EO2731" s="69"/>
      <c r="EP2731" s="69"/>
      <c r="EQ2731" s="69"/>
      <c r="ER2731" s="69"/>
      <c r="ES2731" s="69"/>
      <c r="ET2731" s="69"/>
      <c r="EU2731" s="69"/>
      <c r="EV2731" s="69"/>
      <c r="EW2731" s="69"/>
      <c r="EX2731" s="69"/>
      <c r="EY2731" s="69"/>
      <c r="EZ2731" s="69"/>
      <c r="FA2731" s="69"/>
      <c r="FB2731" s="69"/>
      <c r="FC2731" s="69"/>
      <c r="FD2731" s="69"/>
      <c r="FE2731" s="69"/>
      <c r="FF2731" s="69"/>
      <c r="FG2731" s="69"/>
      <c r="FH2731" s="69"/>
      <c r="FI2731" s="69"/>
      <c r="FJ2731" s="69"/>
      <c r="FK2731" s="69"/>
      <c r="FL2731" s="69"/>
      <c r="FM2731" s="69"/>
      <c r="FN2731" s="69"/>
      <c r="FO2731" s="69"/>
      <c r="FP2731" s="69"/>
      <c r="FQ2731" s="69"/>
      <c r="FR2731" s="69"/>
      <c r="FS2731" s="69"/>
      <c r="FT2731" s="69"/>
      <c r="FU2731" s="69"/>
      <c r="FV2731" s="69"/>
      <c r="FW2731" s="69"/>
      <c r="FX2731" s="69"/>
      <c r="FY2731" s="69"/>
      <c r="FZ2731" s="69"/>
      <c r="GA2731" s="69"/>
      <c r="GB2731" s="69"/>
      <c r="GC2731" s="69"/>
      <c r="GD2731" s="69"/>
      <c r="GE2731" s="69"/>
      <c r="GF2731" s="69"/>
      <c r="GG2731" s="69"/>
      <c r="GH2731" s="69"/>
      <c r="GI2731" s="69"/>
      <c r="GJ2731" s="69"/>
      <c r="GK2731" s="69"/>
      <c r="GL2731" s="69"/>
      <c r="GM2731" s="69"/>
      <c r="GN2731" s="69"/>
      <c r="GO2731" s="69"/>
      <c r="GP2731" s="69"/>
      <c r="GQ2731" s="69"/>
      <c r="GR2731" s="69"/>
      <c r="GS2731" s="69"/>
      <c r="GT2731" s="69"/>
      <c r="GU2731" s="69"/>
      <c r="GV2731" s="69"/>
      <c r="GW2731" s="69"/>
      <c r="GX2731" s="69"/>
      <c r="GY2731" s="69"/>
      <c r="GZ2731" s="69"/>
      <c r="HA2731" s="69"/>
      <c r="HB2731" s="69"/>
      <c r="HC2731" s="69"/>
      <c r="HD2731" s="69"/>
      <c r="HE2731" s="69"/>
      <c r="HF2731" s="69"/>
      <c r="HG2731" s="69"/>
      <c r="HH2731" s="69"/>
      <c r="HI2731" s="69"/>
      <c r="HJ2731" s="69"/>
      <c r="HK2731" s="69"/>
      <c r="HL2731" s="69"/>
      <c r="HM2731" s="69"/>
      <c r="HN2731" s="69"/>
      <c r="HO2731" s="69"/>
      <c r="HP2731" s="69"/>
      <c r="HQ2731" s="69"/>
      <c r="HR2731" s="69"/>
      <c r="HS2731" s="69"/>
      <c r="HT2731" s="69"/>
      <c r="HU2731" s="69"/>
      <c r="HV2731" s="69"/>
      <c r="HW2731" s="69"/>
      <c r="HX2731" s="69"/>
      <c r="HY2731" s="69"/>
      <c r="HZ2731" s="69"/>
      <c r="IA2731" s="69"/>
      <c r="IB2731" s="69"/>
      <c r="IC2731" s="69"/>
      <c r="ID2731" s="69"/>
      <c r="IE2731" s="69"/>
      <c r="IF2731" s="69"/>
      <c r="IG2731" s="69"/>
      <c r="IH2731" s="69"/>
      <c r="II2731" s="69"/>
      <c r="IJ2731" s="69"/>
      <c r="IK2731" s="69"/>
      <c r="IL2731" s="69"/>
      <c r="IM2731" s="69"/>
      <c r="IN2731" s="69"/>
    </row>
    <row r="2732" spans="1:248" s="70" customFormat="1" ht="47.1" customHeight="1" x14ac:dyDescent="0.2">
      <c r="A2732" s="112" t="s">
        <v>1595</v>
      </c>
      <c r="B2732" s="83">
        <v>52405</v>
      </c>
      <c r="C2732" s="52" t="s">
        <v>1603</v>
      </c>
      <c r="D2732" s="314">
        <v>38300</v>
      </c>
      <c r="E2732" s="69"/>
      <c r="F2732" s="69"/>
      <c r="G2732" s="69"/>
      <c r="H2732" s="69"/>
      <c r="I2732" s="69"/>
      <c r="J2732" s="69"/>
      <c r="N2732" s="69"/>
      <c r="O2732" s="69"/>
      <c r="P2732" s="69"/>
      <c r="Q2732" s="69"/>
      <c r="R2732" s="69"/>
      <c r="S2732" s="69"/>
      <c r="T2732" s="69"/>
      <c r="U2732" s="69"/>
      <c r="V2732" s="69"/>
      <c r="W2732" s="69"/>
      <c r="X2732" s="69"/>
      <c r="Y2732" s="69"/>
      <c r="Z2732" s="69"/>
      <c r="AA2732" s="69"/>
      <c r="AB2732" s="69"/>
      <c r="AC2732" s="69"/>
      <c r="AD2732" s="69"/>
      <c r="AE2732" s="69"/>
      <c r="AF2732" s="69"/>
      <c r="AG2732" s="69"/>
      <c r="AH2732" s="69"/>
      <c r="AI2732" s="69"/>
      <c r="AJ2732" s="69"/>
      <c r="AK2732" s="69"/>
      <c r="AL2732" s="69"/>
      <c r="AM2732" s="69"/>
      <c r="AN2732" s="69"/>
      <c r="AO2732" s="69"/>
      <c r="AP2732" s="69"/>
      <c r="AQ2732" s="69"/>
      <c r="AR2732" s="69"/>
      <c r="AS2732" s="69"/>
      <c r="AT2732" s="69"/>
      <c r="AU2732" s="69"/>
      <c r="AV2732" s="69"/>
      <c r="AW2732" s="69"/>
      <c r="AX2732" s="69"/>
      <c r="AY2732" s="69"/>
      <c r="AZ2732" s="69"/>
      <c r="BA2732" s="69"/>
      <c r="BB2732" s="69"/>
      <c r="BC2732" s="69"/>
      <c r="BD2732" s="69"/>
      <c r="BE2732" s="69"/>
      <c r="BF2732" s="69"/>
      <c r="BG2732" s="69"/>
      <c r="BH2732" s="69"/>
      <c r="BI2732" s="69"/>
      <c r="BJ2732" s="69"/>
      <c r="BK2732" s="69"/>
      <c r="BL2732" s="69"/>
      <c r="BM2732" s="69"/>
      <c r="BN2732" s="69"/>
      <c r="BO2732" s="69"/>
      <c r="BP2732" s="69"/>
      <c r="BQ2732" s="69"/>
      <c r="BR2732" s="69"/>
      <c r="BS2732" s="69"/>
      <c r="BT2732" s="69"/>
      <c r="BU2732" s="69"/>
      <c r="BV2732" s="69"/>
      <c r="BW2732" s="69"/>
      <c r="BX2732" s="69"/>
      <c r="BY2732" s="69"/>
      <c r="BZ2732" s="69"/>
      <c r="CA2732" s="69"/>
      <c r="CB2732" s="69"/>
      <c r="CC2732" s="69"/>
      <c r="CD2732" s="69"/>
      <c r="CE2732" s="69"/>
      <c r="CF2732" s="69"/>
      <c r="CG2732" s="69"/>
      <c r="CH2732" s="69"/>
      <c r="CI2732" s="69"/>
      <c r="CJ2732" s="69"/>
      <c r="CK2732" s="69"/>
      <c r="CL2732" s="69"/>
      <c r="CM2732" s="69"/>
      <c r="CN2732" s="69"/>
      <c r="CO2732" s="69"/>
      <c r="CP2732" s="69"/>
      <c r="CQ2732" s="69"/>
      <c r="CR2732" s="69"/>
      <c r="CS2732" s="69"/>
      <c r="CT2732" s="69"/>
      <c r="CU2732" s="69"/>
      <c r="CV2732" s="69"/>
      <c r="CW2732" s="69"/>
      <c r="CX2732" s="69"/>
      <c r="CY2732" s="69"/>
      <c r="CZ2732" s="69"/>
      <c r="DA2732" s="69"/>
      <c r="DB2732" s="69"/>
      <c r="DC2732" s="69"/>
      <c r="DD2732" s="69"/>
      <c r="DE2732" s="69"/>
      <c r="DF2732" s="69"/>
      <c r="DG2732" s="69"/>
      <c r="DH2732" s="69"/>
      <c r="DI2732" s="69"/>
      <c r="DJ2732" s="69"/>
      <c r="DK2732" s="69"/>
      <c r="DL2732" s="69"/>
      <c r="DM2732" s="69"/>
      <c r="DN2732" s="69"/>
      <c r="DO2732" s="69"/>
      <c r="DP2732" s="69"/>
      <c r="DQ2732" s="69"/>
      <c r="DR2732" s="69"/>
      <c r="DS2732" s="69"/>
      <c r="DT2732" s="69"/>
      <c r="DU2732" s="69"/>
      <c r="DV2732" s="69"/>
      <c r="DW2732" s="69"/>
      <c r="DX2732" s="69"/>
      <c r="DY2732" s="69"/>
      <c r="DZ2732" s="69"/>
      <c r="EA2732" s="69"/>
      <c r="EB2732" s="69"/>
      <c r="EC2732" s="69"/>
      <c r="ED2732" s="69"/>
      <c r="EE2732" s="69"/>
      <c r="EF2732" s="69"/>
      <c r="EG2732" s="69"/>
      <c r="EH2732" s="69"/>
      <c r="EI2732" s="69"/>
      <c r="EJ2732" s="69"/>
      <c r="EK2732" s="69"/>
      <c r="EL2732" s="69"/>
      <c r="EM2732" s="69"/>
      <c r="EN2732" s="69"/>
      <c r="EO2732" s="69"/>
      <c r="EP2732" s="69"/>
      <c r="EQ2732" s="69"/>
      <c r="ER2732" s="69"/>
      <c r="ES2732" s="69"/>
      <c r="ET2732" s="69"/>
      <c r="EU2732" s="69"/>
      <c r="EV2732" s="69"/>
      <c r="EW2732" s="69"/>
      <c r="EX2732" s="69"/>
      <c r="EY2732" s="69"/>
      <c r="EZ2732" s="69"/>
      <c r="FA2732" s="69"/>
      <c r="FB2732" s="69"/>
      <c r="FC2732" s="69"/>
      <c r="FD2732" s="69"/>
      <c r="FE2732" s="69"/>
      <c r="FF2732" s="69"/>
      <c r="FG2732" s="69"/>
      <c r="FH2732" s="69"/>
      <c r="FI2732" s="69"/>
      <c r="FJ2732" s="69"/>
      <c r="FK2732" s="69"/>
      <c r="FL2732" s="69"/>
      <c r="FM2732" s="69"/>
      <c r="FN2732" s="69"/>
      <c r="FO2732" s="69"/>
      <c r="FP2732" s="69"/>
      <c r="FQ2732" s="69"/>
      <c r="FR2732" s="69"/>
      <c r="FS2732" s="69"/>
      <c r="FT2732" s="69"/>
      <c r="FU2732" s="69"/>
      <c r="FV2732" s="69"/>
      <c r="FW2732" s="69"/>
      <c r="FX2732" s="69"/>
      <c r="FY2732" s="69"/>
      <c r="FZ2732" s="69"/>
      <c r="GA2732" s="69"/>
      <c r="GB2732" s="69"/>
      <c r="GC2732" s="69"/>
      <c r="GD2732" s="69"/>
      <c r="GE2732" s="69"/>
      <c r="GF2732" s="69"/>
      <c r="GG2732" s="69"/>
      <c r="GH2732" s="69"/>
      <c r="GI2732" s="69"/>
      <c r="GJ2732" s="69"/>
      <c r="GK2732" s="69"/>
      <c r="GL2732" s="69"/>
      <c r="GM2732" s="69"/>
      <c r="GN2732" s="69"/>
      <c r="GO2732" s="69"/>
      <c r="GP2732" s="69"/>
      <c r="GQ2732" s="69"/>
      <c r="GR2732" s="69"/>
      <c r="GS2732" s="69"/>
      <c r="GT2732" s="69"/>
      <c r="GU2732" s="69"/>
      <c r="GV2732" s="69"/>
      <c r="GW2732" s="69"/>
      <c r="GX2732" s="69"/>
      <c r="GY2732" s="69"/>
      <c r="GZ2732" s="69"/>
      <c r="HA2732" s="69"/>
      <c r="HB2732" s="69"/>
      <c r="HC2732" s="69"/>
      <c r="HD2732" s="69"/>
      <c r="HE2732" s="69"/>
      <c r="HF2732" s="69"/>
      <c r="HG2732" s="69"/>
      <c r="HH2732" s="69"/>
      <c r="HI2732" s="69"/>
      <c r="HJ2732" s="69"/>
      <c r="HK2732" s="69"/>
      <c r="HL2732" s="69"/>
      <c r="HM2732" s="69"/>
      <c r="HN2732" s="69"/>
      <c r="HO2732" s="69"/>
      <c r="HP2732" s="69"/>
      <c r="HQ2732" s="69"/>
      <c r="HR2732" s="69"/>
      <c r="HS2732" s="69"/>
      <c r="HT2732" s="69"/>
      <c r="HU2732" s="69"/>
      <c r="HV2732" s="69"/>
      <c r="HW2732" s="69"/>
      <c r="HX2732" s="69"/>
      <c r="HY2732" s="69"/>
      <c r="HZ2732" s="69"/>
      <c r="IA2732" s="69"/>
      <c r="IB2732" s="69"/>
      <c r="IC2732" s="69"/>
      <c r="ID2732" s="69"/>
      <c r="IE2732" s="69"/>
      <c r="IF2732" s="69"/>
      <c r="IG2732" s="69"/>
      <c r="IH2732" s="69"/>
      <c r="II2732" s="69"/>
      <c r="IJ2732" s="69"/>
      <c r="IK2732" s="69"/>
      <c r="IL2732" s="69"/>
      <c r="IM2732" s="69"/>
      <c r="IN2732" s="69"/>
    </row>
    <row r="2733" spans="1:248" s="70" customFormat="1" ht="47.1" customHeight="1" x14ac:dyDescent="0.2">
      <c r="A2733" s="112" t="s">
        <v>1595</v>
      </c>
      <c r="B2733" s="83">
        <v>52406</v>
      </c>
      <c r="C2733" s="52" t="s">
        <v>1604</v>
      </c>
      <c r="D2733" s="314">
        <v>38300</v>
      </c>
      <c r="E2733" s="69"/>
      <c r="F2733" s="69"/>
      <c r="G2733" s="69"/>
      <c r="H2733" s="69"/>
      <c r="I2733" s="69"/>
      <c r="J2733" s="69"/>
      <c r="N2733" s="69"/>
      <c r="O2733" s="69"/>
      <c r="P2733" s="69"/>
      <c r="Q2733" s="69"/>
      <c r="R2733" s="69"/>
      <c r="S2733" s="69"/>
      <c r="T2733" s="69"/>
      <c r="U2733" s="69"/>
      <c r="V2733" s="69"/>
      <c r="W2733" s="69"/>
      <c r="X2733" s="69"/>
      <c r="Y2733" s="69"/>
      <c r="Z2733" s="69"/>
      <c r="AA2733" s="69"/>
      <c r="AB2733" s="69"/>
      <c r="AC2733" s="69"/>
      <c r="AD2733" s="69"/>
      <c r="AE2733" s="69"/>
      <c r="AF2733" s="69"/>
      <c r="AG2733" s="69"/>
      <c r="AH2733" s="69"/>
      <c r="AI2733" s="69"/>
      <c r="AJ2733" s="69"/>
      <c r="AK2733" s="69"/>
      <c r="AL2733" s="69"/>
      <c r="AM2733" s="69"/>
      <c r="AN2733" s="69"/>
      <c r="AO2733" s="69"/>
      <c r="AP2733" s="69"/>
      <c r="AQ2733" s="69"/>
      <c r="AR2733" s="69"/>
      <c r="AS2733" s="69"/>
      <c r="AT2733" s="69"/>
      <c r="AU2733" s="69"/>
      <c r="AV2733" s="69"/>
      <c r="AW2733" s="69"/>
      <c r="AX2733" s="69"/>
      <c r="AY2733" s="69"/>
      <c r="AZ2733" s="69"/>
      <c r="BA2733" s="69"/>
      <c r="BB2733" s="69"/>
      <c r="BC2733" s="69"/>
      <c r="BD2733" s="69"/>
      <c r="BE2733" s="69"/>
      <c r="BF2733" s="69"/>
      <c r="BG2733" s="69"/>
      <c r="BH2733" s="69"/>
      <c r="BI2733" s="69"/>
      <c r="BJ2733" s="69"/>
      <c r="BK2733" s="69"/>
      <c r="BL2733" s="69"/>
      <c r="BM2733" s="69"/>
      <c r="BN2733" s="69"/>
      <c r="BO2733" s="69"/>
      <c r="BP2733" s="69"/>
      <c r="BQ2733" s="69"/>
      <c r="BR2733" s="69"/>
      <c r="BS2733" s="69"/>
      <c r="BT2733" s="69"/>
      <c r="BU2733" s="69"/>
      <c r="BV2733" s="69"/>
      <c r="BW2733" s="69"/>
      <c r="BX2733" s="69"/>
      <c r="BY2733" s="69"/>
      <c r="BZ2733" s="69"/>
      <c r="CA2733" s="69"/>
      <c r="CB2733" s="69"/>
      <c r="CC2733" s="69"/>
      <c r="CD2733" s="69"/>
      <c r="CE2733" s="69"/>
      <c r="CF2733" s="69"/>
      <c r="CG2733" s="69"/>
      <c r="CH2733" s="69"/>
      <c r="CI2733" s="69"/>
      <c r="CJ2733" s="69"/>
      <c r="CK2733" s="69"/>
      <c r="CL2733" s="69"/>
      <c r="CM2733" s="69"/>
      <c r="CN2733" s="69"/>
      <c r="CO2733" s="69"/>
      <c r="CP2733" s="69"/>
      <c r="CQ2733" s="69"/>
      <c r="CR2733" s="69"/>
      <c r="CS2733" s="69"/>
      <c r="CT2733" s="69"/>
      <c r="CU2733" s="69"/>
      <c r="CV2733" s="69"/>
      <c r="CW2733" s="69"/>
      <c r="CX2733" s="69"/>
      <c r="CY2733" s="69"/>
      <c r="CZ2733" s="69"/>
      <c r="DA2733" s="69"/>
      <c r="DB2733" s="69"/>
      <c r="DC2733" s="69"/>
      <c r="DD2733" s="69"/>
      <c r="DE2733" s="69"/>
      <c r="DF2733" s="69"/>
      <c r="DG2733" s="69"/>
      <c r="DH2733" s="69"/>
      <c r="DI2733" s="69"/>
      <c r="DJ2733" s="69"/>
      <c r="DK2733" s="69"/>
      <c r="DL2733" s="69"/>
      <c r="DM2733" s="69"/>
      <c r="DN2733" s="69"/>
      <c r="DO2733" s="69"/>
      <c r="DP2733" s="69"/>
      <c r="DQ2733" s="69"/>
      <c r="DR2733" s="69"/>
      <c r="DS2733" s="69"/>
      <c r="DT2733" s="69"/>
      <c r="DU2733" s="69"/>
      <c r="DV2733" s="69"/>
      <c r="DW2733" s="69"/>
      <c r="DX2733" s="69"/>
      <c r="DY2733" s="69"/>
      <c r="DZ2733" s="69"/>
      <c r="EA2733" s="69"/>
      <c r="EB2733" s="69"/>
      <c r="EC2733" s="69"/>
      <c r="ED2733" s="69"/>
      <c r="EE2733" s="69"/>
      <c r="EF2733" s="69"/>
      <c r="EG2733" s="69"/>
      <c r="EH2733" s="69"/>
      <c r="EI2733" s="69"/>
      <c r="EJ2733" s="69"/>
      <c r="EK2733" s="69"/>
      <c r="EL2733" s="69"/>
      <c r="EM2733" s="69"/>
      <c r="EN2733" s="69"/>
      <c r="EO2733" s="69"/>
      <c r="EP2733" s="69"/>
      <c r="EQ2733" s="69"/>
      <c r="ER2733" s="69"/>
      <c r="ES2733" s="69"/>
      <c r="ET2733" s="69"/>
      <c r="EU2733" s="69"/>
      <c r="EV2733" s="69"/>
      <c r="EW2733" s="69"/>
      <c r="EX2733" s="69"/>
      <c r="EY2733" s="69"/>
      <c r="EZ2733" s="69"/>
      <c r="FA2733" s="69"/>
      <c r="FB2733" s="69"/>
      <c r="FC2733" s="69"/>
      <c r="FD2733" s="69"/>
      <c r="FE2733" s="69"/>
      <c r="FF2733" s="69"/>
      <c r="FG2733" s="69"/>
      <c r="FH2733" s="69"/>
      <c r="FI2733" s="69"/>
      <c r="FJ2733" s="69"/>
      <c r="FK2733" s="69"/>
      <c r="FL2733" s="69"/>
      <c r="FM2733" s="69"/>
      <c r="FN2733" s="69"/>
      <c r="FO2733" s="69"/>
      <c r="FP2733" s="69"/>
      <c r="FQ2733" s="69"/>
      <c r="FR2733" s="69"/>
      <c r="FS2733" s="69"/>
      <c r="FT2733" s="69"/>
      <c r="FU2733" s="69"/>
      <c r="FV2733" s="69"/>
      <c r="FW2733" s="69"/>
      <c r="FX2733" s="69"/>
      <c r="FY2733" s="69"/>
      <c r="FZ2733" s="69"/>
      <c r="GA2733" s="69"/>
      <c r="GB2733" s="69"/>
      <c r="GC2733" s="69"/>
      <c r="GD2733" s="69"/>
      <c r="GE2733" s="69"/>
      <c r="GF2733" s="69"/>
      <c r="GG2733" s="69"/>
      <c r="GH2733" s="69"/>
      <c r="GI2733" s="69"/>
      <c r="GJ2733" s="69"/>
      <c r="GK2733" s="69"/>
      <c r="GL2733" s="69"/>
      <c r="GM2733" s="69"/>
      <c r="GN2733" s="69"/>
      <c r="GO2733" s="69"/>
      <c r="GP2733" s="69"/>
      <c r="GQ2733" s="69"/>
      <c r="GR2733" s="69"/>
      <c r="GS2733" s="69"/>
      <c r="GT2733" s="69"/>
      <c r="GU2733" s="69"/>
      <c r="GV2733" s="69"/>
      <c r="GW2733" s="69"/>
      <c r="GX2733" s="69"/>
      <c r="GY2733" s="69"/>
      <c r="GZ2733" s="69"/>
      <c r="HA2733" s="69"/>
      <c r="HB2733" s="69"/>
      <c r="HC2733" s="69"/>
      <c r="HD2733" s="69"/>
      <c r="HE2733" s="69"/>
      <c r="HF2733" s="69"/>
      <c r="HG2733" s="69"/>
      <c r="HH2733" s="69"/>
      <c r="HI2733" s="69"/>
      <c r="HJ2733" s="69"/>
      <c r="HK2733" s="69"/>
      <c r="HL2733" s="69"/>
      <c r="HM2733" s="69"/>
      <c r="HN2733" s="69"/>
      <c r="HO2733" s="69"/>
      <c r="HP2733" s="69"/>
      <c r="HQ2733" s="69"/>
      <c r="HR2733" s="69"/>
      <c r="HS2733" s="69"/>
      <c r="HT2733" s="69"/>
      <c r="HU2733" s="69"/>
      <c r="HV2733" s="69"/>
      <c r="HW2733" s="69"/>
      <c r="HX2733" s="69"/>
      <c r="HY2733" s="69"/>
      <c r="HZ2733" s="69"/>
      <c r="IA2733" s="69"/>
      <c r="IB2733" s="69"/>
      <c r="IC2733" s="69"/>
      <c r="ID2733" s="69"/>
      <c r="IE2733" s="69"/>
      <c r="IF2733" s="69"/>
      <c r="IG2733" s="69"/>
      <c r="IH2733" s="69"/>
      <c r="II2733" s="69"/>
      <c r="IJ2733" s="69"/>
      <c r="IK2733" s="69"/>
      <c r="IL2733" s="69"/>
      <c r="IM2733" s="69"/>
      <c r="IN2733" s="69"/>
    </row>
    <row r="2734" spans="1:248" s="70" customFormat="1" ht="15" customHeight="1" x14ac:dyDescent="0.2">
      <c r="A2734" s="112" t="s">
        <v>1595</v>
      </c>
      <c r="B2734" s="83">
        <v>52407</v>
      </c>
      <c r="C2734" s="52" t="s">
        <v>1605</v>
      </c>
      <c r="D2734" s="314">
        <v>38300</v>
      </c>
      <c r="E2734" s="69"/>
      <c r="F2734" s="69"/>
      <c r="G2734" s="69"/>
      <c r="H2734" s="69"/>
      <c r="I2734" s="69"/>
      <c r="J2734" s="69"/>
      <c r="N2734" s="69"/>
      <c r="O2734" s="69"/>
      <c r="P2734" s="69"/>
      <c r="Q2734" s="69"/>
      <c r="R2734" s="69"/>
      <c r="S2734" s="69"/>
      <c r="T2734" s="69"/>
      <c r="U2734" s="69"/>
      <c r="V2734" s="69"/>
      <c r="W2734" s="69"/>
      <c r="X2734" s="69"/>
      <c r="Y2734" s="69"/>
      <c r="Z2734" s="69"/>
      <c r="AA2734" s="69"/>
      <c r="AB2734" s="69"/>
      <c r="AC2734" s="69"/>
      <c r="AD2734" s="69"/>
      <c r="AE2734" s="69"/>
      <c r="AF2734" s="69"/>
      <c r="AG2734" s="69"/>
      <c r="AH2734" s="69"/>
      <c r="AI2734" s="69"/>
      <c r="AJ2734" s="69"/>
      <c r="AK2734" s="69"/>
      <c r="AL2734" s="69"/>
      <c r="AM2734" s="69"/>
      <c r="AN2734" s="69"/>
      <c r="AO2734" s="69"/>
      <c r="AP2734" s="69"/>
      <c r="AQ2734" s="69"/>
      <c r="AR2734" s="69"/>
      <c r="AS2734" s="69"/>
      <c r="AT2734" s="69"/>
      <c r="AU2734" s="69"/>
      <c r="AV2734" s="69"/>
      <c r="AW2734" s="69"/>
      <c r="AX2734" s="69"/>
      <c r="AY2734" s="69"/>
      <c r="AZ2734" s="69"/>
      <c r="BA2734" s="69"/>
      <c r="BB2734" s="69"/>
      <c r="BC2734" s="69"/>
      <c r="BD2734" s="69"/>
      <c r="BE2734" s="69"/>
      <c r="BF2734" s="69"/>
      <c r="BG2734" s="69"/>
      <c r="BH2734" s="69"/>
      <c r="BI2734" s="69"/>
      <c r="BJ2734" s="69"/>
      <c r="BK2734" s="69"/>
      <c r="BL2734" s="69"/>
      <c r="BM2734" s="69"/>
      <c r="BN2734" s="69"/>
      <c r="BO2734" s="69"/>
      <c r="BP2734" s="69"/>
      <c r="BQ2734" s="69"/>
      <c r="BR2734" s="69"/>
      <c r="BS2734" s="69"/>
      <c r="BT2734" s="69"/>
      <c r="BU2734" s="69"/>
      <c r="BV2734" s="69"/>
      <c r="BW2734" s="69"/>
      <c r="BX2734" s="69"/>
      <c r="BY2734" s="69"/>
      <c r="BZ2734" s="69"/>
      <c r="CA2734" s="69"/>
      <c r="CB2734" s="69"/>
      <c r="CC2734" s="69"/>
      <c r="CD2734" s="69"/>
      <c r="CE2734" s="69"/>
      <c r="CF2734" s="69"/>
      <c r="CG2734" s="69"/>
      <c r="CH2734" s="69"/>
      <c r="CI2734" s="69"/>
      <c r="CJ2734" s="69"/>
      <c r="CK2734" s="69"/>
      <c r="CL2734" s="69"/>
      <c r="CM2734" s="69"/>
      <c r="CN2734" s="69"/>
      <c r="CO2734" s="69"/>
      <c r="CP2734" s="69"/>
      <c r="CQ2734" s="69"/>
      <c r="CR2734" s="69"/>
      <c r="CS2734" s="69"/>
      <c r="CT2734" s="69"/>
      <c r="CU2734" s="69"/>
      <c r="CV2734" s="69"/>
      <c r="CW2734" s="69"/>
      <c r="CX2734" s="69"/>
      <c r="CY2734" s="69"/>
      <c r="CZ2734" s="69"/>
      <c r="DA2734" s="69"/>
      <c r="DB2734" s="69"/>
      <c r="DC2734" s="69"/>
      <c r="DD2734" s="69"/>
      <c r="DE2734" s="69"/>
      <c r="DF2734" s="69"/>
      <c r="DG2734" s="69"/>
      <c r="DH2734" s="69"/>
      <c r="DI2734" s="69"/>
      <c r="DJ2734" s="69"/>
      <c r="DK2734" s="69"/>
      <c r="DL2734" s="69"/>
      <c r="DM2734" s="69"/>
      <c r="DN2734" s="69"/>
      <c r="DO2734" s="69"/>
      <c r="DP2734" s="69"/>
      <c r="DQ2734" s="69"/>
      <c r="DR2734" s="69"/>
      <c r="DS2734" s="69"/>
      <c r="DT2734" s="69"/>
      <c r="DU2734" s="69"/>
      <c r="DV2734" s="69"/>
      <c r="DW2734" s="69"/>
      <c r="DX2734" s="69"/>
      <c r="DY2734" s="69"/>
      <c r="DZ2734" s="69"/>
      <c r="EA2734" s="69"/>
      <c r="EB2734" s="69"/>
      <c r="EC2734" s="69"/>
      <c r="ED2734" s="69"/>
      <c r="EE2734" s="69"/>
      <c r="EF2734" s="69"/>
      <c r="EG2734" s="69"/>
      <c r="EH2734" s="69"/>
      <c r="EI2734" s="69"/>
      <c r="EJ2734" s="69"/>
      <c r="EK2734" s="69"/>
      <c r="EL2734" s="69"/>
      <c r="EM2734" s="69"/>
      <c r="EN2734" s="69"/>
      <c r="EO2734" s="69"/>
      <c r="EP2734" s="69"/>
      <c r="EQ2734" s="69"/>
      <c r="ER2734" s="69"/>
      <c r="ES2734" s="69"/>
      <c r="ET2734" s="69"/>
      <c r="EU2734" s="69"/>
      <c r="EV2734" s="69"/>
      <c r="EW2734" s="69"/>
      <c r="EX2734" s="69"/>
      <c r="EY2734" s="69"/>
      <c r="EZ2734" s="69"/>
      <c r="FA2734" s="69"/>
      <c r="FB2734" s="69"/>
      <c r="FC2734" s="69"/>
      <c r="FD2734" s="69"/>
      <c r="FE2734" s="69"/>
      <c r="FF2734" s="69"/>
      <c r="FG2734" s="69"/>
      <c r="FH2734" s="69"/>
      <c r="FI2734" s="69"/>
      <c r="FJ2734" s="69"/>
      <c r="FK2734" s="69"/>
      <c r="FL2734" s="69"/>
      <c r="FM2734" s="69"/>
      <c r="FN2734" s="69"/>
      <c r="FO2734" s="69"/>
      <c r="FP2734" s="69"/>
      <c r="FQ2734" s="69"/>
      <c r="FR2734" s="69"/>
      <c r="FS2734" s="69"/>
      <c r="FT2734" s="69"/>
      <c r="FU2734" s="69"/>
      <c r="FV2734" s="69"/>
      <c r="FW2734" s="69"/>
      <c r="FX2734" s="69"/>
      <c r="FY2734" s="69"/>
      <c r="FZ2734" s="69"/>
      <c r="GA2734" s="69"/>
      <c r="GB2734" s="69"/>
      <c r="GC2734" s="69"/>
      <c r="GD2734" s="69"/>
      <c r="GE2734" s="69"/>
      <c r="GF2734" s="69"/>
      <c r="GG2734" s="69"/>
      <c r="GH2734" s="69"/>
      <c r="GI2734" s="69"/>
      <c r="GJ2734" s="69"/>
      <c r="GK2734" s="69"/>
      <c r="GL2734" s="69"/>
      <c r="GM2734" s="69"/>
      <c r="GN2734" s="69"/>
      <c r="GO2734" s="69"/>
      <c r="GP2734" s="69"/>
      <c r="GQ2734" s="69"/>
      <c r="GR2734" s="69"/>
      <c r="GS2734" s="69"/>
      <c r="GT2734" s="69"/>
      <c r="GU2734" s="69"/>
      <c r="GV2734" s="69"/>
      <c r="GW2734" s="69"/>
      <c r="GX2734" s="69"/>
      <c r="GY2734" s="69"/>
      <c r="GZ2734" s="69"/>
      <c r="HA2734" s="69"/>
      <c r="HB2734" s="69"/>
      <c r="HC2734" s="69"/>
      <c r="HD2734" s="69"/>
      <c r="HE2734" s="69"/>
      <c r="HF2734" s="69"/>
      <c r="HG2734" s="69"/>
      <c r="HH2734" s="69"/>
      <c r="HI2734" s="69"/>
      <c r="HJ2734" s="69"/>
      <c r="HK2734" s="69"/>
      <c r="HL2734" s="69"/>
      <c r="HM2734" s="69"/>
      <c r="HN2734" s="69"/>
      <c r="HO2734" s="69"/>
      <c r="HP2734" s="69"/>
      <c r="HQ2734" s="69"/>
      <c r="HR2734" s="69"/>
      <c r="HS2734" s="69"/>
      <c r="HT2734" s="69"/>
      <c r="HU2734" s="69"/>
      <c r="HV2734" s="69"/>
      <c r="HW2734" s="69"/>
      <c r="HX2734" s="69"/>
      <c r="HY2734" s="69"/>
      <c r="HZ2734" s="69"/>
      <c r="IA2734" s="69"/>
      <c r="IB2734" s="69"/>
      <c r="IC2734" s="69"/>
      <c r="ID2734" s="69"/>
      <c r="IE2734" s="69"/>
      <c r="IF2734" s="69"/>
      <c r="IG2734" s="69"/>
      <c r="IH2734" s="69"/>
      <c r="II2734" s="69"/>
      <c r="IJ2734" s="69"/>
      <c r="IK2734" s="69"/>
      <c r="IL2734" s="69"/>
      <c r="IM2734" s="69"/>
      <c r="IN2734" s="69"/>
    </row>
    <row r="2735" spans="1:248" s="70" customFormat="1" ht="15" customHeight="1" x14ac:dyDescent="0.2">
      <c r="A2735" s="112" t="s">
        <v>1595</v>
      </c>
      <c r="B2735" s="83">
        <v>52408</v>
      </c>
      <c r="C2735" s="52" t="s">
        <v>1606</v>
      </c>
      <c r="D2735" s="314">
        <v>41200</v>
      </c>
      <c r="E2735" s="69"/>
      <c r="F2735" s="69"/>
      <c r="G2735" s="69"/>
      <c r="H2735" s="69"/>
      <c r="I2735" s="69"/>
      <c r="J2735" s="69"/>
      <c r="N2735" s="69"/>
      <c r="O2735" s="69"/>
      <c r="P2735" s="69"/>
      <c r="Q2735" s="69"/>
      <c r="R2735" s="69"/>
      <c r="S2735" s="69"/>
      <c r="T2735" s="69"/>
      <c r="U2735" s="69"/>
      <c r="V2735" s="69"/>
      <c r="W2735" s="69"/>
      <c r="X2735" s="69"/>
      <c r="Y2735" s="69"/>
      <c r="Z2735" s="69"/>
      <c r="AA2735" s="69"/>
      <c r="AB2735" s="69"/>
      <c r="AC2735" s="69"/>
      <c r="AD2735" s="69"/>
      <c r="AE2735" s="69"/>
      <c r="AF2735" s="69"/>
      <c r="AG2735" s="69"/>
      <c r="AH2735" s="69"/>
      <c r="AI2735" s="69"/>
      <c r="AJ2735" s="69"/>
      <c r="AK2735" s="69"/>
      <c r="AL2735" s="69"/>
      <c r="AM2735" s="69"/>
      <c r="AN2735" s="69"/>
      <c r="AO2735" s="69"/>
      <c r="AP2735" s="69"/>
      <c r="AQ2735" s="69"/>
      <c r="AR2735" s="69"/>
      <c r="AS2735" s="69"/>
      <c r="AT2735" s="69"/>
      <c r="AU2735" s="69"/>
      <c r="AV2735" s="69"/>
      <c r="AW2735" s="69"/>
      <c r="AX2735" s="69"/>
      <c r="AY2735" s="69"/>
      <c r="AZ2735" s="69"/>
      <c r="BA2735" s="69"/>
      <c r="BB2735" s="69"/>
      <c r="BC2735" s="69"/>
      <c r="BD2735" s="69"/>
      <c r="BE2735" s="69"/>
      <c r="BF2735" s="69"/>
      <c r="BG2735" s="69"/>
      <c r="BH2735" s="69"/>
      <c r="BI2735" s="69"/>
      <c r="BJ2735" s="69"/>
      <c r="BK2735" s="69"/>
      <c r="BL2735" s="69"/>
      <c r="BM2735" s="69"/>
      <c r="BN2735" s="69"/>
      <c r="BO2735" s="69"/>
      <c r="BP2735" s="69"/>
      <c r="BQ2735" s="69"/>
      <c r="BR2735" s="69"/>
      <c r="BS2735" s="69"/>
      <c r="BT2735" s="69"/>
      <c r="BU2735" s="69"/>
      <c r="BV2735" s="69"/>
      <c r="BW2735" s="69"/>
      <c r="BX2735" s="69"/>
      <c r="BY2735" s="69"/>
      <c r="BZ2735" s="69"/>
      <c r="CA2735" s="69"/>
      <c r="CB2735" s="69"/>
      <c r="CC2735" s="69"/>
      <c r="CD2735" s="69"/>
      <c r="CE2735" s="69"/>
      <c r="CF2735" s="69"/>
      <c r="CG2735" s="69"/>
      <c r="CH2735" s="69"/>
      <c r="CI2735" s="69"/>
      <c r="CJ2735" s="69"/>
      <c r="CK2735" s="69"/>
      <c r="CL2735" s="69"/>
      <c r="CM2735" s="69"/>
      <c r="CN2735" s="69"/>
      <c r="CO2735" s="69"/>
      <c r="CP2735" s="69"/>
      <c r="CQ2735" s="69"/>
      <c r="CR2735" s="69"/>
      <c r="CS2735" s="69"/>
      <c r="CT2735" s="69"/>
      <c r="CU2735" s="69"/>
      <c r="CV2735" s="69"/>
      <c r="CW2735" s="69"/>
      <c r="CX2735" s="69"/>
      <c r="CY2735" s="69"/>
      <c r="CZ2735" s="69"/>
      <c r="DA2735" s="69"/>
      <c r="DB2735" s="69"/>
      <c r="DC2735" s="69"/>
      <c r="DD2735" s="69"/>
      <c r="DE2735" s="69"/>
      <c r="DF2735" s="69"/>
      <c r="DG2735" s="69"/>
      <c r="DH2735" s="69"/>
      <c r="DI2735" s="69"/>
      <c r="DJ2735" s="69"/>
      <c r="DK2735" s="69"/>
      <c r="DL2735" s="69"/>
      <c r="DM2735" s="69"/>
      <c r="DN2735" s="69"/>
      <c r="DO2735" s="69"/>
      <c r="DP2735" s="69"/>
      <c r="DQ2735" s="69"/>
      <c r="DR2735" s="69"/>
      <c r="DS2735" s="69"/>
      <c r="DT2735" s="69"/>
      <c r="DU2735" s="69"/>
      <c r="DV2735" s="69"/>
      <c r="DW2735" s="69"/>
      <c r="DX2735" s="69"/>
      <c r="DY2735" s="69"/>
      <c r="DZ2735" s="69"/>
      <c r="EA2735" s="69"/>
      <c r="EB2735" s="69"/>
      <c r="EC2735" s="69"/>
      <c r="ED2735" s="69"/>
      <c r="EE2735" s="69"/>
      <c r="EF2735" s="69"/>
      <c r="EG2735" s="69"/>
      <c r="EH2735" s="69"/>
      <c r="EI2735" s="69"/>
      <c r="EJ2735" s="69"/>
      <c r="EK2735" s="69"/>
      <c r="EL2735" s="69"/>
      <c r="EM2735" s="69"/>
      <c r="EN2735" s="69"/>
      <c r="EO2735" s="69"/>
      <c r="EP2735" s="69"/>
      <c r="EQ2735" s="69"/>
      <c r="ER2735" s="69"/>
      <c r="ES2735" s="69"/>
      <c r="ET2735" s="69"/>
      <c r="EU2735" s="69"/>
      <c r="EV2735" s="69"/>
      <c r="EW2735" s="69"/>
      <c r="EX2735" s="69"/>
      <c r="EY2735" s="69"/>
      <c r="EZ2735" s="69"/>
      <c r="FA2735" s="69"/>
      <c r="FB2735" s="69"/>
      <c r="FC2735" s="69"/>
      <c r="FD2735" s="69"/>
      <c r="FE2735" s="69"/>
      <c r="FF2735" s="69"/>
      <c r="FG2735" s="69"/>
      <c r="FH2735" s="69"/>
      <c r="FI2735" s="69"/>
      <c r="FJ2735" s="69"/>
      <c r="FK2735" s="69"/>
      <c r="FL2735" s="69"/>
      <c r="FM2735" s="69"/>
      <c r="FN2735" s="69"/>
      <c r="FO2735" s="69"/>
      <c r="FP2735" s="69"/>
      <c r="FQ2735" s="69"/>
      <c r="FR2735" s="69"/>
      <c r="FS2735" s="69"/>
      <c r="FT2735" s="69"/>
      <c r="FU2735" s="69"/>
      <c r="FV2735" s="69"/>
      <c r="FW2735" s="69"/>
      <c r="FX2735" s="69"/>
      <c r="FY2735" s="69"/>
      <c r="FZ2735" s="69"/>
      <c r="GA2735" s="69"/>
      <c r="GB2735" s="69"/>
      <c r="GC2735" s="69"/>
      <c r="GD2735" s="69"/>
      <c r="GE2735" s="69"/>
      <c r="GF2735" s="69"/>
      <c r="GG2735" s="69"/>
      <c r="GH2735" s="69"/>
      <c r="GI2735" s="69"/>
      <c r="GJ2735" s="69"/>
      <c r="GK2735" s="69"/>
      <c r="GL2735" s="69"/>
      <c r="GM2735" s="69"/>
      <c r="GN2735" s="69"/>
      <c r="GO2735" s="69"/>
      <c r="GP2735" s="69"/>
      <c r="GQ2735" s="69"/>
      <c r="GR2735" s="69"/>
      <c r="GS2735" s="69"/>
      <c r="GT2735" s="69"/>
      <c r="GU2735" s="69"/>
      <c r="GV2735" s="69"/>
      <c r="GW2735" s="69"/>
      <c r="GX2735" s="69"/>
      <c r="GY2735" s="69"/>
      <c r="GZ2735" s="69"/>
      <c r="HA2735" s="69"/>
      <c r="HB2735" s="69"/>
      <c r="HC2735" s="69"/>
      <c r="HD2735" s="69"/>
      <c r="HE2735" s="69"/>
      <c r="HF2735" s="69"/>
      <c r="HG2735" s="69"/>
      <c r="HH2735" s="69"/>
      <c r="HI2735" s="69"/>
      <c r="HJ2735" s="69"/>
      <c r="HK2735" s="69"/>
      <c r="HL2735" s="69"/>
      <c r="HM2735" s="69"/>
      <c r="HN2735" s="69"/>
      <c r="HO2735" s="69"/>
      <c r="HP2735" s="69"/>
      <c r="HQ2735" s="69"/>
      <c r="HR2735" s="69"/>
      <c r="HS2735" s="69"/>
      <c r="HT2735" s="69"/>
      <c r="HU2735" s="69"/>
      <c r="HV2735" s="69"/>
      <c r="HW2735" s="69"/>
      <c r="HX2735" s="69"/>
      <c r="HY2735" s="69"/>
      <c r="HZ2735" s="69"/>
      <c r="IA2735" s="69"/>
      <c r="IB2735" s="69"/>
      <c r="IC2735" s="69"/>
      <c r="ID2735" s="69"/>
      <c r="IE2735" s="69"/>
      <c r="IF2735" s="69"/>
      <c r="IG2735" s="69"/>
      <c r="IH2735" s="69"/>
      <c r="II2735" s="69"/>
      <c r="IJ2735" s="69"/>
      <c r="IK2735" s="69"/>
      <c r="IL2735" s="69"/>
      <c r="IM2735" s="69"/>
      <c r="IN2735" s="69"/>
    </row>
    <row r="2736" spans="1:248" s="70" customFormat="1" ht="32.1" customHeight="1" x14ac:dyDescent="0.2">
      <c r="A2736" s="112" t="s">
        <v>1595</v>
      </c>
      <c r="B2736" s="83">
        <v>52409</v>
      </c>
      <c r="C2736" s="52" t="s">
        <v>1607</v>
      </c>
      <c r="D2736" s="314">
        <v>41200</v>
      </c>
      <c r="E2736" s="69"/>
      <c r="F2736" s="69"/>
      <c r="G2736" s="69"/>
      <c r="H2736" s="69"/>
      <c r="I2736" s="69"/>
      <c r="J2736" s="69"/>
      <c r="N2736" s="69"/>
      <c r="O2736" s="69"/>
      <c r="P2736" s="69"/>
      <c r="Q2736" s="69"/>
      <c r="R2736" s="69"/>
      <c r="S2736" s="69"/>
      <c r="T2736" s="69"/>
      <c r="U2736" s="69"/>
      <c r="V2736" s="69"/>
      <c r="W2736" s="69"/>
      <c r="X2736" s="69"/>
      <c r="Y2736" s="69"/>
      <c r="Z2736" s="69"/>
      <c r="AA2736" s="69"/>
      <c r="AB2736" s="69"/>
      <c r="AC2736" s="69"/>
      <c r="AD2736" s="69"/>
      <c r="AE2736" s="69"/>
      <c r="AF2736" s="69"/>
      <c r="AG2736" s="69"/>
      <c r="AH2736" s="69"/>
      <c r="AI2736" s="69"/>
      <c r="AJ2736" s="69"/>
      <c r="AK2736" s="69"/>
      <c r="AL2736" s="69"/>
      <c r="AM2736" s="69"/>
      <c r="AN2736" s="69"/>
      <c r="AO2736" s="69"/>
      <c r="AP2736" s="69"/>
      <c r="AQ2736" s="69"/>
      <c r="AR2736" s="69"/>
      <c r="AS2736" s="69"/>
      <c r="AT2736" s="69"/>
      <c r="AU2736" s="69"/>
      <c r="AV2736" s="69"/>
      <c r="AW2736" s="69"/>
      <c r="AX2736" s="69"/>
      <c r="AY2736" s="69"/>
      <c r="AZ2736" s="69"/>
      <c r="BA2736" s="69"/>
      <c r="BB2736" s="69"/>
      <c r="BC2736" s="69"/>
      <c r="BD2736" s="69"/>
      <c r="BE2736" s="69"/>
      <c r="BF2736" s="69"/>
      <c r="BG2736" s="69"/>
      <c r="BH2736" s="69"/>
      <c r="BI2736" s="69"/>
      <c r="BJ2736" s="69"/>
      <c r="BK2736" s="69"/>
      <c r="BL2736" s="69"/>
      <c r="BM2736" s="69"/>
      <c r="BN2736" s="69"/>
      <c r="BO2736" s="69"/>
      <c r="BP2736" s="69"/>
      <c r="BQ2736" s="69"/>
      <c r="BR2736" s="69"/>
      <c r="BS2736" s="69"/>
      <c r="BT2736" s="69"/>
      <c r="BU2736" s="69"/>
      <c r="BV2736" s="69"/>
      <c r="BW2736" s="69"/>
      <c r="BX2736" s="69"/>
      <c r="BY2736" s="69"/>
      <c r="BZ2736" s="69"/>
      <c r="CA2736" s="69"/>
      <c r="CB2736" s="69"/>
      <c r="CC2736" s="69"/>
      <c r="CD2736" s="69"/>
      <c r="CE2736" s="69"/>
      <c r="CF2736" s="69"/>
      <c r="CG2736" s="69"/>
      <c r="CH2736" s="69"/>
      <c r="CI2736" s="69"/>
      <c r="CJ2736" s="69"/>
      <c r="CK2736" s="69"/>
      <c r="CL2736" s="69"/>
      <c r="CM2736" s="69"/>
      <c r="CN2736" s="69"/>
      <c r="CO2736" s="69"/>
      <c r="CP2736" s="69"/>
      <c r="CQ2736" s="69"/>
      <c r="CR2736" s="69"/>
      <c r="CS2736" s="69"/>
      <c r="CT2736" s="69"/>
      <c r="CU2736" s="69"/>
      <c r="CV2736" s="69"/>
      <c r="CW2736" s="69"/>
      <c r="CX2736" s="69"/>
      <c r="CY2736" s="69"/>
      <c r="CZ2736" s="69"/>
      <c r="DA2736" s="69"/>
      <c r="DB2736" s="69"/>
      <c r="DC2736" s="69"/>
      <c r="DD2736" s="69"/>
      <c r="DE2736" s="69"/>
      <c r="DF2736" s="69"/>
      <c r="DG2736" s="69"/>
      <c r="DH2736" s="69"/>
      <c r="DI2736" s="69"/>
      <c r="DJ2736" s="69"/>
      <c r="DK2736" s="69"/>
      <c r="DL2736" s="69"/>
      <c r="DM2736" s="69"/>
      <c r="DN2736" s="69"/>
      <c r="DO2736" s="69"/>
      <c r="DP2736" s="69"/>
      <c r="DQ2736" s="69"/>
      <c r="DR2736" s="69"/>
      <c r="DS2736" s="69"/>
      <c r="DT2736" s="69"/>
      <c r="DU2736" s="69"/>
      <c r="DV2736" s="69"/>
      <c r="DW2736" s="69"/>
      <c r="DX2736" s="69"/>
      <c r="DY2736" s="69"/>
      <c r="DZ2736" s="69"/>
      <c r="EA2736" s="69"/>
      <c r="EB2736" s="69"/>
      <c r="EC2736" s="69"/>
      <c r="ED2736" s="69"/>
      <c r="EE2736" s="69"/>
      <c r="EF2736" s="69"/>
      <c r="EG2736" s="69"/>
      <c r="EH2736" s="69"/>
      <c r="EI2736" s="69"/>
      <c r="EJ2736" s="69"/>
      <c r="EK2736" s="69"/>
      <c r="EL2736" s="69"/>
      <c r="EM2736" s="69"/>
      <c r="EN2736" s="69"/>
      <c r="EO2736" s="69"/>
      <c r="EP2736" s="69"/>
      <c r="EQ2736" s="69"/>
      <c r="ER2736" s="69"/>
      <c r="ES2736" s="69"/>
      <c r="ET2736" s="69"/>
      <c r="EU2736" s="69"/>
      <c r="EV2736" s="69"/>
      <c r="EW2736" s="69"/>
      <c r="EX2736" s="69"/>
      <c r="EY2736" s="69"/>
      <c r="EZ2736" s="69"/>
      <c r="FA2736" s="69"/>
      <c r="FB2736" s="69"/>
      <c r="FC2736" s="69"/>
      <c r="FD2736" s="69"/>
      <c r="FE2736" s="69"/>
      <c r="FF2736" s="69"/>
      <c r="FG2736" s="69"/>
      <c r="FH2736" s="69"/>
      <c r="FI2736" s="69"/>
      <c r="FJ2736" s="69"/>
      <c r="FK2736" s="69"/>
      <c r="FL2736" s="69"/>
      <c r="FM2736" s="69"/>
      <c r="FN2736" s="69"/>
      <c r="FO2736" s="69"/>
      <c r="FP2736" s="69"/>
      <c r="FQ2736" s="69"/>
      <c r="FR2736" s="69"/>
      <c r="FS2736" s="69"/>
      <c r="FT2736" s="69"/>
      <c r="FU2736" s="69"/>
      <c r="FV2736" s="69"/>
      <c r="FW2736" s="69"/>
      <c r="FX2736" s="69"/>
      <c r="FY2736" s="69"/>
      <c r="FZ2736" s="69"/>
      <c r="GA2736" s="69"/>
      <c r="GB2736" s="69"/>
      <c r="GC2736" s="69"/>
      <c r="GD2736" s="69"/>
      <c r="GE2736" s="69"/>
      <c r="GF2736" s="69"/>
      <c r="GG2736" s="69"/>
      <c r="GH2736" s="69"/>
      <c r="GI2736" s="69"/>
      <c r="GJ2736" s="69"/>
      <c r="GK2736" s="69"/>
      <c r="GL2736" s="69"/>
      <c r="GM2736" s="69"/>
      <c r="GN2736" s="69"/>
      <c r="GO2736" s="69"/>
      <c r="GP2736" s="69"/>
      <c r="GQ2736" s="69"/>
      <c r="GR2736" s="69"/>
      <c r="GS2736" s="69"/>
      <c r="GT2736" s="69"/>
      <c r="GU2736" s="69"/>
      <c r="GV2736" s="69"/>
      <c r="GW2736" s="69"/>
      <c r="GX2736" s="69"/>
      <c r="GY2736" s="69"/>
      <c r="GZ2736" s="69"/>
      <c r="HA2736" s="69"/>
      <c r="HB2736" s="69"/>
      <c r="HC2736" s="69"/>
      <c r="HD2736" s="69"/>
      <c r="HE2736" s="69"/>
      <c r="HF2736" s="69"/>
      <c r="HG2736" s="69"/>
      <c r="HH2736" s="69"/>
      <c r="HI2736" s="69"/>
      <c r="HJ2736" s="69"/>
      <c r="HK2736" s="69"/>
      <c r="HL2736" s="69"/>
      <c r="HM2736" s="69"/>
      <c r="HN2736" s="69"/>
      <c r="HO2736" s="69"/>
      <c r="HP2736" s="69"/>
      <c r="HQ2736" s="69"/>
      <c r="HR2736" s="69"/>
      <c r="HS2736" s="69"/>
      <c r="HT2736" s="69"/>
      <c r="HU2736" s="69"/>
      <c r="HV2736" s="69"/>
      <c r="HW2736" s="69"/>
      <c r="HX2736" s="69"/>
      <c r="HY2736" s="69"/>
      <c r="HZ2736" s="69"/>
      <c r="IA2736" s="69"/>
      <c r="IB2736" s="69"/>
      <c r="IC2736" s="69"/>
      <c r="ID2736" s="69"/>
      <c r="IE2736" s="69"/>
      <c r="IF2736" s="69"/>
      <c r="IG2736" s="69"/>
      <c r="IH2736" s="69"/>
      <c r="II2736" s="69"/>
      <c r="IJ2736" s="69"/>
      <c r="IK2736" s="69"/>
      <c r="IL2736" s="69"/>
      <c r="IM2736" s="69"/>
      <c r="IN2736" s="69"/>
    </row>
    <row r="2737" spans="1:248" s="70" customFormat="1" ht="32.1" customHeight="1" x14ac:dyDescent="0.2">
      <c r="A2737" s="112" t="s">
        <v>1595</v>
      </c>
      <c r="B2737" s="83">
        <v>52410</v>
      </c>
      <c r="C2737" s="52" t="s">
        <v>1608</v>
      </c>
      <c r="D2737" s="314">
        <v>46400</v>
      </c>
      <c r="E2737" s="69"/>
      <c r="F2737" s="69"/>
      <c r="G2737" s="69"/>
      <c r="H2737" s="69"/>
      <c r="I2737" s="69"/>
      <c r="J2737" s="69"/>
      <c r="N2737" s="69"/>
      <c r="O2737" s="69"/>
      <c r="P2737" s="69"/>
      <c r="Q2737" s="69"/>
      <c r="R2737" s="69"/>
      <c r="S2737" s="69"/>
      <c r="T2737" s="69"/>
      <c r="U2737" s="69"/>
      <c r="V2737" s="69"/>
      <c r="W2737" s="69"/>
      <c r="X2737" s="69"/>
      <c r="Y2737" s="69"/>
      <c r="Z2737" s="69"/>
      <c r="AA2737" s="69"/>
      <c r="AB2737" s="69"/>
      <c r="AC2737" s="69"/>
      <c r="AD2737" s="69"/>
      <c r="AE2737" s="69"/>
      <c r="AF2737" s="69"/>
      <c r="AG2737" s="69"/>
      <c r="AH2737" s="69"/>
      <c r="AI2737" s="69"/>
      <c r="AJ2737" s="69"/>
      <c r="AK2737" s="69"/>
      <c r="AL2737" s="69"/>
      <c r="AM2737" s="69"/>
      <c r="AN2737" s="69"/>
      <c r="AO2737" s="69"/>
      <c r="AP2737" s="69"/>
      <c r="AQ2737" s="69"/>
      <c r="AR2737" s="69"/>
      <c r="AS2737" s="69"/>
      <c r="AT2737" s="69"/>
      <c r="AU2737" s="69"/>
      <c r="AV2737" s="69"/>
      <c r="AW2737" s="69"/>
      <c r="AX2737" s="69"/>
      <c r="AY2737" s="69"/>
      <c r="AZ2737" s="69"/>
      <c r="BA2737" s="69"/>
      <c r="BB2737" s="69"/>
      <c r="BC2737" s="69"/>
      <c r="BD2737" s="69"/>
      <c r="BE2737" s="69"/>
      <c r="BF2737" s="69"/>
      <c r="BG2737" s="69"/>
      <c r="BH2737" s="69"/>
      <c r="BI2737" s="69"/>
      <c r="BJ2737" s="69"/>
      <c r="BK2737" s="69"/>
      <c r="BL2737" s="69"/>
      <c r="BM2737" s="69"/>
      <c r="BN2737" s="69"/>
      <c r="BO2737" s="69"/>
      <c r="BP2737" s="69"/>
      <c r="BQ2737" s="69"/>
      <c r="BR2737" s="69"/>
      <c r="BS2737" s="69"/>
      <c r="BT2737" s="69"/>
      <c r="BU2737" s="69"/>
      <c r="BV2737" s="69"/>
      <c r="BW2737" s="69"/>
      <c r="BX2737" s="69"/>
      <c r="BY2737" s="69"/>
      <c r="BZ2737" s="69"/>
      <c r="CA2737" s="69"/>
      <c r="CB2737" s="69"/>
      <c r="CC2737" s="69"/>
      <c r="CD2737" s="69"/>
      <c r="CE2737" s="69"/>
      <c r="CF2737" s="69"/>
      <c r="CG2737" s="69"/>
      <c r="CH2737" s="69"/>
      <c r="CI2737" s="69"/>
      <c r="CJ2737" s="69"/>
      <c r="CK2737" s="69"/>
      <c r="CL2737" s="69"/>
      <c r="CM2737" s="69"/>
      <c r="CN2737" s="69"/>
      <c r="CO2737" s="69"/>
      <c r="CP2737" s="69"/>
      <c r="CQ2737" s="69"/>
      <c r="CR2737" s="69"/>
      <c r="CS2737" s="69"/>
      <c r="CT2737" s="69"/>
      <c r="CU2737" s="69"/>
      <c r="CV2737" s="69"/>
      <c r="CW2737" s="69"/>
      <c r="CX2737" s="69"/>
      <c r="CY2737" s="69"/>
      <c r="CZ2737" s="69"/>
      <c r="DA2737" s="69"/>
      <c r="DB2737" s="69"/>
      <c r="DC2737" s="69"/>
      <c r="DD2737" s="69"/>
      <c r="DE2737" s="69"/>
      <c r="DF2737" s="69"/>
      <c r="DG2737" s="69"/>
      <c r="DH2737" s="69"/>
      <c r="DI2737" s="69"/>
      <c r="DJ2737" s="69"/>
      <c r="DK2737" s="69"/>
      <c r="DL2737" s="69"/>
      <c r="DM2737" s="69"/>
      <c r="DN2737" s="69"/>
      <c r="DO2737" s="69"/>
      <c r="DP2737" s="69"/>
      <c r="DQ2737" s="69"/>
      <c r="DR2737" s="69"/>
      <c r="DS2737" s="69"/>
      <c r="DT2737" s="69"/>
      <c r="DU2737" s="69"/>
      <c r="DV2737" s="69"/>
      <c r="DW2737" s="69"/>
      <c r="DX2737" s="69"/>
      <c r="DY2737" s="69"/>
      <c r="DZ2737" s="69"/>
      <c r="EA2737" s="69"/>
      <c r="EB2737" s="69"/>
      <c r="EC2737" s="69"/>
      <c r="ED2737" s="69"/>
      <c r="EE2737" s="69"/>
      <c r="EF2737" s="69"/>
      <c r="EG2737" s="69"/>
      <c r="EH2737" s="69"/>
      <c r="EI2737" s="69"/>
      <c r="EJ2737" s="69"/>
      <c r="EK2737" s="69"/>
      <c r="EL2737" s="69"/>
      <c r="EM2737" s="69"/>
      <c r="EN2737" s="69"/>
      <c r="EO2737" s="69"/>
      <c r="EP2737" s="69"/>
      <c r="EQ2737" s="69"/>
      <c r="ER2737" s="69"/>
      <c r="ES2737" s="69"/>
      <c r="ET2737" s="69"/>
      <c r="EU2737" s="69"/>
      <c r="EV2737" s="69"/>
      <c r="EW2737" s="69"/>
      <c r="EX2737" s="69"/>
      <c r="EY2737" s="69"/>
      <c r="EZ2737" s="69"/>
      <c r="FA2737" s="69"/>
      <c r="FB2737" s="69"/>
      <c r="FC2737" s="69"/>
      <c r="FD2737" s="69"/>
      <c r="FE2737" s="69"/>
      <c r="FF2737" s="69"/>
      <c r="FG2737" s="69"/>
      <c r="FH2737" s="69"/>
      <c r="FI2737" s="69"/>
      <c r="FJ2737" s="69"/>
      <c r="FK2737" s="69"/>
      <c r="FL2737" s="69"/>
      <c r="FM2737" s="69"/>
      <c r="FN2737" s="69"/>
      <c r="FO2737" s="69"/>
      <c r="FP2737" s="69"/>
      <c r="FQ2737" s="69"/>
      <c r="FR2737" s="69"/>
      <c r="FS2737" s="69"/>
      <c r="FT2737" s="69"/>
      <c r="FU2737" s="69"/>
      <c r="FV2737" s="69"/>
      <c r="FW2737" s="69"/>
      <c r="FX2737" s="69"/>
      <c r="FY2737" s="69"/>
      <c r="FZ2737" s="69"/>
      <c r="GA2737" s="69"/>
      <c r="GB2737" s="69"/>
      <c r="GC2737" s="69"/>
      <c r="GD2737" s="69"/>
      <c r="GE2737" s="69"/>
      <c r="GF2737" s="69"/>
      <c r="GG2737" s="69"/>
      <c r="GH2737" s="69"/>
      <c r="GI2737" s="69"/>
      <c r="GJ2737" s="69"/>
      <c r="GK2737" s="69"/>
      <c r="GL2737" s="69"/>
      <c r="GM2737" s="69"/>
      <c r="GN2737" s="69"/>
      <c r="GO2737" s="69"/>
      <c r="GP2737" s="69"/>
      <c r="GQ2737" s="69"/>
      <c r="GR2737" s="69"/>
      <c r="GS2737" s="69"/>
      <c r="GT2737" s="69"/>
      <c r="GU2737" s="69"/>
      <c r="GV2737" s="69"/>
      <c r="GW2737" s="69"/>
      <c r="GX2737" s="69"/>
      <c r="GY2737" s="69"/>
      <c r="GZ2737" s="69"/>
      <c r="HA2737" s="69"/>
      <c r="HB2737" s="69"/>
      <c r="HC2737" s="69"/>
      <c r="HD2737" s="69"/>
      <c r="HE2737" s="69"/>
      <c r="HF2737" s="69"/>
      <c r="HG2737" s="69"/>
      <c r="HH2737" s="69"/>
      <c r="HI2737" s="69"/>
      <c r="HJ2737" s="69"/>
      <c r="HK2737" s="69"/>
      <c r="HL2737" s="69"/>
      <c r="HM2737" s="69"/>
      <c r="HN2737" s="69"/>
      <c r="HO2737" s="69"/>
      <c r="HP2737" s="69"/>
      <c r="HQ2737" s="69"/>
      <c r="HR2737" s="69"/>
      <c r="HS2737" s="69"/>
      <c r="HT2737" s="69"/>
      <c r="HU2737" s="69"/>
      <c r="HV2737" s="69"/>
      <c r="HW2737" s="69"/>
      <c r="HX2737" s="69"/>
      <c r="HY2737" s="69"/>
      <c r="HZ2737" s="69"/>
      <c r="IA2737" s="69"/>
      <c r="IB2737" s="69"/>
      <c r="IC2737" s="69"/>
      <c r="ID2737" s="69"/>
      <c r="IE2737" s="69"/>
      <c r="IF2737" s="69"/>
      <c r="IG2737" s="69"/>
      <c r="IH2737" s="69"/>
      <c r="II2737" s="69"/>
      <c r="IJ2737" s="69"/>
      <c r="IK2737" s="69"/>
      <c r="IL2737" s="69"/>
      <c r="IM2737" s="69"/>
      <c r="IN2737" s="69"/>
    </row>
    <row r="2738" spans="1:248" s="70" customFormat="1" ht="15" customHeight="1" x14ac:dyDescent="0.2">
      <c r="A2738" s="112" t="s">
        <v>1595</v>
      </c>
      <c r="B2738" s="83">
        <v>52411</v>
      </c>
      <c r="C2738" s="52" t="s">
        <v>1609</v>
      </c>
      <c r="D2738" s="314">
        <v>46000</v>
      </c>
      <c r="E2738" s="69"/>
      <c r="F2738" s="69"/>
      <c r="G2738" s="69"/>
      <c r="H2738" s="69"/>
      <c r="I2738" s="69"/>
      <c r="J2738" s="69"/>
      <c r="N2738" s="69"/>
      <c r="O2738" s="69"/>
      <c r="P2738" s="69"/>
      <c r="Q2738" s="69"/>
      <c r="R2738" s="69"/>
      <c r="S2738" s="69"/>
      <c r="T2738" s="69"/>
      <c r="U2738" s="69"/>
      <c r="V2738" s="69"/>
      <c r="W2738" s="69"/>
      <c r="X2738" s="69"/>
      <c r="Y2738" s="69"/>
      <c r="Z2738" s="69"/>
      <c r="AA2738" s="69"/>
      <c r="AB2738" s="69"/>
      <c r="AC2738" s="69"/>
      <c r="AD2738" s="69"/>
      <c r="AE2738" s="69"/>
      <c r="AF2738" s="69"/>
      <c r="AG2738" s="69"/>
      <c r="AH2738" s="69"/>
      <c r="AI2738" s="69"/>
      <c r="AJ2738" s="69"/>
      <c r="AK2738" s="69"/>
      <c r="AL2738" s="69"/>
      <c r="AM2738" s="69"/>
      <c r="AN2738" s="69"/>
      <c r="AO2738" s="69"/>
      <c r="AP2738" s="69"/>
      <c r="AQ2738" s="69"/>
      <c r="AR2738" s="69"/>
      <c r="AS2738" s="69"/>
      <c r="AT2738" s="69"/>
      <c r="AU2738" s="69"/>
      <c r="AV2738" s="69"/>
      <c r="AW2738" s="69"/>
      <c r="AX2738" s="69"/>
      <c r="AY2738" s="69"/>
      <c r="AZ2738" s="69"/>
      <c r="BA2738" s="69"/>
      <c r="BB2738" s="69"/>
      <c r="BC2738" s="69"/>
      <c r="BD2738" s="69"/>
      <c r="BE2738" s="69"/>
      <c r="BF2738" s="69"/>
      <c r="BG2738" s="69"/>
      <c r="BH2738" s="69"/>
      <c r="BI2738" s="69"/>
      <c r="BJ2738" s="69"/>
      <c r="BK2738" s="69"/>
      <c r="BL2738" s="69"/>
      <c r="BM2738" s="69"/>
      <c r="BN2738" s="69"/>
      <c r="BO2738" s="69"/>
      <c r="BP2738" s="69"/>
      <c r="BQ2738" s="69"/>
      <c r="BR2738" s="69"/>
      <c r="BS2738" s="69"/>
      <c r="BT2738" s="69"/>
      <c r="BU2738" s="69"/>
      <c r="BV2738" s="69"/>
      <c r="BW2738" s="69"/>
      <c r="BX2738" s="69"/>
      <c r="BY2738" s="69"/>
      <c r="BZ2738" s="69"/>
      <c r="CA2738" s="69"/>
      <c r="CB2738" s="69"/>
      <c r="CC2738" s="69"/>
      <c r="CD2738" s="69"/>
      <c r="CE2738" s="69"/>
      <c r="CF2738" s="69"/>
      <c r="CG2738" s="69"/>
      <c r="CH2738" s="69"/>
      <c r="CI2738" s="69"/>
      <c r="CJ2738" s="69"/>
      <c r="CK2738" s="69"/>
      <c r="CL2738" s="69"/>
      <c r="CM2738" s="69"/>
      <c r="CN2738" s="69"/>
      <c r="CO2738" s="69"/>
      <c r="CP2738" s="69"/>
      <c r="CQ2738" s="69"/>
      <c r="CR2738" s="69"/>
      <c r="CS2738" s="69"/>
      <c r="CT2738" s="69"/>
      <c r="CU2738" s="69"/>
      <c r="CV2738" s="69"/>
      <c r="CW2738" s="69"/>
      <c r="CX2738" s="69"/>
      <c r="CY2738" s="69"/>
      <c r="CZ2738" s="69"/>
      <c r="DA2738" s="69"/>
      <c r="DB2738" s="69"/>
      <c r="DC2738" s="69"/>
      <c r="DD2738" s="69"/>
      <c r="DE2738" s="69"/>
      <c r="DF2738" s="69"/>
      <c r="DG2738" s="69"/>
      <c r="DH2738" s="69"/>
      <c r="DI2738" s="69"/>
      <c r="DJ2738" s="69"/>
      <c r="DK2738" s="69"/>
      <c r="DL2738" s="69"/>
      <c r="DM2738" s="69"/>
      <c r="DN2738" s="69"/>
      <c r="DO2738" s="69"/>
      <c r="DP2738" s="69"/>
      <c r="DQ2738" s="69"/>
      <c r="DR2738" s="69"/>
      <c r="DS2738" s="69"/>
      <c r="DT2738" s="69"/>
      <c r="DU2738" s="69"/>
      <c r="DV2738" s="69"/>
      <c r="DW2738" s="69"/>
      <c r="DX2738" s="69"/>
      <c r="DY2738" s="69"/>
      <c r="DZ2738" s="69"/>
      <c r="EA2738" s="69"/>
      <c r="EB2738" s="69"/>
      <c r="EC2738" s="69"/>
      <c r="ED2738" s="69"/>
      <c r="EE2738" s="69"/>
      <c r="EF2738" s="69"/>
      <c r="EG2738" s="69"/>
      <c r="EH2738" s="69"/>
      <c r="EI2738" s="69"/>
      <c r="EJ2738" s="69"/>
      <c r="EK2738" s="69"/>
      <c r="EL2738" s="69"/>
      <c r="EM2738" s="69"/>
      <c r="EN2738" s="69"/>
      <c r="EO2738" s="69"/>
      <c r="EP2738" s="69"/>
      <c r="EQ2738" s="69"/>
      <c r="ER2738" s="69"/>
      <c r="ES2738" s="69"/>
      <c r="ET2738" s="69"/>
      <c r="EU2738" s="69"/>
      <c r="EV2738" s="69"/>
      <c r="EW2738" s="69"/>
      <c r="EX2738" s="69"/>
      <c r="EY2738" s="69"/>
      <c r="EZ2738" s="69"/>
      <c r="FA2738" s="69"/>
      <c r="FB2738" s="69"/>
      <c r="FC2738" s="69"/>
      <c r="FD2738" s="69"/>
      <c r="FE2738" s="69"/>
      <c r="FF2738" s="69"/>
      <c r="FG2738" s="69"/>
      <c r="FH2738" s="69"/>
      <c r="FI2738" s="69"/>
      <c r="FJ2738" s="69"/>
      <c r="FK2738" s="69"/>
      <c r="FL2738" s="69"/>
      <c r="FM2738" s="69"/>
      <c r="FN2738" s="69"/>
      <c r="FO2738" s="69"/>
      <c r="FP2738" s="69"/>
      <c r="FQ2738" s="69"/>
      <c r="FR2738" s="69"/>
      <c r="FS2738" s="69"/>
      <c r="FT2738" s="69"/>
      <c r="FU2738" s="69"/>
      <c r="FV2738" s="69"/>
      <c r="FW2738" s="69"/>
      <c r="FX2738" s="69"/>
      <c r="FY2738" s="69"/>
      <c r="FZ2738" s="69"/>
      <c r="GA2738" s="69"/>
      <c r="GB2738" s="69"/>
      <c r="GC2738" s="69"/>
      <c r="GD2738" s="69"/>
      <c r="GE2738" s="69"/>
      <c r="GF2738" s="69"/>
      <c r="GG2738" s="69"/>
      <c r="GH2738" s="69"/>
      <c r="GI2738" s="69"/>
      <c r="GJ2738" s="69"/>
      <c r="GK2738" s="69"/>
      <c r="GL2738" s="69"/>
      <c r="GM2738" s="69"/>
      <c r="GN2738" s="69"/>
      <c r="GO2738" s="69"/>
      <c r="GP2738" s="69"/>
      <c r="GQ2738" s="69"/>
      <c r="GR2738" s="69"/>
      <c r="GS2738" s="69"/>
      <c r="GT2738" s="69"/>
      <c r="GU2738" s="69"/>
      <c r="GV2738" s="69"/>
      <c r="GW2738" s="69"/>
      <c r="GX2738" s="69"/>
      <c r="GY2738" s="69"/>
      <c r="GZ2738" s="69"/>
      <c r="HA2738" s="69"/>
      <c r="HB2738" s="69"/>
      <c r="HC2738" s="69"/>
      <c r="HD2738" s="69"/>
      <c r="HE2738" s="69"/>
      <c r="HF2738" s="69"/>
      <c r="HG2738" s="69"/>
      <c r="HH2738" s="69"/>
      <c r="HI2738" s="69"/>
      <c r="HJ2738" s="69"/>
      <c r="HK2738" s="69"/>
      <c r="HL2738" s="69"/>
      <c r="HM2738" s="69"/>
      <c r="HN2738" s="69"/>
      <c r="HO2738" s="69"/>
      <c r="HP2738" s="69"/>
      <c r="HQ2738" s="69"/>
      <c r="HR2738" s="69"/>
      <c r="HS2738" s="69"/>
      <c r="HT2738" s="69"/>
      <c r="HU2738" s="69"/>
      <c r="HV2738" s="69"/>
      <c r="HW2738" s="69"/>
      <c r="HX2738" s="69"/>
      <c r="HY2738" s="69"/>
      <c r="HZ2738" s="69"/>
      <c r="IA2738" s="69"/>
      <c r="IB2738" s="69"/>
      <c r="IC2738" s="69"/>
      <c r="ID2738" s="69"/>
      <c r="IE2738" s="69"/>
      <c r="IF2738" s="69"/>
      <c r="IG2738" s="69"/>
      <c r="IH2738" s="69"/>
      <c r="II2738" s="69"/>
      <c r="IJ2738" s="69"/>
      <c r="IK2738" s="69"/>
      <c r="IL2738" s="69"/>
      <c r="IM2738" s="69"/>
      <c r="IN2738" s="69"/>
    </row>
    <row r="2739" spans="1:248" s="70" customFormat="1" ht="15" customHeight="1" x14ac:dyDescent="0.2">
      <c r="A2739" s="112" t="s">
        <v>1595</v>
      </c>
      <c r="B2739" s="83">
        <v>52412</v>
      </c>
      <c r="C2739" s="52" t="s">
        <v>1610</v>
      </c>
      <c r="D2739" s="314">
        <v>42300</v>
      </c>
      <c r="E2739" s="69"/>
      <c r="F2739" s="69"/>
      <c r="G2739" s="69"/>
      <c r="H2739" s="69"/>
      <c r="I2739" s="69"/>
      <c r="J2739" s="69"/>
      <c r="N2739" s="69"/>
      <c r="O2739" s="69"/>
      <c r="P2739" s="69"/>
      <c r="Q2739" s="69"/>
      <c r="R2739" s="69"/>
      <c r="S2739" s="69"/>
      <c r="T2739" s="69"/>
      <c r="U2739" s="69"/>
      <c r="V2739" s="69"/>
      <c r="W2739" s="69"/>
      <c r="X2739" s="69"/>
      <c r="Y2739" s="69"/>
      <c r="Z2739" s="69"/>
      <c r="AA2739" s="69"/>
      <c r="AB2739" s="69"/>
      <c r="AC2739" s="69"/>
      <c r="AD2739" s="69"/>
      <c r="AE2739" s="69"/>
      <c r="AF2739" s="69"/>
      <c r="AG2739" s="69"/>
      <c r="AH2739" s="69"/>
      <c r="AI2739" s="69"/>
      <c r="AJ2739" s="69"/>
      <c r="AK2739" s="69"/>
      <c r="AL2739" s="69"/>
      <c r="AM2739" s="69"/>
      <c r="AN2739" s="69"/>
      <c r="AO2739" s="69"/>
      <c r="AP2739" s="69"/>
      <c r="AQ2739" s="69"/>
      <c r="AR2739" s="69"/>
      <c r="AS2739" s="69"/>
      <c r="AT2739" s="69"/>
      <c r="AU2739" s="69"/>
      <c r="AV2739" s="69"/>
      <c r="AW2739" s="69"/>
      <c r="AX2739" s="69"/>
      <c r="AY2739" s="69"/>
      <c r="AZ2739" s="69"/>
      <c r="BA2739" s="69"/>
      <c r="BB2739" s="69"/>
      <c r="BC2739" s="69"/>
      <c r="BD2739" s="69"/>
      <c r="BE2739" s="69"/>
      <c r="BF2739" s="69"/>
      <c r="BG2739" s="69"/>
      <c r="BH2739" s="69"/>
      <c r="BI2739" s="69"/>
      <c r="BJ2739" s="69"/>
      <c r="BK2739" s="69"/>
      <c r="BL2739" s="69"/>
      <c r="BM2739" s="69"/>
      <c r="BN2739" s="69"/>
      <c r="BO2739" s="69"/>
      <c r="BP2739" s="69"/>
      <c r="BQ2739" s="69"/>
      <c r="BR2739" s="69"/>
      <c r="BS2739" s="69"/>
      <c r="BT2739" s="69"/>
      <c r="BU2739" s="69"/>
      <c r="BV2739" s="69"/>
      <c r="BW2739" s="69"/>
      <c r="BX2739" s="69"/>
      <c r="BY2739" s="69"/>
      <c r="BZ2739" s="69"/>
      <c r="CA2739" s="69"/>
      <c r="CB2739" s="69"/>
      <c r="CC2739" s="69"/>
      <c r="CD2739" s="69"/>
      <c r="CE2739" s="69"/>
      <c r="CF2739" s="69"/>
      <c r="CG2739" s="69"/>
      <c r="CH2739" s="69"/>
      <c r="CI2739" s="69"/>
      <c r="CJ2739" s="69"/>
      <c r="CK2739" s="69"/>
      <c r="CL2739" s="69"/>
      <c r="CM2739" s="69"/>
      <c r="CN2739" s="69"/>
      <c r="CO2739" s="69"/>
      <c r="CP2739" s="69"/>
      <c r="CQ2739" s="69"/>
      <c r="CR2739" s="69"/>
      <c r="CS2739" s="69"/>
      <c r="CT2739" s="69"/>
      <c r="CU2739" s="69"/>
      <c r="CV2739" s="69"/>
      <c r="CW2739" s="69"/>
      <c r="CX2739" s="69"/>
      <c r="CY2739" s="69"/>
      <c r="CZ2739" s="69"/>
      <c r="DA2739" s="69"/>
      <c r="DB2739" s="69"/>
      <c r="DC2739" s="69"/>
      <c r="DD2739" s="69"/>
      <c r="DE2739" s="69"/>
      <c r="DF2739" s="69"/>
      <c r="DG2739" s="69"/>
      <c r="DH2739" s="69"/>
      <c r="DI2739" s="69"/>
      <c r="DJ2739" s="69"/>
      <c r="DK2739" s="69"/>
      <c r="DL2739" s="69"/>
      <c r="DM2739" s="69"/>
      <c r="DN2739" s="69"/>
      <c r="DO2739" s="69"/>
      <c r="DP2739" s="69"/>
      <c r="DQ2739" s="69"/>
      <c r="DR2739" s="69"/>
      <c r="DS2739" s="69"/>
      <c r="DT2739" s="69"/>
      <c r="DU2739" s="69"/>
      <c r="DV2739" s="69"/>
      <c r="DW2739" s="69"/>
      <c r="DX2739" s="69"/>
      <c r="DY2739" s="69"/>
      <c r="DZ2739" s="69"/>
      <c r="EA2739" s="69"/>
      <c r="EB2739" s="69"/>
      <c r="EC2739" s="69"/>
      <c r="ED2739" s="69"/>
      <c r="EE2739" s="69"/>
      <c r="EF2739" s="69"/>
      <c r="EG2739" s="69"/>
      <c r="EH2739" s="69"/>
      <c r="EI2739" s="69"/>
      <c r="EJ2739" s="69"/>
      <c r="EK2739" s="69"/>
      <c r="EL2739" s="69"/>
      <c r="EM2739" s="69"/>
      <c r="EN2739" s="69"/>
      <c r="EO2739" s="69"/>
      <c r="EP2739" s="69"/>
      <c r="EQ2739" s="69"/>
      <c r="ER2739" s="69"/>
      <c r="ES2739" s="69"/>
      <c r="ET2739" s="69"/>
      <c r="EU2739" s="69"/>
      <c r="EV2739" s="69"/>
      <c r="EW2739" s="69"/>
      <c r="EX2739" s="69"/>
      <c r="EY2739" s="69"/>
      <c r="EZ2739" s="69"/>
      <c r="FA2739" s="69"/>
      <c r="FB2739" s="69"/>
      <c r="FC2739" s="69"/>
      <c r="FD2739" s="69"/>
      <c r="FE2739" s="69"/>
      <c r="FF2739" s="69"/>
      <c r="FG2739" s="69"/>
      <c r="FH2739" s="69"/>
      <c r="FI2739" s="69"/>
      <c r="FJ2739" s="69"/>
      <c r="FK2739" s="69"/>
      <c r="FL2739" s="69"/>
      <c r="FM2739" s="69"/>
      <c r="FN2739" s="69"/>
      <c r="FO2739" s="69"/>
      <c r="FP2739" s="69"/>
      <c r="FQ2739" s="69"/>
      <c r="FR2739" s="69"/>
      <c r="FS2739" s="69"/>
      <c r="FT2739" s="69"/>
      <c r="FU2739" s="69"/>
      <c r="FV2739" s="69"/>
      <c r="FW2739" s="69"/>
      <c r="FX2739" s="69"/>
      <c r="FY2739" s="69"/>
      <c r="FZ2739" s="69"/>
      <c r="GA2739" s="69"/>
      <c r="GB2739" s="69"/>
      <c r="GC2739" s="69"/>
      <c r="GD2739" s="69"/>
      <c r="GE2739" s="69"/>
      <c r="GF2739" s="69"/>
      <c r="GG2739" s="69"/>
      <c r="GH2739" s="69"/>
      <c r="GI2739" s="69"/>
      <c r="GJ2739" s="69"/>
      <c r="GK2739" s="69"/>
      <c r="GL2739" s="69"/>
      <c r="GM2739" s="69"/>
      <c r="GN2739" s="69"/>
      <c r="GO2739" s="69"/>
      <c r="GP2739" s="69"/>
      <c r="GQ2739" s="69"/>
      <c r="GR2739" s="69"/>
      <c r="GS2739" s="69"/>
      <c r="GT2739" s="69"/>
      <c r="GU2739" s="69"/>
      <c r="GV2739" s="69"/>
      <c r="GW2739" s="69"/>
      <c r="GX2739" s="69"/>
      <c r="GY2739" s="69"/>
      <c r="GZ2739" s="69"/>
      <c r="HA2739" s="69"/>
      <c r="HB2739" s="69"/>
      <c r="HC2739" s="69"/>
      <c r="HD2739" s="69"/>
      <c r="HE2739" s="69"/>
      <c r="HF2739" s="69"/>
      <c r="HG2739" s="69"/>
      <c r="HH2739" s="69"/>
      <c r="HI2739" s="69"/>
      <c r="HJ2739" s="69"/>
      <c r="HK2739" s="69"/>
      <c r="HL2739" s="69"/>
      <c r="HM2739" s="69"/>
      <c r="HN2739" s="69"/>
      <c r="HO2739" s="69"/>
      <c r="HP2739" s="69"/>
      <c r="HQ2739" s="69"/>
      <c r="HR2739" s="69"/>
      <c r="HS2739" s="69"/>
      <c r="HT2739" s="69"/>
      <c r="HU2739" s="69"/>
      <c r="HV2739" s="69"/>
      <c r="HW2739" s="69"/>
      <c r="HX2739" s="69"/>
      <c r="HY2739" s="69"/>
      <c r="HZ2739" s="69"/>
      <c r="IA2739" s="69"/>
      <c r="IB2739" s="69"/>
      <c r="IC2739" s="69"/>
      <c r="ID2739" s="69"/>
      <c r="IE2739" s="69"/>
      <c r="IF2739" s="69"/>
      <c r="IG2739" s="69"/>
      <c r="IH2739" s="69"/>
      <c r="II2739" s="69"/>
      <c r="IJ2739" s="69"/>
      <c r="IK2739" s="69"/>
      <c r="IL2739" s="69"/>
      <c r="IM2739" s="69"/>
      <c r="IN2739" s="69"/>
    </row>
    <row r="2740" spans="1:248" s="70" customFormat="1" ht="15" customHeight="1" x14ac:dyDescent="0.2">
      <c r="A2740" s="112" t="s">
        <v>1595</v>
      </c>
      <c r="B2740" s="83">
        <v>52413</v>
      </c>
      <c r="C2740" s="52" t="s">
        <v>1611</v>
      </c>
      <c r="D2740" s="314">
        <v>42500</v>
      </c>
      <c r="E2740" s="69"/>
      <c r="F2740" s="69"/>
      <c r="G2740" s="69"/>
      <c r="H2740" s="69"/>
      <c r="I2740" s="69"/>
      <c r="J2740" s="69"/>
      <c r="N2740" s="69"/>
      <c r="O2740" s="69"/>
      <c r="P2740" s="69"/>
      <c r="Q2740" s="69"/>
      <c r="R2740" s="69"/>
      <c r="S2740" s="69"/>
      <c r="T2740" s="69"/>
      <c r="U2740" s="69"/>
      <c r="V2740" s="69"/>
      <c r="W2740" s="69"/>
      <c r="X2740" s="69"/>
      <c r="Y2740" s="69"/>
      <c r="Z2740" s="69"/>
      <c r="AA2740" s="69"/>
      <c r="AB2740" s="69"/>
      <c r="AC2740" s="69"/>
      <c r="AD2740" s="69"/>
      <c r="AE2740" s="69"/>
      <c r="AF2740" s="69"/>
      <c r="AG2740" s="69"/>
      <c r="AH2740" s="69"/>
      <c r="AI2740" s="69"/>
      <c r="AJ2740" s="69"/>
      <c r="AK2740" s="69"/>
      <c r="AL2740" s="69"/>
      <c r="AM2740" s="69"/>
      <c r="AN2740" s="69"/>
      <c r="AO2740" s="69"/>
      <c r="AP2740" s="69"/>
      <c r="AQ2740" s="69"/>
      <c r="AR2740" s="69"/>
      <c r="AS2740" s="69"/>
      <c r="AT2740" s="69"/>
      <c r="AU2740" s="69"/>
      <c r="AV2740" s="69"/>
      <c r="AW2740" s="69"/>
      <c r="AX2740" s="69"/>
      <c r="AY2740" s="69"/>
      <c r="AZ2740" s="69"/>
      <c r="BA2740" s="69"/>
      <c r="BB2740" s="69"/>
      <c r="BC2740" s="69"/>
      <c r="BD2740" s="69"/>
      <c r="BE2740" s="69"/>
      <c r="BF2740" s="69"/>
      <c r="BG2740" s="69"/>
      <c r="BH2740" s="69"/>
      <c r="BI2740" s="69"/>
      <c r="BJ2740" s="69"/>
      <c r="BK2740" s="69"/>
      <c r="BL2740" s="69"/>
      <c r="BM2740" s="69"/>
      <c r="BN2740" s="69"/>
      <c r="BO2740" s="69"/>
      <c r="BP2740" s="69"/>
      <c r="BQ2740" s="69"/>
      <c r="BR2740" s="69"/>
      <c r="BS2740" s="69"/>
      <c r="BT2740" s="69"/>
      <c r="BU2740" s="69"/>
      <c r="BV2740" s="69"/>
      <c r="BW2740" s="69"/>
      <c r="BX2740" s="69"/>
      <c r="BY2740" s="69"/>
      <c r="BZ2740" s="69"/>
      <c r="CA2740" s="69"/>
      <c r="CB2740" s="69"/>
      <c r="CC2740" s="69"/>
      <c r="CD2740" s="69"/>
      <c r="CE2740" s="69"/>
      <c r="CF2740" s="69"/>
      <c r="CG2740" s="69"/>
      <c r="CH2740" s="69"/>
      <c r="CI2740" s="69"/>
      <c r="CJ2740" s="69"/>
      <c r="CK2740" s="69"/>
      <c r="CL2740" s="69"/>
      <c r="CM2740" s="69"/>
      <c r="CN2740" s="69"/>
      <c r="CO2740" s="69"/>
      <c r="CP2740" s="69"/>
      <c r="CQ2740" s="69"/>
      <c r="CR2740" s="69"/>
      <c r="CS2740" s="69"/>
      <c r="CT2740" s="69"/>
      <c r="CU2740" s="69"/>
      <c r="CV2740" s="69"/>
      <c r="CW2740" s="69"/>
      <c r="CX2740" s="69"/>
      <c r="CY2740" s="69"/>
      <c r="CZ2740" s="69"/>
      <c r="DA2740" s="69"/>
      <c r="DB2740" s="69"/>
      <c r="DC2740" s="69"/>
      <c r="DD2740" s="69"/>
      <c r="DE2740" s="69"/>
      <c r="DF2740" s="69"/>
      <c r="DG2740" s="69"/>
      <c r="DH2740" s="69"/>
      <c r="DI2740" s="69"/>
      <c r="DJ2740" s="69"/>
      <c r="DK2740" s="69"/>
      <c r="DL2740" s="69"/>
      <c r="DM2740" s="69"/>
      <c r="DN2740" s="69"/>
      <c r="DO2740" s="69"/>
      <c r="DP2740" s="69"/>
      <c r="DQ2740" s="69"/>
      <c r="DR2740" s="69"/>
      <c r="DS2740" s="69"/>
      <c r="DT2740" s="69"/>
      <c r="DU2740" s="69"/>
      <c r="DV2740" s="69"/>
      <c r="DW2740" s="69"/>
      <c r="DX2740" s="69"/>
      <c r="DY2740" s="69"/>
      <c r="DZ2740" s="69"/>
      <c r="EA2740" s="69"/>
      <c r="EB2740" s="69"/>
      <c r="EC2740" s="69"/>
      <c r="ED2740" s="69"/>
      <c r="EE2740" s="69"/>
      <c r="EF2740" s="69"/>
      <c r="EG2740" s="69"/>
      <c r="EH2740" s="69"/>
      <c r="EI2740" s="69"/>
      <c r="EJ2740" s="69"/>
      <c r="EK2740" s="69"/>
      <c r="EL2740" s="69"/>
      <c r="EM2740" s="69"/>
      <c r="EN2740" s="69"/>
      <c r="EO2740" s="69"/>
      <c r="EP2740" s="69"/>
      <c r="EQ2740" s="69"/>
      <c r="ER2740" s="69"/>
      <c r="ES2740" s="69"/>
      <c r="ET2740" s="69"/>
      <c r="EU2740" s="69"/>
      <c r="EV2740" s="69"/>
      <c r="EW2740" s="69"/>
      <c r="EX2740" s="69"/>
      <c r="EY2740" s="69"/>
      <c r="EZ2740" s="69"/>
      <c r="FA2740" s="69"/>
      <c r="FB2740" s="69"/>
      <c r="FC2740" s="69"/>
      <c r="FD2740" s="69"/>
      <c r="FE2740" s="69"/>
      <c r="FF2740" s="69"/>
      <c r="FG2740" s="69"/>
      <c r="FH2740" s="69"/>
      <c r="FI2740" s="69"/>
      <c r="FJ2740" s="69"/>
      <c r="FK2740" s="69"/>
      <c r="FL2740" s="69"/>
      <c r="FM2740" s="69"/>
      <c r="FN2740" s="69"/>
      <c r="FO2740" s="69"/>
      <c r="FP2740" s="69"/>
      <c r="FQ2740" s="69"/>
      <c r="FR2740" s="69"/>
      <c r="FS2740" s="69"/>
      <c r="FT2740" s="69"/>
      <c r="FU2740" s="69"/>
      <c r="FV2740" s="69"/>
      <c r="FW2740" s="69"/>
      <c r="FX2740" s="69"/>
      <c r="FY2740" s="69"/>
      <c r="FZ2740" s="69"/>
      <c r="GA2740" s="69"/>
      <c r="GB2740" s="69"/>
      <c r="GC2740" s="69"/>
      <c r="GD2740" s="69"/>
      <c r="GE2740" s="69"/>
      <c r="GF2740" s="69"/>
      <c r="GG2740" s="69"/>
      <c r="GH2740" s="69"/>
      <c r="GI2740" s="69"/>
      <c r="GJ2740" s="69"/>
      <c r="GK2740" s="69"/>
      <c r="GL2740" s="69"/>
      <c r="GM2740" s="69"/>
      <c r="GN2740" s="69"/>
      <c r="GO2740" s="69"/>
      <c r="GP2740" s="69"/>
      <c r="GQ2740" s="69"/>
      <c r="GR2740" s="69"/>
      <c r="GS2740" s="69"/>
      <c r="GT2740" s="69"/>
      <c r="GU2740" s="69"/>
      <c r="GV2740" s="69"/>
      <c r="GW2740" s="69"/>
      <c r="GX2740" s="69"/>
      <c r="GY2740" s="69"/>
      <c r="GZ2740" s="69"/>
      <c r="HA2740" s="69"/>
      <c r="HB2740" s="69"/>
      <c r="HC2740" s="69"/>
      <c r="HD2740" s="69"/>
      <c r="HE2740" s="69"/>
      <c r="HF2740" s="69"/>
      <c r="HG2740" s="69"/>
      <c r="HH2740" s="69"/>
      <c r="HI2740" s="69"/>
      <c r="HJ2740" s="69"/>
      <c r="HK2740" s="69"/>
      <c r="HL2740" s="69"/>
      <c r="HM2740" s="69"/>
      <c r="HN2740" s="69"/>
      <c r="HO2740" s="69"/>
      <c r="HP2740" s="69"/>
      <c r="HQ2740" s="69"/>
      <c r="HR2740" s="69"/>
      <c r="HS2740" s="69"/>
      <c r="HT2740" s="69"/>
      <c r="HU2740" s="69"/>
      <c r="HV2740" s="69"/>
      <c r="HW2740" s="69"/>
      <c r="HX2740" s="69"/>
      <c r="HY2740" s="69"/>
      <c r="HZ2740" s="69"/>
      <c r="IA2740" s="69"/>
      <c r="IB2740" s="69"/>
      <c r="IC2740" s="69"/>
      <c r="ID2740" s="69"/>
      <c r="IE2740" s="69"/>
      <c r="IF2740" s="69"/>
      <c r="IG2740" s="69"/>
      <c r="IH2740" s="69"/>
      <c r="II2740" s="69"/>
      <c r="IJ2740" s="69"/>
      <c r="IK2740" s="69"/>
      <c r="IL2740" s="69"/>
      <c r="IM2740" s="69"/>
      <c r="IN2740" s="69"/>
    </row>
    <row r="2741" spans="1:248" s="70" customFormat="1" ht="32.1" customHeight="1" x14ac:dyDescent="0.2">
      <c r="A2741" s="112" t="s">
        <v>1595</v>
      </c>
      <c r="B2741" s="83">
        <v>52414</v>
      </c>
      <c r="C2741" s="52" t="s">
        <v>1612</v>
      </c>
      <c r="D2741" s="314">
        <v>62000</v>
      </c>
      <c r="E2741" s="69"/>
      <c r="F2741" s="69"/>
      <c r="G2741" s="69"/>
      <c r="H2741" s="69"/>
      <c r="I2741" s="69"/>
      <c r="J2741" s="69"/>
      <c r="N2741" s="69"/>
      <c r="O2741" s="69"/>
      <c r="P2741" s="69"/>
      <c r="Q2741" s="69"/>
      <c r="R2741" s="69"/>
      <c r="S2741" s="69"/>
      <c r="T2741" s="69"/>
      <c r="U2741" s="69"/>
      <c r="V2741" s="69"/>
      <c r="W2741" s="69"/>
      <c r="X2741" s="69"/>
      <c r="Y2741" s="69"/>
      <c r="Z2741" s="69"/>
      <c r="AA2741" s="69"/>
      <c r="AB2741" s="69"/>
      <c r="AC2741" s="69"/>
      <c r="AD2741" s="69"/>
      <c r="AE2741" s="69"/>
      <c r="AF2741" s="69"/>
      <c r="AG2741" s="69"/>
      <c r="AH2741" s="69"/>
      <c r="AI2741" s="69"/>
      <c r="AJ2741" s="69"/>
      <c r="AK2741" s="69"/>
      <c r="AL2741" s="69"/>
      <c r="AM2741" s="69"/>
      <c r="AN2741" s="69"/>
      <c r="AO2741" s="69"/>
      <c r="AP2741" s="69"/>
      <c r="AQ2741" s="69"/>
      <c r="AR2741" s="69"/>
      <c r="AS2741" s="69"/>
      <c r="AT2741" s="69"/>
      <c r="AU2741" s="69"/>
      <c r="AV2741" s="69"/>
      <c r="AW2741" s="69"/>
      <c r="AX2741" s="69"/>
      <c r="AY2741" s="69"/>
      <c r="AZ2741" s="69"/>
      <c r="BA2741" s="69"/>
      <c r="BB2741" s="69"/>
      <c r="BC2741" s="69"/>
      <c r="BD2741" s="69"/>
      <c r="BE2741" s="69"/>
      <c r="BF2741" s="69"/>
      <c r="BG2741" s="69"/>
      <c r="BH2741" s="69"/>
      <c r="BI2741" s="69"/>
      <c r="BJ2741" s="69"/>
      <c r="BK2741" s="69"/>
      <c r="BL2741" s="69"/>
      <c r="BM2741" s="69"/>
      <c r="BN2741" s="69"/>
      <c r="BO2741" s="69"/>
      <c r="BP2741" s="69"/>
      <c r="BQ2741" s="69"/>
      <c r="BR2741" s="69"/>
      <c r="BS2741" s="69"/>
      <c r="BT2741" s="69"/>
      <c r="BU2741" s="69"/>
      <c r="BV2741" s="69"/>
      <c r="BW2741" s="69"/>
      <c r="BX2741" s="69"/>
      <c r="BY2741" s="69"/>
      <c r="BZ2741" s="69"/>
      <c r="CA2741" s="69"/>
      <c r="CB2741" s="69"/>
      <c r="CC2741" s="69"/>
      <c r="CD2741" s="69"/>
      <c r="CE2741" s="69"/>
      <c r="CF2741" s="69"/>
      <c r="CG2741" s="69"/>
      <c r="CH2741" s="69"/>
      <c r="CI2741" s="69"/>
      <c r="CJ2741" s="69"/>
      <c r="CK2741" s="69"/>
      <c r="CL2741" s="69"/>
      <c r="CM2741" s="69"/>
      <c r="CN2741" s="69"/>
      <c r="CO2741" s="69"/>
      <c r="CP2741" s="69"/>
      <c r="CQ2741" s="69"/>
      <c r="CR2741" s="69"/>
      <c r="CS2741" s="69"/>
      <c r="CT2741" s="69"/>
      <c r="CU2741" s="69"/>
      <c r="CV2741" s="69"/>
      <c r="CW2741" s="69"/>
      <c r="CX2741" s="69"/>
      <c r="CY2741" s="69"/>
      <c r="CZ2741" s="69"/>
      <c r="DA2741" s="69"/>
      <c r="DB2741" s="69"/>
      <c r="DC2741" s="69"/>
      <c r="DD2741" s="69"/>
      <c r="DE2741" s="69"/>
      <c r="DF2741" s="69"/>
      <c r="DG2741" s="69"/>
      <c r="DH2741" s="69"/>
      <c r="DI2741" s="69"/>
      <c r="DJ2741" s="69"/>
      <c r="DK2741" s="69"/>
      <c r="DL2741" s="69"/>
      <c r="DM2741" s="69"/>
      <c r="DN2741" s="69"/>
      <c r="DO2741" s="69"/>
      <c r="DP2741" s="69"/>
      <c r="DQ2741" s="69"/>
      <c r="DR2741" s="69"/>
      <c r="DS2741" s="69"/>
      <c r="DT2741" s="69"/>
      <c r="DU2741" s="69"/>
      <c r="DV2741" s="69"/>
      <c r="DW2741" s="69"/>
      <c r="DX2741" s="69"/>
      <c r="DY2741" s="69"/>
      <c r="DZ2741" s="69"/>
      <c r="EA2741" s="69"/>
      <c r="EB2741" s="69"/>
      <c r="EC2741" s="69"/>
      <c r="ED2741" s="69"/>
      <c r="EE2741" s="69"/>
      <c r="EF2741" s="69"/>
      <c r="EG2741" s="69"/>
      <c r="EH2741" s="69"/>
      <c r="EI2741" s="69"/>
      <c r="EJ2741" s="69"/>
      <c r="EK2741" s="69"/>
      <c r="EL2741" s="69"/>
      <c r="EM2741" s="69"/>
      <c r="EN2741" s="69"/>
      <c r="EO2741" s="69"/>
      <c r="EP2741" s="69"/>
      <c r="EQ2741" s="69"/>
      <c r="ER2741" s="69"/>
      <c r="ES2741" s="69"/>
      <c r="ET2741" s="69"/>
      <c r="EU2741" s="69"/>
      <c r="EV2741" s="69"/>
      <c r="EW2741" s="69"/>
      <c r="EX2741" s="69"/>
      <c r="EY2741" s="69"/>
      <c r="EZ2741" s="69"/>
      <c r="FA2741" s="69"/>
      <c r="FB2741" s="69"/>
      <c r="FC2741" s="69"/>
      <c r="FD2741" s="69"/>
      <c r="FE2741" s="69"/>
      <c r="FF2741" s="69"/>
      <c r="FG2741" s="69"/>
      <c r="FH2741" s="69"/>
      <c r="FI2741" s="69"/>
      <c r="FJ2741" s="69"/>
      <c r="FK2741" s="69"/>
      <c r="FL2741" s="69"/>
      <c r="FM2741" s="69"/>
      <c r="FN2741" s="69"/>
      <c r="FO2741" s="69"/>
      <c r="FP2741" s="69"/>
      <c r="FQ2741" s="69"/>
      <c r="FR2741" s="69"/>
      <c r="FS2741" s="69"/>
      <c r="FT2741" s="69"/>
      <c r="FU2741" s="69"/>
      <c r="FV2741" s="69"/>
      <c r="FW2741" s="69"/>
      <c r="FX2741" s="69"/>
      <c r="FY2741" s="69"/>
      <c r="FZ2741" s="69"/>
      <c r="GA2741" s="69"/>
      <c r="GB2741" s="69"/>
      <c r="GC2741" s="69"/>
      <c r="GD2741" s="69"/>
      <c r="GE2741" s="69"/>
      <c r="GF2741" s="69"/>
      <c r="GG2741" s="69"/>
      <c r="GH2741" s="69"/>
      <c r="GI2741" s="69"/>
      <c r="GJ2741" s="69"/>
      <c r="GK2741" s="69"/>
      <c r="GL2741" s="69"/>
      <c r="GM2741" s="69"/>
      <c r="GN2741" s="69"/>
      <c r="GO2741" s="69"/>
      <c r="GP2741" s="69"/>
      <c r="GQ2741" s="69"/>
      <c r="GR2741" s="69"/>
      <c r="GS2741" s="69"/>
      <c r="GT2741" s="69"/>
      <c r="GU2741" s="69"/>
      <c r="GV2741" s="69"/>
      <c r="GW2741" s="69"/>
      <c r="GX2741" s="69"/>
      <c r="GY2741" s="69"/>
      <c r="GZ2741" s="69"/>
      <c r="HA2741" s="69"/>
      <c r="HB2741" s="69"/>
      <c r="HC2741" s="69"/>
      <c r="HD2741" s="69"/>
      <c r="HE2741" s="69"/>
      <c r="HF2741" s="69"/>
      <c r="HG2741" s="69"/>
      <c r="HH2741" s="69"/>
      <c r="HI2741" s="69"/>
      <c r="HJ2741" s="69"/>
      <c r="HK2741" s="69"/>
      <c r="HL2741" s="69"/>
      <c r="HM2741" s="69"/>
      <c r="HN2741" s="69"/>
      <c r="HO2741" s="69"/>
      <c r="HP2741" s="69"/>
      <c r="HQ2741" s="69"/>
      <c r="HR2741" s="69"/>
      <c r="HS2741" s="69"/>
      <c r="HT2741" s="69"/>
      <c r="HU2741" s="69"/>
      <c r="HV2741" s="69"/>
      <c r="HW2741" s="69"/>
      <c r="HX2741" s="69"/>
      <c r="HY2741" s="69"/>
      <c r="HZ2741" s="69"/>
      <c r="IA2741" s="69"/>
      <c r="IB2741" s="69"/>
      <c r="IC2741" s="69"/>
      <c r="ID2741" s="69"/>
      <c r="IE2741" s="69"/>
      <c r="IF2741" s="69"/>
      <c r="IG2741" s="69"/>
      <c r="IH2741" s="69"/>
      <c r="II2741" s="69"/>
      <c r="IJ2741" s="69"/>
      <c r="IK2741" s="69"/>
      <c r="IL2741" s="69"/>
      <c r="IM2741" s="69"/>
      <c r="IN2741" s="69"/>
    </row>
    <row r="2742" spans="1:248" s="70" customFormat="1" ht="15" customHeight="1" x14ac:dyDescent="0.2">
      <c r="A2742" s="112" t="s">
        <v>1595</v>
      </c>
      <c r="B2742" s="83">
        <v>52415</v>
      </c>
      <c r="C2742" s="52" t="s">
        <v>1613</v>
      </c>
      <c r="D2742" s="314">
        <v>39400</v>
      </c>
      <c r="E2742" s="69"/>
      <c r="F2742" s="69"/>
      <c r="G2742" s="69"/>
      <c r="H2742" s="69"/>
      <c r="I2742" s="69"/>
      <c r="J2742" s="69"/>
      <c r="N2742" s="69"/>
      <c r="O2742" s="69"/>
      <c r="P2742" s="69"/>
      <c r="Q2742" s="69"/>
      <c r="R2742" s="69"/>
      <c r="S2742" s="69"/>
      <c r="T2742" s="69"/>
      <c r="U2742" s="69"/>
      <c r="V2742" s="69"/>
      <c r="W2742" s="69"/>
      <c r="X2742" s="69"/>
      <c r="Y2742" s="69"/>
      <c r="Z2742" s="69"/>
      <c r="AA2742" s="69"/>
      <c r="AB2742" s="69"/>
      <c r="AC2742" s="69"/>
      <c r="AD2742" s="69"/>
      <c r="AE2742" s="69"/>
      <c r="AF2742" s="69"/>
      <c r="AG2742" s="69"/>
      <c r="AH2742" s="69"/>
      <c r="AI2742" s="69"/>
      <c r="AJ2742" s="69"/>
      <c r="AK2742" s="69"/>
      <c r="AL2742" s="69"/>
      <c r="AM2742" s="69"/>
      <c r="AN2742" s="69"/>
      <c r="AO2742" s="69"/>
      <c r="AP2742" s="69"/>
      <c r="AQ2742" s="69"/>
      <c r="AR2742" s="69"/>
      <c r="AS2742" s="69"/>
      <c r="AT2742" s="69"/>
      <c r="AU2742" s="69"/>
      <c r="AV2742" s="69"/>
      <c r="AW2742" s="69"/>
      <c r="AX2742" s="69"/>
      <c r="AY2742" s="69"/>
      <c r="AZ2742" s="69"/>
      <c r="BA2742" s="69"/>
      <c r="BB2742" s="69"/>
      <c r="BC2742" s="69"/>
      <c r="BD2742" s="69"/>
      <c r="BE2742" s="69"/>
      <c r="BF2742" s="69"/>
      <c r="BG2742" s="69"/>
      <c r="BH2742" s="69"/>
      <c r="BI2742" s="69"/>
      <c r="BJ2742" s="69"/>
      <c r="BK2742" s="69"/>
      <c r="BL2742" s="69"/>
      <c r="BM2742" s="69"/>
      <c r="BN2742" s="69"/>
      <c r="BO2742" s="69"/>
      <c r="BP2742" s="69"/>
      <c r="BQ2742" s="69"/>
      <c r="BR2742" s="69"/>
      <c r="BS2742" s="69"/>
      <c r="BT2742" s="69"/>
      <c r="BU2742" s="69"/>
      <c r="BV2742" s="69"/>
      <c r="BW2742" s="69"/>
      <c r="BX2742" s="69"/>
      <c r="BY2742" s="69"/>
      <c r="BZ2742" s="69"/>
      <c r="CA2742" s="69"/>
      <c r="CB2742" s="69"/>
      <c r="CC2742" s="69"/>
      <c r="CD2742" s="69"/>
      <c r="CE2742" s="69"/>
      <c r="CF2742" s="69"/>
      <c r="CG2742" s="69"/>
      <c r="CH2742" s="69"/>
      <c r="CI2742" s="69"/>
      <c r="CJ2742" s="69"/>
      <c r="CK2742" s="69"/>
      <c r="CL2742" s="69"/>
      <c r="CM2742" s="69"/>
      <c r="CN2742" s="69"/>
      <c r="CO2742" s="69"/>
      <c r="CP2742" s="69"/>
      <c r="CQ2742" s="69"/>
      <c r="CR2742" s="69"/>
      <c r="CS2742" s="69"/>
      <c r="CT2742" s="69"/>
      <c r="CU2742" s="69"/>
      <c r="CV2742" s="69"/>
      <c r="CW2742" s="69"/>
      <c r="CX2742" s="69"/>
      <c r="CY2742" s="69"/>
      <c r="CZ2742" s="69"/>
      <c r="DA2742" s="69"/>
      <c r="DB2742" s="69"/>
      <c r="DC2742" s="69"/>
      <c r="DD2742" s="69"/>
      <c r="DE2742" s="69"/>
      <c r="DF2742" s="69"/>
      <c r="DG2742" s="69"/>
      <c r="DH2742" s="69"/>
      <c r="DI2742" s="69"/>
      <c r="DJ2742" s="69"/>
      <c r="DK2742" s="69"/>
      <c r="DL2742" s="69"/>
      <c r="DM2742" s="69"/>
      <c r="DN2742" s="69"/>
      <c r="DO2742" s="69"/>
      <c r="DP2742" s="69"/>
      <c r="DQ2742" s="69"/>
      <c r="DR2742" s="69"/>
      <c r="DS2742" s="69"/>
      <c r="DT2742" s="69"/>
      <c r="DU2742" s="69"/>
      <c r="DV2742" s="69"/>
      <c r="DW2742" s="69"/>
      <c r="DX2742" s="69"/>
      <c r="DY2742" s="69"/>
      <c r="DZ2742" s="69"/>
      <c r="EA2742" s="69"/>
      <c r="EB2742" s="69"/>
      <c r="EC2742" s="69"/>
      <c r="ED2742" s="69"/>
      <c r="EE2742" s="69"/>
      <c r="EF2742" s="69"/>
      <c r="EG2742" s="69"/>
      <c r="EH2742" s="69"/>
      <c r="EI2742" s="69"/>
      <c r="EJ2742" s="69"/>
      <c r="EK2742" s="69"/>
      <c r="EL2742" s="69"/>
      <c r="EM2742" s="69"/>
      <c r="EN2742" s="69"/>
      <c r="EO2742" s="69"/>
      <c r="EP2742" s="69"/>
      <c r="EQ2742" s="69"/>
      <c r="ER2742" s="69"/>
      <c r="ES2742" s="69"/>
      <c r="ET2742" s="69"/>
      <c r="EU2742" s="69"/>
      <c r="EV2742" s="69"/>
      <c r="EW2742" s="69"/>
      <c r="EX2742" s="69"/>
      <c r="EY2742" s="69"/>
      <c r="EZ2742" s="69"/>
      <c r="FA2742" s="69"/>
      <c r="FB2742" s="69"/>
      <c r="FC2742" s="69"/>
      <c r="FD2742" s="69"/>
      <c r="FE2742" s="69"/>
      <c r="FF2742" s="69"/>
      <c r="FG2742" s="69"/>
      <c r="FH2742" s="69"/>
      <c r="FI2742" s="69"/>
      <c r="FJ2742" s="69"/>
      <c r="FK2742" s="69"/>
      <c r="FL2742" s="69"/>
      <c r="FM2742" s="69"/>
      <c r="FN2742" s="69"/>
      <c r="FO2742" s="69"/>
      <c r="FP2742" s="69"/>
      <c r="FQ2742" s="69"/>
      <c r="FR2742" s="69"/>
      <c r="FS2742" s="69"/>
      <c r="FT2742" s="69"/>
      <c r="FU2742" s="69"/>
      <c r="FV2742" s="69"/>
      <c r="FW2742" s="69"/>
      <c r="FX2742" s="69"/>
      <c r="FY2742" s="69"/>
      <c r="FZ2742" s="69"/>
      <c r="GA2742" s="69"/>
      <c r="GB2742" s="69"/>
      <c r="GC2742" s="69"/>
      <c r="GD2742" s="69"/>
      <c r="GE2742" s="69"/>
      <c r="GF2742" s="69"/>
      <c r="GG2742" s="69"/>
      <c r="GH2742" s="69"/>
      <c r="GI2742" s="69"/>
      <c r="GJ2742" s="69"/>
      <c r="GK2742" s="69"/>
      <c r="GL2742" s="69"/>
      <c r="GM2742" s="69"/>
      <c r="GN2742" s="69"/>
      <c r="GO2742" s="69"/>
      <c r="GP2742" s="69"/>
      <c r="GQ2742" s="69"/>
      <c r="GR2742" s="69"/>
      <c r="GS2742" s="69"/>
      <c r="GT2742" s="69"/>
      <c r="GU2742" s="69"/>
      <c r="GV2742" s="69"/>
      <c r="GW2742" s="69"/>
      <c r="GX2742" s="69"/>
      <c r="GY2742" s="69"/>
      <c r="GZ2742" s="69"/>
      <c r="HA2742" s="69"/>
      <c r="HB2742" s="69"/>
      <c r="HC2742" s="69"/>
      <c r="HD2742" s="69"/>
      <c r="HE2742" s="69"/>
      <c r="HF2742" s="69"/>
      <c r="HG2742" s="69"/>
      <c r="HH2742" s="69"/>
      <c r="HI2742" s="69"/>
      <c r="HJ2742" s="69"/>
      <c r="HK2742" s="69"/>
      <c r="HL2742" s="69"/>
      <c r="HM2742" s="69"/>
      <c r="HN2742" s="69"/>
      <c r="HO2742" s="69"/>
      <c r="HP2742" s="69"/>
      <c r="HQ2742" s="69"/>
      <c r="HR2742" s="69"/>
      <c r="HS2742" s="69"/>
      <c r="HT2742" s="69"/>
      <c r="HU2742" s="69"/>
      <c r="HV2742" s="69"/>
      <c r="HW2742" s="69"/>
      <c r="HX2742" s="69"/>
      <c r="HY2742" s="69"/>
      <c r="HZ2742" s="69"/>
      <c r="IA2742" s="69"/>
      <c r="IB2742" s="69"/>
      <c r="IC2742" s="69"/>
      <c r="ID2742" s="69"/>
      <c r="IE2742" s="69"/>
      <c r="IF2742" s="69"/>
      <c r="IG2742" s="69"/>
      <c r="IH2742" s="69"/>
      <c r="II2742" s="69"/>
      <c r="IJ2742" s="69"/>
      <c r="IK2742" s="69"/>
      <c r="IL2742" s="69"/>
      <c r="IM2742" s="69"/>
      <c r="IN2742" s="69"/>
    </row>
    <row r="2743" spans="1:248" s="70" customFormat="1" ht="15" customHeight="1" x14ac:dyDescent="0.2">
      <c r="A2743" s="112" t="s">
        <v>1595</v>
      </c>
      <c r="B2743" s="83">
        <v>52416</v>
      </c>
      <c r="C2743" s="52" t="s">
        <v>1614</v>
      </c>
      <c r="D2743" s="314">
        <v>42200</v>
      </c>
      <c r="E2743" s="69"/>
      <c r="F2743" s="69"/>
      <c r="G2743" s="69"/>
      <c r="H2743" s="69"/>
      <c r="I2743" s="69"/>
      <c r="J2743" s="69"/>
      <c r="N2743" s="69"/>
      <c r="O2743" s="69"/>
      <c r="P2743" s="69"/>
      <c r="Q2743" s="69"/>
      <c r="R2743" s="69"/>
      <c r="S2743" s="69"/>
      <c r="T2743" s="69"/>
      <c r="U2743" s="69"/>
      <c r="V2743" s="69"/>
      <c r="W2743" s="69"/>
      <c r="X2743" s="69"/>
      <c r="Y2743" s="69"/>
      <c r="Z2743" s="69"/>
      <c r="AA2743" s="69"/>
      <c r="AB2743" s="69"/>
      <c r="AC2743" s="69"/>
      <c r="AD2743" s="69"/>
      <c r="AE2743" s="69"/>
      <c r="AF2743" s="69"/>
      <c r="AG2743" s="69"/>
      <c r="AH2743" s="69"/>
      <c r="AI2743" s="69"/>
      <c r="AJ2743" s="69"/>
      <c r="AK2743" s="69"/>
      <c r="AL2743" s="69"/>
      <c r="AM2743" s="69"/>
      <c r="AN2743" s="69"/>
      <c r="AO2743" s="69"/>
      <c r="AP2743" s="69"/>
      <c r="AQ2743" s="69"/>
      <c r="AR2743" s="69"/>
      <c r="AS2743" s="69"/>
      <c r="AT2743" s="69"/>
      <c r="AU2743" s="69"/>
      <c r="AV2743" s="69"/>
      <c r="AW2743" s="69"/>
      <c r="AX2743" s="69"/>
      <c r="AY2743" s="69"/>
      <c r="AZ2743" s="69"/>
      <c r="BA2743" s="69"/>
      <c r="BB2743" s="69"/>
      <c r="BC2743" s="69"/>
      <c r="BD2743" s="69"/>
      <c r="BE2743" s="69"/>
      <c r="BF2743" s="69"/>
      <c r="BG2743" s="69"/>
      <c r="BH2743" s="69"/>
      <c r="BI2743" s="69"/>
      <c r="BJ2743" s="69"/>
      <c r="BK2743" s="69"/>
      <c r="BL2743" s="69"/>
      <c r="BM2743" s="69"/>
      <c r="BN2743" s="69"/>
      <c r="BO2743" s="69"/>
      <c r="BP2743" s="69"/>
      <c r="BQ2743" s="69"/>
      <c r="BR2743" s="69"/>
      <c r="BS2743" s="69"/>
      <c r="BT2743" s="69"/>
      <c r="BU2743" s="69"/>
      <c r="BV2743" s="69"/>
      <c r="BW2743" s="69"/>
      <c r="BX2743" s="69"/>
      <c r="BY2743" s="69"/>
      <c r="BZ2743" s="69"/>
      <c r="CA2743" s="69"/>
      <c r="CB2743" s="69"/>
      <c r="CC2743" s="69"/>
      <c r="CD2743" s="69"/>
      <c r="CE2743" s="69"/>
      <c r="CF2743" s="69"/>
      <c r="CG2743" s="69"/>
      <c r="CH2743" s="69"/>
      <c r="CI2743" s="69"/>
      <c r="CJ2743" s="69"/>
      <c r="CK2743" s="69"/>
      <c r="CL2743" s="69"/>
      <c r="CM2743" s="69"/>
      <c r="CN2743" s="69"/>
      <c r="CO2743" s="69"/>
      <c r="CP2743" s="69"/>
      <c r="CQ2743" s="69"/>
      <c r="CR2743" s="69"/>
      <c r="CS2743" s="69"/>
      <c r="CT2743" s="69"/>
      <c r="CU2743" s="69"/>
      <c r="CV2743" s="69"/>
      <c r="CW2743" s="69"/>
      <c r="CX2743" s="69"/>
      <c r="CY2743" s="69"/>
      <c r="CZ2743" s="69"/>
      <c r="DA2743" s="69"/>
      <c r="DB2743" s="69"/>
      <c r="DC2743" s="69"/>
      <c r="DD2743" s="69"/>
      <c r="DE2743" s="69"/>
      <c r="DF2743" s="69"/>
      <c r="DG2743" s="69"/>
      <c r="DH2743" s="69"/>
      <c r="DI2743" s="69"/>
      <c r="DJ2743" s="69"/>
      <c r="DK2743" s="69"/>
      <c r="DL2743" s="69"/>
      <c r="DM2743" s="69"/>
      <c r="DN2743" s="69"/>
      <c r="DO2743" s="69"/>
      <c r="DP2743" s="69"/>
      <c r="DQ2743" s="69"/>
      <c r="DR2743" s="69"/>
      <c r="DS2743" s="69"/>
      <c r="DT2743" s="69"/>
      <c r="DU2743" s="69"/>
      <c r="DV2743" s="69"/>
      <c r="DW2743" s="69"/>
      <c r="DX2743" s="69"/>
      <c r="DY2743" s="69"/>
      <c r="DZ2743" s="69"/>
      <c r="EA2743" s="69"/>
      <c r="EB2743" s="69"/>
      <c r="EC2743" s="69"/>
      <c r="ED2743" s="69"/>
      <c r="EE2743" s="69"/>
      <c r="EF2743" s="69"/>
      <c r="EG2743" s="69"/>
      <c r="EH2743" s="69"/>
      <c r="EI2743" s="69"/>
      <c r="EJ2743" s="69"/>
      <c r="EK2743" s="69"/>
      <c r="EL2743" s="69"/>
      <c r="EM2743" s="69"/>
      <c r="EN2743" s="69"/>
      <c r="EO2743" s="69"/>
      <c r="EP2743" s="69"/>
      <c r="EQ2743" s="69"/>
      <c r="ER2743" s="69"/>
      <c r="ES2743" s="69"/>
      <c r="ET2743" s="69"/>
      <c r="EU2743" s="69"/>
      <c r="EV2743" s="69"/>
      <c r="EW2743" s="69"/>
      <c r="EX2743" s="69"/>
      <c r="EY2743" s="69"/>
      <c r="EZ2743" s="69"/>
      <c r="FA2743" s="69"/>
      <c r="FB2743" s="69"/>
      <c r="FC2743" s="69"/>
      <c r="FD2743" s="69"/>
      <c r="FE2743" s="69"/>
      <c r="FF2743" s="69"/>
      <c r="FG2743" s="69"/>
      <c r="FH2743" s="69"/>
      <c r="FI2743" s="69"/>
      <c r="FJ2743" s="69"/>
      <c r="FK2743" s="69"/>
      <c r="FL2743" s="69"/>
      <c r="FM2743" s="69"/>
      <c r="FN2743" s="69"/>
      <c r="FO2743" s="69"/>
      <c r="FP2743" s="69"/>
      <c r="FQ2743" s="69"/>
      <c r="FR2743" s="69"/>
      <c r="FS2743" s="69"/>
      <c r="FT2743" s="69"/>
      <c r="FU2743" s="69"/>
      <c r="FV2743" s="69"/>
      <c r="FW2743" s="69"/>
      <c r="FX2743" s="69"/>
      <c r="FY2743" s="69"/>
      <c r="FZ2743" s="69"/>
      <c r="GA2743" s="69"/>
      <c r="GB2743" s="69"/>
      <c r="GC2743" s="69"/>
      <c r="GD2743" s="69"/>
      <c r="GE2743" s="69"/>
      <c r="GF2743" s="69"/>
      <c r="GG2743" s="69"/>
      <c r="GH2743" s="69"/>
      <c r="GI2743" s="69"/>
      <c r="GJ2743" s="69"/>
      <c r="GK2743" s="69"/>
      <c r="GL2743" s="69"/>
      <c r="GM2743" s="69"/>
      <c r="GN2743" s="69"/>
      <c r="GO2743" s="69"/>
      <c r="GP2743" s="69"/>
      <c r="GQ2743" s="69"/>
      <c r="GR2743" s="69"/>
      <c r="GS2743" s="69"/>
      <c r="GT2743" s="69"/>
      <c r="GU2743" s="69"/>
      <c r="GV2743" s="69"/>
      <c r="GW2743" s="69"/>
      <c r="GX2743" s="69"/>
      <c r="GY2743" s="69"/>
      <c r="GZ2743" s="69"/>
      <c r="HA2743" s="69"/>
      <c r="HB2743" s="69"/>
      <c r="HC2743" s="69"/>
      <c r="HD2743" s="69"/>
      <c r="HE2743" s="69"/>
      <c r="HF2743" s="69"/>
      <c r="HG2743" s="69"/>
      <c r="HH2743" s="69"/>
      <c r="HI2743" s="69"/>
      <c r="HJ2743" s="69"/>
      <c r="HK2743" s="69"/>
      <c r="HL2743" s="69"/>
      <c r="HM2743" s="69"/>
      <c r="HN2743" s="69"/>
      <c r="HO2743" s="69"/>
      <c r="HP2743" s="69"/>
      <c r="HQ2743" s="69"/>
      <c r="HR2743" s="69"/>
      <c r="HS2743" s="69"/>
      <c r="HT2743" s="69"/>
      <c r="HU2743" s="69"/>
      <c r="HV2743" s="69"/>
      <c r="HW2743" s="69"/>
      <c r="HX2743" s="69"/>
      <c r="HY2743" s="69"/>
      <c r="HZ2743" s="69"/>
      <c r="IA2743" s="69"/>
      <c r="IB2743" s="69"/>
      <c r="IC2743" s="69"/>
      <c r="ID2743" s="69"/>
      <c r="IE2743" s="69"/>
      <c r="IF2743" s="69"/>
      <c r="IG2743" s="69"/>
      <c r="IH2743" s="69"/>
      <c r="II2743" s="69"/>
      <c r="IJ2743" s="69"/>
      <c r="IK2743" s="69"/>
      <c r="IL2743" s="69"/>
      <c r="IM2743" s="69"/>
      <c r="IN2743" s="69"/>
    </row>
    <row r="2744" spans="1:248" s="70" customFormat="1" ht="15" customHeight="1" x14ac:dyDescent="0.2">
      <c r="A2744" s="112" t="s">
        <v>1595</v>
      </c>
      <c r="B2744" s="83">
        <v>52417</v>
      </c>
      <c r="C2744" s="52" t="s">
        <v>1615</v>
      </c>
      <c r="D2744" s="314">
        <v>32800</v>
      </c>
      <c r="E2744" s="69"/>
      <c r="F2744" s="69"/>
      <c r="G2744" s="69"/>
      <c r="H2744" s="69"/>
      <c r="I2744" s="69"/>
      <c r="J2744" s="69"/>
      <c r="N2744" s="69"/>
      <c r="O2744" s="69"/>
      <c r="P2744" s="69"/>
      <c r="Q2744" s="69"/>
      <c r="R2744" s="69"/>
      <c r="S2744" s="69"/>
      <c r="T2744" s="69"/>
      <c r="U2744" s="69"/>
      <c r="V2744" s="69"/>
      <c r="W2744" s="69"/>
      <c r="X2744" s="69"/>
      <c r="Y2744" s="69"/>
      <c r="Z2744" s="69"/>
      <c r="AA2744" s="69"/>
      <c r="AB2744" s="69"/>
      <c r="AC2744" s="69"/>
      <c r="AD2744" s="69"/>
      <c r="AE2744" s="69"/>
      <c r="AF2744" s="69"/>
      <c r="AG2744" s="69"/>
      <c r="AH2744" s="69"/>
      <c r="AI2744" s="69"/>
      <c r="AJ2744" s="69"/>
      <c r="AK2744" s="69"/>
      <c r="AL2744" s="69"/>
      <c r="AM2744" s="69"/>
      <c r="AN2744" s="69"/>
      <c r="AO2744" s="69"/>
      <c r="AP2744" s="69"/>
      <c r="AQ2744" s="69"/>
      <c r="AR2744" s="69"/>
      <c r="AS2744" s="69"/>
      <c r="AT2744" s="69"/>
      <c r="AU2744" s="69"/>
      <c r="AV2744" s="69"/>
      <c r="AW2744" s="69"/>
      <c r="AX2744" s="69"/>
      <c r="AY2744" s="69"/>
      <c r="AZ2744" s="69"/>
      <c r="BA2744" s="69"/>
      <c r="BB2744" s="69"/>
      <c r="BC2744" s="69"/>
      <c r="BD2744" s="69"/>
      <c r="BE2744" s="69"/>
      <c r="BF2744" s="69"/>
      <c r="BG2744" s="69"/>
      <c r="BH2744" s="69"/>
      <c r="BI2744" s="69"/>
      <c r="BJ2744" s="69"/>
      <c r="BK2744" s="69"/>
      <c r="BL2744" s="69"/>
      <c r="BM2744" s="69"/>
      <c r="BN2744" s="69"/>
      <c r="BO2744" s="69"/>
      <c r="BP2744" s="69"/>
      <c r="BQ2744" s="69"/>
      <c r="BR2744" s="69"/>
      <c r="BS2744" s="69"/>
      <c r="BT2744" s="69"/>
      <c r="BU2744" s="69"/>
      <c r="BV2744" s="69"/>
      <c r="BW2744" s="69"/>
      <c r="BX2744" s="69"/>
      <c r="BY2744" s="69"/>
      <c r="BZ2744" s="69"/>
      <c r="CA2744" s="69"/>
      <c r="CB2744" s="69"/>
      <c r="CC2744" s="69"/>
      <c r="CD2744" s="69"/>
      <c r="CE2744" s="69"/>
      <c r="CF2744" s="69"/>
      <c r="CG2744" s="69"/>
      <c r="CH2744" s="69"/>
      <c r="CI2744" s="69"/>
      <c r="CJ2744" s="69"/>
      <c r="CK2744" s="69"/>
      <c r="CL2744" s="69"/>
      <c r="CM2744" s="69"/>
      <c r="CN2744" s="69"/>
      <c r="CO2744" s="69"/>
      <c r="CP2744" s="69"/>
      <c r="CQ2744" s="69"/>
      <c r="CR2744" s="69"/>
      <c r="CS2744" s="69"/>
      <c r="CT2744" s="69"/>
      <c r="CU2744" s="69"/>
      <c r="CV2744" s="69"/>
      <c r="CW2744" s="69"/>
      <c r="CX2744" s="69"/>
      <c r="CY2744" s="69"/>
      <c r="CZ2744" s="69"/>
      <c r="DA2744" s="69"/>
      <c r="DB2744" s="69"/>
      <c r="DC2744" s="69"/>
      <c r="DD2744" s="69"/>
      <c r="DE2744" s="69"/>
      <c r="DF2744" s="69"/>
      <c r="DG2744" s="69"/>
      <c r="DH2744" s="69"/>
      <c r="DI2744" s="69"/>
      <c r="DJ2744" s="69"/>
      <c r="DK2744" s="69"/>
      <c r="DL2744" s="69"/>
      <c r="DM2744" s="69"/>
      <c r="DN2744" s="69"/>
      <c r="DO2744" s="69"/>
      <c r="DP2744" s="69"/>
      <c r="DQ2744" s="69"/>
      <c r="DR2744" s="69"/>
      <c r="DS2744" s="69"/>
      <c r="DT2744" s="69"/>
      <c r="DU2744" s="69"/>
      <c r="DV2744" s="69"/>
      <c r="DW2744" s="69"/>
      <c r="DX2744" s="69"/>
      <c r="DY2744" s="69"/>
      <c r="DZ2744" s="69"/>
      <c r="EA2744" s="69"/>
      <c r="EB2744" s="69"/>
      <c r="EC2744" s="69"/>
      <c r="ED2744" s="69"/>
      <c r="EE2744" s="69"/>
      <c r="EF2744" s="69"/>
      <c r="EG2744" s="69"/>
      <c r="EH2744" s="69"/>
      <c r="EI2744" s="69"/>
      <c r="EJ2744" s="69"/>
      <c r="EK2744" s="69"/>
      <c r="EL2744" s="69"/>
      <c r="EM2744" s="69"/>
      <c r="EN2744" s="69"/>
      <c r="EO2744" s="69"/>
      <c r="EP2744" s="69"/>
      <c r="EQ2744" s="69"/>
      <c r="ER2744" s="69"/>
      <c r="ES2744" s="69"/>
      <c r="ET2744" s="69"/>
      <c r="EU2744" s="69"/>
      <c r="EV2744" s="69"/>
      <c r="EW2744" s="69"/>
      <c r="EX2744" s="69"/>
      <c r="EY2744" s="69"/>
      <c r="EZ2744" s="69"/>
      <c r="FA2744" s="69"/>
      <c r="FB2744" s="69"/>
      <c r="FC2744" s="69"/>
      <c r="FD2744" s="69"/>
      <c r="FE2744" s="69"/>
      <c r="FF2744" s="69"/>
      <c r="FG2744" s="69"/>
      <c r="FH2744" s="69"/>
      <c r="FI2744" s="69"/>
      <c r="FJ2744" s="69"/>
      <c r="FK2744" s="69"/>
      <c r="FL2744" s="69"/>
      <c r="FM2744" s="69"/>
      <c r="FN2744" s="69"/>
      <c r="FO2744" s="69"/>
      <c r="FP2744" s="69"/>
      <c r="FQ2744" s="69"/>
      <c r="FR2744" s="69"/>
      <c r="FS2744" s="69"/>
      <c r="FT2744" s="69"/>
      <c r="FU2744" s="69"/>
      <c r="FV2744" s="69"/>
      <c r="FW2744" s="69"/>
      <c r="FX2744" s="69"/>
      <c r="FY2744" s="69"/>
      <c r="FZ2744" s="69"/>
      <c r="GA2744" s="69"/>
      <c r="GB2744" s="69"/>
      <c r="GC2744" s="69"/>
      <c r="GD2744" s="69"/>
      <c r="GE2744" s="69"/>
      <c r="GF2744" s="69"/>
      <c r="GG2744" s="69"/>
      <c r="GH2744" s="69"/>
      <c r="GI2744" s="69"/>
      <c r="GJ2744" s="69"/>
      <c r="GK2744" s="69"/>
      <c r="GL2744" s="69"/>
      <c r="GM2744" s="69"/>
      <c r="GN2744" s="69"/>
      <c r="GO2744" s="69"/>
      <c r="GP2744" s="69"/>
      <c r="GQ2744" s="69"/>
      <c r="GR2744" s="69"/>
      <c r="GS2744" s="69"/>
      <c r="GT2744" s="69"/>
      <c r="GU2744" s="69"/>
      <c r="GV2744" s="69"/>
      <c r="GW2744" s="69"/>
      <c r="GX2744" s="69"/>
      <c r="GY2744" s="69"/>
      <c r="GZ2744" s="69"/>
      <c r="HA2744" s="69"/>
      <c r="HB2744" s="69"/>
      <c r="HC2744" s="69"/>
      <c r="HD2744" s="69"/>
      <c r="HE2744" s="69"/>
      <c r="HF2744" s="69"/>
      <c r="HG2744" s="69"/>
      <c r="HH2744" s="69"/>
      <c r="HI2744" s="69"/>
      <c r="HJ2744" s="69"/>
      <c r="HK2744" s="69"/>
      <c r="HL2744" s="69"/>
      <c r="HM2744" s="69"/>
      <c r="HN2744" s="69"/>
      <c r="HO2744" s="69"/>
      <c r="HP2744" s="69"/>
      <c r="HQ2744" s="69"/>
      <c r="HR2744" s="69"/>
      <c r="HS2744" s="69"/>
      <c r="HT2744" s="69"/>
      <c r="HU2744" s="69"/>
      <c r="HV2744" s="69"/>
      <c r="HW2744" s="69"/>
      <c r="HX2744" s="69"/>
      <c r="HY2744" s="69"/>
      <c r="HZ2744" s="69"/>
      <c r="IA2744" s="69"/>
      <c r="IB2744" s="69"/>
      <c r="IC2744" s="69"/>
      <c r="ID2744" s="69"/>
      <c r="IE2744" s="69"/>
      <c r="IF2744" s="69"/>
      <c r="IG2744" s="69"/>
      <c r="IH2744" s="69"/>
      <c r="II2744" s="69"/>
      <c r="IJ2744" s="69"/>
      <c r="IK2744" s="69"/>
      <c r="IL2744" s="69"/>
      <c r="IM2744" s="69"/>
      <c r="IN2744" s="69"/>
    </row>
    <row r="2745" spans="1:248" s="70" customFormat="1" ht="15" customHeight="1" x14ac:dyDescent="0.2">
      <c r="A2745" s="33" t="s">
        <v>1595</v>
      </c>
      <c r="B2745" s="83">
        <v>52418</v>
      </c>
      <c r="C2745" s="34" t="s">
        <v>1616</v>
      </c>
      <c r="D2745" s="314">
        <v>39400</v>
      </c>
      <c r="E2745" s="69"/>
      <c r="F2745" s="69"/>
      <c r="G2745" s="69"/>
      <c r="H2745" s="69"/>
      <c r="I2745" s="69"/>
      <c r="J2745" s="69"/>
      <c r="N2745" s="69"/>
      <c r="O2745" s="69"/>
      <c r="P2745" s="69"/>
      <c r="Q2745" s="69"/>
      <c r="R2745" s="69"/>
      <c r="S2745" s="69"/>
      <c r="T2745" s="69"/>
      <c r="U2745" s="69"/>
      <c r="V2745" s="69"/>
      <c r="W2745" s="69"/>
      <c r="X2745" s="69"/>
      <c r="Y2745" s="69"/>
      <c r="Z2745" s="69"/>
      <c r="AA2745" s="69"/>
      <c r="AB2745" s="69"/>
      <c r="AC2745" s="69"/>
      <c r="AD2745" s="69"/>
      <c r="AE2745" s="69"/>
      <c r="AF2745" s="69"/>
      <c r="AG2745" s="69"/>
      <c r="AH2745" s="69"/>
      <c r="AI2745" s="69"/>
      <c r="AJ2745" s="69"/>
      <c r="AK2745" s="69"/>
      <c r="AL2745" s="69"/>
      <c r="AM2745" s="69"/>
      <c r="AN2745" s="69"/>
      <c r="AO2745" s="69"/>
      <c r="AP2745" s="69"/>
      <c r="AQ2745" s="69"/>
      <c r="AR2745" s="69"/>
      <c r="AS2745" s="69"/>
      <c r="AT2745" s="69"/>
      <c r="AU2745" s="69"/>
      <c r="AV2745" s="69"/>
      <c r="AW2745" s="69"/>
      <c r="AX2745" s="69"/>
      <c r="AY2745" s="69"/>
      <c r="AZ2745" s="69"/>
      <c r="BA2745" s="69"/>
      <c r="BB2745" s="69"/>
      <c r="BC2745" s="69"/>
      <c r="BD2745" s="69"/>
      <c r="BE2745" s="69"/>
      <c r="BF2745" s="69"/>
      <c r="BG2745" s="69"/>
      <c r="BH2745" s="69"/>
      <c r="BI2745" s="69"/>
      <c r="BJ2745" s="69"/>
      <c r="BK2745" s="69"/>
      <c r="BL2745" s="69"/>
      <c r="BM2745" s="69"/>
      <c r="BN2745" s="69"/>
      <c r="BO2745" s="69"/>
      <c r="BP2745" s="69"/>
      <c r="BQ2745" s="69"/>
      <c r="BR2745" s="69"/>
      <c r="BS2745" s="69"/>
      <c r="BT2745" s="69"/>
      <c r="BU2745" s="69"/>
      <c r="BV2745" s="69"/>
      <c r="BW2745" s="69"/>
      <c r="BX2745" s="69"/>
      <c r="BY2745" s="69"/>
      <c r="BZ2745" s="69"/>
      <c r="CA2745" s="69"/>
      <c r="CB2745" s="69"/>
      <c r="CC2745" s="69"/>
      <c r="CD2745" s="69"/>
      <c r="CE2745" s="69"/>
      <c r="CF2745" s="69"/>
      <c r="CG2745" s="69"/>
      <c r="CH2745" s="69"/>
      <c r="CI2745" s="69"/>
      <c r="CJ2745" s="69"/>
      <c r="CK2745" s="69"/>
      <c r="CL2745" s="69"/>
      <c r="CM2745" s="69"/>
      <c r="CN2745" s="69"/>
      <c r="CO2745" s="69"/>
      <c r="CP2745" s="69"/>
      <c r="CQ2745" s="69"/>
      <c r="CR2745" s="69"/>
      <c r="CS2745" s="69"/>
      <c r="CT2745" s="69"/>
      <c r="CU2745" s="69"/>
      <c r="CV2745" s="69"/>
      <c r="CW2745" s="69"/>
      <c r="CX2745" s="69"/>
      <c r="CY2745" s="69"/>
      <c r="CZ2745" s="69"/>
      <c r="DA2745" s="69"/>
      <c r="DB2745" s="69"/>
      <c r="DC2745" s="69"/>
      <c r="DD2745" s="69"/>
      <c r="DE2745" s="69"/>
      <c r="DF2745" s="69"/>
      <c r="DG2745" s="69"/>
      <c r="DH2745" s="69"/>
      <c r="DI2745" s="69"/>
      <c r="DJ2745" s="69"/>
      <c r="DK2745" s="69"/>
      <c r="DL2745" s="69"/>
      <c r="DM2745" s="69"/>
      <c r="DN2745" s="69"/>
      <c r="DO2745" s="69"/>
      <c r="DP2745" s="69"/>
      <c r="DQ2745" s="69"/>
      <c r="DR2745" s="69"/>
      <c r="DS2745" s="69"/>
      <c r="DT2745" s="69"/>
      <c r="DU2745" s="69"/>
      <c r="DV2745" s="69"/>
      <c r="DW2745" s="69"/>
      <c r="DX2745" s="69"/>
      <c r="DY2745" s="69"/>
      <c r="DZ2745" s="69"/>
      <c r="EA2745" s="69"/>
      <c r="EB2745" s="69"/>
      <c r="EC2745" s="69"/>
      <c r="ED2745" s="69"/>
      <c r="EE2745" s="69"/>
      <c r="EF2745" s="69"/>
      <c r="EG2745" s="69"/>
      <c r="EH2745" s="69"/>
      <c r="EI2745" s="69"/>
      <c r="EJ2745" s="69"/>
      <c r="EK2745" s="69"/>
      <c r="EL2745" s="69"/>
      <c r="EM2745" s="69"/>
      <c r="EN2745" s="69"/>
      <c r="EO2745" s="69"/>
      <c r="EP2745" s="69"/>
      <c r="EQ2745" s="69"/>
      <c r="ER2745" s="69"/>
      <c r="ES2745" s="69"/>
      <c r="ET2745" s="69"/>
      <c r="EU2745" s="69"/>
      <c r="EV2745" s="69"/>
      <c r="EW2745" s="69"/>
      <c r="EX2745" s="69"/>
      <c r="EY2745" s="69"/>
      <c r="EZ2745" s="69"/>
      <c r="FA2745" s="69"/>
      <c r="FB2745" s="69"/>
      <c r="FC2745" s="69"/>
      <c r="FD2745" s="69"/>
      <c r="FE2745" s="69"/>
      <c r="FF2745" s="69"/>
      <c r="FG2745" s="69"/>
      <c r="FH2745" s="69"/>
      <c r="FI2745" s="69"/>
      <c r="FJ2745" s="69"/>
      <c r="FK2745" s="69"/>
      <c r="FL2745" s="69"/>
      <c r="FM2745" s="69"/>
      <c r="FN2745" s="69"/>
      <c r="FO2745" s="69"/>
      <c r="FP2745" s="69"/>
      <c r="FQ2745" s="69"/>
      <c r="FR2745" s="69"/>
      <c r="FS2745" s="69"/>
      <c r="FT2745" s="69"/>
      <c r="FU2745" s="69"/>
      <c r="FV2745" s="69"/>
      <c r="FW2745" s="69"/>
      <c r="FX2745" s="69"/>
      <c r="FY2745" s="69"/>
      <c r="FZ2745" s="69"/>
      <c r="GA2745" s="69"/>
      <c r="GB2745" s="69"/>
      <c r="GC2745" s="69"/>
      <c r="GD2745" s="69"/>
      <c r="GE2745" s="69"/>
      <c r="GF2745" s="69"/>
      <c r="GG2745" s="69"/>
      <c r="GH2745" s="69"/>
      <c r="GI2745" s="69"/>
      <c r="GJ2745" s="69"/>
      <c r="GK2745" s="69"/>
      <c r="GL2745" s="69"/>
      <c r="GM2745" s="69"/>
      <c r="GN2745" s="69"/>
      <c r="GO2745" s="69"/>
      <c r="GP2745" s="69"/>
      <c r="GQ2745" s="69"/>
      <c r="GR2745" s="69"/>
      <c r="GS2745" s="69"/>
      <c r="GT2745" s="69"/>
      <c r="GU2745" s="69"/>
      <c r="GV2745" s="69"/>
      <c r="GW2745" s="69"/>
      <c r="GX2745" s="69"/>
      <c r="GY2745" s="69"/>
      <c r="GZ2745" s="69"/>
      <c r="HA2745" s="69"/>
      <c r="HB2745" s="69"/>
      <c r="HC2745" s="69"/>
      <c r="HD2745" s="69"/>
      <c r="HE2745" s="69"/>
      <c r="HF2745" s="69"/>
      <c r="HG2745" s="69"/>
      <c r="HH2745" s="69"/>
      <c r="HI2745" s="69"/>
      <c r="HJ2745" s="69"/>
      <c r="HK2745" s="69"/>
      <c r="HL2745" s="69"/>
      <c r="HM2745" s="69"/>
      <c r="HN2745" s="69"/>
      <c r="HO2745" s="69"/>
      <c r="HP2745" s="69"/>
      <c r="HQ2745" s="69"/>
      <c r="HR2745" s="69"/>
      <c r="HS2745" s="69"/>
      <c r="HT2745" s="69"/>
      <c r="HU2745" s="69"/>
      <c r="HV2745" s="69"/>
      <c r="HW2745" s="69"/>
      <c r="HX2745" s="69"/>
      <c r="HY2745" s="69"/>
      <c r="HZ2745" s="69"/>
      <c r="IA2745" s="69"/>
      <c r="IB2745" s="69"/>
      <c r="IC2745" s="69"/>
      <c r="ID2745" s="69"/>
      <c r="IE2745" s="69"/>
      <c r="IF2745" s="69"/>
      <c r="IG2745" s="69"/>
      <c r="IH2745" s="69"/>
      <c r="II2745" s="69"/>
      <c r="IJ2745" s="69"/>
      <c r="IK2745" s="69"/>
      <c r="IL2745" s="69"/>
      <c r="IM2745" s="69"/>
      <c r="IN2745" s="69"/>
    </row>
    <row r="2746" spans="1:248" s="70" customFormat="1" ht="15" customHeight="1" x14ac:dyDescent="0.2">
      <c r="A2746" s="33" t="s">
        <v>1595</v>
      </c>
      <c r="B2746" s="83">
        <v>52419</v>
      </c>
      <c r="C2746" s="34" t="s">
        <v>1617</v>
      </c>
      <c r="D2746" s="314">
        <v>43900</v>
      </c>
      <c r="E2746" s="69"/>
      <c r="F2746" s="69"/>
      <c r="G2746" s="69"/>
      <c r="H2746" s="69"/>
      <c r="I2746" s="69"/>
      <c r="J2746" s="69"/>
      <c r="N2746" s="69"/>
      <c r="O2746" s="69"/>
      <c r="P2746" s="69"/>
      <c r="Q2746" s="69"/>
      <c r="R2746" s="69"/>
      <c r="S2746" s="69"/>
      <c r="T2746" s="69"/>
      <c r="U2746" s="69"/>
      <c r="V2746" s="69"/>
      <c r="W2746" s="69"/>
      <c r="X2746" s="69"/>
      <c r="Y2746" s="69"/>
      <c r="Z2746" s="69"/>
      <c r="AA2746" s="69"/>
      <c r="AB2746" s="69"/>
      <c r="AC2746" s="69"/>
      <c r="AD2746" s="69"/>
      <c r="AE2746" s="69"/>
      <c r="AF2746" s="69"/>
      <c r="AG2746" s="69"/>
      <c r="AH2746" s="69"/>
      <c r="AI2746" s="69"/>
      <c r="AJ2746" s="69"/>
      <c r="AK2746" s="69"/>
      <c r="AL2746" s="69"/>
      <c r="AM2746" s="69"/>
      <c r="AN2746" s="69"/>
      <c r="AO2746" s="69"/>
      <c r="AP2746" s="69"/>
      <c r="AQ2746" s="69"/>
      <c r="AR2746" s="69"/>
      <c r="AS2746" s="69"/>
      <c r="AT2746" s="69"/>
      <c r="AU2746" s="69"/>
      <c r="AV2746" s="69"/>
      <c r="AW2746" s="69"/>
      <c r="AX2746" s="69"/>
      <c r="AY2746" s="69"/>
      <c r="AZ2746" s="69"/>
      <c r="BA2746" s="69"/>
      <c r="BB2746" s="69"/>
      <c r="BC2746" s="69"/>
      <c r="BD2746" s="69"/>
      <c r="BE2746" s="69"/>
      <c r="BF2746" s="69"/>
      <c r="BG2746" s="69"/>
      <c r="BH2746" s="69"/>
      <c r="BI2746" s="69"/>
      <c r="BJ2746" s="69"/>
      <c r="BK2746" s="69"/>
      <c r="BL2746" s="69"/>
      <c r="BM2746" s="69"/>
      <c r="BN2746" s="69"/>
      <c r="BO2746" s="69"/>
      <c r="BP2746" s="69"/>
      <c r="BQ2746" s="69"/>
      <c r="BR2746" s="69"/>
      <c r="BS2746" s="69"/>
      <c r="BT2746" s="69"/>
      <c r="BU2746" s="69"/>
      <c r="BV2746" s="69"/>
      <c r="BW2746" s="69"/>
      <c r="BX2746" s="69"/>
      <c r="BY2746" s="69"/>
      <c r="BZ2746" s="69"/>
      <c r="CA2746" s="69"/>
      <c r="CB2746" s="69"/>
      <c r="CC2746" s="69"/>
      <c r="CD2746" s="69"/>
      <c r="CE2746" s="69"/>
      <c r="CF2746" s="69"/>
      <c r="CG2746" s="69"/>
      <c r="CH2746" s="69"/>
      <c r="CI2746" s="69"/>
      <c r="CJ2746" s="69"/>
      <c r="CK2746" s="69"/>
      <c r="CL2746" s="69"/>
      <c r="CM2746" s="69"/>
      <c r="CN2746" s="69"/>
      <c r="CO2746" s="69"/>
      <c r="CP2746" s="69"/>
      <c r="CQ2746" s="69"/>
      <c r="CR2746" s="69"/>
      <c r="CS2746" s="69"/>
      <c r="CT2746" s="69"/>
      <c r="CU2746" s="69"/>
      <c r="CV2746" s="69"/>
      <c r="CW2746" s="69"/>
      <c r="CX2746" s="69"/>
      <c r="CY2746" s="69"/>
      <c r="CZ2746" s="69"/>
      <c r="DA2746" s="69"/>
      <c r="DB2746" s="69"/>
      <c r="DC2746" s="69"/>
      <c r="DD2746" s="69"/>
      <c r="DE2746" s="69"/>
      <c r="DF2746" s="69"/>
      <c r="DG2746" s="69"/>
      <c r="DH2746" s="69"/>
      <c r="DI2746" s="69"/>
      <c r="DJ2746" s="69"/>
      <c r="DK2746" s="69"/>
      <c r="DL2746" s="69"/>
      <c r="DM2746" s="69"/>
      <c r="DN2746" s="69"/>
      <c r="DO2746" s="69"/>
      <c r="DP2746" s="69"/>
      <c r="DQ2746" s="69"/>
      <c r="DR2746" s="69"/>
      <c r="DS2746" s="69"/>
      <c r="DT2746" s="69"/>
      <c r="DU2746" s="69"/>
      <c r="DV2746" s="69"/>
      <c r="DW2746" s="69"/>
      <c r="DX2746" s="69"/>
      <c r="DY2746" s="69"/>
      <c r="DZ2746" s="69"/>
      <c r="EA2746" s="69"/>
      <c r="EB2746" s="69"/>
      <c r="EC2746" s="69"/>
      <c r="ED2746" s="69"/>
      <c r="EE2746" s="69"/>
      <c r="EF2746" s="69"/>
      <c r="EG2746" s="69"/>
      <c r="EH2746" s="69"/>
      <c r="EI2746" s="69"/>
      <c r="EJ2746" s="69"/>
      <c r="EK2746" s="69"/>
      <c r="EL2746" s="69"/>
      <c r="EM2746" s="69"/>
      <c r="EN2746" s="69"/>
      <c r="EO2746" s="69"/>
      <c r="EP2746" s="69"/>
      <c r="EQ2746" s="69"/>
      <c r="ER2746" s="69"/>
      <c r="ES2746" s="69"/>
      <c r="ET2746" s="69"/>
      <c r="EU2746" s="69"/>
      <c r="EV2746" s="69"/>
      <c r="EW2746" s="69"/>
      <c r="EX2746" s="69"/>
      <c r="EY2746" s="69"/>
      <c r="EZ2746" s="69"/>
      <c r="FA2746" s="69"/>
      <c r="FB2746" s="69"/>
      <c r="FC2746" s="69"/>
      <c r="FD2746" s="69"/>
      <c r="FE2746" s="69"/>
      <c r="FF2746" s="69"/>
      <c r="FG2746" s="69"/>
      <c r="FH2746" s="69"/>
      <c r="FI2746" s="69"/>
      <c r="FJ2746" s="69"/>
      <c r="FK2746" s="69"/>
      <c r="FL2746" s="69"/>
      <c r="FM2746" s="69"/>
      <c r="FN2746" s="69"/>
      <c r="FO2746" s="69"/>
      <c r="FP2746" s="69"/>
      <c r="FQ2746" s="69"/>
      <c r="FR2746" s="69"/>
      <c r="FS2746" s="69"/>
      <c r="FT2746" s="69"/>
      <c r="FU2746" s="69"/>
      <c r="FV2746" s="69"/>
      <c r="FW2746" s="69"/>
      <c r="FX2746" s="69"/>
      <c r="FY2746" s="69"/>
      <c r="FZ2746" s="69"/>
      <c r="GA2746" s="69"/>
      <c r="GB2746" s="69"/>
      <c r="GC2746" s="69"/>
      <c r="GD2746" s="69"/>
      <c r="GE2746" s="69"/>
      <c r="GF2746" s="69"/>
      <c r="GG2746" s="69"/>
      <c r="GH2746" s="69"/>
      <c r="GI2746" s="69"/>
      <c r="GJ2746" s="69"/>
      <c r="GK2746" s="69"/>
      <c r="GL2746" s="69"/>
      <c r="GM2746" s="69"/>
      <c r="GN2746" s="69"/>
      <c r="GO2746" s="69"/>
      <c r="GP2746" s="69"/>
      <c r="GQ2746" s="69"/>
      <c r="GR2746" s="69"/>
      <c r="GS2746" s="69"/>
      <c r="GT2746" s="69"/>
      <c r="GU2746" s="69"/>
      <c r="GV2746" s="69"/>
      <c r="GW2746" s="69"/>
      <c r="GX2746" s="69"/>
      <c r="GY2746" s="69"/>
      <c r="GZ2746" s="69"/>
      <c r="HA2746" s="69"/>
      <c r="HB2746" s="69"/>
      <c r="HC2746" s="69"/>
      <c r="HD2746" s="69"/>
      <c r="HE2746" s="69"/>
      <c r="HF2746" s="69"/>
      <c r="HG2746" s="69"/>
      <c r="HH2746" s="69"/>
      <c r="HI2746" s="69"/>
      <c r="HJ2746" s="69"/>
      <c r="HK2746" s="69"/>
      <c r="HL2746" s="69"/>
      <c r="HM2746" s="69"/>
      <c r="HN2746" s="69"/>
      <c r="HO2746" s="69"/>
      <c r="HP2746" s="69"/>
      <c r="HQ2746" s="69"/>
      <c r="HR2746" s="69"/>
      <c r="HS2746" s="69"/>
      <c r="HT2746" s="69"/>
      <c r="HU2746" s="69"/>
      <c r="HV2746" s="69"/>
      <c r="HW2746" s="69"/>
      <c r="HX2746" s="69"/>
      <c r="HY2746" s="69"/>
      <c r="HZ2746" s="69"/>
      <c r="IA2746" s="69"/>
      <c r="IB2746" s="69"/>
      <c r="IC2746" s="69"/>
      <c r="ID2746" s="69"/>
      <c r="IE2746" s="69"/>
      <c r="IF2746" s="69"/>
      <c r="IG2746" s="69"/>
      <c r="IH2746" s="69"/>
      <c r="II2746" s="69"/>
      <c r="IJ2746" s="69"/>
      <c r="IK2746" s="69"/>
      <c r="IL2746" s="69"/>
      <c r="IM2746" s="69"/>
      <c r="IN2746" s="69"/>
    </row>
    <row r="2747" spans="1:248" s="70" customFormat="1" ht="32.1" customHeight="1" x14ac:dyDescent="0.2">
      <c r="A2747" s="33" t="s">
        <v>1595</v>
      </c>
      <c r="B2747" s="83">
        <v>52420</v>
      </c>
      <c r="C2747" s="34" t="s">
        <v>1618</v>
      </c>
      <c r="D2747" s="314">
        <v>38340</v>
      </c>
      <c r="E2747" s="69"/>
      <c r="F2747" s="69"/>
      <c r="G2747" s="69"/>
      <c r="H2747" s="69"/>
      <c r="I2747" s="69"/>
      <c r="J2747" s="69"/>
      <c r="N2747" s="69"/>
      <c r="O2747" s="69"/>
      <c r="P2747" s="69"/>
      <c r="Q2747" s="69"/>
      <c r="R2747" s="69"/>
      <c r="S2747" s="69"/>
      <c r="T2747" s="69"/>
      <c r="U2747" s="69"/>
      <c r="V2747" s="69"/>
      <c r="W2747" s="69"/>
      <c r="X2747" s="69"/>
      <c r="Y2747" s="69"/>
      <c r="Z2747" s="69"/>
      <c r="AA2747" s="69"/>
      <c r="AB2747" s="69"/>
      <c r="AC2747" s="69"/>
      <c r="AD2747" s="69"/>
      <c r="AE2747" s="69"/>
      <c r="AF2747" s="69"/>
      <c r="AG2747" s="69"/>
      <c r="AH2747" s="69"/>
      <c r="AI2747" s="69"/>
      <c r="AJ2747" s="69"/>
      <c r="AK2747" s="69"/>
      <c r="AL2747" s="69"/>
      <c r="AM2747" s="69"/>
      <c r="AN2747" s="69"/>
      <c r="AO2747" s="69"/>
      <c r="AP2747" s="69"/>
      <c r="AQ2747" s="69"/>
      <c r="AR2747" s="69"/>
      <c r="AS2747" s="69"/>
      <c r="AT2747" s="69"/>
      <c r="AU2747" s="69"/>
      <c r="AV2747" s="69"/>
      <c r="AW2747" s="69"/>
      <c r="AX2747" s="69"/>
      <c r="AY2747" s="69"/>
      <c r="AZ2747" s="69"/>
      <c r="BA2747" s="69"/>
      <c r="BB2747" s="69"/>
      <c r="BC2747" s="69"/>
      <c r="BD2747" s="69"/>
      <c r="BE2747" s="69"/>
      <c r="BF2747" s="69"/>
      <c r="BG2747" s="69"/>
      <c r="BH2747" s="69"/>
      <c r="BI2747" s="69"/>
      <c r="BJ2747" s="69"/>
      <c r="BK2747" s="69"/>
      <c r="BL2747" s="69"/>
      <c r="BM2747" s="69"/>
      <c r="BN2747" s="69"/>
      <c r="BO2747" s="69"/>
      <c r="BP2747" s="69"/>
      <c r="BQ2747" s="69"/>
      <c r="BR2747" s="69"/>
      <c r="BS2747" s="69"/>
      <c r="BT2747" s="69"/>
      <c r="BU2747" s="69"/>
      <c r="BV2747" s="69"/>
      <c r="BW2747" s="69"/>
      <c r="BX2747" s="69"/>
      <c r="BY2747" s="69"/>
      <c r="BZ2747" s="69"/>
      <c r="CA2747" s="69"/>
      <c r="CB2747" s="69"/>
      <c r="CC2747" s="69"/>
      <c r="CD2747" s="69"/>
      <c r="CE2747" s="69"/>
      <c r="CF2747" s="69"/>
      <c r="CG2747" s="69"/>
      <c r="CH2747" s="69"/>
      <c r="CI2747" s="69"/>
      <c r="CJ2747" s="69"/>
      <c r="CK2747" s="69"/>
      <c r="CL2747" s="69"/>
      <c r="CM2747" s="69"/>
      <c r="CN2747" s="69"/>
      <c r="CO2747" s="69"/>
      <c r="CP2747" s="69"/>
      <c r="CQ2747" s="69"/>
      <c r="CR2747" s="69"/>
      <c r="CS2747" s="69"/>
      <c r="CT2747" s="69"/>
      <c r="CU2747" s="69"/>
      <c r="CV2747" s="69"/>
      <c r="CW2747" s="69"/>
      <c r="CX2747" s="69"/>
      <c r="CY2747" s="69"/>
      <c r="CZ2747" s="69"/>
      <c r="DA2747" s="69"/>
      <c r="DB2747" s="69"/>
      <c r="DC2747" s="69"/>
      <c r="DD2747" s="69"/>
      <c r="DE2747" s="69"/>
      <c r="DF2747" s="69"/>
      <c r="DG2747" s="69"/>
      <c r="DH2747" s="69"/>
      <c r="DI2747" s="69"/>
      <c r="DJ2747" s="69"/>
      <c r="DK2747" s="69"/>
      <c r="DL2747" s="69"/>
      <c r="DM2747" s="69"/>
      <c r="DN2747" s="69"/>
      <c r="DO2747" s="69"/>
      <c r="DP2747" s="69"/>
      <c r="DQ2747" s="69"/>
      <c r="DR2747" s="69"/>
      <c r="DS2747" s="69"/>
      <c r="DT2747" s="69"/>
      <c r="DU2747" s="69"/>
      <c r="DV2747" s="69"/>
      <c r="DW2747" s="69"/>
      <c r="DX2747" s="69"/>
      <c r="DY2747" s="69"/>
      <c r="DZ2747" s="69"/>
      <c r="EA2747" s="69"/>
      <c r="EB2747" s="69"/>
      <c r="EC2747" s="69"/>
      <c r="ED2747" s="69"/>
      <c r="EE2747" s="69"/>
      <c r="EF2747" s="69"/>
      <c r="EG2747" s="69"/>
      <c r="EH2747" s="69"/>
      <c r="EI2747" s="69"/>
      <c r="EJ2747" s="69"/>
      <c r="EK2747" s="69"/>
      <c r="EL2747" s="69"/>
      <c r="EM2747" s="69"/>
      <c r="EN2747" s="69"/>
      <c r="EO2747" s="69"/>
      <c r="EP2747" s="69"/>
      <c r="EQ2747" s="69"/>
      <c r="ER2747" s="69"/>
      <c r="ES2747" s="69"/>
      <c r="ET2747" s="69"/>
      <c r="EU2747" s="69"/>
      <c r="EV2747" s="69"/>
      <c r="EW2747" s="69"/>
      <c r="EX2747" s="69"/>
      <c r="EY2747" s="69"/>
      <c r="EZ2747" s="69"/>
      <c r="FA2747" s="69"/>
      <c r="FB2747" s="69"/>
      <c r="FC2747" s="69"/>
      <c r="FD2747" s="69"/>
      <c r="FE2747" s="69"/>
      <c r="FF2747" s="69"/>
      <c r="FG2747" s="69"/>
      <c r="FH2747" s="69"/>
      <c r="FI2747" s="69"/>
      <c r="FJ2747" s="69"/>
      <c r="FK2747" s="69"/>
      <c r="FL2747" s="69"/>
      <c r="FM2747" s="69"/>
      <c r="FN2747" s="69"/>
      <c r="FO2747" s="69"/>
      <c r="FP2747" s="69"/>
      <c r="FQ2747" s="69"/>
      <c r="FR2747" s="69"/>
      <c r="FS2747" s="69"/>
      <c r="FT2747" s="69"/>
      <c r="FU2747" s="69"/>
      <c r="FV2747" s="69"/>
      <c r="FW2747" s="69"/>
      <c r="FX2747" s="69"/>
      <c r="FY2747" s="69"/>
      <c r="FZ2747" s="69"/>
      <c r="GA2747" s="69"/>
      <c r="GB2747" s="69"/>
      <c r="GC2747" s="69"/>
      <c r="GD2747" s="69"/>
      <c r="GE2747" s="69"/>
      <c r="GF2747" s="69"/>
      <c r="GG2747" s="69"/>
      <c r="GH2747" s="69"/>
      <c r="GI2747" s="69"/>
      <c r="GJ2747" s="69"/>
      <c r="GK2747" s="69"/>
      <c r="GL2747" s="69"/>
      <c r="GM2747" s="69"/>
      <c r="GN2747" s="69"/>
      <c r="GO2747" s="69"/>
      <c r="GP2747" s="69"/>
      <c r="GQ2747" s="69"/>
      <c r="GR2747" s="69"/>
      <c r="GS2747" s="69"/>
      <c r="GT2747" s="69"/>
      <c r="GU2747" s="69"/>
      <c r="GV2747" s="69"/>
      <c r="GW2747" s="69"/>
      <c r="GX2747" s="69"/>
      <c r="GY2747" s="69"/>
      <c r="GZ2747" s="69"/>
      <c r="HA2747" s="69"/>
      <c r="HB2747" s="69"/>
      <c r="HC2747" s="69"/>
      <c r="HD2747" s="69"/>
      <c r="HE2747" s="69"/>
      <c r="HF2747" s="69"/>
      <c r="HG2747" s="69"/>
      <c r="HH2747" s="69"/>
      <c r="HI2747" s="69"/>
      <c r="HJ2747" s="69"/>
      <c r="HK2747" s="69"/>
      <c r="HL2747" s="69"/>
      <c r="HM2747" s="69"/>
      <c r="HN2747" s="69"/>
      <c r="HO2747" s="69"/>
      <c r="HP2747" s="69"/>
      <c r="HQ2747" s="69"/>
      <c r="HR2747" s="69"/>
      <c r="HS2747" s="69"/>
      <c r="HT2747" s="69"/>
      <c r="HU2747" s="69"/>
      <c r="HV2747" s="69"/>
      <c r="HW2747" s="69"/>
      <c r="HX2747" s="69"/>
      <c r="HY2747" s="69"/>
      <c r="HZ2747" s="69"/>
      <c r="IA2747" s="69"/>
      <c r="IB2747" s="69"/>
      <c r="IC2747" s="69"/>
      <c r="ID2747" s="69"/>
      <c r="IE2747" s="69"/>
      <c r="IF2747" s="69"/>
      <c r="IG2747" s="69"/>
      <c r="IH2747" s="69"/>
      <c r="II2747" s="69"/>
      <c r="IJ2747" s="69"/>
      <c r="IK2747" s="69"/>
      <c r="IL2747" s="69"/>
      <c r="IM2747" s="69"/>
      <c r="IN2747" s="69"/>
    </row>
    <row r="2748" spans="1:248" s="70" customFormat="1" ht="15" customHeight="1" x14ac:dyDescent="0.2">
      <c r="A2748" s="112" t="s">
        <v>1595</v>
      </c>
      <c r="B2748" s="83">
        <v>52421</v>
      </c>
      <c r="C2748" s="52" t="s">
        <v>1619</v>
      </c>
      <c r="D2748" s="314">
        <v>32800</v>
      </c>
      <c r="E2748" s="69"/>
      <c r="F2748" s="69"/>
      <c r="G2748" s="69"/>
      <c r="H2748" s="69"/>
      <c r="I2748" s="69"/>
      <c r="J2748" s="69"/>
      <c r="N2748" s="69"/>
      <c r="O2748" s="69"/>
      <c r="P2748" s="69"/>
      <c r="Q2748" s="69"/>
      <c r="R2748" s="69"/>
      <c r="S2748" s="69"/>
      <c r="T2748" s="69"/>
      <c r="U2748" s="69"/>
      <c r="V2748" s="69"/>
      <c r="W2748" s="69"/>
      <c r="X2748" s="69"/>
      <c r="Y2748" s="69"/>
      <c r="Z2748" s="69"/>
      <c r="AA2748" s="69"/>
      <c r="AB2748" s="69"/>
      <c r="AC2748" s="69"/>
      <c r="AD2748" s="69"/>
      <c r="AE2748" s="69"/>
      <c r="AF2748" s="69"/>
      <c r="AG2748" s="69"/>
      <c r="AH2748" s="69"/>
      <c r="AI2748" s="69"/>
      <c r="AJ2748" s="69"/>
      <c r="AK2748" s="69"/>
      <c r="AL2748" s="69"/>
      <c r="AM2748" s="69"/>
      <c r="AN2748" s="69"/>
      <c r="AO2748" s="69"/>
      <c r="AP2748" s="69"/>
      <c r="AQ2748" s="69"/>
      <c r="AR2748" s="69"/>
      <c r="AS2748" s="69"/>
      <c r="AT2748" s="69"/>
      <c r="AU2748" s="69"/>
      <c r="AV2748" s="69"/>
      <c r="AW2748" s="69"/>
      <c r="AX2748" s="69"/>
      <c r="AY2748" s="69"/>
      <c r="AZ2748" s="69"/>
      <c r="BA2748" s="69"/>
      <c r="BB2748" s="69"/>
      <c r="BC2748" s="69"/>
      <c r="BD2748" s="69"/>
      <c r="BE2748" s="69"/>
      <c r="BF2748" s="69"/>
      <c r="BG2748" s="69"/>
      <c r="BH2748" s="69"/>
      <c r="BI2748" s="69"/>
      <c r="BJ2748" s="69"/>
      <c r="BK2748" s="69"/>
      <c r="BL2748" s="69"/>
      <c r="BM2748" s="69"/>
      <c r="BN2748" s="69"/>
      <c r="BO2748" s="69"/>
      <c r="BP2748" s="69"/>
      <c r="BQ2748" s="69"/>
      <c r="BR2748" s="69"/>
      <c r="BS2748" s="69"/>
      <c r="BT2748" s="69"/>
      <c r="BU2748" s="69"/>
      <c r="BV2748" s="69"/>
      <c r="BW2748" s="69"/>
      <c r="BX2748" s="69"/>
      <c r="BY2748" s="69"/>
      <c r="BZ2748" s="69"/>
      <c r="CA2748" s="69"/>
      <c r="CB2748" s="69"/>
      <c r="CC2748" s="69"/>
      <c r="CD2748" s="69"/>
      <c r="CE2748" s="69"/>
      <c r="CF2748" s="69"/>
      <c r="CG2748" s="69"/>
      <c r="CH2748" s="69"/>
      <c r="CI2748" s="69"/>
      <c r="CJ2748" s="69"/>
      <c r="CK2748" s="69"/>
      <c r="CL2748" s="69"/>
      <c r="CM2748" s="69"/>
      <c r="CN2748" s="69"/>
      <c r="CO2748" s="69"/>
      <c r="CP2748" s="69"/>
      <c r="CQ2748" s="69"/>
      <c r="CR2748" s="69"/>
      <c r="CS2748" s="69"/>
      <c r="CT2748" s="69"/>
      <c r="CU2748" s="69"/>
      <c r="CV2748" s="69"/>
      <c r="CW2748" s="69"/>
      <c r="CX2748" s="69"/>
      <c r="CY2748" s="69"/>
      <c r="CZ2748" s="69"/>
      <c r="DA2748" s="69"/>
      <c r="DB2748" s="69"/>
      <c r="DC2748" s="69"/>
      <c r="DD2748" s="69"/>
      <c r="DE2748" s="69"/>
      <c r="DF2748" s="69"/>
      <c r="DG2748" s="69"/>
      <c r="DH2748" s="69"/>
      <c r="DI2748" s="69"/>
      <c r="DJ2748" s="69"/>
      <c r="DK2748" s="69"/>
      <c r="DL2748" s="69"/>
      <c r="DM2748" s="69"/>
      <c r="DN2748" s="69"/>
      <c r="DO2748" s="69"/>
      <c r="DP2748" s="69"/>
      <c r="DQ2748" s="69"/>
      <c r="DR2748" s="69"/>
      <c r="DS2748" s="69"/>
      <c r="DT2748" s="69"/>
      <c r="DU2748" s="69"/>
      <c r="DV2748" s="69"/>
      <c r="DW2748" s="69"/>
      <c r="DX2748" s="69"/>
      <c r="DY2748" s="69"/>
      <c r="DZ2748" s="69"/>
      <c r="EA2748" s="69"/>
      <c r="EB2748" s="69"/>
      <c r="EC2748" s="69"/>
      <c r="ED2748" s="69"/>
      <c r="EE2748" s="69"/>
      <c r="EF2748" s="69"/>
      <c r="EG2748" s="69"/>
      <c r="EH2748" s="69"/>
      <c r="EI2748" s="69"/>
      <c r="EJ2748" s="69"/>
      <c r="EK2748" s="69"/>
      <c r="EL2748" s="69"/>
      <c r="EM2748" s="69"/>
      <c r="EN2748" s="69"/>
      <c r="EO2748" s="69"/>
      <c r="EP2748" s="69"/>
      <c r="EQ2748" s="69"/>
      <c r="ER2748" s="69"/>
      <c r="ES2748" s="69"/>
      <c r="ET2748" s="69"/>
      <c r="EU2748" s="69"/>
      <c r="EV2748" s="69"/>
      <c r="EW2748" s="69"/>
      <c r="EX2748" s="69"/>
      <c r="EY2748" s="69"/>
      <c r="EZ2748" s="69"/>
      <c r="FA2748" s="69"/>
      <c r="FB2748" s="69"/>
      <c r="FC2748" s="69"/>
      <c r="FD2748" s="69"/>
      <c r="FE2748" s="69"/>
      <c r="FF2748" s="69"/>
      <c r="FG2748" s="69"/>
      <c r="FH2748" s="69"/>
      <c r="FI2748" s="69"/>
      <c r="FJ2748" s="69"/>
      <c r="FK2748" s="69"/>
      <c r="FL2748" s="69"/>
      <c r="FM2748" s="69"/>
      <c r="FN2748" s="69"/>
      <c r="FO2748" s="69"/>
      <c r="FP2748" s="69"/>
      <c r="FQ2748" s="69"/>
      <c r="FR2748" s="69"/>
      <c r="FS2748" s="69"/>
      <c r="FT2748" s="69"/>
      <c r="FU2748" s="69"/>
      <c r="FV2748" s="69"/>
      <c r="FW2748" s="69"/>
      <c r="FX2748" s="69"/>
      <c r="FY2748" s="69"/>
      <c r="FZ2748" s="69"/>
      <c r="GA2748" s="69"/>
      <c r="GB2748" s="69"/>
      <c r="GC2748" s="69"/>
      <c r="GD2748" s="69"/>
      <c r="GE2748" s="69"/>
      <c r="GF2748" s="69"/>
      <c r="GG2748" s="69"/>
      <c r="GH2748" s="69"/>
      <c r="GI2748" s="69"/>
      <c r="GJ2748" s="69"/>
      <c r="GK2748" s="69"/>
      <c r="GL2748" s="69"/>
      <c r="GM2748" s="69"/>
      <c r="GN2748" s="69"/>
      <c r="GO2748" s="69"/>
      <c r="GP2748" s="69"/>
      <c r="GQ2748" s="69"/>
      <c r="GR2748" s="69"/>
      <c r="GS2748" s="69"/>
      <c r="GT2748" s="69"/>
      <c r="GU2748" s="69"/>
      <c r="GV2748" s="69"/>
      <c r="GW2748" s="69"/>
      <c r="GX2748" s="69"/>
      <c r="GY2748" s="69"/>
      <c r="GZ2748" s="69"/>
      <c r="HA2748" s="69"/>
      <c r="HB2748" s="69"/>
      <c r="HC2748" s="69"/>
      <c r="HD2748" s="69"/>
      <c r="HE2748" s="69"/>
      <c r="HF2748" s="69"/>
      <c r="HG2748" s="69"/>
      <c r="HH2748" s="69"/>
      <c r="HI2748" s="69"/>
      <c r="HJ2748" s="69"/>
      <c r="HK2748" s="69"/>
      <c r="HL2748" s="69"/>
      <c r="HM2748" s="69"/>
      <c r="HN2748" s="69"/>
      <c r="HO2748" s="69"/>
      <c r="HP2748" s="69"/>
      <c r="HQ2748" s="69"/>
      <c r="HR2748" s="69"/>
      <c r="HS2748" s="69"/>
      <c r="HT2748" s="69"/>
      <c r="HU2748" s="69"/>
      <c r="HV2748" s="69"/>
      <c r="HW2748" s="69"/>
      <c r="HX2748" s="69"/>
      <c r="HY2748" s="69"/>
      <c r="HZ2748" s="69"/>
      <c r="IA2748" s="69"/>
      <c r="IB2748" s="69"/>
      <c r="IC2748" s="69"/>
      <c r="ID2748" s="69"/>
      <c r="IE2748" s="69"/>
      <c r="IF2748" s="69"/>
      <c r="IG2748" s="69"/>
      <c r="IH2748" s="69"/>
      <c r="II2748" s="69"/>
      <c r="IJ2748" s="69"/>
      <c r="IK2748" s="69"/>
      <c r="IL2748" s="69"/>
      <c r="IM2748" s="69"/>
      <c r="IN2748" s="69"/>
    </row>
    <row r="2749" spans="1:248" s="70" customFormat="1" ht="15" customHeight="1" x14ac:dyDescent="0.2">
      <c r="A2749" s="112" t="s">
        <v>1595</v>
      </c>
      <c r="B2749" s="83">
        <v>52422</v>
      </c>
      <c r="C2749" s="52" t="s">
        <v>1620</v>
      </c>
      <c r="D2749" s="314">
        <v>32050</v>
      </c>
      <c r="E2749" s="69"/>
      <c r="F2749" s="69"/>
      <c r="G2749" s="69"/>
      <c r="H2749" s="69"/>
      <c r="I2749" s="69"/>
      <c r="J2749" s="69"/>
      <c r="N2749" s="69"/>
      <c r="O2749" s="69"/>
      <c r="P2749" s="69"/>
      <c r="Q2749" s="69"/>
      <c r="R2749" s="69"/>
      <c r="S2749" s="69"/>
      <c r="T2749" s="69"/>
      <c r="U2749" s="69"/>
      <c r="V2749" s="69"/>
      <c r="W2749" s="69"/>
      <c r="X2749" s="69"/>
      <c r="Y2749" s="69"/>
      <c r="Z2749" s="69"/>
      <c r="AA2749" s="69"/>
      <c r="AB2749" s="69"/>
      <c r="AC2749" s="69"/>
      <c r="AD2749" s="69"/>
      <c r="AE2749" s="69"/>
      <c r="AF2749" s="69"/>
      <c r="AG2749" s="69"/>
      <c r="AH2749" s="69"/>
      <c r="AI2749" s="69"/>
      <c r="AJ2749" s="69"/>
      <c r="AK2749" s="69"/>
      <c r="AL2749" s="69"/>
      <c r="AM2749" s="69"/>
      <c r="AN2749" s="69"/>
      <c r="AO2749" s="69"/>
      <c r="AP2749" s="69"/>
      <c r="AQ2749" s="69"/>
      <c r="AR2749" s="69"/>
      <c r="AS2749" s="69"/>
      <c r="AT2749" s="69"/>
      <c r="AU2749" s="69"/>
      <c r="AV2749" s="69"/>
      <c r="AW2749" s="69"/>
      <c r="AX2749" s="69"/>
      <c r="AY2749" s="69"/>
      <c r="AZ2749" s="69"/>
      <c r="BA2749" s="69"/>
      <c r="BB2749" s="69"/>
      <c r="BC2749" s="69"/>
      <c r="BD2749" s="69"/>
      <c r="BE2749" s="69"/>
      <c r="BF2749" s="69"/>
      <c r="BG2749" s="69"/>
      <c r="BH2749" s="69"/>
      <c r="BI2749" s="69"/>
      <c r="BJ2749" s="69"/>
      <c r="BK2749" s="69"/>
      <c r="BL2749" s="69"/>
      <c r="BM2749" s="69"/>
      <c r="BN2749" s="69"/>
      <c r="BO2749" s="69"/>
      <c r="BP2749" s="69"/>
      <c r="BQ2749" s="69"/>
      <c r="BR2749" s="69"/>
      <c r="BS2749" s="69"/>
      <c r="BT2749" s="69"/>
      <c r="BU2749" s="69"/>
      <c r="BV2749" s="69"/>
      <c r="BW2749" s="69"/>
      <c r="BX2749" s="69"/>
      <c r="BY2749" s="69"/>
      <c r="BZ2749" s="69"/>
      <c r="CA2749" s="69"/>
      <c r="CB2749" s="69"/>
      <c r="CC2749" s="69"/>
      <c r="CD2749" s="69"/>
      <c r="CE2749" s="69"/>
      <c r="CF2749" s="69"/>
      <c r="CG2749" s="69"/>
      <c r="CH2749" s="69"/>
      <c r="CI2749" s="69"/>
      <c r="CJ2749" s="69"/>
      <c r="CK2749" s="69"/>
      <c r="CL2749" s="69"/>
      <c r="CM2749" s="69"/>
      <c r="CN2749" s="69"/>
      <c r="CO2749" s="69"/>
      <c r="CP2749" s="69"/>
      <c r="CQ2749" s="69"/>
      <c r="CR2749" s="69"/>
      <c r="CS2749" s="69"/>
      <c r="CT2749" s="69"/>
      <c r="CU2749" s="69"/>
      <c r="CV2749" s="69"/>
      <c r="CW2749" s="69"/>
      <c r="CX2749" s="69"/>
      <c r="CY2749" s="69"/>
      <c r="CZ2749" s="69"/>
      <c r="DA2749" s="69"/>
      <c r="DB2749" s="69"/>
      <c r="DC2749" s="69"/>
      <c r="DD2749" s="69"/>
      <c r="DE2749" s="69"/>
      <c r="DF2749" s="69"/>
      <c r="DG2749" s="69"/>
      <c r="DH2749" s="69"/>
      <c r="DI2749" s="69"/>
      <c r="DJ2749" s="69"/>
      <c r="DK2749" s="69"/>
      <c r="DL2749" s="69"/>
      <c r="DM2749" s="69"/>
      <c r="DN2749" s="69"/>
      <c r="DO2749" s="69"/>
      <c r="DP2749" s="69"/>
      <c r="DQ2749" s="69"/>
      <c r="DR2749" s="69"/>
      <c r="DS2749" s="69"/>
      <c r="DT2749" s="69"/>
      <c r="DU2749" s="69"/>
      <c r="DV2749" s="69"/>
      <c r="DW2749" s="69"/>
      <c r="DX2749" s="69"/>
      <c r="DY2749" s="69"/>
      <c r="DZ2749" s="69"/>
      <c r="EA2749" s="69"/>
      <c r="EB2749" s="69"/>
      <c r="EC2749" s="69"/>
      <c r="ED2749" s="69"/>
      <c r="EE2749" s="69"/>
      <c r="EF2749" s="69"/>
      <c r="EG2749" s="69"/>
      <c r="EH2749" s="69"/>
      <c r="EI2749" s="69"/>
      <c r="EJ2749" s="69"/>
      <c r="EK2749" s="69"/>
      <c r="EL2749" s="69"/>
      <c r="EM2749" s="69"/>
      <c r="EN2749" s="69"/>
      <c r="EO2749" s="69"/>
      <c r="EP2749" s="69"/>
      <c r="EQ2749" s="69"/>
      <c r="ER2749" s="69"/>
      <c r="ES2749" s="69"/>
      <c r="ET2749" s="69"/>
      <c r="EU2749" s="69"/>
      <c r="EV2749" s="69"/>
      <c r="EW2749" s="69"/>
      <c r="EX2749" s="69"/>
      <c r="EY2749" s="69"/>
      <c r="EZ2749" s="69"/>
      <c r="FA2749" s="69"/>
      <c r="FB2749" s="69"/>
      <c r="FC2749" s="69"/>
      <c r="FD2749" s="69"/>
      <c r="FE2749" s="69"/>
      <c r="FF2749" s="69"/>
      <c r="FG2749" s="69"/>
      <c r="FH2749" s="69"/>
      <c r="FI2749" s="69"/>
      <c r="FJ2749" s="69"/>
      <c r="FK2749" s="69"/>
      <c r="FL2749" s="69"/>
      <c r="FM2749" s="69"/>
      <c r="FN2749" s="69"/>
      <c r="FO2749" s="69"/>
      <c r="FP2749" s="69"/>
      <c r="FQ2749" s="69"/>
      <c r="FR2749" s="69"/>
      <c r="FS2749" s="69"/>
      <c r="FT2749" s="69"/>
      <c r="FU2749" s="69"/>
      <c r="FV2749" s="69"/>
      <c r="FW2749" s="69"/>
      <c r="FX2749" s="69"/>
      <c r="FY2749" s="69"/>
      <c r="FZ2749" s="69"/>
      <c r="GA2749" s="69"/>
      <c r="GB2749" s="69"/>
      <c r="GC2749" s="69"/>
      <c r="GD2749" s="69"/>
      <c r="GE2749" s="69"/>
      <c r="GF2749" s="69"/>
      <c r="GG2749" s="69"/>
      <c r="GH2749" s="69"/>
      <c r="GI2749" s="69"/>
      <c r="GJ2749" s="69"/>
      <c r="GK2749" s="69"/>
      <c r="GL2749" s="69"/>
      <c r="GM2749" s="69"/>
      <c r="GN2749" s="69"/>
      <c r="GO2749" s="69"/>
      <c r="GP2749" s="69"/>
      <c r="GQ2749" s="69"/>
      <c r="GR2749" s="69"/>
      <c r="GS2749" s="69"/>
      <c r="GT2749" s="69"/>
      <c r="GU2749" s="69"/>
      <c r="GV2749" s="69"/>
      <c r="GW2749" s="69"/>
      <c r="GX2749" s="69"/>
      <c r="GY2749" s="69"/>
      <c r="GZ2749" s="69"/>
      <c r="HA2749" s="69"/>
      <c r="HB2749" s="69"/>
      <c r="HC2749" s="69"/>
      <c r="HD2749" s="69"/>
      <c r="HE2749" s="69"/>
      <c r="HF2749" s="69"/>
      <c r="HG2749" s="69"/>
      <c r="HH2749" s="69"/>
      <c r="HI2749" s="69"/>
      <c r="HJ2749" s="69"/>
      <c r="HK2749" s="69"/>
      <c r="HL2749" s="69"/>
      <c r="HM2749" s="69"/>
      <c r="HN2749" s="69"/>
      <c r="HO2749" s="69"/>
      <c r="HP2749" s="69"/>
      <c r="HQ2749" s="69"/>
      <c r="HR2749" s="69"/>
      <c r="HS2749" s="69"/>
      <c r="HT2749" s="69"/>
      <c r="HU2749" s="69"/>
      <c r="HV2749" s="69"/>
      <c r="HW2749" s="69"/>
      <c r="HX2749" s="69"/>
      <c r="HY2749" s="69"/>
      <c r="HZ2749" s="69"/>
      <c r="IA2749" s="69"/>
      <c r="IB2749" s="69"/>
      <c r="IC2749" s="69"/>
      <c r="ID2749" s="69"/>
      <c r="IE2749" s="69"/>
      <c r="IF2749" s="69"/>
      <c r="IG2749" s="69"/>
      <c r="IH2749" s="69"/>
      <c r="II2749" s="69"/>
      <c r="IJ2749" s="69"/>
      <c r="IK2749" s="69"/>
      <c r="IL2749" s="69"/>
      <c r="IM2749" s="69"/>
      <c r="IN2749" s="69"/>
    </row>
    <row r="2750" spans="1:248" s="70" customFormat="1" ht="15" customHeight="1" x14ac:dyDescent="0.2">
      <c r="A2750" s="112" t="s">
        <v>1595</v>
      </c>
      <c r="B2750" s="83">
        <v>52423</v>
      </c>
      <c r="C2750" s="52" t="s">
        <v>1621</v>
      </c>
      <c r="D2750" s="314">
        <v>28950</v>
      </c>
      <c r="E2750" s="69"/>
      <c r="F2750" s="69"/>
      <c r="G2750" s="69"/>
      <c r="H2750" s="69"/>
      <c r="I2750" s="69"/>
      <c r="J2750" s="69"/>
      <c r="N2750" s="69"/>
      <c r="O2750" s="69"/>
      <c r="P2750" s="69"/>
      <c r="Q2750" s="69"/>
      <c r="R2750" s="69"/>
      <c r="S2750" s="69"/>
      <c r="T2750" s="69"/>
      <c r="U2750" s="69"/>
      <c r="V2750" s="69"/>
      <c r="W2750" s="69"/>
      <c r="X2750" s="69"/>
      <c r="Y2750" s="69"/>
      <c r="Z2750" s="69"/>
      <c r="AA2750" s="69"/>
      <c r="AB2750" s="69"/>
      <c r="AC2750" s="69"/>
      <c r="AD2750" s="69"/>
      <c r="AE2750" s="69"/>
      <c r="AF2750" s="69"/>
      <c r="AG2750" s="69"/>
      <c r="AH2750" s="69"/>
      <c r="AI2750" s="69"/>
      <c r="AJ2750" s="69"/>
      <c r="AK2750" s="69"/>
      <c r="AL2750" s="69"/>
      <c r="AM2750" s="69"/>
      <c r="AN2750" s="69"/>
      <c r="AO2750" s="69"/>
      <c r="AP2750" s="69"/>
      <c r="AQ2750" s="69"/>
      <c r="AR2750" s="69"/>
      <c r="AS2750" s="69"/>
      <c r="AT2750" s="69"/>
      <c r="AU2750" s="69"/>
      <c r="AV2750" s="69"/>
      <c r="AW2750" s="69"/>
      <c r="AX2750" s="69"/>
      <c r="AY2750" s="69"/>
      <c r="AZ2750" s="69"/>
      <c r="BA2750" s="69"/>
      <c r="BB2750" s="69"/>
      <c r="BC2750" s="69"/>
      <c r="BD2750" s="69"/>
      <c r="BE2750" s="69"/>
      <c r="BF2750" s="69"/>
      <c r="BG2750" s="69"/>
      <c r="BH2750" s="69"/>
      <c r="BI2750" s="69"/>
      <c r="BJ2750" s="69"/>
      <c r="BK2750" s="69"/>
      <c r="BL2750" s="69"/>
      <c r="BM2750" s="69"/>
      <c r="BN2750" s="69"/>
      <c r="BO2750" s="69"/>
      <c r="BP2750" s="69"/>
      <c r="BQ2750" s="69"/>
      <c r="BR2750" s="69"/>
      <c r="BS2750" s="69"/>
      <c r="BT2750" s="69"/>
      <c r="BU2750" s="69"/>
      <c r="BV2750" s="69"/>
      <c r="BW2750" s="69"/>
      <c r="BX2750" s="69"/>
      <c r="BY2750" s="69"/>
      <c r="BZ2750" s="69"/>
      <c r="CA2750" s="69"/>
      <c r="CB2750" s="69"/>
      <c r="CC2750" s="69"/>
      <c r="CD2750" s="69"/>
      <c r="CE2750" s="69"/>
      <c r="CF2750" s="69"/>
      <c r="CG2750" s="69"/>
      <c r="CH2750" s="69"/>
      <c r="CI2750" s="69"/>
      <c r="CJ2750" s="69"/>
      <c r="CK2750" s="69"/>
      <c r="CL2750" s="69"/>
      <c r="CM2750" s="69"/>
      <c r="CN2750" s="69"/>
      <c r="CO2750" s="69"/>
      <c r="CP2750" s="69"/>
      <c r="CQ2750" s="69"/>
      <c r="CR2750" s="69"/>
      <c r="CS2750" s="69"/>
      <c r="CT2750" s="69"/>
      <c r="CU2750" s="69"/>
      <c r="CV2750" s="69"/>
      <c r="CW2750" s="69"/>
      <c r="CX2750" s="69"/>
      <c r="CY2750" s="69"/>
      <c r="CZ2750" s="69"/>
      <c r="DA2750" s="69"/>
      <c r="DB2750" s="69"/>
      <c r="DC2750" s="69"/>
      <c r="DD2750" s="69"/>
      <c r="DE2750" s="69"/>
      <c r="DF2750" s="69"/>
      <c r="DG2750" s="69"/>
      <c r="DH2750" s="69"/>
      <c r="DI2750" s="69"/>
      <c r="DJ2750" s="69"/>
      <c r="DK2750" s="69"/>
      <c r="DL2750" s="69"/>
      <c r="DM2750" s="69"/>
      <c r="DN2750" s="69"/>
      <c r="DO2750" s="69"/>
      <c r="DP2750" s="69"/>
      <c r="DQ2750" s="69"/>
      <c r="DR2750" s="69"/>
      <c r="DS2750" s="69"/>
      <c r="DT2750" s="69"/>
      <c r="DU2750" s="69"/>
      <c r="DV2750" s="69"/>
      <c r="DW2750" s="69"/>
      <c r="DX2750" s="69"/>
      <c r="DY2750" s="69"/>
      <c r="DZ2750" s="69"/>
      <c r="EA2750" s="69"/>
      <c r="EB2750" s="69"/>
      <c r="EC2750" s="69"/>
      <c r="ED2750" s="69"/>
      <c r="EE2750" s="69"/>
      <c r="EF2750" s="69"/>
      <c r="EG2750" s="69"/>
      <c r="EH2750" s="69"/>
      <c r="EI2750" s="69"/>
      <c r="EJ2750" s="69"/>
      <c r="EK2750" s="69"/>
      <c r="EL2750" s="69"/>
      <c r="EM2750" s="69"/>
      <c r="EN2750" s="69"/>
      <c r="EO2750" s="69"/>
      <c r="EP2750" s="69"/>
      <c r="EQ2750" s="69"/>
      <c r="ER2750" s="69"/>
      <c r="ES2750" s="69"/>
      <c r="ET2750" s="69"/>
      <c r="EU2750" s="69"/>
      <c r="EV2750" s="69"/>
      <c r="EW2750" s="69"/>
      <c r="EX2750" s="69"/>
      <c r="EY2750" s="69"/>
      <c r="EZ2750" s="69"/>
      <c r="FA2750" s="69"/>
      <c r="FB2750" s="69"/>
      <c r="FC2750" s="69"/>
      <c r="FD2750" s="69"/>
      <c r="FE2750" s="69"/>
      <c r="FF2750" s="69"/>
      <c r="FG2750" s="69"/>
      <c r="FH2750" s="69"/>
      <c r="FI2750" s="69"/>
      <c r="FJ2750" s="69"/>
      <c r="FK2750" s="69"/>
      <c r="FL2750" s="69"/>
      <c r="FM2750" s="69"/>
      <c r="FN2750" s="69"/>
      <c r="FO2750" s="69"/>
      <c r="FP2750" s="69"/>
      <c r="FQ2750" s="69"/>
      <c r="FR2750" s="69"/>
      <c r="FS2750" s="69"/>
      <c r="FT2750" s="69"/>
      <c r="FU2750" s="69"/>
      <c r="FV2750" s="69"/>
      <c r="FW2750" s="69"/>
      <c r="FX2750" s="69"/>
      <c r="FY2750" s="69"/>
      <c r="FZ2750" s="69"/>
      <c r="GA2750" s="69"/>
      <c r="GB2750" s="69"/>
      <c r="GC2750" s="69"/>
      <c r="GD2750" s="69"/>
      <c r="GE2750" s="69"/>
      <c r="GF2750" s="69"/>
      <c r="GG2750" s="69"/>
      <c r="GH2750" s="69"/>
      <c r="GI2750" s="69"/>
      <c r="GJ2750" s="69"/>
      <c r="GK2750" s="69"/>
      <c r="GL2750" s="69"/>
      <c r="GM2750" s="69"/>
      <c r="GN2750" s="69"/>
      <c r="GO2750" s="69"/>
      <c r="GP2750" s="69"/>
      <c r="GQ2750" s="69"/>
      <c r="GR2750" s="69"/>
      <c r="GS2750" s="69"/>
      <c r="GT2750" s="69"/>
      <c r="GU2750" s="69"/>
      <c r="GV2750" s="69"/>
      <c r="GW2750" s="69"/>
      <c r="GX2750" s="69"/>
      <c r="GY2750" s="69"/>
      <c r="GZ2750" s="69"/>
      <c r="HA2750" s="69"/>
      <c r="HB2750" s="69"/>
      <c r="HC2750" s="69"/>
      <c r="HD2750" s="69"/>
      <c r="HE2750" s="69"/>
      <c r="HF2750" s="69"/>
      <c r="HG2750" s="69"/>
      <c r="HH2750" s="69"/>
      <c r="HI2750" s="69"/>
      <c r="HJ2750" s="69"/>
      <c r="HK2750" s="69"/>
      <c r="HL2750" s="69"/>
      <c r="HM2750" s="69"/>
      <c r="HN2750" s="69"/>
      <c r="HO2750" s="69"/>
      <c r="HP2750" s="69"/>
      <c r="HQ2750" s="69"/>
      <c r="HR2750" s="69"/>
      <c r="HS2750" s="69"/>
      <c r="HT2750" s="69"/>
      <c r="HU2750" s="69"/>
      <c r="HV2750" s="69"/>
      <c r="HW2750" s="69"/>
      <c r="HX2750" s="69"/>
      <c r="HY2750" s="69"/>
      <c r="HZ2750" s="69"/>
      <c r="IA2750" s="69"/>
      <c r="IB2750" s="69"/>
      <c r="IC2750" s="69"/>
      <c r="ID2750" s="69"/>
      <c r="IE2750" s="69"/>
      <c r="IF2750" s="69"/>
      <c r="IG2750" s="69"/>
      <c r="IH2750" s="69"/>
      <c r="II2750" s="69"/>
      <c r="IJ2750" s="69"/>
      <c r="IK2750" s="69"/>
      <c r="IL2750" s="69"/>
      <c r="IM2750" s="69"/>
      <c r="IN2750" s="69"/>
    </row>
    <row r="2751" spans="1:248" s="70" customFormat="1" ht="15" customHeight="1" x14ac:dyDescent="0.2">
      <c r="A2751" s="112" t="s">
        <v>1595</v>
      </c>
      <c r="B2751" s="83">
        <v>52424</v>
      </c>
      <c r="C2751" s="52" t="s">
        <v>1622</v>
      </c>
      <c r="D2751" s="314">
        <v>29000</v>
      </c>
      <c r="E2751" s="69"/>
      <c r="F2751" s="69"/>
      <c r="G2751" s="69"/>
      <c r="H2751" s="69"/>
      <c r="I2751" s="69"/>
      <c r="J2751" s="69"/>
      <c r="N2751" s="69"/>
      <c r="O2751" s="69"/>
      <c r="P2751" s="69"/>
      <c r="Q2751" s="69"/>
      <c r="R2751" s="69"/>
      <c r="S2751" s="69"/>
      <c r="T2751" s="69"/>
      <c r="U2751" s="69"/>
      <c r="V2751" s="69"/>
      <c r="W2751" s="69"/>
      <c r="X2751" s="69"/>
      <c r="Y2751" s="69"/>
      <c r="Z2751" s="69"/>
      <c r="AA2751" s="69"/>
      <c r="AB2751" s="69"/>
      <c r="AC2751" s="69"/>
      <c r="AD2751" s="69"/>
      <c r="AE2751" s="69"/>
      <c r="AF2751" s="69"/>
      <c r="AG2751" s="69"/>
      <c r="AH2751" s="69"/>
      <c r="AI2751" s="69"/>
      <c r="AJ2751" s="69"/>
      <c r="AK2751" s="69"/>
      <c r="AL2751" s="69"/>
      <c r="AM2751" s="69"/>
      <c r="AN2751" s="69"/>
      <c r="AO2751" s="69"/>
      <c r="AP2751" s="69"/>
      <c r="AQ2751" s="69"/>
      <c r="AR2751" s="69"/>
      <c r="AS2751" s="69"/>
      <c r="AT2751" s="69"/>
      <c r="AU2751" s="69"/>
      <c r="AV2751" s="69"/>
      <c r="AW2751" s="69"/>
      <c r="AX2751" s="69"/>
      <c r="AY2751" s="69"/>
      <c r="AZ2751" s="69"/>
      <c r="BA2751" s="69"/>
      <c r="BB2751" s="69"/>
      <c r="BC2751" s="69"/>
      <c r="BD2751" s="69"/>
      <c r="BE2751" s="69"/>
      <c r="BF2751" s="69"/>
      <c r="BG2751" s="69"/>
      <c r="BH2751" s="69"/>
      <c r="BI2751" s="69"/>
      <c r="BJ2751" s="69"/>
      <c r="BK2751" s="69"/>
      <c r="BL2751" s="69"/>
      <c r="BM2751" s="69"/>
      <c r="BN2751" s="69"/>
      <c r="BO2751" s="69"/>
      <c r="BP2751" s="69"/>
      <c r="BQ2751" s="69"/>
      <c r="BR2751" s="69"/>
      <c r="BS2751" s="69"/>
      <c r="BT2751" s="69"/>
      <c r="BU2751" s="69"/>
      <c r="BV2751" s="69"/>
      <c r="BW2751" s="69"/>
      <c r="BX2751" s="69"/>
      <c r="BY2751" s="69"/>
      <c r="BZ2751" s="69"/>
      <c r="CA2751" s="69"/>
      <c r="CB2751" s="69"/>
      <c r="CC2751" s="69"/>
      <c r="CD2751" s="69"/>
      <c r="CE2751" s="69"/>
      <c r="CF2751" s="69"/>
      <c r="CG2751" s="69"/>
      <c r="CH2751" s="69"/>
      <c r="CI2751" s="69"/>
      <c r="CJ2751" s="69"/>
      <c r="CK2751" s="69"/>
      <c r="CL2751" s="69"/>
      <c r="CM2751" s="69"/>
      <c r="CN2751" s="69"/>
      <c r="CO2751" s="69"/>
      <c r="CP2751" s="69"/>
      <c r="CQ2751" s="69"/>
      <c r="CR2751" s="69"/>
      <c r="CS2751" s="69"/>
      <c r="CT2751" s="69"/>
      <c r="CU2751" s="69"/>
      <c r="CV2751" s="69"/>
      <c r="CW2751" s="69"/>
      <c r="CX2751" s="69"/>
      <c r="CY2751" s="69"/>
      <c r="CZ2751" s="69"/>
      <c r="DA2751" s="69"/>
      <c r="DB2751" s="69"/>
      <c r="DC2751" s="69"/>
      <c r="DD2751" s="69"/>
      <c r="DE2751" s="69"/>
      <c r="DF2751" s="69"/>
      <c r="DG2751" s="69"/>
      <c r="DH2751" s="69"/>
      <c r="DI2751" s="69"/>
      <c r="DJ2751" s="69"/>
      <c r="DK2751" s="69"/>
      <c r="DL2751" s="69"/>
      <c r="DM2751" s="69"/>
      <c r="DN2751" s="69"/>
      <c r="DO2751" s="69"/>
      <c r="DP2751" s="69"/>
      <c r="DQ2751" s="69"/>
      <c r="DR2751" s="69"/>
      <c r="DS2751" s="69"/>
      <c r="DT2751" s="69"/>
      <c r="DU2751" s="69"/>
      <c r="DV2751" s="69"/>
      <c r="DW2751" s="69"/>
      <c r="DX2751" s="69"/>
      <c r="DY2751" s="69"/>
      <c r="DZ2751" s="69"/>
      <c r="EA2751" s="69"/>
      <c r="EB2751" s="69"/>
      <c r="EC2751" s="69"/>
      <c r="ED2751" s="69"/>
      <c r="EE2751" s="69"/>
      <c r="EF2751" s="69"/>
      <c r="EG2751" s="69"/>
      <c r="EH2751" s="69"/>
      <c r="EI2751" s="69"/>
      <c r="EJ2751" s="69"/>
      <c r="EK2751" s="69"/>
      <c r="EL2751" s="69"/>
      <c r="EM2751" s="69"/>
      <c r="EN2751" s="69"/>
      <c r="EO2751" s="69"/>
      <c r="EP2751" s="69"/>
      <c r="EQ2751" s="69"/>
      <c r="ER2751" s="69"/>
      <c r="ES2751" s="69"/>
      <c r="ET2751" s="69"/>
      <c r="EU2751" s="69"/>
      <c r="EV2751" s="69"/>
      <c r="EW2751" s="69"/>
      <c r="EX2751" s="69"/>
      <c r="EY2751" s="69"/>
      <c r="EZ2751" s="69"/>
      <c r="FA2751" s="69"/>
      <c r="FB2751" s="69"/>
      <c r="FC2751" s="69"/>
      <c r="FD2751" s="69"/>
      <c r="FE2751" s="69"/>
      <c r="FF2751" s="69"/>
      <c r="FG2751" s="69"/>
      <c r="FH2751" s="69"/>
      <c r="FI2751" s="69"/>
      <c r="FJ2751" s="69"/>
      <c r="FK2751" s="69"/>
      <c r="FL2751" s="69"/>
      <c r="FM2751" s="69"/>
      <c r="FN2751" s="69"/>
      <c r="FO2751" s="69"/>
      <c r="FP2751" s="69"/>
      <c r="FQ2751" s="69"/>
      <c r="FR2751" s="69"/>
      <c r="FS2751" s="69"/>
      <c r="FT2751" s="69"/>
      <c r="FU2751" s="69"/>
      <c r="FV2751" s="69"/>
      <c r="FW2751" s="69"/>
      <c r="FX2751" s="69"/>
      <c r="FY2751" s="69"/>
      <c r="FZ2751" s="69"/>
      <c r="GA2751" s="69"/>
      <c r="GB2751" s="69"/>
      <c r="GC2751" s="69"/>
      <c r="GD2751" s="69"/>
      <c r="GE2751" s="69"/>
      <c r="GF2751" s="69"/>
      <c r="GG2751" s="69"/>
      <c r="GH2751" s="69"/>
      <c r="GI2751" s="69"/>
      <c r="GJ2751" s="69"/>
      <c r="GK2751" s="69"/>
      <c r="GL2751" s="69"/>
      <c r="GM2751" s="69"/>
      <c r="GN2751" s="69"/>
      <c r="GO2751" s="69"/>
      <c r="GP2751" s="69"/>
      <c r="GQ2751" s="69"/>
      <c r="GR2751" s="69"/>
      <c r="GS2751" s="69"/>
      <c r="GT2751" s="69"/>
      <c r="GU2751" s="69"/>
      <c r="GV2751" s="69"/>
      <c r="GW2751" s="69"/>
      <c r="GX2751" s="69"/>
      <c r="GY2751" s="69"/>
      <c r="GZ2751" s="69"/>
      <c r="HA2751" s="69"/>
      <c r="HB2751" s="69"/>
      <c r="HC2751" s="69"/>
      <c r="HD2751" s="69"/>
      <c r="HE2751" s="69"/>
      <c r="HF2751" s="69"/>
      <c r="HG2751" s="69"/>
      <c r="HH2751" s="69"/>
      <c r="HI2751" s="69"/>
      <c r="HJ2751" s="69"/>
      <c r="HK2751" s="69"/>
      <c r="HL2751" s="69"/>
      <c r="HM2751" s="69"/>
      <c r="HN2751" s="69"/>
      <c r="HO2751" s="69"/>
      <c r="HP2751" s="69"/>
      <c r="HQ2751" s="69"/>
      <c r="HR2751" s="69"/>
      <c r="HS2751" s="69"/>
      <c r="HT2751" s="69"/>
      <c r="HU2751" s="69"/>
      <c r="HV2751" s="69"/>
      <c r="HW2751" s="69"/>
      <c r="HX2751" s="69"/>
      <c r="HY2751" s="69"/>
      <c r="HZ2751" s="69"/>
      <c r="IA2751" s="69"/>
      <c r="IB2751" s="69"/>
      <c r="IC2751" s="69"/>
      <c r="ID2751" s="69"/>
      <c r="IE2751" s="69"/>
      <c r="IF2751" s="69"/>
      <c r="IG2751" s="69"/>
      <c r="IH2751" s="69"/>
      <c r="II2751" s="69"/>
      <c r="IJ2751" s="69"/>
      <c r="IK2751" s="69"/>
      <c r="IL2751" s="69"/>
      <c r="IM2751" s="69"/>
      <c r="IN2751" s="69"/>
    </row>
    <row r="2752" spans="1:248" s="70" customFormat="1" ht="15" customHeight="1" x14ac:dyDescent="0.2">
      <c r="A2752" s="112" t="s">
        <v>1595</v>
      </c>
      <c r="B2752" s="83">
        <v>52425</v>
      </c>
      <c r="C2752" s="52" t="s">
        <v>1623</v>
      </c>
      <c r="D2752" s="314">
        <v>29450</v>
      </c>
      <c r="E2752" s="69"/>
      <c r="F2752" s="69"/>
      <c r="G2752" s="69"/>
      <c r="H2752" s="69"/>
      <c r="I2752" s="69"/>
      <c r="J2752" s="69"/>
      <c r="N2752" s="69"/>
      <c r="O2752" s="69"/>
      <c r="P2752" s="69"/>
      <c r="Q2752" s="69"/>
      <c r="R2752" s="69"/>
      <c r="S2752" s="69"/>
      <c r="T2752" s="69"/>
      <c r="U2752" s="69"/>
      <c r="V2752" s="69"/>
      <c r="W2752" s="69"/>
      <c r="X2752" s="69"/>
      <c r="Y2752" s="69"/>
      <c r="Z2752" s="69"/>
      <c r="AA2752" s="69"/>
      <c r="AB2752" s="69"/>
      <c r="AC2752" s="69"/>
      <c r="AD2752" s="69"/>
      <c r="AE2752" s="69"/>
      <c r="AF2752" s="69"/>
      <c r="AG2752" s="69"/>
      <c r="AH2752" s="69"/>
      <c r="AI2752" s="69"/>
      <c r="AJ2752" s="69"/>
      <c r="AK2752" s="69"/>
      <c r="AL2752" s="69"/>
      <c r="AM2752" s="69"/>
      <c r="AN2752" s="69"/>
      <c r="AO2752" s="69"/>
      <c r="AP2752" s="69"/>
      <c r="AQ2752" s="69"/>
      <c r="AR2752" s="69"/>
      <c r="AS2752" s="69"/>
      <c r="AT2752" s="69"/>
      <c r="AU2752" s="69"/>
      <c r="AV2752" s="69"/>
      <c r="AW2752" s="69"/>
      <c r="AX2752" s="69"/>
      <c r="AY2752" s="69"/>
      <c r="AZ2752" s="69"/>
      <c r="BA2752" s="69"/>
      <c r="BB2752" s="69"/>
      <c r="BC2752" s="69"/>
      <c r="BD2752" s="69"/>
      <c r="BE2752" s="69"/>
      <c r="BF2752" s="69"/>
      <c r="BG2752" s="69"/>
      <c r="BH2752" s="69"/>
      <c r="BI2752" s="69"/>
      <c r="BJ2752" s="69"/>
      <c r="BK2752" s="69"/>
      <c r="BL2752" s="69"/>
      <c r="BM2752" s="69"/>
      <c r="BN2752" s="69"/>
      <c r="BO2752" s="69"/>
      <c r="BP2752" s="69"/>
      <c r="BQ2752" s="69"/>
      <c r="BR2752" s="69"/>
      <c r="BS2752" s="69"/>
      <c r="BT2752" s="69"/>
      <c r="BU2752" s="69"/>
      <c r="BV2752" s="69"/>
      <c r="BW2752" s="69"/>
      <c r="BX2752" s="69"/>
      <c r="BY2752" s="69"/>
      <c r="BZ2752" s="69"/>
      <c r="CA2752" s="69"/>
      <c r="CB2752" s="69"/>
      <c r="CC2752" s="69"/>
      <c r="CD2752" s="69"/>
      <c r="CE2752" s="69"/>
      <c r="CF2752" s="69"/>
      <c r="CG2752" s="69"/>
      <c r="CH2752" s="69"/>
      <c r="CI2752" s="69"/>
      <c r="CJ2752" s="69"/>
      <c r="CK2752" s="69"/>
      <c r="CL2752" s="69"/>
      <c r="CM2752" s="69"/>
      <c r="CN2752" s="69"/>
      <c r="CO2752" s="69"/>
      <c r="CP2752" s="69"/>
      <c r="CQ2752" s="69"/>
      <c r="CR2752" s="69"/>
      <c r="CS2752" s="69"/>
      <c r="CT2752" s="69"/>
      <c r="CU2752" s="69"/>
      <c r="CV2752" s="69"/>
      <c r="CW2752" s="69"/>
      <c r="CX2752" s="69"/>
      <c r="CY2752" s="69"/>
      <c r="CZ2752" s="69"/>
      <c r="DA2752" s="69"/>
      <c r="DB2752" s="69"/>
      <c r="DC2752" s="69"/>
      <c r="DD2752" s="69"/>
      <c r="DE2752" s="69"/>
      <c r="DF2752" s="69"/>
      <c r="DG2752" s="69"/>
      <c r="DH2752" s="69"/>
      <c r="DI2752" s="69"/>
      <c r="DJ2752" s="69"/>
      <c r="DK2752" s="69"/>
      <c r="DL2752" s="69"/>
      <c r="DM2752" s="69"/>
      <c r="DN2752" s="69"/>
      <c r="DO2752" s="69"/>
      <c r="DP2752" s="69"/>
      <c r="DQ2752" s="69"/>
      <c r="DR2752" s="69"/>
      <c r="DS2752" s="69"/>
      <c r="DT2752" s="69"/>
      <c r="DU2752" s="69"/>
      <c r="DV2752" s="69"/>
      <c r="DW2752" s="69"/>
      <c r="DX2752" s="69"/>
      <c r="DY2752" s="69"/>
      <c r="DZ2752" s="69"/>
      <c r="EA2752" s="69"/>
      <c r="EB2752" s="69"/>
      <c r="EC2752" s="69"/>
      <c r="ED2752" s="69"/>
      <c r="EE2752" s="69"/>
      <c r="EF2752" s="69"/>
      <c r="EG2752" s="69"/>
      <c r="EH2752" s="69"/>
      <c r="EI2752" s="69"/>
      <c r="EJ2752" s="69"/>
      <c r="EK2752" s="69"/>
      <c r="EL2752" s="69"/>
      <c r="EM2752" s="69"/>
      <c r="EN2752" s="69"/>
      <c r="EO2752" s="69"/>
      <c r="EP2752" s="69"/>
      <c r="EQ2752" s="69"/>
      <c r="ER2752" s="69"/>
      <c r="ES2752" s="69"/>
      <c r="ET2752" s="69"/>
      <c r="EU2752" s="69"/>
      <c r="EV2752" s="69"/>
      <c r="EW2752" s="69"/>
      <c r="EX2752" s="69"/>
      <c r="EY2752" s="69"/>
      <c r="EZ2752" s="69"/>
      <c r="FA2752" s="69"/>
      <c r="FB2752" s="69"/>
      <c r="FC2752" s="69"/>
      <c r="FD2752" s="69"/>
      <c r="FE2752" s="69"/>
      <c r="FF2752" s="69"/>
      <c r="FG2752" s="69"/>
      <c r="FH2752" s="69"/>
      <c r="FI2752" s="69"/>
      <c r="FJ2752" s="69"/>
      <c r="FK2752" s="69"/>
      <c r="FL2752" s="69"/>
      <c r="FM2752" s="69"/>
      <c r="FN2752" s="69"/>
      <c r="FO2752" s="69"/>
      <c r="FP2752" s="69"/>
      <c r="FQ2752" s="69"/>
      <c r="FR2752" s="69"/>
      <c r="FS2752" s="69"/>
      <c r="FT2752" s="69"/>
      <c r="FU2752" s="69"/>
      <c r="FV2752" s="69"/>
      <c r="FW2752" s="69"/>
      <c r="FX2752" s="69"/>
      <c r="FY2752" s="69"/>
      <c r="FZ2752" s="69"/>
      <c r="GA2752" s="69"/>
      <c r="GB2752" s="69"/>
      <c r="GC2752" s="69"/>
      <c r="GD2752" s="69"/>
      <c r="GE2752" s="69"/>
      <c r="GF2752" s="69"/>
      <c r="GG2752" s="69"/>
      <c r="GH2752" s="69"/>
      <c r="GI2752" s="69"/>
      <c r="GJ2752" s="69"/>
      <c r="GK2752" s="69"/>
      <c r="GL2752" s="69"/>
      <c r="GM2752" s="69"/>
      <c r="GN2752" s="69"/>
      <c r="GO2752" s="69"/>
      <c r="GP2752" s="69"/>
      <c r="GQ2752" s="69"/>
      <c r="GR2752" s="69"/>
      <c r="GS2752" s="69"/>
      <c r="GT2752" s="69"/>
      <c r="GU2752" s="69"/>
      <c r="GV2752" s="69"/>
      <c r="GW2752" s="69"/>
      <c r="GX2752" s="69"/>
      <c r="GY2752" s="69"/>
      <c r="GZ2752" s="69"/>
      <c r="HA2752" s="69"/>
      <c r="HB2752" s="69"/>
      <c r="HC2752" s="69"/>
      <c r="HD2752" s="69"/>
      <c r="HE2752" s="69"/>
      <c r="HF2752" s="69"/>
      <c r="HG2752" s="69"/>
      <c r="HH2752" s="69"/>
      <c r="HI2752" s="69"/>
      <c r="HJ2752" s="69"/>
      <c r="HK2752" s="69"/>
      <c r="HL2752" s="69"/>
      <c r="HM2752" s="69"/>
      <c r="HN2752" s="69"/>
      <c r="HO2752" s="69"/>
      <c r="HP2752" s="69"/>
      <c r="HQ2752" s="69"/>
      <c r="HR2752" s="69"/>
      <c r="HS2752" s="69"/>
      <c r="HT2752" s="69"/>
      <c r="HU2752" s="69"/>
      <c r="HV2752" s="69"/>
      <c r="HW2752" s="69"/>
      <c r="HX2752" s="69"/>
      <c r="HY2752" s="69"/>
      <c r="HZ2752" s="69"/>
      <c r="IA2752" s="69"/>
      <c r="IB2752" s="69"/>
      <c r="IC2752" s="69"/>
      <c r="ID2752" s="69"/>
      <c r="IE2752" s="69"/>
      <c r="IF2752" s="69"/>
      <c r="IG2752" s="69"/>
      <c r="IH2752" s="69"/>
      <c r="II2752" s="69"/>
      <c r="IJ2752" s="69"/>
      <c r="IK2752" s="69"/>
      <c r="IL2752" s="69"/>
      <c r="IM2752" s="69"/>
      <c r="IN2752" s="69"/>
    </row>
    <row r="2753" spans="1:248" s="70" customFormat="1" ht="15" customHeight="1" x14ac:dyDescent="0.2">
      <c r="A2753" s="112" t="s">
        <v>1595</v>
      </c>
      <c r="B2753" s="83">
        <v>52426</v>
      </c>
      <c r="C2753" s="52" t="s">
        <v>1624</v>
      </c>
      <c r="D2753" s="314">
        <v>29250</v>
      </c>
      <c r="E2753" s="69"/>
      <c r="F2753" s="69"/>
      <c r="G2753" s="69"/>
      <c r="H2753" s="69"/>
      <c r="I2753" s="69"/>
      <c r="J2753" s="69"/>
      <c r="N2753" s="69"/>
      <c r="O2753" s="69"/>
      <c r="P2753" s="69"/>
      <c r="Q2753" s="69"/>
      <c r="R2753" s="69"/>
      <c r="S2753" s="69"/>
      <c r="T2753" s="69"/>
      <c r="U2753" s="69"/>
      <c r="V2753" s="69"/>
      <c r="W2753" s="69"/>
      <c r="X2753" s="69"/>
      <c r="Y2753" s="69"/>
      <c r="Z2753" s="69"/>
      <c r="AA2753" s="69"/>
      <c r="AB2753" s="69"/>
      <c r="AC2753" s="69"/>
      <c r="AD2753" s="69"/>
      <c r="AE2753" s="69"/>
      <c r="AF2753" s="69"/>
      <c r="AG2753" s="69"/>
      <c r="AH2753" s="69"/>
      <c r="AI2753" s="69"/>
      <c r="AJ2753" s="69"/>
      <c r="AK2753" s="69"/>
      <c r="AL2753" s="69"/>
      <c r="AM2753" s="69"/>
      <c r="AN2753" s="69"/>
      <c r="AO2753" s="69"/>
      <c r="AP2753" s="69"/>
      <c r="AQ2753" s="69"/>
      <c r="AR2753" s="69"/>
      <c r="AS2753" s="69"/>
      <c r="AT2753" s="69"/>
      <c r="AU2753" s="69"/>
      <c r="AV2753" s="69"/>
      <c r="AW2753" s="69"/>
      <c r="AX2753" s="69"/>
      <c r="AY2753" s="69"/>
      <c r="AZ2753" s="69"/>
      <c r="BA2753" s="69"/>
      <c r="BB2753" s="69"/>
      <c r="BC2753" s="69"/>
      <c r="BD2753" s="69"/>
      <c r="BE2753" s="69"/>
      <c r="BF2753" s="69"/>
      <c r="BG2753" s="69"/>
      <c r="BH2753" s="69"/>
      <c r="BI2753" s="69"/>
      <c r="BJ2753" s="69"/>
      <c r="BK2753" s="69"/>
      <c r="BL2753" s="69"/>
      <c r="BM2753" s="69"/>
      <c r="BN2753" s="69"/>
      <c r="BO2753" s="69"/>
      <c r="BP2753" s="69"/>
      <c r="BQ2753" s="69"/>
      <c r="BR2753" s="69"/>
      <c r="BS2753" s="69"/>
      <c r="BT2753" s="69"/>
      <c r="BU2753" s="69"/>
      <c r="BV2753" s="69"/>
      <c r="BW2753" s="69"/>
      <c r="BX2753" s="69"/>
      <c r="BY2753" s="69"/>
      <c r="BZ2753" s="69"/>
      <c r="CA2753" s="69"/>
      <c r="CB2753" s="69"/>
      <c r="CC2753" s="69"/>
      <c r="CD2753" s="69"/>
      <c r="CE2753" s="69"/>
      <c r="CF2753" s="69"/>
      <c r="CG2753" s="69"/>
      <c r="CH2753" s="69"/>
      <c r="CI2753" s="69"/>
      <c r="CJ2753" s="69"/>
      <c r="CK2753" s="69"/>
      <c r="CL2753" s="69"/>
      <c r="CM2753" s="69"/>
      <c r="CN2753" s="69"/>
      <c r="CO2753" s="69"/>
      <c r="CP2753" s="69"/>
      <c r="CQ2753" s="69"/>
      <c r="CR2753" s="69"/>
      <c r="CS2753" s="69"/>
      <c r="CT2753" s="69"/>
      <c r="CU2753" s="69"/>
      <c r="CV2753" s="69"/>
      <c r="CW2753" s="69"/>
      <c r="CX2753" s="69"/>
      <c r="CY2753" s="69"/>
      <c r="CZ2753" s="69"/>
      <c r="DA2753" s="69"/>
      <c r="DB2753" s="69"/>
      <c r="DC2753" s="69"/>
      <c r="DD2753" s="69"/>
      <c r="DE2753" s="69"/>
      <c r="DF2753" s="69"/>
      <c r="DG2753" s="69"/>
      <c r="DH2753" s="69"/>
      <c r="DI2753" s="69"/>
      <c r="DJ2753" s="69"/>
      <c r="DK2753" s="69"/>
      <c r="DL2753" s="69"/>
      <c r="DM2753" s="69"/>
      <c r="DN2753" s="69"/>
      <c r="DO2753" s="69"/>
      <c r="DP2753" s="69"/>
      <c r="DQ2753" s="69"/>
      <c r="DR2753" s="69"/>
      <c r="DS2753" s="69"/>
      <c r="DT2753" s="69"/>
      <c r="DU2753" s="69"/>
      <c r="DV2753" s="69"/>
      <c r="DW2753" s="69"/>
      <c r="DX2753" s="69"/>
      <c r="DY2753" s="69"/>
      <c r="DZ2753" s="69"/>
      <c r="EA2753" s="69"/>
      <c r="EB2753" s="69"/>
      <c r="EC2753" s="69"/>
      <c r="ED2753" s="69"/>
      <c r="EE2753" s="69"/>
      <c r="EF2753" s="69"/>
      <c r="EG2753" s="69"/>
      <c r="EH2753" s="69"/>
      <c r="EI2753" s="69"/>
      <c r="EJ2753" s="69"/>
      <c r="EK2753" s="69"/>
      <c r="EL2753" s="69"/>
      <c r="EM2753" s="69"/>
      <c r="EN2753" s="69"/>
      <c r="EO2753" s="69"/>
      <c r="EP2753" s="69"/>
      <c r="EQ2753" s="69"/>
      <c r="ER2753" s="69"/>
      <c r="ES2753" s="69"/>
      <c r="ET2753" s="69"/>
      <c r="EU2753" s="69"/>
      <c r="EV2753" s="69"/>
      <c r="EW2753" s="69"/>
      <c r="EX2753" s="69"/>
      <c r="EY2753" s="69"/>
      <c r="EZ2753" s="69"/>
      <c r="FA2753" s="69"/>
      <c r="FB2753" s="69"/>
      <c r="FC2753" s="69"/>
      <c r="FD2753" s="69"/>
      <c r="FE2753" s="69"/>
      <c r="FF2753" s="69"/>
      <c r="FG2753" s="69"/>
      <c r="FH2753" s="69"/>
      <c r="FI2753" s="69"/>
      <c r="FJ2753" s="69"/>
      <c r="FK2753" s="69"/>
      <c r="FL2753" s="69"/>
      <c r="FM2753" s="69"/>
      <c r="FN2753" s="69"/>
      <c r="FO2753" s="69"/>
      <c r="FP2753" s="69"/>
      <c r="FQ2753" s="69"/>
      <c r="FR2753" s="69"/>
      <c r="FS2753" s="69"/>
      <c r="FT2753" s="69"/>
      <c r="FU2753" s="69"/>
      <c r="FV2753" s="69"/>
      <c r="FW2753" s="69"/>
      <c r="FX2753" s="69"/>
      <c r="FY2753" s="69"/>
      <c r="FZ2753" s="69"/>
      <c r="GA2753" s="69"/>
      <c r="GB2753" s="69"/>
      <c r="GC2753" s="69"/>
      <c r="GD2753" s="69"/>
      <c r="GE2753" s="69"/>
      <c r="GF2753" s="69"/>
      <c r="GG2753" s="69"/>
      <c r="GH2753" s="69"/>
      <c r="GI2753" s="69"/>
      <c r="GJ2753" s="69"/>
      <c r="GK2753" s="69"/>
      <c r="GL2753" s="69"/>
      <c r="GM2753" s="69"/>
      <c r="GN2753" s="69"/>
      <c r="GO2753" s="69"/>
      <c r="GP2753" s="69"/>
      <c r="GQ2753" s="69"/>
      <c r="GR2753" s="69"/>
      <c r="GS2753" s="69"/>
      <c r="GT2753" s="69"/>
      <c r="GU2753" s="69"/>
      <c r="GV2753" s="69"/>
      <c r="GW2753" s="69"/>
      <c r="GX2753" s="69"/>
      <c r="GY2753" s="69"/>
      <c r="GZ2753" s="69"/>
      <c r="HA2753" s="69"/>
      <c r="HB2753" s="69"/>
      <c r="HC2753" s="69"/>
      <c r="HD2753" s="69"/>
      <c r="HE2753" s="69"/>
      <c r="HF2753" s="69"/>
      <c r="HG2753" s="69"/>
      <c r="HH2753" s="69"/>
      <c r="HI2753" s="69"/>
      <c r="HJ2753" s="69"/>
      <c r="HK2753" s="69"/>
      <c r="HL2753" s="69"/>
      <c r="HM2753" s="69"/>
      <c r="HN2753" s="69"/>
      <c r="HO2753" s="69"/>
      <c r="HP2753" s="69"/>
      <c r="HQ2753" s="69"/>
      <c r="HR2753" s="69"/>
      <c r="HS2753" s="69"/>
      <c r="HT2753" s="69"/>
      <c r="HU2753" s="69"/>
      <c r="HV2753" s="69"/>
      <c r="HW2753" s="69"/>
      <c r="HX2753" s="69"/>
      <c r="HY2753" s="69"/>
      <c r="HZ2753" s="69"/>
      <c r="IA2753" s="69"/>
      <c r="IB2753" s="69"/>
      <c r="IC2753" s="69"/>
      <c r="ID2753" s="69"/>
      <c r="IE2753" s="69"/>
      <c r="IF2753" s="69"/>
      <c r="IG2753" s="69"/>
      <c r="IH2753" s="69"/>
      <c r="II2753" s="69"/>
      <c r="IJ2753" s="69"/>
      <c r="IK2753" s="69"/>
      <c r="IL2753" s="69"/>
      <c r="IM2753" s="69"/>
      <c r="IN2753" s="69"/>
    </row>
    <row r="2754" spans="1:248" s="70" customFormat="1" ht="15" customHeight="1" x14ac:dyDescent="0.2">
      <c r="A2754" s="112" t="s">
        <v>1595</v>
      </c>
      <c r="B2754" s="83">
        <v>52427</v>
      </c>
      <c r="C2754" s="52" t="s">
        <v>1625</v>
      </c>
      <c r="D2754" s="314">
        <v>29000</v>
      </c>
      <c r="E2754" s="69"/>
      <c r="F2754" s="69"/>
      <c r="G2754" s="69"/>
      <c r="H2754" s="69"/>
      <c r="I2754" s="69"/>
      <c r="J2754" s="69"/>
      <c r="N2754" s="69"/>
      <c r="O2754" s="69"/>
      <c r="P2754" s="69"/>
      <c r="Q2754" s="69"/>
      <c r="R2754" s="69"/>
      <c r="S2754" s="69"/>
      <c r="T2754" s="69"/>
      <c r="U2754" s="69"/>
      <c r="V2754" s="69"/>
      <c r="W2754" s="69"/>
      <c r="X2754" s="69"/>
      <c r="Y2754" s="69"/>
      <c r="Z2754" s="69"/>
      <c r="AA2754" s="69"/>
      <c r="AB2754" s="69"/>
      <c r="AC2754" s="69"/>
      <c r="AD2754" s="69"/>
      <c r="AE2754" s="69"/>
      <c r="AF2754" s="69"/>
      <c r="AG2754" s="69"/>
      <c r="AH2754" s="69"/>
      <c r="AI2754" s="69"/>
      <c r="AJ2754" s="69"/>
      <c r="AK2754" s="69"/>
      <c r="AL2754" s="69"/>
      <c r="AM2754" s="69"/>
      <c r="AN2754" s="69"/>
      <c r="AO2754" s="69"/>
      <c r="AP2754" s="69"/>
      <c r="AQ2754" s="69"/>
      <c r="AR2754" s="69"/>
      <c r="AS2754" s="69"/>
      <c r="AT2754" s="69"/>
      <c r="AU2754" s="69"/>
      <c r="AV2754" s="69"/>
      <c r="AW2754" s="69"/>
      <c r="AX2754" s="69"/>
      <c r="AY2754" s="69"/>
      <c r="AZ2754" s="69"/>
      <c r="BA2754" s="69"/>
      <c r="BB2754" s="69"/>
      <c r="BC2754" s="69"/>
      <c r="BD2754" s="69"/>
      <c r="BE2754" s="69"/>
      <c r="BF2754" s="69"/>
      <c r="BG2754" s="69"/>
      <c r="BH2754" s="69"/>
      <c r="BI2754" s="69"/>
      <c r="BJ2754" s="69"/>
      <c r="BK2754" s="69"/>
      <c r="BL2754" s="69"/>
      <c r="BM2754" s="69"/>
      <c r="BN2754" s="69"/>
      <c r="BO2754" s="69"/>
      <c r="BP2754" s="69"/>
      <c r="BQ2754" s="69"/>
      <c r="BR2754" s="69"/>
      <c r="BS2754" s="69"/>
      <c r="BT2754" s="69"/>
      <c r="BU2754" s="69"/>
      <c r="BV2754" s="69"/>
      <c r="BW2754" s="69"/>
      <c r="BX2754" s="69"/>
      <c r="BY2754" s="69"/>
      <c r="BZ2754" s="69"/>
      <c r="CA2754" s="69"/>
      <c r="CB2754" s="69"/>
      <c r="CC2754" s="69"/>
      <c r="CD2754" s="69"/>
      <c r="CE2754" s="69"/>
      <c r="CF2754" s="69"/>
      <c r="CG2754" s="69"/>
      <c r="CH2754" s="69"/>
      <c r="CI2754" s="69"/>
      <c r="CJ2754" s="69"/>
      <c r="CK2754" s="69"/>
      <c r="CL2754" s="69"/>
      <c r="CM2754" s="69"/>
      <c r="CN2754" s="69"/>
      <c r="CO2754" s="69"/>
      <c r="CP2754" s="69"/>
      <c r="CQ2754" s="69"/>
      <c r="CR2754" s="69"/>
      <c r="CS2754" s="69"/>
      <c r="CT2754" s="69"/>
      <c r="CU2754" s="69"/>
      <c r="CV2754" s="69"/>
      <c r="CW2754" s="69"/>
      <c r="CX2754" s="69"/>
      <c r="CY2754" s="69"/>
      <c r="CZ2754" s="69"/>
      <c r="DA2754" s="69"/>
      <c r="DB2754" s="69"/>
      <c r="DC2754" s="69"/>
      <c r="DD2754" s="69"/>
      <c r="DE2754" s="69"/>
      <c r="DF2754" s="69"/>
      <c r="DG2754" s="69"/>
      <c r="DH2754" s="69"/>
      <c r="DI2754" s="69"/>
      <c r="DJ2754" s="69"/>
      <c r="DK2754" s="69"/>
      <c r="DL2754" s="69"/>
      <c r="DM2754" s="69"/>
      <c r="DN2754" s="69"/>
      <c r="DO2754" s="69"/>
      <c r="DP2754" s="69"/>
      <c r="DQ2754" s="69"/>
      <c r="DR2754" s="69"/>
      <c r="DS2754" s="69"/>
      <c r="DT2754" s="69"/>
      <c r="DU2754" s="69"/>
      <c r="DV2754" s="69"/>
      <c r="DW2754" s="69"/>
      <c r="DX2754" s="69"/>
      <c r="DY2754" s="69"/>
      <c r="DZ2754" s="69"/>
      <c r="EA2754" s="69"/>
      <c r="EB2754" s="69"/>
      <c r="EC2754" s="69"/>
      <c r="ED2754" s="69"/>
      <c r="EE2754" s="69"/>
      <c r="EF2754" s="69"/>
      <c r="EG2754" s="69"/>
      <c r="EH2754" s="69"/>
      <c r="EI2754" s="69"/>
      <c r="EJ2754" s="69"/>
      <c r="EK2754" s="69"/>
      <c r="EL2754" s="69"/>
      <c r="EM2754" s="69"/>
      <c r="EN2754" s="69"/>
      <c r="EO2754" s="69"/>
      <c r="EP2754" s="69"/>
      <c r="EQ2754" s="69"/>
      <c r="ER2754" s="69"/>
      <c r="ES2754" s="69"/>
      <c r="ET2754" s="69"/>
      <c r="EU2754" s="69"/>
      <c r="EV2754" s="69"/>
      <c r="EW2754" s="69"/>
      <c r="EX2754" s="69"/>
      <c r="EY2754" s="69"/>
      <c r="EZ2754" s="69"/>
      <c r="FA2754" s="69"/>
      <c r="FB2754" s="69"/>
      <c r="FC2754" s="69"/>
      <c r="FD2754" s="69"/>
      <c r="FE2754" s="69"/>
      <c r="FF2754" s="69"/>
      <c r="FG2754" s="69"/>
      <c r="FH2754" s="69"/>
      <c r="FI2754" s="69"/>
      <c r="FJ2754" s="69"/>
      <c r="FK2754" s="69"/>
      <c r="FL2754" s="69"/>
      <c r="FM2754" s="69"/>
      <c r="FN2754" s="69"/>
      <c r="FO2754" s="69"/>
      <c r="FP2754" s="69"/>
      <c r="FQ2754" s="69"/>
      <c r="FR2754" s="69"/>
      <c r="FS2754" s="69"/>
      <c r="FT2754" s="69"/>
      <c r="FU2754" s="69"/>
      <c r="FV2754" s="69"/>
      <c r="FW2754" s="69"/>
      <c r="FX2754" s="69"/>
      <c r="FY2754" s="69"/>
      <c r="FZ2754" s="69"/>
      <c r="GA2754" s="69"/>
      <c r="GB2754" s="69"/>
      <c r="GC2754" s="69"/>
      <c r="GD2754" s="69"/>
      <c r="GE2754" s="69"/>
      <c r="GF2754" s="69"/>
      <c r="GG2754" s="69"/>
      <c r="GH2754" s="69"/>
      <c r="GI2754" s="69"/>
      <c r="GJ2754" s="69"/>
      <c r="GK2754" s="69"/>
      <c r="GL2754" s="69"/>
      <c r="GM2754" s="69"/>
      <c r="GN2754" s="69"/>
      <c r="GO2754" s="69"/>
      <c r="GP2754" s="69"/>
      <c r="GQ2754" s="69"/>
      <c r="GR2754" s="69"/>
      <c r="GS2754" s="69"/>
      <c r="GT2754" s="69"/>
      <c r="GU2754" s="69"/>
      <c r="GV2754" s="69"/>
      <c r="GW2754" s="69"/>
      <c r="GX2754" s="69"/>
      <c r="GY2754" s="69"/>
      <c r="GZ2754" s="69"/>
      <c r="HA2754" s="69"/>
      <c r="HB2754" s="69"/>
      <c r="HC2754" s="69"/>
      <c r="HD2754" s="69"/>
      <c r="HE2754" s="69"/>
      <c r="HF2754" s="69"/>
      <c r="HG2754" s="69"/>
      <c r="HH2754" s="69"/>
      <c r="HI2754" s="69"/>
      <c r="HJ2754" s="69"/>
      <c r="HK2754" s="69"/>
      <c r="HL2754" s="69"/>
      <c r="HM2754" s="69"/>
      <c r="HN2754" s="69"/>
      <c r="HO2754" s="69"/>
      <c r="HP2754" s="69"/>
      <c r="HQ2754" s="69"/>
      <c r="HR2754" s="69"/>
      <c r="HS2754" s="69"/>
      <c r="HT2754" s="69"/>
      <c r="HU2754" s="69"/>
      <c r="HV2754" s="69"/>
      <c r="HW2754" s="69"/>
      <c r="HX2754" s="69"/>
      <c r="HY2754" s="69"/>
      <c r="HZ2754" s="69"/>
      <c r="IA2754" s="69"/>
      <c r="IB2754" s="69"/>
      <c r="IC2754" s="69"/>
      <c r="ID2754" s="69"/>
      <c r="IE2754" s="69"/>
      <c r="IF2754" s="69"/>
      <c r="IG2754" s="69"/>
      <c r="IH2754" s="69"/>
      <c r="II2754" s="69"/>
      <c r="IJ2754" s="69"/>
      <c r="IK2754" s="69"/>
      <c r="IL2754" s="69"/>
      <c r="IM2754" s="69"/>
      <c r="IN2754" s="69"/>
    </row>
    <row r="2755" spans="1:248" s="70" customFormat="1" ht="15" customHeight="1" x14ac:dyDescent="0.2">
      <c r="A2755" s="112" t="s">
        <v>1595</v>
      </c>
      <c r="B2755" s="83">
        <v>52428</v>
      </c>
      <c r="C2755" s="52" t="s">
        <v>1626</v>
      </c>
      <c r="D2755" s="314">
        <v>38000</v>
      </c>
      <c r="E2755" s="69"/>
      <c r="F2755" s="69"/>
      <c r="G2755" s="69"/>
      <c r="H2755" s="69"/>
      <c r="I2755" s="69"/>
      <c r="J2755" s="69"/>
      <c r="N2755" s="69"/>
      <c r="O2755" s="69"/>
      <c r="P2755" s="69"/>
      <c r="Q2755" s="69"/>
      <c r="R2755" s="69"/>
      <c r="S2755" s="69"/>
      <c r="T2755" s="69"/>
      <c r="U2755" s="69"/>
      <c r="V2755" s="69"/>
      <c r="W2755" s="69"/>
      <c r="X2755" s="69"/>
      <c r="Y2755" s="69"/>
      <c r="Z2755" s="69"/>
      <c r="AA2755" s="69"/>
      <c r="AB2755" s="69"/>
      <c r="AC2755" s="69"/>
      <c r="AD2755" s="69"/>
      <c r="AE2755" s="69"/>
      <c r="AF2755" s="69"/>
      <c r="AG2755" s="69"/>
      <c r="AH2755" s="69"/>
      <c r="AI2755" s="69"/>
      <c r="AJ2755" s="69"/>
      <c r="AK2755" s="69"/>
      <c r="AL2755" s="69"/>
      <c r="AM2755" s="69"/>
      <c r="AN2755" s="69"/>
      <c r="AO2755" s="69"/>
      <c r="AP2755" s="69"/>
      <c r="AQ2755" s="69"/>
      <c r="AR2755" s="69"/>
      <c r="AS2755" s="69"/>
      <c r="AT2755" s="69"/>
      <c r="AU2755" s="69"/>
      <c r="AV2755" s="69"/>
      <c r="AW2755" s="69"/>
      <c r="AX2755" s="69"/>
      <c r="AY2755" s="69"/>
      <c r="AZ2755" s="69"/>
      <c r="BA2755" s="69"/>
      <c r="BB2755" s="69"/>
      <c r="BC2755" s="69"/>
      <c r="BD2755" s="69"/>
      <c r="BE2755" s="69"/>
      <c r="BF2755" s="69"/>
      <c r="BG2755" s="69"/>
      <c r="BH2755" s="69"/>
      <c r="BI2755" s="69"/>
      <c r="BJ2755" s="69"/>
      <c r="BK2755" s="69"/>
      <c r="BL2755" s="69"/>
      <c r="BM2755" s="69"/>
      <c r="BN2755" s="69"/>
      <c r="BO2755" s="69"/>
      <c r="BP2755" s="69"/>
      <c r="BQ2755" s="69"/>
      <c r="BR2755" s="69"/>
      <c r="BS2755" s="69"/>
      <c r="BT2755" s="69"/>
      <c r="BU2755" s="69"/>
      <c r="BV2755" s="69"/>
      <c r="BW2755" s="69"/>
      <c r="BX2755" s="69"/>
      <c r="BY2755" s="69"/>
      <c r="BZ2755" s="69"/>
      <c r="CA2755" s="69"/>
      <c r="CB2755" s="69"/>
      <c r="CC2755" s="69"/>
      <c r="CD2755" s="69"/>
      <c r="CE2755" s="69"/>
      <c r="CF2755" s="69"/>
      <c r="CG2755" s="69"/>
      <c r="CH2755" s="69"/>
      <c r="CI2755" s="69"/>
      <c r="CJ2755" s="69"/>
      <c r="CK2755" s="69"/>
      <c r="CL2755" s="69"/>
      <c r="CM2755" s="69"/>
      <c r="CN2755" s="69"/>
      <c r="CO2755" s="69"/>
      <c r="CP2755" s="69"/>
      <c r="CQ2755" s="69"/>
      <c r="CR2755" s="69"/>
      <c r="CS2755" s="69"/>
      <c r="CT2755" s="69"/>
      <c r="CU2755" s="69"/>
      <c r="CV2755" s="69"/>
      <c r="CW2755" s="69"/>
      <c r="CX2755" s="69"/>
      <c r="CY2755" s="69"/>
      <c r="CZ2755" s="69"/>
      <c r="DA2755" s="69"/>
      <c r="DB2755" s="69"/>
      <c r="DC2755" s="69"/>
      <c r="DD2755" s="69"/>
      <c r="DE2755" s="69"/>
      <c r="DF2755" s="69"/>
      <c r="DG2755" s="69"/>
      <c r="DH2755" s="69"/>
      <c r="DI2755" s="69"/>
      <c r="DJ2755" s="69"/>
      <c r="DK2755" s="69"/>
      <c r="DL2755" s="69"/>
      <c r="DM2755" s="69"/>
      <c r="DN2755" s="69"/>
      <c r="DO2755" s="69"/>
      <c r="DP2755" s="69"/>
      <c r="DQ2755" s="69"/>
      <c r="DR2755" s="69"/>
      <c r="DS2755" s="69"/>
      <c r="DT2755" s="69"/>
      <c r="DU2755" s="69"/>
      <c r="DV2755" s="69"/>
      <c r="DW2755" s="69"/>
      <c r="DX2755" s="69"/>
      <c r="DY2755" s="69"/>
      <c r="DZ2755" s="69"/>
      <c r="EA2755" s="69"/>
      <c r="EB2755" s="69"/>
      <c r="EC2755" s="69"/>
      <c r="ED2755" s="69"/>
      <c r="EE2755" s="69"/>
      <c r="EF2755" s="69"/>
      <c r="EG2755" s="69"/>
      <c r="EH2755" s="69"/>
      <c r="EI2755" s="69"/>
      <c r="EJ2755" s="69"/>
      <c r="EK2755" s="69"/>
      <c r="EL2755" s="69"/>
      <c r="EM2755" s="69"/>
      <c r="EN2755" s="69"/>
      <c r="EO2755" s="69"/>
      <c r="EP2755" s="69"/>
      <c r="EQ2755" s="69"/>
      <c r="ER2755" s="69"/>
      <c r="ES2755" s="69"/>
      <c r="ET2755" s="69"/>
      <c r="EU2755" s="69"/>
      <c r="EV2755" s="69"/>
      <c r="EW2755" s="69"/>
      <c r="EX2755" s="69"/>
      <c r="EY2755" s="69"/>
      <c r="EZ2755" s="69"/>
      <c r="FA2755" s="69"/>
      <c r="FB2755" s="69"/>
      <c r="FC2755" s="69"/>
      <c r="FD2755" s="69"/>
      <c r="FE2755" s="69"/>
      <c r="FF2755" s="69"/>
      <c r="FG2755" s="69"/>
      <c r="FH2755" s="69"/>
      <c r="FI2755" s="69"/>
      <c r="FJ2755" s="69"/>
      <c r="FK2755" s="69"/>
      <c r="FL2755" s="69"/>
      <c r="FM2755" s="69"/>
      <c r="FN2755" s="69"/>
      <c r="FO2755" s="69"/>
      <c r="FP2755" s="69"/>
      <c r="FQ2755" s="69"/>
      <c r="FR2755" s="69"/>
      <c r="FS2755" s="69"/>
      <c r="FT2755" s="69"/>
      <c r="FU2755" s="69"/>
      <c r="FV2755" s="69"/>
      <c r="FW2755" s="69"/>
      <c r="FX2755" s="69"/>
      <c r="FY2755" s="69"/>
      <c r="FZ2755" s="69"/>
      <c r="GA2755" s="69"/>
      <c r="GB2755" s="69"/>
      <c r="GC2755" s="69"/>
      <c r="GD2755" s="69"/>
      <c r="GE2755" s="69"/>
      <c r="GF2755" s="69"/>
      <c r="GG2755" s="69"/>
      <c r="GH2755" s="69"/>
      <c r="GI2755" s="69"/>
      <c r="GJ2755" s="69"/>
      <c r="GK2755" s="69"/>
      <c r="GL2755" s="69"/>
      <c r="GM2755" s="69"/>
      <c r="GN2755" s="69"/>
      <c r="GO2755" s="69"/>
      <c r="GP2755" s="69"/>
      <c r="GQ2755" s="69"/>
      <c r="GR2755" s="69"/>
      <c r="GS2755" s="69"/>
      <c r="GT2755" s="69"/>
      <c r="GU2755" s="69"/>
      <c r="GV2755" s="69"/>
      <c r="GW2755" s="69"/>
      <c r="GX2755" s="69"/>
      <c r="GY2755" s="69"/>
      <c r="GZ2755" s="69"/>
      <c r="HA2755" s="69"/>
      <c r="HB2755" s="69"/>
      <c r="HC2755" s="69"/>
      <c r="HD2755" s="69"/>
      <c r="HE2755" s="69"/>
      <c r="HF2755" s="69"/>
      <c r="HG2755" s="69"/>
      <c r="HH2755" s="69"/>
      <c r="HI2755" s="69"/>
      <c r="HJ2755" s="69"/>
      <c r="HK2755" s="69"/>
      <c r="HL2755" s="69"/>
      <c r="HM2755" s="69"/>
      <c r="HN2755" s="69"/>
      <c r="HO2755" s="69"/>
      <c r="HP2755" s="69"/>
      <c r="HQ2755" s="69"/>
      <c r="HR2755" s="69"/>
      <c r="HS2755" s="69"/>
      <c r="HT2755" s="69"/>
      <c r="HU2755" s="69"/>
      <c r="HV2755" s="69"/>
      <c r="HW2755" s="69"/>
      <c r="HX2755" s="69"/>
      <c r="HY2755" s="69"/>
      <c r="HZ2755" s="69"/>
      <c r="IA2755" s="69"/>
      <c r="IB2755" s="69"/>
      <c r="IC2755" s="69"/>
      <c r="ID2755" s="69"/>
      <c r="IE2755" s="69"/>
      <c r="IF2755" s="69"/>
      <c r="IG2755" s="69"/>
      <c r="IH2755" s="69"/>
      <c r="II2755" s="69"/>
      <c r="IJ2755" s="69"/>
      <c r="IK2755" s="69"/>
      <c r="IL2755" s="69"/>
      <c r="IM2755" s="69"/>
      <c r="IN2755" s="69"/>
    </row>
    <row r="2756" spans="1:248" s="70" customFormat="1" ht="15" customHeight="1" x14ac:dyDescent="0.2">
      <c r="A2756" s="112" t="s">
        <v>1627</v>
      </c>
      <c r="B2756" s="83">
        <v>52429</v>
      </c>
      <c r="C2756" s="52" t="s">
        <v>1628</v>
      </c>
      <c r="D2756" s="314">
        <v>25400</v>
      </c>
      <c r="E2756" s="69"/>
      <c r="F2756" s="69"/>
      <c r="G2756" s="69"/>
      <c r="H2756" s="69"/>
      <c r="I2756" s="69"/>
      <c r="J2756" s="69"/>
      <c r="N2756" s="69"/>
      <c r="O2756" s="69"/>
      <c r="P2756" s="69"/>
      <c r="Q2756" s="69"/>
      <c r="R2756" s="69"/>
      <c r="S2756" s="69"/>
      <c r="T2756" s="69"/>
      <c r="U2756" s="69"/>
      <c r="V2756" s="69"/>
      <c r="W2756" s="69"/>
      <c r="X2756" s="69"/>
      <c r="Y2756" s="69"/>
      <c r="Z2756" s="69"/>
      <c r="AA2756" s="69"/>
      <c r="AB2756" s="69"/>
      <c r="AC2756" s="69"/>
      <c r="AD2756" s="69"/>
      <c r="AE2756" s="69"/>
      <c r="AF2756" s="69"/>
      <c r="AG2756" s="69"/>
      <c r="AH2756" s="69"/>
      <c r="AI2756" s="69"/>
      <c r="AJ2756" s="69"/>
      <c r="AK2756" s="69"/>
      <c r="AL2756" s="69"/>
      <c r="AM2756" s="69"/>
      <c r="AN2756" s="69"/>
      <c r="AO2756" s="69"/>
      <c r="AP2756" s="69"/>
      <c r="AQ2756" s="69"/>
      <c r="AR2756" s="69"/>
      <c r="AS2756" s="69"/>
      <c r="AT2756" s="69"/>
      <c r="AU2756" s="69"/>
      <c r="AV2756" s="69"/>
      <c r="AW2756" s="69"/>
      <c r="AX2756" s="69"/>
      <c r="AY2756" s="69"/>
      <c r="AZ2756" s="69"/>
      <c r="BA2756" s="69"/>
      <c r="BB2756" s="69"/>
      <c r="BC2756" s="69"/>
      <c r="BD2756" s="69"/>
      <c r="BE2756" s="69"/>
      <c r="BF2756" s="69"/>
      <c r="BG2756" s="69"/>
      <c r="BH2756" s="69"/>
      <c r="BI2756" s="69"/>
      <c r="BJ2756" s="69"/>
      <c r="BK2756" s="69"/>
      <c r="BL2756" s="69"/>
      <c r="BM2756" s="69"/>
      <c r="BN2756" s="69"/>
      <c r="BO2756" s="69"/>
      <c r="BP2756" s="69"/>
      <c r="BQ2756" s="69"/>
      <c r="BR2756" s="69"/>
      <c r="BS2756" s="69"/>
      <c r="BT2756" s="69"/>
      <c r="BU2756" s="69"/>
      <c r="BV2756" s="69"/>
      <c r="BW2756" s="69"/>
      <c r="BX2756" s="69"/>
      <c r="BY2756" s="69"/>
      <c r="BZ2756" s="69"/>
      <c r="CA2756" s="69"/>
      <c r="CB2756" s="69"/>
      <c r="CC2756" s="69"/>
      <c r="CD2756" s="69"/>
      <c r="CE2756" s="69"/>
      <c r="CF2756" s="69"/>
      <c r="CG2756" s="69"/>
      <c r="CH2756" s="69"/>
      <c r="CI2756" s="69"/>
      <c r="CJ2756" s="69"/>
      <c r="CK2756" s="69"/>
      <c r="CL2756" s="69"/>
      <c r="CM2756" s="69"/>
      <c r="CN2756" s="69"/>
      <c r="CO2756" s="69"/>
      <c r="CP2756" s="69"/>
      <c r="CQ2756" s="69"/>
      <c r="CR2756" s="69"/>
      <c r="CS2756" s="69"/>
      <c r="CT2756" s="69"/>
      <c r="CU2756" s="69"/>
      <c r="CV2756" s="69"/>
      <c r="CW2756" s="69"/>
      <c r="CX2756" s="69"/>
      <c r="CY2756" s="69"/>
      <c r="CZ2756" s="69"/>
      <c r="DA2756" s="69"/>
      <c r="DB2756" s="69"/>
      <c r="DC2756" s="69"/>
      <c r="DD2756" s="69"/>
      <c r="DE2756" s="69"/>
      <c r="DF2756" s="69"/>
      <c r="DG2756" s="69"/>
      <c r="DH2756" s="69"/>
      <c r="DI2756" s="69"/>
      <c r="DJ2756" s="69"/>
      <c r="DK2756" s="69"/>
      <c r="DL2756" s="69"/>
      <c r="DM2756" s="69"/>
      <c r="DN2756" s="69"/>
      <c r="DO2756" s="69"/>
      <c r="DP2756" s="69"/>
      <c r="DQ2756" s="69"/>
      <c r="DR2756" s="69"/>
      <c r="DS2756" s="69"/>
      <c r="DT2756" s="69"/>
      <c r="DU2756" s="69"/>
      <c r="DV2756" s="69"/>
      <c r="DW2756" s="69"/>
      <c r="DX2756" s="69"/>
      <c r="DY2756" s="69"/>
      <c r="DZ2756" s="69"/>
      <c r="EA2756" s="69"/>
      <c r="EB2756" s="69"/>
      <c r="EC2756" s="69"/>
      <c r="ED2756" s="69"/>
      <c r="EE2756" s="69"/>
      <c r="EF2756" s="69"/>
      <c r="EG2756" s="69"/>
      <c r="EH2756" s="69"/>
      <c r="EI2756" s="69"/>
      <c r="EJ2756" s="69"/>
      <c r="EK2756" s="69"/>
      <c r="EL2756" s="69"/>
      <c r="EM2756" s="69"/>
      <c r="EN2756" s="69"/>
      <c r="EO2756" s="69"/>
      <c r="EP2756" s="69"/>
      <c r="EQ2756" s="69"/>
      <c r="ER2756" s="69"/>
      <c r="ES2756" s="69"/>
      <c r="ET2756" s="69"/>
      <c r="EU2756" s="69"/>
      <c r="EV2756" s="69"/>
      <c r="EW2756" s="69"/>
      <c r="EX2756" s="69"/>
      <c r="EY2756" s="69"/>
      <c r="EZ2756" s="69"/>
      <c r="FA2756" s="69"/>
      <c r="FB2756" s="69"/>
      <c r="FC2756" s="69"/>
      <c r="FD2756" s="69"/>
      <c r="FE2756" s="69"/>
      <c r="FF2756" s="69"/>
      <c r="FG2756" s="69"/>
      <c r="FH2756" s="69"/>
      <c r="FI2756" s="69"/>
      <c r="FJ2756" s="69"/>
      <c r="FK2756" s="69"/>
      <c r="FL2756" s="69"/>
      <c r="FM2756" s="69"/>
      <c r="FN2756" s="69"/>
      <c r="FO2756" s="69"/>
      <c r="FP2756" s="69"/>
      <c r="FQ2756" s="69"/>
      <c r="FR2756" s="69"/>
      <c r="FS2756" s="69"/>
      <c r="FT2756" s="69"/>
      <c r="FU2756" s="69"/>
      <c r="FV2756" s="69"/>
      <c r="FW2756" s="69"/>
      <c r="FX2756" s="69"/>
      <c r="FY2756" s="69"/>
      <c r="FZ2756" s="69"/>
      <c r="GA2756" s="69"/>
      <c r="GB2756" s="69"/>
      <c r="GC2756" s="69"/>
      <c r="GD2756" s="69"/>
      <c r="GE2756" s="69"/>
      <c r="GF2756" s="69"/>
      <c r="GG2756" s="69"/>
      <c r="GH2756" s="69"/>
      <c r="GI2756" s="69"/>
      <c r="GJ2756" s="69"/>
      <c r="GK2756" s="69"/>
      <c r="GL2756" s="69"/>
      <c r="GM2756" s="69"/>
      <c r="GN2756" s="69"/>
      <c r="GO2756" s="69"/>
      <c r="GP2756" s="69"/>
      <c r="GQ2756" s="69"/>
      <c r="GR2756" s="69"/>
      <c r="GS2756" s="69"/>
      <c r="GT2756" s="69"/>
      <c r="GU2756" s="69"/>
      <c r="GV2756" s="69"/>
      <c r="GW2756" s="69"/>
      <c r="GX2756" s="69"/>
      <c r="GY2756" s="69"/>
      <c r="GZ2756" s="69"/>
      <c r="HA2756" s="69"/>
      <c r="HB2756" s="69"/>
      <c r="HC2756" s="69"/>
      <c r="HD2756" s="69"/>
      <c r="HE2756" s="69"/>
      <c r="HF2756" s="69"/>
      <c r="HG2756" s="69"/>
      <c r="HH2756" s="69"/>
      <c r="HI2756" s="69"/>
      <c r="HJ2756" s="69"/>
      <c r="HK2756" s="69"/>
      <c r="HL2756" s="69"/>
      <c r="HM2756" s="69"/>
      <c r="HN2756" s="69"/>
      <c r="HO2756" s="69"/>
      <c r="HP2756" s="69"/>
      <c r="HQ2756" s="69"/>
      <c r="HR2756" s="69"/>
      <c r="HS2756" s="69"/>
      <c r="HT2756" s="69"/>
      <c r="HU2756" s="69"/>
      <c r="HV2756" s="69"/>
      <c r="HW2756" s="69"/>
      <c r="HX2756" s="69"/>
      <c r="HY2756" s="69"/>
      <c r="HZ2756" s="69"/>
      <c r="IA2756" s="69"/>
      <c r="IB2756" s="69"/>
      <c r="IC2756" s="69"/>
      <c r="ID2756" s="69"/>
      <c r="IE2756" s="69"/>
      <c r="IF2756" s="69"/>
      <c r="IG2756" s="69"/>
      <c r="IH2756" s="69"/>
      <c r="II2756" s="69"/>
      <c r="IJ2756" s="69"/>
      <c r="IK2756" s="69"/>
      <c r="IL2756" s="69"/>
      <c r="IM2756" s="69"/>
      <c r="IN2756" s="69"/>
    </row>
    <row r="2757" spans="1:248" s="70" customFormat="1" ht="15" customHeight="1" x14ac:dyDescent="0.2">
      <c r="A2757" s="33" t="s">
        <v>1629</v>
      </c>
      <c r="B2757" s="83">
        <v>52430</v>
      </c>
      <c r="C2757" s="34" t="s">
        <v>1630</v>
      </c>
      <c r="D2757" s="314">
        <v>15800</v>
      </c>
      <c r="E2757" s="69"/>
      <c r="F2757" s="69"/>
      <c r="G2757" s="69"/>
      <c r="H2757" s="69"/>
      <c r="I2757" s="69"/>
      <c r="J2757" s="69"/>
      <c r="N2757" s="69"/>
      <c r="O2757" s="69"/>
      <c r="P2757" s="69"/>
      <c r="Q2757" s="69"/>
      <c r="R2757" s="69"/>
      <c r="S2757" s="69"/>
      <c r="T2757" s="69"/>
      <c r="U2757" s="69"/>
      <c r="V2757" s="69"/>
      <c r="W2757" s="69"/>
      <c r="X2757" s="69"/>
      <c r="Y2757" s="69"/>
      <c r="Z2757" s="69"/>
      <c r="AA2757" s="69"/>
      <c r="AB2757" s="69"/>
      <c r="AC2757" s="69"/>
      <c r="AD2757" s="69"/>
      <c r="AE2757" s="69"/>
      <c r="AF2757" s="69"/>
      <c r="AG2757" s="69"/>
      <c r="AH2757" s="69"/>
      <c r="AI2757" s="69"/>
      <c r="AJ2757" s="69"/>
      <c r="AK2757" s="69"/>
      <c r="AL2757" s="69"/>
      <c r="AM2757" s="69"/>
      <c r="AN2757" s="69"/>
      <c r="AO2757" s="69"/>
      <c r="AP2757" s="69"/>
      <c r="AQ2757" s="69"/>
      <c r="AR2757" s="69"/>
      <c r="AS2757" s="69"/>
      <c r="AT2757" s="69"/>
      <c r="AU2757" s="69"/>
      <c r="AV2757" s="69"/>
      <c r="AW2757" s="69"/>
      <c r="AX2757" s="69"/>
      <c r="AY2757" s="69"/>
      <c r="AZ2757" s="69"/>
      <c r="BA2757" s="69"/>
      <c r="BB2757" s="69"/>
      <c r="BC2757" s="69"/>
      <c r="BD2757" s="69"/>
      <c r="BE2757" s="69"/>
      <c r="BF2757" s="69"/>
      <c r="BG2757" s="69"/>
      <c r="BH2757" s="69"/>
      <c r="BI2757" s="69"/>
      <c r="BJ2757" s="69"/>
      <c r="BK2757" s="69"/>
      <c r="BL2757" s="69"/>
      <c r="BM2757" s="69"/>
      <c r="BN2757" s="69"/>
      <c r="BO2757" s="69"/>
      <c r="BP2757" s="69"/>
      <c r="BQ2757" s="69"/>
      <c r="BR2757" s="69"/>
      <c r="BS2757" s="69"/>
      <c r="BT2757" s="69"/>
      <c r="BU2757" s="69"/>
      <c r="BV2757" s="69"/>
      <c r="BW2757" s="69"/>
      <c r="BX2757" s="69"/>
      <c r="BY2757" s="69"/>
      <c r="BZ2757" s="69"/>
      <c r="CA2757" s="69"/>
      <c r="CB2757" s="69"/>
      <c r="CC2757" s="69"/>
      <c r="CD2757" s="69"/>
      <c r="CE2757" s="69"/>
      <c r="CF2757" s="69"/>
      <c r="CG2757" s="69"/>
      <c r="CH2757" s="69"/>
      <c r="CI2757" s="69"/>
      <c r="CJ2757" s="69"/>
      <c r="CK2757" s="69"/>
      <c r="CL2757" s="69"/>
      <c r="CM2757" s="69"/>
      <c r="CN2757" s="69"/>
      <c r="CO2757" s="69"/>
      <c r="CP2757" s="69"/>
      <c r="CQ2757" s="69"/>
      <c r="CR2757" s="69"/>
      <c r="CS2757" s="69"/>
      <c r="CT2757" s="69"/>
      <c r="CU2757" s="69"/>
      <c r="CV2757" s="69"/>
      <c r="CW2757" s="69"/>
      <c r="CX2757" s="69"/>
      <c r="CY2757" s="69"/>
      <c r="CZ2757" s="69"/>
      <c r="DA2757" s="69"/>
      <c r="DB2757" s="69"/>
      <c r="DC2757" s="69"/>
      <c r="DD2757" s="69"/>
      <c r="DE2757" s="69"/>
      <c r="DF2757" s="69"/>
      <c r="DG2757" s="69"/>
      <c r="DH2757" s="69"/>
      <c r="DI2757" s="69"/>
      <c r="DJ2757" s="69"/>
      <c r="DK2757" s="69"/>
      <c r="DL2757" s="69"/>
      <c r="DM2757" s="69"/>
      <c r="DN2757" s="69"/>
      <c r="DO2757" s="69"/>
      <c r="DP2757" s="69"/>
      <c r="DQ2757" s="69"/>
      <c r="DR2757" s="69"/>
      <c r="DS2757" s="69"/>
      <c r="DT2757" s="69"/>
      <c r="DU2757" s="69"/>
      <c r="DV2757" s="69"/>
      <c r="DW2757" s="69"/>
      <c r="DX2757" s="69"/>
      <c r="DY2757" s="69"/>
      <c r="DZ2757" s="69"/>
      <c r="EA2757" s="69"/>
      <c r="EB2757" s="69"/>
      <c r="EC2757" s="69"/>
      <c r="ED2757" s="69"/>
      <c r="EE2757" s="69"/>
      <c r="EF2757" s="69"/>
      <c r="EG2757" s="69"/>
      <c r="EH2757" s="69"/>
      <c r="EI2757" s="69"/>
      <c r="EJ2757" s="69"/>
      <c r="EK2757" s="69"/>
      <c r="EL2757" s="69"/>
      <c r="EM2757" s="69"/>
      <c r="EN2757" s="69"/>
      <c r="EO2757" s="69"/>
      <c r="EP2757" s="69"/>
      <c r="EQ2757" s="69"/>
      <c r="ER2757" s="69"/>
      <c r="ES2757" s="69"/>
      <c r="ET2757" s="69"/>
      <c r="EU2757" s="69"/>
      <c r="EV2757" s="69"/>
      <c r="EW2757" s="69"/>
      <c r="EX2757" s="69"/>
      <c r="EY2757" s="69"/>
      <c r="EZ2757" s="69"/>
      <c r="FA2757" s="69"/>
      <c r="FB2757" s="69"/>
      <c r="FC2757" s="69"/>
      <c r="FD2757" s="69"/>
      <c r="FE2757" s="69"/>
      <c r="FF2757" s="69"/>
      <c r="FG2757" s="69"/>
      <c r="FH2757" s="69"/>
      <c r="FI2757" s="69"/>
      <c r="FJ2757" s="69"/>
      <c r="FK2757" s="69"/>
      <c r="FL2757" s="69"/>
      <c r="FM2757" s="69"/>
      <c r="FN2757" s="69"/>
      <c r="FO2757" s="69"/>
      <c r="FP2757" s="69"/>
      <c r="FQ2757" s="69"/>
      <c r="FR2757" s="69"/>
      <c r="FS2757" s="69"/>
      <c r="FT2757" s="69"/>
      <c r="FU2757" s="69"/>
      <c r="FV2757" s="69"/>
      <c r="FW2757" s="69"/>
      <c r="FX2757" s="69"/>
      <c r="FY2757" s="69"/>
      <c r="FZ2757" s="69"/>
      <c r="GA2757" s="69"/>
      <c r="GB2757" s="69"/>
      <c r="GC2757" s="69"/>
      <c r="GD2757" s="69"/>
      <c r="GE2757" s="69"/>
      <c r="GF2757" s="69"/>
      <c r="GG2757" s="69"/>
      <c r="GH2757" s="69"/>
      <c r="GI2757" s="69"/>
      <c r="GJ2757" s="69"/>
      <c r="GK2757" s="69"/>
      <c r="GL2757" s="69"/>
      <c r="GM2757" s="69"/>
      <c r="GN2757" s="69"/>
      <c r="GO2757" s="69"/>
      <c r="GP2757" s="69"/>
      <c r="GQ2757" s="69"/>
      <c r="GR2757" s="69"/>
      <c r="GS2757" s="69"/>
      <c r="GT2757" s="69"/>
      <c r="GU2757" s="69"/>
      <c r="GV2757" s="69"/>
      <c r="GW2757" s="69"/>
      <c r="GX2757" s="69"/>
      <c r="GY2757" s="69"/>
      <c r="GZ2757" s="69"/>
      <c r="HA2757" s="69"/>
      <c r="HB2757" s="69"/>
      <c r="HC2757" s="69"/>
      <c r="HD2757" s="69"/>
      <c r="HE2757" s="69"/>
      <c r="HF2757" s="69"/>
      <c r="HG2757" s="69"/>
      <c r="HH2757" s="69"/>
      <c r="HI2757" s="69"/>
      <c r="HJ2757" s="69"/>
      <c r="HK2757" s="69"/>
      <c r="HL2757" s="69"/>
      <c r="HM2757" s="69"/>
      <c r="HN2757" s="69"/>
      <c r="HO2757" s="69"/>
      <c r="HP2757" s="69"/>
      <c r="HQ2757" s="69"/>
      <c r="HR2757" s="69"/>
      <c r="HS2757" s="69"/>
      <c r="HT2757" s="69"/>
      <c r="HU2757" s="69"/>
      <c r="HV2757" s="69"/>
      <c r="HW2757" s="69"/>
      <c r="HX2757" s="69"/>
      <c r="HY2757" s="69"/>
      <c r="HZ2757" s="69"/>
      <c r="IA2757" s="69"/>
      <c r="IB2757" s="69"/>
      <c r="IC2757" s="69"/>
      <c r="ID2757" s="69"/>
      <c r="IE2757" s="69"/>
      <c r="IF2757" s="69"/>
      <c r="IG2757" s="69"/>
      <c r="IH2757" s="69"/>
      <c r="II2757" s="69"/>
      <c r="IJ2757" s="69"/>
      <c r="IK2757" s="69"/>
      <c r="IL2757" s="69"/>
      <c r="IM2757" s="69"/>
      <c r="IN2757" s="69"/>
    </row>
    <row r="2758" spans="1:248" s="70" customFormat="1" ht="15" customHeight="1" x14ac:dyDescent="0.2">
      <c r="A2758" s="112" t="s">
        <v>1629</v>
      </c>
      <c r="B2758" s="83">
        <v>52431</v>
      </c>
      <c r="C2758" s="52" t="s">
        <v>1631</v>
      </c>
      <c r="D2758" s="314">
        <v>28200</v>
      </c>
      <c r="E2758" s="69"/>
      <c r="F2758" s="69"/>
      <c r="G2758" s="69"/>
      <c r="H2758" s="69"/>
      <c r="I2758" s="69"/>
      <c r="J2758" s="69"/>
      <c r="N2758" s="69"/>
      <c r="O2758" s="69"/>
      <c r="P2758" s="69"/>
      <c r="Q2758" s="69"/>
      <c r="R2758" s="69"/>
      <c r="S2758" s="69"/>
      <c r="T2758" s="69"/>
      <c r="U2758" s="69"/>
      <c r="V2758" s="69"/>
      <c r="W2758" s="69"/>
      <c r="X2758" s="69"/>
      <c r="Y2758" s="69"/>
      <c r="Z2758" s="69"/>
      <c r="AA2758" s="69"/>
      <c r="AB2758" s="69"/>
      <c r="AC2758" s="69"/>
      <c r="AD2758" s="69"/>
      <c r="AE2758" s="69"/>
      <c r="AF2758" s="69"/>
      <c r="AG2758" s="69"/>
      <c r="AH2758" s="69"/>
      <c r="AI2758" s="69"/>
      <c r="AJ2758" s="69"/>
      <c r="AK2758" s="69"/>
      <c r="AL2758" s="69"/>
      <c r="AM2758" s="69"/>
      <c r="AN2758" s="69"/>
      <c r="AO2758" s="69"/>
      <c r="AP2758" s="69"/>
      <c r="AQ2758" s="69"/>
      <c r="AR2758" s="69"/>
      <c r="AS2758" s="69"/>
      <c r="AT2758" s="69"/>
      <c r="AU2758" s="69"/>
      <c r="AV2758" s="69"/>
      <c r="AW2758" s="69"/>
      <c r="AX2758" s="69"/>
      <c r="AY2758" s="69"/>
      <c r="AZ2758" s="69"/>
      <c r="BA2758" s="69"/>
      <c r="BB2758" s="69"/>
      <c r="BC2758" s="69"/>
      <c r="BD2758" s="69"/>
      <c r="BE2758" s="69"/>
      <c r="BF2758" s="69"/>
      <c r="BG2758" s="69"/>
      <c r="BH2758" s="69"/>
      <c r="BI2758" s="69"/>
      <c r="BJ2758" s="69"/>
      <c r="BK2758" s="69"/>
      <c r="BL2758" s="69"/>
      <c r="BM2758" s="69"/>
      <c r="BN2758" s="69"/>
      <c r="BO2758" s="69"/>
      <c r="BP2758" s="69"/>
      <c r="BQ2758" s="69"/>
      <c r="BR2758" s="69"/>
      <c r="BS2758" s="69"/>
      <c r="BT2758" s="69"/>
      <c r="BU2758" s="69"/>
      <c r="BV2758" s="69"/>
      <c r="BW2758" s="69"/>
      <c r="BX2758" s="69"/>
      <c r="BY2758" s="69"/>
      <c r="BZ2758" s="69"/>
      <c r="CA2758" s="69"/>
      <c r="CB2758" s="69"/>
      <c r="CC2758" s="69"/>
      <c r="CD2758" s="69"/>
      <c r="CE2758" s="69"/>
      <c r="CF2758" s="69"/>
      <c r="CG2758" s="69"/>
      <c r="CH2758" s="69"/>
      <c r="CI2758" s="69"/>
      <c r="CJ2758" s="69"/>
      <c r="CK2758" s="69"/>
      <c r="CL2758" s="69"/>
      <c r="CM2758" s="69"/>
      <c r="CN2758" s="69"/>
      <c r="CO2758" s="69"/>
      <c r="CP2758" s="69"/>
      <c r="CQ2758" s="69"/>
      <c r="CR2758" s="69"/>
      <c r="CS2758" s="69"/>
      <c r="CT2758" s="69"/>
      <c r="CU2758" s="69"/>
      <c r="CV2758" s="69"/>
      <c r="CW2758" s="69"/>
      <c r="CX2758" s="69"/>
      <c r="CY2758" s="69"/>
      <c r="CZ2758" s="69"/>
      <c r="DA2758" s="69"/>
      <c r="DB2758" s="69"/>
      <c r="DC2758" s="69"/>
      <c r="DD2758" s="69"/>
      <c r="DE2758" s="69"/>
      <c r="DF2758" s="69"/>
      <c r="DG2758" s="69"/>
      <c r="DH2758" s="69"/>
      <c r="DI2758" s="69"/>
      <c r="DJ2758" s="69"/>
      <c r="DK2758" s="69"/>
      <c r="DL2758" s="69"/>
      <c r="DM2758" s="69"/>
      <c r="DN2758" s="69"/>
      <c r="DO2758" s="69"/>
      <c r="DP2758" s="69"/>
      <c r="DQ2758" s="69"/>
      <c r="DR2758" s="69"/>
      <c r="DS2758" s="69"/>
      <c r="DT2758" s="69"/>
      <c r="DU2758" s="69"/>
      <c r="DV2758" s="69"/>
      <c r="DW2758" s="69"/>
      <c r="DX2758" s="69"/>
      <c r="DY2758" s="69"/>
      <c r="DZ2758" s="69"/>
      <c r="EA2758" s="69"/>
      <c r="EB2758" s="69"/>
      <c r="EC2758" s="69"/>
      <c r="ED2758" s="69"/>
      <c r="EE2758" s="69"/>
      <c r="EF2758" s="69"/>
      <c r="EG2758" s="69"/>
      <c r="EH2758" s="69"/>
      <c r="EI2758" s="69"/>
      <c r="EJ2758" s="69"/>
      <c r="EK2758" s="69"/>
      <c r="EL2758" s="69"/>
      <c r="EM2758" s="69"/>
      <c r="EN2758" s="69"/>
      <c r="EO2758" s="69"/>
      <c r="EP2758" s="69"/>
      <c r="EQ2758" s="69"/>
      <c r="ER2758" s="69"/>
      <c r="ES2758" s="69"/>
      <c r="ET2758" s="69"/>
      <c r="EU2758" s="69"/>
      <c r="EV2758" s="69"/>
      <c r="EW2758" s="69"/>
      <c r="EX2758" s="69"/>
      <c r="EY2758" s="69"/>
      <c r="EZ2758" s="69"/>
      <c r="FA2758" s="69"/>
      <c r="FB2758" s="69"/>
      <c r="FC2758" s="69"/>
      <c r="FD2758" s="69"/>
      <c r="FE2758" s="69"/>
      <c r="FF2758" s="69"/>
      <c r="FG2758" s="69"/>
      <c r="FH2758" s="69"/>
      <c r="FI2758" s="69"/>
      <c r="FJ2758" s="69"/>
      <c r="FK2758" s="69"/>
      <c r="FL2758" s="69"/>
      <c r="FM2758" s="69"/>
      <c r="FN2758" s="69"/>
      <c r="FO2758" s="69"/>
      <c r="FP2758" s="69"/>
      <c r="FQ2758" s="69"/>
      <c r="FR2758" s="69"/>
      <c r="FS2758" s="69"/>
      <c r="FT2758" s="69"/>
      <c r="FU2758" s="69"/>
      <c r="FV2758" s="69"/>
      <c r="FW2758" s="69"/>
      <c r="FX2758" s="69"/>
      <c r="FY2758" s="69"/>
      <c r="FZ2758" s="69"/>
      <c r="GA2758" s="69"/>
      <c r="GB2758" s="69"/>
      <c r="GC2758" s="69"/>
      <c r="GD2758" s="69"/>
      <c r="GE2758" s="69"/>
      <c r="GF2758" s="69"/>
      <c r="GG2758" s="69"/>
      <c r="GH2758" s="69"/>
      <c r="GI2758" s="69"/>
      <c r="GJ2758" s="69"/>
      <c r="GK2758" s="69"/>
      <c r="GL2758" s="69"/>
      <c r="GM2758" s="69"/>
      <c r="GN2758" s="69"/>
      <c r="GO2758" s="69"/>
      <c r="GP2758" s="69"/>
      <c r="GQ2758" s="69"/>
      <c r="GR2758" s="69"/>
      <c r="GS2758" s="69"/>
      <c r="GT2758" s="69"/>
      <c r="GU2758" s="69"/>
      <c r="GV2758" s="69"/>
      <c r="GW2758" s="69"/>
      <c r="GX2758" s="69"/>
      <c r="GY2758" s="69"/>
      <c r="GZ2758" s="69"/>
      <c r="HA2758" s="69"/>
      <c r="HB2758" s="69"/>
      <c r="HC2758" s="69"/>
      <c r="HD2758" s="69"/>
      <c r="HE2758" s="69"/>
      <c r="HF2758" s="69"/>
      <c r="HG2758" s="69"/>
      <c r="HH2758" s="69"/>
      <c r="HI2758" s="69"/>
      <c r="HJ2758" s="69"/>
      <c r="HK2758" s="69"/>
      <c r="HL2758" s="69"/>
      <c r="HM2758" s="69"/>
      <c r="HN2758" s="69"/>
      <c r="HO2758" s="69"/>
      <c r="HP2758" s="69"/>
      <c r="HQ2758" s="69"/>
      <c r="HR2758" s="69"/>
      <c r="HS2758" s="69"/>
      <c r="HT2758" s="69"/>
      <c r="HU2758" s="69"/>
      <c r="HV2758" s="69"/>
      <c r="HW2758" s="69"/>
      <c r="HX2758" s="69"/>
      <c r="HY2758" s="69"/>
      <c r="HZ2758" s="69"/>
      <c r="IA2758" s="69"/>
      <c r="IB2758" s="69"/>
      <c r="IC2758" s="69"/>
      <c r="ID2758" s="69"/>
      <c r="IE2758" s="69"/>
      <c r="IF2758" s="69"/>
      <c r="IG2758" s="69"/>
      <c r="IH2758" s="69"/>
      <c r="II2758" s="69"/>
      <c r="IJ2758" s="69"/>
      <c r="IK2758" s="69"/>
      <c r="IL2758" s="69"/>
      <c r="IM2758" s="69"/>
      <c r="IN2758" s="69"/>
    </row>
    <row r="2759" spans="1:248" s="70" customFormat="1" ht="15" customHeight="1" x14ac:dyDescent="0.2">
      <c r="A2759" s="33" t="s">
        <v>1632</v>
      </c>
      <c r="B2759" s="83">
        <v>52432</v>
      </c>
      <c r="C2759" s="34" t="s">
        <v>1633</v>
      </c>
      <c r="D2759" s="314">
        <v>35700</v>
      </c>
      <c r="E2759" s="69"/>
      <c r="F2759" s="69"/>
      <c r="G2759" s="69"/>
      <c r="H2759" s="69"/>
      <c r="I2759" s="69"/>
      <c r="J2759" s="69"/>
      <c r="N2759" s="69"/>
      <c r="O2759" s="69"/>
      <c r="P2759" s="69"/>
      <c r="Q2759" s="69"/>
      <c r="R2759" s="69"/>
      <c r="S2759" s="69"/>
      <c r="T2759" s="69"/>
      <c r="U2759" s="69"/>
      <c r="V2759" s="69"/>
      <c r="W2759" s="69"/>
      <c r="X2759" s="69"/>
      <c r="Y2759" s="69"/>
      <c r="Z2759" s="69"/>
      <c r="AA2759" s="69"/>
      <c r="AB2759" s="69"/>
      <c r="AC2759" s="69"/>
      <c r="AD2759" s="69"/>
      <c r="AE2759" s="69"/>
      <c r="AF2759" s="69"/>
      <c r="AG2759" s="69"/>
      <c r="AH2759" s="69"/>
      <c r="AI2759" s="69"/>
      <c r="AJ2759" s="69"/>
      <c r="AK2759" s="69"/>
      <c r="AL2759" s="69"/>
      <c r="AM2759" s="69"/>
      <c r="AN2759" s="69"/>
      <c r="AO2759" s="69"/>
      <c r="AP2759" s="69"/>
      <c r="AQ2759" s="69"/>
      <c r="AR2759" s="69"/>
      <c r="AS2759" s="69"/>
      <c r="AT2759" s="69"/>
      <c r="AU2759" s="69"/>
      <c r="AV2759" s="69"/>
      <c r="AW2759" s="69"/>
      <c r="AX2759" s="69"/>
      <c r="AY2759" s="69"/>
      <c r="AZ2759" s="69"/>
      <c r="BA2759" s="69"/>
      <c r="BB2759" s="69"/>
      <c r="BC2759" s="69"/>
      <c r="BD2759" s="69"/>
      <c r="BE2759" s="69"/>
      <c r="BF2759" s="69"/>
      <c r="BG2759" s="69"/>
      <c r="BH2759" s="69"/>
      <c r="BI2759" s="69"/>
      <c r="BJ2759" s="69"/>
      <c r="BK2759" s="69"/>
      <c r="BL2759" s="69"/>
      <c r="BM2759" s="69"/>
      <c r="BN2759" s="69"/>
      <c r="BO2759" s="69"/>
      <c r="BP2759" s="69"/>
      <c r="BQ2759" s="69"/>
      <c r="BR2759" s="69"/>
      <c r="BS2759" s="69"/>
      <c r="BT2759" s="69"/>
      <c r="BU2759" s="69"/>
      <c r="BV2759" s="69"/>
      <c r="BW2759" s="69"/>
      <c r="BX2759" s="69"/>
      <c r="BY2759" s="69"/>
      <c r="BZ2759" s="69"/>
      <c r="CA2759" s="69"/>
      <c r="CB2759" s="69"/>
      <c r="CC2759" s="69"/>
      <c r="CD2759" s="69"/>
      <c r="CE2759" s="69"/>
      <c r="CF2759" s="69"/>
      <c r="CG2759" s="69"/>
      <c r="CH2759" s="69"/>
      <c r="CI2759" s="69"/>
      <c r="CJ2759" s="69"/>
      <c r="CK2759" s="69"/>
      <c r="CL2759" s="69"/>
      <c r="CM2759" s="69"/>
      <c r="CN2759" s="69"/>
      <c r="CO2759" s="69"/>
      <c r="CP2759" s="69"/>
      <c r="CQ2759" s="69"/>
      <c r="CR2759" s="69"/>
      <c r="CS2759" s="69"/>
      <c r="CT2759" s="69"/>
      <c r="CU2759" s="69"/>
      <c r="CV2759" s="69"/>
      <c r="CW2759" s="69"/>
      <c r="CX2759" s="69"/>
      <c r="CY2759" s="69"/>
      <c r="CZ2759" s="69"/>
      <c r="DA2759" s="69"/>
      <c r="DB2759" s="69"/>
      <c r="DC2759" s="69"/>
      <c r="DD2759" s="69"/>
      <c r="DE2759" s="69"/>
      <c r="DF2759" s="69"/>
      <c r="DG2759" s="69"/>
      <c r="DH2759" s="69"/>
      <c r="DI2759" s="69"/>
      <c r="DJ2759" s="69"/>
      <c r="DK2759" s="69"/>
      <c r="DL2759" s="69"/>
      <c r="DM2759" s="69"/>
      <c r="DN2759" s="69"/>
      <c r="DO2759" s="69"/>
      <c r="DP2759" s="69"/>
      <c r="DQ2759" s="69"/>
      <c r="DR2759" s="69"/>
      <c r="DS2759" s="69"/>
      <c r="DT2759" s="69"/>
      <c r="DU2759" s="69"/>
      <c r="DV2759" s="69"/>
      <c r="DW2759" s="69"/>
      <c r="DX2759" s="69"/>
      <c r="DY2759" s="69"/>
      <c r="DZ2759" s="69"/>
      <c r="EA2759" s="69"/>
      <c r="EB2759" s="69"/>
      <c r="EC2759" s="69"/>
      <c r="ED2759" s="69"/>
      <c r="EE2759" s="69"/>
      <c r="EF2759" s="69"/>
      <c r="EG2759" s="69"/>
      <c r="EH2759" s="69"/>
      <c r="EI2759" s="69"/>
      <c r="EJ2759" s="69"/>
      <c r="EK2759" s="69"/>
      <c r="EL2759" s="69"/>
      <c r="EM2759" s="69"/>
      <c r="EN2759" s="69"/>
      <c r="EO2759" s="69"/>
      <c r="EP2759" s="69"/>
      <c r="EQ2759" s="69"/>
      <c r="ER2759" s="69"/>
      <c r="ES2759" s="69"/>
      <c r="ET2759" s="69"/>
      <c r="EU2759" s="69"/>
      <c r="EV2759" s="69"/>
      <c r="EW2759" s="69"/>
      <c r="EX2759" s="69"/>
      <c r="EY2759" s="69"/>
      <c r="EZ2759" s="69"/>
      <c r="FA2759" s="69"/>
      <c r="FB2759" s="69"/>
      <c r="FC2759" s="69"/>
      <c r="FD2759" s="69"/>
      <c r="FE2759" s="69"/>
      <c r="FF2759" s="69"/>
      <c r="FG2759" s="69"/>
      <c r="FH2759" s="69"/>
      <c r="FI2759" s="69"/>
      <c r="FJ2759" s="69"/>
      <c r="FK2759" s="69"/>
      <c r="FL2759" s="69"/>
      <c r="FM2759" s="69"/>
      <c r="FN2759" s="69"/>
      <c r="FO2759" s="69"/>
      <c r="FP2759" s="69"/>
      <c r="FQ2759" s="69"/>
      <c r="FR2759" s="69"/>
      <c r="FS2759" s="69"/>
      <c r="FT2759" s="69"/>
      <c r="FU2759" s="69"/>
      <c r="FV2759" s="69"/>
      <c r="FW2759" s="69"/>
      <c r="FX2759" s="69"/>
      <c r="FY2759" s="69"/>
      <c r="FZ2759" s="69"/>
      <c r="GA2759" s="69"/>
      <c r="GB2759" s="69"/>
      <c r="GC2759" s="69"/>
      <c r="GD2759" s="69"/>
      <c r="GE2759" s="69"/>
      <c r="GF2759" s="69"/>
      <c r="GG2759" s="69"/>
      <c r="GH2759" s="69"/>
      <c r="GI2759" s="69"/>
      <c r="GJ2759" s="69"/>
      <c r="GK2759" s="69"/>
      <c r="GL2759" s="69"/>
      <c r="GM2759" s="69"/>
      <c r="GN2759" s="69"/>
      <c r="GO2759" s="69"/>
      <c r="GP2759" s="69"/>
      <c r="GQ2759" s="69"/>
      <c r="GR2759" s="69"/>
      <c r="GS2759" s="69"/>
      <c r="GT2759" s="69"/>
      <c r="GU2759" s="69"/>
      <c r="GV2759" s="69"/>
      <c r="GW2759" s="69"/>
      <c r="GX2759" s="69"/>
      <c r="GY2759" s="69"/>
      <c r="GZ2759" s="69"/>
      <c r="HA2759" s="69"/>
      <c r="HB2759" s="69"/>
      <c r="HC2759" s="69"/>
      <c r="HD2759" s="69"/>
      <c r="HE2759" s="69"/>
      <c r="HF2759" s="69"/>
      <c r="HG2759" s="69"/>
      <c r="HH2759" s="69"/>
      <c r="HI2759" s="69"/>
      <c r="HJ2759" s="69"/>
      <c r="HK2759" s="69"/>
      <c r="HL2759" s="69"/>
      <c r="HM2759" s="69"/>
      <c r="HN2759" s="69"/>
      <c r="HO2759" s="69"/>
      <c r="HP2759" s="69"/>
      <c r="HQ2759" s="69"/>
      <c r="HR2759" s="69"/>
      <c r="HS2759" s="69"/>
      <c r="HT2759" s="69"/>
      <c r="HU2759" s="69"/>
      <c r="HV2759" s="69"/>
      <c r="HW2759" s="69"/>
      <c r="HX2759" s="69"/>
      <c r="HY2759" s="69"/>
      <c r="HZ2759" s="69"/>
      <c r="IA2759" s="69"/>
      <c r="IB2759" s="69"/>
      <c r="IC2759" s="69"/>
      <c r="ID2759" s="69"/>
      <c r="IE2759" s="69"/>
      <c r="IF2759" s="69"/>
      <c r="IG2759" s="69"/>
      <c r="IH2759" s="69"/>
      <c r="II2759" s="69"/>
      <c r="IJ2759" s="69"/>
      <c r="IK2759" s="69"/>
      <c r="IL2759" s="69"/>
      <c r="IM2759" s="69"/>
      <c r="IN2759" s="69"/>
    </row>
    <row r="2760" spans="1:248" s="70" customFormat="1" ht="15" customHeight="1" x14ac:dyDescent="0.2">
      <c r="A2760" s="33" t="s">
        <v>1632</v>
      </c>
      <c r="B2760" s="83">
        <v>52433</v>
      </c>
      <c r="C2760" s="34" t="s">
        <v>1634</v>
      </c>
      <c r="D2760" s="314">
        <v>32500</v>
      </c>
      <c r="E2760" s="69"/>
      <c r="F2760" s="69"/>
      <c r="G2760" s="69"/>
      <c r="H2760" s="69"/>
      <c r="I2760" s="69"/>
      <c r="J2760" s="69"/>
      <c r="N2760" s="69"/>
      <c r="O2760" s="69"/>
      <c r="P2760" s="69"/>
      <c r="Q2760" s="69"/>
      <c r="R2760" s="69"/>
      <c r="S2760" s="69"/>
      <c r="T2760" s="69"/>
      <c r="U2760" s="69"/>
      <c r="V2760" s="69"/>
      <c r="W2760" s="69"/>
      <c r="X2760" s="69"/>
      <c r="Y2760" s="69"/>
      <c r="Z2760" s="69"/>
      <c r="AA2760" s="69"/>
      <c r="AB2760" s="69"/>
      <c r="AC2760" s="69"/>
      <c r="AD2760" s="69"/>
      <c r="AE2760" s="69"/>
      <c r="AF2760" s="69"/>
      <c r="AG2760" s="69"/>
      <c r="AH2760" s="69"/>
      <c r="AI2760" s="69"/>
      <c r="AJ2760" s="69"/>
      <c r="AK2760" s="69"/>
      <c r="AL2760" s="69"/>
      <c r="AM2760" s="69"/>
      <c r="AN2760" s="69"/>
      <c r="AO2760" s="69"/>
      <c r="AP2760" s="69"/>
      <c r="AQ2760" s="69"/>
      <c r="AR2760" s="69"/>
      <c r="AS2760" s="69"/>
      <c r="AT2760" s="69"/>
      <c r="AU2760" s="69"/>
      <c r="AV2760" s="69"/>
      <c r="AW2760" s="69"/>
      <c r="AX2760" s="69"/>
      <c r="AY2760" s="69"/>
      <c r="AZ2760" s="69"/>
      <c r="BA2760" s="69"/>
      <c r="BB2760" s="69"/>
      <c r="BC2760" s="69"/>
      <c r="BD2760" s="69"/>
      <c r="BE2760" s="69"/>
      <c r="BF2760" s="69"/>
      <c r="BG2760" s="69"/>
      <c r="BH2760" s="69"/>
      <c r="BI2760" s="69"/>
      <c r="BJ2760" s="69"/>
      <c r="BK2760" s="69"/>
      <c r="BL2760" s="69"/>
      <c r="BM2760" s="69"/>
      <c r="BN2760" s="69"/>
      <c r="BO2760" s="69"/>
      <c r="BP2760" s="69"/>
      <c r="BQ2760" s="69"/>
      <c r="BR2760" s="69"/>
      <c r="BS2760" s="69"/>
      <c r="BT2760" s="69"/>
      <c r="BU2760" s="69"/>
      <c r="BV2760" s="69"/>
      <c r="BW2760" s="69"/>
      <c r="BX2760" s="69"/>
      <c r="BY2760" s="69"/>
      <c r="BZ2760" s="69"/>
      <c r="CA2760" s="69"/>
      <c r="CB2760" s="69"/>
      <c r="CC2760" s="69"/>
      <c r="CD2760" s="69"/>
      <c r="CE2760" s="69"/>
      <c r="CF2760" s="69"/>
      <c r="CG2760" s="69"/>
      <c r="CH2760" s="69"/>
      <c r="CI2760" s="69"/>
      <c r="CJ2760" s="69"/>
      <c r="CK2760" s="69"/>
      <c r="CL2760" s="69"/>
      <c r="CM2760" s="69"/>
      <c r="CN2760" s="69"/>
      <c r="CO2760" s="69"/>
      <c r="CP2760" s="69"/>
      <c r="CQ2760" s="69"/>
      <c r="CR2760" s="69"/>
      <c r="CS2760" s="69"/>
      <c r="CT2760" s="69"/>
      <c r="CU2760" s="69"/>
      <c r="CV2760" s="69"/>
      <c r="CW2760" s="69"/>
      <c r="CX2760" s="69"/>
      <c r="CY2760" s="69"/>
      <c r="CZ2760" s="69"/>
      <c r="DA2760" s="69"/>
      <c r="DB2760" s="69"/>
      <c r="DC2760" s="69"/>
      <c r="DD2760" s="69"/>
      <c r="DE2760" s="69"/>
      <c r="DF2760" s="69"/>
      <c r="DG2760" s="69"/>
      <c r="DH2760" s="69"/>
      <c r="DI2760" s="69"/>
      <c r="DJ2760" s="69"/>
      <c r="DK2760" s="69"/>
      <c r="DL2760" s="69"/>
      <c r="DM2760" s="69"/>
      <c r="DN2760" s="69"/>
      <c r="DO2760" s="69"/>
      <c r="DP2760" s="69"/>
      <c r="DQ2760" s="69"/>
      <c r="DR2760" s="69"/>
      <c r="DS2760" s="69"/>
      <c r="DT2760" s="69"/>
      <c r="DU2760" s="69"/>
      <c r="DV2760" s="69"/>
      <c r="DW2760" s="69"/>
      <c r="DX2760" s="69"/>
      <c r="DY2760" s="69"/>
      <c r="DZ2760" s="69"/>
      <c r="EA2760" s="69"/>
      <c r="EB2760" s="69"/>
      <c r="EC2760" s="69"/>
      <c r="ED2760" s="69"/>
      <c r="EE2760" s="69"/>
      <c r="EF2760" s="69"/>
      <c r="EG2760" s="69"/>
      <c r="EH2760" s="69"/>
      <c r="EI2760" s="69"/>
      <c r="EJ2760" s="69"/>
      <c r="EK2760" s="69"/>
      <c r="EL2760" s="69"/>
      <c r="EM2760" s="69"/>
      <c r="EN2760" s="69"/>
      <c r="EO2760" s="69"/>
      <c r="EP2760" s="69"/>
      <c r="EQ2760" s="69"/>
      <c r="ER2760" s="69"/>
      <c r="ES2760" s="69"/>
      <c r="ET2760" s="69"/>
      <c r="EU2760" s="69"/>
      <c r="EV2760" s="69"/>
      <c r="EW2760" s="69"/>
      <c r="EX2760" s="69"/>
      <c r="EY2760" s="69"/>
      <c r="EZ2760" s="69"/>
      <c r="FA2760" s="69"/>
      <c r="FB2760" s="69"/>
      <c r="FC2760" s="69"/>
      <c r="FD2760" s="69"/>
      <c r="FE2760" s="69"/>
      <c r="FF2760" s="69"/>
      <c r="FG2760" s="69"/>
      <c r="FH2760" s="69"/>
      <c r="FI2760" s="69"/>
      <c r="FJ2760" s="69"/>
      <c r="FK2760" s="69"/>
      <c r="FL2760" s="69"/>
      <c r="FM2760" s="69"/>
      <c r="FN2760" s="69"/>
      <c r="FO2760" s="69"/>
      <c r="FP2760" s="69"/>
      <c r="FQ2760" s="69"/>
      <c r="FR2760" s="69"/>
      <c r="FS2760" s="69"/>
      <c r="FT2760" s="69"/>
      <c r="FU2760" s="69"/>
      <c r="FV2760" s="69"/>
      <c r="FW2760" s="69"/>
      <c r="FX2760" s="69"/>
      <c r="FY2760" s="69"/>
      <c r="FZ2760" s="69"/>
      <c r="GA2760" s="69"/>
      <c r="GB2760" s="69"/>
      <c r="GC2760" s="69"/>
      <c r="GD2760" s="69"/>
      <c r="GE2760" s="69"/>
      <c r="GF2760" s="69"/>
      <c r="GG2760" s="69"/>
      <c r="GH2760" s="69"/>
      <c r="GI2760" s="69"/>
      <c r="GJ2760" s="69"/>
      <c r="GK2760" s="69"/>
      <c r="GL2760" s="69"/>
      <c r="GM2760" s="69"/>
      <c r="GN2760" s="69"/>
      <c r="GO2760" s="69"/>
      <c r="GP2760" s="69"/>
      <c r="GQ2760" s="69"/>
      <c r="GR2760" s="69"/>
      <c r="GS2760" s="69"/>
      <c r="GT2760" s="69"/>
      <c r="GU2760" s="69"/>
      <c r="GV2760" s="69"/>
      <c r="GW2760" s="69"/>
      <c r="GX2760" s="69"/>
      <c r="GY2760" s="69"/>
      <c r="GZ2760" s="69"/>
      <c r="HA2760" s="69"/>
      <c r="HB2760" s="69"/>
      <c r="HC2760" s="69"/>
      <c r="HD2760" s="69"/>
      <c r="HE2760" s="69"/>
      <c r="HF2760" s="69"/>
      <c r="HG2760" s="69"/>
      <c r="HH2760" s="69"/>
      <c r="HI2760" s="69"/>
      <c r="HJ2760" s="69"/>
      <c r="HK2760" s="69"/>
      <c r="HL2760" s="69"/>
      <c r="HM2760" s="69"/>
      <c r="HN2760" s="69"/>
      <c r="HO2760" s="69"/>
      <c r="HP2760" s="69"/>
      <c r="HQ2760" s="69"/>
      <c r="HR2760" s="69"/>
      <c r="HS2760" s="69"/>
      <c r="HT2760" s="69"/>
      <c r="HU2760" s="69"/>
      <c r="HV2760" s="69"/>
      <c r="HW2760" s="69"/>
      <c r="HX2760" s="69"/>
      <c r="HY2760" s="69"/>
      <c r="HZ2760" s="69"/>
      <c r="IA2760" s="69"/>
      <c r="IB2760" s="69"/>
      <c r="IC2760" s="69"/>
      <c r="ID2760" s="69"/>
      <c r="IE2760" s="69"/>
      <c r="IF2760" s="69"/>
      <c r="IG2760" s="69"/>
      <c r="IH2760" s="69"/>
      <c r="II2760" s="69"/>
      <c r="IJ2760" s="69"/>
      <c r="IK2760" s="69"/>
      <c r="IL2760" s="69"/>
      <c r="IM2760" s="69"/>
      <c r="IN2760" s="69"/>
    </row>
    <row r="2761" spans="1:248" s="70" customFormat="1" ht="15" customHeight="1" x14ac:dyDescent="0.2">
      <c r="A2761" s="33" t="s">
        <v>1632</v>
      </c>
      <c r="B2761" s="83">
        <v>52434</v>
      </c>
      <c r="C2761" s="34" t="s">
        <v>1635</v>
      </c>
      <c r="D2761" s="314">
        <v>35500</v>
      </c>
      <c r="E2761" s="69"/>
      <c r="F2761" s="69"/>
      <c r="G2761" s="69"/>
      <c r="H2761" s="69"/>
      <c r="I2761" s="69"/>
      <c r="J2761" s="69"/>
      <c r="N2761" s="69"/>
      <c r="O2761" s="69"/>
      <c r="P2761" s="69"/>
      <c r="Q2761" s="69"/>
      <c r="R2761" s="69"/>
      <c r="S2761" s="69"/>
      <c r="T2761" s="69"/>
      <c r="U2761" s="69"/>
      <c r="V2761" s="69"/>
      <c r="W2761" s="69"/>
      <c r="X2761" s="69"/>
      <c r="Y2761" s="69"/>
      <c r="Z2761" s="69"/>
      <c r="AA2761" s="69"/>
      <c r="AB2761" s="69"/>
      <c r="AC2761" s="69"/>
      <c r="AD2761" s="69"/>
      <c r="AE2761" s="69"/>
      <c r="AF2761" s="69"/>
      <c r="AG2761" s="69"/>
      <c r="AH2761" s="69"/>
      <c r="AI2761" s="69"/>
      <c r="AJ2761" s="69"/>
      <c r="AK2761" s="69"/>
      <c r="AL2761" s="69"/>
      <c r="AM2761" s="69"/>
      <c r="AN2761" s="69"/>
      <c r="AO2761" s="69"/>
      <c r="AP2761" s="69"/>
      <c r="AQ2761" s="69"/>
      <c r="AR2761" s="69"/>
      <c r="AS2761" s="69"/>
      <c r="AT2761" s="69"/>
      <c r="AU2761" s="69"/>
      <c r="AV2761" s="69"/>
      <c r="AW2761" s="69"/>
      <c r="AX2761" s="69"/>
      <c r="AY2761" s="69"/>
      <c r="AZ2761" s="69"/>
      <c r="BA2761" s="69"/>
      <c r="BB2761" s="69"/>
      <c r="BC2761" s="69"/>
      <c r="BD2761" s="69"/>
      <c r="BE2761" s="69"/>
      <c r="BF2761" s="69"/>
      <c r="BG2761" s="69"/>
      <c r="BH2761" s="69"/>
      <c r="BI2761" s="69"/>
      <c r="BJ2761" s="69"/>
      <c r="BK2761" s="69"/>
      <c r="BL2761" s="69"/>
      <c r="BM2761" s="69"/>
      <c r="BN2761" s="69"/>
      <c r="BO2761" s="69"/>
      <c r="BP2761" s="69"/>
      <c r="BQ2761" s="69"/>
      <c r="BR2761" s="69"/>
      <c r="BS2761" s="69"/>
      <c r="BT2761" s="69"/>
      <c r="BU2761" s="69"/>
      <c r="BV2761" s="69"/>
      <c r="BW2761" s="69"/>
      <c r="BX2761" s="69"/>
      <c r="BY2761" s="69"/>
      <c r="BZ2761" s="69"/>
      <c r="CA2761" s="69"/>
      <c r="CB2761" s="69"/>
      <c r="CC2761" s="69"/>
      <c r="CD2761" s="69"/>
      <c r="CE2761" s="69"/>
      <c r="CF2761" s="69"/>
      <c r="CG2761" s="69"/>
      <c r="CH2761" s="69"/>
      <c r="CI2761" s="69"/>
      <c r="CJ2761" s="69"/>
      <c r="CK2761" s="69"/>
      <c r="CL2761" s="69"/>
      <c r="CM2761" s="69"/>
      <c r="CN2761" s="69"/>
      <c r="CO2761" s="69"/>
      <c r="CP2761" s="69"/>
      <c r="CQ2761" s="69"/>
      <c r="CR2761" s="69"/>
      <c r="CS2761" s="69"/>
      <c r="CT2761" s="69"/>
      <c r="CU2761" s="69"/>
      <c r="CV2761" s="69"/>
      <c r="CW2761" s="69"/>
      <c r="CX2761" s="69"/>
      <c r="CY2761" s="69"/>
      <c r="CZ2761" s="69"/>
      <c r="DA2761" s="69"/>
      <c r="DB2761" s="69"/>
      <c r="DC2761" s="69"/>
      <c r="DD2761" s="69"/>
      <c r="DE2761" s="69"/>
      <c r="DF2761" s="69"/>
      <c r="DG2761" s="69"/>
      <c r="DH2761" s="69"/>
      <c r="DI2761" s="69"/>
      <c r="DJ2761" s="69"/>
      <c r="DK2761" s="69"/>
      <c r="DL2761" s="69"/>
      <c r="DM2761" s="69"/>
      <c r="DN2761" s="69"/>
      <c r="DO2761" s="69"/>
      <c r="DP2761" s="69"/>
      <c r="DQ2761" s="69"/>
      <c r="DR2761" s="69"/>
      <c r="DS2761" s="69"/>
      <c r="DT2761" s="69"/>
      <c r="DU2761" s="69"/>
      <c r="DV2761" s="69"/>
      <c r="DW2761" s="69"/>
      <c r="DX2761" s="69"/>
      <c r="DY2761" s="69"/>
      <c r="DZ2761" s="69"/>
      <c r="EA2761" s="69"/>
      <c r="EB2761" s="69"/>
      <c r="EC2761" s="69"/>
      <c r="ED2761" s="69"/>
      <c r="EE2761" s="69"/>
      <c r="EF2761" s="69"/>
      <c r="EG2761" s="69"/>
      <c r="EH2761" s="69"/>
      <c r="EI2761" s="69"/>
      <c r="EJ2761" s="69"/>
      <c r="EK2761" s="69"/>
      <c r="EL2761" s="69"/>
      <c r="EM2761" s="69"/>
      <c r="EN2761" s="69"/>
      <c r="EO2761" s="69"/>
      <c r="EP2761" s="69"/>
      <c r="EQ2761" s="69"/>
      <c r="ER2761" s="69"/>
      <c r="ES2761" s="69"/>
      <c r="ET2761" s="69"/>
      <c r="EU2761" s="69"/>
      <c r="EV2761" s="69"/>
      <c r="EW2761" s="69"/>
      <c r="EX2761" s="69"/>
      <c r="EY2761" s="69"/>
      <c r="EZ2761" s="69"/>
      <c r="FA2761" s="69"/>
      <c r="FB2761" s="69"/>
      <c r="FC2761" s="69"/>
      <c r="FD2761" s="69"/>
      <c r="FE2761" s="69"/>
      <c r="FF2761" s="69"/>
      <c r="FG2761" s="69"/>
      <c r="FH2761" s="69"/>
      <c r="FI2761" s="69"/>
      <c r="FJ2761" s="69"/>
      <c r="FK2761" s="69"/>
      <c r="FL2761" s="69"/>
      <c r="FM2761" s="69"/>
      <c r="FN2761" s="69"/>
      <c r="FO2761" s="69"/>
      <c r="FP2761" s="69"/>
      <c r="FQ2761" s="69"/>
      <c r="FR2761" s="69"/>
      <c r="FS2761" s="69"/>
      <c r="FT2761" s="69"/>
      <c r="FU2761" s="69"/>
      <c r="FV2761" s="69"/>
      <c r="FW2761" s="69"/>
      <c r="FX2761" s="69"/>
      <c r="FY2761" s="69"/>
      <c r="FZ2761" s="69"/>
      <c r="GA2761" s="69"/>
      <c r="GB2761" s="69"/>
      <c r="GC2761" s="69"/>
      <c r="GD2761" s="69"/>
      <c r="GE2761" s="69"/>
      <c r="GF2761" s="69"/>
      <c r="GG2761" s="69"/>
      <c r="GH2761" s="69"/>
      <c r="GI2761" s="69"/>
      <c r="GJ2761" s="69"/>
      <c r="GK2761" s="69"/>
      <c r="GL2761" s="69"/>
      <c r="GM2761" s="69"/>
      <c r="GN2761" s="69"/>
      <c r="GO2761" s="69"/>
      <c r="GP2761" s="69"/>
      <c r="GQ2761" s="69"/>
      <c r="GR2761" s="69"/>
      <c r="GS2761" s="69"/>
      <c r="GT2761" s="69"/>
      <c r="GU2761" s="69"/>
      <c r="GV2761" s="69"/>
      <c r="GW2761" s="69"/>
      <c r="GX2761" s="69"/>
      <c r="GY2761" s="69"/>
      <c r="GZ2761" s="69"/>
      <c r="HA2761" s="69"/>
      <c r="HB2761" s="69"/>
      <c r="HC2761" s="69"/>
      <c r="HD2761" s="69"/>
      <c r="HE2761" s="69"/>
      <c r="HF2761" s="69"/>
      <c r="HG2761" s="69"/>
      <c r="HH2761" s="69"/>
      <c r="HI2761" s="69"/>
      <c r="HJ2761" s="69"/>
      <c r="HK2761" s="69"/>
      <c r="HL2761" s="69"/>
      <c r="HM2761" s="69"/>
      <c r="HN2761" s="69"/>
      <c r="HO2761" s="69"/>
      <c r="HP2761" s="69"/>
      <c r="HQ2761" s="69"/>
      <c r="HR2761" s="69"/>
      <c r="HS2761" s="69"/>
      <c r="HT2761" s="69"/>
      <c r="HU2761" s="69"/>
      <c r="HV2761" s="69"/>
      <c r="HW2761" s="69"/>
      <c r="HX2761" s="69"/>
      <c r="HY2761" s="69"/>
      <c r="HZ2761" s="69"/>
      <c r="IA2761" s="69"/>
      <c r="IB2761" s="69"/>
      <c r="IC2761" s="69"/>
      <c r="ID2761" s="69"/>
      <c r="IE2761" s="69"/>
      <c r="IF2761" s="69"/>
      <c r="IG2761" s="69"/>
      <c r="IH2761" s="69"/>
      <c r="II2761" s="69"/>
      <c r="IJ2761" s="69"/>
      <c r="IK2761" s="69"/>
      <c r="IL2761" s="69"/>
      <c r="IM2761" s="69"/>
      <c r="IN2761" s="69"/>
    </row>
    <row r="2762" spans="1:248" s="70" customFormat="1" ht="15" customHeight="1" x14ac:dyDescent="0.2">
      <c r="A2762" s="33" t="s">
        <v>1632</v>
      </c>
      <c r="B2762" s="83">
        <v>52435</v>
      </c>
      <c r="C2762" s="34" t="s">
        <v>1636</v>
      </c>
      <c r="D2762" s="314">
        <v>29750</v>
      </c>
      <c r="E2762" s="69"/>
      <c r="F2762" s="69"/>
      <c r="G2762" s="69"/>
      <c r="H2762" s="69"/>
      <c r="I2762" s="69"/>
      <c r="J2762" s="69"/>
      <c r="N2762" s="69"/>
      <c r="O2762" s="69"/>
      <c r="P2762" s="69"/>
      <c r="Q2762" s="69"/>
      <c r="R2762" s="69"/>
      <c r="S2762" s="69"/>
      <c r="T2762" s="69"/>
      <c r="U2762" s="69"/>
      <c r="V2762" s="69"/>
      <c r="W2762" s="69"/>
      <c r="X2762" s="69"/>
      <c r="Y2762" s="69"/>
      <c r="Z2762" s="69"/>
      <c r="AA2762" s="69"/>
      <c r="AB2762" s="69"/>
      <c r="AC2762" s="69"/>
      <c r="AD2762" s="69"/>
      <c r="AE2762" s="69"/>
      <c r="AF2762" s="69"/>
      <c r="AG2762" s="69"/>
      <c r="AH2762" s="69"/>
      <c r="AI2762" s="69"/>
      <c r="AJ2762" s="69"/>
      <c r="AK2762" s="69"/>
      <c r="AL2762" s="69"/>
      <c r="AM2762" s="69"/>
      <c r="AN2762" s="69"/>
      <c r="AO2762" s="69"/>
      <c r="AP2762" s="69"/>
      <c r="AQ2762" s="69"/>
      <c r="AR2762" s="69"/>
      <c r="AS2762" s="69"/>
      <c r="AT2762" s="69"/>
      <c r="AU2762" s="69"/>
      <c r="AV2762" s="69"/>
      <c r="AW2762" s="69"/>
      <c r="AX2762" s="69"/>
      <c r="AY2762" s="69"/>
      <c r="AZ2762" s="69"/>
      <c r="BA2762" s="69"/>
      <c r="BB2762" s="69"/>
      <c r="BC2762" s="69"/>
      <c r="BD2762" s="69"/>
      <c r="BE2762" s="69"/>
      <c r="BF2762" s="69"/>
      <c r="BG2762" s="69"/>
      <c r="BH2762" s="69"/>
      <c r="BI2762" s="69"/>
      <c r="BJ2762" s="69"/>
      <c r="BK2762" s="69"/>
      <c r="BL2762" s="69"/>
      <c r="BM2762" s="69"/>
      <c r="BN2762" s="69"/>
      <c r="BO2762" s="69"/>
      <c r="BP2762" s="69"/>
      <c r="BQ2762" s="69"/>
      <c r="BR2762" s="69"/>
      <c r="BS2762" s="69"/>
      <c r="BT2762" s="69"/>
      <c r="BU2762" s="69"/>
      <c r="BV2762" s="69"/>
      <c r="BW2762" s="69"/>
      <c r="BX2762" s="69"/>
      <c r="BY2762" s="69"/>
      <c r="BZ2762" s="69"/>
      <c r="CA2762" s="69"/>
      <c r="CB2762" s="69"/>
      <c r="CC2762" s="69"/>
      <c r="CD2762" s="69"/>
      <c r="CE2762" s="69"/>
      <c r="CF2762" s="69"/>
      <c r="CG2762" s="69"/>
      <c r="CH2762" s="69"/>
      <c r="CI2762" s="69"/>
      <c r="CJ2762" s="69"/>
      <c r="CK2762" s="69"/>
      <c r="CL2762" s="69"/>
      <c r="CM2762" s="69"/>
      <c r="CN2762" s="69"/>
      <c r="CO2762" s="69"/>
      <c r="CP2762" s="69"/>
      <c r="CQ2762" s="69"/>
      <c r="CR2762" s="69"/>
      <c r="CS2762" s="69"/>
      <c r="CT2762" s="69"/>
      <c r="CU2762" s="69"/>
      <c r="CV2762" s="69"/>
      <c r="CW2762" s="69"/>
      <c r="CX2762" s="69"/>
      <c r="CY2762" s="69"/>
      <c r="CZ2762" s="69"/>
      <c r="DA2762" s="69"/>
      <c r="DB2762" s="69"/>
      <c r="DC2762" s="69"/>
      <c r="DD2762" s="69"/>
      <c r="DE2762" s="69"/>
      <c r="DF2762" s="69"/>
      <c r="DG2762" s="69"/>
      <c r="DH2762" s="69"/>
      <c r="DI2762" s="69"/>
      <c r="DJ2762" s="69"/>
      <c r="DK2762" s="69"/>
      <c r="DL2762" s="69"/>
      <c r="DM2762" s="69"/>
      <c r="DN2762" s="69"/>
      <c r="DO2762" s="69"/>
      <c r="DP2762" s="69"/>
      <c r="DQ2762" s="69"/>
      <c r="DR2762" s="69"/>
      <c r="DS2762" s="69"/>
      <c r="DT2762" s="69"/>
      <c r="DU2762" s="69"/>
      <c r="DV2762" s="69"/>
      <c r="DW2762" s="69"/>
      <c r="DX2762" s="69"/>
      <c r="DY2762" s="69"/>
      <c r="DZ2762" s="69"/>
      <c r="EA2762" s="69"/>
      <c r="EB2762" s="69"/>
      <c r="EC2762" s="69"/>
      <c r="ED2762" s="69"/>
      <c r="EE2762" s="69"/>
      <c r="EF2762" s="69"/>
      <c r="EG2762" s="69"/>
      <c r="EH2762" s="69"/>
      <c r="EI2762" s="69"/>
      <c r="EJ2762" s="69"/>
      <c r="EK2762" s="69"/>
      <c r="EL2762" s="69"/>
      <c r="EM2762" s="69"/>
      <c r="EN2762" s="69"/>
      <c r="EO2762" s="69"/>
      <c r="EP2762" s="69"/>
      <c r="EQ2762" s="69"/>
      <c r="ER2762" s="69"/>
      <c r="ES2762" s="69"/>
      <c r="ET2762" s="69"/>
      <c r="EU2762" s="69"/>
      <c r="EV2762" s="69"/>
      <c r="EW2762" s="69"/>
      <c r="EX2762" s="69"/>
      <c r="EY2762" s="69"/>
      <c r="EZ2762" s="69"/>
      <c r="FA2762" s="69"/>
      <c r="FB2762" s="69"/>
      <c r="FC2762" s="69"/>
      <c r="FD2762" s="69"/>
      <c r="FE2762" s="69"/>
      <c r="FF2762" s="69"/>
      <c r="FG2762" s="69"/>
      <c r="FH2762" s="69"/>
      <c r="FI2762" s="69"/>
      <c r="FJ2762" s="69"/>
      <c r="FK2762" s="69"/>
      <c r="FL2762" s="69"/>
      <c r="FM2762" s="69"/>
      <c r="FN2762" s="69"/>
      <c r="FO2762" s="69"/>
      <c r="FP2762" s="69"/>
      <c r="FQ2762" s="69"/>
      <c r="FR2762" s="69"/>
      <c r="FS2762" s="69"/>
      <c r="FT2762" s="69"/>
      <c r="FU2762" s="69"/>
      <c r="FV2762" s="69"/>
      <c r="FW2762" s="69"/>
      <c r="FX2762" s="69"/>
      <c r="FY2762" s="69"/>
      <c r="FZ2762" s="69"/>
      <c r="GA2762" s="69"/>
      <c r="GB2762" s="69"/>
      <c r="GC2762" s="69"/>
      <c r="GD2762" s="69"/>
      <c r="GE2762" s="69"/>
      <c r="GF2762" s="69"/>
      <c r="GG2762" s="69"/>
      <c r="GH2762" s="69"/>
      <c r="GI2762" s="69"/>
      <c r="GJ2762" s="69"/>
      <c r="GK2762" s="69"/>
      <c r="GL2762" s="69"/>
      <c r="GM2762" s="69"/>
      <c r="GN2762" s="69"/>
      <c r="GO2762" s="69"/>
      <c r="GP2762" s="69"/>
      <c r="GQ2762" s="69"/>
      <c r="GR2762" s="69"/>
      <c r="GS2762" s="69"/>
      <c r="GT2762" s="69"/>
      <c r="GU2762" s="69"/>
      <c r="GV2762" s="69"/>
      <c r="GW2762" s="69"/>
      <c r="GX2762" s="69"/>
      <c r="GY2762" s="69"/>
      <c r="GZ2762" s="69"/>
      <c r="HA2762" s="69"/>
      <c r="HB2762" s="69"/>
      <c r="HC2762" s="69"/>
      <c r="HD2762" s="69"/>
      <c r="HE2762" s="69"/>
      <c r="HF2762" s="69"/>
      <c r="HG2762" s="69"/>
      <c r="HH2762" s="69"/>
      <c r="HI2762" s="69"/>
      <c r="HJ2762" s="69"/>
      <c r="HK2762" s="69"/>
      <c r="HL2762" s="69"/>
      <c r="HM2762" s="69"/>
      <c r="HN2762" s="69"/>
      <c r="HO2762" s="69"/>
      <c r="HP2762" s="69"/>
      <c r="HQ2762" s="69"/>
      <c r="HR2762" s="69"/>
      <c r="HS2762" s="69"/>
      <c r="HT2762" s="69"/>
      <c r="HU2762" s="69"/>
      <c r="HV2762" s="69"/>
      <c r="HW2762" s="69"/>
      <c r="HX2762" s="69"/>
      <c r="HY2762" s="69"/>
      <c r="HZ2762" s="69"/>
      <c r="IA2762" s="69"/>
      <c r="IB2762" s="69"/>
      <c r="IC2762" s="69"/>
      <c r="ID2762" s="69"/>
      <c r="IE2762" s="69"/>
      <c r="IF2762" s="69"/>
      <c r="IG2762" s="69"/>
      <c r="IH2762" s="69"/>
      <c r="II2762" s="69"/>
      <c r="IJ2762" s="69"/>
      <c r="IK2762" s="69"/>
      <c r="IL2762" s="69"/>
      <c r="IM2762" s="69"/>
      <c r="IN2762" s="69"/>
    </row>
    <row r="2763" spans="1:248" s="70" customFormat="1" ht="15.95" customHeight="1" x14ac:dyDescent="0.2">
      <c r="A2763" s="33" t="s">
        <v>1632</v>
      </c>
      <c r="B2763" s="83">
        <v>52436</v>
      </c>
      <c r="C2763" s="34" t="s">
        <v>1637</v>
      </c>
      <c r="D2763" s="314">
        <v>34150</v>
      </c>
      <c r="E2763" s="69"/>
      <c r="F2763" s="69"/>
      <c r="G2763" s="69"/>
      <c r="H2763" s="69"/>
      <c r="I2763" s="69"/>
      <c r="J2763" s="69"/>
      <c r="N2763" s="69"/>
      <c r="O2763" s="69"/>
      <c r="P2763" s="69"/>
      <c r="Q2763" s="69"/>
      <c r="R2763" s="69"/>
      <c r="S2763" s="69"/>
      <c r="T2763" s="69"/>
      <c r="U2763" s="69"/>
      <c r="V2763" s="69"/>
      <c r="W2763" s="69"/>
      <c r="X2763" s="69"/>
      <c r="Y2763" s="69"/>
      <c r="Z2763" s="69"/>
      <c r="AA2763" s="69"/>
      <c r="AB2763" s="69"/>
      <c r="AC2763" s="69"/>
      <c r="AD2763" s="69"/>
      <c r="AE2763" s="69"/>
      <c r="AF2763" s="69"/>
      <c r="AG2763" s="69"/>
      <c r="AH2763" s="69"/>
      <c r="AI2763" s="69"/>
      <c r="AJ2763" s="69"/>
      <c r="AK2763" s="69"/>
      <c r="AL2763" s="69"/>
      <c r="AM2763" s="69"/>
      <c r="AN2763" s="69"/>
      <c r="AO2763" s="69"/>
      <c r="AP2763" s="69"/>
      <c r="AQ2763" s="69"/>
      <c r="AR2763" s="69"/>
      <c r="AS2763" s="69"/>
      <c r="AT2763" s="69"/>
      <c r="AU2763" s="69"/>
      <c r="AV2763" s="69"/>
      <c r="AW2763" s="69"/>
      <c r="AX2763" s="69"/>
      <c r="AY2763" s="69"/>
      <c r="AZ2763" s="69"/>
      <c r="BA2763" s="69"/>
      <c r="BB2763" s="69"/>
      <c r="BC2763" s="69"/>
      <c r="BD2763" s="69"/>
      <c r="BE2763" s="69"/>
      <c r="BF2763" s="69"/>
      <c r="BG2763" s="69"/>
      <c r="BH2763" s="69"/>
      <c r="BI2763" s="69"/>
      <c r="BJ2763" s="69"/>
      <c r="BK2763" s="69"/>
      <c r="BL2763" s="69"/>
      <c r="BM2763" s="69"/>
      <c r="BN2763" s="69"/>
      <c r="BO2763" s="69"/>
      <c r="BP2763" s="69"/>
      <c r="BQ2763" s="69"/>
      <c r="BR2763" s="69"/>
      <c r="BS2763" s="69"/>
      <c r="BT2763" s="69"/>
      <c r="BU2763" s="69"/>
      <c r="BV2763" s="69"/>
      <c r="BW2763" s="69"/>
      <c r="BX2763" s="69"/>
      <c r="BY2763" s="69"/>
      <c r="BZ2763" s="69"/>
      <c r="CA2763" s="69"/>
      <c r="CB2763" s="69"/>
      <c r="CC2763" s="69"/>
      <c r="CD2763" s="69"/>
      <c r="CE2763" s="69"/>
      <c r="CF2763" s="69"/>
      <c r="CG2763" s="69"/>
      <c r="CH2763" s="69"/>
      <c r="CI2763" s="69"/>
      <c r="CJ2763" s="69"/>
      <c r="CK2763" s="69"/>
      <c r="CL2763" s="69"/>
      <c r="CM2763" s="69"/>
      <c r="CN2763" s="69"/>
      <c r="CO2763" s="69"/>
      <c r="CP2763" s="69"/>
      <c r="CQ2763" s="69"/>
      <c r="CR2763" s="69"/>
      <c r="CS2763" s="69"/>
      <c r="CT2763" s="69"/>
      <c r="CU2763" s="69"/>
      <c r="CV2763" s="69"/>
      <c r="CW2763" s="69"/>
      <c r="CX2763" s="69"/>
      <c r="CY2763" s="69"/>
      <c r="CZ2763" s="69"/>
      <c r="DA2763" s="69"/>
      <c r="DB2763" s="69"/>
      <c r="DC2763" s="69"/>
      <c r="DD2763" s="69"/>
      <c r="DE2763" s="69"/>
      <c r="DF2763" s="69"/>
      <c r="DG2763" s="69"/>
      <c r="DH2763" s="69"/>
      <c r="DI2763" s="69"/>
      <c r="DJ2763" s="69"/>
      <c r="DK2763" s="69"/>
      <c r="DL2763" s="69"/>
      <c r="DM2763" s="69"/>
      <c r="DN2763" s="69"/>
      <c r="DO2763" s="69"/>
      <c r="DP2763" s="69"/>
      <c r="DQ2763" s="69"/>
      <c r="DR2763" s="69"/>
      <c r="DS2763" s="69"/>
      <c r="DT2763" s="69"/>
      <c r="DU2763" s="69"/>
      <c r="DV2763" s="69"/>
      <c r="DW2763" s="69"/>
      <c r="DX2763" s="69"/>
      <c r="DY2763" s="69"/>
      <c r="DZ2763" s="69"/>
      <c r="EA2763" s="69"/>
      <c r="EB2763" s="69"/>
      <c r="EC2763" s="69"/>
      <c r="ED2763" s="69"/>
      <c r="EE2763" s="69"/>
      <c r="EF2763" s="69"/>
      <c r="EG2763" s="69"/>
      <c r="EH2763" s="69"/>
      <c r="EI2763" s="69"/>
      <c r="EJ2763" s="69"/>
      <c r="EK2763" s="69"/>
      <c r="EL2763" s="69"/>
      <c r="EM2763" s="69"/>
      <c r="EN2763" s="69"/>
      <c r="EO2763" s="69"/>
      <c r="EP2763" s="69"/>
      <c r="EQ2763" s="69"/>
      <c r="ER2763" s="69"/>
      <c r="ES2763" s="69"/>
      <c r="ET2763" s="69"/>
      <c r="EU2763" s="69"/>
      <c r="EV2763" s="69"/>
      <c r="EW2763" s="69"/>
      <c r="EX2763" s="69"/>
      <c r="EY2763" s="69"/>
      <c r="EZ2763" s="69"/>
      <c r="FA2763" s="69"/>
      <c r="FB2763" s="69"/>
      <c r="FC2763" s="69"/>
      <c r="FD2763" s="69"/>
      <c r="FE2763" s="69"/>
      <c r="FF2763" s="69"/>
      <c r="FG2763" s="69"/>
      <c r="FH2763" s="69"/>
      <c r="FI2763" s="69"/>
      <c r="FJ2763" s="69"/>
      <c r="FK2763" s="69"/>
      <c r="FL2763" s="69"/>
      <c r="FM2763" s="69"/>
      <c r="FN2763" s="69"/>
      <c r="FO2763" s="69"/>
      <c r="FP2763" s="69"/>
      <c r="FQ2763" s="69"/>
      <c r="FR2763" s="69"/>
      <c r="FS2763" s="69"/>
      <c r="FT2763" s="69"/>
      <c r="FU2763" s="69"/>
      <c r="FV2763" s="69"/>
      <c r="FW2763" s="69"/>
      <c r="FX2763" s="69"/>
      <c r="FY2763" s="69"/>
      <c r="FZ2763" s="69"/>
      <c r="GA2763" s="69"/>
      <c r="GB2763" s="69"/>
      <c r="GC2763" s="69"/>
      <c r="GD2763" s="69"/>
      <c r="GE2763" s="69"/>
      <c r="GF2763" s="69"/>
      <c r="GG2763" s="69"/>
      <c r="GH2763" s="69"/>
      <c r="GI2763" s="69"/>
      <c r="GJ2763" s="69"/>
      <c r="GK2763" s="69"/>
      <c r="GL2763" s="69"/>
      <c r="GM2763" s="69"/>
      <c r="GN2763" s="69"/>
      <c r="GO2763" s="69"/>
      <c r="GP2763" s="69"/>
      <c r="GQ2763" s="69"/>
      <c r="GR2763" s="69"/>
      <c r="GS2763" s="69"/>
      <c r="GT2763" s="69"/>
      <c r="GU2763" s="69"/>
      <c r="GV2763" s="69"/>
      <c r="GW2763" s="69"/>
      <c r="GX2763" s="69"/>
      <c r="GY2763" s="69"/>
      <c r="GZ2763" s="69"/>
      <c r="HA2763" s="69"/>
      <c r="HB2763" s="69"/>
      <c r="HC2763" s="69"/>
      <c r="HD2763" s="69"/>
      <c r="HE2763" s="69"/>
      <c r="HF2763" s="69"/>
      <c r="HG2763" s="69"/>
      <c r="HH2763" s="69"/>
      <c r="HI2763" s="69"/>
      <c r="HJ2763" s="69"/>
      <c r="HK2763" s="69"/>
      <c r="HL2763" s="69"/>
      <c r="HM2763" s="69"/>
      <c r="HN2763" s="69"/>
      <c r="HO2763" s="69"/>
      <c r="HP2763" s="69"/>
      <c r="HQ2763" s="69"/>
      <c r="HR2763" s="69"/>
      <c r="HS2763" s="69"/>
      <c r="HT2763" s="69"/>
      <c r="HU2763" s="69"/>
      <c r="HV2763" s="69"/>
      <c r="HW2763" s="69"/>
      <c r="HX2763" s="69"/>
      <c r="HY2763" s="69"/>
      <c r="HZ2763" s="69"/>
      <c r="IA2763" s="69"/>
      <c r="IB2763" s="69"/>
      <c r="IC2763" s="69"/>
      <c r="ID2763" s="69"/>
      <c r="IE2763" s="69"/>
      <c r="IF2763" s="69"/>
      <c r="IG2763" s="69"/>
      <c r="IH2763" s="69"/>
      <c r="II2763" s="69"/>
      <c r="IJ2763" s="69"/>
      <c r="IK2763" s="69"/>
      <c r="IL2763" s="69"/>
      <c r="IM2763" s="69"/>
      <c r="IN2763" s="69"/>
    </row>
    <row r="2764" spans="1:248" s="70" customFormat="1" ht="15.95" customHeight="1" x14ac:dyDescent="0.2">
      <c r="A2764" s="112" t="s">
        <v>1632</v>
      </c>
      <c r="B2764" s="83">
        <v>52437</v>
      </c>
      <c r="C2764" s="52" t="s">
        <v>1638</v>
      </c>
      <c r="D2764" s="314">
        <v>32250</v>
      </c>
      <c r="E2764" s="69"/>
      <c r="F2764" s="69"/>
      <c r="G2764" s="69"/>
      <c r="H2764" s="69"/>
      <c r="I2764" s="69"/>
      <c r="J2764" s="69"/>
      <c r="N2764" s="69"/>
      <c r="O2764" s="69"/>
      <c r="P2764" s="69"/>
      <c r="Q2764" s="69"/>
      <c r="R2764" s="69"/>
      <c r="S2764" s="69"/>
      <c r="T2764" s="69"/>
      <c r="U2764" s="69"/>
      <c r="V2764" s="69"/>
      <c r="W2764" s="69"/>
      <c r="X2764" s="69"/>
      <c r="Y2764" s="69"/>
      <c r="Z2764" s="69"/>
      <c r="AA2764" s="69"/>
      <c r="AB2764" s="69"/>
      <c r="AC2764" s="69"/>
      <c r="AD2764" s="69"/>
      <c r="AE2764" s="69"/>
      <c r="AF2764" s="69"/>
      <c r="AG2764" s="69"/>
      <c r="AH2764" s="69"/>
      <c r="AI2764" s="69"/>
      <c r="AJ2764" s="69"/>
      <c r="AK2764" s="69"/>
      <c r="AL2764" s="69"/>
      <c r="AM2764" s="69"/>
      <c r="AN2764" s="69"/>
      <c r="AO2764" s="69"/>
      <c r="AP2764" s="69"/>
      <c r="AQ2764" s="69"/>
      <c r="AR2764" s="69"/>
      <c r="AS2764" s="69"/>
      <c r="AT2764" s="69"/>
      <c r="AU2764" s="69"/>
      <c r="AV2764" s="69"/>
      <c r="AW2764" s="69"/>
      <c r="AX2764" s="69"/>
      <c r="AY2764" s="69"/>
      <c r="AZ2764" s="69"/>
      <c r="BA2764" s="69"/>
      <c r="BB2764" s="69"/>
      <c r="BC2764" s="69"/>
      <c r="BD2764" s="69"/>
      <c r="BE2764" s="69"/>
      <c r="BF2764" s="69"/>
      <c r="BG2764" s="69"/>
      <c r="BH2764" s="69"/>
      <c r="BI2764" s="69"/>
      <c r="BJ2764" s="69"/>
      <c r="BK2764" s="69"/>
      <c r="BL2764" s="69"/>
      <c r="BM2764" s="69"/>
      <c r="BN2764" s="69"/>
      <c r="BO2764" s="69"/>
      <c r="BP2764" s="69"/>
      <c r="BQ2764" s="69"/>
      <c r="BR2764" s="69"/>
      <c r="BS2764" s="69"/>
      <c r="BT2764" s="69"/>
      <c r="BU2764" s="69"/>
      <c r="BV2764" s="69"/>
      <c r="BW2764" s="69"/>
      <c r="BX2764" s="69"/>
      <c r="BY2764" s="69"/>
      <c r="BZ2764" s="69"/>
      <c r="CA2764" s="69"/>
      <c r="CB2764" s="69"/>
      <c r="CC2764" s="69"/>
      <c r="CD2764" s="69"/>
      <c r="CE2764" s="69"/>
      <c r="CF2764" s="69"/>
      <c r="CG2764" s="69"/>
      <c r="CH2764" s="69"/>
      <c r="CI2764" s="69"/>
      <c r="CJ2764" s="69"/>
      <c r="CK2764" s="69"/>
      <c r="CL2764" s="69"/>
      <c r="CM2764" s="69"/>
      <c r="CN2764" s="69"/>
      <c r="CO2764" s="69"/>
      <c r="CP2764" s="69"/>
      <c r="CQ2764" s="69"/>
      <c r="CR2764" s="69"/>
      <c r="CS2764" s="69"/>
      <c r="CT2764" s="69"/>
      <c r="CU2764" s="69"/>
      <c r="CV2764" s="69"/>
      <c r="CW2764" s="69"/>
      <c r="CX2764" s="69"/>
      <c r="CY2764" s="69"/>
      <c r="CZ2764" s="69"/>
      <c r="DA2764" s="69"/>
      <c r="DB2764" s="69"/>
      <c r="DC2764" s="69"/>
      <c r="DD2764" s="69"/>
      <c r="DE2764" s="69"/>
      <c r="DF2764" s="69"/>
      <c r="DG2764" s="69"/>
      <c r="DH2764" s="69"/>
      <c r="DI2764" s="69"/>
      <c r="DJ2764" s="69"/>
      <c r="DK2764" s="69"/>
      <c r="DL2764" s="69"/>
      <c r="DM2764" s="69"/>
      <c r="DN2764" s="69"/>
      <c r="DO2764" s="69"/>
      <c r="DP2764" s="69"/>
      <c r="DQ2764" s="69"/>
      <c r="DR2764" s="69"/>
      <c r="DS2764" s="69"/>
      <c r="DT2764" s="69"/>
      <c r="DU2764" s="69"/>
      <c r="DV2764" s="69"/>
      <c r="DW2764" s="69"/>
      <c r="DX2764" s="69"/>
      <c r="DY2764" s="69"/>
      <c r="DZ2764" s="69"/>
      <c r="EA2764" s="69"/>
      <c r="EB2764" s="69"/>
      <c r="EC2764" s="69"/>
      <c r="ED2764" s="69"/>
      <c r="EE2764" s="69"/>
      <c r="EF2764" s="69"/>
      <c r="EG2764" s="69"/>
      <c r="EH2764" s="69"/>
      <c r="EI2764" s="69"/>
      <c r="EJ2764" s="69"/>
      <c r="EK2764" s="69"/>
      <c r="EL2764" s="69"/>
      <c r="EM2764" s="69"/>
      <c r="EN2764" s="69"/>
      <c r="EO2764" s="69"/>
      <c r="EP2764" s="69"/>
      <c r="EQ2764" s="69"/>
      <c r="ER2764" s="69"/>
      <c r="ES2764" s="69"/>
      <c r="ET2764" s="69"/>
      <c r="EU2764" s="69"/>
      <c r="EV2764" s="69"/>
      <c r="EW2764" s="69"/>
      <c r="EX2764" s="69"/>
      <c r="EY2764" s="69"/>
      <c r="EZ2764" s="69"/>
      <c r="FA2764" s="69"/>
      <c r="FB2764" s="69"/>
      <c r="FC2764" s="69"/>
      <c r="FD2764" s="69"/>
      <c r="FE2764" s="69"/>
      <c r="FF2764" s="69"/>
      <c r="FG2764" s="69"/>
      <c r="FH2764" s="69"/>
      <c r="FI2764" s="69"/>
      <c r="FJ2764" s="69"/>
      <c r="FK2764" s="69"/>
      <c r="FL2764" s="69"/>
      <c r="FM2764" s="69"/>
      <c r="FN2764" s="69"/>
      <c r="FO2764" s="69"/>
      <c r="FP2764" s="69"/>
      <c r="FQ2764" s="69"/>
      <c r="FR2764" s="69"/>
      <c r="FS2764" s="69"/>
      <c r="FT2764" s="69"/>
      <c r="FU2764" s="69"/>
      <c r="FV2764" s="69"/>
      <c r="FW2764" s="69"/>
      <c r="FX2764" s="69"/>
      <c r="FY2764" s="69"/>
      <c r="FZ2764" s="69"/>
      <c r="GA2764" s="69"/>
      <c r="GB2764" s="69"/>
      <c r="GC2764" s="69"/>
      <c r="GD2764" s="69"/>
      <c r="GE2764" s="69"/>
      <c r="GF2764" s="69"/>
      <c r="GG2764" s="69"/>
      <c r="GH2764" s="69"/>
      <c r="GI2764" s="69"/>
      <c r="GJ2764" s="69"/>
      <c r="GK2764" s="69"/>
      <c r="GL2764" s="69"/>
      <c r="GM2764" s="69"/>
      <c r="GN2764" s="69"/>
      <c r="GO2764" s="69"/>
      <c r="GP2764" s="69"/>
      <c r="GQ2764" s="69"/>
      <c r="GR2764" s="69"/>
      <c r="GS2764" s="69"/>
      <c r="GT2764" s="69"/>
      <c r="GU2764" s="69"/>
      <c r="GV2764" s="69"/>
      <c r="GW2764" s="69"/>
      <c r="GX2764" s="69"/>
      <c r="GY2764" s="69"/>
      <c r="GZ2764" s="69"/>
      <c r="HA2764" s="69"/>
      <c r="HB2764" s="69"/>
      <c r="HC2764" s="69"/>
      <c r="HD2764" s="69"/>
      <c r="HE2764" s="69"/>
      <c r="HF2764" s="69"/>
      <c r="HG2764" s="69"/>
      <c r="HH2764" s="69"/>
      <c r="HI2764" s="69"/>
      <c r="HJ2764" s="69"/>
      <c r="HK2764" s="69"/>
      <c r="HL2764" s="69"/>
      <c r="HM2764" s="69"/>
      <c r="HN2764" s="69"/>
      <c r="HO2764" s="69"/>
      <c r="HP2764" s="69"/>
      <c r="HQ2764" s="69"/>
      <c r="HR2764" s="69"/>
      <c r="HS2764" s="69"/>
      <c r="HT2764" s="69"/>
      <c r="HU2764" s="69"/>
      <c r="HV2764" s="69"/>
      <c r="HW2764" s="69"/>
      <c r="HX2764" s="69"/>
      <c r="HY2764" s="69"/>
      <c r="HZ2764" s="69"/>
      <c r="IA2764" s="69"/>
      <c r="IB2764" s="69"/>
      <c r="IC2764" s="69"/>
      <c r="ID2764" s="69"/>
      <c r="IE2764" s="69"/>
      <c r="IF2764" s="69"/>
      <c r="IG2764" s="69"/>
      <c r="IH2764" s="69"/>
      <c r="II2764" s="69"/>
      <c r="IJ2764" s="69"/>
      <c r="IK2764" s="69"/>
      <c r="IL2764" s="69"/>
      <c r="IM2764" s="69"/>
      <c r="IN2764" s="69"/>
    </row>
    <row r="2765" spans="1:248" s="70" customFormat="1" ht="15.95" customHeight="1" x14ac:dyDescent="0.2">
      <c r="A2765" s="112" t="s">
        <v>1632</v>
      </c>
      <c r="B2765" s="83">
        <v>52438</v>
      </c>
      <c r="C2765" s="52" t="s">
        <v>1639</v>
      </c>
      <c r="D2765" s="314">
        <v>39850</v>
      </c>
      <c r="E2765" s="69"/>
      <c r="F2765" s="69"/>
      <c r="G2765" s="69"/>
      <c r="H2765" s="69"/>
      <c r="I2765" s="69"/>
      <c r="J2765" s="69"/>
      <c r="N2765" s="69"/>
      <c r="O2765" s="69"/>
      <c r="P2765" s="69"/>
      <c r="Q2765" s="69"/>
      <c r="R2765" s="69"/>
      <c r="S2765" s="69"/>
      <c r="T2765" s="69"/>
      <c r="U2765" s="69"/>
      <c r="V2765" s="69"/>
      <c r="W2765" s="69"/>
      <c r="X2765" s="69"/>
      <c r="Y2765" s="69"/>
      <c r="Z2765" s="69"/>
      <c r="AA2765" s="69"/>
      <c r="AB2765" s="69"/>
      <c r="AC2765" s="69"/>
      <c r="AD2765" s="69"/>
      <c r="AE2765" s="69"/>
      <c r="AF2765" s="69"/>
      <c r="AG2765" s="69"/>
      <c r="AH2765" s="69"/>
      <c r="AI2765" s="69"/>
      <c r="AJ2765" s="69"/>
      <c r="AK2765" s="69"/>
      <c r="AL2765" s="69"/>
      <c r="AM2765" s="69"/>
      <c r="AN2765" s="69"/>
      <c r="AO2765" s="69"/>
      <c r="AP2765" s="69"/>
      <c r="AQ2765" s="69"/>
      <c r="AR2765" s="69"/>
      <c r="AS2765" s="69"/>
      <c r="AT2765" s="69"/>
      <c r="AU2765" s="69"/>
      <c r="AV2765" s="69"/>
      <c r="AW2765" s="69"/>
      <c r="AX2765" s="69"/>
      <c r="AY2765" s="69"/>
      <c r="AZ2765" s="69"/>
      <c r="BA2765" s="69"/>
      <c r="BB2765" s="69"/>
      <c r="BC2765" s="69"/>
      <c r="BD2765" s="69"/>
      <c r="BE2765" s="69"/>
      <c r="BF2765" s="69"/>
      <c r="BG2765" s="69"/>
      <c r="BH2765" s="69"/>
      <c r="BI2765" s="69"/>
      <c r="BJ2765" s="69"/>
      <c r="BK2765" s="69"/>
      <c r="BL2765" s="69"/>
      <c r="BM2765" s="69"/>
      <c r="BN2765" s="69"/>
      <c r="BO2765" s="69"/>
      <c r="BP2765" s="69"/>
      <c r="BQ2765" s="69"/>
      <c r="BR2765" s="69"/>
      <c r="BS2765" s="69"/>
      <c r="BT2765" s="69"/>
      <c r="BU2765" s="69"/>
      <c r="BV2765" s="69"/>
      <c r="BW2765" s="69"/>
      <c r="BX2765" s="69"/>
      <c r="BY2765" s="69"/>
      <c r="BZ2765" s="69"/>
      <c r="CA2765" s="69"/>
      <c r="CB2765" s="69"/>
      <c r="CC2765" s="69"/>
      <c r="CD2765" s="69"/>
      <c r="CE2765" s="69"/>
      <c r="CF2765" s="69"/>
      <c r="CG2765" s="69"/>
      <c r="CH2765" s="69"/>
      <c r="CI2765" s="69"/>
      <c r="CJ2765" s="69"/>
      <c r="CK2765" s="69"/>
      <c r="CL2765" s="69"/>
      <c r="CM2765" s="69"/>
      <c r="CN2765" s="69"/>
      <c r="CO2765" s="69"/>
      <c r="CP2765" s="69"/>
      <c r="CQ2765" s="69"/>
      <c r="CR2765" s="69"/>
      <c r="CS2765" s="69"/>
      <c r="CT2765" s="69"/>
      <c r="CU2765" s="69"/>
      <c r="CV2765" s="69"/>
      <c r="CW2765" s="69"/>
      <c r="CX2765" s="69"/>
      <c r="CY2765" s="69"/>
      <c r="CZ2765" s="69"/>
      <c r="DA2765" s="69"/>
      <c r="DB2765" s="69"/>
      <c r="DC2765" s="69"/>
      <c r="DD2765" s="69"/>
      <c r="DE2765" s="69"/>
      <c r="DF2765" s="69"/>
      <c r="DG2765" s="69"/>
      <c r="DH2765" s="69"/>
      <c r="DI2765" s="69"/>
      <c r="DJ2765" s="69"/>
      <c r="DK2765" s="69"/>
      <c r="DL2765" s="69"/>
      <c r="DM2765" s="69"/>
      <c r="DN2765" s="69"/>
      <c r="DO2765" s="69"/>
      <c r="DP2765" s="69"/>
      <c r="DQ2765" s="69"/>
      <c r="DR2765" s="69"/>
      <c r="DS2765" s="69"/>
      <c r="DT2765" s="69"/>
      <c r="DU2765" s="69"/>
      <c r="DV2765" s="69"/>
      <c r="DW2765" s="69"/>
      <c r="DX2765" s="69"/>
      <c r="DY2765" s="69"/>
      <c r="DZ2765" s="69"/>
      <c r="EA2765" s="69"/>
      <c r="EB2765" s="69"/>
      <c r="EC2765" s="69"/>
      <c r="ED2765" s="69"/>
      <c r="EE2765" s="69"/>
      <c r="EF2765" s="69"/>
      <c r="EG2765" s="69"/>
      <c r="EH2765" s="69"/>
      <c r="EI2765" s="69"/>
      <c r="EJ2765" s="69"/>
      <c r="EK2765" s="69"/>
      <c r="EL2765" s="69"/>
      <c r="EM2765" s="69"/>
      <c r="EN2765" s="69"/>
      <c r="EO2765" s="69"/>
      <c r="EP2765" s="69"/>
      <c r="EQ2765" s="69"/>
      <c r="ER2765" s="69"/>
      <c r="ES2765" s="69"/>
      <c r="ET2765" s="69"/>
      <c r="EU2765" s="69"/>
      <c r="EV2765" s="69"/>
      <c r="EW2765" s="69"/>
      <c r="EX2765" s="69"/>
      <c r="EY2765" s="69"/>
      <c r="EZ2765" s="69"/>
      <c r="FA2765" s="69"/>
      <c r="FB2765" s="69"/>
      <c r="FC2765" s="69"/>
      <c r="FD2765" s="69"/>
      <c r="FE2765" s="69"/>
      <c r="FF2765" s="69"/>
      <c r="FG2765" s="69"/>
      <c r="FH2765" s="69"/>
      <c r="FI2765" s="69"/>
      <c r="FJ2765" s="69"/>
      <c r="FK2765" s="69"/>
      <c r="FL2765" s="69"/>
      <c r="FM2765" s="69"/>
      <c r="FN2765" s="69"/>
      <c r="FO2765" s="69"/>
      <c r="FP2765" s="69"/>
      <c r="FQ2765" s="69"/>
      <c r="FR2765" s="69"/>
      <c r="FS2765" s="69"/>
      <c r="FT2765" s="69"/>
      <c r="FU2765" s="69"/>
      <c r="FV2765" s="69"/>
      <c r="FW2765" s="69"/>
      <c r="FX2765" s="69"/>
      <c r="FY2765" s="69"/>
      <c r="FZ2765" s="69"/>
      <c r="GA2765" s="69"/>
      <c r="GB2765" s="69"/>
      <c r="GC2765" s="69"/>
      <c r="GD2765" s="69"/>
      <c r="GE2765" s="69"/>
      <c r="GF2765" s="69"/>
      <c r="GG2765" s="69"/>
      <c r="GH2765" s="69"/>
      <c r="GI2765" s="69"/>
      <c r="GJ2765" s="69"/>
      <c r="GK2765" s="69"/>
      <c r="GL2765" s="69"/>
      <c r="GM2765" s="69"/>
      <c r="GN2765" s="69"/>
      <c r="GO2765" s="69"/>
      <c r="GP2765" s="69"/>
      <c r="GQ2765" s="69"/>
      <c r="GR2765" s="69"/>
      <c r="GS2765" s="69"/>
      <c r="GT2765" s="69"/>
      <c r="GU2765" s="69"/>
      <c r="GV2765" s="69"/>
      <c r="GW2765" s="69"/>
      <c r="GX2765" s="69"/>
      <c r="GY2765" s="69"/>
      <c r="GZ2765" s="69"/>
      <c r="HA2765" s="69"/>
      <c r="HB2765" s="69"/>
      <c r="HC2765" s="69"/>
      <c r="HD2765" s="69"/>
      <c r="HE2765" s="69"/>
      <c r="HF2765" s="69"/>
      <c r="HG2765" s="69"/>
      <c r="HH2765" s="69"/>
      <c r="HI2765" s="69"/>
      <c r="HJ2765" s="69"/>
      <c r="HK2765" s="69"/>
      <c r="HL2765" s="69"/>
      <c r="HM2765" s="69"/>
      <c r="HN2765" s="69"/>
      <c r="HO2765" s="69"/>
      <c r="HP2765" s="69"/>
      <c r="HQ2765" s="69"/>
      <c r="HR2765" s="69"/>
      <c r="HS2765" s="69"/>
      <c r="HT2765" s="69"/>
      <c r="HU2765" s="69"/>
      <c r="HV2765" s="69"/>
      <c r="HW2765" s="69"/>
      <c r="HX2765" s="69"/>
      <c r="HY2765" s="69"/>
      <c r="HZ2765" s="69"/>
      <c r="IA2765" s="69"/>
      <c r="IB2765" s="69"/>
      <c r="IC2765" s="69"/>
      <c r="ID2765" s="69"/>
      <c r="IE2765" s="69"/>
      <c r="IF2765" s="69"/>
      <c r="IG2765" s="69"/>
      <c r="IH2765" s="69"/>
      <c r="II2765" s="69"/>
      <c r="IJ2765" s="69"/>
      <c r="IK2765" s="69"/>
      <c r="IL2765" s="69"/>
      <c r="IM2765" s="69"/>
      <c r="IN2765" s="69"/>
    </row>
    <row r="2766" spans="1:248" s="70" customFormat="1" ht="15.95" customHeight="1" x14ac:dyDescent="0.2">
      <c r="A2766" s="112" t="s">
        <v>1632</v>
      </c>
      <c r="B2766" s="83">
        <v>52439</v>
      </c>
      <c r="C2766" s="52" t="s">
        <v>1640</v>
      </c>
      <c r="D2766" s="314">
        <v>43840</v>
      </c>
      <c r="E2766" s="69"/>
      <c r="F2766" s="69"/>
      <c r="G2766" s="69"/>
      <c r="H2766" s="69"/>
      <c r="I2766" s="69"/>
      <c r="J2766" s="69"/>
      <c r="N2766" s="69"/>
      <c r="O2766" s="69"/>
      <c r="P2766" s="69"/>
      <c r="Q2766" s="69"/>
      <c r="R2766" s="69"/>
      <c r="S2766" s="69"/>
      <c r="T2766" s="69"/>
      <c r="U2766" s="69"/>
      <c r="V2766" s="69"/>
      <c r="W2766" s="69"/>
      <c r="X2766" s="69"/>
      <c r="Y2766" s="69"/>
      <c r="Z2766" s="69"/>
      <c r="AA2766" s="69"/>
      <c r="AB2766" s="69"/>
      <c r="AC2766" s="69"/>
      <c r="AD2766" s="69"/>
      <c r="AE2766" s="69"/>
      <c r="AF2766" s="69"/>
      <c r="AG2766" s="69"/>
      <c r="AH2766" s="69"/>
      <c r="AI2766" s="69"/>
      <c r="AJ2766" s="69"/>
      <c r="AK2766" s="69"/>
      <c r="AL2766" s="69"/>
      <c r="AM2766" s="69"/>
      <c r="AN2766" s="69"/>
      <c r="AO2766" s="69"/>
      <c r="AP2766" s="69"/>
      <c r="AQ2766" s="69"/>
      <c r="AR2766" s="69"/>
      <c r="AS2766" s="69"/>
      <c r="AT2766" s="69"/>
      <c r="AU2766" s="69"/>
      <c r="AV2766" s="69"/>
      <c r="AW2766" s="69"/>
      <c r="AX2766" s="69"/>
      <c r="AY2766" s="69"/>
      <c r="AZ2766" s="69"/>
      <c r="BA2766" s="69"/>
      <c r="BB2766" s="69"/>
      <c r="BC2766" s="69"/>
      <c r="BD2766" s="69"/>
      <c r="BE2766" s="69"/>
      <c r="BF2766" s="69"/>
      <c r="BG2766" s="69"/>
      <c r="BH2766" s="69"/>
      <c r="BI2766" s="69"/>
      <c r="BJ2766" s="69"/>
      <c r="BK2766" s="69"/>
      <c r="BL2766" s="69"/>
      <c r="BM2766" s="69"/>
      <c r="BN2766" s="69"/>
      <c r="BO2766" s="69"/>
      <c r="BP2766" s="69"/>
      <c r="BQ2766" s="69"/>
      <c r="BR2766" s="69"/>
      <c r="BS2766" s="69"/>
      <c r="BT2766" s="69"/>
      <c r="BU2766" s="69"/>
      <c r="BV2766" s="69"/>
      <c r="BW2766" s="69"/>
      <c r="BX2766" s="69"/>
      <c r="BY2766" s="69"/>
      <c r="BZ2766" s="69"/>
      <c r="CA2766" s="69"/>
      <c r="CB2766" s="69"/>
      <c r="CC2766" s="69"/>
      <c r="CD2766" s="69"/>
      <c r="CE2766" s="69"/>
      <c r="CF2766" s="69"/>
      <c r="CG2766" s="69"/>
      <c r="CH2766" s="69"/>
      <c r="CI2766" s="69"/>
      <c r="CJ2766" s="69"/>
      <c r="CK2766" s="69"/>
      <c r="CL2766" s="69"/>
      <c r="CM2766" s="69"/>
      <c r="CN2766" s="69"/>
      <c r="CO2766" s="69"/>
      <c r="CP2766" s="69"/>
      <c r="CQ2766" s="69"/>
      <c r="CR2766" s="69"/>
      <c r="CS2766" s="69"/>
      <c r="CT2766" s="69"/>
      <c r="CU2766" s="69"/>
      <c r="CV2766" s="69"/>
      <c r="CW2766" s="69"/>
      <c r="CX2766" s="69"/>
      <c r="CY2766" s="69"/>
      <c r="CZ2766" s="69"/>
      <c r="DA2766" s="69"/>
      <c r="DB2766" s="69"/>
      <c r="DC2766" s="69"/>
      <c r="DD2766" s="69"/>
      <c r="DE2766" s="69"/>
      <c r="DF2766" s="69"/>
      <c r="DG2766" s="69"/>
      <c r="DH2766" s="69"/>
      <c r="DI2766" s="69"/>
      <c r="DJ2766" s="69"/>
      <c r="DK2766" s="69"/>
      <c r="DL2766" s="69"/>
      <c r="DM2766" s="69"/>
      <c r="DN2766" s="69"/>
      <c r="DO2766" s="69"/>
      <c r="DP2766" s="69"/>
      <c r="DQ2766" s="69"/>
      <c r="DR2766" s="69"/>
      <c r="DS2766" s="69"/>
      <c r="DT2766" s="69"/>
      <c r="DU2766" s="69"/>
      <c r="DV2766" s="69"/>
      <c r="DW2766" s="69"/>
      <c r="DX2766" s="69"/>
      <c r="DY2766" s="69"/>
      <c r="DZ2766" s="69"/>
      <c r="EA2766" s="69"/>
      <c r="EB2766" s="69"/>
      <c r="EC2766" s="69"/>
      <c r="ED2766" s="69"/>
      <c r="EE2766" s="69"/>
      <c r="EF2766" s="69"/>
      <c r="EG2766" s="69"/>
      <c r="EH2766" s="69"/>
      <c r="EI2766" s="69"/>
      <c r="EJ2766" s="69"/>
      <c r="EK2766" s="69"/>
      <c r="EL2766" s="69"/>
      <c r="EM2766" s="69"/>
      <c r="EN2766" s="69"/>
      <c r="EO2766" s="69"/>
      <c r="EP2766" s="69"/>
      <c r="EQ2766" s="69"/>
      <c r="ER2766" s="69"/>
      <c r="ES2766" s="69"/>
      <c r="ET2766" s="69"/>
      <c r="EU2766" s="69"/>
      <c r="EV2766" s="69"/>
      <c r="EW2766" s="69"/>
      <c r="EX2766" s="69"/>
      <c r="EY2766" s="69"/>
      <c r="EZ2766" s="69"/>
      <c r="FA2766" s="69"/>
      <c r="FB2766" s="69"/>
      <c r="FC2766" s="69"/>
      <c r="FD2766" s="69"/>
      <c r="FE2766" s="69"/>
      <c r="FF2766" s="69"/>
      <c r="FG2766" s="69"/>
      <c r="FH2766" s="69"/>
      <c r="FI2766" s="69"/>
      <c r="FJ2766" s="69"/>
      <c r="FK2766" s="69"/>
      <c r="FL2766" s="69"/>
      <c r="FM2766" s="69"/>
      <c r="FN2766" s="69"/>
      <c r="FO2766" s="69"/>
      <c r="FP2766" s="69"/>
      <c r="FQ2766" s="69"/>
      <c r="FR2766" s="69"/>
      <c r="FS2766" s="69"/>
      <c r="FT2766" s="69"/>
      <c r="FU2766" s="69"/>
      <c r="FV2766" s="69"/>
      <c r="FW2766" s="69"/>
      <c r="FX2766" s="69"/>
      <c r="FY2766" s="69"/>
      <c r="FZ2766" s="69"/>
      <c r="GA2766" s="69"/>
      <c r="GB2766" s="69"/>
      <c r="GC2766" s="69"/>
      <c r="GD2766" s="69"/>
      <c r="GE2766" s="69"/>
      <c r="GF2766" s="69"/>
      <c r="GG2766" s="69"/>
      <c r="GH2766" s="69"/>
      <c r="GI2766" s="69"/>
      <c r="GJ2766" s="69"/>
      <c r="GK2766" s="69"/>
      <c r="GL2766" s="69"/>
      <c r="GM2766" s="69"/>
      <c r="GN2766" s="69"/>
      <c r="GO2766" s="69"/>
      <c r="GP2766" s="69"/>
      <c r="GQ2766" s="69"/>
      <c r="GR2766" s="69"/>
      <c r="GS2766" s="69"/>
      <c r="GT2766" s="69"/>
      <c r="GU2766" s="69"/>
      <c r="GV2766" s="69"/>
      <c r="GW2766" s="69"/>
      <c r="GX2766" s="69"/>
      <c r="GY2766" s="69"/>
      <c r="GZ2766" s="69"/>
      <c r="HA2766" s="69"/>
      <c r="HB2766" s="69"/>
      <c r="HC2766" s="69"/>
      <c r="HD2766" s="69"/>
      <c r="HE2766" s="69"/>
      <c r="HF2766" s="69"/>
      <c r="HG2766" s="69"/>
      <c r="HH2766" s="69"/>
      <c r="HI2766" s="69"/>
      <c r="HJ2766" s="69"/>
      <c r="HK2766" s="69"/>
      <c r="HL2766" s="69"/>
      <c r="HM2766" s="69"/>
      <c r="HN2766" s="69"/>
      <c r="HO2766" s="69"/>
      <c r="HP2766" s="69"/>
      <c r="HQ2766" s="69"/>
      <c r="HR2766" s="69"/>
      <c r="HS2766" s="69"/>
      <c r="HT2766" s="69"/>
      <c r="HU2766" s="69"/>
      <c r="HV2766" s="69"/>
      <c r="HW2766" s="69"/>
      <c r="HX2766" s="69"/>
      <c r="HY2766" s="69"/>
      <c r="HZ2766" s="69"/>
      <c r="IA2766" s="69"/>
      <c r="IB2766" s="69"/>
      <c r="IC2766" s="69"/>
      <c r="ID2766" s="69"/>
      <c r="IE2766" s="69"/>
      <c r="IF2766" s="69"/>
      <c r="IG2766" s="69"/>
      <c r="IH2766" s="69"/>
      <c r="II2766" s="69"/>
      <c r="IJ2766" s="69"/>
      <c r="IK2766" s="69"/>
      <c r="IL2766" s="69"/>
      <c r="IM2766" s="69"/>
      <c r="IN2766" s="69"/>
    </row>
    <row r="2767" spans="1:248" s="70" customFormat="1" ht="15.95" customHeight="1" x14ac:dyDescent="0.2">
      <c r="A2767" s="112" t="s">
        <v>1632</v>
      </c>
      <c r="B2767" s="83">
        <v>52440</v>
      </c>
      <c r="C2767" s="52" t="s">
        <v>1641</v>
      </c>
      <c r="D2767" s="314">
        <v>41450</v>
      </c>
      <c r="E2767" s="69"/>
      <c r="F2767" s="69"/>
      <c r="G2767" s="69"/>
      <c r="H2767" s="69"/>
      <c r="I2767" s="69"/>
      <c r="J2767" s="69"/>
      <c r="N2767" s="69"/>
      <c r="O2767" s="69"/>
      <c r="P2767" s="69"/>
      <c r="Q2767" s="69"/>
      <c r="R2767" s="69"/>
      <c r="S2767" s="69"/>
      <c r="T2767" s="69"/>
      <c r="U2767" s="69"/>
      <c r="V2767" s="69"/>
      <c r="W2767" s="69"/>
      <c r="X2767" s="69"/>
      <c r="Y2767" s="69"/>
      <c r="Z2767" s="69"/>
      <c r="AA2767" s="69"/>
      <c r="AB2767" s="69"/>
      <c r="AC2767" s="69"/>
      <c r="AD2767" s="69"/>
      <c r="AE2767" s="69"/>
      <c r="AF2767" s="69"/>
      <c r="AG2767" s="69"/>
      <c r="AH2767" s="69"/>
      <c r="AI2767" s="69"/>
      <c r="AJ2767" s="69"/>
      <c r="AK2767" s="69"/>
      <c r="AL2767" s="69"/>
      <c r="AM2767" s="69"/>
      <c r="AN2767" s="69"/>
      <c r="AO2767" s="69"/>
      <c r="AP2767" s="69"/>
      <c r="AQ2767" s="69"/>
      <c r="AR2767" s="69"/>
      <c r="AS2767" s="69"/>
      <c r="AT2767" s="69"/>
      <c r="AU2767" s="69"/>
      <c r="AV2767" s="69"/>
      <c r="AW2767" s="69"/>
      <c r="AX2767" s="69"/>
      <c r="AY2767" s="69"/>
      <c r="AZ2767" s="69"/>
      <c r="BA2767" s="69"/>
      <c r="BB2767" s="69"/>
      <c r="BC2767" s="69"/>
      <c r="BD2767" s="69"/>
      <c r="BE2767" s="69"/>
      <c r="BF2767" s="69"/>
      <c r="BG2767" s="69"/>
      <c r="BH2767" s="69"/>
      <c r="BI2767" s="69"/>
      <c r="BJ2767" s="69"/>
      <c r="BK2767" s="69"/>
      <c r="BL2767" s="69"/>
      <c r="BM2767" s="69"/>
      <c r="BN2767" s="69"/>
      <c r="BO2767" s="69"/>
      <c r="BP2767" s="69"/>
      <c r="BQ2767" s="69"/>
      <c r="BR2767" s="69"/>
      <c r="BS2767" s="69"/>
      <c r="BT2767" s="69"/>
      <c r="BU2767" s="69"/>
      <c r="BV2767" s="69"/>
      <c r="BW2767" s="69"/>
      <c r="BX2767" s="69"/>
      <c r="BY2767" s="69"/>
      <c r="BZ2767" s="69"/>
      <c r="CA2767" s="69"/>
      <c r="CB2767" s="69"/>
      <c r="CC2767" s="69"/>
      <c r="CD2767" s="69"/>
      <c r="CE2767" s="69"/>
      <c r="CF2767" s="69"/>
      <c r="CG2767" s="69"/>
      <c r="CH2767" s="69"/>
      <c r="CI2767" s="69"/>
      <c r="CJ2767" s="69"/>
      <c r="CK2767" s="69"/>
      <c r="CL2767" s="69"/>
      <c r="CM2767" s="69"/>
      <c r="CN2767" s="69"/>
      <c r="CO2767" s="69"/>
      <c r="CP2767" s="69"/>
      <c r="CQ2767" s="69"/>
      <c r="CR2767" s="69"/>
      <c r="CS2767" s="69"/>
      <c r="CT2767" s="69"/>
      <c r="CU2767" s="69"/>
      <c r="CV2767" s="69"/>
      <c r="CW2767" s="69"/>
      <c r="CX2767" s="69"/>
      <c r="CY2767" s="69"/>
      <c r="CZ2767" s="69"/>
      <c r="DA2767" s="69"/>
      <c r="DB2767" s="69"/>
      <c r="DC2767" s="69"/>
      <c r="DD2767" s="69"/>
      <c r="DE2767" s="69"/>
      <c r="DF2767" s="69"/>
      <c r="DG2767" s="69"/>
      <c r="DH2767" s="69"/>
      <c r="DI2767" s="69"/>
      <c r="DJ2767" s="69"/>
      <c r="DK2767" s="69"/>
      <c r="DL2767" s="69"/>
      <c r="DM2767" s="69"/>
      <c r="DN2767" s="69"/>
      <c r="DO2767" s="69"/>
      <c r="DP2767" s="69"/>
      <c r="DQ2767" s="69"/>
      <c r="DR2767" s="69"/>
      <c r="DS2767" s="69"/>
      <c r="DT2767" s="69"/>
      <c r="DU2767" s="69"/>
      <c r="DV2767" s="69"/>
      <c r="DW2767" s="69"/>
      <c r="DX2767" s="69"/>
      <c r="DY2767" s="69"/>
      <c r="DZ2767" s="69"/>
      <c r="EA2767" s="69"/>
      <c r="EB2767" s="69"/>
      <c r="EC2767" s="69"/>
      <c r="ED2767" s="69"/>
      <c r="EE2767" s="69"/>
      <c r="EF2767" s="69"/>
      <c r="EG2767" s="69"/>
      <c r="EH2767" s="69"/>
      <c r="EI2767" s="69"/>
      <c r="EJ2767" s="69"/>
      <c r="EK2767" s="69"/>
      <c r="EL2767" s="69"/>
      <c r="EM2767" s="69"/>
      <c r="EN2767" s="69"/>
      <c r="EO2767" s="69"/>
      <c r="EP2767" s="69"/>
      <c r="EQ2767" s="69"/>
      <c r="ER2767" s="69"/>
      <c r="ES2767" s="69"/>
      <c r="ET2767" s="69"/>
      <c r="EU2767" s="69"/>
      <c r="EV2767" s="69"/>
      <c r="EW2767" s="69"/>
      <c r="EX2767" s="69"/>
      <c r="EY2767" s="69"/>
      <c r="EZ2767" s="69"/>
      <c r="FA2767" s="69"/>
      <c r="FB2767" s="69"/>
      <c r="FC2767" s="69"/>
      <c r="FD2767" s="69"/>
      <c r="FE2767" s="69"/>
      <c r="FF2767" s="69"/>
      <c r="FG2767" s="69"/>
      <c r="FH2767" s="69"/>
      <c r="FI2767" s="69"/>
      <c r="FJ2767" s="69"/>
      <c r="FK2767" s="69"/>
      <c r="FL2767" s="69"/>
      <c r="FM2767" s="69"/>
      <c r="FN2767" s="69"/>
      <c r="FO2767" s="69"/>
      <c r="FP2767" s="69"/>
      <c r="FQ2767" s="69"/>
      <c r="FR2767" s="69"/>
      <c r="FS2767" s="69"/>
      <c r="FT2767" s="69"/>
      <c r="FU2767" s="69"/>
      <c r="FV2767" s="69"/>
      <c r="FW2767" s="69"/>
      <c r="FX2767" s="69"/>
      <c r="FY2767" s="69"/>
      <c r="FZ2767" s="69"/>
      <c r="GA2767" s="69"/>
      <c r="GB2767" s="69"/>
      <c r="GC2767" s="69"/>
      <c r="GD2767" s="69"/>
      <c r="GE2767" s="69"/>
      <c r="GF2767" s="69"/>
      <c r="GG2767" s="69"/>
      <c r="GH2767" s="69"/>
      <c r="GI2767" s="69"/>
      <c r="GJ2767" s="69"/>
      <c r="GK2767" s="69"/>
      <c r="GL2767" s="69"/>
      <c r="GM2767" s="69"/>
      <c r="GN2767" s="69"/>
      <c r="GO2767" s="69"/>
      <c r="GP2767" s="69"/>
      <c r="GQ2767" s="69"/>
      <c r="GR2767" s="69"/>
      <c r="GS2767" s="69"/>
      <c r="GT2767" s="69"/>
      <c r="GU2767" s="69"/>
      <c r="GV2767" s="69"/>
      <c r="GW2767" s="69"/>
      <c r="GX2767" s="69"/>
      <c r="GY2767" s="69"/>
      <c r="GZ2767" s="69"/>
      <c r="HA2767" s="69"/>
      <c r="HB2767" s="69"/>
      <c r="HC2767" s="69"/>
      <c r="HD2767" s="69"/>
      <c r="HE2767" s="69"/>
      <c r="HF2767" s="69"/>
      <c r="HG2767" s="69"/>
      <c r="HH2767" s="69"/>
      <c r="HI2767" s="69"/>
      <c r="HJ2767" s="69"/>
      <c r="HK2767" s="69"/>
      <c r="HL2767" s="69"/>
      <c r="HM2767" s="69"/>
      <c r="HN2767" s="69"/>
      <c r="HO2767" s="69"/>
      <c r="HP2767" s="69"/>
      <c r="HQ2767" s="69"/>
      <c r="HR2767" s="69"/>
      <c r="HS2767" s="69"/>
      <c r="HT2767" s="69"/>
      <c r="HU2767" s="69"/>
      <c r="HV2767" s="69"/>
      <c r="HW2767" s="69"/>
      <c r="HX2767" s="69"/>
      <c r="HY2767" s="69"/>
      <c r="HZ2767" s="69"/>
      <c r="IA2767" s="69"/>
      <c r="IB2767" s="69"/>
      <c r="IC2767" s="69"/>
      <c r="ID2767" s="69"/>
      <c r="IE2767" s="69"/>
      <c r="IF2767" s="69"/>
      <c r="IG2767" s="69"/>
      <c r="IH2767" s="69"/>
      <c r="II2767" s="69"/>
      <c r="IJ2767" s="69"/>
      <c r="IK2767" s="69"/>
      <c r="IL2767" s="69"/>
      <c r="IM2767" s="69"/>
      <c r="IN2767" s="69"/>
    </row>
    <row r="2768" spans="1:248" s="70" customFormat="1" ht="15.95" customHeight="1" x14ac:dyDescent="0.2">
      <c r="A2768" s="112" t="s">
        <v>1632</v>
      </c>
      <c r="B2768" s="83">
        <v>52441</v>
      </c>
      <c r="C2768" s="52" t="s">
        <v>1642</v>
      </c>
      <c r="D2768" s="314">
        <v>47450</v>
      </c>
      <c r="E2768" s="69"/>
      <c r="F2768" s="69"/>
      <c r="G2768" s="69"/>
      <c r="H2768" s="69"/>
      <c r="I2768" s="69"/>
      <c r="J2768" s="69"/>
      <c r="N2768" s="69"/>
      <c r="O2768" s="69"/>
      <c r="P2768" s="69"/>
      <c r="Q2768" s="69"/>
      <c r="R2768" s="69"/>
      <c r="S2768" s="69"/>
      <c r="T2768" s="69"/>
      <c r="U2768" s="69"/>
      <c r="V2768" s="69"/>
      <c r="W2768" s="69"/>
      <c r="X2768" s="69"/>
      <c r="Y2768" s="69"/>
      <c r="Z2768" s="69"/>
      <c r="AA2768" s="69"/>
      <c r="AB2768" s="69"/>
      <c r="AC2768" s="69"/>
      <c r="AD2768" s="69"/>
      <c r="AE2768" s="69"/>
      <c r="AF2768" s="69"/>
      <c r="AG2768" s="69"/>
      <c r="AH2768" s="69"/>
      <c r="AI2768" s="69"/>
      <c r="AJ2768" s="69"/>
      <c r="AK2768" s="69"/>
      <c r="AL2768" s="69"/>
      <c r="AM2768" s="69"/>
      <c r="AN2768" s="69"/>
      <c r="AO2768" s="69"/>
      <c r="AP2768" s="69"/>
      <c r="AQ2768" s="69"/>
      <c r="AR2768" s="69"/>
      <c r="AS2768" s="69"/>
      <c r="AT2768" s="69"/>
      <c r="AU2768" s="69"/>
      <c r="AV2768" s="69"/>
      <c r="AW2768" s="69"/>
      <c r="AX2768" s="69"/>
      <c r="AY2768" s="69"/>
      <c r="AZ2768" s="69"/>
      <c r="BA2768" s="69"/>
      <c r="BB2768" s="69"/>
      <c r="BC2768" s="69"/>
      <c r="BD2768" s="69"/>
      <c r="BE2768" s="69"/>
      <c r="BF2768" s="69"/>
      <c r="BG2768" s="69"/>
      <c r="BH2768" s="69"/>
      <c r="BI2768" s="69"/>
      <c r="BJ2768" s="69"/>
      <c r="BK2768" s="69"/>
      <c r="BL2768" s="69"/>
      <c r="BM2768" s="69"/>
      <c r="BN2768" s="69"/>
      <c r="BO2768" s="69"/>
      <c r="BP2768" s="69"/>
      <c r="BQ2768" s="69"/>
      <c r="BR2768" s="69"/>
      <c r="BS2768" s="69"/>
      <c r="BT2768" s="69"/>
      <c r="BU2768" s="69"/>
      <c r="BV2768" s="69"/>
      <c r="BW2768" s="69"/>
      <c r="BX2768" s="69"/>
      <c r="BY2768" s="69"/>
      <c r="BZ2768" s="69"/>
      <c r="CA2768" s="69"/>
      <c r="CB2768" s="69"/>
      <c r="CC2768" s="69"/>
      <c r="CD2768" s="69"/>
      <c r="CE2768" s="69"/>
      <c r="CF2768" s="69"/>
      <c r="CG2768" s="69"/>
      <c r="CH2768" s="69"/>
      <c r="CI2768" s="69"/>
      <c r="CJ2768" s="69"/>
      <c r="CK2768" s="69"/>
      <c r="CL2768" s="69"/>
      <c r="CM2768" s="69"/>
      <c r="CN2768" s="69"/>
      <c r="CO2768" s="69"/>
      <c r="CP2768" s="69"/>
      <c r="CQ2768" s="69"/>
      <c r="CR2768" s="69"/>
      <c r="CS2768" s="69"/>
      <c r="CT2768" s="69"/>
      <c r="CU2768" s="69"/>
      <c r="CV2768" s="69"/>
      <c r="CW2768" s="69"/>
      <c r="CX2768" s="69"/>
      <c r="CY2768" s="69"/>
      <c r="CZ2768" s="69"/>
      <c r="DA2768" s="69"/>
      <c r="DB2768" s="69"/>
      <c r="DC2768" s="69"/>
      <c r="DD2768" s="69"/>
      <c r="DE2768" s="69"/>
      <c r="DF2768" s="69"/>
      <c r="DG2768" s="69"/>
      <c r="DH2768" s="69"/>
      <c r="DI2768" s="69"/>
      <c r="DJ2768" s="69"/>
      <c r="DK2768" s="69"/>
      <c r="DL2768" s="69"/>
      <c r="DM2768" s="69"/>
      <c r="DN2768" s="69"/>
      <c r="DO2768" s="69"/>
      <c r="DP2768" s="69"/>
      <c r="DQ2768" s="69"/>
      <c r="DR2768" s="69"/>
      <c r="DS2768" s="69"/>
      <c r="DT2768" s="69"/>
      <c r="DU2768" s="69"/>
      <c r="DV2768" s="69"/>
      <c r="DW2768" s="69"/>
      <c r="DX2768" s="69"/>
      <c r="DY2768" s="69"/>
      <c r="DZ2768" s="69"/>
      <c r="EA2768" s="69"/>
      <c r="EB2768" s="69"/>
      <c r="EC2768" s="69"/>
      <c r="ED2768" s="69"/>
      <c r="EE2768" s="69"/>
      <c r="EF2768" s="69"/>
      <c r="EG2768" s="69"/>
      <c r="EH2768" s="69"/>
      <c r="EI2768" s="69"/>
      <c r="EJ2768" s="69"/>
      <c r="EK2768" s="69"/>
      <c r="EL2768" s="69"/>
      <c r="EM2768" s="69"/>
      <c r="EN2768" s="69"/>
      <c r="EO2768" s="69"/>
      <c r="EP2768" s="69"/>
      <c r="EQ2768" s="69"/>
      <c r="ER2768" s="69"/>
      <c r="ES2768" s="69"/>
      <c r="ET2768" s="69"/>
      <c r="EU2768" s="69"/>
      <c r="EV2768" s="69"/>
      <c r="EW2768" s="69"/>
      <c r="EX2768" s="69"/>
      <c r="EY2768" s="69"/>
      <c r="EZ2768" s="69"/>
      <c r="FA2768" s="69"/>
      <c r="FB2768" s="69"/>
      <c r="FC2768" s="69"/>
      <c r="FD2768" s="69"/>
      <c r="FE2768" s="69"/>
      <c r="FF2768" s="69"/>
      <c r="FG2768" s="69"/>
      <c r="FH2768" s="69"/>
      <c r="FI2768" s="69"/>
      <c r="FJ2768" s="69"/>
      <c r="FK2768" s="69"/>
      <c r="FL2768" s="69"/>
      <c r="FM2768" s="69"/>
      <c r="FN2768" s="69"/>
      <c r="FO2768" s="69"/>
      <c r="FP2768" s="69"/>
      <c r="FQ2768" s="69"/>
      <c r="FR2768" s="69"/>
      <c r="FS2768" s="69"/>
      <c r="FT2768" s="69"/>
      <c r="FU2768" s="69"/>
      <c r="FV2768" s="69"/>
      <c r="FW2768" s="69"/>
      <c r="FX2768" s="69"/>
      <c r="FY2768" s="69"/>
      <c r="FZ2768" s="69"/>
      <c r="GA2768" s="69"/>
      <c r="GB2768" s="69"/>
      <c r="GC2768" s="69"/>
      <c r="GD2768" s="69"/>
      <c r="GE2768" s="69"/>
      <c r="GF2768" s="69"/>
      <c r="GG2768" s="69"/>
      <c r="GH2768" s="69"/>
      <c r="GI2768" s="69"/>
      <c r="GJ2768" s="69"/>
      <c r="GK2768" s="69"/>
      <c r="GL2768" s="69"/>
      <c r="GM2768" s="69"/>
      <c r="GN2768" s="69"/>
      <c r="GO2768" s="69"/>
      <c r="GP2768" s="69"/>
      <c r="GQ2768" s="69"/>
      <c r="GR2768" s="69"/>
      <c r="GS2768" s="69"/>
      <c r="GT2768" s="69"/>
      <c r="GU2768" s="69"/>
      <c r="GV2768" s="69"/>
      <c r="GW2768" s="69"/>
      <c r="GX2768" s="69"/>
      <c r="GY2768" s="69"/>
      <c r="GZ2768" s="69"/>
      <c r="HA2768" s="69"/>
      <c r="HB2768" s="69"/>
      <c r="HC2768" s="69"/>
      <c r="HD2768" s="69"/>
      <c r="HE2768" s="69"/>
      <c r="HF2768" s="69"/>
      <c r="HG2768" s="69"/>
      <c r="HH2768" s="69"/>
      <c r="HI2768" s="69"/>
      <c r="HJ2768" s="69"/>
      <c r="HK2768" s="69"/>
      <c r="HL2768" s="69"/>
      <c r="HM2768" s="69"/>
      <c r="HN2768" s="69"/>
      <c r="HO2768" s="69"/>
      <c r="HP2768" s="69"/>
      <c r="HQ2768" s="69"/>
      <c r="HR2768" s="69"/>
      <c r="HS2768" s="69"/>
      <c r="HT2768" s="69"/>
      <c r="HU2768" s="69"/>
      <c r="HV2768" s="69"/>
      <c r="HW2768" s="69"/>
      <c r="HX2768" s="69"/>
      <c r="HY2768" s="69"/>
      <c r="HZ2768" s="69"/>
      <c r="IA2768" s="69"/>
      <c r="IB2768" s="69"/>
      <c r="IC2768" s="69"/>
      <c r="ID2768" s="69"/>
      <c r="IE2768" s="69"/>
      <c r="IF2768" s="69"/>
      <c r="IG2768" s="69"/>
      <c r="IH2768" s="69"/>
      <c r="II2768" s="69"/>
      <c r="IJ2768" s="69"/>
      <c r="IK2768" s="69"/>
      <c r="IL2768" s="69"/>
      <c r="IM2768" s="69"/>
      <c r="IN2768" s="69"/>
    </row>
    <row r="2769" spans="1:248" s="70" customFormat="1" ht="15.95" customHeight="1" x14ac:dyDescent="0.2">
      <c r="A2769" s="112" t="s">
        <v>1632</v>
      </c>
      <c r="B2769" s="83">
        <v>52442</v>
      </c>
      <c r="C2769" s="52" t="s">
        <v>1643</v>
      </c>
      <c r="D2769" s="314">
        <v>41700</v>
      </c>
      <c r="E2769" s="69"/>
      <c r="F2769" s="69"/>
      <c r="G2769" s="69"/>
      <c r="H2769" s="69"/>
      <c r="I2769" s="69"/>
      <c r="J2769" s="69"/>
      <c r="N2769" s="69"/>
      <c r="O2769" s="69"/>
      <c r="P2769" s="69"/>
      <c r="Q2769" s="69"/>
      <c r="R2769" s="69"/>
      <c r="S2769" s="69"/>
      <c r="T2769" s="69"/>
      <c r="U2769" s="69"/>
      <c r="V2769" s="69"/>
      <c r="W2769" s="69"/>
      <c r="X2769" s="69"/>
      <c r="Y2769" s="69"/>
      <c r="Z2769" s="69"/>
      <c r="AA2769" s="69"/>
      <c r="AB2769" s="69"/>
      <c r="AC2769" s="69"/>
      <c r="AD2769" s="69"/>
      <c r="AE2769" s="69"/>
      <c r="AF2769" s="69"/>
      <c r="AG2769" s="69"/>
      <c r="AH2769" s="69"/>
      <c r="AI2769" s="69"/>
      <c r="AJ2769" s="69"/>
      <c r="AK2769" s="69"/>
      <c r="AL2769" s="69"/>
      <c r="AM2769" s="69"/>
      <c r="AN2769" s="69"/>
      <c r="AO2769" s="69"/>
      <c r="AP2769" s="69"/>
      <c r="AQ2769" s="69"/>
      <c r="AR2769" s="69"/>
      <c r="AS2769" s="69"/>
      <c r="AT2769" s="69"/>
      <c r="AU2769" s="69"/>
      <c r="AV2769" s="69"/>
      <c r="AW2769" s="69"/>
      <c r="AX2769" s="69"/>
      <c r="AY2769" s="69"/>
      <c r="AZ2769" s="69"/>
      <c r="BA2769" s="69"/>
      <c r="BB2769" s="69"/>
      <c r="BC2769" s="69"/>
      <c r="BD2769" s="69"/>
      <c r="BE2769" s="69"/>
      <c r="BF2769" s="69"/>
      <c r="BG2769" s="69"/>
      <c r="BH2769" s="69"/>
      <c r="BI2769" s="69"/>
      <c r="BJ2769" s="69"/>
      <c r="BK2769" s="69"/>
      <c r="BL2769" s="69"/>
      <c r="BM2769" s="69"/>
      <c r="BN2769" s="69"/>
      <c r="BO2769" s="69"/>
      <c r="BP2769" s="69"/>
      <c r="BQ2769" s="69"/>
      <c r="BR2769" s="69"/>
      <c r="BS2769" s="69"/>
      <c r="BT2769" s="69"/>
      <c r="BU2769" s="69"/>
      <c r="BV2769" s="69"/>
      <c r="BW2769" s="69"/>
      <c r="BX2769" s="69"/>
      <c r="BY2769" s="69"/>
      <c r="BZ2769" s="69"/>
      <c r="CA2769" s="69"/>
      <c r="CB2769" s="69"/>
      <c r="CC2769" s="69"/>
      <c r="CD2769" s="69"/>
      <c r="CE2769" s="69"/>
      <c r="CF2769" s="69"/>
      <c r="CG2769" s="69"/>
      <c r="CH2769" s="69"/>
      <c r="CI2769" s="69"/>
      <c r="CJ2769" s="69"/>
      <c r="CK2769" s="69"/>
      <c r="CL2769" s="69"/>
      <c r="CM2769" s="69"/>
      <c r="CN2769" s="69"/>
      <c r="CO2769" s="69"/>
      <c r="CP2769" s="69"/>
      <c r="CQ2769" s="69"/>
      <c r="CR2769" s="69"/>
      <c r="CS2769" s="69"/>
      <c r="CT2769" s="69"/>
      <c r="CU2769" s="69"/>
      <c r="CV2769" s="69"/>
      <c r="CW2769" s="69"/>
      <c r="CX2769" s="69"/>
      <c r="CY2769" s="69"/>
      <c r="CZ2769" s="69"/>
      <c r="DA2769" s="69"/>
      <c r="DB2769" s="69"/>
      <c r="DC2769" s="69"/>
      <c r="DD2769" s="69"/>
      <c r="DE2769" s="69"/>
      <c r="DF2769" s="69"/>
      <c r="DG2769" s="69"/>
      <c r="DH2769" s="69"/>
      <c r="DI2769" s="69"/>
      <c r="DJ2769" s="69"/>
      <c r="DK2769" s="69"/>
      <c r="DL2769" s="69"/>
      <c r="DM2769" s="69"/>
      <c r="DN2769" s="69"/>
      <c r="DO2769" s="69"/>
      <c r="DP2769" s="69"/>
      <c r="DQ2769" s="69"/>
      <c r="DR2769" s="69"/>
      <c r="DS2769" s="69"/>
      <c r="DT2769" s="69"/>
      <c r="DU2769" s="69"/>
      <c r="DV2769" s="69"/>
      <c r="DW2769" s="69"/>
      <c r="DX2769" s="69"/>
      <c r="DY2769" s="69"/>
      <c r="DZ2769" s="69"/>
      <c r="EA2769" s="69"/>
      <c r="EB2769" s="69"/>
      <c r="EC2769" s="69"/>
      <c r="ED2769" s="69"/>
      <c r="EE2769" s="69"/>
      <c r="EF2769" s="69"/>
      <c r="EG2769" s="69"/>
      <c r="EH2769" s="69"/>
      <c r="EI2769" s="69"/>
      <c r="EJ2769" s="69"/>
      <c r="EK2769" s="69"/>
      <c r="EL2769" s="69"/>
      <c r="EM2769" s="69"/>
      <c r="EN2769" s="69"/>
      <c r="EO2769" s="69"/>
      <c r="EP2769" s="69"/>
      <c r="EQ2769" s="69"/>
      <c r="ER2769" s="69"/>
      <c r="ES2769" s="69"/>
      <c r="ET2769" s="69"/>
      <c r="EU2769" s="69"/>
      <c r="EV2769" s="69"/>
      <c r="EW2769" s="69"/>
      <c r="EX2769" s="69"/>
      <c r="EY2769" s="69"/>
      <c r="EZ2769" s="69"/>
      <c r="FA2769" s="69"/>
      <c r="FB2769" s="69"/>
      <c r="FC2769" s="69"/>
      <c r="FD2769" s="69"/>
      <c r="FE2769" s="69"/>
      <c r="FF2769" s="69"/>
      <c r="FG2769" s="69"/>
      <c r="FH2769" s="69"/>
      <c r="FI2769" s="69"/>
      <c r="FJ2769" s="69"/>
      <c r="FK2769" s="69"/>
      <c r="FL2769" s="69"/>
      <c r="FM2769" s="69"/>
      <c r="FN2769" s="69"/>
      <c r="FO2769" s="69"/>
      <c r="FP2769" s="69"/>
      <c r="FQ2769" s="69"/>
      <c r="FR2769" s="69"/>
      <c r="FS2769" s="69"/>
      <c r="FT2769" s="69"/>
      <c r="FU2769" s="69"/>
      <c r="FV2769" s="69"/>
      <c r="FW2769" s="69"/>
      <c r="FX2769" s="69"/>
      <c r="FY2769" s="69"/>
      <c r="FZ2769" s="69"/>
      <c r="GA2769" s="69"/>
      <c r="GB2769" s="69"/>
      <c r="GC2769" s="69"/>
      <c r="GD2769" s="69"/>
      <c r="GE2769" s="69"/>
      <c r="GF2769" s="69"/>
      <c r="GG2769" s="69"/>
      <c r="GH2769" s="69"/>
      <c r="GI2769" s="69"/>
      <c r="GJ2769" s="69"/>
      <c r="GK2769" s="69"/>
      <c r="GL2769" s="69"/>
      <c r="GM2769" s="69"/>
      <c r="GN2769" s="69"/>
      <c r="GO2769" s="69"/>
      <c r="GP2769" s="69"/>
      <c r="GQ2769" s="69"/>
      <c r="GR2769" s="69"/>
      <c r="GS2769" s="69"/>
      <c r="GT2769" s="69"/>
      <c r="GU2769" s="69"/>
      <c r="GV2769" s="69"/>
      <c r="GW2769" s="69"/>
      <c r="GX2769" s="69"/>
      <c r="GY2769" s="69"/>
      <c r="GZ2769" s="69"/>
      <c r="HA2769" s="69"/>
      <c r="HB2769" s="69"/>
      <c r="HC2769" s="69"/>
      <c r="HD2769" s="69"/>
      <c r="HE2769" s="69"/>
      <c r="HF2769" s="69"/>
      <c r="HG2769" s="69"/>
      <c r="HH2769" s="69"/>
      <c r="HI2769" s="69"/>
      <c r="HJ2769" s="69"/>
      <c r="HK2769" s="69"/>
      <c r="HL2769" s="69"/>
      <c r="HM2769" s="69"/>
      <c r="HN2769" s="69"/>
      <c r="HO2769" s="69"/>
      <c r="HP2769" s="69"/>
      <c r="HQ2769" s="69"/>
      <c r="HR2769" s="69"/>
      <c r="HS2769" s="69"/>
      <c r="HT2769" s="69"/>
      <c r="HU2769" s="69"/>
      <c r="HV2769" s="69"/>
      <c r="HW2769" s="69"/>
      <c r="HX2769" s="69"/>
      <c r="HY2769" s="69"/>
      <c r="HZ2769" s="69"/>
      <c r="IA2769" s="69"/>
      <c r="IB2769" s="69"/>
      <c r="IC2769" s="69"/>
      <c r="ID2769" s="69"/>
      <c r="IE2769" s="69"/>
      <c r="IF2769" s="69"/>
      <c r="IG2769" s="69"/>
      <c r="IH2769" s="69"/>
      <c r="II2769" s="69"/>
      <c r="IJ2769" s="69"/>
      <c r="IK2769" s="69"/>
      <c r="IL2769" s="69"/>
      <c r="IM2769" s="69"/>
      <c r="IN2769" s="69"/>
    </row>
    <row r="2770" spans="1:248" s="70" customFormat="1" ht="15.95" customHeight="1" x14ac:dyDescent="0.2">
      <c r="A2770" s="112" t="s">
        <v>1632</v>
      </c>
      <c r="B2770" s="83">
        <v>52443</v>
      </c>
      <c r="C2770" s="52" t="s">
        <v>1644</v>
      </c>
      <c r="D2770" s="314">
        <v>47000</v>
      </c>
      <c r="E2770" s="69"/>
      <c r="F2770" s="69"/>
      <c r="G2770" s="69"/>
      <c r="H2770" s="69"/>
      <c r="I2770" s="69"/>
      <c r="J2770" s="69"/>
      <c r="N2770" s="69"/>
      <c r="O2770" s="69"/>
      <c r="P2770" s="69"/>
      <c r="Q2770" s="69"/>
      <c r="R2770" s="69"/>
      <c r="S2770" s="69"/>
      <c r="T2770" s="69"/>
      <c r="U2770" s="69"/>
      <c r="V2770" s="69"/>
      <c r="W2770" s="69"/>
      <c r="X2770" s="69"/>
      <c r="Y2770" s="69"/>
      <c r="Z2770" s="69"/>
      <c r="AA2770" s="69"/>
      <c r="AB2770" s="69"/>
      <c r="AC2770" s="69"/>
      <c r="AD2770" s="69"/>
      <c r="AE2770" s="69"/>
      <c r="AF2770" s="69"/>
      <c r="AG2770" s="69"/>
      <c r="AH2770" s="69"/>
      <c r="AI2770" s="69"/>
      <c r="AJ2770" s="69"/>
      <c r="AK2770" s="69"/>
      <c r="AL2770" s="69"/>
      <c r="AM2770" s="69"/>
      <c r="AN2770" s="69"/>
      <c r="AO2770" s="69"/>
      <c r="AP2770" s="69"/>
      <c r="AQ2770" s="69"/>
      <c r="AR2770" s="69"/>
      <c r="AS2770" s="69"/>
      <c r="AT2770" s="69"/>
      <c r="AU2770" s="69"/>
      <c r="AV2770" s="69"/>
      <c r="AW2770" s="69"/>
      <c r="AX2770" s="69"/>
      <c r="AY2770" s="69"/>
      <c r="AZ2770" s="69"/>
      <c r="BA2770" s="69"/>
      <c r="BB2770" s="69"/>
      <c r="BC2770" s="69"/>
      <c r="BD2770" s="69"/>
      <c r="BE2770" s="69"/>
      <c r="BF2770" s="69"/>
      <c r="BG2770" s="69"/>
      <c r="BH2770" s="69"/>
      <c r="BI2770" s="69"/>
      <c r="BJ2770" s="69"/>
      <c r="BK2770" s="69"/>
      <c r="BL2770" s="69"/>
      <c r="BM2770" s="69"/>
      <c r="BN2770" s="69"/>
      <c r="BO2770" s="69"/>
      <c r="BP2770" s="69"/>
      <c r="BQ2770" s="69"/>
      <c r="BR2770" s="69"/>
      <c r="BS2770" s="69"/>
      <c r="BT2770" s="69"/>
      <c r="BU2770" s="69"/>
      <c r="BV2770" s="69"/>
      <c r="BW2770" s="69"/>
      <c r="BX2770" s="69"/>
      <c r="BY2770" s="69"/>
      <c r="BZ2770" s="69"/>
      <c r="CA2770" s="69"/>
      <c r="CB2770" s="69"/>
      <c r="CC2770" s="69"/>
      <c r="CD2770" s="69"/>
      <c r="CE2770" s="69"/>
      <c r="CF2770" s="69"/>
      <c r="CG2770" s="69"/>
      <c r="CH2770" s="69"/>
      <c r="CI2770" s="69"/>
      <c r="CJ2770" s="69"/>
      <c r="CK2770" s="69"/>
      <c r="CL2770" s="69"/>
      <c r="CM2770" s="69"/>
      <c r="CN2770" s="69"/>
      <c r="CO2770" s="69"/>
      <c r="CP2770" s="69"/>
      <c r="CQ2770" s="69"/>
      <c r="CR2770" s="69"/>
      <c r="CS2770" s="69"/>
      <c r="CT2770" s="69"/>
      <c r="CU2770" s="69"/>
      <c r="CV2770" s="69"/>
      <c r="CW2770" s="69"/>
      <c r="CX2770" s="69"/>
      <c r="CY2770" s="69"/>
      <c r="CZ2770" s="69"/>
      <c r="DA2770" s="69"/>
      <c r="DB2770" s="69"/>
      <c r="DC2770" s="69"/>
      <c r="DD2770" s="69"/>
      <c r="DE2770" s="69"/>
      <c r="DF2770" s="69"/>
      <c r="DG2770" s="69"/>
      <c r="DH2770" s="69"/>
      <c r="DI2770" s="69"/>
      <c r="DJ2770" s="69"/>
      <c r="DK2770" s="69"/>
      <c r="DL2770" s="69"/>
      <c r="DM2770" s="69"/>
      <c r="DN2770" s="69"/>
      <c r="DO2770" s="69"/>
      <c r="DP2770" s="69"/>
      <c r="DQ2770" s="69"/>
      <c r="DR2770" s="69"/>
      <c r="DS2770" s="69"/>
      <c r="DT2770" s="69"/>
      <c r="DU2770" s="69"/>
      <c r="DV2770" s="69"/>
      <c r="DW2770" s="69"/>
      <c r="DX2770" s="69"/>
      <c r="DY2770" s="69"/>
      <c r="DZ2770" s="69"/>
      <c r="EA2770" s="69"/>
      <c r="EB2770" s="69"/>
      <c r="EC2770" s="69"/>
      <c r="ED2770" s="69"/>
      <c r="EE2770" s="69"/>
      <c r="EF2770" s="69"/>
      <c r="EG2770" s="69"/>
      <c r="EH2770" s="69"/>
      <c r="EI2770" s="69"/>
      <c r="EJ2770" s="69"/>
      <c r="EK2770" s="69"/>
      <c r="EL2770" s="69"/>
      <c r="EM2770" s="69"/>
      <c r="EN2770" s="69"/>
      <c r="EO2770" s="69"/>
      <c r="EP2770" s="69"/>
      <c r="EQ2770" s="69"/>
      <c r="ER2770" s="69"/>
      <c r="ES2770" s="69"/>
      <c r="ET2770" s="69"/>
      <c r="EU2770" s="69"/>
      <c r="EV2770" s="69"/>
      <c r="EW2770" s="69"/>
      <c r="EX2770" s="69"/>
      <c r="EY2770" s="69"/>
      <c r="EZ2770" s="69"/>
      <c r="FA2770" s="69"/>
      <c r="FB2770" s="69"/>
      <c r="FC2770" s="69"/>
      <c r="FD2770" s="69"/>
      <c r="FE2770" s="69"/>
      <c r="FF2770" s="69"/>
      <c r="FG2770" s="69"/>
      <c r="FH2770" s="69"/>
      <c r="FI2770" s="69"/>
      <c r="FJ2770" s="69"/>
      <c r="FK2770" s="69"/>
      <c r="FL2770" s="69"/>
      <c r="FM2770" s="69"/>
      <c r="FN2770" s="69"/>
      <c r="FO2770" s="69"/>
      <c r="FP2770" s="69"/>
      <c r="FQ2770" s="69"/>
      <c r="FR2770" s="69"/>
      <c r="FS2770" s="69"/>
      <c r="FT2770" s="69"/>
      <c r="FU2770" s="69"/>
      <c r="FV2770" s="69"/>
      <c r="FW2770" s="69"/>
      <c r="FX2770" s="69"/>
      <c r="FY2770" s="69"/>
      <c r="FZ2770" s="69"/>
      <c r="GA2770" s="69"/>
      <c r="GB2770" s="69"/>
      <c r="GC2770" s="69"/>
      <c r="GD2770" s="69"/>
      <c r="GE2770" s="69"/>
      <c r="GF2770" s="69"/>
      <c r="GG2770" s="69"/>
      <c r="GH2770" s="69"/>
      <c r="GI2770" s="69"/>
      <c r="GJ2770" s="69"/>
      <c r="GK2770" s="69"/>
      <c r="GL2770" s="69"/>
      <c r="GM2770" s="69"/>
      <c r="GN2770" s="69"/>
      <c r="GO2770" s="69"/>
      <c r="GP2770" s="69"/>
      <c r="GQ2770" s="69"/>
      <c r="GR2770" s="69"/>
      <c r="GS2770" s="69"/>
      <c r="GT2770" s="69"/>
      <c r="GU2770" s="69"/>
      <c r="GV2770" s="69"/>
      <c r="GW2770" s="69"/>
      <c r="GX2770" s="69"/>
      <c r="GY2770" s="69"/>
      <c r="GZ2770" s="69"/>
      <c r="HA2770" s="69"/>
      <c r="HB2770" s="69"/>
      <c r="HC2770" s="69"/>
      <c r="HD2770" s="69"/>
      <c r="HE2770" s="69"/>
      <c r="HF2770" s="69"/>
      <c r="HG2770" s="69"/>
      <c r="HH2770" s="69"/>
      <c r="HI2770" s="69"/>
      <c r="HJ2770" s="69"/>
      <c r="HK2770" s="69"/>
      <c r="HL2770" s="69"/>
      <c r="HM2770" s="69"/>
      <c r="HN2770" s="69"/>
      <c r="HO2770" s="69"/>
      <c r="HP2770" s="69"/>
      <c r="HQ2770" s="69"/>
      <c r="HR2770" s="69"/>
      <c r="HS2770" s="69"/>
      <c r="HT2770" s="69"/>
      <c r="HU2770" s="69"/>
      <c r="HV2770" s="69"/>
      <c r="HW2770" s="69"/>
      <c r="HX2770" s="69"/>
      <c r="HY2770" s="69"/>
      <c r="HZ2770" s="69"/>
      <c r="IA2770" s="69"/>
      <c r="IB2770" s="69"/>
      <c r="IC2770" s="69"/>
      <c r="ID2770" s="69"/>
      <c r="IE2770" s="69"/>
      <c r="IF2770" s="69"/>
      <c r="IG2770" s="69"/>
      <c r="IH2770" s="69"/>
      <c r="II2770" s="69"/>
      <c r="IJ2770" s="69"/>
      <c r="IK2770" s="69"/>
      <c r="IL2770" s="69"/>
      <c r="IM2770" s="69"/>
      <c r="IN2770" s="69"/>
    </row>
    <row r="2771" spans="1:248" s="70" customFormat="1" ht="15.95" customHeight="1" x14ac:dyDescent="0.2">
      <c r="A2771" s="112" t="s">
        <v>1632</v>
      </c>
      <c r="B2771" s="83">
        <v>52444</v>
      </c>
      <c r="C2771" s="52" t="s">
        <v>1645</v>
      </c>
      <c r="D2771" s="314">
        <v>38150</v>
      </c>
      <c r="E2771" s="69"/>
      <c r="F2771" s="69"/>
      <c r="G2771" s="69"/>
      <c r="H2771" s="69"/>
      <c r="I2771" s="69"/>
      <c r="J2771" s="69"/>
      <c r="N2771" s="69"/>
      <c r="O2771" s="69"/>
      <c r="P2771" s="69"/>
      <c r="Q2771" s="69"/>
      <c r="R2771" s="69"/>
      <c r="S2771" s="69"/>
      <c r="T2771" s="69"/>
      <c r="U2771" s="69"/>
      <c r="V2771" s="69"/>
      <c r="W2771" s="69"/>
      <c r="X2771" s="69"/>
      <c r="Y2771" s="69"/>
      <c r="Z2771" s="69"/>
      <c r="AA2771" s="69"/>
      <c r="AB2771" s="69"/>
      <c r="AC2771" s="69"/>
      <c r="AD2771" s="69"/>
      <c r="AE2771" s="69"/>
      <c r="AF2771" s="69"/>
      <c r="AG2771" s="69"/>
      <c r="AH2771" s="69"/>
      <c r="AI2771" s="69"/>
      <c r="AJ2771" s="69"/>
      <c r="AK2771" s="69"/>
      <c r="AL2771" s="69"/>
      <c r="AM2771" s="69"/>
      <c r="AN2771" s="69"/>
      <c r="AO2771" s="69"/>
      <c r="AP2771" s="69"/>
      <c r="AQ2771" s="69"/>
      <c r="AR2771" s="69"/>
      <c r="AS2771" s="69"/>
      <c r="AT2771" s="69"/>
      <c r="AU2771" s="69"/>
      <c r="AV2771" s="69"/>
      <c r="AW2771" s="69"/>
      <c r="AX2771" s="69"/>
      <c r="AY2771" s="69"/>
      <c r="AZ2771" s="69"/>
      <c r="BA2771" s="69"/>
      <c r="BB2771" s="69"/>
      <c r="BC2771" s="69"/>
      <c r="BD2771" s="69"/>
      <c r="BE2771" s="69"/>
      <c r="BF2771" s="69"/>
      <c r="BG2771" s="69"/>
      <c r="BH2771" s="69"/>
      <c r="BI2771" s="69"/>
      <c r="BJ2771" s="69"/>
      <c r="BK2771" s="69"/>
      <c r="BL2771" s="69"/>
      <c r="BM2771" s="69"/>
      <c r="BN2771" s="69"/>
      <c r="BO2771" s="69"/>
      <c r="BP2771" s="69"/>
      <c r="BQ2771" s="69"/>
      <c r="BR2771" s="69"/>
      <c r="BS2771" s="69"/>
      <c r="BT2771" s="69"/>
      <c r="BU2771" s="69"/>
      <c r="BV2771" s="69"/>
      <c r="BW2771" s="69"/>
      <c r="BX2771" s="69"/>
      <c r="BY2771" s="69"/>
      <c r="BZ2771" s="69"/>
      <c r="CA2771" s="69"/>
      <c r="CB2771" s="69"/>
      <c r="CC2771" s="69"/>
      <c r="CD2771" s="69"/>
      <c r="CE2771" s="69"/>
      <c r="CF2771" s="69"/>
      <c r="CG2771" s="69"/>
      <c r="CH2771" s="69"/>
      <c r="CI2771" s="69"/>
      <c r="CJ2771" s="69"/>
      <c r="CK2771" s="69"/>
      <c r="CL2771" s="69"/>
      <c r="CM2771" s="69"/>
      <c r="CN2771" s="69"/>
      <c r="CO2771" s="69"/>
      <c r="CP2771" s="69"/>
      <c r="CQ2771" s="69"/>
      <c r="CR2771" s="69"/>
      <c r="CS2771" s="69"/>
      <c r="CT2771" s="69"/>
      <c r="CU2771" s="69"/>
      <c r="CV2771" s="69"/>
      <c r="CW2771" s="69"/>
      <c r="CX2771" s="69"/>
      <c r="CY2771" s="69"/>
      <c r="CZ2771" s="69"/>
      <c r="DA2771" s="69"/>
      <c r="DB2771" s="69"/>
      <c r="DC2771" s="69"/>
      <c r="DD2771" s="69"/>
      <c r="DE2771" s="69"/>
      <c r="DF2771" s="69"/>
      <c r="DG2771" s="69"/>
      <c r="DH2771" s="69"/>
      <c r="DI2771" s="69"/>
      <c r="DJ2771" s="69"/>
      <c r="DK2771" s="69"/>
      <c r="DL2771" s="69"/>
      <c r="DM2771" s="69"/>
      <c r="DN2771" s="69"/>
      <c r="DO2771" s="69"/>
      <c r="DP2771" s="69"/>
      <c r="DQ2771" s="69"/>
      <c r="DR2771" s="69"/>
      <c r="DS2771" s="69"/>
      <c r="DT2771" s="69"/>
      <c r="DU2771" s="69"/>
      <c r="DV2771" s="69"/>
      <c r="DW2771" s="69"/>
      <c r="DX2771" s="69"/>
      <c r="DY2771" s="69"/>
      <c r="DZ2771" s="69"/>
      <c r="EA2771" s="69"/>
      <c r="EB2771" s="69"/>
      <c r="EC2771" s="69"/>
      <c r="ED2771" s="69"/>
      <c r="EE2771" s="69"/>
      <c r="EF2771" s="69"/>
      <c r="EG2771" s="69"/>
      <c r="EH2771" s="69"/>
      <c r="EI2771" s="69"/>
      <c r="EJ2771" s="69"/>
      <c r="EK2771" s="69"/>
      <c r="EL2771" s="69"/>
      <c r="EM2771" s="69"/>
      <c r="EN2771" s="69"/>
      <c r="EO2771" s="69"/>
      <c r="EP2771" s="69"/>
      <c r="EQ2771" s="69"/>
      <c r="ER2771" s="69"/>
      <c r="ES2771" s="69"/>
      <c r="ET2771" s="69"/>
      <c r="EU2771" s="69"/>
      <c r="EV2771" s="69"/>
      <c r="EW2771" s="69"/>
      <c r="EX2771" s="69"/>
      <c r="EY2771" s="69"/>
      <c r="EZ2771" s="69"/>
      <c r="FA2771" s="69"/>
      <c r="FB2771" s="69"/>
      <c r="FC2771" s="69"/>
      <c r="FD2771" s="69"/>
      <c r="FE2771" s="69"/>
      <c r="FF2771" s="69"/>
      <c r="FG2771" s="69"/>
      <c r="FH2771" s="69"/>
      <c r="FI2771" s="69"/>
      <c r="FJ2771" s="69"/>
      <c r="FK2771" s="69"/>
      <c r="FL2771" s="69"/>
      <c r="FM2771" s="69"/>
      <c r="FN2771" s="69"/>
      <c r="FO2771" s="69"/>
      <c r="FP2771" s="69"/>
      <c r="FQ2771" s="69"/>
      <c r="FR2771" s="69"/>
      <c r="FS2771" s="69"/>
      <c r="FT2771" s="69"/>
      <c r="FU2771" s="69"/>
      <c r="FV2771" s="69"/>
      <c r="FW2771" s="69"/>
      <c r="FX2771" s="69"/>
      <c r="FY2771" s="69"/>
      <c r="FZ2771" s="69"/>
      <c r="GA2771" s="69"/>
      <c r="GB2771" s="69"/>
      <c r="GC2771" s="69"/>
      <c r="GD2771" s="69"/>
      <c r="GE2771" s="69"/>
      <c r="GF2771" s="69"/>
      <c r="GG2771" s="69"/>
      <c r="GH2771" s="69"/>
      <c r="GI2771" s="69"/>
      <c r="GJ2771" s="69"/>
      <c r="GK2771" s="69"/>
      <c r="GL2771" s="69"/>
      <c r="GM2771" s="69"/>
      <c r="GN2771" s="69"/>
      <c r="GO2771" s="69"/>
      <c r="GP2771" s="69"/>
      <c r="GQ2771" s="69"/>
      <c r="GR2771" s="69"/>
      <c r="GS2771" s="69"/>
      <c r="GT2771" s="69"/>
      <c r="GU2771" s="69"/>
      <c r="GV2771" s="69"/>
      <c r="GW2771" s="69"/>
      <c r="GX2771" s="69"/>
      <c r="GY2771" s="69"/>
      <c r="GZ2771" s="69"/>
      <c r="HA2771" s="69"/>
      <c r="HB2771" s="69"/>
      <c r="HC2771" s="69"/>
      <c r="HD2771" s="69"/>
      <c r="HE2771" s="69"/>
      <c r="HF2771" s="69"/>
      <c r="HG2771" s="69"/>
      <c r="HH2771" s="69"/>
      <c r="HI2771" s="69"/>
      <c r="HJ2771" s="69"/>
      <c r="HK2771" s="69"/>
      <c r="HL2771" s="69"/>
      <c r="HM2771" s="69"/>
      <c r="HN2771" s="69"/>
      <c r="HO2771" s="69"/>
      <c r="HP2771" s="69"/>
      <c r="HQ2771" s="69"/>
      <c r="HR2771" s="69"/>
      <c r="HS2771" s="69"/>
      <c r="HT2771" s="69"/>
      <c r="HU2771" s="69"/>
      <c r="HV2771" s="69"/>
      <c r="HW2771" s="69"/>
      <c r="HX2771" s="69"/>
      <c r="HY2771" s="69"/>
      <c r="HZ2771" s="69"/>
      <c r="IA2771" s="69"/>
      <c r="IB2771" s="69"/>
      <c r="IC2771" s="69"/>
      <c r="ID2771" s="69"/>
      <c r="IE2771" s="69"/>
      <c r="IF2771" s="69"/>
      <c r="IG2771" s="69"/>
      <c r="IH2771" s="69"/>
      <c r="II2771" s="69"/>
      <c r="IJ2771" s="69"/>
      <c r="IK2771" s="69"/>
      <c r="IL2771" s="69"/>
      <c r="IM2771" s="69"/>
      <c r="IN2771" s="69"/>
    </row>
    <row r="2772" spans="1:248" s="70" customFormat="1" ht="15.95" customHeight="1" x14ac:dyDescent="0.2">
      <c r="A2772" s="112" t="s">
        <v>1632</v>
      </c>
      <c r="B2772" s="83">
        <v>52445</v>
      </c>
      <c r="C2772" s="52" t="s">
        <v>1646</v>
      </c>
      <c r="D2772" s="314">
        <v>44300</v>
      </c>
      <c r="E2772" s="69"/>
      <c r="F2772" s="69"/>
      <c r="G2772" s="69"/>
      <c r="H2772" s="69"/>
      <c r="I2772" s="69"/>
      <c r="J2772" s="69"/>
      <c r="N2772" s="69"/>
      <c r="O2772" s="69"/>
      <c r="P2772" s="69"/>
      <c r="Q2772" s="69"/>
      <c r="R2772" s="69"/>
      <c r="S2772" s="69"/>
      <c r="T2772" s="69"/>
      <c r="U2772" s="69"/>
      <c r="V2772" s="69"/>
      <c r="W2772" s="69"/>
      <c r="X2772" s="69"/>
      <c r="Y2772" s="69"/>
      <c r="Z2772" s="69"/>
      <c r="AA2772" s="69"/>
      <c r="AB2772" s="69"/>
      <c r="AC2772" s="69"/>
      <c r="AD2772" s="69"/>
      <c r="AE2772" s="69"/>
      <c r="AF2772" s="69"/>
      <c r="AG2772" s="69"/>
      <c r="AH2772" s="69"/>
      <c r="AI2772" s="69"/>
      <c r="AJ2772" s="69"/>
      <c r="AK2772" s="69"/>
      <c r="AL2772" s="69"/>
      <c r="AM2772" s="69"/>
      <c r="AN2772" s="69"/>
      <c r="AO2772" s="69"/>
      <c r="AP2772" s="69"/>
      <c r="AQ2772" s="69"/>
      <c r="AR2772" s="69"/>
      <c r="AS2772" s="69"/>
      <c r="AT2772" s="69"/>
      <c r="AU2772" s="69"/>
      <c r="AV2772" s="69"/>
      <c r="AW2772" s="69"/>
      <c r="AX2772" s="69"/>
      <c r="AY2772" s="69"/>
      <c r="AZ2772" s="69"/>
      <c r="BA2772" s="69"/>
      <c r="BB2772" s="69"/>
      <c r="BC2772" s="69"/>
      <c r="BD2772" s="69"/>
      <c r="BE2772" s="69"/>
      <c r="BF2772" s="69"/>
      <c r="BG2772" s="69"/>
      <c r="BH2772" s="69"/>
      <c r="BI2772" s="69"/>
      <c r="BJ2772" s="69"/>
      <c r="BK2772" s="69"/>
      <c r="BL2772" s="69"/>
      <c r="BM2772" s="69"/>
      <c r="BN2772" s="69"/>
      <c r="BO2772" s="69"/>
      <c r="BP2772" s="69"/>
      <c r="BQ2772" s="69"/>
      <c r="BR2772" s="69"/>
      <c r="BS2772" s="69"/>
      <c r="BT2772" s="69"/>
      <c r="BU2772" s="69"/>
      <c r="BV2772" s="69"/>
      <c r="BW2772" s="69"/>
      <c r="BX2772" s="69"/>
      <c r="BY2772" s="69"/>
      <c r="BZ2772" s="69"/>
      <c r="CA2772" s="69"/>
      <c r="CB2772" s="69"/>
      <c r="CC2772" s="69"/>
      <c r="CD2772" s="69"/>
      <c r="CE2772" s="69"/>
      <c r="CF2772" s="69"/>
      <c r="CG2772" s="69"/>
      <c r="CH2772" s="69"/>
      <c r="CI2772" s="69"/>
      <c r="CJ2772" s="69"/>
      <c r="CK2772" s="69"/>
      <c r="CL2772" s="69"/>
      <c r="CM2772" s="69"/>
      <c r="CN2772" s="69"/>
      <c r="CO2772" s="69"/>
      <c r="CP2772" s="69"/>
      <c r="CQ2772" s="69"/>
      <c r="CR2772" s="69"/>
      <c r="CS2772" s="69"/>
      <c r="CT2772" s="69"/>
      <c r="CU2772" s="69"/>
      <c r="CV2772" s="69"/>
      <c r="CW2772" s="69"/>
      <c r="CX2772" s="69"/>
      <c r="CY2772" s="69"/>
      <c r="CZ2772" s="69"/>
      <c r="DA2772" s="69"/>
      <c r="DB2772" s="69"/>
      <c r="DC2772" s="69"/>
      <c r="DD2772" s="69"/>
      <c r="DE2772" s="69"/>
      <c r="DF2772" s="69"/>
      <c r="DG2772" s="69"/>
      <c r="DH2772" s="69"/>
      <c r="DI2772" s="69"/>
      <c r="DJ2772" s="69"/>
      <c r="DK2772" s="69"/>
      <c r="DL2772" s="69"/>
      <c r="DM2772" s="69"/>
      <c r="DN2772" s="69"/>
      <c r="DO2772" s="69"/>
      <c r="DP2772" s="69"/>
      <c r="DQ2772" s="69"/>
      <c r="DR2772" s="69"/>
      <c r="DS2772" s="69"/>
      <c r="DT2772" s="69"/>
      <c r="DU2772" s="69"/>
      <c r="DV2772" s="69"/>
      <c r="DW2772" s="69"/>
      <c r="DX2772" s="69"/>
      <c r="DY2772" s="69"/>
      <c r="DZ2772" s="69"/>
      <c r="EA2772" s="69"/>
      <c r="EB2772" s="69"/>
      <c r="EC2772" s="69"/>
      <c r="ED2772" s="69"/>
      <c r="EE2772" s="69"/>
      <c r="EF2772" s="69"/>
      <c r="EG2772" s="69"/>
      <c r="EH2772" s="69"/>
      <c r="EI2772" s="69"/>
      <c r="EJ2772" s="69"/>
      <c r="EK2772" s="69"/>
      <c r="EL2772" s="69"/>
      <c r="EM2772" s="69"/>
      <c r="EN2772" s="69"/>
      <c r="EO2772" s="69"/>
      <c r="EP2772" s="69"/>
      <c r="EQ2772" s="69"/>
      <c r="ER2772" s="69"/>
      <c r="ES2772" s="69"/>
      <c r="ET2772" s="69"/>
      <c r="EU2772" s="69"/>
      <c r="EV2772" s="69"/>
      <c r="EW2772" s="69"/>
      <c r="EX2772" s="69"/>
      <c r="EY2772" s="69"/>
      <c r="EZ2772" s="69"/>
      <c r="FA2772" s="69"/>
      <c r="FB2772" s="69"/>
      <c r="FC2772" s="69"/>
      <c r="FD2772" s="69"/>
      <c r="FE2772" s="69"/>
      <c r="FF2772" s="69"/>
      <c r="FG2772" s="69"/>
      <c r="FH2772" s="69"/>
      <c r="FI2772" s="69"/>
      <c r="FJ2772" s="69"/>
      <c r="FK2772" s="69"/>
      <c r="FL2772" s="69"/>
      <c r="FM2772" s="69"/>
      <c r="FN2772" s="69"/>
      <c r="FO2772" s="69"/>
      <c r="FP2772" s="69"/>
      <c r="FQ2772" s="69"/>
      <c r="FR2772" s="69"/>
      <c r="FS2772" s="69"/>
      <c r="FT2772" s="69"/>
      <c r="FU2772" s="69"/>
      <c r="FV2772" s="69"/>
      <c r="FW2772" s="69"/>
      <c r="FX2772" s="69"/>
      <c r="FY2772" s="69"/>
      <c r="FZ2772" s="69"/>
      <c r="GA2772" s="69"/>
      <c r="GB2772" s="69"/>
      <c r="GC2772" s="69"/>
      <c r="GD2772" s="69"/>
      <c r="GE2772" s="69"/>
      <c r="GF2772" s="69"/>
      <c r="GG2772" s="69"/>
      <c r="GH2772" s="69"/>
      <c r="GI2772" s="69"/>
      <c r="GJ2772" s="69"/>
      <c r="GK2772" s="69"/>
      <c r="GL2772" s="69"/>
      <c r="GM2772" s="69"/>
      <c r="GN2772" s="69"/>
      <c r="GO2772" s="69"/>
      <c r="GP2772" s="69"/>
      <c r="GQ2772" s="69"/>
      <c r="GR2772" s="69"/>
      <c r="GS2772" s="69"/>
      <c r="GT2772" s="69"/>
      <c r="GU2772" s="69"/>
      <c r="GV2772" s="69"/>
      <c r="GW2772" s="69"/>
      <c r="GX2772" s="69"/>
      <c r="GY2772" s="69"/>
      <c r="GZ2772" s="69"/>
      <c r="HA2772" s="69"/>
      <c r="HB2772" s="69"/>
      <c r="HC2772" s="69"/>
      <c r="HD2772" s="69"/>
      <c r="HE2772" s="69"/>
      <c r="HF2772" s="69"/>
      <c r="HG2772" s="69"/>
      <c r="HH2772" s="69"/>
      <c r="HI2772" s="69"/>
      <c r="HJ2772" s="69"/>
      <c r="HK2772" s="69"/>
      <c r="HL2772" s="69"/>
      <c r="HM2772" s="69"/>
      <c r="HN2772" s="69"/>
      <c r="HO2772" s="69"/>
      <c r="HP2772" s="69"/>
      <c r="HQ2772" s="69"/>
      <c r="HR2772" s="69"/>
      <c r="HS2772" s="69"/>
      <c r="HT2772" s="69"/>
      <c r="HU2772" s="69"/>
      <c r="HV2772" s="69"/>
      <c r="HW2772" s="69"/>
      <c r="HX2772" s="69"/>
      <c r="HY2772" s="69"/>
      <c r="HZ2772" s="69"/>
      <c r="IA2772" s="69"/>
      <c r="IB2772" s="69"/>
      <c r="IC2772" s="69"/>
      <c r="ID2772" s="69"/>
      <c r="IE2772" s="69"/>
      <c r="IF2772" s="69"/>
      <c r="IG2772" s="69"/>
      <c r="IH2772" s="69"/>
      <c r="II2772" s="69"/>
      <c r="IJ2772" s="69"/>
      <c r="IK2772" s="69"/>
      <c r="IL2772" s="69"/>
      <c r="IM2772" s="69"/>
      <c r="IN2772" s="69"/>
    </row>
    <row r="2773" spans="1:248" s="70" customFormat="1" ht="32.1" customHeight="1" x14ac:dyDescent="0.2">
      <c r="A2773" s="112" t="s">
        <v>1632</v>
      </c>
      <c r="B2773" s="83">
        <v>52446</v>
      </c>
      <c r="C2773" s="52" t="s">
        <v>1647</v>
      </c>
      <c r="D2773" s="314">
        <v>39800</v>
      </c>
      <c r="E2773" s="69"/>
      <c r="F2773" s="69"/>
      <c r="G2773" s="69"/>
      <c r="H2773" s="69"/>
      <c r="I2773" s="69"/>
      <c r="J2773" s="69"/>
      <c r="N2773" s="69"/>
      <c r="O2773" s="69"/>
      <c r="P2773" s="69"/>
      <c r="Q2773" s="69"/>
      <c r="R2773" s="69"/>
      <c r="S2773" s="69"/>
      <c r="T2773" s="69"/>
      <c r="U2773" s="69"/>
      <c r="V2773" s="69"/>
      <c r="W2773" s="69"/>
      <c r="X2773" s="69"/>
      <c r="Y2773" s="69"/>
      <c r="Z2773" s="69"/>
      <c r="AA2773" s="69"/>
      <c r="AB2773" s="69"/>
      <c r="AC2773" s="69"/>
      <c r="AD2773" s="69"/>
      <c r="AE2773" s="69"/>
      <c r="AF2773" s="69"/>
      <c r="AG2773" s="69"/>
      <c r="AH2773" s="69"/>
      <c r="AI2773" s="69"/>
      <c r="AJ2773" s="69"/>
      <c r="AK2773" s="69"/>
      <c r="AL2773" s="69"/>
      <c r="AM2773" s="69"/>
      <c r="AN2773" s="69"/>
      <c r="AO2773" s="69"/>
      <c r="AP2773" s="69"/>
      <c r="AQ2773" s="69"/>
      <c r="AR2773" s="69"/>
      <c r="AS2773" s="69"/>
      <c r="AT2773" s="69"/>
      <c r="AU2773" s="69"/>
      <c r="AV2773" s="69"/>
      <c r="AW2773" s="69"/>
      <c r="AX2773" s="69"/>
      <c r="AY2773" s="69"/>
      <c r="AZ2773" s="69"/>
      <c r="BA2773" s="69"/>
      <c r="BB2773" s="69"/>
      <c r="BC2773" s="69"/>
      <c r="BD2773" s="69"/>
      <c r="BE2773" s="69"/>
      <c r="BF2773" s="69"/>
      <c r="BG2773" s="69"/>
      <c r="BH2773" s="69"/>
      <c r="BI2773" s="69"/>
      <c r="BJ2773" s="69"/>
      <c r="BK2773" s="69"/>
      <c r="BL2773" s="69"/>
      <c r="BM2773" s="69"/>
      <c r="BN2773" s="69"/>
      <c r="BO2773" s="69"/>
      <c r="BP2773" s="69"/>
      <c r="BQ2773" s="69"/>
      <c r="BR2773" s="69"/>
      <c r="BS2773" s="69"/>
      <c r="BT2773" s="69"/>
      <c r="BU2773" s="69"/>
      <c r="BV2773" s="69"/>
      <c r="BW2773" s="69"/>
      <c r="BX2773" s="69"/>
      <c r="BY2773" s="69"/>
      <c r="BZ2773" s="69"/>
      <c r="CA2773" s="69"/>
      <c r="CB2773" s="69"/>
      <c r="CC2773" s="69"/>
      <c r="CD2773" s="69"/>
      <c r="CE2773" s="69"/>
      <c r="CF2773" s="69"/>
      <c r="CG2773" s="69"/>
      <c r="CH2773" s="69"/>
      <c r="CI2773" s="69"/>
      <c r="CJ2773" s="69"/>
      <c r="CK2773" s="69"/>
      <c r="CL2773" s="69"/>
      <c r="CM2773" s="69"/>
      <c r="CN2773" s="69"/>
      <c r="CO2773" s="69"/>
      <c r="CP2773" s="69"/>
      <c r="CQ2773" s="69"/>
      <c r="CR2773" s="69"/>
      <c r="CS2773" s="69"/>
      <c r="CT2773" s="69"/>
      <c r="CU2773" s="69"/>
      <c r="CV2773" s="69"/>
      <c r="CW2773" s="69"/>
      <c r="CX2773" s="69"/>
      <c r="CY2773" s="69"/>
      <c r="CZ2773" s="69"/>
      <c r="DA2773" s="69"/>
      <c r="DB2773" s="69"/>
      <c r="DC2773" s="69"/>
      <c r="DD2773" s="69"/>
      <c r="DE2773" s="69"/>
      <c r="DF2773" s="69"/>
      <c r="DG2773" s="69"/>
      <c r="DH2773" s="69"/>
      <c r="DI2773" s="69"/>
      <c r="DJ2773" s="69"/>
      <c r="DK2773" s="69"/>
      <c r="DL2773" s="69"/>
      <c r="DM2773" s="69"/>
      <c r="DN2773" s="69"/>
      <c r="DO2773" s="69"/>
      <c r="DP2773" s="69"/>
      <c r="DQ2773" s="69"/>
      <c r="DR2773" s="69"/>
      <c r="DS2773" s="69"/>
      <c r="DT2773" s="69"/>
      <c r="DU2773" s="69"/>
      <c r="DV2773" s="69"/>
      <c r="DW2773" s="69"/>
      <c r="DX2773" s="69"/>
      <c r="DY2773" s="69"/>
      <c r="DZ2773" s="69"/>
      <c r="EA2773" s="69"/>
      <c r="EB2773" s="69"/>
      <c r="EC2773" s="69"/>
      <c r="ED2773" s="69"/>
      <c r="EE2773" s="69"/>
      <c r="EF2773" s="69"/>
      <c r="EG2773" s="69"/>
      <c r="EH2773" s="69"/>
      <c r="EI2773" s="69"/>
      <c r="EJ2773" s="69"/>
      <c r="EK2773" s="69"/>
      <c r="EL2773" s="69"/>
      <c r="EM2773" s="69"/>
      <c r="EN2773" s="69"/>
      <c r="EO2773" s="69"/>
      <c r="EP2773" s="69"/>
      <c r="EQ2773" s="69"/>
      <c r="ER2773" s="69"/>
      <c r="ES2773" s="69"/>
      <c r="ET2773" s="69"/>
      <c r="EU2773" s="69"/>
      <c r="EV2773" s="69"/>
      <c r="EW2773" s="69"/>
      <c r="EX2773" s="69"/>
      <c r="EY2773" s="69"/>
      <c r="EZ2773" s="69"/>
      <c r="FA2773" s="69"/>
      <c r="FB2773" s="69"/>
      <c r="FC2773" s="69"/>
      <c r="FD2773" s="69"/>
      <c r="FE2773" s="69"/>
      <c r="FF2773" s="69"/>
      <c r="FG2773" s="69"/>
      <c r="FH2773" s="69"/>
      <c r="FI2773" s="69"/>
      <c r="FJ2773" s="69"/>
      <c r="FK2773" s="69"/>
      <c r="FL2773" s="69"/>
      <c r="FM2773" s="69"/>
      <c r="FN2773" s="69"/>
      <c r="FO2773" s="69"/>
      <c r="FP2773" s="69"/>
      <c r="FQ2773" s="69"/>
      <c r="FR2773" s="69"/>
      <c r="FS2773" s="69"/>
      <c r="FT2773" s="69"/>
      <c r="FU2773" s="69"/>
      <c r="FV2773" s="69"/>
      <c r="FW2773" s="69"/>
      <c r="FX2773" s="69"/>
      <c r="FY2773" s="69"/>
      <c r="FZ2773" s="69"/>
      <c r="GA2773" s="69"/>
      <c r="GB2773" s="69"/>
      <c r="GC2773" s="69"/>
      <c r="GD2773" s="69"/>
      <c r="GE2773" s="69"/>
      <c r="GF2773" s="69"/>
      <c r="GG2773" s="69"/>
      <c r="GH2773" s="69"/>
      <c r="GI2773" s="69"/>
      <c r="GJ2773" s="69"/>
      <c r="GK2773" s="69"/>
      <c r="GL2773" s="69"/>
      <c r="GM2773" s="69"/>
      <c r="GN2773" s="69"/>
      <c r="GO2773" s="69"/>
      <c r="GP2773" s="69"/>
      <c r="GQ2773" s="69"/>
      <c r="GR2773" s="69"/>
      <c r="GS2773" s="69"/>
      <c r="GT2773" s="69"/>
      <c r="GU2773" s="69"/>
      <c r="GV2773" s="69"/>
      <c r="GW2773" s="69"/>
      <c r="GX2773" s="69"/>
      <c r="GY2773" s="69"/>
      <c r="GZ2773" s="69"/>
      <c r="HA2773" s="69"/>
      <c r="HB2773" s="69"/>
      <c r="HC2773" s="69"/>
      <c r="HD2773" s="69"/>
      <c r="HE2773" s="69"/>
      <c r="HF2773" s="69"/>
      <c r="HG2773" s="69"/>
      <c r="HH2773" s="69"/>
      <c r="HI2773" s="69"/>
      <c r="HJ2773" s="69"/>
      <c r="HK2773" s="69"/>
      <c r="HL2773" s="69"/>
      <c r="HM2773" s="69"/>
      <c r="HN2773" s="69"/>
      <c r="HO2773" s="69"/>
      <c r="HP2773" s="69"/>
      <c r="HQ2773" s="69"/>
      <c r="HR2773" s="69"/>
      <c r="HS2773" s="69"/>
      <c r="HT2773" s="69"/>
      <c r="HU2773" s="69"/>
      <c r="HV2773" s="69"/>
      <c r="HW2773" s="69"/>
      <c r="HX2773" s="69"/>
      <c r="HY2773" s="69"/>
      <c r="HZ2773" s="69"/>
      <c r="IA2773" s="69"/>
      <c r="IB2773" s="69"/>
      <c r="IC2773" s="69"/>
      <c r="ID2773" s="69"/>
      <c r="IE2773" s="69"/>
      <c r="IF2773" s="69"/>
      <c r="IG2773" s="69"/>
      <c r="IH2773" s="69"/>
      <c r="II2773" s="69"/>
      <c r="IJ2773" s="69"/>
      <c r="IK2773" s="69"/>
      <c r="IL2773" s="69"/>
      <c r="IM2773" s="69"/>
      <c r="IN2773" s="69"/>
    </row>
    <row r="2774" spans="1:248" s="70" customFormat="1" ht="15.95" customHeight="1" x14ac:dyDescent="0.2">
      <c r="A2774" s="112" t="s">
        <v>1632</v>
      </c>
      <c r="B2774" s="83">
        <v>52447</v>
      </c>
      <c r="C2774" s="52" t="s">
        <v>1648</v>
      </c>
      <c r="D2774" s="314">
        <v>46350</v>
      </c>
      <c r="E2774" s="69"/>
      <c r="F2774" s="69"/>
      <c r="G2774" s="69"/>
      <c r="H2774" s="69"/>
      <c r="I2774" s="69"/>
      <c r="J2774" s="69"/>
      <c r="N2774" s="69"/>
      <c r="O2774" s="69"/>
      <c r="P2774" s="69"/>
      <c r="Q2774" s="69"/>
      <c r="R2774" s="69"/>
      <c r="S2774" s="69"/>
      <c r="T2774" s="69"/>
      <c r="U2774" s="69"/>
      <c r="V2774" s="69"/>
      <c r="W2774" s="69"/>
      <c r="X2774" s="69"/>
      <c r="Y2774" s="69"/>
      <c r="Z2774" s="69"/>
      <c r="AA2774" s="69"/>
      <c r="AB2774" s="69"/>
      <c r="AC2774" s="69"/>
      <c r="AD2774" s="69"/>
      <c r="AE2774" s="69"/>
      <c r="AF2774" s="69"/>
      <c r="AG2774" s="69"/>
      <c r="AH2774" s="69"/>
      <c r="AI2774" s="69"/>
      <c r="AJ2774" s="69"/>
      <c r="AK2774" s="69"/>
      <c r="AL2774" s="69"/>
      <c r="AM2774" s="69"/>
      <c r="AN2774" s="69"/>
      <c r="AO2774" s="69"/>
      <c r="AP2774" s="69"/>
      <c r="AQ2774" s="69"/>
      <c r="AR2774" s="69"/>
      <c r="AS2774" s="69"/>
      <c r="AT2774" s="69"/>
      <c r="AU2774" s="69"/>
      <c r="AV2774" s="69"/>
      <c r="AW2774" s="69"/>
      <c r="AX2774" s="69"/>
      <c r="AY2774" s="69"/>
      <c r="AZ2774" s="69"/>
      <c r="BA2774" s="69"/>
      <c r="BB2774" s="69"/>
      <c r="BC2774" s="69"/>
      <c r="BD2774" s="69"/>
      <c r="BE2774" s="69"/>
      <c r="BF2774" s="69"/>
      <c r="BG2774" s="69"/>
      <c r="BH2774" s="69"/>
      <c r="BI2774" s="69"/>
      <c r="BJ2774" s="69"/>
      <c r="BK2774" s="69"/>
      <c r="BL2774" s="69"/>
      <c r="BM2774" s="69"/>
      <c r="BN2774" s="69"/>
      <c r="BO2774" s="69"/>
      <c r="BP2774" s="69"/>
      <c r="BQ2774" s="69"/>
      <c r="BR2774" s="69"/>
      <c r="BS2774" s="69"/>
      <c r="BT2774" s="69"/>
      <c r="BU2774" s="69"/>
      <c r="BV2774" s="69"/>
      <c r="BW2774" s="69"/>
      <c r="BX2774" s="69"/>
      <c r="BY2774" s="69"/>
      <c r="BZ2774" s="69"/>
      <c r="CA2774" s="69"/>
      <c r="CB2774" s="69"/>
      <c r="CC2774" s="69"/>
      <c r="CD2774" s="69"/>
      <c r="CE2774" s="69"/>
      <c r="CF2774" s="69"/>
      <c r="CG2774" s="69"/>
      <c r="CH2774" s="69"/>
      <c r="CI2774" s="69"/>
      <c r="CJ2774" s="69"/>
      <c r="CK2774" s="69"/>
      <c r="CL2774" s="69"/>
      <c r="CM2774" s="69"/>
      <c r="CN2774" s="69"/>
      <c r="CO2774" s="69"/>
      <c r="CP2774" s="69"/>
      <c r="CQ2774" s="69"/>
      <c r="CR2774" s="69"/>
      <c r="CS2774" s="69"/>
      <c r="CT2774" s="69"/>
      <c r="CU2774" s="69"/>
      <c r="CV2774" s="69"/>
      <c r="CW2774" s="69"/>
      <c r="CX2774" s="69"/>
      <c r="CY2774" s="69"/>
      <c r="CZ2774" s="69"/>
      <c r="DA2774" s="69"/>
      <c r="DB2774" s="69"/>
      <c r="DC2774" s="69"/>
      <c r="DD2774" s="69"/>
      <c r="DE2774" s="69"/>
      <c r="DF2774" s="69"/>
      <c r="DG2774" s="69"/>
      <c r="DH2774" s="69"/>
      <c r="DI2774" s="69"/>
      <c r="DJ2774" s="69"/>
      <c r="DK2774" s="69"/>
      <c r="DL2774" s="69"/>
      <c r="DM2774" s="69"/>
      <c r="DN2774" s="69"/>
      <c r="DO2774" s="69"/>
      <c r="DP2774" s="69"/>
      <c r="DQ2774" s="69"/>
      <c r="DR2774" s="69"/>
      <c r="DS2774" s="69"/>
      <c r="DT2774" s="69"/>
      <c r="DU2774" s="69"/>
      <c r="DV2774" s="69"/>
      <c r="DW2774" s="69"/>
      <c r="DX2774" s="69"/>
      <c r="DY2774" s="69"/>
      <c r="DZ2774" s="69"/>
      <c r="EA2774" s="69"/>
      <c r="EB2774" s="69"/>
      <c r="EC2774" s="69"/>
      <c r="ED2774" s="69"/>
      <c r="EE2774" s="69"/>
      <c r="EF2774" s="69"/>
      <c r="EG2774" s="69"/>
      <c r="EH2774" s="69"/>
      <c r="EI2774" s="69"/>
      <c r="EJ2774" s="69"/>
      <c r="EK2774" s="69"/>
      <c r="EL2774" s="69"/>
      <c r="EM2774" s="69"/>
      <c r="EN2774" s="69"/>
      <c r="EO2774" s="69"/>
      <c r="EP2774" s="69"/>
      <c r="EQ2774" s="69"/>
      <c r="ER2774" s="69"/>
      <c r="ES2774" s="69"/>
      <c r="ET2774" s="69"/>
      <c r="EU2774" s="69"/>
      <c r="EV2774" s="69"/>
      <c r="EW2774" s="69"/>
      <c r="EX2774" s="69"/>
      <c r="EY2774" s="69"/>
      <c r="EZ2774" s="69"/>
      <c r="FA2774" s="69"/>
      <c r="FB2774" s="69"/>
      <c r="FC2774" s="69"/>
      <c r="FD2774" s="69"/>
      <c r="FE2774" s="69"/>
      <c r="FF2774" s="69"/>
      <c r="FG2774" s="69"/>
      <c r="FH2774" s="69"/>
      <c r="FI2774" s="69"/>
      <c r="FJ2774" s="69"/>
      <c r="FK2774" s="69"/>
      <c r="FL2774" s="69"/>
      <c r="FM2774" s="69"/>
      <c r="FN2774" s="69"/>
      <c r="FO2774" s="69"/>
      <c r="FP2774" s="69"/>
      <c r="FQ2774" s="69"/>
      <c r="FR2774" s="69"/>
      <c r="FS2774" s="69"/>
      <c r="FT2774" s="69"/>
      <c r="FU2774" s="69"/>
      <c r="FV2774" s="69"/>
      <c r="FW2774" s="69"/>
      <c r="FX2774" s="69"/>
      <c r="FY2774" s="69"/>
      <c r="FZ2774" s="69"/>
      <c r="GA2774" s="69"/>
      <c r="GB2774" s="69"/>
      <c r="GC2774" s="69"/>
      <c r="GD2774" s="69"/>
      <c r="GE2774" s="69"/>
      <c r="GF2774" s="69"/>
      <c r="GG2774" s="69"/>
      <c r="GH2774" s="69"/>
      <c r="GI2774" s="69"/>
      <c r="GJ2774" s="69"/>
      <c r="GK2774" s="69"/>
      <c r="GL2774" s="69"/>
      <c r="GM2774" s="69"/>
      <c r="GN2774" s="69"/>
      <c r="GO2774" s="69"/>
      <c r="GP2774" s="69"/>
      <c r="GQ2774" s="69"/>
      <c r="GR2774" s="69"/>
      <c r="GS2774" s="69"/>
      <c r="GT2774" s="69"/>
      <c r="GU2774" s="69"/>
      <c r="GV2774" s="69"/>
      <c r="GW2774" s="69"/>
      <c r="GX2774" s="69"/>
      <c r="GY2774" s="69"/>
      <c r="GZ2774" s="69"/>
      <c r="HA2774" s="69"/>
      <c r="HB2774" s="69"/>
      <c r="HC2774" s="69"/>
      <c r="HD2774" s="69"/>
      <c r="HE2774" s="69"/>
      <c r="HF2774" s="69"/>
      <c r="HG2774" s="69"/>
      <c r="HH2774" s="69"/>
      <c r="HI2774" s="69"/>
      <c r="HJ2774" s="69"/>
      <c r="HK2774" s="69"/>
      <c r="HL2774" s="69"/>
      <c r="HM2774" s="69"/>
      <c r="HN2774" s="69"/>
      <c r="HO2774" s="69"/>
      <c r="HP2774" s="69"/>
      <c r="HQ2774" s="69"/>
      <c r="HR2774" s="69"/>
      <c r="HS2774" s="69"/>
      <c r="HT2774" s="69"/>
      <c r="HU2774" s="69"/>
      <c r="HV2774" s="69"/>
      <c r="HW2774" s="69"/>
      <c r="HX2774" s="69"/>
      <c r="HY2774" s="69"/>
      <c r="HZ2774" s="69"/>
      <c r="IA2774" s="69"/>
      <c r="IB2774" s="69"/>
      <c r="IC2774" s="69"/>
      <c r="ID2774" s="69"/>
      <c r="IE2774" s="69"/>
      <c r="IF2774" s="69"/>
      <c r="IG2774" s="69"/>
      <c r="IH2774" s="69"/>
      <c r="II2774" s="69"/>
      <c r="IJ2774" s="69"/>
      <c r="IK2774" s="69"/>
      <c r="IL2774" s="69"/>
      <c r="IM2774" s="69"/>
      <c r="IN2774" s="69"/>
    </row>
    <row r="2775" spans="1:248" s="70" customFormat="1" ht="15.95" customHeight="1" x14ac:dyDescent="0.2">
      <c r="A2775" s="112" t="s">
        <v>1632</v>
      </c>
      <c r="B2775" s="83">
        <v>52448</v>
      </c>
      <c r="C2775" s="52" t="s">
        <v>1649</v>
      </c>
      <c r="D2775" s="314">
        <v>39800</v>
      </c>
      <c r="E2775" s="69"/>
      <c r="F2775" s="69"/>
      <c r="G2775" s="69"/>
      <c r="H2775" s="69"/>
      <c r="I2775" s="69"/>
      <c r="J2775" s="69"/>
      <c r="N2775" s="69"/>
      <c r="O2775" s="69"/>
      <c r="P2775" s="69"/>
      <c r="Q2775" s="69"/>
      <c r="R2775" s="69"/>
      <c r="S2775" s="69"/>
      <c r="T2775" s="69"/>
      <c r="U2775" s="69"/>
      <c r="V2775" s="69"/>
      <c r="W2775" s="69"/>
      <c r="X2775" s="69"/>
      <c r="Y2775" s="69"/>
      <c r="Z2775" s="69"/>
      <c r="AA2775" s="69"/>
      <c r="AB2775" s="69"/>
      <c r="AC2775" s="69"/>
      <c r="AD2775" s="69"/>
      <c r="AE2775" s="69"/>
      <c r="AF2775" s="69"/>
      <c r="AG2775" s="69"/>
      <c r="AH2775" s="69"/>
      <c r="AI2775" s="69"/>
      <c r="AJ2775" s="69"/>
      <c r="AK2775" s="69"/>
      <c r="AL2775" s="69"/>
      <c r="AM2775" s="69"/>
      <c r="AN2775" s="69"/>
      <c r="AO2775" s="69"/>
      <c r="AP2775" s="69"/>
      <c r="AQ2775" s="69"/>
      <c r="AR2775" s="69"/>
      <c r="AS2775" s="69"/>
      <c r="AT2775" s="69"/>
      <c r="AU2775" s="69"/>
      <c r="AV2775" s="69"/>
      <c r="AW2775" s="69"/>
      <c r="AX2775" s="69"/>
      <c r="AY2775" s="69"/>
      <c r="AZ2775" s="69"/>
      <c r="BA2775" s="69"/>
      <c r="BB2775" s="69"/>
      <c r="BC2775" s="69"/>
      <c r="BD2775" s="69"/>
      <c r="BE2775" s="69"/>
      <c r="BF2775" s="69"/>
      <c r="BG2775" s="69"/>
      <c r="BH2775" s="69"/>
      <c r="BI2775" s="69"/>
      <c r="BJ2775" s="69"/>
      <c r="BK2775" s="69"/>
      <c r="BL2775" s="69"/>
      <c r="BM2775" s="69"/>
      <c r="BN2775" s="69"/>
      <c r="BO2775" s="69"/>
      <c r="BP2775" s="69"/>
      <c r="BQ2775" s="69"/>
      <c r="BR2775" s="69"/>
      <c r="BS2775" s="69"/>
      <c r="BT2775" s="69"/>
      <c r="BU2775" s="69"/>
      <c r="BV2775" s="69"/>
      <c r="BW2775" s="69"/>
      <c r="BX2775" s="69"/>
      <c r="BY2775" s="69"/>
      <c r="BZ2775" s="69"/>
      <c r="CA2775" s="69"/>
      <c r="CB2775" s="69"/>
      <c r="CC2775" s="69"/>
      <c r="CD2775" s="69"/>
      <c r="CE2775" s="69"/>
      <c r="CF2775" s="69"/>
      <c r="CG2775" s="69"/>
      <c r="CH2775" s="69"/>
      <c r="CI2775" s="69"/>
      <c r="CJ2775" s="69"/>
      <c r="CK2775" s="69"/>
      <c r="CL2775" s="69"/>
      <c r="CM2775" s="69"/>
      <c r="CN2775" s="69"/>
      <c r="CO2775" s="69"/>
      <c r="CP2775" s="69"/>
      <c r="CQ2775" s="69"/>
      <c r="CR2775" s="69"/>
      <c r="CS2775" s="69"/>
      <c r="CT2775" s="69"/>
      <c r="CU2775" s="69"/>
      <c r="CV2775" s="69"/>
      <c r="CW2775" s="69"/>
      <c r="CX2775" s="69"/>
      <c r="CY2775" s="69"/>
      <c r="CZ2775" s="69"/>
      <c r="DA2775" s="69"/>
      <c r="DB2775" s="69"/>
      <c r="DC2775" s="69"/>
      <c r="DD2775" s="69"/>
      <c r="DE2775" s="69"/>
      <c r="DF2775" s="69"/>
      <c r="DG2775" s="69"/>
      <c r="DH2775" s="69"/>
      <c r="DI2775" s="69"/>
      <c r="DJ2775" s="69"/>
      <c r="DK2775" s="69"/>
      <c r="DL2775" s="69"/>
      <c r="DM2775" s="69"/>
      <c r="DN2775" s="69"/>
      <c r="DO2775" s="69"/>
      <c r="DP2775" s="69"/>
      <c r="DQ2775" s="69"/>
      <c r="DR2775" s="69"/>
      <c r="DS2775" s="69"/>
      <c r="DT2775" s="69"/>
      <c r="DU2775" s="69"/>
      <c r="DV2775" s="69"/>
      <c r="DW2775" s="69"/>
      <c r="DX2775" s="69"/>
      <c r="DY2775" s="69"/>
      <c r="DZ2775" s="69"/>
      <c r="EA2775" s="69"/>
      <c r="EB2775" s="69"/>
      <c r="EC2775" s="69"/>
      <c r="ED2775" s="69"/>
      <c r="EE2775" s="69"/>
      <c r="EF2775" s="69"/>
      <c r="EG2775" s="69"/>
      <c r="EH2775" s="69"/>
      <c r="EI2775" s="69"/>
      <c r="EJ2775" s="69"/>
      <c r="EK2775" s="69"/>
      <c r="EL2775" s="69"/>
      <c r="EM2775" s="69"/>
      <c r="EN2775" s="69"/>
      <c r="EO2775" s="69"/>
      <c r="EP2775" s="69"/>
      <c r="EQ2775" s="69"/>
      <c r="ER2775" s="69"/>
      <c r="ES2775" s="69"/>
      <c r="ET2775" s="69"/>
      <c r="EU2775" s="69"/>
      <c r="EV2775" s="69"/>
      <c r="EW2775" s="69"/>
      <c r="EX2775" s="69"/>
      <c r="EY2775" s="69"/>
      <c r="EZ2775" s="69"/>
      <c r="FA2775" s="69"/>
      <c r="FB2775" s="69"/>
      <c r="FC2775" s="69"/>
      <c r="FD2775" s="69"/>
      <c r="FE2775" s="69"/>
      <c r="FF2775" s="69"/>
      <c r="FG2775" s="69"/>
      <c r="FH2775" s="69"/>
      <c r="FI2775" s="69"/>
      <c r="FJ2775" s="69"/>
      <c r="FK2775" s="69"/>
      <c r="FL2775" s="69"/>
      <c r="FM2775" s="69"/>
      <c r="FN2775" s="69"/>
      <c r="FO2775" s="69"/>
      <c r="FP2775" s="69"/>
      <c r="FQ2775" s="69"/>
      <c r="FR2775" s="69"/>
      <c r="FS2775" s="69"/>
      <c r="FT2775" s="69"/>
      <c r="FU2775" s="69"/>
      <c r="FV2775" s="69"/>
      <c r="FW2775" s="69"/>
      <c r="FX2775" s="69"/>
      <c r="FY2775" s="69"/>
      <c r="FZ2775" s="69"/>
      <c r="GA2775" s="69"/>
      <c r="GB2775" s="69"/>
      <c r="GC2775" s="69"/>
      <c r="GD2775" s="69"/>
      <c r="GE2775" s="69"/>
      <c r="GF2775" s="69"/>
      <c r="GG2775" s="69"/>
      <c r="GH2775" s="69"/>
      <c r="GI2775" s="69"/>
      <c r="GJ2775" s="69"/>
      <c r="GK2775" s="69"/>
      <c r="GL2775" s="69"/>
      <c r="GM2775" s="69"/>
      <c r="GN2775" s="69"/>
      <c r="GO2775" s="69"/>
      <c r="GP2775" s="69"/>
      <c r="GQ2775" s="69"/>
      <c r="GR2775" s="69"/>
      <c r="GS2775" s="69"/>
      <c r="GT2775" s="69"/>
      <c r="GU2775" s="69"/>
      <c r="GV2775" s="69"/>
      <c r="GW2775" s="69"/>
      <c r="GX2775" s="69"/>
      <c r="GY2775" s="69"/>
      <c r="GZ2775" s="69"/>
      <c r="HA2775" s="69"/>
      <c r="HB2775" s="69"/>
      <c r="HC2775" s="69"/>
      <c r="HD2775" s="69"/>
      <c r="HE2775" s="69"/>
      <c r="HF2775" s="69"/>
      <c r="HG2775" s="69"/>
      <c r="HH2775" s="69"/>
      <c r="HI2775" s="69"/>
      <c r="HJ2775" s="69"/>
      <c r="HK2775" s="69"/>
      <c r="HL2775" s="69"/>
      <c r="HM2775" s="69"/>
      <c r="HN2775" s="69"/>
      <c r="HO2775" s="69"/>
      <c r="HP2775" s="69"/>
      <c r="HQ2775" s="69"/>
      <c r="HR2775" s="69"/>
      <c r="HS2775" s="69"/>
      <c r="HT2775" s="69"/>
      <c r="HU2775" s="69"/>
      <c r="HV2775" s="69"/>
      <c r="HW2775" s="69"/>
      <c r="HX2775" s="69"/>
      <c r="HY2775" s="69"/>
      <c r="HZ2775" s="69"/>
      <c r="IA2775" s="69"/>
      <c r="IB2775" s="69"/>
      <c r="IC2775" s="69"/>
      <c r="ID2775" s="69"/>
      <c r="IE2775" s="69"/>
      <c r="IF2775" s="69"/>
      <c r="IG2775" s="69"/>
      <c r="IH2775" s="69"/>
      <c r="II2775" s="69"/>
      <c r="IJ2775" s="69"/>
      <c r="IK2775" s="69"/>
      <c r="IL2775" s="69"/>
      <c r="IM2775" s="69"/>
      <c r="IN2775" s="69"/>
    </row>
    <row r="2776" spans="1:248" s="70" customFormat="1" ht="15.95" customHeight="1" x14ac:dyDescent="0.2">
      <c r="A2776" s="112" t="s">
        <v>1632</v>
      </c>
      <c r="B2776" s="83">
        <v>52449</v>
      </c>
      <c r="C2776" s="52" t="s">
        <v>1650</v>
      </c>
      <c r="D2776" s="314">
        <v>46350</v>
      </c>
      <c r="E2776" s="69"/>
      <c r="F2776" s="69"/>
      <c r="G2776" s="69"/>
      <c r="H2776" s="69"/>
      <c r="I2776" s="69"/>
      <c r="J2776" s="69"/>
      <c r="N2776" s="69"/>
      <c r="O2776" s="69"/>
      <c r="P2776" s="69"/>
      <c r="Q2776" s="69"/>
      <c r="R2776" s="69"/>
      <c r="S2776" s="69"/>
      <c r="T2776" s="69"/>
      <c r="U2776" s="69"/>
      <c r="V2776" s="69"/>
      <c r="W2776" s="69"/>
      <c r="X2776" s="69"/>
      <c r="Y2776" s="69"/>
      <c r="Z2776" s="69"/>
      <c r="AA2776" s="69"/>
      <c r="AB2776" s="69"/>
      <c r="AC2776" s="69"/>
      <c r="AD2776" s="69"/>
      <c r="AE2776" s="69"/>
      <c r="AF2776" s="69"/>
      <c r="AG2776" s="69"/>
      <c r="AH2776" s="69"/>
      <c r="AI2776" s="69"/>
      <c r="AJ2776" s="69"/>
      <c r="AK2776" s="69"/>
      <c r="AL2776" s="69"/>
      <c r="AM2776" s="69"/>
      <c r="AN2776" s="69"/>
      <c r="AO2776" s="69"/>
      <c r="AP2776" s="69"/>
      <c r="AQ2776" s="69"/>
      <c r="AR2776" s="69"/>
      <c r="AS2776" s="69"/>
      <c r="AT2776" s="69"/>
      <c r="AU2776" s="69"/>
      <c r="AV2776" s="69"/>
      <c r="AW2776" s="69"/>
      <c r="AX2776" s="69"/>
      <c r="AY2776" s="69"/>
      <c r="AZ2776" s="69"/>
      <c r="BA2776" s="69"/>
      <c r="BB2776" s="69"/>
      <c r="BC2776" s="69"/>
      <c r="BD2776" s="69"/>
      <c r="BE2776" s="69"/>
      <c r="BF2776" s="69"/>
      <c r="BG2776" s="69"/>
      <c r="BH2776" s="69"/>
      <c r="BI2776" s="69"/>
      <c r="BJ2776" s="69"/>
      <c r="BK2776" s="69"/>
      <c r="BL2776" s="69"/>
      <c r="BM2776" s="69"/>
      <c r="BN2776" s="69"/>
      <c r="BO2776" s="69"/>
      <c r="BP2776" s="69"/>
      <c r="BQ2776" s="69"/>
      <c r="BR2776" s="69"/>
      <c r="BS2776" s="69"/>
      <c r="BT2776" s="69"/>
      <c r="BU2776" s="69"/>
      <c r="BV2776" s="69"/>
      <c r="BW2776" s="69"/>
      <c r="BX2776" s="69"/>
      <c r="BY2776" s="69"/>
      <c r="BZ2776" s="69"/>
      <c r="CA2776" s="69"/>
      <c r="CB2776" s="69"/>
      <c r="CC2776" s="69"/>
      <c r="CD2776" s="69"/>
      <c r="CE2776" s="69"/>
      <c r="CF2776" s="69"/>
      <c r="CG2776" s="69"/>
      <c r="CH2776" s="69"/>
      <c r="CI2776" s="69"/>
      <c r="CJ2776" s="69"/>
      <c r="CK2776" s="69"/>
      <c r="CL2776" s="69"/>
      <c r="CM2776" s="69"/>
      <c r="CN2776" s="69"/>
      <c r="CO2776" s="69"/>
      <c r="CP2776" s="69"/>
      <c r="CQ2776" s="69"/>
      <c r="CR2776" s="69"/>
      <c r="CS2776" s="69"/>
      <c r="CT2776" s="69"/>
      <c r="CU2776" s="69"/>
      <c r="CV2776" s="69"/>
      <c r="CW2776" s="69"/>
      <c r="CX2776" s="69"/>
      <c r="CY2776" s="69"/>
      <c r="CZ2776" s="69"/>
      <c r="DA2776" s="69"/>
      <c r="DB2776" s="69"/>
      <c r="DC2776" s="69"/>
      <c r="DD2776" s="69"/>
      <c r="DE2776" s="69"/>
      <c r="DF2776" s="69"/>
      <c r="DG2776" s="69"/>
      <c r="DH2776" s="69"/>
      <c r="DI2776" s="69"/>
      <c r="DJ2776" s="69"/>
      <c r="DK2776" s="69"/>
      <c r="DL2776" s="69"/>
      <c r="DM2776" s="69"/>
      <c r="DN2776" s="69"/>
      <c r="DO2776" s="69"/>
      <c r="DP2776" s="69"/>
      <c r="DQ2776" s="69"/>
      <c r="DR2776" s="69"/>
      <c r="DS2776" s="69"/>
      <c r="DT2776" s="69"/>
      <c r="DU2776" s="69"/>
      <c r="DV2776" s="69"/>
      <c r="DW2776" s="69"/>
      <c r="DX2776" s="69"/>
      <c r="DY2776" s="69"/>
      <c r="DZ2776" s="69"/>
      <c r="EA2776" s="69"/>
      <c r="EB2776" s="69"/>
      <c r="EC2776" s="69"/>
      <c r="ED2776" s="69"/>
      <c r="EE2776" s="69"/>
      <c r="EF2776" s="69"/>
      <c r="EG2776" s="69"/>
      <c r="EH2776" s="69"/>
      <c r="EI2776" s="69"/>
      <c r="EJ2776" s="69"/>
      <c r="EK2776" s="69"/>
      <c r="EL2776" s="69"/>
      <c r="EM2776" s="69"/>
      <c r="EN2776" s="69"/>
      <c r="EO2776" s="69"/>
      <c r="EP2776" s="69"/>
      <c r="EQ2776" s="69"/>
      <c r="ER2776" s="69"/>
      <c r="ES2776" s="69"/>
      <c r="ET2776" s="69"/>
      <c r="EU2776" s="69"/>
      <c r="EV2776" s="69"/>
      <c r="EW2776" s="69"/>
      <c r="EX2776" s="69"/>
      <c r="EY2776" s="69"/>
      <c r="EZ2776" s="69"/>
      <c r="FA2776" s="69"/>
      <c r="FB2776" s="69"/>
      <c r="FC2776" s="69"/>
      <c r="FD2776" s="69"/>
      <c r="FE2776" s="69"/>
      <c r="FF2776" s="69"/>
      <c r="FG2776" s="69"/>
      <c r="FH2776" s="69"/>
      <c r="FI2776" s="69"/>
      <c r="FJ2776" s="69"/>
      <c r="FK2776" s="69"/>
      <c r="FL2776" s="69"/>
      <c r="FM2776" s="69"/>
      <c r="FN2776" s="69"/>
      <c r="FO2776" s="69"/>
      <c r="FP2776" s="69"/>
      <c r="FQ2776" s="69"/>
      <c r="FR2776" s="69"/>
      <c r="FS2776" s="69"/>
      <c r="FT2776" s="69"/>
      <c r="FU2776" s="69"/>
      <c r="FV2776" s="69"/>
      <c r="FW2776" s="69"/>
      <c r="FX2776" s="69"/>
      <c r="FY2776" s="69"/>
      <c r="FZ2776" s="69"/>
      <c r="GA2776" s="69"/>
      <c r="GB2776" s="69"/>
      <c r="GC2776" s="69"/>
      <c r="GD2776" s="69"/>
      <c r="GE2776" s="69"/>
      <c r="GF2776" s="69"/>
      <c r="GG2776" s="69"/>
      <c r="GH2776" s="69"/>
      <c r="GI2776" s="69"/>
      <c r="GJ2776" s="69"/>
      <c r="GK2776" s="69"/>
      <c r="GL2776" s="69"/>
      <c r="GM2776" s="69"/>
      <c r="GN2776" s="69"/>
      <c r="GO2776" s="69"/>
      <c r="GP2776" s="69"/>
      <c r="GQ2776" s="69"/>
      <c r="GR2776" s="69"/>
      <c r="GS2776" s="69"/>
      <c r="GT2776" s="69"/>
      <c r="GU2776" s="69"/>
      <c r="GV2776" s="69"/>
      <c r="GW2776" s="69"/>
      <c r="GX2776" s="69"/>
      <c r="GY2776" s="69"/>
      <c r="GZ2776" s="69"/>
      <c r="HA2776" s="69"/>
      <c r="HB2776" s="69"/>
      <c r="HC2776" s="69"/>
      <c r="HD2776" s="69"/>
      <c r="HE2776" s="69"/>
      <c r="HF2776" s="69"/>
      <c r="HG2776" s="69"/>
      <c r="HH2776" s="69"/>
      <c r="HI2776" s="69"/>
      <c r="HJ2776" s="69"/>
      <c r="HK2776" s="69"/>
      <c r="HL2776" s="69"/>
      <c r="HM2776" s="69"/>
      <c r="HN2776" s="69"/>
      <c r="HO2776" s="69"/>
      <c r="HP2776" s="69"/>
      <c r="HQ2776" s="69"/>
      <c r="HR2776" s="69"/>
      <c r="HS2776" s="69"/>
      <c r="HT2776" s="69"/>
      <c r="HU2776" s="69"/>
      <c r="HV2776" s="69"/>
      <c r="HW2776" s="69"/>
      <c r="HX2776" s="69"/>
      <c r="HY2776" s="69"/>
      <c r="HZ2776" s="69"/>
      <c r="IA2776" s="69"/>
      <c r="IB2776" s="69"/>
      <c r="IC2776" s="69"/>
      <c r="ID2776" s="69"/>
      <c r="IE2776" s="69"/>
      <c r="IF2776" s="69"/>
      <c r="IG2776" s="69"/>
      <c r="IH2776" s="69"/>
      <c r="II2776" s="69"/>
      <c r="IJ2776" s="69"/>
      <c r="IK2776" s="69"/>
      <c r="IL2776" s="69"/>
      <c r="IM2776" s="69"/>
      <c r="IN2776" s="69"/>
    </row>
    <row r="2777" spans="1:248" s="70" customFormat="1" ht="32.1" customHeight="1" x14ac:dyDescent="0.2">
      <c r="A2777" s="112" t="s">
        <v>1632</v>
      </c>
      <c r="B2777" s="83">
        <v>52450</v>
      </c>
      <c r="C2777" s="52" t="s">
        <v>1651</v>
      </c>
      <c r="D2777" s="314">
        <v>41000</v>
      </c>
      <c r="E2777" s="69"/>
      <c r="F2777" s="69"/>
      <c r="G2777" s="69"/>
      <c r="H2777" s="69"/>
      <c r="I2777" s="69"/>
      <c r="J2777" s="69"/>
      <c r="N2777" s="69"/>
      <c r="O2777" s="69"/>
      <c r="P2777" s="69"/>
      <c r="Q2777" s="69"/>
      <c r="R2777" s="69"/>
      <c r="S2777" s="69"/>
      <c r="T2777" s="69"/>
      <c r="U2777" s="69"/>
      <c r="V2777" s="69"/>
      <c r="W2777" s="69"/>
      <c r="X2777" s="69"/>
      <c r="Y2777" s="69"/>
      <c r="Z2777" s="69"/>
      <c r="AA2777" s="69"/>
      <c r="AB2777" s="69"/>
      <c r="AC2777" s="69"/>
      <c r="AD2777" s="69"/>
      <c r="AE2777" s="69"/>
      <c r="AF2777" s="69"/>
      <c r="AG2777" s="69"/>
      <c r="AH2777" s="69"/>
      <c r="AI2777" s="69"/>
      <c r="AJ2777" s="69"/>
      <c r="AK2777" s="69"/>
      <c r="AL2777" s="69"/>
      <c r="AM2777" s="69"/>
      <c r="AN2777" s="69"/>
      <c r="AO2777" s="69"/>
      <c r="AP2777" s="69"/>
      <c r="AQ2777" s="69"/>
      <c r="AR2777" s="69"/>
      <c r="AS2777" s="69"/>
      <c r="AT2777" s="69"/>
      <c r="AU2777" s="69"/>
      <c r="AV2777" s="69"/>
      <c r="AW2777" s="69"/>
      <c r="AX2777" s="69"/>
      <c r="AY2777" s="69"/>
      <c r="AZ2777" s="69"/>
      <c r="BA2777" s="69"/>
      <c r="BB2777" s="69"/>
      <c r="BC2777" s="69"/>
      <c r="BD2777" s="69"/>
      <c r="BE2777" s="69"/>
      <c r="BF2777" s="69"/>
      <c r="BG2777" s="69"/>
      <c r="BH2777" s="69"/>
      <c r="BI2777" s="69"/>
      <c r="BJ2777" s="69"/>
      <c r="BK2777" s="69"/>
      <c r="BL2777" s="69"/>
      <c r="BM2777" s="69"/>
      <c r="BN2777" s="69"/>
      <c r="BO2777" s="69"/>
      <c r="BP2777" s="69"/>
      <c r="BQ2777" s="69"/>
      <c r="BR2777" s="69"/>
      <c r="BS2777" s="69"/>
      <c r="BT2777" s="69"/>
      <c r="BU2777" s="69"/>
      <c r="BV2777" s="69"/>
      <c r="BW2777" s="69"/>
      <c r="BX2777" s="69"/>
      <c r="BY2777" s="69"/>
      <c r="BZ2777" s="69"/>
      <c r="CA2777" s="69"/>
      <c r="CB2777" s="69"/>
      <c r="CC2777" s="69"/>
      <c r="CD2777" s="69"/>
      <c r="CE2777" s="69"/>
      <c r="CF2777" s="69"/>
      <c r="CG2777" s="69"/>
      <c r="CH2777" s="69"/>
      <c r="CI2777" s="69"/>
      <c r="CJ2777" s="69"/>
      <c r="CK2777" s="69"/>
      <c r="CL2777" s="69"/>
      <c r="CM2777" s="69"/>
      <c r="CN2777" s="69"/>
      <c r="CO2777" s="69"/>
      <c r="CP2777" s="69"/>
      <c r="CQ2777" s="69"/>
      <c r="CR2777" s="69"/>
      <c r="CS2777" s="69"/>
      <c r="CT2777" s="69"/>
      <c r="CU2777" s="69"/>
      <c r="CV2777" s="69"/>
      <c r="CW2777" s="69"/>
      <c r="CX2777" s="69"/>
      <c r="CY2777" s="69"/>
      <c r="CZ2777" s="69"/>
      <c r="DA2777" s="69"/>
      <c r="DB2777" s="69"/>
      <c r="DC2777" s="69"/>
      <c r="DD2777" s="69"/>
      <c r="DE2777" s="69"/>
      <c r="DF2777" s="69"/>
      <c r="DG2777" s="69"/>
      <c r="DH2777" s="69"/>
      <c r="DI2777" s="69"/>
      <c r="DJ2777" s="69"/>
      <c r="DK2777" s="69"/>
      <c r="DL2777" s="69"/>
      <c r="DM2777" s="69"/>
      <c r="DN2777" s="69"/>
      <c r="DO2777" s="69"/>
      <c r="DP2777" s="69"/>
      <c r="DQ2777" s="69"/>
      <c r="DR2777" s="69"/>
      <c r="DS2777" s="69"/>
      <c r="DT2777" s="69"/>
      <c r="DU2777" s="69"/>
      <c r="DV2777" s="69"/>
      <c r="DW2777" s="69"/>
      <c r="DX2777" s="69"/>
      <c r="DY2777" s="69"/>
      <c r="DZ2777" s="69"/>
      <c r="EA2777" s="69"/>
      <c r="EB2777" s="69"/>
      <c r="EC2777" s="69"/>
      <c r="ED2777" s="69"/>
      <c r="EE2777" s="69"/>
      <c r="EF2777" s="69"/>
      <c r="EG2777" s="69"/>
      <c r="EH2777" s="69"/>
      <c r="EI2777" s="69"/>
      <c r="EJ2777" s="69"/>
      <c r="EK2777" s="69"/>
      <c r="EL2777" s="69"/>
      <c r="EM2777" s="69"/>
      <c r="EN2777" s="69"/>
      <c r="EO2777" s="69"/>
      <c r="EP2777" s="69"/>
      <c r="EQ2777" s="69"/>
      <c r="ER2777" s="69"/>
      <c r="ES2777" s="69"/>
      <c r="ET2777" s="69"/>
      <c r="EU2777" s="69"/>
      <c r="EV2777" s="69"/>
      <c r="EW2777" s="69"/>
      <c r="EX2777" s="69"/>
      <c r="EY2777" s="69"/>
      <c r="EZ2777" s="69"/>
      <c r="FA2777" s="69"/>
      <c r="FB2777" s="69"/>
      <c r="FC2777" s="69"/>
      <c r="FD2777" s="69"/>
      <c r="FE2777" s="69"/>
      <c r="FF2777" s="69"/>
      <c r="FG2777" s="69"/>
      <c r="FH2777" s="69"/>
      <c r="FI2777" s="69"/>
      <c r="FJ2777" s="69"/>
      <c r="FK2777" s="69"/>
      <c r="FL2777" s="69"/>
      <c r="FM2777" s="69"/>
      <c r="FN2777" s="69"/>
      <c r="FO2777" s="69"/>
      <c r="FP2777" s="69"/>
      <c r="FQ2777" s="69"/>
      <c r="FR2777" s="69"/>
      <c r="FS2777" s="69"/>
      <c r="FT2777" s="69"/>
      <c r="FU2777" s="69"/>
      <c r="FV2777" s="69"/>
      <c r="FW2777" s="69"/>
      <c r="FX2777" s="69"/>
      <c r="FY2777" s="69"/>
      <c r="FZ2777" s="69"/>
      <c r="GA2777" s="69"/>
      <c r="GB2777" s="69"/>
      <c r="GC2777" s="69"/>
      <c r="GD2777" s="69"/>
      <c r="GE2777" s="69"/>
      <c r="GF2777" s="69"/>
      <c r="GG2777" s="69"/>
      <c r="GH2777" s="69"/>
      <c r="GI2777" s="69"/>
      <c r="GJ2777" s="69"/>
      <c r="GK2777" s="69"/>
      <c r="GL2777" s="69"/>
      <c r="GM2777" s="69"/>
      <c r="GN2777" s="69"/>
      <c r="GO2777" s="69"/>
      <c r="GP2777" s="69"/>
      <c r="GQ2777" s="69"/>
      <c r="GR2777" s="69"/>
      <c r="GS2777" s="69"/>
      <c r="GT2777" s="69"/>
      <c r="GU2777" s="69"/>
      <c r="GV2777" s="69"/>
      <c r="GW2777" s="69"/>
      <c r="GX2777" s="69"/>
      <c r="GY2777" s="69"/>
      <c r="GZ2777" s="69"/>
      <c r="HA2777" s="69"/>
      <c r="HB2777" s="69"/>
      <c r="HC2777" s="69"/>
      <c r="HD2777" s="69"/>
      <c r="HE2777" s="69"/>
      <c r="HF2777" s="69"/>
      <c r="HG2777" s="69"/>
      <c r="HH2777" s="69"/>
      <c r="HI2777" s="69"/>
      <c r="HJ2777" s="69"/>
      <c r="HK2777" s="69"/>
      <c r="HL2777" s="69"/>
      <c r="HM2777" s="69"/>
      <c r="HN2777" s="69"/>
      <c r="HO2777" s="69"/>
      <c r="HP2777" s="69"/>
      <c r="HQ2777" s="69"/>
      <c r="HR2777" s="69"/>
      <c r="HS2777" s="69"/>
      <c r="HT2777" s="69"/>
      <c r="HU2777" s="69"/>
      <c r="HV2777" s="69"/>
      <c r="HW2777" s="69"/>
      <c r="HX2777" s="69"/>
      <c r="HY2777" s="69"/>
      <c r="HZ2777" s="69"/>
      <c r="IA2777" s="69"/>
      <c r="IB2777" s="69"/>
      <c r="IC2777" s="69"/>
      <c r="ID2777" s="69"/>
      <c r="IE2777" s="69"/>
      <c r="IF2777" s="69"/>
      <c r="IG2777" s="69"/>
      <c r="IH2777" s="69"/>
      <c r="II2777" s="69"/>
      <c r="IJ2777" s="69"/>
      <c r="IK2777" s="69"/>
      <c r="IL2777" s="69"/>
      <c r="IM2777" s="69"/>
      <c r="IN2777" s="69"/>
    </row>
    <row r="2778" spans="1:248" s="70" customFormat="1" ht="32.1" customHeight="1" x14ac:dyDescent="0.2">
      <c r="A2778" s="112" t="s">
        <v>1632</v>
      </c>
      <c r="B2778" s="83">
        <v>52451</v>
      </c>
      <c r="C2778" s="52" t="s">
        <v>1652</v>
      </c>
      <c r="D2778" s="314">
        <v>46900</v>
      </c>
      <c r="E2778" s="69"/>
      <c r="F2778" s="69"/>
      <c r="G2778" s="69"/>
      <c r="H2778" s="69"/>
      <c r="I2778" s="69"/>
      <c r="J2778" s="69"/>
      <c r="N2778" s="69"/>
      <c r="O2778" s="69"/>
      <c r="P2778" s="69"/>
      <c r="Q2778" s="69"/>
      <c r="R2778" s="69"/>
      <c r="S2778" s="69"/>
      <c r="T2778" s="69"/>
      <c r="U2778" s="69"/>
      <c r="V2778" s="69"/>
      <c r="W2778" s="69"/>
      <c r="X2778" s="69"/>
      <c r="Y2778" s="69"/>
      <c r="Z2778" s="69"/>
      <c r="AA2778" s="69"/>
      <c r="AB2778" s="69"/>
      <c r="AC2778" s="69"/>
      <c r="AD2778" s="69"/>
      <c r="AE2778" s="69"/>
      <c r="AF2778" s="69"/>
      <c r="AG2778" s="69"/>
      <c r="AH2778" s="69"/>
      <c r="AI2778" s="69"/>
      <c r="AJ2778" s="69"/>
      <c r="AK2778" s="69"/>
      <c r="AL2778" s="69"/>
      <c r="AM2778" s="69"/>
      <c r="AN2778" s="69"/>
      <c r="AO2778" s="69"/>
      <c r="AP2778" s="69"/>
      <c r="AQ2778" s="69"/>
      <c r="AR2778" s="69"/>
      <c r="AS2778" s="69"/>
      <c r="AT2778" s="69"/>
      <c r="AU2778" s="69"/>
      <c r="AV2778" s="69"/>
      <c r="AW2778" s="69"/>
      <c r="AX2778" s="69"/>
      <c r="AY2778" s="69"/>
      <c r="AZ2778" s="69"/>
      <c r="BA2778" s="69"/>
      <c r="BB2778" s="69"/>
      <c r="BC2778" s="69"/>
      <c r="BD2778" s="69"/>
      <c r="BE2778" s="69"/>
      <c r="BF2778" s="69"/>
      <c r="BG2778" s="69"/>
      <c r="BH2778" s="69"/>
      <c r="BI2778" s="69"/>
      <c r="BJ2778" s="69"/>
      <c r="BK2778" s="69"/>
      <c r="BL2778" s="69"/>
      <c r="BM2778" s="69"/>
      <c r="BN2778" s="69"/>
      <c r="BO2778" s="69"/>
      <c r="BP2778" s="69"/>
      <c r="BQ2778" s="69"/>
      <c r="BR2778" s="69"/>
      <c r="BS2778" s="69"/>
      <c r="BT2778" s="69"/>
      <c r="BU2778" s="69"/>
      <c r="BV2778" s="69"/>
      <c r="BW2778" s="69"/>
      <c r="BX2778" s="69"/>
      <c r="BY2778" s="69"/>
      <c r="BZ2778" s="69"/>
      <c r="CA2778" s="69"/>
      <c r="CB2778" s="69"/>
      <c r="CC2778" s="69"/>
      <c r="CD2778" s="69"/>
      <c r="CE2778" s="69"/>
      <c r="CF2778" s="69"/>
      <c r="CG2778" s="69"/>
      <c r="CH2778" s="69"/>
      <c r="CI2778" s="69"/>
      <c r="CJ2778" s="69"/>
      <c r="CK2778" s="69"/>
      <c r="CL2778" s="69"/>
      <c r="CM2778" s="69"/>
      <c r="CN2778" s="69"/>
      <c r="CO2778" s="69"/>
      <c r="CP2778" s="69"/>
      <c r="CQ2778" s="69"/>
      <c r="CR2778" s="69"/>
      <c r="CS2778" s="69"/>
      <c r="CT2778" s="69"/>
      <c r="CU2778" s="69"/>
      <c r="CV2778" s="69"/>
      <c r="CW2778" s="69"/>
      <c r="CX2778" s="69"/>
      <c r="CY2778" s="69"/>
      <c r="CZ2778" s="69"/>
      <c r="DA2778" s="69"/>
      <c r="DB2778" s="69"/>
      <c r="DC2778" s="69"/>
      <c r="DD2778" s="69"/>
      <c r="DE2778" s="69"/>
      <c r="DF2778" s="69"/>
      <c r="DG2778" s="69"/>
      <c r="DH2778" s="69"/>
      <c r="DI2778" s="69"/>
      <c r="DJ2778" s="69"/>
      <c r="DK2778" s="69"/>
      <c r="DL2778" s="69"/>
      <c r="DM2778" s="69"/>
      <c r="DN2778" s="69"/>
      <c r="DO2778" s="69"/>
      <c r="DP2778" s="69"/>
      <c r="DQ2778" s="69"/>
      <c r="DR2778" s="69"/>
      <c r="DS2778" s="69"/>
      <c r="DT2778" s="69"/>
      <c r="DU2778" s="69"/>
      <c r="DV2778" s="69"/>
      <c r="DW2778" s="69"/>
      <c r="DX2778" s="69"/>
      <c r="DY2778" s="69"/>
      <c r="DZ2778" s="69"/>
      <c r="EA2778" s="69"/>
      <c r="EB2778" s="69"/>
      <c r="EC2778" s="69"/>
      <c r="ED2778" s="69"/>
      <c r="EE2778" s="69"/>
      <c r="EF2778" s="69"/>
      <c r="EG2778" s="69"/>
      <c r="EH2778" s="69"/>
      <c r="EI2778" s="69"/>
      <c r="EJ2778" s="69"/>
      <c r="EK2778" s="69"/>
      <c r="EL2778" s="69"/>
      <c r="EM2778" s="69"/>
      <c r="EN2778" s="69"/>
      <c r="EO2778" s="69"/>
      <c r="EP2778" s="69"/>
      <c r="EQ2778" s="69"/>
      <c r="ER2778" s="69"/>
      <c r="ES2778" s="69"/>
      <c r="ET2778" s="69"/>
      <c r="EU2778" s="69"/>
      <c r="EV2778" s="69"/>
      <c r="EW2778" s="69"/>
      <c r="EX2778" s="69"/>
      <c r="EY2778" s="69"/>
      <c r="EZ2778" s="69"/>
      <c r="FA2778" s="69"/>
      <c r="FB2778" s="69"/>
      <c r="FC2778" s="69"/>
      <c r="FD2778" s="69"/>
      <c r="FE2778" s="69"/>
      <c r="FF2778" s="69"/>
      <c r="FG2778" s="69"/>
      <c r="FH2778" s="69"/>
      <c r="FI2778" s="69"/>
      <c r="FJ2778" s="69"/>
      <c r="FK2778" s="69"/>
      <c r="FL2778" s="69"/>
      <c r="FM2778" s="69"/>
      <c r="FN2778" s="69"/>
      <c r="FO2778" s="69"/>
      <c r="FP2778" s="69"/>
      <c r="FQ2778" s="69"/>
      <c r="FR2778" s="69"/>
      <c r="FS2778" s="69"/>
      <c r="FT2778" s="69"/>
      <c r="FU2778" s="69"/>
      <c r="FV2778" s="69"/>
      <c r="FW2778" s="69"/>
      <c r="FX2778" s="69"/>
      <c r="FY2778" s="69"/>
      <c r="FZ2778" s="69"/>
      <c r="GA2778" s="69"/>
      <c r="GB2778" s="69"/>
      <c r="GC2778" s="69"/>
      <c r="GD2778" s="69"/>
      <c r="GE2778" s="69"/>
      <c r="GF2778" s="69"/>
      <c r="GG2778" s="69"/>
      <c r="GH2778" s="69"/>
      <c r="GI2778" s="69"/>
      <c r="GJ2778" s="69"/>
      <c r="GK2778" s="69"/>
      <c r="GL2778" s="69"/>
      <c r="GM2778" s="69"/>
      <c r="GN2778" s="69"/>
      <c r="GO2778" s="69"/>
      <c r="GP2778" s="69"/>
      <c r="GQ2778" s="69"/>
      <c r="GR2778" s="69"/>
      <c r="GS2778" s="69"/>
      <c r="GT2778" s="69"/>
      <c r="GU2778" s="69"/>
      <c r="GV2778" s="69"/>
      <c r="GW2778" s="69"/>
      <c r="GX2778" s="69"/>
      <c r="GY2778" s="69"/>
      <c r="GZ2778" s="69"/>
      <c r="HA2778" s="69"/>
      <c r="HB2778" s="69"/>
      <c r="HC2778" s="69"/>
      <c r="HD2778" s="69"/>
      <c r="HE2778" s="69"/>
      <c r="HF2778" s="69"/>
      <c r="HG2778" s="69"/>
      <c r="HH2778" s="69"/>
      <c r="HI2778" s="69"/>
      <c r="HJ2778" s="69"/>
      <c r="HK2778" s="69"/>
      <c r="HL2778" s="69"/>
      <c r="HM2778" s="69"/>
      <c r="HN2778" s="69"/>
      <c r="HO2778" s="69"/>
      <c r="HP2778" s="69"/>
      <c r="HQ2778" s="69"/>
      <c r="HR2778" s="69"/>
      <c r="HS2778" s="69"/>
      <c r="HT2778" s="69"/>
      <c r="HU2778" s="69"/>
      <c r="HV2778" s="69"/>
      <c r="HW2778" s="69"/>
      <c r="HX2778" s="69"/>
      <c r="HY2778" s="69"/>
      <c r="HZ2778" s="69"/>
      <c r="IA2778" s="69"/>
      <c r="IB2778" s="69"/>
      <c r="IC2778" s="69"/>
      <c r="ID2778" s="69"/>
      <c r="IE2778" s="69"/>
      <c r="IF2778" s="69"/>
      <c r="IG2778" s="69"/>
      <c r="IH2778" s="69"/>
      <c r="II2778" s="69"/>
      <c r="IJ2778" s="69"/>
      <c r="IK2778" s="69"/>
      <c r="IL2778" s="69"/>
      <c r="IM2778" s="69"/>
      <c r="IN2778" s="69"/>
    </row>
    <row r="2779" spans="1:248" s="70" customFormat="1" ht="15.95" customHeight="1" x14ac:dyDescent="0.2">
      <c r="A2779" s="112" t="s">
        <v>1632</v>
      </c>
      <c r="B2779" s="83">
        <v>52452</v>
      </c>
      <c r="C2779" s="52" t="s">
        <v>1653</v>
      </c>
      <c r="D2779" s="314">
        <v>42800</v>
      </c>
      <c r="E2779" s="69"/>
      <c r="F2779" s="69"/>
      <c r="G2779" s="69"/>
      <c r="H2779" s="69"/>
      <c r="I2779" s="69"/>
      <c r="J2779" s="69"/>
      <c r="N2779" s="69"/>
      <c r="O2779" s="69"/>
      <c r="P2779" s="69"/>
      <c r="Q2779" s="69"/>
      <c r="R2779" s="69"/>
      <c r="S2779" s="69"/>
      <c r="T2779" s="69"/>
      <c r="U2779" s="69"/>
      <c r="V2779" s="69"/>
      <c r="W2779" s="69"/>
      <c r="X2779" s="69"/>
      <c r="Y2779" s="69"/>
      <c r="Z2779" s="69"/>
      <c r="AA2779" s="69"/>
      <c r="AB2779" s="69"/>
      <c r="AC2779" s="69"/>
      <c r="AD2779" s="69"/>
      <c r="AE2779" s="69"/>
      <c r="AF2779" s="69"/>
      <c r="AG2779" s="69"/>
      <c r="AH2779" s="69"/>
      <c r="AI2779" s="69"/>
      <c r="AJ2779" s="69"/>
      <c r="AK2779" s="69"/>
      <c r="AL2779" s="69"/>
      <c r="AM2779" s="69"/>
      <c r="AN2779" s="69"/>
      <c r="AO2779" s="69"/>
      <c r="AP2779" s="69"/>
      <c r="AQ2779" s="69"/>
      <c r="AR2779" s="69"/>
      <c r="AS2779" s="69"/>
      <c r="AT2779" s="69"/>
      <c r="AU2779" s="69"/>
      <c r="AV2779" s="69"/>
      <c r="AW2779" s="69"/>
      <c r="AX2779" s="69"/>
      <c r="AY2779" s="69"/>
      <c r="AZ2779" s="69"/>
      <c r="BA2779" s="69"/>
      <c r="BB2779" s="69"/>
      <c r="BC2779" s="69"/>
      <c r="BD2779" s="69"/>
      <c r="BE2779" s="69"/>
      <c r="BF2779" s="69"/>
      <c r="BG2779" s="69"/>
      <c r="BH2779" s="69"/>
      <c r="BI2779" s="69"/>
      <c r="BJ2779" s="69"/>
      <c r="BK2779" s="69"/>
      <c r="BL2779" s="69"/>
      <c r="BM2779" s="69"/>
      <c r="BN2779" s="69"/>
      <c r="BO2779" s="69"/>
      <c r="BP2779" s="69"/>
      <c r="BQ2779" s="69"/>
      <c r="BR2779" s="69"/>
      <c r="BS2779" s="69"/>
      <c r="BT2779" s="69"/>
      <c r="BU2779" s="69"/>
      <c r="BV2779" s="69"/>
      <c r="BW2779" s="69"/>
      <c r="BX2779" s="69"/>
      <c r="BY2779" s="69"/>
      <c r="BZ2779" s="69"/>
      <c r="CA2779" s="69"/>
      <c r="CB2779" s="69"/>
      <c r="CC2779" s="69"/>
      <c r="CD2779" s="69"/>
      <c r="CE2779" s="69"/>
      <c r="CF2779" s="69"/>
      <c r="CG2779" s="69"/>
      <c r="CH2779" s="69"/>
      <c r="CI2779" s="69"/>
      <c r="CJ2779" s="69"/>
      <c r="CK2779" s="69"/>
      <c r="CL2779" s="69"/>
      <c r="CM2779" s="69"/>
      <c r="CN2779" s="69"/>
      <c r="CO2779" s="69"/>
      <c r="CP2779" s="69"/>
      <c r="CQ2779" s="69"/>
      <c r="CR2779" s="69"/>
      <c r="CS2779" s="69"/>
      <c r="CT2779" s="69"/>
      <c r="CU2779" s="69"/>
      <c r="CV2779" s="69"/>
      <c r="CW2779" s="69"/>
      <c r="CX2779" s="69"/>
      <c r="CY2779" s="69"/>
      <c r="CZ2779" s="69"/>
      <c r="DA2779" s="69"/>
      <c r="DB2779" s="69"/>
      <c r="DC2779" s="69"/>
      <c r="DD2779" s="69"/>
      <c r="DE2779" s="69"/>
      <c r="DF2779" s="69"/>
      <c r="DG2779" s="69"/>
      <c r="DH2779" s="69"/>
      <c r="DI2779" s="69"/>
      <c r="DJ2779" s="69"/>
      <c r="DK2779" s="69"/>
      <c r="DL2779" s="69"/>
      <c r="DM2779" s="69"/>
      <c r="DN2779" s="69"/>
      <c r="DO2779" s="69"/>
      <c r="DP2779" s="69"/>
      <c r="DQ2779" s="69"/>
      <c r="DR2779" s="69"/>
      <c r="DS2779" s="69"/>
      <c r="DT2779" s="69"/>
      <c r="DU2779" s="69"/>
      <c r="DV2779" s="69"/>
      <c r="DW2779" s="69"/>
      <c r="DX2779" s="69"/>
      <c r="DY2779" s="69"/>
      <c r="DZ2779" s="69"/>
      <c r="EA2779" s="69"/>
      <c r="EB2779" s="69"/>
      <c r="EC2779" s="69"/>
      <c r="ED2779" s="69"/>
      <c r="EE2779" s="69"/>
      <c r="EF2779" s="69"/>
      <c r="EG2779" s="69"/>
      <c r="EH2779" s="69"/>
      <c r="EI2779" s="69"/>
      <c r="EJ2779" s="69"/>
      <c r="EK2779" s="69"/>
      <c r="EL2779" s="69"/>
      <c r="EM2779" s="69"/>
      <c r="EN2779" s="69"/>
      <c r="EO2779" s="69"/>
      <c r="EP2779" s="69"/>
      <c r="EQ2779" s="69"/>
      <c r="ER2779" s="69"/>
      <c r="ES2779" s="69"/>
      <c r="ET2779" s="69"/>
      <c r="EU2779" s="69"/>
      <c r="EV2779" s="69"/>
      <c r="EW2779" s="69"/>
      <c r="EX2779" s="69"/>
      <c r="EY2779" s="69"/>
      <c r="EZ2779" s="69"/>
      <c r="FA2779" s="69"/>
      <c r="FB2779" s="69"/>
      <c r="FC2779" s="69"/>
      <c r="FD2779" s="69"/>
      <c r="FE2779" s="69"/>
      <c r="FF2779" s="69"/>
      <c r="FG2779" s="69"/>
      <c r="FH2779" s="69"/>
      <c r="FI2779" s="69"/>
      <c r="FJ2779" s="69"/>
      <c r="FK2779" s="69"/>
      <c r="FL2779" s="69"/>
      <c r="FM2779" s="69"/>
      <c r="FN2779" s="69"/>
      <c r="FO2779" s="69"/>
      <c r="FP2779" s="69"/>
      <c r="FQ2779" s="69"/>
      <c r="FR2779" s="69"/>
      <c r="FS2779" s="69"/>
      <c r="FT2779" s="69"/>
      <c r="FU2779" s="69"/>
      <c r="FV2779" s="69"/>
      <c r="FW2779" s="69"/>
      <c r="FX2779" s="69"/>
      <c r="FY2779" s="69"/>
      <c r="FZ2779" s="69"/>
      <c r="GA2779" s="69"/>
      <c r="GB2779" s="69"/>
      <c r="GC2779" s="69"/>
      <c r="GD2779" s="69"/>
      <c r="GE2779" s="69"/>
      <c r="GF2779" s="69"/>
      <c r="GG2779" s="69"/>
      <c r="GH2779" s="69"/>
      <c r="GI2779" s="69"/>
      <c r="GJ2779" s="69"/>
      <c r="GK2779" s="69"/>
      <c r="GL2779" s="69"/>
      <c r="GM2779" s="69"/>
      <c r="GN2779" s="69"/>
      <c r="GO2779" s="69"/>
      <c r="GP2779" s="69"/>
      <c r="GQ2779" s="69"/>
      <c r="GR2779" s="69"/>
      <c r="GS2779" s="69"/>
      <c r="GT2779" s="69"/>
      <c r="GU2779" s="69"/>
      <c r="GV2779" s="69"/>
      <c r="GW2779" s="69"/>
      <c r="GX2779" s="69"/>
      <c r="GY2779" s="69"/>
      <c r="GZ2779" s="69"/>
      <c r="HA2779" s="69"/>
      <c r="HB2779" s="69"/>
      <c r="HC2779" s="69"/>
      <c r="HD2779" s="69"/>
      <c r="HE2779" s="69"/>
      <c r="HF2779" s="69"/>
      <c r="HG2779" s="69"/>
      <c r="HH2779" s="69"/>
      <c r="HI2779" s="69"/>
      <c r="HJ2779" s="69"/>
      <c r="HK2779" s="69"/>
      <c r="HL2779" s="69"/>
      <c r="HM2779" s="69"/>
      <c r="HN2779" s="69"/>
      <c r="HO2779" s="69"/>
      <c r="HP2779" s="69"/>
      <c r="HQ2779" s="69"/>
      <c r="HR2779" s="69"/>
      <c r="HS2779" s="69"/>
      <c r="HT2779" s="69"/>
      <c r="HU2779" s="69"/>
      <c r="HV2779" s="69"/>
      <c r="HW2779" s="69"/>
      <c r="HX2779" s="69"/>
      <c r="HY2779" s="69"/>
      <c r="HZ2779" s="69"/>
      <c r="IA2779" s="69"/>
      <c r="IB2779" s="69"/>
      <c r="IC2779" s="69"/>
      <c r="ID2779" s="69"/>
      <c r="IE2779" s="69"/>
      <c r="IF2779" s="69"/>
      <c r="IG2779" s="69"/>
      <c r="IH2779" s="69"/>
      <c r="II2779" s="69"/>
      <c r="IJ2779" s="69"/>
      <c r="IK2779" s="69"/>
      <c r="IL2779" s="69"/>
      <c r="IM2779" s="69"/>
      <c r="IN2779" s="69"/>
    </row>
    <row r="2780" spans="1:248" s="70" customFormat="1" ht="15.95" customHeight="1" x14ac:dyDescent="0.2">
      <c r="A2780" s="112" t="s">
        <v>1632</v>
      </c>
      <c r="B2780" s="83">
        <v>52453</v>
      </c>
      <c r="C2780" s="52" t="s">
        <v>1654</v>
      </c>
      <c r="D2780" s="314">
        <v>49350</v>
      </c>
      <c r="E2780" s="69"/>
      <c r="F2780" s="69"/>
      <c r="G2780" s="69"/>
      <c r="H2780" s="69"/>
      <c r="I2780" s="69"/>
      <c r="J2780" s="69"/>
      <c r="N2780" s="69"/>
      <c r="O2780" s="69"/>
      <c r="P2780" s="69"/>
      <c r="Q2780" s="69"/>
      <c r="R2780" s="69"/>
      <c r="S2780" s="69"/>
      <c r="T2780" s="69"/>
      <c r="U2780" s="69"/>
      <c r="V2780" s="69"/>
      <c r="W2780" s="69"/>
      <c r="X2780" s="69"/>
      <c r="Y2780" s="69"/>
      <c r="Z2780" s="69"/>
      <c r="AA2780" s="69"/>
      <c r="AB2780" s="69"/>
      <c r="AC2780" s="69"/>
      <c r="AD2780" s="69"/>
      <c r="AE2780" s="69"/>
      <c r="AF2780" s="69"/>
      <c r="AG2780" s="69"/>
      <c r="AH2780" s="69"/>
      <c r="AI2780" s="69"/>
      <c r="AJ2780" s="69"/>
      <c r="AK2780" s="69"/>
      <c r="AL2780" s="69"/>
      <c r="AM2780" s="69"/>
      <c r="AN2780" s="69"/>
      <c r="AO2780" s="69"/>
      <c r="AP2780" s="69"/>
      <c r="AQ2780" s="69"/>
      <c r="AR2780" s="69"/>
      <c r="AS2780" s="69"/>
      <c r="AT2780" s="69"/>
      <c r="AU2780" s="69"/>
      <c r="AV2780" s="69"/>
      <c r="AW2780" s="69"/>
      <c r="AX2780" s="69"/>
      <c r="AY2780" s="69"/>
      <c r="AZ2780" s="69"/>
      <c r="BA2780" s="69"/>
      <c r="BB2780" s="69"/>
      <c r="BC2780" s="69"/>
      <c r="BD2780" s="69"/>
      <c r="BE2780" s="69"/>
      <c r="BF2780" s="69"/>
      <c r="BG2780" s="69"/>
      <c r="BH2780" s="69"/>
      <c r="BI2780" s="69"/>
      <c r="BJ2780" s="69"/>
      <c r="BK2780" s="69"/>
      <c r="BL2780" s="69"/>
      <c r="BM2780" s="69"/>
      <c r="BN2780" s="69"/>
      <c r="BO2780" s="69"/>
      <c r="BP2780" s="69"/>
      <c r="BQ2780" s="69"/>
      <c r="BR2780" s="69"/>
      <c r="BS2780" s="69"/>
      <c r="BT2780" s="69"/>
      <c r="BU2780" s="69"/>
      <c r="BV2780" s="69"/>
      <c r="BW2780" s="69"/>
      <c r="BX2780" s="69"/>
      <c r="BY2780" s="69"/>
      <c r="BZ2780" s="69"/>
      <c r="CA2780" s="69"/>
      <c r="CB2780" s="69"/>
      <c r="CC2780" s="69"/>
      <c r="CD2780" s="69"/>
      <c r="CE2780" s="69"/>
      <c r="CF2780" s="69"/>
      <c r="CG2780" s="69"/>
      <c r="CH2780" s="69"/>
      <c r="CI2780" s="69"/>
      <c r="CJ2780" s="69"/>
      <c r="CK2780" s="69"/>
      <c r="CL2780" s="69"/>
      <c r="CM2780" s="69"/>
      <c r="CN2780" s="69"/>
      <c r="CO2780" s="69"/>
      <c r="CP2780" s="69"/>
      <c r="CQ2780" s="69"/>
      <c r="CR2780" s="69"/>
      <c r="CS2780" s="69"/>
      <c r="CT2780" s="69"/>
      <c r="CU2780" s="69"/>
      <c r="CV2780" s="69"/>
      <c r="CW2780" s="69"/>
      <c r="CX2780" s="69"/>
      <c r="CY2780" s="69"/>
      <c r="CZ2780" s="69"/>
      <c r="DA2780" s="69"/>
      <c r="DB2780" s="69"/>
      <c r="DC2780" s="69"/>
      <c r="DD2780" s="69"/>
      <c r="DE2780" s="69"/>
      <c r="DF2780" s="69"/>
      <c r="DG2780" s="69"/>
      <c r="DH2780" s="69"/>
      <c r="DI2780" s="69"/>
      <c r="DJ2780" s="69"/>
      <c r="DK2780" s="69"/>
      <c r="DL2780" s="69"/>
      <c r="DM2780" s="69"/>
      <c r="DN2780" s="69"/>
      <c r="DO2780" s="69"/>
      <c r="DP2780" s="69"/>
      <c r="DQ2780" s="69"/>
      <c r="DR2780" s="69"/>
      <c r="DS2780" s="69"/>
      <c r="DT2780" s="69"/>
      <c r="DU2780" s="69"/>
      <c r="DV2780" s="69"/>
      <c r="DW2780" s="69"/>
      <c r="DX2780" s="69"/>
      <c r="DY2780" s="69"/>
      <c r="DZ2780" s="69"/>
      <c r="EA2780" s="69"/>
      <c r="EB2780" s="69"/>
      <c r="EC2780" s="69"/>
      <c r="ED2780" s="69"/>
      <c r="EE2780" s="69"/>
      <c r="EF2780" s="69"/>
      <c r="EG2780" s="69"/>
      <c r="EH2780" s="69"/>
      <c r="EI2780" s="69"/>
      <c r="EJ2780" s="69"/>
      <c r="EK2780" s="69"/>
      <c r="EL2780" s="69"/>
      <c r="EM2780" s="69"/>
      <c r="EN2780" s="69"/>
      <c r="EO2780" s="69"/>
      <c r="EP2780" s="69"/>
      <c r="EQ2780" s="69"/>
      <c r="ER2780" s="69"/>
      <c r="ES2780" s="69"/>
      <c r="ET2780" s="69"/>
      <c r="EU2780" s="69"/>
      <c r="EV2780" s="69"/>
      <c r="EW2780" s="69"/>
      <c r="EX2780" s="69"/>
      <c r="EY2780" s="69"/>
      <c r="EZ2780" s="69"/>
      <c r="FA2780" s="69"/>
      <c r="FB2780" s="69"/>
      <c r="FC2780" s="69"/>
      <c r="FD2780" s="69"/>
      <c r="FE2780" s="69"/>
      <c r="FF2780" s="69"/>
      <c r="FG2780" s="69"/>
      <c r="FH2780" s="69"/>
      <c r="FI2780" s="69"/>
      <c r="FJ2780" s="69"/>
      <c r="FK2780" s="69"/>
      <c r="FL2780" s="69"/>
      <c r="FM2780" s="69"/>
      <c r="FN2780" s="69"/>
      <c r="FO2780" s="69"/>
      <c r="FP2780" s="69"/>
      <c r="FQ2780" s="69"/>
      <c r="FR2780" s="69"/>
      <c r="FS2780" s="69"/>
      <c r="FT2780" s="69"/>
      <c r="FU2780" s="69"/>
      <c r="FV2780" s="69"/>
      <c r="FW2780" s="69"/>
      <c r="FX2780" s="69"/>
      <c r="FY2780" s="69"/>
      <c r="FZ2780" s="69"/>
      <c r="GA2780" s="69"/>
      <c r="GB2780" s="69"/>
      <c r="GC2780" s="69"/>
      <c r="GD2780" s="69"/>
      <c r="GE2780" s="69"/>
      <c r="GF2780" s="69"/>
      <c r="GG2780" s="69"/>
      <c r="GH2780" s="69"/>
      <c r="GI2780" s="69"/>
      <c r="GJ2780" s="69"/>
      <c r="GK2780" s="69"/>
      <c r="GL2780" s="69"/>
      <c r="GM2780" s="69"/>
      <c r="GN2780" s="69"/>
      <c r="GO2780" s="69"/>
      <c r="GP2780" s="69"/>
      <c r="GQ2780" s="69"/>
      <c r="GR2780" s="69"/>
      <c r="GS2780" s="69"/>
      <c r="GT2780" s="69"/>
      <c r="GU2780" s="69"/>
      <c r="GV2780" s="69"/>
      <c r="GW2780" s="69"/>
      <c r="GX2780" s="69"/>
      <c r="GY2780" s="69"/>
      <c r="GZ2780" s="69"/>
      <c r="HA2780" s="69"/>
      <c r="HB2780" s="69"/>
      <c r="HC2780" s="69"/>
      <c r="HD2780" s="69"/>
      <c r="HE2780" s="69"/>
      <c r="HF2780" s="69"/>
      <c r="HG2780" s="69"/>
      <c r="HH2780" s="69"/>
      <c r="HI2780" s="69"/>
      <c r="HJ2780" s="69"/>
      <c r="HK2780" s="69"/>
      <c r="HL2780" s="69"/>
      <c r="HM2780" s="69"/>
      <c r="HN2780" s="69"/>
      <c r="HO2780" s="69"/>
      <c r="HP2780" s="69"/>
      <c r="HQ2780" s="69"/>
      <c r="HR2780" s="69"/>
      <c r="HS2780" s="69"/>
      <c r="HT2780" s="69"/>
      <c r="HU2780" s="69"/>
      <c r="HV2780" s="69"/>
      <c r="HW2780" s="69"/>
      <c r="HX2780" s="69"/>
      <c r="HY2780" s="69"/>
      <c r="HZ2780" s="69"/>
      <c r="IA2780" s="69"/>
      <c r="IB2780" s="69"/>
      <c r="IC2780" s="69"/>
      <c r="ID2780" s="69"/>
      <c r="IE2780" s="69"/>
      <c r="IF2780" s="69"/>
      <c r="IG2780" s="69"/>
      <c r="IH2780" s="69"/>
      <c r="II2780" s="69"/>
      <c r="IJ2780" s="69"/>
      <c r="IK2780" s="69"/>
      <c r="IL2780" s="69"/>
      <c r="IM2780" s="69"/>
      <c r="IN2780" s="69"/>
    </row>
    <row r="2781" spans="1:248" s="70" customFormat="1" ht="15.95" customHeight="1" x14ac:dyDescent="0.2">
      <c r="A2781" s="112" t="s">
        <v>1632</v>
      </c>
      <c r="B2781" s="83">
        <v>52454</v>
      </c>
      <c r="C2781" s="52" t="s">
        <v>1655</v>
      </c>
      <c r="D2781" s="314">
        <v>42800</v>
      </c>
      <c r="E2781" s="69"/>
      <c r="F2781" s="69"/>
      <c r="G2781" s="69"/>
      <c r="H2781" s="69"/>
      <c r="I2781" s="69"/>
      <c r="J2781" s="69"/>
      <c r="N2781" s="69"/>
      <c r="O2781" s="69"/>
      <c r="P2781" s="69"/>
      <c r="Q2781" s="69"/>
      <c r="R2781" s="69"/>
      <c r="S2781" s="69"/>
      <c r="T2781" s="69"/>
      <c r="U2781" s="69"/>
      <c r="V2781" s="69"/>
      <c r="W2781" s="69"/>
      <c r="X2781" s="69"/>
      <c r="Y2781" s="69"/>
      <c r="Z2781" s="69"/>
      <c r="AA2781" s="69"/>
      <c r="AB2781" s="69"/>
      <c r="AC2781" s="69"/>
      <c r="AD2781" s="69"/>
      <c r="AE2781" s="69"/>
      <c r="AF2781" s="69"/>
      <c r="AG2781" s="69"/>
      <c r="AH2781" s="69"/>
      <c r="AI2781" s="69"/>
      <c r="AJ2781" s="69"/>
      <c r="AK2781" s="69"/>
      <c r="AL2781" s="69"/>
      <c r="AM2781" s="69"/>
      <c r="AN2781" s="69"/>
      <c r="AO2781" s="69"/>
      <c r="AP2781" s="69"/>
      <c r="AQ2781" s="69"/>
      <c r="AR2781" s="69"/>
      <c r="AS2781" s="69"/>
      <c r="AT2781" s="69"/>
      <c r="AU2781" s="69"/>
      <c r="AV2781" s="69"/>
      <c r="AW2781" s="69"/>
      <c r="AX2781" s="69"/>
      <c r="AY2781" s="69"/>
      <c r="AZ2781" s="69"/>
      <c r="BA2781" s="69"/>
      <c r="BB2781" s="69"/>
      <c r="BC2781" s="69"/>
      <c r="BD2781" s="69"/>
      <c r="BE2781" s="69"/>
      <c r="BF2781" s="69"/>
      <c r="BG2781" s="69"/>
      <c r="BH2781" s="69"/>
      <c r="BI2781" s="69"/>
      <c r="BJ2781" s="69"/>
      <c r="BK2781" s="69"/>
      <c r="BL2781" s="69"/>
      <c r="BM2781" s="69"/>
      <c r="BN2781" s="69"/>
      <c r="BO2781" s="69"/>
      <c r="BP2781" s="69"/>
      <c r="BQ2781" s="69"/>
      <c r="BR2781" s="69"/>
      <c r="BS2781" s="69"/>
      <c r="BT2781" s="69"/>
      <c r="BU2781" s="69"/>
      <c r="BV2781" s="69"/>
      <c r="BW2781" s="69"/>
      <c r="BX2781" s="69"/>
      <c r="BY2781" s="69"/>
      <c r="BZ2781" s="69"/>
      <c r="CA2781" s="69"/>
      <c r="CB2781" s="69"/>
      <c r="CC2781" s="69"/>
      <c r="CD2781" s="69"/>
      <c r="CE2781" s="69"/>
      <c r="CF2781" s="69"/>
      <c r="CG2781" s="69"/>
      <c r="CH2781" s="69"/>
      <c r="CI2781" s="69"/>
      <c r="CJ2781" s="69"/>
      <c r="CK2781" s="69"/>
      <c r="CL2781" s="69"/>
      <c r="CM2781" s="69"/>
      <c r="CN2781" s="69"/>
      <c r="CO2781" s="69"/>
      <c r="CP2781" s="69"/>
      <c r="CQ2781" s="69"/>
      <c r="CR2781" s="69"/>
      <c r="CS2781" s="69"/>
      <c r="CT2781" s="69"/>
      <c r="CU2781" s="69"/>
      <c r="CV2781" s="69"/>
      <c r="CW2781" s="69"/>
      <c r="CX2781" s="69"/>
      <c r="CY2781" s="69"/>
      <c r="CZ2781" s="69"/>
      <c r="DA2781" s="69"/>
      <c r="DB2781" s="69"/>
      <c r="DC2781" s="69"/>
      <c r="DD2781" s="69"/>
      <c r="DE2781" s="69"/>
      <c r="DF2781" s="69"/>
      <c r="DG2781" s="69"/>
      <c r="DH2781" s="69"/>
      <c r="DI2781" s="69"/>
      <c r="DJ2781" s="69"/>
      <c r="DK2781" s="69"/>
      <c r="DL2781" s="69"/>
      <c r="DM2781" s="69"/>
      <c r="DN2781" s="69"/>
      <c r="DO2781" s="69"/>
      <c r="DP2781" s="69"/>
      <c r="DQ2781" s="69"/>
      <c r="DR2781" s="69"/>
      <c r="DS2781" s="69"/>
      <c r="DT2781" s="69"/>
      <c r="DU2781" s="69"/>
      <c r="DV2781" s="69"/>
      <c r="DW2781" s="69"/>
      <c r="DX2781" s="69"/>
      <c r="DY2781" s="69"/>
      <c r="DZ2781" s="69"/>
      <c r="EA2781" s="69"/>
      <c r="EB2781" s="69"/>
      <c r="EC2781" s="69"/>
      <c r="ED2781" s="69"/>
      <c r="EE2781" s="69"/>
      <c r="EF2781" s="69"/>
      <c r="EG2781" s="69"/>
      <c r="EH2781" s="69"/>
      <c r="EI2781" s="69"/>
      <c r="EJ2781" s="69"/>
      <c r="EK2781" s="69"/>
      <c r="EL2781" s="69"/>
      <c r="EM2781" s="69"/>
      <c r="EN2781" s="69"/>
      <c r="EO2781" s="69"/>
      <c r="EP2781" s="69"/>
      <c r="EQ2781" s="69"/>
      <c r="ER2781" s="69"/>
      <c r="ES2781" s="69"/>
      <c r="ET2781" s="69"/>
      <c r="EU2781" s="69"/>
      <c r="EV2781" s="69"/>
      <c r="EW2781" s="69"/>
      <c r="EX2781" s="69"/>
      <c r="EY2781" s="69"/>
      <c r="EZ2781" s="69"/>
      <c r="FA2781" s="69"/>
      <c r="FB2781" s="69"/>
      <c r="FC2781" s="69"/>
      <c r="FD2781" s="69"/>
      <c r="FE2781" s="69"/>
      <c r="FF2781" s="69"/>
      <c r="FG2781" s="69"/>
      <c r="FH2781" s="69"/>
      <c r="FI2781" s="69"/>
      <c r="FJ2781" s="69"/>
      <c r="FK2781" s="69"/>
      <c r="FL2781" s="69"/>
      <c r="FM2781" s="69"/>
      <c r="FN2781" s="69"/>
      <c r="FO2781" s="69"/>
      <c r="FP2781" s="69"/>
      <c r="FQ2781" s="69"/>
      <c r="FR2781" s="69"/>
      <c r="FS2781" s="69"/>
      <c r="FT2781" s="69"/>
      <c r="FU2781" s="69"/>
      <c r="FV2781" s="69"/>
      <c r="FW2781" s="69"/>
      <c r="FX2781" s="69"/>
      <c r="FY2781" s="69"/>
      <c r="FZ2781" s="69"/>
      <c r="GA2781" s="69"/>
      <c r="GB2781" s="69"/>
      <c r="GC2781" s="69"/>
      <c r="GD2781" s="69"/>
      <c r="GE2781" s="69"/>
      <c r="GF2781" s="69"/>
      <c r="GG2781" s="69"/>
      <c r="GH2781" s="69"/>
      <c r="GI2781" s="69"/>
      <c r="GJ2781" s="69"/>
      <c r="GK2781" s="69"/>
      <c r="GL2781" s="69"/>
      <c r="GM2781" s="69"/>
      <c r="GN2781" s="69"/>
      <c r="GO2781" s="69"/>
      <c r="GP2781" s="69"/>
      <c r="GQ2781" s="69"/>
      <c r="GR2781" s="69"/>
      <c r="GS2781" s="69"/>
      <c r="GT2781" s="69"/>
      <c r="GU2781" s="69"/>
      <c r="GV2781" s="69"/>
      <c r="GW2781" s="69"/>
      <c r="GX2781" s="69"/>
      <c r="GY2781" s="69"/>
      <c r="GZ2781" s="69"/>
      <c r="HA2781" s="69"/>
      <c r="HB2781" s="69"/>
      <c r="HC2781" s="69"/>
      <c r="HD2781" s="69"/>
      <c r="HE2781" s="69"/>
      <c r="HF2781" s="69"/>
      <c r="HG2781" s="69"/>
      <c r="HH2781" s="69"/>
      <c r="HI2781" s="69"/>
      <c r="HJ2781" s="69"/>
      <c r="HK2781" s="69"/>
      <c r="HL2781" s="69"/>
      <c r="HM2781" s="69"/>
      <c r="HN2781" s="69"/>
      <c r="HO2781" s="69"/>
      <c r="HP2781" s="69"/>
      <c r="HQ2781" s="69"/>
      <c r="HR2781" s="69"/>
      <c r="HS2781" s="69"/>
      <c r="HT2781" s="69"/>
      <c r="HU2781" s="69"/>
      <c r="HV2781" s="69"/>
      <c r="HW2781" s="69"/>
      <c r="HX2781" s="69"/>
      <c r="HY2781" s="69"/>
      <c r="HZ2781" s="69"/>
      <c r="IA2781" s="69"/>
      <c r="IB2781" s="69"/>
      <c r="IC2781" s="69"/>
      <c r="ID2781" s="69"/>
      <c r="IE2781" s="69"/>
      <c r="IF2781" s="69"/>
      <c r="IG2781" s="69"/>
      <c r="IH2781" s="69"/>
      <c r="II2781" s="69"/>
      <c r="IJ2781" s="69"/>
      <c r="IK2781" s="69"/>
      <c r="IL2781" s="69"/>
      <c r="IM2781" s="69"/>
      <c r="IN2781" s="69"/>
    </row>
    <row r="2782" spans="1:248" s="70" customFormat="1" ht="15.95" customHeight="1" x14ac:dyDescent="0.2">
      <c r="A2782" s="112" t="s">
        <v>1632</v>
      </c>
      <c r="B2782" s="83">
        <v>52455</v>
      </c>
      <c r="C2782" s="52" t="s">
        <v>1656</v>
      </c>
      <c r="D2782" s="314">
        <v>49350</v>
      </c>
      <c r="E2782" s="69"/>
      <c r="F2782" s="69"/>
      <c r="G2782" s="69"/>
      <c r="H2782" s="69"/>
      <c r="I2782" s="69"/>
      <c r="J2782" s="69"/>
      <c r="N2782" s="69"/>
      <c r="O2782" s="69"/>
      <c r="P2782" s="69"/>
      <c r="Q2782" s="69"/>
      <c r="R2782" s="69"/>
      <c r="S2782" s="69"/>
      <c r="T2782" s="69"/>
      <c r="U2782" s="69"/>
      <c r="V2782" s="69"/>
      <c r="W2782" s="69"/>
      <c r="X2782" s="69"/>
      <c r="Y2782" s="69"/>
      <c r="Z2782" s="69"/>
      <c r="AA2782" s="69"/>
      <c r="AB2782" s="69"/>
      <c r="AC2782" s="69"/>
      <c r="AD2782" s="69"/>
      <c r="AE2782" s="69"/>
      <c r="AF2782" s="69"/>
      <c r="AG2782" s="69"/>
      <c r="AH2782" s="69"/>
      <c r="AI2782" s="69"/>
      <c r="AJ2782" s="69"/>
      <c r="AK2782" s="69"/>
      <c r="AL2782" s="69"/>
      <c r="AM2782" s="69"/>
      <c r="AN2782" s="69"/>
      <c r="AO2782" s="69"/>
      <c r="AP2782" s="69"/>
      <c r="AQ2782" s="69"/>
      <c r="AR2782" s="69"/>
      <c r="AS2782" s="69"/>
      <c r="AT2782" s="69"/>
      <c r="AU2782" s="69"/>
      <c r="AV2782" s="69"/>
      <c r="AW2782" s="69"/>
      <c r="AX2782" s="69"/>
      <c r="AY2782" s="69"/>
      <c r="AZ2782" s="69"/>
      <c r="BA2782" s="69"/>
      <c r="BB2782" s="69"/>
      <c r="BC2782" s="69"/>
      <c r="BD2782" s="69"/>
      <c r="BE2782" s="69"/>
      <c r="BF2782" s="69"/>
      <c r="BG2782" s="69"/>
      <c r="BH2782" s="69"/>
      <c r="BI2782" s="69"/>
      <c r="BJ2782" s="69"/>
      <c r="BK2782" s="69"/>
      <c r="BL2782" s="69"/>
      <c r="BM2782" s="69"/>
      <c r="BN2782" s="69"/>
      <c r="BO2782" s="69"/>
      <c r="BP2782" s="69"/>
      <c r="BQ2782" s="69"/>
      <c r="BR2782" s="69"/>
      <c r="BS2782" s="69"/>
      <c r="BT2782" s="69"/>
      <c r="BU2782" s="69"/>
      <c r="BV2782" s="69"/>
      <c r="BW2782" s="69"/>
      <c r="BX2782" s="69"/>
      <c r="BY2782" s="69"/>
      <c r="BZ2782" s="69"/>
      <c r="CA2782" s="69"/>
      <c r="CB2782" s="69"/>
      <c r="CC2782" s="69"/>
      <c r="CD2782" s="69"/>
      <c r="CE2782" s="69"/>
      <c r="CF2782" s="69"/>
      <c r="CG2782" s="69"/>
      <c r="CH2782" s="69"/>
      <c r="CI2782" s="69"/>
      <c r="CJ2782" s="69"/>
      <c r="CK2782" s="69"/>
      <c r="CL2782" s="69"/>
      <c r="CM2782" s="69"/>
      <c r="CN2782" s="69"/>
      <c r="CO2782" s="69"/>
      <c r="CP2782" s="69"/>
      <c r="CQ2782" s="69"/>
      <c r="CR2782" s="69"/>
      <c r="CS2782" s="69"/>
      <c r="CT2782" s="69"/>
      <c r="CU2782" s="69"/>
      <c r="CV2782" s="69"/>
      <c r="CW2782" s="69"/>
      <c r="CX2782" s="69"/>
      <c r="CY2782" s="69"/>
      <c r="CZ2782" s="69"/>
      <c r="DA2782" s="69"/>
      <c r="DB2782" s="69"/>
      <c r="DC2782" s="69"/>
      <c r="DD2782" s="69"/>
      <c r="DE2782" s="69"/>
      <c r="DF2782" s="69"/>
      <c r="DG2782" s="69"/>
      <c r="DH2782" s="69"/>
      <c r="DI2782" s="69"/>
      <c r="DJ2782" s="69"/>
      <c r="DK2782" s="69"/>
      <c r="DL2782" s="69"/>
      <c r="DM2782" s="69"/>
      <c r="DN2782" s="69"/>
      <c r="DO2782" s="69"/>
      <c r="DP2782" s="69"/>
      <c r="DQ2782" s="69"/>
      <c r="DR2782" s="69"/>
      <c r="DS2782" s="69"/>
      <c r="DT2782" s="69"/>
      <c r="DU2782" s="69"/>
      <c r="DV2782" s="69"/>
      <c r="DW2782" s="69"/>
      <c r="DX2782" s="69"/>
      <c r="DY2782" s="69"/>
      <c r="DZ2782" s="69"/>
      <c r="EA2782" s="69"/>
      <c r="EB2782" s="69"/>
      <c r="EC2782" s="69"/>
      <c r="ED2782" s="69"/>
      <c r="EE2782" s="69"/>
      <c r="EF2782" s="69"/>
      <c r="EG2782" s="69"/>
      <c r="EH2782" s="69"/>
      <c r="EI2782" s="69"/>
      <c r="EJ2782" s="69"/>
      <c r="EK2782" s="69"/>
      <c r="EL2782" s="69"/>
      <c r="EM2782" s="69"/>
      <c r="EN2782" s="69"/>
      <c r="EO2782" s="69"/>
      <c r="EP2782" s="69"/>
      <c r="EQ2782" s="69"/>
      <c r="ER2782" s="69"/>
      <c r="ES2782" s="69"/>
      <c r="ET2782" s="69"/>
      <c r="EU2782" s="69"/>
      <c r="EV2782" s="69"/>
      <c r="EW2782" s="69"/>
      <c r="EX2782" s="69"/>
      <c r="EY2782" s="69"/>
      <c r="EZ2782" s="69"/>
      <c r="FA2782" s="69"/>
      <c r="FB2782" s="69"/>
      <c r="FC2782" s="69"/>
      <c r="FD2782" s="69"/>
      <c r="FE2782" s="69"/>
      <c r="FF2782" s="69"/>
      <c r="FG2782" s="69"/>
      <c r="FH2782" s="69"/>
      <c r="FI2782" s="69"/>
      <c r="FJ2782" s="69"/>
      <c r="FK2782" s="69"/>
      <c r="FL2782" s="69"/>
      <c r="FM2782" s="69"/>
      <c r="FN2782" s="69"/>
      <c r="FO2782" s="69"/>
      <c r="FP2782" s="69"/>
      <c r="FQ2782" s="69"/>
      <c r="FR2782" s="69"/>
      <c r="FS2782" s="69"/>
      <c r="FT2782" s="69"/>
      <c r="FU2782" s="69"/>
      <c r="FV2782" s="69"/>
      <c r="FW2782" s="69"/>
      <c r="FX2782" s="69"/>
      <c r="FY2782" s="69"/>
      <c r="FZ2782" s="69"/>
      <c r="GA2782" s="69"/>
      <c r="GB2782" s="69"/>
      <c r="GC2782" s="69"/>
      <c r="GD2782" s="69"/>
      <c r="GE2782" s="69"/>
      <c r="GF2782" s="69"/>
      <c r="GG2782" s="69"/>
      <c r="GH2782" s="69"/>
      <c r="GI2782" s="69"/>
      <c r="GJ2782" s="69"/>
      <c r="GK2782" s="69"/>
      <c r="GL2782" s="69"/>
      <c r="GM2782" s="69"/>
      <c r="GN2782" s="69"/>
      <c r="GO2782" s="69"/>
      <c r="GP2782" s="69"/>
      <c r="GQ2782" s="69"/>
      <c r="GR2782" s="69"/>
      <c r="GS2782" s="69"/>
      <c r="GT2782" s="69"/>
      <c r="GU2782" s="69"/>
      <c r="GV2782" s="69"/>
      <c r="GW2782" s="69"/>
      <c r="GX2782" s="69"/>
      <c r="GY2782" s="69"/>
      <c r="GZ2782" s="69"/>
      <c r="HA2782" s="69"/>
      <c r="HB2782" s="69"/>
      <c r="HC2782" s="69"/>
      <c r="HD2782" s="69"/>
      <c r="HE2782" s="69"/>
      <c r="HF2782" s="69"/>
      <c r="HG2782" s="69"/>
      <c r="HH2782" s="69"/>
      <c r="HI2782" s="69"/>
      <c r="HJ2782" s="69"/>
      <c r="HK2782" s="69"/>
      <c r="HL2782" s="69"/>
      <c r="HM2782" s="69"/>
      <c r="HN2782" s="69"/>
      <c r="HO2782" s="69"/>
      <c r="HP2782" s="69"/>
      <c r="HQ2782" s="69"/>
      <c r="HR2782" s="69"/>
      <c r="HS2782" s="69"/>
      <c r="HT2782" s="69"/>
      <c r="HU2782" s="69"/>
      <c r="HV2782" s="69"/>
      <c r="HW2782" s="69"/>
      <c r="HX2782" s="69"/>
      <c r="HY2782" s="69"/>
      <c r="HZ2782" s="69"/>
      <c r="IA2782" s="69"/>
      <c r="IB2782" s="69"/>
      <c r="IC2782" s="69"/>
      <c r="ID2782" s="69"/>
      <c r="IE2782" s="69"/>
      <c r="IF2782" s="69"/>
      <c r="IG2782" s="69"/>
      <c r="IH2782" s="69"/>
      <c r="II2782" s="69"/>
      <c r="IJ2782" s="69"/>
      <c r="IK2782" s="69"/>
      <c r="IL2782" s="69"/>
      <c r="IM2782" s="69"/>
      <c r="IN2782" s="69"/>
    </row>
    <row r="2783" spans="1:248" s="70" customFormat="1" ht="15.95" customHeight="1" x14ac:dyDescent="0.2">
      <c r="A2783" s="112" t="s">
        <v>1632</v>
      </c>
      <c r="B2783" s="83">
        <v>52456</v>
      </c>
      <c r="C2783" s="52" t="s">
        <v>1657</v>
      </c>
      <c r="D2783" s="314">
        <v>30550</v>
      </c>
      <c r="E2783" s="69"/>
      <c r="F2783" s="69"/>
      <c r="G2783" s="69"/>
      <c r="H2783" s="69"/>
      <c r="I2783" s="69"/>
      <c r="J2783" s="69"/>
      <c r="N2783" s="69"/>
      <c r="O2783" s="69"/>
      <c r="P2783" s="69"/>
      <c r="Q2783" s="69"/>
      <c r="R2783" s="69"/>
      <c r="S2783" s="69"/>
      <c r="T2783" s="69"/>
      <c r="U2783" s="69"/>
      <c r="V2783" s="69"/>
      <c r="W2783" s="69"/>
      <c r="X2783" s="69"/>
      <c r="Y2783" s="69"/>
      <c r="Z2783" s="69"/>
      <c r="AA2783" s="69"/>
      <c r="AB2783" s="69"/>
      <c r="AC2783" s="69"/>
      <c r="AD2783" s="69"/>
      <c r="AE2783" s="69"/>
      <c r="AF2783" s="69"/>
      <c r="AG2783" s="69"/>
      <c r="AH2783" s="69"/>
      <c r="AI2783" s="69"/>
      <c r="AJ2783" s="69"/>
      <c r="AK2783" s="69"/>
      <c r="AL2783" s="69"/>
      <c r="AM2783" s="69"/>
      <c r="AN2783" s="69"/>
      <c r="AO2783" s="69"/>
      <c r="AP2783" s="69"/>
      <c r="AQ2783" s="69"/>
      <c r="AR2783" s="69"/>
      <c r="AS2783" s="69"/>
      <c r="AT2783" s="69"/>
      <c r="AU2783" s="69"/>
      <c r="AV2783" s="69"/>
      <c r="AW2783" s="69"/>
      <c r="AX2783" s="69"/>
      <c r="AY2783" s="69"/>
      <c r="AZ2783" s="69"/>
      <c r="BA2783" s="69"/>
      <c r="BB2783" s="69"/>
      <c r="BC2783" s="69"/>
      <c r="BD2783" s="69"/>
      <c r="BE2783" s="69"/>
      <c r="BF2783" s="69"/>
      <c r="BG2783" s="69"/>
      <c r="BH2783" s="69"/>
      <c r="BI2783" s="69"/>
      <c r="BJ2783" s="69"/>
      <c r="BK2783" s="69"/>
      <c r="BL2783" s="69"/>
      <c r="BM2783" s="69"/>
      <c r="BN2783" s="69"/>
      <c r="BO2783" s="69"/>
      <c r="BP2783" s="69"/>
      <c r="BQ2783" s="69"/>
      <c r="BR2783" s="69"/>
      <c r="BS2783" s="69"/>
      <c r="BT2783" s="69"/>
      <c r="BU2783" s="69"/>
      <c r="BV2783" s="69"/>
      <c r="BW2783" s="69"/>
      <c r="BX2783" s="69"/>
      <c r="BY2783" s="69"/>
      <c r="BZ2783" s="69"/>
      <c r="CA2783" s="69"/>
      <c r="CB2783" s="69"/>
      <c r="CC2783" s="69"/>
      <c r="CD2783" s="69"/>
      <c r="CE2783" s="69"/>
      <c r="CF2783" s="69"/>
      <c r="CG2783" s="69"/>
      <c r="CH2783" s="69"/>
      <c r="CI2783" s="69"/>
      <c r="CJ2783" s="69"/>
      <c r="CK2783" s="69"/>
      <c r="CL2783" s="69"/>
      <c r="CM2783" s="69"/>
      <c r="CN2783" s="69"/>
      <c r="CO2783" s="69"/>
      <c r="CP2783" s="69"/>
      <c r="CQ2783" s="69"/>
      <c r="CR2783" s="69"/>
      <c r="CS2783" s="69"/>
      <c r="CT2783" s="69"/>
      <c r="CU2783" s="69"/>
      <c r="CV2783" s="69"/>
      <c r="CW2783" s="69"/>
      <c r="CX2783" s="69"/>
      <c r="CY2783" s="69"/>
      <c r="CZ2783" s="69"/>
      <c r="DA2783" s="69"/>
      <c r="DB2783" s="69"/>
      <c r="DC2783" s="69"/>
      <c r="DD2783" s="69"/>
      <c r="DE2783" s="69"/>
      <c r="DF2783" s="69"/>
      <c r="DG2783" s="69"/>
      <c r="DH2783" s="69"/>
      <c r="DI2783" s="69"/>
      <c r="DJ2783" s="69"/>
      <c r="DK2783" s="69"/>
      <c r="DL2783" s="69"/>
      <c r="DM2783" s="69"/>
      <c r="DN2783" s="69"/>
      <c r="DO2783" s="69"/>
      <c r="DP2783" s="69"/>
      <c r="DQ2783" s="69"/>
      <c r="DR2783" s="69"/>
      <c r="DS2783" s="69"/>
      <c r="DT2783" s="69"/>
      <c r="DU2783" s="69"/>
      <c r="DV2783" s="69"/>
      <c r="DW2783" s="69"/>
      <c r="DX2783" s="69"/>
      <c r="DY2783" s="69"/>
      <c r="DZ2783" s="69"/>
      <c r="EA2783" s="69"/>
      <c r="EB2783" s="69"/>
      <c r="EC2783" s="69"/>
      <c r="ED2783" s="69"/>
      <c r="EE2783" s="69"/>
      <c r="EF2783" s="69"/>
      <c r="EG2783" s="69"/>
      <c r="EH2783" s="69"/>
      <c r="EI2783" s="69"/>
      <c r="EJ2783" s="69"/>
      <c r="EK2783" s="69"/>
      <c r="EL2783" s="69"/>
      <c r="EM2783" s="69"/>
      <c r="EN2783" s="69"/>
      <c r="EO2783" s="69"/>
      <c r="EP2783" s="69"/>
      <c r="EQ2783" s="69"/>
      <c r="ER2783" s="69"/>
      <c r="ES2783" s="69"/>
      <c r="ET2783" s="69"/>
      <c r="EU2783" s="69"/>
      <c r="EV2783" s="69"/>
      <c r="EW2783" s="69"/>
      <c r="EX2783" s="69"/>
      <c r="EY2783" s="69"/>
      <c r="EZ2783" s="69"/>
      <c r="FA2783" s="69"/>
      <c r="FB2783" s="69"/>
      <c r="FC2783" s="69"/>
      <c r="FD2783" s="69"/>
      <c r="FE2783" s="69"/>
      <c r="FF2783" s="69"/>
      <c r="FG2783" s="69"/>
      <c r="FH2783" s="69"/>
      <c r="FI2783" s="69"/>
      <c r="FJ2783" s="69"/>
      <c r="FK2783" s="69"/>
      <c r="FL2783" s="69"/>
      <c r="FM2783" s="69"/>
      <c r="FN2783" s="69"/>
      <c r="FO2783" s="69"/>
      <c r="FP2783" s="69"/>
      <c r="FQ2783" s="69"/>
      <c r="FR2783" s="69"/>
      <c r="FS2783" s="69"/>
      <c r="FT2783" s="69"/>
      <c r="FU2783" s="69"/>
      <c r="FV2783" s="69"/>
      <c r="FW2783" s="69"/>
      <c r="FX2783" s="69"/>
      <c r="FY2783" s="69"/>
      <c r="FZ2783" s="69"/>
      <c r="GA2783" s="69"/>
      <c r="GB2783" s="69"/>
      <c r="GC2783" s="69"/>
      <c r="GD2783" s="69"/>
      <c r="GE2783" s="69"/>
      <c r="GF2783" s="69"/>
      <c r="GG2783" s="69"/>
      <c r="GH2783" s="69"/>
      <c r="GI2783" s="69"/>
      <c r="GJ2783" s="69"/>
      <c r="GK2783" s="69"/>
      <c r="GL2783" s="69"/>
      <c r="GM2783" s="69"/>
      <c r="GN2783" s="69"/>
      <c r="GO2783" s="69"/>
      <c r="GP2783" s="69"/>
      <c r="GQ2783" s="69"/>
      <c r="GR2783" s="69"/>
      <c r="GS2783" s="69"/>
      <c r="GT2783" s="69"/>
      <c r="GU2783" s="69"/>
      <c r="GV2783" s="69"/>
      <c r="GW2783" s="69"/>
      <c r="GX2783" s="69"/>
      <c r="GY2783" s="69"/>
      <c r="GZ2783" s="69"/>
      <c r="HA2783" s="69"/>
      <c r="HB2783" s="69"/>
      <c r="HC2783" s="69"/>
      <c r="HD2783" s="69"/>
      <c r="HE2783" s="69"/>
      <c r="HF2783" s="69"/>
      <c r="HG2783" s="69"/>
      <c r="HH2783" s="69"/>
      <c r="HI2783" s="69"/>
      <c r="HJ2783" s="69"/>
      <c r="HK2783" s="69"/>
      <c r="HL2783" s="69"/>
      <c r="HM2783" s="69"/>
      <c r="HN2783" s="69"/>
      <c r="HO2783" s="69"/>
      <c r="HP2783" s="69"/>
      <c r="HQ2783" s="69"/>
      <c r="HR2783" s="69"/>
      <c r="HS2783" s="69"/>
      <c r="HT2783" s="69"/>
      <c r="HU2783" s="69"/>
      <c r="HV2783" s="69"/>
      <c r="HW2783" s="69"/>
      <c r="HX2783" s="69"/>
      <c r="HY2783" s="69"/>
      <c r="HZ2783" s="69"/>
      <c r="IA2783" s="69"/>
      <c r="IB2783" s="69"/>
      <c r="IC2783" s="69"/>
      <c r="ID2783" s="69"/>
      <c r="IE2783" s="69"/>
      <c r="IF2783" s="69"/>
      <c r="IG2783" s="69"/>
      <c r="IH2783" s="69"/>
      <c r="II2783" s="69"/>
      <c r="IJ2783" s="69"/>
      <c r="IK2783" s="69"/>
      <c r="IL2783" s="69"/>
      <c r="IM2783" s="69"/>
      <c r="IN2783" s="69"/>
    </row>
    <row r="2784" spans="1:248" s="70" customFormat="1" ht="15.95" customHeight="1" x14ac:dyDescent="0.2">
      <c r="A2784" s="112" t="s">
        <v>1632</v>
      </c>
      <c r="B2784" s="83">
        <v>52457</v>
      </c>
      <c r="C2784" s="52" t="s">
        <v>1658</v>
      </c>
      <c r="D2784" s="314">
        <v>35000</v>
      </c>
      <c r="E2784" s="69"/>
      <c r="F2784" s="69"/>
      <c r="G2784" s="69"/>
      <c r="H2784" s="69"/>
      <c r="I2784" s="69"/>
      <c r="J2784" s="69"/>
      <c r="N2784" s="69"/>
      <c r="O2784" s="69"/>
      <c r="P2784" s="69"/>
      <c r="Q2784" s="69"/>
      <c r="R2784" s="69"/>
      <c r="S2784" s="69"/>
      <c r="T2784" s="69"/>
      <c r="U2784" s="69"/>
      <c r="V2784" s="69"/>
      <c r="W2784" s="69"/>
      <c r="X2784" s="69"/>
      <c r="Y2784" s="69"/>
      <c r="Z2784" s="69"/>
      <c r="AA2784" s="69"/>
      <c r="AB2784" s="69"/>
      <c r="AC2784" s="69"/>
      <c r="AD2784" s="69"/>
      <c r="AE2784" s="69"/>
      <c r="AF2784" s="69"/>
      <c r="AG2784" s="69"/>
      <c r="AH2784" s="69"/>
      <c r="AI2784" s="69"/>
      <c r="AJ2784" s="69"/>
      <c r="AK2784" s="69"/>
      <c r="AL2784" s="69"/>
      <c r="AM2784" s="69"/>
      <c r="AN2784" s="69"/>
      <c r="AO2784" s="69"/>
      <c r="AP2784" s="69"/>
      <c r="AQ2784" s="69"/>
      <c r="AR2784" s="69"/>
      <c r="AS2784" s="69"/>
      <c r="AT2784" s="69"/>
      <c r="AU2784" s="69"/>
      <c r="AV2784" s="69"/>
      <c r="AW2784" s="69"/>
      <c r="AX2784" s="69"/>
      <c r="AY2784" s="69"/>
      <c r="AZ2784" s="69"/>
      <c r="BA2784" s="69"/>
      <c r="BB2784" s="69"/>
      <c r="BC2784" s="69"/>
      <c r="BD2784" s="69"/>
      <c r="BE2784" s="69"/>
      <c r="BF2784" s="69"/>
      <c r="BG2784" s="69"/>
      <c r="BH2784" s="69"/>
      <c r="BI2784" s="69"/>
      <c r="BJ2784" s="69"/>
      <c r="BK2784" s="69"/>
      <c r="BL2784" s="69"/>
      <c r="BM2784" s="69"/>
      <c r="BN2784" s="69"/>
      <c r="BO2784" s="69"/>
      <c r="BP2784" s="69"/>
      <c r="BQ2784" s="69"/>
      <c r="BR2784" s="69"/>
      <c r="BS2784" s="69"/>
      <c r="BT2784" s="69"/>
      <c r="BU2784" s="69"/>
      <c r="BV2784" s="69"/>
      <c r="BW2784" s="69"/>
      <c r="BX2784" s="69"/>
      <c r="BY2784" s="69"/>
      <c r="BZ2784" s="69"/>
      <c r="CA2784" s="69"/>
      <c r="CB2784" s="69"/>
      <c r="CC2784" s="69"/>
      <c r="CD2784" s="69"/>
      <c r="CE2784" s="69"/>
      <c r="CF2784" s="69"/>
      <c r="CG2784" s="69"/>
      <c r="CH2784" s="69"/>
      <c r="CI2784" s="69"/>
      <c r="CJ2784" s="69"/>
      <c r="CK2784" s="69"/>
      <c r="CL2784" s="69"/>
      <c r="CM2784" s="69"/>
      <c r="CN2784" s="69"/>
      <c r="CO2784" s="69"/>
      <c r="CP2784" s="69"/>
      <c r="CQ2784" s="69"/>
      <c r="CR2784" s="69"/>
      <c r="CS2784" s="69"/>
      <c r="CT2784" s="69"/>
      <c r="CU2784" s="69"/>
      <c r="CV2784" s="69"/>
      <c r="CW2784" s="69"/>
      <c r="CX2784" s="69"/>
      <c r="CY2784" s="69"/>
      <c r="CZ2784" s="69"/>
      <c r="DA2784" s="69"/>
      <c r="DB2784" s="69"/>
      <c r="DC2784" s="69"/>
      <c r="DD2784" s="69"/>
      <c r="DE2784" s="69"/>
      <c r="DF2784" s="69"/>
      <c r="DG2784" s="69"/>
      <c r="DH2784" s="69"/>
      <c r="DI2784" s="69"/>
      <c r="DJ2784" s="69"/>
      <c r="DK2784" s="69"/>
      <c r="DL2784" s="69"/>
      <c r="DM2784" s="69"/>
      <c r="DN2784" s="69"/>
      <c r="DO2784" s="69"/>
      <c r="DP2784" s="69"/>
      <c r="DQ2784" s="69"/>
      <c r="DR2784" s="69"/>
      <c r="DS2784" s="69"/>
      <c r="DT2784" s="69"/>
      <c r="DU2784" s="69"/>
      <c r="DV2784" s="69"/>
      <c r="DW2784" s="69"/>
      <c r="DX2784" s="69"/>
      <c r="DY2784" s="69"/>
      <c r="DZ2784" s="69"/>
      <c r="EA2784" s="69"/>
      <c r="EB2784" s="69"/>
      <c r="EC2784" s="69"/>
      <c r="ED2784" s="69"/>
      <c r="EE2784" s="69"/>
      <c r="EF2784" s="69"/>
      <c r="EG2784" s="69"/>
      <c r="EH2784" s="69"/>
      <c r="EI2784" s="69"/>
      <c r="EJ2784" s="69"/>
      <c r="EK2784" s="69"/>
      <c r="EL2784" s="69"/>
      <c r="EM2784" s="69"/>
      <c r="EN2784" s="69"/>
      <c r="EO2784" s="69"/>
      <c r="EP2784" s="69"/>
      <c r="EQ2784" s="69"/>
      <c r="ER2784" s="69"/>
      <c r="ES2784" s="69"/>
      <c r="ET2784" s="69"/>
      <c r="EU2784" s="69"/>
      <c r="EV2784" s="69"/>
      <c r="EW2784" s="69"/>
      <c r="EX2784" s="69"/>
      <c r="EY2784" s="69"/>
      <c r="EZ2784" s="69"/>
      <c r="FA2784" s="69"/>
      <c r="FB2784" s="69"/>
      <c r="FC2784" s="69"/>
      <c r="FD2784" s="69"/>
      <c r="FE2784" s="69"/>
      <c r="FF2784" s="69"/>
      <c r="FG2784" s="69"/>
      <c r="FH2784" s="69"/>
      <c r="FI2784" s="69"/>
      <c r="FJ2784" s="69"/>
      <c r="FK2784" s="69"/>
      <c r="FL2784" s="69"/>
      <c r="FM2784" s="69"/>
      <c r="FN2784" s="69"/>
      <c r="FO2784" s="69"/>
      <c r="FP2784" s="69"/>
      <c r="FQ2784" s="69"/>
      <c r="FR2784" s="69"/>
      <c r="FS2784" s="69"/>
      <c r="FT2784" s="69"/>
      <c r="FU2784" s="69"/>
      <c r="FV2784" s="69"/>
      <c r="FW2784" s="69"/>
      <c r="FX2784" s="69"/>
      <c r="FY2784" s="69"/>
      <c r="FZ2784" s="69"/>
      <c r="GA2784" s="69"/>
      <c r="GB2784" s="69"/>
      <c r="GC2784" s="69"/>
      <c r="GD2784" s="69"/>
      <c r="GE2784" s="69"/>
      <c r="GF2784" s="69"/>
      <c r="GG2784" s="69"/>
      <c r="GH2784" s="69"/>
      <c r="GI2784" s="69"/>
      <c r="GJ2784" s="69"/>
      <c r="GK2784" s="69"/>
      <c r="GL2784" s="69"/>
      <c r="GM2784" s="69"/>
      <c r="GN2784" s="69"/>
      <c r="GO2784" s="69"/>
      <c r="GP2784" s="69"/>
      <c r="GQ2784" s="69"/>
      <c r="GR2784" s="69"/>
      <c r="GS2784" s="69"/>
      <c r="GT2784" s="69"/>
      <c r="GU2784" s="69"/>
      <c r="GV2784" s="69"/>
      <c r="GW2784" s="69"/>
      <c r="GX2784" s="69"/>
      <c r="GY2784" s="69"/>
      <c r="GZ2784" s="69"/>
      <c r="HA2784" s="69"/>
      <c r="HB2784" s="69"/>
      <c r="HC2784" s="69"/>
      <c r="HD2784" s="69"/>
      <c r="HE2784" s="69"/>
      <c r="HF2784" s="69"/>
      <c r="HG2784" s="69"/>
      <c r="HH2784" s="69"/>
      <c r="HI2784" s="69"/>
      <c r="HJ2784" s="69"/>
      <c r="HK2784" s="69"/>
      <c r="HL2784" s="69"/>
      <c r="HM2784" s="69"/>
      <c r="HN2784" s="69"/>
      <c r="HO2784" s="69"/>
      <c r="HP2784" s="69"/>
      <c r="HQ2784" s="69"/>
      <c r="HR2784" s="69"/>
      <c r="HS2784" s="69"/>
      <c r="HT2784" s="69"/>
      <c r="HU2784" s="69"/>
      <c r="HV2784" s="69"/>
      <c r="HW2784" s="69"/>
      <c r="HX2784" s="69"/>
      <c r="HY2784" s="69"/>
      <c r="HZ2784" s="69"/>
      <c r="IA2784" s="69"/>
      <c r="IB2784" s="69"/>
      <c r="IC2784" s="69"/>
      <c r="ID2784" s="69"/>
      <c r="IE2784" s="69"/>
      <c r="IF2784" s="69"/>
      <c r="IG2784" s="69"/>
      <c r="IH2784" s="69"/>
      <c r="II2784" s="69"/>
      <c r="IJ2784" s="69"/>
      <c r="IK2784" s="69"/>
      <c r="IL2784" s="69"/>
      <c r="IM2784" s="69"/>
      <c r="IN2784" s="69"/>
    </row>
    <row r="2785" spans="1:248" s="70" customFormat="1" ht="32.1" customHeight="1" x14ac:dyDescent="0.2">
      <c r="A2785" s="112" t="s">
        <v>1632</v>
      </c>
      <c r="B2785" s="83">
        <v>52458</v>
      </c>
      <c r="C2785" s="52" t="s">
        <v>1659</v>
      </c>
      <c r="D2785" s="314">
        <v>41450</v>
      </c>
      <c r="E2785" s="69"/>
      <c r="F2785" s="69"/>
      <c r="G2785" s="69"/>
      <c r="H2785" s="69"/>
      <c r="I2785" s="69"/>
      <c r="J2785" s="69"/>
      <c r="N2785" s="69"/>
      <c r="O2785" s="69"/>
      <c r="P2785" s="69"/>
      <c r="Q2785" s="69"/>
      <c r="R2785" s="69"/>
      <c r="S2785" s="69"/>
      <c r="T2785" s="69"/>
      <c r="U2785" s="69"/>
      <c r="V2785" s="69"/>
      <c r="W2785" s="69"/>
      <c r="X2785" s="69"/>
      <c r="Y2785" s="69"/>
      <c r="Z2785" s="69"/>
      <c r="AA2785" s="69"/>
      <c r="AB2785" s="69"/>
      <c r="AC2785" s="69"/>
      <c r="AD2785" s="69"/>
      <c r="AE2785" s="69"/>
      <c r="AF2785" s="69"/>
      <c r="AG2785" s="69"/>
      <c r="AH2785" s="69"/>
      <c r="AI2785" s="69"/>
      <c r="AJ2785" s="69"/>
      <c r="AK2785" s="69"/>
      <c r="AL2785" s="69"/>
      <c r="AM2785" s="69"/>
      <c r="AN2785" s="69"/>
      <c r="AO2785" s="69"/>
      <c r="AP2785" s="69"/>
      <c r="AQ2785" s="69"/>
      <c r="AR2785" s="69"/>
      <c r="AS2785" s="69"/>
      <c r="AT2785" s="69"/>
      <c r="AU2785" s="69"/>
      <c r="AV2785" s="69"/>
      <c r="AW2785" s="69"/>
      <c r="AX2785" s="69"/>
      <c r="AY2785" s="69"/>
      <c r="AZ2785" s="69"/>
      <c r="BA2785" s="69"/>
      <c r="BB2785" s="69"/>
      <c r="BC2785" s="69"/>
      <c r="BD2785" s="69"/>
      <c r="BE2785" s="69"/>
      <c r="BF2785" s="69"/>
      <c r="BG2785" s="69"/>
      <c r="BH2785" s="69"/>
      <c r="BI2785" s="69"/>
      <c r="BJ2785" s="69"/>
      <c r="BK2785" s="69"/>
      <c r="BL2785" s="69"/>
      <c r="BM2785" s="69"/>
      <c r="BN2785" s="69"/>
      <c r="BO2785" s="69"/>
      <c r="BP2785" s="69"/>
      <c r="BQ2785" s="69"/>
      <c r="BR2785" s="69"/>
      <c r="BS2785" s="69"/>
      <c r="BT2785" s="69"/>
      <c r="BU2785" s="69"/>
      <c r="BV2785" s="69"/>
      <c r="BW2785" s="69"/>
      <c r="BX2785" s="69"/>
      <c r="BY2785" s="69"/>
      <c r="BZ2785" s="69"/>
      <c r="CA2785" s="69"/>
      <c r="CB2785" s="69"/>
      <c r="CC2785" s="69"/>
      <c r="CD2785" s="69"/>
      <c r="CE2785" s="69"/>
      <c r="CF2785" s="69"/>
      <c r="CG2785" s="69"/>
      <c r="CH2785" s="69"/>
      <c r="CI2785" s="69"/>
      <c r="CJ2785" s="69"/>
      <c r="CK2785" s="69"/>
      <c r="CL2785" s="69"/>
      <c r="CM2785" s="69"/>
      <c r="CN2785" s="69"/>
      <c r="CO2785" s="69"/>
      <c r="CP2785" s="69"/>
      <c r="CQ2785" s="69"/>
      <c r="CR2785" s="69"/>
      <c r="CS2785" s="69"/>
      <c r="CT2785" s="69"/>
      <c r="CU2785" s="69"/>
      <c r="CV2785" s="69"/>
      <c r="CW2785" s="69"/>
      <c r="CX2785" s="69"/>
      <c r="CY2785" s="69"/>
      <c r="CZ2785" s="69"/>
      <c r="DA2785" s="69"/>
      <c r="DB2785" s="69"/>
      <c r="DC2785" s="69"/>
      <c r="DD2785" s="69"/>
      <c r="DE2785" s="69"/>
      <c r="DF2785" s="69"/>
      <c r="DG2785" s="69"/>
      <c r="DH2785" s="69"/>
      <c r="DI2785" s="69"/>
      <c r="DJ2785" s="69"/>
      <c r="DK2785" s="69"/>
      <c r="DL2785" s="69"/>
      <c r="DM2785" s="69"/>
      <c r="DN2785" s="69"/>
      <c r="DO2785" s="69"/>
      <c r="DP2785" s="69"/>
      <c r="DQ2785" s="69"/>
      <c r="DR2785" s="69"/>
      <c r="DS2785" s="69"/>
      <c r="DT2785" s="69"/>
      <c r="DU2785" s="69"/>
      <c r="DV2785" s="69"/>
      <c r="DW2785" s="69"/>
      <c r="DX2785" s="69"/>
      <c r="DY2785" s="69"/>
      <c r="DZ2785" s="69"/>
      <c r="EA2785" s="69"/>
      <c r="EB2785" s="69"/>
      <c r="EC2785" s="69"/>
      <c r="ED2785" s="69"/>
      <c r="EE2785" s="69"/>
      <c r="EF2785" s="69"/>
      <c r="EG2785" s="69"/>
      <c r="EH2785" s="69"/>
      <c r="EI2785" s="69"/>
      <c r="EJ2785" s="69"/>
      <c r="EK2785" s="69"/>
      <c r="EL2785" s="69"/>
      <c r="EM2785" s="69"/>
      <c r="EN2785" s="69"/>
      <c r="EO2785" s="69"/>
      <c r="EP2785" s="69"/>
      <c r="EQ2785" s="69"/>
      <c r="ER2785" s="69"/>
      <c r="ES2785" s="69"/>
      <c r="ET2785" s="69"/>
      <c r="EU2785" s="69"/>
      <c r="EV2785" s="69"/>
      <c r="EW2785" s="69"/>
      <c r="EX2785" s="69"/>
      <c r="EY2785" s="69"/>
      <c r="EZ2785" s="69"/>
      <c r="FA2785" s="69"/>
      <c r="FB2785" s="69"/>
      <c r="FC2785" s="69"/>
      <c r="FD2785" s="69"/>
      <c r="FE2785" s="69"/>
      <c r="FF2785" s="69"/>
      <c r="FG2785" s="69"/>
      <c r="FH2785" s="69"/>
      <c r="FI2785" s="69"/>
      <c r="FJ2785" s="69"/>
      <c r="FK2785" s="69"/>
      <c r="FL2785" s="69"/>
      <c r="FM2785" s="69"/>
      <c r="FN2785" s="69"/>
      <c r="FO2785" s="69"/>
      <c r="FP2785" s="69"/>
      <c r="FQ2785" s="69"/>
      <c r="FR2785" s="69"/>
      <c r="FS2785" s="69"/>
      <c r="FT2785" s="69"/>
      <c r="FU2785" s="69"/>
      <c r="FV2785" s="69"/>
      <c r="FW2785" s="69"/>
      <c r="FX2785" s="69"/>
      <c r="FY2785" s="69"/>
      <c r="FZ2785" s="69"/>
      <c r="GA2785" s="69"/>
      <c r="GB2785" s="69"/>
      <c r="GC2785" s="69"/>
      <c r="GD2785" s="69"/>
      <c r="GE2785" s="69"/>
      <c r="GF2785" s="69"/>
      <c r="GG2785" s="69"/>
      <c r="GH2785" s="69"/>
      <c r="GI2785" s="69"/>
      <c r="GJ2785" s="69"/>
      <c r="GK2785" s="69"/>
      <c r="GL2785" s="69"/>
      <c r="GM2785" s="69"/>
      <c r="GN2785" s="69"/>
      <c r="GO2785" s="69"/>
      <c r="GP2785" s="69"/>
      <c r="GQ2785" s="69"/>
      <c r="GR2785" s="69"/>
      <c r="GS2785" s="69"/>
      <c r="GT2785" s="69"/>
      <c r="GU2785" s="69"/>
      <c r="GV2785" s="69"/>
      <c r="GW2785" s="69"/>
      <c r="GX2785" s="69"/>
      <c r="GY2785" s="69"/>
      <c r="GZ2785" s="69"/>
      <c r="HA2785" s="69"/>
      <c r="HB2785" s="69"/>
      <c r="HC2785" s="69"/>
      <c r="HD2785" s="69"/>
      <c r="HE2785" s="69"/>
      <c r="HF2785" s="69"/>
      <c r="HG2785" s="69"/>
      <c r="HH2785" s="69"/>
      <c r="HI2785" s="69"/>
      <c r="HJ2785" s="69"/>
      <c r="HK2785" s="69"/>
      <c r="HL2785" s="69"/>
      <c r="HM2785" s="69"/>
      <c r="HN2785" s="69"/>
      <c r="HO2785" s="69"/>
      <c r="HP2785" s="69"/>
      <c r="HQ2785" s="69"/>
      <c r="HR2785" s="69"/>
      <c r="HS2785" s="69"/>
      <c r="HT2785" s="69"/>
      <c r="HU2785" s="69"/>
      <c r="HV2785" s="69"/>
      <c r="HW2785" s="69"/>
      <c r="HX2785" s="69"/>
      <c r="HY2785" s="69"/>
      <c r="HZ2785" s="69"/>
      <c r="IA2785" s="69"/>
      <c r="IB2785" s="69"/>
      <c r="IC2785" s="69"/>
      <c r="ID2785" s="69"/>
      <c r="IE2785" s="69"/>
      <c r="IF2785" s="69"/>
      <c r="IG2785" s="69"/>
      <c r="IH2785" s="69"/>
      <c r="II2785" s="69"/>
      <c r="IJ2785" s="69"/>
      <c r="IK2785" s="69"/>
      <c r="IL2785" s="69"/>
      <c r="IM2785" s="69"/>
      <c r="IN2785" s="69"/>
    </row>
    <row r="2786" spans="1:248" s="70" customFormat="1" ht="15.95" customHeight="1" x14ac:dyDescent="0.2">
      <c r="A2786" s="112" t="s">
        <v>1632</v>
      </c>
      <c r="B2786" s="83">
        <v>52459</v>
      </c>
      <c r="C2786" s="52" t="s">
        <v>1660</v>
      </c>
      <c r="D2786" s="314">
        <v>47600</v>
      </c>
      <c r="E2786" s="69"/>
      <c r="F2786" s="69"/>
      <c r="G2786" s="69"/>
      <c r="H2786" s="69"/>
      <c r="I2786" s="69"/>
      <c r="J2786" s="69"/>
      <c r="N2786" s="69"/>
      <c r="O2786" s="69"/>
      <c r="P2786" s="69"/>
      <c r="Q2786" s="69"/>
      <c r="R2786" s="69"/>
      <c r="S2786" s="69"/>
      <c r="T2786" s="69"/>
      <c r="U2786" s="69"/>
      <c r="V2786" s="69"/>
      <c r="W2786" s="69"/>
      <c r="X2786" s="69"/>
      <c r="Y2786" s="69"/>
      <c r="Z2786" s="69"/>
      <c r="AA2786" s="69"/>
      <c r="AB2786" s="69"/>
      <c r="AC2786" s="69"/>
      <c r="AD2786" s="69"/>
      <c r="AE2786" s="69"/>
      <c r="AF2786" s="69"/>
      <c r="AG2786" s="69"/>
      <c r="AH2786" s="69"/>
      <c r="AI2786" s="69"/>
      <c r="AJ2786" s="69"/>
      <c r="AK2786" s="69"/>
      <c r="AL2786" s="69"/>
      <c r="AM2786" s="69"/>
      <c r="AN2786" s="69"/>
      <c r="AO2786" s="69"/>
      <c r="AP2786" s="69"/>
      <c r="AQ2786" s="69"/>
      <c r="AR2786" s="69"/>
      <c r="AS2786" s="69"/>
      <c r="AT2786" s="69"/>
      <c r="AU2786" s="69"/>
      <c r="AV2786" s="69"/>
      <c r="AW2786" s="69"/>
      <c r="AX2786" s="69"/>
      <c r="AY2786" s="69"/>
      <c r="AZ2786" s="69"/>
      <c r="BA2786" s="69"/>
      <c r="BB2786" s="69"/>
      <c r="BC2786" s="69"/>
      <c r="BD2786" s="69"/>
      <c r="BE2786" s="69"/>
      <c r="BF2786" s="69"/>
      <c r="BG2786" s="69"/>
      <c r="BH2786" s="69"/>
      <c r="BI2786" s="69"/>
      <c r="BJ2786" s="69"/>
      <c r="BK2786" s="69"/>
      <c r="BL2786" s="69"/>
      <c r="BM2786" s="69"/>
      <c r="BN2786" s="69"/>
      <c r="BO2786" s="69"/>
      <c r="BP2786" s="69"/>
      <c r="BQ2786" s="69"/>
      <c r="BR2786" s="69"/>
      <c r="BS2786" s="69"/>
      <c r="BT2786" s="69"/>
      <c r="BU2786" s="69"/>
      <c r="BV2786" s="69"/>
      <c r="BW2786" s="69"/>
      <c r="BX2786" s="69"/>
      <c r="BY2786" s="69"/>
      <c r="BZ2786" s="69"/>
      <c r="CA2786" s="69"/>
      <c r="CB2786" s="69"/>
      <c r="CC2786" s="69"/>
      <c r="CD2786" s="69"/>
      <c r="CE2786" s="69"/>
      <c r="CF2786" s="69"/>
      <c r="CG2786" s="69"/>
      <c r="CH2786" s="69"/>
      <c r="CI2786" s="69"/>
      <c r="CJ2786" s="69"/>
      <c r="CK2786" s="69"/>
      <c r="CL2786" s="69"/>
      <c r="CM2786" s="69"/>
      <c r="CN2786" s="69"/>
      <c r="CO2786" s="69"/>
      <c r="CP2786" s="69"/>
      <c r="CQ2786" s="69"/>
      <c r="CR2786" s="69"/>
      <c r="CS2786" s="69"/>
      <c r="CT2786" s="69"/>
      <c r="CU2786" s="69"/>
      <c r="CV2786" s="69"/>
      <c r="CW2786" s="69"/>
      <c r="CX2786" s="69"/>
      <c r="CY2786" s="69"/>
      <c r="CZ2786" s="69"/>
      <c r="DA2786" s="69"/>
      <c r="DB2786" s="69"/>
      <c r="DC2786" s="69"/>
      <c r="DD2786" s="69"/>
      <c r="DE2786" s="69"/>
      <c r="DF2786" s="69"/>
      <c r="DG2786" s="69"/>
      <c r="DH2786" s="69"/>
      <c r="DI2786" s="69"/>
      <c r="DJ2786" s="69"/>
      <c r="DK2786" s="69"/>
      <c r="DL2786" s="69"/>
      <c r="DM2786" s="69"/>
      <c r="DN2786" s="69"/>
      <c r="DO2786" s="69"/>
      <c r="DP2786" s="69"/>
      <c r="DQ2786" s="69"/>
      <c r="DR2786" s="69"/>
      <c r="DS2786" s="69"/>
      <c r="DT2786" s="69"/>
      <c r="DU2786" s="69"/>
      <c r="DV2786" s="69"/>
      <c r="DW2786" s="69"/>
      <c r="DX2786" s="69"/>
      <c r="DY2786" s="69"/>
      <c r="DZ2786" s="69"/>
      <c r="EA2786" s="69"/>
      <c r="EB2786" s="69"/>
      <c r="EC2786" s="69"/>
      <c r="ED2786" s="69"/>
      <c r="EE2786" s="69"/>
      <c r="EF2786" s="69"/>
      <c r="EG2786" s="69"/>
      <c r="EH2786" s="69"/>
      <c r="EI2786" s="69"/>
      <c r="EJ2786" s="69"/>
      <c r="EK2786" s="69"/>
      <c r="EL2786" s="69"/>
      <c r="EM2786" s="69"/>
      <c r="EN2786" s="69"/>
      <c r="EO2786" s="69"/>
      <c r="EP2786" s="69"/>
      <c r="EQ2786" s="69"/>
      <c r="ER2786" s="69"/>
      <c r="ES2786" s="69"/>
      <c r="ET2786" s="69"/>
      <c r="EU2786" s="69"/>
      <c r="EV2786" s="69"/>
      <c r="EW2786" s="69"/>
      <c r="EX2786" s="69"/>
      <c r="EY2786" s="69"/>
      <c r="EZ2786" s="69"/>
      <c r="FA2786" s="69"/>
      <c r="FB2786" s="69"/>
      <c r="FC2786" s="69"/>
      <c r="FD2786" s="69"/>
      <c r="FE2786" s="69"/>
      <c r="FF2786" s="69"/>
      <c r="FG2786" s="69"/>
      <c r="FH2786" s="69"/>
      <c r="FI2786" s="69"/>
      <c r="FJ2786" s="69"/>
      <c r="FK2786" s="69"/>
      <c r="FL2786" s="69"/>
      <c r="FM2786" s="69"/>
      <c r="FN2786" s="69"/>
      <c r="FO2786" s="69"/>
      <c r="FP2786" s="69"/>
      <c r="FQ2786" s="69"/>
      <c r="FR2786" s="69"/>
      <c r="FS2786" s="69"/>
      <c r="FT2786" s="69"/>
      <c r="FU2786" s="69"/>
      <c r="FV2786" s="69"/>
      <c r="FW2786" s="69"/>
      <c r="FX2786" s="69"/>
      <c r="FY2786" s="69"/>
      <c r="FZ2786" s="69"/>
      <c r="GA2786" s="69"/>
      <c r="GB2786" s="69"/>
      <c r="GC2786" s="69"/>
      <c r="GD2786" s="69"/>
      <c r="GE2786" s="69"/>
      <c r="GF2786" s="69"/>
      <c r="GG2786" s="69"/>
      <c r="GH2786" s="69"/>
      <c r="GI2786" s="69"/>
      <c r="GJ2786" s="69"/>
      <c r="GK2786" s="69"/>
      <c r="GL2786" s="69"/>
      <c r="GM2786" s="69"/>
      <c r="GN2786" s="69"/>
      <c r="GO2786" s="69"/>
      <c r="GP2786" s="69"/>
      <c r="GQ2786" s="69"/>
      <c r="GR2786" s="69"/>
      <c r="GS2786" s="69"/>
      <c r="GT2786" s="69"/>
      <c r="GU2786" s="69"/>
      <c r="GV2786" s="69"/>
      <c r="GW2786" s="69"/>
      <c r="GX2786" s="69"/>
      <c r="GY2786" s="69"/>
      <c r="GZ2786" s="69"/>
      <c r="HA2786" s="69"/>
      <c r="HB2786" s="69"/>
      <c r="HC2786" s="69"/>
      <c r="HD2786" s="69"/>
      <c r="HE2786" s="69"/>
      <c r="HF2786" s="69"/>
      <c r="HG2786" s="69"/>
      <c r="HH2786" s="69"/>
      <c r="HI2786" s="69"/>
      <c r="HJ2786" s="69"/>
      <c r="HK2786" s="69"/>
      <c r="HL2786" s="69"/>
      <c r="HM2786" s="69"/>
      <c r="HN2786" s="69"/>
      <c r="HO2786" s="69"/>
      <c r="HP2786" s="69"/>
      <c r="HQ2786" s="69"/>
      <c r="HR2786" s="69"/>
      <c r="HS2786" s="69"/>
      <c r="HT2786" s="69"/>
      <c r="HU2786" s="69"/>
      <c r="HV2786" s="69"/>
      <c r="HW2786" s="69"/>
      <c r="HX2786" s="69"/>
      <c r="HY2786" s="69"/>
      <c r="HZ2786" s="69"/>
      <c r="IA2786" s="69"/>
      <c r="IB2786" s="69"/>
      <c r="IC2786" s="69"/>
      <c r="ID2786" s="69"/>
      <c r="IE2786" s="69"/>
      <c r="IF2786" s="69"/>
      <c r="IG2786" s="69"/>
      <c r="IH2786" s="69"/>
      <c r="II2786" s="69"/>
      <c r="IJ2786" s="69"/>
      <c r="IK2786" s="69"/>
      <c r="IL2786" s="69"/>
      <c r="IM2786" s="69"/>
      <c r="IN2786" s="69"/>
    </row>
    <row r="2787" spans="1:248" s="70" customFormat="1" ht="15.95" customHeight="1" x14ac:dyDescent="0.2">
      <c r="A2787" s="112" t="s">
        <v>1632</v>
      </c>
      <c r="B2787" s="83">
        <v>52460</v>
      </c>
      <c r="C2787" s="52" t="s">
        <v>1661</v>
      </c>
      <c r="D2787" s="314">
        <v>24700</v>
      </c>
      <c r="E2787" s="69"/>
      <c r="F2787" s="69"/>
      <c r="G2787" s="69"/>
      <c r="H2787" s="69"/>
      <c r="I2787" s="69"/>
      <c r="J2787" s="69"/>
      <c r="N2787" s="69"/>
      <c r="O2787" s="69"/>
      <c r="P2787" s="69"/>
      <c r="Q2787" s="69"/>
      <c r="R2787" s="69"/>
      <c r="S2787" s="69"/>
      <c r="T2787" s="69"/>
      <c r="U2787" s="69"/>
      <c r="V2787" s="69"/>
      <c r="W2787" s="69"/>
      <c r="X2787" s="69"/>
      <c r="Y2787" s="69"/>
      <c r="Z2787" s="69"/>
      <c r="AA2787" s="69"/>
      <c r="AB2787" s="69"/>
      <c r="AC2787" s="69"/>
      <c r="AD2787" s="69"/>
      <c r="AE2787" s="69"/>
      <c r="AF2787" s="69"/>
      <c r="AG2787" s="69"/>
      <c r="AH2787" s="69"/>
      <c r="AI2787" s="69"/>
      <c r="AJ2787" s="69"/>
      <c r="AK2787" s="69"/>
      <c r="AL2787" s="69"/>
      <c r="AM2787" s="69"/>
      <c r="AN2787" s="69"/>
      <c r="AO2787" s="69"/>
      <c r="AP2787" s="69"/>
      <c r="AQ2787" s="69"/>
      <c r="AR2787" s="69"/>
      <c r="AS2787" s="69"/>
      <c r="AT2787" s="69"/>
      <c r="AU2787" s="69"/>
      <c r="AV2787" s="69"/>
      <c r="AW2787" s="69"/>
      <c r="AX2787" s="69"/>
      <c r="AY2787" s="69"/>
      <c r="AZ2787" s="69"/>
      <c r="BA2787" s="69"/>
      <c r="BB2787" s="69"/>
      <c r="BC2787" s="69"/>
      <c r="BD2787" s="69"/>
      <c r="BE2787" s="69"/>
      <c r="BF2787" s="69"/>
      <c r="BG2787" s="69"/>
      <c r="BH2787" s="69"/>
      <c r="BI2787" s="69"/>
      <c r="BJ2787" s="69"/>
      <c r="BK2787" s="69"/>
      <c r="BL2787" s="69"/>
      <c r="BM2787" s="69"/>
      <c r="BN2787" s="69"/>
      <c r="BO2787" s="69"/>
      <c r="BP2787" s="69"/>
      <c r="BQ2787" s="69"/>
      <c r="BR2787" s="69"/>
      <c r="BS2787" s="69"/>
      <c r="BT2787" s="69"/>
      <c r="BU2787" s="69"/>
      <c r="BV2787" s="69"/>
      <c r="BW2787" s="69"/>
      <c r="BX2787" s="69"/>
      <c r="BY2787" s="69"/>
      <c r="BZ2787" s="69"/>
      <c r="CA2787" s="69"/>
      <c r="CB2787" s="69"/>
      <c r="CC2787" s="69"/>
      <c r="CD2787" s="69"/>
      <c r="CE2787" s="69"/>
      <c r="CF2787" s="69"/>
      <c r="CG2787" s="69"/>
      <c r="CH2787" s="69"/>
      <c r="CI2787" s="69"/>
      <c r="CJ2787" s="69"/>
      <c r="CK2787" s="69"/>
      <c r="CL2787" s="69"/>
      <c r="CM2787" s="69"/>
      <c r="CN2787" s="69"/>
      <c r="CO2787" s="69"/>
      <c r="CP2787" s="69"/>
      <c r="CQ2787" s="69"/>
      <c r="CR2787" s="69"/>
      <c r="CS2787" s="69"/>
      <c r="CT2787" s="69"/>
      <c r="CU2787" s="69"/>
      <c r="CV2787" s="69"/>
      <c r="CW2787" s="69"/>
      <c r="CX2787" s="69"/>
      <c r="CY2787" s="69"/>
      <c r="CZ2787" s="69"/>
      <c r="DA2787" s="69"/>
      <c r="DB2787" s="69"/>
      <c r="DC2787" s="69"/>
      <c r="DD2787" s="69"/>
      <c r="DE2787" s="69"/>
      <c r="DF2787" s="69"/>
      <c r="DG2787" s="69"/>
      <c r="DH2787" s="69"/>
      <c r="DI2787" s="69"/>
      <c r="DJ2787" s="69"/>
      <c r="DK2787" s="69"/>
      <c r="DL2787" s="69"/>
      <c r="DM2787" s="69"/>
      <c r="DN2787" s="69"/>
      <c r="DO2787" s="69"/>
      <c r="DP2787" s="69"/>
      <c r="DQ2787" s="69"/>
      <c r="DR2787" s="69"/>
      <c r="DS2787" s="69"/>
      <c r="DT2787" s="69"/>
      <c r="DU2787" s="69"/>
      <c r="DV2787" s="69"/>
      <c r="DW2787" s="69"/>
      <c r="DX2787" s="69"/>
      <c r="DY2787" s="69"/>
      <c r="DZ2787" s="69"/>
      <c r="EA2787" s="69"/>
      <c r="EB2787" s="69"/>
      <c r="EC2787" s="69"/>
      <c r="ED2787" s="69"/>
      <c r="EE2787" s="69"/>
      <c r="EF2787" s="69"/>
      <c r="EG2787" s="69"/>
      <c r="EH2787" s="69"/>
      <c r="EI2787" s="69"/>
      <c r="EJ2787" s="69"/>
      <c r="EK2787" s="69"/>
      <c r="EL2787" s="69"/>
      <c r="EM2787" s="69"/>
      <c r="EN2787" s="69"/>
      <c r="EO2787" s="69"/>
      <c r="EP2787" s="69"/>
      <c r="EQ2787" s="69"/>
      <c r="ER2787" s="69"/>
      <c r="ES2787" s="69"/>
      <c r="ET2787" s="69"/>
      <c r="EU2787" s="69"/>
      <c r="EV2787" s="69"/>
      <c r="EW2787" s="69"/>
      <c r="EX2787" s="69"/>
      <c r="EY2787" s="69"/>
      <c r="EZ2787" s="69"/>
      <c r="FA2787" s="69"/>
      <c r="FB2787" s="69"/>
      <c r="FC2787" s="69"/>
      <c r="FD2787" s="69"/>
      <c r="FE2787" s="69"/>
      <c r="FF2787" s="69"/>
      <c r="FG2787" s="69"/>
      <c r="FH2787" s="69"/>
      <c r="FI2787" s="69"/>
      <c r="FJ2787" s="69"/>
      <c r="FK2787" s="69"/>
      <c r="FL2787" s="69"/>
      <c r="FM2787" s="69"/>
      <c r="FN2787" s="69"/>
      <c r="FO2787" s="69"/>
      <c r="FP2787" s="69"/>
      <c r="FQ2787" s="69"/>
      <c r="FR2787" s="69"/>
      <c r="FS2787" s="69"/>
      <c r="FT2787" s="69"/>
      <c r="FU2787" s="69"/>
      <c r="FV2787" s="69"/>
      <c r="FW2787" s="69"/>
      <c r="FX2787" s="69"/>
      <c r="FY2787" s="69"/>
      <c r="FZ2787" s="69"/>
      <c r="GA2787" s="69"/>
      <c r="GB2787" s="69"/>
      <c r="GC2787" s="69"/>
      <c r="GD2787" s="69"/>
      <c r="GE2787" s="69"/>
      <c r="GF2787" s="69"/>
      <c r="GG2787" s="69"/>
      <c r="GH2787" s="69"/>
      <c r="GI2787" s="69"/>
      <c r="GJ2787" s="69"/>
      <c r="GK2787" s="69"/>
      <c r="GL2787" s="69"/>
      <c r="GM2787" s="69"/>
      <c r="GN2787" s="69"/>
      <c r="GO2787" s="69"/>
      <c r="GP2787" s="69"/>
      <c r="GQ2787" s="69"/>
      <c r="GR2787" s="69"/>
      <c r="GS2787" s="69"/>
      <c r="GT2787" s="69"/>
      <c r="GU2787" s="69"/>
      <c r="GV2787" s="69"/>
      <c r="GW2787" s="69"/>
      <c r="GX2787" s="69"/>
      <c r="GY2787" s="69"/>
      <c r="GZ2787" s="69"/>
      <c r="HA2787" s="69"/>
      <c r="HB2787" s="69"/>
      <c r="HC2787" s="69"/>
      <c r="HD2787" s="69"/>
      <c r="HE2787" s="69"/>
      <c r="HF2787" s="69"/>
      <c r="HG2787" s="69"/>
      <c r="HH2787" s="69"/>
      <c r="HI2787" s="69"/>
      <c r="HJ2787" s="69"/>
      <c r="HK2787" s="69"/>
      <c r="HL2787" s="69"/>
      <c r="HM2787" s="69"/>
      <c r="HN2787" s="69"/>
      <c r="HO2787" s="69"/>
      <c r="HP2787" s="69"/>
      <c r="HQ2787" s="69"/>
      <c r="HR2787" s="69"/>
      <c r="HS2787" s="69"/>
      <c r="HT2787" s="69"/>
      <c r="HU2787" s="69"/>
      <c r="HV2787" s="69"/>
      <c r="HW2787" s="69"/>
      <c r="HX2787" s="69"/>
      <c r="HY2787" s="69"/>
      <c r="HZ2787" s="69"/>
      <c r="IA2787" s="69"/>
      <c r="IB2787" s="69"/>
      <c r="IC2787" s="69"/>
      <c r="ID2787" s="69"/>
      <c r="IE2787" s="69"/>
      <c r="IF2787" s="69"/>
      <c r="IG2787" s="69"/>
      <c r="IH2787" s="69"/>
      <c r="II2787" s="69"/>
      <c r="IJ2787" s="69"/>
      <c r="IK2787" s="69"/>
      <c r="IL2787" s="69"/>
      <c r="IM2787" s="69"/>
      <c r="IN2787" s="69"/>
    </row>
    <row r="2788" spans="1:248" s="70" customFormat="1" ht="15.95" customHeight="1" x14ac:dyDescent="0.2">
      <c r="A2788" s="112" t="s">
        <v>1632</v>
      </c>
      <c r="B2788" s="83">
        <v>52461</v>
      </c>
      <c r="C2788" s="52" t="s">
        <v>1662</v>
      </c>
      <c r="D2788" s="314">
        <v>30850</v>
      </c>
      <c r="E2788" s="69"/>
      <c r="F2788" s="69"/>
      <c r="G2788" s="69"/>
      <c r="H2788" s="69"/>
      <c r="I2788" s="69"/>
      <c r="J2788" s="69"/>
      <c r="N2788" s="69"/>
      <c r="O2788" s="69"/>
      <c r="P2788" s="69"/>
      <c r="Q2788" s="69"/>
      <c r="R2788" s="69"/>
      <c r="S2788" s="69"/>
      <c r="T2788" s="69"/>
      <c r="U2788" s="69"/>
      <c r="V2788" s="69"/>
      <c r="W2788" s="69"/>
      <c r="X2788" s="69"/>
      <c r="Y2788" s="69"/>
      <c r="Z2788" s="69"/>
      <c r="AA2788" s="69"/>
      <c r="AB2788" s="69"/>
      <c r="AC2788" s="69"/>
      <c r="AD2788" s="69"/>
      <c r="AE2788" s="69"/>
      <c r="AF2788" s="69"/>
      <c r="AG2788" s="69"/>
      <c r="AH2788" s="69"/>
      <c r="AI2788" s="69"/>
      <c r="AJ2788" s="69"/>
      <c r="AK2788" s="69"/>
      <c r="AL2788" s="69"/>
      <c r="AM2788" s="69"/>
      <c r="AN2788" s="69"/>
      <c r="AO2788" s="69"/>
      <c r="AP2788" s="69"/>
      <c r="AQ2788" s="69"/>
      <c r="AR2788" s="69"/>
      <c r="AS2788" s="69"/>
      <c r="AT2788" s="69"/>
      <c r="AU2788" s="69"/>
      <c r="AV2788" s="69"/>
      <c r="AW2788" s="69"/>
      <c r="AX2788" s="69"/>
      <c r="AY2788" s="69"/>
      <c r="AZ2788" s="69"/>
      <c r="BA2788" s="69"/>
      <c r="BB2788" s="69"/>
      <c r="BC2788" s="69"/>
      <c r="BD2788" s="69"/>
      <c r="BE2788" s="69"/>
      <c r="BF2788" s="69"/>
      <c r="BG2788" s="69"/>
      <c r="BH2788" s="69"/>
      <c r="BI2788" s="69"/>
      <c r="BJ2788" s="69"/>
      <c r="BK2788" s="69"/>
      <c r="BL2788" s="69"/>
      <c r="BM2788" s="69"/>
      <c r="BN2788" s="69"/>
      <c r="BO2788" s="69"/>
      <c r="BP2788" s="69"/>
      <c r="BQ2788" s="69"/>
      <c r="BR2788" s="69"/>
      <c r="BS2788" s="69"/>
      <c r="BT2788" s="69"/>
      <c r="BU2788" s="69"/>
      <c r="BV2788" s="69"/>
      <c r="BW2788" s="69"/>
      <c r="BX2788" s="69"/>
      <c r="BY2788" s="69"/>
      <c r="BZ2788" s="69"/>
      <c r="CA2788" s="69"/>
      <c r="CB2788" s="69"/>
      <c r="CC2788" s="69"/>
      <c r="CD2788" s="69"/>
      <c r="CE2788" s="69"/>
      <c r="CF2788" s="69"/>
      <c r="CG2788" s="69"/>
      <c r="CH2788" s="69"/>
      <c r="CI2788" s="69"/>
      <c r="CJ2788" s="69"/>
      <c r="CK2788" s="69"/>
      <c r="CL2788" s="69"/>
      <c r="CM2788" s="69"/>
      <c r="CN2788" s="69"/>
      <c r="CO2788" s="69"/>
      <c r="CP2788" s="69"/>
      <c r="CQ2788" s="69"/>
      <c r="CR2788" s="69"/>
      <c r="CS2788" s="69"/>
      <c r="CT2788" s="69"/>
      <c r="CU2788" s="69"/>
      <c r="CV2788" s="69"/>
      <c r="CW2788" s="69"/>
      <c r="CX2788" s="69"/>
      <c r="CY2788" s="69"/>
      <c r="CZ2788" s="69"/>
      <c r="DA2788" s="69"/>
      <c r="DB2788" s="69"/>
      <c r="DC2788" s="69"/>
      <c r="DD2788" s="69"/>
      <c r="DE2788" s="69"/>
      <c r="DF2788" s="69"/>
      <c r="DG2788" s="69"/>
      <c r="DH2788" s="69"/>
      <c r="DI2788" s="69"/>
      <c r="DJ2788" s="69"/>
      <c r="DK2788" s="69"/>
      <c r="DL2788" s="69"/>
      <c r="DM2788" s="69"/>
      <c r="DN2788" s="69"/>
      <c r="DO2788" s="69"/>
      <c r="DP2788" s="69"/>
      <c r="DQ2788" s="69"/>
      <c r="DR2788" s="69"/>
      <c r="DS2788" s="69"/>
      <c r="DT2788" s="69"/>
      <c r="DU2788" s="69"/>
      <c r="DV2788" s="69"/>
      <c r="DW2788" s="69"/>
      <c r="DX2788" s="69"/>
      <c r="DY2788" s="69"/>
      <c r="DZ2788" s="69"/>
      <c r="EA2788" s="69"/>
      <c r="EB2788" s="69"/>
      <c r="EC2788" s="69"/>
      <c r="ED2788" s="69"/>
      <c r="EE2788" s="69"/>
      <c r="EF2788" s="69"/>
      <c r="EG2788" s="69"/>
      <c r="EH2788" s="69"/>
      <c r="EI2788" s="69"/>
      <c r="EJ2788" s="69"/>
      <c r="EK2788" s="69"/>
      <c r="EL2788" s="69"/>
      <c r="EM2788" s="69"/>
      <c r="EN2788" s="69"/>
      <c r="EO2788" s="69"/>
      <c r="EP2788" s="69"/>
      <c r="EQ2788" s="69"/>
      <c r="ER2788" s="69"/>
      <c r="ES2788" s="69"/>
      <c r="ET2788" s="69"/>
      <c r="EU2788" s="69"/>
      <c r="EV2788" s="69"/>
      <c r="EW2788" s="69"/>
      <c r="EX2788" s="69"/>
      <c r="EY2788" s="69"/>
      <c r="EZ2788" s="69"/>
      <c r="FA2788" s="69"/>
      <c r="FB2788" s="69"/>
      <c r="FC2788" s="69"/>
      <c r="FD2788" s="69"/>
      <c r="FE2788" s="69"/>
      <c r="FF2788" s="69"/>
      <c r="FG2788" s="69"/>
      <c r="FH2788" s="69"/>
      <c r="FI2788" s="69"/>
      <c r="FJ2788" s="69"/>
      <c r="FK2788" s="69"/>
      <c r="FL2788" s="69"/>
      <c r="FM2788" s="69"/>
      <c r="FN2788" s="69"/>
      <c r="FO2788" s="69"/>
      <c r="FP2788" s="69"/>
      <c r="FQ2788" s="69"/>
      <c r="FR2788" s="69"/>
      <c r="FS2788" s="69"/>
      <c r="FT2788" s="69"/>
      <c r="FU2788" s="69"/>
      <c r="FV2788" s="69"/>
      <c r="FW2788" s="69"/>
      <c r="FX2788" s="69"/>
      <c r="FY2788" s="69"/>
      <c r="FZ2788" s="69"/>
      <c r="GA2788" s="69"/>
      <c r="GB2788" s="69"/>
      <c r="GC2788" s="69"/>
      <c r="GD2788" s="69"/>
      <c r="GE2788" s="69"/>
      <c r="GF2788" s="69"/>
      <c r="GG2788" s="69"/>
      <c r="GH2788" s="69"/>
      <c r="GI2788" s="69"/>
      <c r="GJ2788" s="69"/>
      <c r="GK2788" s="69"/>
      <c r="GL2788" s="69"/>
      <c r="GM2788" s="69"/>
      <c r="GN2788" s="69"/>
      <c r="GO2788" s="69"/>
      <c r="GP2788" s="69"/>
      <c r="GQ2788" s="69"/>
      <c r="GR2788" s="69"/>
      <c r="GS2788" s="69"/>
      <c r="GT2788" s="69"/>
      <c r="GU2788" s="69"/>
      <c r="GV2788" s="69"/>
      <c r="GW2788" s="69"/>
      <c r="GX2788" s="69"/>
      <c r="GY2788" s="69"/>
      <c r="GZ2788" s="69"/>
      <c r="HA2788" s="69"/>
      <c r="HB2788" s="69"/>
      <c r="HC2788" s="69"/>
      <c r="HD2788" s="69"/>
      <c r="HE2788" s="69"/>
      <c r="HF2788" s="69"/>
      <c r="HG2788" s="69"/>
      <c r="HH2788" s="69"/>
      <c r="HI2788" s="69"/>
      <c r="HJ2788" s="69"/>
      <c r="HK2788" s="69"/>
      <c r="HL2788" s="69"/>
      <c r="HM2788" s="69"/>
      <c r="HN2788" s="69"/>
      <c r="HO2788" s="69"/>
      <c r="HP2788" s="69"/>
      <c r="HQ2788" s="69"/>
      <c r="HR2788" s="69"/>
      <c r="HS2788" s="69"/>
      <c r="HT2788" s="69"/>
      <c r="HU2788" s="69"/>
      <c r="HV2788" s="69"/>
      <c r="HW2788" s="69"/>
      <c r="HX2788" s="69"/>
      <c r="HY2788" s="69"/>
      <c r="HZ2788" s="69"/>
      <c r="IA2788" s="69"/>
      <c r="IB2788" s="69"/>
      <c r="IC2788" s="69"/>
      <c r="ID2788" s="69"/>
      <c r="IE2788" s="69"/>
      <c r="IF2788" s="69"/>
      <c r="IG2788" s="69"/>
      <c r="IH2788" s="69"/>
      <c r="II2788" s="69"/>
      <c r="IJ2788" s="69"/>
      <c r="IK2788" s="69"/>
      <c r="IL2788" s="69"/>
      <c r="IM2788" s="69"/>
      <c r="IN2788" s="69"/>
    </row>
    <row r="2789" spans="1:248" s="70" customFormat="1" ht="15.95" customHeight="1" x14ac:dyDescent="0.2">
      <c r="A2789" s="112" t="s">
        <v>1632</v>
      </c>
      <c r="B2789" s="83">
        <v>52462</v>
      </c>
      <c r="C2789" s="52" t="s">
        <v>1663</v>
      </c>
      <c r="D2789" s="314">
        <v>20500</v>
      </c>
      <c r="E2789" s="69"/>
      <c r="F2789" s="69"/>
      <c r="G2789" s="69"/>
      <c r="H2789" s="69"/>
      <c r="I2789" s="69"/>
      <c r="J2789" s="69"/>
      <c r="N2789" s="69"/>
      <c r="O2789" s="69"/>
      <c r="P2789" s="69"/>
      <c r="Q2789" s="69"/>
      <c r="R2789" s="69"/>
      <c r="S2789" s="69"/>
      <c r="T2789" s="69"/>
      <c r="U2789" s="69"/>
      <c r="V2789" s="69"/>
      <c r="W2789" s="69"/>
      <c r="X2789" s="69"/>
      <c r="Y2789" s="69"/>
      <c r="Z2789" s="69"/>
      <c r="AA2789" s="69"/>
      <c r="AB2789" s="69"/>
      <c r="AC2789" s="69"/>
      <c r="AD2789" s="69"/>
      <c r="AE2789" s="69"/>
      <c r="AF2789" s="69"/>
      <c r="AG2789" s="69"/>
      <c r="AH2789" s="69"/>
      <c r="AI2789" s="69"/>
      <c r="AJ2789" s="69"/>
      <c r="AK2789" s="69"/>
      <c r="AL2789" s="69"/>
      <c r="AM2789" s="69"/>
      <c r="AN2789" s="69"/>
      <c r="AO2789" s="69"/>
      <c r="AP2789" s="69"/>
      <c r="AQ2789" s="69"/>
      <c r="AR2789" s="69"/>
      <c r="AS2789" s="69"/>
      <c r="AT2789" s="69"/>
      <c r="AU2789" s="69"/>
      <c r="AV2789" s="69"/>
      <c r="AW2789" s="69"/>
      <c r="AX2789" s="69"/>
      <c r="AY2789" s="69"/>
      <c r="AZ2789" s="69"/>
      <c r="BA2789" s="69"/>
      <c r="BB2789" s="69"/>
      <c r="BC2789" s="69"/>
      <c r="BD2789" s="69"/>
      <c r="BE2789" s="69"/>
      <c r="BF2789" s="69"/>
      <c r="BG2789" s="69"/>
      <c r="BH2789" s="69"/>
      <c r="BI2789" s="69"/>
      <c r="BJ2789" s="69"/>
      <c r="BK2789" s="69"/>
      <c r="BL2789" s="69"/>
      <c r="BM2789" s="69"/>
      <c r="BN2789" s="69"/>
      <c r="BO2789" s="69"/>
      <c r="BP2789" s="69"/>
      <c r="BQ2789" s="69"/>
      <c r="BR2789" s="69"/>
      <c r="BS2789" s="69"/>
      <c r="BT2789" s="69"/>
      <c r="BU2789" s="69"/>
      <c r="BV2789" s="69"/>
      <c r="BW2789" s="69"/>
      <c r="BX2789" s="69"/>
      <c r="BY2789" s="69"/>
      <c r="BZ2789" s="69"/>
      <c r="CA2789" s="69"/>
      <c r="CB2789" s="69"/>
      <c r="CC2789" s="69"/>
      <c r="CD2789" s="69"/>
      <c r="CE2789" s="69"/>
      <c r="CF2789" s="69"/>
      <c r="CG2789" s="69"/>
      <c r="CH2789" s="69"/>
      <c r="CI2789" s="69"/>
      <c r="CJ2789" s="69"/>
      <c r="CK2789" s="69"/>
      <c r="CL2789" s="69"/>
      <c r="CM2789" s="69"/>
      <c r="CN2789" s="69"/>
      <c r="CO2789" s="69"/>
      <c r="CP2789" s="69"/>
      <c r="CQ2789" s="69"/>
      <c r="CR2789" s="69"/>
      <c r="CS2789" s="69"/>
      <c r="CT2789" s="69"/>
      <c r="CU2789" s="69"/>
      <c r="CV2789" s="69"/>
      <c r="CW2789" s="69"/>
      <c r="CX2789" s="69"/>
      <c r="CY2789" s="69"/>
      <c r="CZ2789" s="69"/>
      <c r="DA2789" s="69"/>
      <c r="DB2789" s="69"/>
      <c r="DC2789" s="69"/>
      <c r="DD2789" s="69"/>
      <c r="DE2789" s="69"/>
      <c r="DF2789" s="69"/>
      <c r="DG2789" s="69"/>
      <c r="DH2789" s="69"/>
      <c r="DI2789" s="69"/>
      <c r="DJ2789" s="69"/>
      <c r="DK2789" s="69"/>
      <c r="DL2789" s="69"/>
      <c r="DM2789" s="69"/>
      <c r="DN2789" s="69"/>
      <c r="DO2789" s="69"/>
      <c r="DP2789" s="69"/>
      <c r="DQ2789" s="69"/>
      <c r="DR2789" s="69"/>
      <c r="DS2789" s="69"/>
      <c r="DT2789" s="69"/>
      <c r="DU2789" s="69"/>
      <c r="DV2789" s="69"/>
      <c r="DW2789" s="69"/>
      <c r="DX2789" s="69"/>
      <c r="DY2789" s="69"/>
      <c r="DZ2789" s="69"/>
      <c r="EA2789" s="69"/>
      <c r="EB2789" s="69"/>
      <c r="EC2789" s="69"/>
      <c r="ED2789" s="69"/>
      <c r="EE2789" s="69"/>
      <c r="EF2789" s="69"/>
      <c r="EG2789" s="69"/>
      <c r="EH2789" s="69"/>
      <c r="EI2789" s="69"/>
      <c r="EJ2789" s="69"/>
      <c r="EK2789" s="69"/>
      <c r="EL2789" s="69"/>
      <c r="EM2789" s="69"/>
      <c r="EN2789" s="69"/>
      <c r="EO2789" s="69"/>
      <c r="EP2789" s="69"/>
      <c r="EQ2789" s="69"/>
      <c r="ER2789" s="69"/>
      <c r="ES2789" s="69"/>
      <c r="ET2789" s="69"/>
      <c r="EU2789" s="69"/>
      <c r="EV2789" s="69"/>
      <c r="EW2789" s="69"/>
      <c r="EX2789" s="69"/>
      <c r="EY2789" s="69"/>
      <c r="EZ2789" s="69"/>
      <c r="FA2789" s="69"/>
      <c r="FB2789" s="69"/>
      <c r="FC2789" s="69"/>
      <c r="FD2789" s="69"/>
      <c r="FE2789" s="69"/>
      <c r="FF2789" s="69"/>
      <c r="FG2789" s="69"/>
      <c r="FH2789" s="69"/>
      <c r="FI2789" s="69"/>
      <c r="FJ2789" s="69"/>
      <c r="FK2789" s="69"/>
      <c r="FL2789" s="69"/>
      <c r="FM2789" s="69"/>
      <c r="FN2789" s="69"/>
      <c r="FO2789" s="69"/>
      <c r="FP2789" s="69"/>
      <c r="FQ2789" s="69"/>
      <c r="FR2789" s="69"/>
      <c r="FS2789" s="69"/>
      <c r="FT2789" s="69"/>
      <c r="FU2789" s="69"/>
      <c r="FV2789" s="69"/>
      <c r="FW2789" s="69"/>
      <c r="FX2789" s="69"/>
      <c r="FY2789" s="69"/>
      <c r="FZ2789" s="69"/>
      <c r="GA2789" s="69"/>
      <c r="GB2789" s="69"/>
      <c r="GC2789" s="69"/>
      <c r="GD2789" s="69"/>
      <c r="GE2789" s="69"/>
      <c r="GF2789" s="69"/>
      <c r="GG2789" s="69"/>
      <c r="GH2789" s="69"/>
      <c r="GI2789" s="69"/>
      <c r="GJ2789" s="69"/>
      <c r="GK2789" s="69"/>
      <c r="GL2789" s="69"/>
      <c r="GM2789" s="69"/>
      <c r="GN2789" s="69"/>
      <c r="GO2789" s="69"/>
      <c r="GP2789" s="69"/>
      <c r="GQ2789" s="69"/>
      <c r="GR2789" s="69"/>
      <c r="GS2789" s="69"/>
      <c r="GT2789" s="69"/>
      <c r="GU2789" s="69"/>
      <c r="GV2789" s="69"/>
      <c r="GW2789" s="69"/>
      <c r="GX2789" s="69"/>
      <c r="GY2789" s="69"/>
      <c r="GZ2789" s="69"/>
      <c r="HA2789" s="69"/>
      <c r="HB2789" s="69"/>
      <c r="HC2789" s="69"/>
      <c r="HD2789" s="69"/>
      <c r="HE2789" s="69"/>
      <c r="HF2789" s="69"/>
      <c r="HG2789" s="69"/>
      <c r="HH2789" s="69"/>
      <c r="HI2789" s="69"/>
      <c r="HJ2789" s="69"/>
      <c r="HK2789" s="69"/>
      <c r="HL2789" s="69"/>
      <c r="HM2789" s="69"/>
      <c r="HN2789" s="69"/>
      <c r="HO2789" s="69"/>
      <c r="HP2789" s="69"/>
      <c r="HQ2789" s="69"/>
      <c r="HR2789" s="69"/>
      <c r="HS2789" s="69"/>
      <c r="HT2789" s="69"/>
      <c r="HU2789" s="69"/>
      <c r="HV2789" s="69"/>
      <c r="HW2789" s="69"/>
      <c r="HX2789" s="69"/>
      <c r="HY2789" s="69"/>
      <c r="HZ2789" s="69"/>
      <c r="IA2789" s="69"/>
      <c r="IB2789" s="69"/>
      <c r="IC2789" s="69"/>
      <c r="ID2789" s="69"/>
      <c r="IE2789" s="69"/>
      <c r="IF2789" s="69"/>
      <c r="IG2789" s="69"/>
      <c r="IH2789" s="69"/>
      <c r="II2789" s="69"/>
      <c r="IJ2789" s="69"/>
      <c r="IK2789" s="69"/>
      <c r="IL2789" s="69"/>
      <c r="IM2789" s="69"/>
      <c r="IN2789" s="69"/>
    </row>
    <row r="2790" spans="1:248" s="70" customFormat="1" ht="15.95" customHeight="1" x14ac:dyDescent="0.2">
      <c r="A2790" s="112" t="s">
        <v>1632</v>
      </c>
      <c r="B2790" s="83">
        <v>52463</v>
      </c>
      <c r="C2790" s="52" t="s">
        <v>1664</v>
      </c>
      <c r="D2790" s="314">
        <v>23400</v>
      </c>
      <c r="E2790" s="69"/>
      <c r="F2790" s="69"/>
      <c r="G2790" s="69"/>
      <c r="H2790" s="69"/>
      <c r="I2790" s="69"/>
      <c r="J2790" s="69"/>
      <c r="N2790" s="69"/>
      <c r="O2790" s="69"/>
      <c r="P2790" s="69"/>
      <c r="Q2790" s="69"/>
      <c r="R2790" s="69"/>
      <c r="S2790" s="69"/>
      <c r="T2790" s="69"/>
      <c r="U2790" s="69"/>
      <c r="V2790" s="69"/>
      <c r="W2790" s="69"/>
      <c r="X2790" s="69"/>
      <c r="Y2790" s="69"/>
      <c r="Z2790" s="69"/>
      <c r="AA2790" s="69"/>
      <c r="AB2790" s="69"/>
      <c r="AC2790" s="69"/>
      <c r="AD2790" s="69"/>
      <c r="AE2790" s="69"/>
      <c r="AF2790" s="69"/>
      <c r="AG2790" s="69"/>
      <c r="AH2790" s="69"/>
      <c r="AI2790" s="69"/>
      <c r="AJ2790" s="69"/>
      <c r="AK2790" s="69"/>
      <c r="AL2790" s="69"/>
      <c r="AM2790" s="69"/>
      <c r="AN2790" s="69"/>
      <c r="AO2790" s="69"/>
      <c r="AP2790" s="69"/>
      <c r="AQ2790" s="69"/>
      <c r="AR2790" s="69"/>
      <c r="AS2790" s="69"/>
      <c r="AT2790" s="69"/>
      <c r="AU2790" s="69"/>
      <c r="AV2790" s="69"/>
      <c r="AW2790" s="69"/>
      <c r="AX2790" s="69"/>
      <c r="AY2790" s="69"/>
      <c r="AZ2790" s="69"/>
      <c r="BA2790" s="69"/>
      <c r="BB2790" s="69"/>
      <c r="BC2790" s="69"/>
      <c r="BD2790" s="69"/>
      <c r="BE2790" s="69"/>
      <c r="BF2790" s="69"/>
      <c r="BG2790" s="69"/>
      <c r="BH2790" s="69"/>
      <c r="BI2790" s="69"/>
      <c r="BJ2790" s="69"/>
      <c r="BK2790" s="69"/>
      <c r="BL2790" s="69"/>
      <c r="BM2790" s="69"/>
      <c r="BN2790" s="69"/>
      <c r="BO2790" s="69"/>
      <c r="BP2790" s="69"/>
      <c r="BQ2790" s="69"/>
      <c r="BR2790" s="69"/>
      <c r="BS2790" s="69"/>
      <c r="BT2790" s="69"/>
      <c r="BU2790" s="69"/>
      <c r="BV2790" s="69"/>
      <c r="BW2790" s="69"/>
      <c r="BX2790" s="69"/>
      <c r="BY2790" s="69"/>
      <c r="BZ2790" s="69"/>
      <c r="CA2790" s="69"/>
      <c r="CB2790" s="69"/>
      <c r="CC2790" s="69"/>
      <c r="CD2790" s="69"/>
      <c r="CE2790" s="69"/>
      <c r="CF2790" s="69"/>
      <c r="CG2790" s="69"/>
      <c r="CH2790" s="69"/>
      <c r="CI2790" s="69"/>
      <c r="CJ2790" s="69"/>
      <c r="CK2790" s="69"/>
      <c r="CL2790" s="69"/>
      <c r="CM2790" s="69"/>
      <c r="CN2790" s="69"/>
      <c r="CO2790" s="69"/>
      <c r="CP2790" s="69"/>
      <c r="CQ2790" s="69"/>
      <c r="CR2790" s="69"/>
      <c r="CS2790" s="69"/>
      <c r="CT2790" s="69"/>
      <c r="CU2790" s="69"/>
      <c r="CV2790" s="69"/>
      <c r="CW2790" s="69"/>
      <c r="CX2790" s="69"/>
      <c r="CY2790" s="69"/>
      <c r="CZ2790" s="69"/>
      <c r="DA2790" s="69"/>
      <c r="DB2790" s="69"/>
      <c r="DC2790" s="69"/>
      <c r="DD2790" s="69"/>
      <c r="DE2790" s="69"/>
      <c r="DF2790" s="69"/>
      <c r="DG2790" s="69"/>
      <c r="DH2790" s="69"/>
      <c r="DI2790" s="69"/>
      <c r="DJ2790" s="69"/>
      <c r="DK2790" s="69"/>
      <c r="DL2790" s="69"/>
      <c r="DM2790" s="69"/>
      <c r="DN2790" s="69"/>
      <c r="DO2790" s="69"/>
      <c r="DP2790" s="69"/>
      <c r="DQ2790" s="69"/>
      <c r="DR2790" s="69"/>
      <c r="DS2790" s="69"/>
      <c r="DT2790" s="69"/>
      <c r="DU2790" s="69"/>
      <c r="DV2790" s="69"/>
      <c r="DW2790" s="69"/>
      <c r="DX2790" s="69"/>
      <c r="DY2790" s="69"/>
      <c r="DZ2790" s="69"/>
      <c r="EA2790" s="69"/>
      <c r="EB2790" s="69"/>
      <c r="EC2790" s="69"/>
      <c r="ED2790" s="69"/>
      <c r="EE2790" s="69"/>
      <c r="EF2790" s="69"/>
      <c r="EG2790" s="69"/>
      <c r="EH2790" s="69"/>
      <c r="EI2790" s="69"/>
      <c r="EJ2790" s="69"/>
      <c r="EK2790" s="69"/>
      <c r="EL2790" s="69"/>
      <c r="EM2790" s="69"/>
      <c r="EN2790" s="69"/>
      <c r="EO2790" s="69"/>
      <c r="EP2790" s="69"/>
      <c r="EQ2790" s="69"/>
      <c r="ER2790" s="69"/>
      <c r="ES2790" s="69"/>
      <c r="ET2790" s="69"/>
      <c r="EU2790" s="69"/>
      <c r="EV2790" s="69"/>
      <c r="EW2790" s="69"/>
      <c r="EX2790" s="69"/>
      <c r="EY2790" s="69"/>
      <c r="EZ2790" s="69"/>
      <c r="FA2790" s="69"/>
      <c r="FB2790" s="69"/>
      <c r="FC2790" s="69"/>
      <c r="FD2790" s="69"/>
      <c r="FE2790" s="69"/>
      <c r="FF2790" s="69"/>
      <c r="FG2790" s="69"/>
      <c r="FH2790" s="69"/>
      <c r="FI2790" s="69"/>
      <c r="FJ2790" s="69"/>
      <c r="FK2790" s="69"/>
      <c r="FL2790" s="69"/>
      <c r="FM2790" s="69"/>
      <c r="FN2790" s="69"/>
      <c r="FO2790" s="69"/>
      <c r="FP2790" s="69"/>
      <c r="FQ2790" s="69"/>
      <c r="FR2790" s="69"/>
      <c r="FS2790" s="69"/>
      <c r="FT2790" s="69"/>
      <c r="FU2790" s="69"/>
      <c r="FV2790" s="69"/>
      <c r="FW2790" s="69"/>
      <c r="FX2790" s="69"/>
      <c r="FY2790" s="69"/>
      <c r="FZ2790" s="69"/>
      <c r="GA2790" s="69"/>
      <c r="GB2790" s="69"/>
      <c r="GC2790" s="69"/>
      <c r="GD2790" s="69"/>
      <c r="GE2790" s="69"/>
      <c r="GF2790" s="69"/>
      <c r="GG2790" s="69"/>
      <c r="GH2790" s="69"/>
      <c r="GI2790" s="69"/>
      <c r="GJ2790" s="69"/>
      <c r="GK2790" s="69"/>
      <c r="GL2790" s="69"/>
      <c r="GM2790" s="69"/>
      <c r="GN2790" s="69"/>
      <c r="GO2790" s="69"/>
      <c r="GP2790" s="69"/>
      <c r="GQ2790" s="69"/>
      <c r="GR2790" s="69"/>
      <c r="GS2790" s="69"/>
      <c r="GT2790" s="69"/>
      <c r="GU2790" s="69"/>
      <c r="GV2790" s="69"/>
      <c r="GW2790" s="69"/>
      <c r="GX2790" s="69"/>
      <c r="GY2790" s="69"/>
      <c r="GZ2790" s="69"/>
      <c r="HA2790" s="69"/>
      <c r="HB2790" s="69"/>
      <c r="HC2790" s="69"/>
      <c r="HD2790" s="69"/>
      <c r="HE2790" s="69"/>
      <c r="HF2790" s="69"/>
      <c r="HG2790" s="69"/>
      <c r="HH2790" s="69"/>
      <c r="HI2790" s="69"/>
      <c r="HJ2790" s="69"/>
      <c r="HK2790" s="69"/>
      <c r="HL2790" s="69"/>
      <c r="HM2790" s="69"/>
      <c r="HN2790" s="69"/>
      <c r="HO2790" s="69"/>
      <c r="HP2790" s="69"/>
      <c r="HQ2790" s="69"/>
      <c r="HR2790" s="69"/>
      <c r="HS2790" s="69"/>
      <c r="HT2790" s="69"/>
      <c r="HU2790" s="69"/>
      <c r="HV2790" s="69"/>
      <c r="HW2790" s="69"/>
      <c r="HX2790" s="69"/>
      <c r="HY2790" s="69"/>
      <c r="HZ2790" s="69"/>
      <c r="IA2790" s="69"/>
      <c r="IB2790" s="69"/>
      <c r="IC2790" s="69"/>
      <c r="ID2790" s="69"/>
      <c r="IE2790" s="69"/>
      <c r="IF2790" s="69"/>
      <c r="IG2790" s="69"/>
      <c r="IH2790" s="69"/>
      <c r="II2790" s="69"/>
      <c r="IJ2790" s="69"/>
      <c r="IK2790" s="69"/>
      <c r="IL2790" s="69"/>
      <c r="IM2790" s="69"/>
      <c r="IN2790" s="69"/>
    </row>
    <row r="2791" spans="1:248" s="70" customFormat="1" ht="15.95" customHeight="1" x14ac:dyDescent="0.2">
      <c r="A2791" s="112" t="s">
        <v>1632</v>
      </c>
      <c r="B2791" s="83">
        <v>52464</v>
      </c>
      <c r="C2791" s="52" t="s">
        <v>1665</v>
      </c>
      <c r="D2791" s="314">
        <v>55000</v>
      </c>
      <c r="E2791" s="69"/>
      <c r="F2791" s="69"/>
      <c r="G2791" s="69"/>
      <c r="H2791" s="69"/>
      <c r="I2791" s="69"/>
      <c r="J2791" s="69"/>
      <c r="N2791" s="69"/>
      <c r="O2791" s="69"/>
      <c r="P2791" s="69"/>
      <c r="Q2791" s="69"/>
      <c r="R2791" s="69"/>
      <c r="S2791" s="69"/>
      <c r="T2791" s="69"/>
      <c r="U2791" s="69"/>
      <c r="V2791" s="69"/>
      <c r="W2791" s="69"/>
      <c r="X2791" s="69"/>
      <c r="Y2791" s="69"/>
      <c r="Z2791" s="69"/>
      <c r="AA2791" s="69"/>
      <c r="AB2791" s="69"/>
      <c r="AC2791" s="69"/>
      <c r="AD2791" s="69"/>
      <c r="AE2791" s="69"/>
      <c r="AF2791" s="69"/>
      <c r="AG2791" s="69"/>
      <c r="AH2791" s="69"/>
      <c r="AI2791" s="69"/>
      <c r="AJ2791" s="69"/>
      <c r="AK2791" s="69"/>
      <c r="AL2791" s="69"/>
      <c r="AM2791" s="69"/>
      <c r="AN2791" s="69"/>
      <c r="AO2791" s="69"/>
      <c r="AP2791" s="69"/>
      <c r="AQ2791" s="69"/>
      <c r="AR2791" s="69"/>
      <c r="AS2791" s="69"/>
      <c r="AT2791" s="69"/>
      <c r="AU2791" s="69"/>
      <c r="AV2791" s="69"/>
      <c r="AW2791" s="69"/>
      <c r="AX2791" s="69"/>
      <c r="AY2791" s="69"/>
      <c r="AZ2791" s="69"/>
      <c r="BA2791" s="69"/>
      <c r="BB2791" s="69"/>
      <c r="BC2791" s="69"/>
      <c r="BD2791" s="69"/>
      <c r="BE2791" s="69"/>
      <c r="BF2791" s="69"/>
      <c r="BG2791" s="69"/>
      <c r="BH2791" s="69"/>
      <c r="BI2791" s="69"/>
      <c r="BJ2791" s="69"/>
      <c r="BK2791" s="69"/>
      <c r="BL2791" s="69"/>
      <c r="BM2791" s="69"/>
      <c r="BN2791" s="69"/>
      <c r="BO2791" s="69"/>
      <c r="BP2791" s="69"/>
      <c r="BQ2791" s="69"/>
      <c r="BR2791" s="69"/>
      <c r="BS2791" s="69"/>
      <c r="BT2791" s="69"/>
      <c r="BU2791" s="69"/>
      <c r="BV2791" s="69"/>
      <c r="BW2791" s="69"/>
      <c r="BX2791" s="69"/>
      <c r="BY2791" s="69"/>
      <c r="BZ2791" s="69"/>
      <c r="CA2791" s="69"/>
      <c r="CB2791" s="69"/>
      <c r="CC2791" s="69"/>
      <c r="CD2791" s="69"/>
      <c r="CE2791" s="69"/>
      <c r="CF2791" s="69"/>
      <c r="CG2791" s="69"/>
      <c r="CH2791" s="69"/>
      <c r="CI2791" s="69"/>
      <c r="CJ2791" s="69"/>
      <c r="CK2791" s="69"/>
      <c r="CL2791" s="69"/>
      <c r="CM2791" s="69"/>
      <c r="CN2791" s="69"/>
      <c r="CO2791" s="69"/>
      <c r="CP2791" s="69"/>
      <c r="CQ2791" s="69"/>
      <c r="CR2791" s="69"/>
      <c r="CS2791" s="69"/>
      <c r="CT2791" s="69"/>
      <c r="CU2791" s="69"/>
      <c r="CV2791" s="69"/>
      <c r="CW2791" s="69"/>
      <c r="CX2791" s="69"/>
      <c r="CY2791" s="69"/>
      <c r="CZ2791" s="69"/>
      <c r="DA2791" s="69"/>
      <c r="DB2791" s="69"/>
      <c r="DC2791" s="69"/>
      <c r="DD2791" s="69"/>
      <c r="DE2791" s="69"/>
      <c r="DF2791" s="69"/>
      <c r="DG2791" s="69"/>
      <c r="DH2791" s="69"/>
      <c r="DI2791" s="69"/>
      <c r="DJ2791" s="69"/>
      <c r="DK2791" s="69"/>
      <c r="DL2791" s="69"/>
      <c r="DM2791" s="69"/>
      <c r="DN2791" s="69"/>
      <c r="DO2791" s="69"/>
      <c r="DP2791" s="69"/>
      <c r="DQ2791" s="69"/>
      <c r="DR2791" s="69"/>
      <c r="DS2791" s="69"/>
      <c r="DT2791" s="69"/>
      <c r="DU2791" s="69"/>
      <c r="DV2791" s="69"/>
      <c r="DW2791" s="69"/>
      <c r="DX2791" s="69"/>
      <c r="DY2791" s="69"/>
      <c r="DZ2791" s="69"/>
      <c r="EA2791" s="69"/>
      <c r="EB2791" s="69"/>
      <c r="EC2791" s="69"/>
      <c r="ED2791" s="69"/>
      <c r="EE2791" s="69"/>
      <c r="EF2791" s="69"/>
      <c r="EG2791" s="69"/>
      <c r="EH2791" s="69"/>
      <c r="EI2791" s="69"/>
      <c r="EJ2791" s="69"/>
      <c r="EK2791" s="69"/>
      <c r="EL2791" s="69"/>
      <c r="EM2791" s="69"/>
      <c r="EN2791" s="69"/>
      <c r="EO2791" s="69"/>
      <c r="EP2791" s="69"/>
      <c r="EQ2791" s="69"/>
      <c r="ER2791" s="69"/>
      <c r="ES2791" s="69"/>
      <c r="ET2791" s="69"/>
      <c r="EU2791" s="69"/>
      <c r="EV2791" s="69"/>
      <c r="EW2791" s="69"/>
      <c r="EX2791" s="69"/>
      <c r="EY2791" s="69"/>
      <c r="EZ2791" s="69"/>
      <c r="FA2791" s="69"/>
      <c r="FB2791" s="69"/>
      <c r="FC2791" s="69"/>
      <c r="FD2791" s="69"/>
      <c r="FE2791" s="69"/>
      <c r="FF2791" s="69"/>
      <c r="FG2791" s="69"/>
      <c r="FH2791" s="69"/>
      <c r="FI2791" s="69"/>
      <c r="FJ2791" s="69"/>
      <c r="FK2791" s="69"/>
      <c r="FL2791" s="69"/>
      <c r="FM2791" s="69"/>
      <c r="FN2791" s="69"/>
      <c r="FO2791" s="69"/>
      <c r="FP2791" s="69"/>
      <c r="FQ2791" s="69"/>
      <c r="FR2791" s="69"/>
      <c r="FS2791" s="69"/>
      <c r="FT2791" s="69"/>
      <c r="FU2791" s="69"/>
      <c r="FV2791" s="69"/>
      <c r="FW2791" s="69"/>
      <c r="FX2791" s="69"/>
      <c r="FY2791" s="69"/>
      <c r="FZ2791" s="69"/>
      <c r="GA2791" s="69"/>
      <c r="GB2791" s="69"/>
      <c r="GC2791" s="69"/>
      <c r="GD2791" s="69"/>
      <c r="GE2791" s="69"/>
      <c r="GF2791" s="69"/>
      <c r="GG2791" s="69"/>
      <c r="GH2791" s="69"/>
      <c r="GI2791" s="69"/>
      <c r="GJ2791" s="69"/>
      <c r="GK2791" s="69"/>
      <c r="GL2791" s="69"/>
      <c r="GM2791" s="69"/>
      <c r="GN2791" s="69"/>
      <c r="GO2791" s="69"/>
      <c r="GP2791" s="69"/>
      <c r="GQ2791" s="69"/>
      <c r="GR2791" s="69"/>
      <c r="GS2791" s="69"/>
      <c r="GT2791" s="69"/>
      <c r="GU2791" s="69"/>
      <c r="GV2791" s="69"/>
      <c r="GW2791" s="69"/>
      <c r="GX2791" s="69"/>
      <c r="GY2791" s="69"/>
      <c r="GZ2791" s="69"/>
      <c r="HA2791" s="69"/>
      <c r="HB2791" s="69"/>
      <c r="HC2791" s="69"/>
      <c r="HD2791" s="69"/>
      <c r="HE2791" s="69"/>
      <c r="HF2791" s="69"/>
      <c r="HG2791" s="69"/>
      <c r="HH2791" s="69"/>
      <c r="HI2791" s="69"/>
      <c r="HJ2791" s="69"/>
      <c r="HK2791" s="69"/>
      <c r="HL2791" s="69"/>
      <c r="HM2791" s="69"/>
      <c r="HN2791" s="69"/>
      <c r="HO2791" s="69"/>
      <c r="HP2791" s="69"/>
      <c r="HQ2791" s="69"/>
      <c r="HR2791" s="69"/>
      <c r="HS2791" s="69"/>
      <c r="HT2791" s="69"/>
      <c r="HU2791" s="69"/>
      <c r="HV2791" s="69"/>
      <c r="HW2791" s="69"/>
      <c r="HX2791" s="69"/>
      <c r="HY2791" s="69"/>
      <c r="HZ2791" s="69"/>
      <c r="IA2791" s="69"/>
      <c r="IB2791" s="69"/>
      <c r="IC2791" s="69"/>
      <c r="ID2791" s="69"/>
      <c r="IE2791" s="69"/>
      <c r="IF2791" s="69"/>
      <c r="IG2791" s="69"/>
      <c r="IH2791" s="69"/>
      <c r="II2791" s="69"/>
      <c r="IJ2791" s="69"/>
      <c r="IK2791" s="69"/>
      <c r="IL2791" s="69"/>
      <c r="IM2791" s="69"/>
      <c r="IN2791" s="69"/>
    </row>
    <row r="2792" spans="1:248" s="70" customFormat="1" ht="15.95" customHeight="1" x14ac:dyDescent="0.2">
      <c r="A2792" s="112" t="s">
        <v>1632</v>
      </c>
      <c r="B2792" s="83">
        <v>52465</v>
      </c>
      <c r="C2792" s="52" t="s">
        <v>1666</v>
      </c>
      <c r="D2792" s="314">
        <v>41400</v>
      </c>
      <c r="E2792" s="69"/>
      <c r="F2792" s="69"/>
      <c r="G2792" s="69"/>
      <c r="H2792" s="69"/>
      <c r="I2792" s="69"/>
      <c r="J2792" s="69"/>
      <c r="N2792" s="69"/>
      <c r="O2792" s="69"/>
      <c r="P2792" s="69"/>
      <c r="Q2792" s="69"/>
      <c r="R2792" s="69"/>
      <c r="S2792" s="69"/>
      <c r="T2792" s="69"/>
      <c r="U2792" s="69"/>
      <c r="V2792" s="69"/>
      <c r="W2792" s="69"/>
      <c r="X2792" s="69"/>
      <c r="Y2792" s="69"/>
      <c r="Z2792" s="69"/>
      <c r="AA2792" s="69"/>
      <c r="AB2792" s="69"/>
      <c r="AC2792" s="69"/>
      <c r="AD2792" s="69"/>
      <c r="AE2792" s="69"/>
      <c r="AF2792" s="69"/>
      <c r="AG2792" s="69"/>
      <c r="AH2792" s="69"/>
      <c r="AI2792" s="69"/>
      <c r="AJ2792" s="69"/>
      <c r="AK2792" s="69"/>
      <c r="AL2792" s="69"/>
      <c r="AM2792" s="69"/>
      <c r="AN2792" s="69"/>
      <c r="AO2792" s="69"/>
      <c r="AP2792" s="69"/>
      <c r="AQ2792" s="69"/>
      <c r="AR2792" s="69"/>
      <c r="AS2792" s="69"/>
      <c r="AT2792" s="69"/>
      <c r="AU2792" s="69"/>
      <c r="AV2792" s="69"/>
      <c r="AW2792" s="69"/>
      <c r="AX2792" s="69"/>
      <c r="AY2792" s="69"/>
      <c r="AZ2792" s="69"/>
      <c r="BA2792" s="69"/>
      <c r="BB2792" s="69"/>
      <c r="BC2792" s="69"/>
      <c r="BD2792" s="69"/>
      <c r="BE2792" s="69"/>
      <c r="BF2792" s="69"/>
      <c r="BG2792" s="69"/>
      <c r="BH2792" s="69"/>
      <c r="BI2792" s="69"/>
      <c r="BJ2792" s="69"/>
      <c r="BK2792" s="69"/>
      <c r="BL2792" s="69"/>
      <c r="BM2792" s="69"/>
      <c r="BN2792" s="69"/>
      <c r="BO2792" s="69"/>
      <c r="BP2792" s="69"/>
      <c r="BQ2792" s="69"/>
      <c r="BR2792" s="69"/>
      <c r="BS2792" s="69"/>
      <c r="BT2792" s="69"/>
      <c r="BU2792" s="69"/>
      <c r="BV2792" s="69"/>
      <c r="BW2792" s="69"/>
      <c r="BX2792" s="69"/>
      <c r="BY2792" s="69"/>
      <c r="BZ2792" s="69"/>
      <c r="CA2792" s="69"/>
      <c r="CB2792" s="69"/>
      <c r="CC2792" s="69"/>
      <c r="CD2792" s="69"/>
      <c r="CE2792" s="69"/>
      <c r="CF2792" s="69"/>
      <c r="CG2792" s="69"/>
      <c r="CH2792" s="69"/>
      <c r="CI2792" s="69"/>
      <c r="CJ2792" s="69"/>
      <c r="CK2792" s="69"/>
      <c r="CL2792" s="69"/>
      <c r="CM2792" s="69"/>
      <c r="CN2792" s="69"/>
      <c r="CO2792" s="69"/>
      <c r="CP2792" s="69"/>
      <c r="CQ2792" s="69"/>
      <c r="CR2792" s="69"/>
      <c r="CS2792" s="69"/>
      <c r="CT2792" s="69"/>
      <c r="CU2792" s="69"/>
      <c r="CV2792" s="69"/>
      <c r="CW2792" s="69"/>
      <c r="CX2792" s="69"/>
      <c r="CY2792" s="69"/>
      <c r="CZ2792" s="69"/>
      <c r="DA2792" s="69"/>
      <c r="DB2792" s="69"/>
      <c r="DC2792" s="69"/>
      <c r="DD2792" s="69"/>
      <c r="DE2792" s="69"/>
      <c r="DF2792" s="69"/>
      <c r="DG2792" s="69"/>
      <c r="DH2792" s="69"/>
      <c r="DI2792" s="69"/>
      <c r="DJ2792" s="69"/>
      <c r="DK2792" s="69"/>
      <c r="DL2792" s="69"/>
      <c r="DM2792" s="69"/>
      <c r="DN2792" s="69"/>
      <c r="DO2792" s="69"/>
      <c r="DP2792" s="69"/>
      <c r="DQ2792" s="69"/>
      <c r="DR2792" s="69"/>
      <c r="DS2792" s="69"/>
      <c r="DT2792" s="69"/>
      <c r="DU2792" s="69"/>
      <c r="DV2792" s="69"/>
      <c r="DW2792" s="69"/>
      <c r="DX2792" s="69"/>
      <c r="DY2792" s="69"/>
      <c r="DZ2792" s="69"/>
      <c r="EA2792" s="69"/>
      <c r="EB2792" s="69"/>
      <c r="EC2792" s="69"/>
      <c r="ED2792" s="69"/>
      <c r="EE2792" s="69"/>
      <c r="EF2792" s="69"/>
      <c r="EG2792" s="69"/>
      <c r="EH2792" s="69"/>
      <c r="EI2792" s="69"/>
      <c r="EJ2792" s="69"/>
      <c r="EK2792" s="69"/>
      <c r="EL2792" s="69"/>
      <c r="EM2792" s="69"/>
      <c r="EN2792" s="69"/>
      <c r="EO2792" s="69"/>
      <c r="EP2792" s="69"/>
      <c r="EQ2792" s="69"/>
      <c r="ER2792" s="69"/>
      <c r="ES2792" s="69"/>
      <c r="ET2792" s="69"/>
      <c r="EU2792" s="69"/>
      <c r="EV2792" s="69"/>
      <c r="EW2792" s="69"/>
      <c r="EX2792" s="69"/>
      <c r="EY2792" s="69"/>
      <c r="EZ2792" s="69"/>
      <c r="FA2792" s="69"/>
      <c r="FB2792" s="69"/>
      <c r="FC2792" s="69"/>
      <c r="FD2792" s="69"/>
      <c r="FE2792" s="69"/>
      <c r="FF2792" s="69"/>
      <c r="FG2792" s="69"/>
      <c r="FH2792" s="69"/>
      <c r="FI2792" s="69"/>
      <c r="FJ2792" s="69"/>
      <c r="FK2792" s="69"/>
      <c r="FL2792" s="69"/>
      <c r="FM2792" s="69"/>
      <c r="FN2792" s="69"/>
      <c r="FO2792" s="69"/>
      <c r="FP2792" s="69"/>
      <c r="FQ2792" s="69"/>
      <c r="FR2792" s="69"/>
      <c r="FS2792" s="69"/>
      <c r="FT2792" s="69"/>
      <c r="FU2792" s="69"/>
      <c r="FV2792" s="69"/>
      <c r="FW2792" s="69"/>
      <c r="FX2792" s="69"/>
      <c r="FY2792" s="69"/>
      <c r="FZ2792" s="69"/>
      <c r="GA2792" s="69"/>
      <c r="GB2792" s="69"/>
      <c r="GC2792" s="69"/>
      <c r="GD2792" s="69"/>
      <c r="GE2792" s="69"/>
      <c r="GF2792" s="69"/>
      <c r="GG2792" s="69"/>
      <c r="GH2792" s="69"/>
      <c r="GI2792" s="69"/>
      <c r="GJ2792" s="69"/>
      <c r="GK2792" s="69"/>
      <c r="GL2792" s="69"/>
      <c r="GM2792" s="69"/>
      <c r="GN2792" s="69"/>
      <c r="GO2792" s="69"/>
      <c r="GP2792" s="69"/>
      <c r="GQ2792" s="69"/>
      <c r="GR2792" s="69"/>
      <c r="GS2792" s="69"/>
      <c r="GT2792" s="69"/>
      <c r="GU2792" s="69"/>
      <c r="GV2792" s="69"/>
      <c r="GW2792" s="69"/>
      <c r="GX2792" s="69"/>
      <c r="GY2792" s="69"/>
      <c r="GZ2792" s="69"/>
      <c r="HA2792" s="69"/>
      <c r="HB2792" s="69"/>
      <c r="HC2792" s="69"/>
      <c r="HD2792" s="69"/>
      <c r="HE2792" s="69"/>
      <c r="HF2792" s="69"/>
      <c r="HG2792" s="69"/>
      <c r="HH2792" s="69"/>
      <c r="HI2792" s="69"/>
      <c r="HJ2792" s="69"/>
      <c r="HK2792" s="69"/>
      <c r="HL2792" s="69"/>
      <c r="HM2792" s="69"/>
      <c r="HN2792" s="69"/>
      <c r="HO2792" s="69"/>
      <c r="HP2792" s="69"/>
      <c r="HQ2792" s="69"/>
      <c r="HR2792" s="69"/>
      <c r="HS2792" s="69"/>
      <c r="HT2792" s="69"/>
      <c r="HU2792" s="69"/>
      <c r="HV2792" s="69"/>
      <c r="HW2792" s="69"/>
      <c r="HX2792" s="69"/>
      <c r="HY2792" s="69"/>
      <c r="HZ2792" s="69"/>
      <c r="IA2792" s="69"/>
      <c r="IB2792" s="69"/>
      <c r="IC2792" s="69"/>
      <c r="ID2792" s="69"/>
      <c r="IE2792" s="69"/>
      <c r="IF2792" s="69"/>
      <c r="IG2792" s="69"/>
      <c r="IH2792" s="69"/>
      <c r="II2792" s="69"/>
      <c r="IJ2792" s="69"/>
      <c r="IK2792" s="69"/>
      <c r="IL2792" s="69"/>
      <c r="IM2792" s="69"/>
      <c r="IN2792" s="69"/>
    </row>
    <row r="2793" spans="1:248" s="70" customFormat="1" ht="32.1" customHeight="1" x14ac:dyDescent="0.2">
      <c r="A2793" s="112" t="s">
        <v>1632</v>
      </c>
      <c r="B2793" s="83">
        <v>52466</v>
      </c>
      <c r="C2793" s="52" t="s">
        <v>1667</v>
      </c>
      <c r="D2793" s="314">
        <v>49450</v>
      </c>
      <c r="E2793" s="69"/>
      <c r="F2793" s="69"/>
      <c r="G2793" s="69"/>
      <c r="H2793" s="69"/>
      <c r="I2793" s="69"/>
      <c r="J2793" s="69"/>
      <c r="N2793" s="69"/>
      <c r="O2793" s="69"/>
      <c r="P2793" s="69"/>
      <c r="Q2793" s="69"/>
      <c r="R2793" s="69"/>
      <c r="S2793" s="69"/>
      <c r="T2793" s="69"/>
      <c r="U2793" s="69"/>
      <c r="V2793" s="69"/>
      <c r="W2793" s="69"/>
      <c r="X2793" s="69"/>
      <c r="Y2793" s="69"/>
      <c r="Z2793" s="69"/>
      <c r="AA2793" s="69"/>
      <c r="AB2793" s="69"/>
      <c r="AC2793" s="69"/>
      <c r="AD2793" s="69"/>
      <c r="AE2793" s="69"/>
      <c r="AF2793" s="69"/>
      <c r="AG2793" s="69"/>
      <c r="AH2793" s="69"/>
      <c r="AI2793" s="69"/>
      <c r="AJ2793" s="69"/>
      <c r="AK2793" s="69"/>
      <c r="AL2793" s="69"/>
      <c r="AM2793" s="69"/>
      <c r="AN2793" s="69"/>
      <c r="AO2793" s="69"/>
      <c r="AP2793" s="69"/>
      <c r="AQ2793" s="69"/>
      <c r="AR2793" s="69"/>
      <c r="AS2793" s="69"/>
      <c r="AT2793" s="69"/>
      <c r="AU2793" s="69"/>
      <c r="AV2793" s="69"/>
      <c r="AW2793" s="69"/>
      <c r="AX2793" s="69"/>
      <c r="AY2793" s="69"/>
      <c r="AZ2793" s="69"/>
      <c r="BA2793" s="69"/>
      <c r="BB2793" s="69"/>
      <c r="BC2793" s="69"/>
      <c r="BD2793" s="69"/>
      <c r="BE2793" s="69"/>
      <c r="BF2793" s="69"/>
      <c r="BG2793" s="69"/>
      <c r="BH2793" s="69"/>
      <c r="BI2793" s="69"/>
      <c r="BJ2793" s="69"/>
      <c r="BK2793" s="69"/>
      <c r="BL2793" s="69"/>
      <c r="BM2793" s="69"/>
      <c r="BN2793" s="69"/>
      <c r="BO2793" s="69"/>
      <c r="BP2793" s="69"/>
      <c r="BQ2793" s="69"/>
      <c r="BR2793" s="69"/>
      <c r="BS2793" s="69"/>
      <c r="BT2793" s="69"/>
      <c r="BU2793" s="69"/>
      <c r="BV2793" s="69"/>
      <c r="BW2793" s="69"/>
      <c r="BX2793" s="69"/>
      <c r="BY2793" s="69"/>
      <c r="BZ2793" s="69"/>
      <c r="CA2793" s="69"/>
      <c r="CB2793" s="69"/>
      <c r="CC2793" s="69"/>
      <c r="CD2793" s="69"/>
      <c r="CE2793" s="69"/>
      <c r="CF2793" s="69"/>
      <c r="CG2793" s="69"/>
      <c r="CH2793" s="69"/>
      <c r="CI2793" s="69"/>
      <c r="CJ2793" s="69"/>
      <c r="CK2793" s="69"/>
      <c r="CL2793" s="69"/>
      <c r="CM2793" s="69"/>
      <c r="CN2793" s="69"/>
      <c r="CO2793" s="69"/>
      <c r="CP2793" s="69"/>
      <c r="CQ2793" s="69"/>
      <c r="CR2793" s="69"/>
      <c r="CS2793" s="69"/>
      <c r="CT2793" s="69"/>
      <c r="CU2793" s="69"/>
      <c r="CV2793" s="69"/>
      <c r="CW2793" s="69"/>
      <c r="CX2793" s="69"/>
      <c r="CY2793" s="69"/>
      <c r="CZ2793" s="69"/>
      <c r="DA2793" s="69"/>
      <c r="DB2793" s="69"/>
      <c r="DC2793" s="69"/>
      <c r="DD2793" s="69"/>
      <c r="DE2793" s="69"/>
      <c r="DF2793" s="69"/>
      <c r="DG2793" s="69"/>
      <c r="DH2793" s="69"/>
      <c r="DI2793" s="69"/>
      <c r="DJ2793" s="69"/>
      <c r="DK2793" s="69"/>
      <c r="DL2793" s="69"/>
      <c r="DM2793" s="69"/>
      <c r="DN2793" s="69"/>
      <c r="DO2793" s="69"/>
      <c r="DP2793" s="69"/>
      <c r="DQ2793" s="69"/>
      <c r="DR2793" s="69"/>
      <c r="DS2793" s="69"/>
      <c r="DT2793" s="69"/>
      <c r="DU2793" s="69"/>
      <c r="DV2793" s="69"/>
      <c r="DW2793" s="69"/>
      <c r="DX2793" s="69"/>
      <c r="DY2793" s="69"/>
      <c r="DZ2793" s="69"/>
      <c r="EA2793" s="69"/>
      <c r="EB2793" s="69"/>
      <c r="EC2793" s="69"/>
      <c r="ED2793" s="69"/>
      <c r="EE2793" s="69"/>
      <c r="EF2793" s="69"/>
      <c r="EG2793" s="69"/>
      <c r="EH2793" s="69"/>
      <c r="EI2793" s="69"/>
      <c r="EJ2793" s="69"/>
      <c r="EK2793" s="69"/>
      <c r="EL2793" s="69"/>
      <c r="EM2793" s="69"/>
      <c r="EN2793" s="69"/>
      <c r="EO2793" s="69"/>
      <c r="EP2793" s="69"/>
      <c r="EQ2793" s="69"/>
      <c r="ER2793" s="69"/>
      <c r="ES2793" s="69"/>
      <c r="ET2793" s="69"/>
      <c r="EU2793" s="69"/>
      <c r="EV2793" s="69"/>
      <c r="EW2793" s="69"/>
      <c r="EX2793" s="69"/>
      <c r="EY2793" s="69"/>
      <c r="EZ2793" s="69"/>
      <c r="FA2793" s="69"/>
      <c r="FB2793" s="69"/>
      <c r="FC2793" s="69"/>
      <c r="FD2793" s="69"/>
      <c r="FE2793" s="69"/>
      <c r="FF2793" s="69"/>
      <c r="FG2793" s="69"/>
      <c r="FH2793" s="69"/>
      <c r="FI2793" s="69"/>
      <c r="FJ2793" s="69"/>
      <c r="FK2793" s="69"/>
      <c r="FL2793" s="69"/>
      <c r="FM2793" s="69"/>
      <c r="FN2793" s="69"/>
      <c r="FO2793" s="69"/>
      <c r="FP2793" s="69"/>
      <c r="FQ2793" s="69"/>
      <c r="FR2793" s="69"/>
      <c r="FS2793" s="69"/>
      <c r="FT2793" s="69"/>
      <c r="FU2793" s="69"/>
      <c r="FV2793" s="69"/>
      <c r="FW2793" s="69"/>
      <c r="FX2793" s="69"/>
      <c r="FY2793" s="69"/>
      <c r="FZ2793" s="69"/>
      <c r="GA2793" s="69"/>
      <c r="GB2793" s="69"/>
      <c r="GC2793" s="69"/>
      <c r="GD2793" s="69"/>
      <c r="GE2793" s="69"/>
      <c r="GF2793" s="69"/>
      <c r="GG2793" s="69"/>
      <c r="GH2793" s="69"/>
      <c r="GI2793" s="69"/>
      <c r="GJ2793" s="69"/>
      <c r="GK2793" s="69"/>
      <c r="GL2793" s="69"/>
      <c r="GM2793" s="69"/>
      <c r="GN2793" s="69"/>
      <c r="GO2793" s="69"/>
      <c r="GP2793" s="69"/>
      <c r="GQ2793" s="69"/>
      <c r="GR2793" s="69"/>
      <c r="GS2793" s="69"/>
      <c r="GT2793" s="69"/>
      <c r="GU2793" s="69"/>
      <c r="GV2793" s="69"/>
      <c r="GW2793" s="69"/>
      <c r="GX2793" s="69"/>
      <c r="GY2793" s="69"/>
      <c r="GZ2793" s="69"/>
      <c r="HA2793" s="69"/>
      <c r="HB2793" s="69"/>
      <c r="HC2793" s="69"/>
      <c r="HD2793" s="69"/>
      <c r="HE2793" s="69"/>
      <c r="HF2793" s="69"/>
      <c r="HG2793" s="69"/>
      <c r="HH2793" s="69"/>
      <c r="HI2793" s="69"/>
      <c r="HJ2793" s="69"/>
      <c r="HK2793" s="69"/>
      <c r="HL2793" s="69"/>
      <c r="HM2793" s="69"/>
      <c r="HN2793" s="69"/>
      <c r="HO2793" s="69"/>
      <c r="HP2793" s="69"/>
      <c r="HQ2793" s="69"/>
      <c r="HR2793" s="69"/>
      <c r="HS2793" s="69"/>
      <c r="HT2793" s="69"/>
      <c r="HU2793" s="69"/>
      <c r="HV2793" s="69"/>
      <c r="HW2793" s="69"/>
      <c r="HX2793" s="69"/>
      <c r="HY2793" s="69"/>
      <c r="HZ2793" s="69"/>
      <c r="IA2793" s="69"/>
      <c r="IB2793" s="69"/>
      <c r="IC2793" s="69"/>
      <c r="ID2793" s="69"/>
      <c r="IE2793" s="69"/>
      <c r="IF2793" s="69"/>
      <c r="IG2793" s="69"/>
      <c r="IH2793" s="69"/>
      <c r="II2793" s="69"/>
      <c r="IJ2793" s="69"/>
      <c r="IK2793" s="69"/>
      <c r="IL2793" s="69"/>
      <c r="IM2793" s="69"/>
      <c r="IN2793" s="69"/>
    </row>
    <row r="2794" spans="1:248" s="70" customFormat="1" ht="15" customHeight="1" x14ac:dyDescent="0.2">
      <c r="A2794" s="112" t="s">
        <v>1632</v>
      </c>
      <c r="B2794" s="83">
        <v>52467</v>
      </c>
      <c r="C2794" s="52" t="s">
        <v>1668</v>
      </c>
      <c r="D2794" s="314">
        <v>31350</v>
      </c>
      <c r="E2794" s="69"/>
      <c r="F2794" s="69"/>
      <c r="G2794" s="69"/>
      <c r="H2794" s="69"/>
      <c r="I2794" s="69"/>
      <c r="J2794" s="69"/>
      <c r="N2794" s="69"/>
      <c r="O2794" s="69"/>
      <c r="P2794" s="69"/>
      <c r="Q2794" s="69"/>
      <c r="R2794" s="69"/>
      <c r="S2794" s="69"/>
      <c r="T2794" s="69"/>
      <c r="U2794" s="69"/>
      <c r="V2794" s="69"/>
      <c r="W2794" s="69"/>
      <c r="X2794" s="69"/>
      <c r="Y2794" s="69"/>
      <c r="Z2794" s="69"/>
      <c r="AA2794" s="69"/>
      <c r="AB2794" s="69"/>
      <c r="AC2794" s="69"/>
      <c r="AD2794" s="69"/>
      <c r="AE2794" s="69"/>
      <c r="AF2794" s="69"/>
      <c r="AG2794" s="69"/>
      <c r="AH2794" s="69"/>
      <c r="AI2794" s="69"/>
      <c r="AJ2794" s="69"/>
      <c r="AK2794" s="69"/>
      <c r="AL2794" s="69"/>
      <c r="AM2794" s="69"/>
      <c r="AN2794" s="69"/>
      <c r="AO2794" s="69"/>
      <c r="AP2794" s="69"/>
      <c r="AQ2794" s="69"/>
      <c r="AR2794" s="69"/>
      <c r="AS2794" s="69"/>
      <c r="AT2794" s="69"/>
      <c r="AU2794" s="69"/>
      <c r="AV2794" s="69"/>
      <c r="AW2794" s="69"/>
      <c r="AX2794" s="69"/>
      <c r="AY2794" s="69"/>
      <c r="AZ2794" s="69"/>
      <c r="BA2794" s="69"/>
      <c r="BB2794" s="69"/>
      <c r="BC2794" s="69"/>
      <c r="BD2794" s="69"/>
      <c r="BE2794" s="69"/>
      <c r="BF2794" s="69"/>
      <c r="BG2794" s="69"/>
      <c r="BH2794" s="69"/>
      <c r="BI2794" s="69"/>
      <c r="BJ2794" s="69"/>
      <c r="BK2794" s="69"/>
      <c r="BL2794" s="69"/>
      <c r="BM2794" s="69"/>
      <c r="BN2794" s="69"/>
      <c r="BO2794" s="69"/>
      <c r="BP2794" s="69"/>
      <c r="BQ2794" s="69"/>
      <c r="BR2794" s="69"/>
      <c r="BS2794" s="69"/>
      <c r="BT2794" s="69"/>
      <c r="BU2794" s="69"/>
      <c r="BV2794" s="69"/>
      <c r="BW2794" s="69"/>
      <c r="BX2794" s="69"/>
      <c r="BY2794" s="69"/>
      <c r="BZ2794" s="69"/>
      <c r="CA2794" s="69"/>
      <c r="CB2794" s="69"/>
      <c r="CC2794" s="69"/>
      <c r="CD2794" s="69"/>
      <c r="CE2794" s="69"/>
      <c r="CF2794" s="69"/>
      <c r="CG2794" s="69"/>
      <c r="CH2794" s="69"/>
      <c r="CI2794" s="69"/>
      <c r="CJ2794" s="69"/>
      <c r="CK2794" s="69"/>
      <c r="CL2794" s="69"/>
      <c r="CM2794" s="69"/>
      <c r="CN2794" s="69"/>
      <c r="CO2794" s="69"/>
      <c r="CP2794" s="69"/>
      <c r="CQ2794" s="69"/>
      <c r="CR2794" s="69"/>
      <c r="CS2794" s="69"/>
      <c r="CT2794" s="69"/>
      <c r="CU2794" s="69"/>
      <c r="CV2794" s="69"/>
      <c r="CW2794" s="69"/>
      <c r="CX2794" s="69"/>
      <c r="CY2794" s="69"/>
      <c r="CZ2794" s="69"/>
      <c r="DA2794" s="69"/>
      <c r="DB2794" s="69"/>
      <c r="DC2794" s="69"/>
      <c r="DD2794" s="69"/>
      <c r="DE2794" s="69"/>
      <c r="DF2794" s="69"/>
      <c r="DG2794" s="69"/>
      <c r="DH2794" s="69"/>
      <c r="DI2794" s="69"/>
      <c r="DJ2794" s="69"/>
      <c r="DK2794" s="69"/>
      <c r="DL2794" s="69"/>
      <c r="DM2794" s="69"/>
      <c r="DN2794" s="69"/>
      <c r="DO2794" s="69"/>
      <c r="DP2794" s="69"/>
      <c r="DQ2794" s="69"/>
      <c r="DR2794" s="69"/>
      <c r="DS2794" s="69"/>
      <c r="DT2794" s="69"/>
      <c r="DU2794" s="69"/>
      <c r="DV2794" s="69"/>
      <c r="DW2794" s="69"/>
      <c r="DX2794" s="69"/>
      <c r="DY2794" s="69"/>
      <c r="DZ2794" s="69"/>
      <c r="EA2794" s="69"/>
      <c r="EB2794" s="69"/>
      <c r="EC2794" s="69"/>
      <c r="ED2794" s="69"/>
      <c r="EE2794" s="69"/>
      <c r="EF2794" s="69"/>
      <c r="EG2794" s="69"/>
      <c r="EH2794" s="69"/>
      <c r="EI2794" s="69"/>
      <c r="EJ2794" s="69"/>
      <c r="EK2794" s="69"/>
      <c r="EL2794" s="69"/>
      <c r="EM2794" s="69"/>
      <c r="EN2794" s="69"/>
      <c r="EO2794" s="69"/>
      <c r="EP2794" s="69"/>
      <c r="EQ2794" s="69"/>
      <c r="ER2794" s="69"/>
      <c r="ES2794" s="69"/>
      <c r="ET2794" s="69"/>
      <c r="EU2794" s="69"/>
      <c r="EV2794" s="69"/>
      <c r="EW2794" s="69"/>
      <c r="EX2794" s="69"/>
      <c r="EY2794" s="69"/>
      <c r="EZ2794" s="69"/>
      <c r="FA2794" s="69"/>
      <c r="FB2794" s="69"/>
      <c r="FC2794" s="69"/>
      <c r="FD2794" s="69"/>
      <c r="FE2794" s="69"/>
      <c r="FF2794" s="69"/>
      <c r="FG2794" s="69"/>
      <c r="FH2794" s="69"/>
      <c r="FI2794" s="69"/>
      <c r="FJ2794" s="69"/>
      <c r="FK2794" s="69"/>
      <c r="FL2794" s="69"/>
      <c r="FM2794" s="69"/>
      <c r="FN2794" s="69"/>
      <c r="FO2794" s="69"/>
      <c r="FP2794" s="69"/>
      <c r="FQ2794" s="69"/>
      <c r="FR2794" s="69"/>
      <c r="FS2794" s="69"/>
      <c r="FT2794" s="69"/>
      <c r="FU2794" s="69"/>
      <c r="FV2794" s="69"/>
      <c r="FW2794" s="69"/>
      <c r="FX2794" s="69"/>
      <c r="FY2794" s="69"/>
      <c r="FZ2794" s="69"/>
      <c r="GA2794" s="69"/>
      <c r="GB2794" s="69"/>
      <c r="GC2794" s="69"/>
      <c r="GD2794" s="69"/>
      <c r="GE2794" s="69"/>
      <c r="GF2794" s="69"/>
      <c r="GG2794" s="69"/>
      <c r="GH2794" s="69"/>
      <c r="GI2794" s="69"/>
      <c r="GJ2794" s="69"/>
      <c r="GK2794" s="69"/>
      <c r="GL2794" s="69"/>
      <c r="GM2794" s="69"/>
      <c r="GN2794" s="69"/>
      <c r="GO2794" s="69"/>
      <c r="GP2794" s="69"/>
      <c r="GQ2794" s="69"/>
      <c r="GR2794" s="69"/>
      <c r="GS2794" s="69"/>
      <c r="GT2794" s="69"/>
      <c r="GU2794" s="69"/>
      <c r="GV2794" s="69"/>
      <c r="GW2794" s="69"/>
      <c r="GX2794" s="69"/>
      <c r="GY2794" s="69"/>
      <c r="GZ2794" s="69"/>
      <c r="HA2794" s="69"/>
      <c r="HB2794" s="69"/>
      <c r="HC2794" s="69"/>
      <c r="HD2794" s="69"/>
      <c r="HE2794" s="69"/>
      <c r="HF2794" s="69"/>
      <c r="HG2794" s="69"/>
      <c r="HH2794" s="69"/>
      <c r="HI2794" s="69"/>
      <c r="HJ2794" s="69"/>
      <c r="HK2794" s="69"/>
      <c r="HL2794" s="69"/>
      <c r="HM2794" s="69"/>
      <c r="HN2794" s="69"/>
      <c r="HO2794" s="69"/>
      <c r="HP2794" s="69"/>
      <c r="HQ2794" s="69"/>
      <c r="HR2794" s="69"/>
      <c r="HS2794" s="69"/>
      <c r="HT2794" s="69"/>
      <c r="HU2794" s="69"/>
      <c r="HV2794" s="69"/>
      <c r="HW2794" s="69"/>
      <c r="HX2794" s="69"/>
      <c r="HY2794" s="69"/>
      <c r="HZ2794" s="69"/>
      <c r="IA2794" s="69"/>
      <c r="IB2794" s="69"/>
      <c r="IC2794" s="69"/>
      <c r="ID2794" s="69"/>
      <c r="IE2794" s="69"/>
      <c r="IF2794" s="69"/>
      <c r="IG2794" s="69"/>
      <c r="IH2794" s="69"/>
      <c r="II2794" s="69"/>
      <c r="IJ2794" s="69"/>
      <c r="IK2794" s="69"/>
      <c r="IL2794" s="69"/>
      <c r="IM2794" s="69"/>
      <c r="IN2794" s="69"/>
    </row>
    <row r="2795" spans="1:248" s="70" customFormat="1" ht="15" customHeight="1" x14ac:dyDescent="0.2">
      <c r="A2795" s="112" t="s">
        <v>1632</v>
      </c>
      <c r="B2795" s="83">
        <v>52468</v>
      </c>
      <c r="C2795" s="52" t="s">
        <v>1669</v>
      </c>
      <c r="D2795" s="314">
        <v>35950</v>
      </c>
      <c r="E2795" s="69"/>
      <c r="F2795" s="69"/>
      <c r="G2795" s="69"/>
      <c r="H2795" s="69"/>
      <c r="I2795" s="69"/>
      <c r="J2795" s="69"/>
      <c r="N2795" s="69"/>
      <c r="O2795" s="69"/>
      <c r="P2795" s="69"/>
      <c r="Q2795" s="69"/>
      <c r="R2795" s="69"/>
      <c r="S2795" s="69"/>
      <c r="T2795" s="69"/>
      <c r="U2795" s="69"/>
      <c r="V2795" s="69"/>
      <c r="W2795" s="69"/>
      <c r="X2795" s="69"/>
      <c r="Y2795" s="69"/>
      <c r="Z2795" s="69"/>
      <c r="AA2795" s="69"/>
      <c r="AB2795" s="69"/>
      <c r="AC2795" s="69"/>
      <c r="AD2795" s="69"/>
      <c r="AE2795" s="69"/>
      <c r="AF2795" s="69"/>
      <c r="AG2795" s="69"/>
      <c r="AH2795" s="69"/>
      <c r="AI2795" s="69"/>
      <c r="AJ2795" s="69"/>
      <c r="AK2795" s="69"/>
      <c r="AL2795" s="69"/>
      <c r="AM2795" s="69"/>
      <c r="AN2795" s="69"/>
      <c r="AO2795" s="69"/>
      <c r="AP2795" s="69"/>
      <c r="AQ2795" s="69"/>
      <c r="AR2795" s="69"/>
      <c r="AS2795" s="69"/>
      <c r="AT2795" s="69"/>
      <c r="AU2795" s="69"/>
      <c r="AV2795" s="69"/>
      <c r="AW2795" s="69"/>
      <c r="AX2795" s="69"/>
      <c r="AY2795" s="69"/>
      <c r="AZ2795" s="69"/>
      <c r="BA2795" s="69"/>
      <c r="BB2795" s="69"/>
      <c r="BC2795" s="69"/>
      <c r="BD2795" s="69"/>
      <c r="BE2795" s="69"/>
      <c r="BF2795" s="69"/>
      <c r="BG2795" s="69"/>
      <c r="BH2795" s="69"/>
      <c r="BI2795" s="69"/>
      <c r="BJ2795" s="69"/>
      <c r="BK2795" s="69"/>
      <c r="BL2795" s="69"/>
      <c r="BM2795" s="69"/>
      <c r="BN2795" s="69"/>
      <c r="BO2795" s="69"/>
      <c r="BP2795" s="69"/>
      <c r="BQ2795" s="69"/>
      <c r="BR2795" s="69"/>
      <c r="BS2795" s="69"/>
      <c r="BT2795" s="69"/>
      <c r="BU2795" s="69"/>
      <c r="BV2795" s="69"/>
      <c r="BW2795" s="69"/>
      <c r="BX2795" s="69"/>
      <c r="BY2795" s="69"/>
      <c r="BZ2795" s="69"/>
      <c r="CA2795" s="69"/>
      <c r="CB2795" s="69"/>
      <c r="CC2795" s="69"/>
      <c r="CD2795" s="69"/>
      <c r="CE2795" s="69"/>
      <c r="CF2795" s="69"/>
      <c r="CG2795" s="69"/>
      <c r="CH2795" s="69"/>
      <c r="CI2795" s="69"/>
      <c r="CJ2795" s="69"/>
      <c r="CK2795" s="69"/>
      <c r="CL2795" s="69"/>
      <c r="CM2795" s="69"/>
      <c r="CN2795" s="69"/>
      <c r="CO2795" s="69"/>
      <c r="CP2795" s="69"/>
      <c r="CQ2795" s="69"/>
      <c r="CR2795" s="69"/>
      <c r="CS2795" s="69"/>
      <c r="CT2795" s="69"/>
      <c r="CU2795" s="69"/>
      <c r="CV2795" s="69"/>
      <c r="CW2795" s="69"/>
      <c r="CX2795" s="69"/>
      <c r="CY2795" s="69"/>
      <c r="CZ2795" s="69"/>
      <c r="DA2795" s="69"/>
      <c r="DB2795" s="69"/>
      <c r="DC2795" s="69"/>
      <c r="DD2795" s="69"/>
      <c r="DE2795" s="69"/>
      <c r="DF2795" s="69"/>
      <c r="DG2795" s="69"/>
      <c r="DH2795" s="69"/>
      <c r="DI2795" s="69"/>
      <c r="DJ2795" s="69"/>
      <c r="DK2795" s="69"/>
      <c r="DL2795" s="69"/>
      <c r="DM2795" s="69"/>
      <c r="DN2795" s="69"/>
      <c r="DO2795" s="69"/>
      <c r="DP2795" s="69"/>
      <c r="DQ2795" s="69"/>
      <c r="DR2795" s="69"/>
      <c r="DS2795" s="69"/>
      <c r="DT2795" s="69"/>
      <c r="DU2795" s="69"/>
      <c r="DV2795" s="69"/>
      <c r="DW2795" s="69"/>
      <c r="DX2795" s="69"/>
      <c r="DY2795" s="69"/>
      <c r="DZ2795" s="69"/>
      <c r="EA2795" s="69"/>
      <c r="EB2795" s="69"/>
      <c r="EC2795" s="69"/>
      <c r="ED2795" s="69"/>
      <c r="EE2795" s="69"/>
      <c r="EF2795" s="69"/>
      <c r="EG2795" s="69"/>
      <c r="EH2795" s="69"/>
      <c r="EI2795" s="69"/>
      <c r="EJ2795" s="69"/>
      <c r="EK2795" s="69"/>
      <c r="EL2795" s="69"/>
      <c r="EM2795" s="69"/>
      <c r="EN2795" s="69"/>
      <c r="EO2795" s="69"/>
      <c r="EP2795" s="69"/>
      <c r="EQ2795" s="69"/>
      <c r="ER2795" s="69"/>
      <c r="ES2795" s="69"/>
      <c r="ET2795" s="69"/>
      <c r="EU2795" s="69"/>
      <c r="EV2795" s="69"/>
      <c r="EW2795" s="69"/>
      <c r="EX2795" s="69"/>
      <c r="EY2795" s="69"/>
      <c r="EZ2795" s="69"/>
      <c r="FA2795" s="69"/>
      <c r="FB2795" s="69"/>
      <c r="FC2795" s="69"/>
      <c r="FD2795" s="69"/>
      <c r="FE2795" s="69"/>
      <c r="FF2795" s="69"/>
      <c r="FG2795" s="69"/>
      <c r="FH2795" s="69"/>
      <c r="FI2795" s="69"/>
      <c r="FJ2795" s="69"/>
      <c r="FK2795" s="69"/>
      <c r="FL2795" s="69"/>
      <c r="FM2795" s="69"/>
      <c r="FN2795" s="69"/>
      <c r="FO2795" s="69"/>
      <c r="FP2795" s="69"/>
      <c r="FQ2795" s="69"/>
      <c r="FR2795" s="69"/>
      <c r="FS2795" s="69"/>
      <c r="FT2795" s="69"/>
      <c r="FU2795" s="69"/>
      <c r="FV2795" s="69"/>
      <c r="FW2795" s="69"/>
      <c r="FX2795" s="69"/>
      <c r="FY2795" s="69"/>
      <c r="FZ2795" s="69"/>
      <c r="GA2795" s="69"/>
      <c r="GB2795" s="69"/>
      <c r="GC2795" s="69"/>
      <c r="GD2795" s="69"/>
      <c r="GE2795" s="69"/>
      <c r="GF2795" s="69"/>
      <c r="GG2795" s="69"/>
      <c r="GH2795" s="69"/>
      <c r="GI2795" s="69"/>
      <c r="GJ2795" s="69"/>
      <c r="GK2795" s="69"/>
      <c r="GL2795" s="69"/>
      <c r="GM2795" s="69"/>
      <c r="GN2795" s="69"/>
      <c r="GO2795" s="69"/>
      <c r="GP2795" s="69"/>
      <c r="GQ2795" s="69"/>
      <c r="GR2795" s="69"/>
      <c r="GS2795" s="69"/>
      <c r="GT2795" s="69"/>
      <c r="GU2795" s="69"/>
      <c r="GV2795" s="69"/>
      <c r="GW2795" s="69"/>
      <c r="GX2795" s="69"/>
      <c r="GY2795" s="69"/>
      <c r="GZ2795" s="69"/>
      <c r="HA2795" s="69"/>
      <c r="HB2795" s="69"/>
      <c r="HC2795" s="69"/>
      <c r="HD2795" s="69"/>
      <c r="HE2795" s="69"/>
      <c r="HF2795" s="69"/>
      <c r="HG2795" s="69"/>
      <c r="HH2795" s="69"/>
      <c r="HI2795" s="69"/>
      <c r="HJ2795" s="69"/>
      <c r="HK2795" s="69"/>
      <c r="HL2795" s="69"/>
      <c r="HM2795" s="69"/>
      <c r="HN2795" s="69"/>
      <c r="HO2795" s="69"/>
      <c r="HP2795" s="69"/>
      <c r="HQ2795" s="69"/>
      <c r="HR2795" s="69"/>
      <c r="HS2795" s="69"/>
      <c r="HT2795" s="69"/>
      <c r="HU2795" s="69"/>
      <c r="HV2795" s="69"/>
      <c r="HW2795" s="69"/>
      <c r="HX2795" s="69"/>
      <c r="HY2795" s="69"/>
      <c r="HZ2795" s="69"/>
      <c r="IA2795" s="69"/>
      <c r="IB2795" s="69"/>
      <c r="IC2795" s="69"/>
      <c r="ID2795" s="69"/>
      <c r="IE2795" s="69"/>
      <c r="IF2795" s="69"/>
      <c r="IG2795" s="69"/>
      <c r="IH2795" s="69"/>
      <c r="II2795" s="69"/>
      <c r="IJ2795" s="69"/>
      <c r="IK2795" s="69"/>
      <c r="IL2795" s="69"/>
      <c r="IM2795" s="69"/>
      <c r="IN2795" s="69"/>
    </row>
    <row r="2796" spans="1:248" s="70" customFormat="1" ht="47.1" customHeight="1" x14ac:dyDescent="0.2">
      <c r="A2796" s="112" t="s">
        <v>1632</v>
      </c>
      <c r="B2796" s="83">
        <v>52469</v>
      </c>
      <c r="C2796" s="52" t="s">
        <v>1670</v>
      </c>
      <c r="D2796" s="314">
        <v>40300</v>
      </c>
      <c r="E2796" s="69"/>
      <c r="F2796" s="69"/>
      <c r="G2796" s="69"/>
      <c r="H2796" s="69"/>
      <c r="I2796" s="69"/>
      <c r="J2796" s="69"/>
      <c r="N2796" s="69"/>
      <c r="O2796" s="69"/>
      <c r="P2796" s="69"/>
      <c r="Q2796" s="69"/>
      <c r="R2796" s="69"/>
      <c r="S2796" s="69"/>
      <c r="T2796" s="69"/>
      <c r="U2796" s="69"/>
      <c r="V2796" s="69"/>
      <c r="W2796" s="69"/>
      <c r="X2796" s="69"/>
      <c r="Y2796" s="69"/>
      <c r="Z2796" s="69"/>
      <c r="AA2796" s="69"/>
      <c r="AB2796" s="69"/>
      <c r="AC2796" s="69"/>
      <c r="AD2796" s="69"/>
      <c r="AE2796" s="69"/>
      <c r="AF2796" s="69"/>
      <c r="AG2796" s="69"/>
      <c r="AH2796" s="69"/>
      <c r="AI2796" s="69"/>
      <c r="AJ2796" s="69"/>
      <c r="AK2796" s="69"/>
      <c r="AL2796" s="69"/>
      <c r="AM2796" s="69"/>
      <c r="AN2796" s="69"/>
      <c r="AO2796" s="69"/>
      <c r="AP2796" s="69"/>
      <c r="AQ2796" s="69"/>
      <c r="AR2796" s="69"/>
      <c r="AS2796" s="69"/>
      <c r="AT2796" s="69"/>
      <c r="AU2796" s="69"/>
      <c r="AV2796" s="69"/>
      <c r="AW2796" s="69"/>
      <c r="AX2796" s="69"/>
      <c r="AY2796" s="69"/>
      <c r="AZ2796" s="69"/>
      <c r="BA2796" s="69"/>
      <c r="BB2796" s="69"/>
      <c r="BC2796" s="69"/>
      <c r="BD2796" s="69"/>
      <c r="BE2796" s="69"/>
      <c r="BF2796" s="69"/>
      <c r="BG2796" s="69"/>
      <c r="BH2796" s="69"/>
      <c r="BI2796" s="69"/>
      <c r="BJ2796" s="69"/>
      <c r="BK2796" s="69"/>
      <c r="BL2796" s="69"/>
      <c r="BM2796" s="69"/>
      <c r="BN2796" s="69"/>
      <c r="BO2796" s="69"/>
      <c r="BP2796" s="69"/>
      <c r="BQ2796" s="69"/>
      <c r="BR2796" s="69"/>
      <c r="BS2796" s="69"/>
      <c r="BT2796" s="69"/>
      <c r="BU2796" s="69"/>
      <c r="BV2796" s="69"/>
      <c r="BW2796" s="69"/>
      <c r="BX2796" s="69"/>
      <c r="BY2796" s="69"/>
      <c r="BZ2796" s="69"/>
      <c r="CA2796" s="69"/>
      <c r="CB2796" s="69"/>
      <c r="CC2796" s="69"/>
      <c r="CD2796" s="69"/>
      <c r="CE2796" s="69"/>
      <c r="CF2796" s="69"/>
      <c r="CG2796" s="69"/>
      <c r="CH2796" s="69"/>
      <c r="CI2796" s="69"/>
      <c r="CJ2796" s="69"/>
      <c r="CK2796" s="69"/>
      <c r="CL2796" s="69"/>
      <c r="CM2796" s="69"/>
      <c r="CN2796" s="69"/>
      <c r="CO2796" s="69"/>
      <c r="CP2796" s="69"/>
      <c r="CQ2796" s="69"/>
      <c r="CR2796" s="69"/>
      <c r="CS2796" s="69"/>
      <c r="CT2796" s="69"/>
      <c r="CU2796" s="69"/>
      <c r="CV2796" s="69"/>
      <c r="CW2796" s="69"/>
      <c r="CX2796" s="69"/>
      <c r="CY2796" s="69"/>
      <c r="CZ2796" s="69"/>
      <c r="DA2796" s="69"/>
      <c r="DB2796" s="69"/>
      <c r="DC2796" s="69"/>
      <c r="DD2796" s="69"/>
      <c r="DE2796" s="69"/>
      <c r="DF2796" s="69"/>
      <c r="DG2796" s="69"/>
      <c r="DH2796" s="69"/>
      <c r="DI2796" s="69"/>
      <c r="DJ2796" s="69"/>
      <c r="DK2796" s="69"/>
      <c r="DL2796" s="69"/>
      <c r="DM2796" s="69"/>
      <c r="DN2796" s="69"/>
      <c r="DO2796" s="69"/>
      <c r="DP2796" s="69"/>
      <c r="DQ2796" s="69"/>
      <c r="DR2796" s="69"/>
      <c r="DS2796" s="69"/>
      <c r="DT2796" s="69"/>
      <c r="DU2796" s="69"/>
      <c r="DV2796" s="69"/>
      <c r="DW2796" s="69"/>
      <c r="DX2796" s="69"/>
      <c r="DY2796" s="69"/>
      <c r="DZ2796" s="69"/>
      <c r="EA2796" s="69"/>
      <c r="EB2796" s="69"/>
      <c r="EC2796" s="69"/>
      <c r="ED2796" s="69"/>
      <c r="EE2796" s="69"/>
      <c r="EF2796" s="69"/>
      <c r="EG2796" s="69"/>
      <c r="EH2796" s="69"/>
      <c r="EI2796" s="69"/>
      <c r="EJ2796" s="69"/>
      <c r="EK2796" s="69"/>
      <c r="EL2796" s="69"/>
      <c r="EM2796" s="69"/>
      <c r="EN2796" s="69"/>
      <c r="EO2796" s="69"/>
      <c r="EP2796" s="69"/>
      <c r="EQ2796" s="69"/>
      <c r="ER2796" s="69"/>
      <c r="ES2796" s="69"/>
      <c r="ET2796" s="69"/>
      <c r="EU2796" s="69"/>
      <c r="EV2796" s="69"/>
      <c r="EW2796" s="69"/>
      <c r="EX2796" s="69"/>
      <c r="EY2796" s="69"/>
      <c r="EZ2796" s="69"/>
      <c r="FA2796" s="69"/>
      <c r="FB2796" s="69"/>
      <c r="FC2796" s="69"/>
      <c r="FD2796" s="69"/>
      <c r="FE2796" s="69"/>
      <c r="FF2796" s="69"/>
      <c r="FG2796" s="69"/>
      <c r="FH2796" s="69"/>
      <c r="FI2796" s="69"/>
      <c r="FJ2796" s="69"/>
      <c r="FK2796" s="69"/>
      <c r="FL2796" s="69"/>
      <c r="FM2796" s="69"/>
      <c r="FN2796" s="69"/>
      <c r="FO2796" s="69"/>
      <c r="FP2796" s="69"/>
      <c r="FQ2796" s="69"/>
      <c r="FR2796" s="69"/>
      <c r="FS2796" s="69"/>
      <c r="FT2796" s="69"/>
      <c r="FU2796" s="69"/>
      <c r="FV2796" s="69"/>
      <c r="FW2796" s="69"/>
      <c r="FX2796" s="69"/>
      <c r="FY2796" s="69"/>
      <c r="FZ2796" s="69"/>
      <c r="GA2796" s="69"/>
      <c r="GB2796" s="69"/>
      <c r="GC2796" s="69"/>
      <c r="GD2796" s="69"/>
      <c r="GE2796" s="69"/>
      <c r="GF2796" s="69"/>
      <c r="GG2796" s="69"/>
      <c r="GH2796" s="69"/>
      <c r="GI2796" s="69"/>
      <c r="GJ2796" s="69"/>
      <c r="GK2796" s="69"/>
      <c r="GL2796" s="69"/>
      <c r="GM2796" s="69"/>
      <c r="GN2796" s="69"/>
      <c r="GO2796" s="69"/>
      <c r="GP2796" s="69"/>
      <c r="GQ2796" s="69"/>
      <c r="GR2796" s="69"/>
      <c r="GS2796" s="69"/>
      <c r="GT2796" s="69"/>
      <c r="GU2796" s="69"/>
      <c r="GV2796" s="69"/>
      <c r="GW2796" s="69"/>
      <c r="GX2796" s="69"/>
      <c r="GY2796" s="69"/>
      <c r="GZ2796" s="69"/>
      <c r="HA2796" s="69"/>
      <c r="HB2796" s="69"/>
      <c r="HC2796" s="69"/>
      <c r="HD2796" s="69"/>
      <c r="HE2796" s="69"/>
      <c r="HF2796" s="69"/>
      <c r="HG2796" s="69"/>
      <c r="HH2796" s="69"/>
      <c r="HI2796" s="69"/>
      <c r="HJ2796" s="69"/>
      <c r="HK2796" s="69"/>
      <c r="HL2796" s="69"/>
      <c r="HM2796" s="69"/>
      <c r="HN2796" s="69"/>
      <c r="HO2796" s="69"/>
      <c r="HP2796" s="69"/>
      <c r="HQ2796" s="69"/>
      <c r="HR2796" s="69"/>
      <c r="HS2796" s="69"/>
      <c r="HT2796" s="69"/>
      <c r="HU2796" s="69"/>
      <c r="HV2796" s="69"/>
      <c r="HW2796" s="69"/>
      <c r="HX2796" s="69"/>
      <c r="HY2796" s="69"/>
      <c r="HZ2796" s="69"/>
      <c r="IA2796" s="69"/>
      <c r="IB2796" s="69"/>
      <c r="IC2796" s="69"/>
      <c r="ID2796" s="69"/>
      <c r="IE2796" s="69"/>
      <c r="IF2796" s="69"/>
      <c r="IG2796" s="69"/>
      <c r="IH2796" s="69"/>
      <c r="II2796" s="69"/>
      <c r="IJ2796" s="69"/>
      <c r="IK2796" s="69"/>
      <c r="IL2796" s="69"/>
      <c r="IM2796" s="69"/>
      <c r="IN2796" s="69"/>
    </row>
    <row r="2797" spans="1:248" s="70" customFormat="1" ht="47.1" customHeight="1" x14ac:dyDescent="0.2">
      <c r="A2797" s="112" t="s">
        <v>1632</v>
      </c>
      <c r="B2797" s="83">
        <v>52470</v>
      </c>
      <c r="C2797" s="52" t="s">
        <v>1671</v>
      </c>
      <c r="D2797" s="314">
        <v>46300</v>
      </c>
      <c r="E2797" s="69"/>
      <c r="F2797" s="69"/>
      <c r="G2797" s="69"/>
      <c r="H2797" s="69"/>
      <c r="I2797" s="69"/>
      <c r="J2797" s="69"/>
      <c r="N2797" s="69"/>
      <c r="O2797" s="69"/>
      <c r="P2797" s="69"/>
      <c r="Q2797" s="69"/>
      <c r="R2797" s="69"/>
      <c r="S2797" s="69"/>
      <c r="T2797" s="69"/>
      <c r="U2797" s="69"/>
      <c r="V2797" s="69"/>
      <c r="W2797" s="69"/>
      <c r="X2797" s="69"/>
      <c r="Y2797" s="69"/>
      <c r="Z2797" s="69"/>
      <c r="AA2797" s="69"/>
      <c r="AB2797" s="69"/>
      <c r="AC2797" s="69"/>
      <c r="AD2797" s="69"/>
      <c r="AE2797" s="69"/>
      <c r="AF2797" s="69"/>
      <c r="AG2797" s="69"/>
      <c r="AH2797" s="69"/>
      <c r="AI2797" s="69"/>
      <c r="AJ2797" s="69"/>
      <c r="AK2797" s="69"/>
      <c r="AL2797" s="69"/>
      <c r="AM2797" s="69"/>
      <c r="AN2797" s="69"/>
      <c r="AO2797" s="69"/>
      <c r="AP2797" s="69"/>
      <c r="AQ2797" s="69"/>
      <c r="AR2797" s="69"/>
      <c r="AS2797" s="69"/>
      <c r="AT2797" s="69"/>
      <c r="AU2797" s="69"/>
      <c r="AV2797" s="69"/>
      <c r="AW2797" s="69"/>
      <c r="AX2797" s="69"/>
      <c r="AY2797" s="69"/>
      <c r="AZ2797" s="69"/>
      <c r="BA2797" s="69"/>
      <c r="BB2797" s="69"/>
      <c r="BC2797" s="69"/>
      <c r="BD2797" s="69"/>
      <c r="BE2797" s="69"/>
      <c r="BF2797" s="69"/>
      <c r="BG2797" s="69"/>
      <c r="BH2797" s="69"/>
      <c r="BI2797" s="69"/>
      <c r="BJ2797" s="69"/>
      <c r="BK2797" s="69"/>
      <c r="BL2797" s="69"/>
      <c r="BM2797" s="69"/>
      <c r="BN2797" s="69"/>
      <c r="BO2797" s="69"/>
      <c r="BP2797" s="69"/>
      <c r="BQ2797" s="69"/>
      <c r="BR2797" s="69"/>
      <c r="BS2797" s="69"/>
      <c r="BT2797" s="69"/>
      <c r="BU2797" s="69"/>
      <c r="BV2797" s="69"/>
      <c r="BW2797" s="69"/>
      <c r="BX2797" s="69"/>
      <c r="BY2797" s="69"/>
      <c r="BZ2797" s="69"/>
      <c r="CA2797" s="69"/>
      <c r="CB2797" s="69"/>
      <c r="CC2797" s="69"/>
      <c r="CD2797" s="69"/>
      <c r="CE2797" s="69"/>
      <c r="CF2797" s="69"/>
      <c r="CG2797" s="69"/>
      <c r="CH2797" s="69"/>
      <c r="CI2797" s="69"/>
      <c r="CJ2797" s="69"/>
      <c r="CK2797" s="69"/>
      <c r="CL2797" s="69"/>
      <c r="CM2797" s="69"/>
      <c r="CN2797" s="69"/>
      <c r="CO2797" s="69"/>
      <c r="CP2797" s="69"/>
      <c r="CQ2797" s="69"/>
      <c r="CR2797" s="69"/>
      <c r="CS2797" s="69"/>
      <c r="CT2797" s="69"/>
      <c r="CU2797" s="69"/>
      <c r="CV2797" s="69"/>
      <c r="CW2797" s="69"/>
      <c r="CX2797" s="69"/>
      <c r="CY2797" s="69"/>
      <c r="CZ2797" s="69"/>
      <c r="DA2797" s="69"/>
      <c r="DB2797" s="69"/>
      <c r="DC2797" s="69"/>
      <c r="DD2797" s="69"/>
      <c r="DE2797" s="69"/>
      <c r="DF2797" s="69"/>
      <c r="DG2797" s="69"/>
      <c r="DH2797" s="69"/>
      <c r="DI2797" s="69"/>
      <c r="DJ2797" s="69"/>
      <c r="DK2797" s="69"/>
      <c r="DL2797" s="69"/>
      <c r="DM2797" s="69"/>
      <c r="DN2797" s="69"/>
      <c r="DO2797" s="69"/>
      <c r="DP2797" s="69"/>
      <c r="DQ2797" s="69"/>
      <c r="DR2797" s="69"/>
      <c r="DS2797" s="69"/>
      <c r="DT2797" s="69"/>
      <c r="DU2797" s="69"/>
      <c r="DV2797" s="69"/>
      <c r="DW2797" s="69"/>
      <c r="DX2797" s="69"/>
      <c r="DY2797" s="69"/>
      <c r="DZ2797" s="69"/>
      <c r="EA2797" s="69"/>
      <c r="EB2797" s="69"/>
      <c r="EC2797" s="69"/>
      <c r="ED2797" s="69"/>
      <c r="EE2797" s="69"/>
      <c r="EF2797" s="69"/>
      <c r="EG2797" s="69"/>
      <c r="EH2797" s="69"/>
      <c r="EI2797" s="69"/>
      <c r="EJ2797" s="69"/>
      <c r="EK2797" s="69"/>
      <c r="EL2797" s="69"/>
      <c r="EM2797" s="69"/>
      <c r="EN2797" s="69"/>
      <c r="EO2797" s="69"/>
      <c r="EP2797" s="69"/>
      <c r="EQ2797" s="69"/>
      <c r="ER2797" s="69"/>
      <c r="ES2797" s="69"/>
      <c r="ET2797" s="69"/>
      <c r="EU2797" s="69"/>
      <c r="EV2797" s="69"/>
      <c r="EW2797" s="69"/>
      <c r="EX2797" s="69"/>
      <c r="EY2797" s="69"/>
      <c r="EZ2797" s="69"/>
      <c r="FA2797" s="69"/>
      <c r="FB2797" s="69"/>
      <c r="FC2797" s="69"/>
      <c r="FD2797" s="69"/>
      <c r="FE2797" s="69"/>
      <c r="FF2797" s="69"/>
      <c r="FG2797" s="69"/>
      <c r="FH2797" s="69"/>
      <c r="FI2797" s="69"/>
      <c r="FJ2797" s="69"/>
      <c r="FK2797" s="69"/>
      <c r="FL2797" s="69"/>
      <c r="FM2797" s="69"/>
      <c r="FN2797" s="69"/>
      <c r="FO2797" s="69"/>
      <c r="FP2797" s="69"/>
      <c r="FQ2797" s="69"/>
      <c r="FR2797" s="69"/>
      <c r="FS2797" s="69"/>
      <c r="FT2797" s="69"/>
      <c r="FU2797" s="69"/>
      <c r="FV2797" s="69"/>
      <c r="FW2797" s="69"/>
      <c r="FX2797" s="69"/>
      <c r="FY2797" s="69"/>
      <c r="FZ2797" s="69"/>
      <c r="GA2797" s="69"/>
      <c r="GB2797" s="69"/>
      <c r="GC2797" s="69"/>
      <c r="GD2797" s="69"/>
      <c r="GE2797" s="69"/>
      <c r="GF2797" s="69"/>
      <c r="GG2797" s="69"/>
      <c r="GH2797" s="69"/>
      <c r="GI2797" s="69"/>
      <c r="GJ2797" s="69"/>
      <c r="GK2797" s="69"/>
      <c r="GL2797" s="69"/>
      <c r="GM2797" s="69"/>
      <c r="GN2797" s="69"/>
      <c r="GO2797" s="69"/>
      <c r="GP2797" s="69"/>
      <c r="GQ2797" s="69"/>
      <c r="GR2797" s="69"/>
      <c r="GS2797" s="69"/>
      <c r="GT2797" s="69"/>
      <c r="GU2797" s="69"/>
      <c r="GV2797" s="69"/>
      <c r="GW2797" s="69"/>
      <c r="GX2797" s="69"/>
      <c r="GY2797" s="69"/>
      <c r="GZ2797" s="69"/>
      <c r="HA2797" s="69"/>
      <c r="HB2797" s="69"/>
      <c r="HC2797" s="69"/>
      <c r="HD2797" s="69"/>
      <c r="HE2797" s="69"/>
      <c r="HF2797" s="69"/>
      <c r="HG2797" s="69"/>
      <c r="HH2797" s="69"/>
      <c r="HI2797" s="69"/>
      <c r="HJ2797" s="69"/>
      <c r="HK2797" s="69"/>
      <c r="HL2797" s="69"/>
      <c r="HM2797" s="69"/>
      <c r="HN2797" s="69"/>
      <c r="HO2797" s="69"/>
      <c r="HP2797" s="69"/>
      <c r="HQ2797" s="69"/>
      <c r="HR2797" s="69"/>
      <c r="HS2797" s="69"/>
      <c r="HT2797" s="69"/>
      <c r="HU2797" s="69"/>
      <c r="HV2797" s="69"/>
      <c r="HW2797" s="69"/>
      <c r="HX2797" s="69"/>
      <c r="HY2797" s="69"/>
      <c r="HZ2797" s="69"/>
      <c r="IA2797" s="69"/>
      <c r="IB2797" s="69"/>
      <c r="IC2797" s="69"/>
      <c r="ID2797" s="69"/>
      <c r="IE2797" s="69"/>
      <c r="IF2797" s="69"/>
      <c r="IG2797" s="69"/>
      <c r="IH2797" s="69"/>
      <c r="II2797" s="69"/>
      <c r="IJ2797" s="69"/>
      <c r="IK2797" s="69"/>
      <c r="IL2797" s="69"/>
      <c r="IM2797" s="69"/>
      <c r="IN2797" s="69"/>
    </row>
    <row r="2798" spans="1:248" s="70" customFormat="1" ht="15.95" customHeight="1" x14ac:dyDescent="0.2">
      <c r="A2798" s="112" t="s">
        <v>1632</v>
      </c>
      <c r="B2798" s="83">
        <v>52471</v>
      </c>
      <c r="C2798" s="52" t="s">
        <v>1672</v>
      </c>
      <c r="D2798" s="314">
        <v>28650</v>
      </c>
      <c r="E2798" s="69"/>
      <c r="F2798" s="69"/>
      <c r="G2798" s="69"/>
      <c r="H2798" s="69"/>
      <c r="I2798" s="69"/>
      <c r="J2798" s="69"/>
      <c r="N2798" s="69"/>
      <c r="O2798" s="69"/>
      <c r="P2798" s="69"/>
      <c r="Q2798" s="69"/>
      <c r="R2798" s="69"/>
      <c r="S2798" s="69"/>
      <c r="T2798" s="69"/>
      <c r="U2798" s="69"/>
      <c r="V2798" s="69"/>
      <c r="W2798" s="69"/>
      <c r="X2798" s="69"/>
      <c r="Y2798" s="69"/>
      <c r="Z2798" s="69"/>
      <c r="AA2798" s="69"/>
      <c r="AB2798" s="69"/>
      <c r="AC2798" s="69"/>
      <c r="AD2798" s="69"/>
      <c r="AE2798" s="69"/>
      <c r="AF2798" s="69"/>
      <c r="AG2798" s="69"/>
      <c r="AH2798" s="69"/>
      <c r="AI2798" s="69"/>
      <c r="AJ2798" s="69"/>
      <c r="AK2798" s="69"/>
      <c r="AL2798" s="69"/>
      <c r="AM2798" s="69"/>
      <c r="AN2798" s="69"/>
      <c r="AO2798" s="69"/>
      <c r="AP2798" s="69"/>
      <c r="AQ2798" s="69"/>
      <c r="AR2798" s="69"/>
      <c r="AS2798" s="69"/>
      <c r="AT2798" s="69"/>
      <c r="AU2798" s="69"/>
      <c r="AV2798" s="69"/>
      <c r="AW2798" s="69"/>
      <c r="AX2798" s="69"/>
      <c r="AY2798" s="69"/>
      <c r="AZ2798" s="69"/>
      <c r="BA2798" s="69"/>
      <c r="BB2798" s="69"/>
      <c r="BC2798" s="69"/>
      <c r="BD2798" s="69"/>
      <c r="BE2798" s="69"/>
      <c r="BF2798" s="69"/>
      <c r="BG2798" s="69"/>
      <c r="BH2798" s="69"/>
      <c r="BI2798" s="69"/>
      <c r="BJ2798" s="69"/>
      <c r="BK2798" s="69"/>
      <c r="BL2798" s="69"/>
      <c r="BM2798" s="69"/>
      <c r="BN2798" s="69"/>
      <c r="BO2798" s="69"/>
      <c r="BP2798" s="69"/>
      <c r="BQ2798" s="69"/>
      <c r="BR2798" s="69"/>
      <c r="BS2798" s="69"/>
      <c r="BT2798" s="69"/>
      <c r="BU2798" s="69"/>
      <c r="BV2798" s="69"/>
      <c r="BW2798" s="69"/>
      <c r="BX2798" s="69"/>
      <c r="BY2798" s="69"/>
      <c r="BZ2798" s="69"/>
      <c r="CA2798" s="69"/>
      <c r="CB2798" s="69"/>
      <c r="CC2798" s="69"/>
      <c r="CD2798" s="69"/>
      <c r="CE2798" s="69"/>
      <c r="CF2798" s="69"/>
      <c r="CG2798" s="69"/>
      <c r="CH2798" s="69"/>
      <c r="CI2798" s="69"/>
      <c r="CJ2798" s="69"/>
      <c r="CK2798" s="69"/>
      <c r="CL2798" s="69"/>
      <c r="CM2798" s="69"/>
      <c r="CN2798" s="69"/>
      <c r="CO2798" s="69"/>
      <c r="CP2798" s="69"/>
      <c r="CQ2798" s="69"/>
      <c r="CR2798" s="69"/>
      <c r="CS2798" s="69"/>
      <c r="CT2798" s="69"/>
      <c r="CU2798" s="69"/>
      <c r="CV2798" s="69"/>
      <c r="CW2798" s="69"/>
      <c r="CX2798" s="69"/>
      <c r="CY2798" s="69"/>
      <c r="CZ2798" s="69"/>
      <c r="DA2798" s="69"/>
      <c r="DB2798" s="69"/>
      <c r="DC2798" s="69"/>
      <c r="DD2798" s="69"/>
      <c r="DE2798" s="69"/>
      <c r="DF2798" s="69"/>
      <c r="DG2798" s="69"/>
      <c r="DH2798" s="69"/>
      <c r="DI2798" s="69"/>
      <c r="DJ2798" s="69"/>
      <c r="DK2798" s="69"/>
      <c r="DL2798" s="69"/>
      <c r="DM2798" s="69"/>
      <c r="DN2798" s="69"/>
      <c r="DO2798" s="69"/>
      <c r="DP2798" s="69"/>
      <c r="DQ2798" s="69"/>
      <c r="DR2798" s="69"/>
      <c r="DS2798" s="69"/>
      <c r="DT2798" s="69"/>
      <c r="DU2798" s="69"/>
      <c r="DV2798" s="69"/>
      <c r="DW2798" s="69"/>
      <c r="DX2798" s="69"/>
      <c r="DY2798" s="69"/>
      <c r="DZ2798" s="69"/>
      <c r="EA2798" s="69"/>
      <c r="EB2798" s="69"/>
      <c r="EC2798" s="69"/>
      <c r="ED2798" s="69"/>
      <c r="EE2798" s="69"/>
      <c r="EF2798" s="69"/>
      <c r="EG2798" s="69"/>
      <c r="EH2798" s="69"/>
      <c r="EI2798" s="69"/>
      <c r="EJ2798" s="69"/>
      <c r="EK2798" s="69"/>
      <c r="EL2798" s="69"/>
      <c r="EM2798" s="69"/>
      <c r="EN2798" s="69"/>
      <c r="EO2798" s="69"/>
      <c r="EP2798" s="69"/>
      <c r="EQ2798" s="69"/>
      <c r="ER2798" s="69"/>
      <c r="ES2798" s="69"/>
      <c r="ET2798" s="69"/>
      <c r="EU2798" s="69"/>
      <c r="EV2798" s="69"/>
      <c r="EW2798" s="69"/>
      <c r="EX2798" s="69"/>
      <c r="EY2798" s="69"/>
      <c r="EZ2798" s="69"/>
      <c r="FA2798" s="69"/>
      <c r="FB2798" s="69"/>
      <c r="FC2798" s="69"/>
      <c r="FD2798" s="69"/>
      <c r="FE2798" s="69"/>
      <c r="FF2798" s="69"/>
      <c r="FG2798" s="69"/>
      <c r="FH2798" s="69"/>
      <c r="FI2798" s="69"/>
      <c r="FJ2798" s="69"/>
      <c r="FK2798" s="69"/>
      <c r="FL2798" s="69"/>
      <c r="FM2798" s="69"/>
      <c r="FN2798" s="69"/>
      <c r="FO2798" s="69"/>
      <c r="FP2798" s="69"/>
      <c r="FQ2798" s="69"/>
      <c r="FR2798" s="69"/>
      <c r="FS2798" s="69"/>
      <c r="FT2798" s="69"/>
      <c r="FU2798" s="69"/>
      <c r="FV2798" s="69"/>
      <c r="FW2798" s="69"/>
      <c r="FX2798" s="69"/>
      <c r="FY2798" s="69"/>
      <c r="FZ2798" s="69"/>
      <c r="GA2798" s="69"/>
      <c r="GB2798" s="69"/>
      <c r="GC2798" s="69"/>
      <c r="GD2798" s="69"/>
      <c r="GE2798" s="69"/>
      <c r="GF2798" s="69"/>
      <c r="GG2798" s="69"/>
      <c r="GH2798" s="69"/>
      <c r="GI2798" s="69"/>
      <c r="GJ2798" s="69"/>
      <c r="GK2798" s="69"/>
      <c r="GL2798" s="69"/>
      <c r="GM2798" s="69"/>
      <c r="GN2798" s="69"/>
      <c r="GO2798" s="69"/>
      <c r="GP2798" s="69"/>
      <c r="GQ2798" s="69"/>
      <c r="GR2798" s="69"/>
      <c r="GS2798" s="69"/>
      <c r="GT2798" s="69"/>
      <c r="GU2798" s="69"/>
      <c r="GV2798" s="69"/>
      <c r="GW2798" s="69"/>
      <c r="GX2798" s="69"/>
      <c r="GY2798" s="69"/>
      <c r="GZ2798" s="69"/>
      <c r="HA2798" s="69"/>
      <c r="HB2798" s="69"/>
      <c r="HC2798" s="69"/>
      <c r="HD2798" s="69"/>
      <c r="HE2798" s="69"/>
      <c r="HF2798" s="69"/>
      <c r="HG2798" s="69"/>
      <c r="HH2798" s="69"/>
      <c r="HI2798" s="69"/>
      <c r="HJ2798" s="69"/>
      <c r="HK2798" s="69"/>
      <c r="HL2798" s="69"/>
      <c r="HM2798" s="69"/>
      <c r="HN2798" s="69"/>
      <c r="HO2798" s="69"/>
      <c r="HP2798" s="69"/>
      <c r="HQ2798" s="69"/>
      <c r="HR2798" s="69"/>
      <c r="HS2798" s="69"/>
      <c r="HT2798" s="69"/>
      <c r="HU2798" s="69"/>
      <c r="HV2798" s="69"/>
      <c r="HW2798" s="69"/>
      <c r="HX2798" s="69"/>
      <c r="HY2798" s="69"/>
      <c r="HZ2798" s="69"/>
      <c r="IA2798" s="69"/>
      <c r="IB2798" s="69"/>
      <c r="IC2798" s="69"/>
      <c r="ID2798" s="69"/>
      <c r="IE2798" s="69"/>
      <c r="IF2798" s="69"/>
      <c r="IG2798" s="69"/>
      <c r="IH2798" s="69"/>
      <c r="II2798" s="69"/>
      <c r="IJ2798" s="69"/>
      <c r="IK2798" s="69"/>
      <c r="IL2798" s="69"/>
      <c r="IM2798" s="69"/>
      <c r="IN2798" s="69"/>
    </row>
    <row r="2799" spans="1:248" s="70" customFormat="1" ht="15.95" customHeight="1" x14ac:dyDescent="0.2">
      <c r="A2799" s="112" t="s">
        <v>1632</v>
      </c>
      <c r="B2799" s="83">
        <v>52472</v>
      </c>
      <c r="C2799" s="52" t="s">
        <v>1673</v>
      </c>
      <c r="D2799" s="314">
        <v>34850</v>
      </c>
      <c r="E2799" s="69"/>
      <c r="F2799" s="69"/>
      <c r="G2799" s="69"/>
      <c r="H2799" s="69"/>
      <c r="I2799" s="69"/>
      <c r="J2799" s="69"/>
      <c r="N2799" s="69"/>
      <c r="O2799" s="69"/>
      <c r="P2799" s="69"/>
      <c r="Q2799" s="69"/>
      <c r="R2799" s="69"/>
      <c r="S2799" s="69"/>
      <c r="T2799" s="69"/>
      <c r="U2799" s="69"/>
      <c r="V2799" s="69"/>
      <c r="W2799" s="69"/>
      <c r="X2799" s="69"/>
      <c r="Y2799" s="69"/>
      <c r="Z2799" s="69"/>
      <c r="AA2799" s="69"/>
      <c r="AB2799" s="69"/>
      <c r="AC2799" s="69"/>
      <c r="AD2799" s="69"/>
      <c r="AE2799" s="69"/>
      <c r="AF2799" s="69"/>
      <c r="AG2799" s="69"/>
      <c r="AH2799" s="69"/>
      <c r="AI2799" s="69"/>
      <c r="AJ2799" s="69"/>
      <c r="AK2799" s="69"/>
      <c r="AL2799" s="69"/>
      <c r="AM2799" s="69"/>
      <c r="AN2799" s="69"/>
      <c r="AO2799" s="69"/>
      <c r="AP2799" s="69"/>
      <c r="AQ2799" s="69"/>
      <c r="AR2799" s="69"/>
      <c r="AS2799" s="69"/>
      <c r="AT2799" s="69"/>
      <c r="AU2799" s="69"/>
      <c r="AV2799" s="69"/>
      <c r="AW2799" s="69"/>
      <c r="AX2799" s="69"/>
      <c r="AY2799" s="69"/>
      <c r="AZ2799" s="69"/>
      <c r="BA2799" s="69"/>
      <c r="BB2799" s="69"/>
      <c r="BC2799" s="69"/>
      <c r="BD2799" s="69"/>
      <c r="BE2799" s="69"/>
      <c r="BF2799" s="69"/>
      <c r="BG2799" s="69"/>
      <c r="BH2799" s="69"/>
      <c r="BI2799" s="69"/>
      <c r="BJ2799" s="69"/>
      <c r="BK2799" s="69"/>
      <c r="BL2799" s="69"/>
      <c r="BM2799" s="69"/>
      <c r="BN2799" s="69"/>
      <c r="BO2799" s="69"/>
      <c r="BP2799" s="69"/>
      <c r="BQ2799" s="69"/>
      <c r="BR2799" s="69"/>
      <c r="BS2799" s="69"/>
      <c r="BT2799" s="69"/>
      <c r="BU2799" s="69"/>
      <c r="BV2799" s="69"/>
      <c r="BW2799" s="69"/>
      <c r="BX2799" s="69"/>
      <c r="BY2799" s="69"/>
      <c r="BZ2799" s="69"/>
      <c r="CA2799" s="69"/>
      <c r="CB2799" s="69"/>
      <c r="CC2799" s="69"/>
      <c r="CD2799" s="69"/>
      <c r="CE2799" s="69"/>
      <c r="CF2799" s="69"/>
      <c r="CG2799" s="69"/>
      <c r="CH2799" s="69"/>
      <c r="CI2799" s="69"/>
      <c r="CJ2799" s="69"/>
      <c r="CK2799" s="69"/>
      <c r="CL2799" s="69"/>
      <c r="CM2799" s="69"/>
      <c r="CN2799" s="69"/>
      <c r="CO2799" s="69"/>
      <c r="CP2799" s="69"/>
      <c r="CQ2799" s="69"/>
      <c r="CR2799" s="69"/>
      <c r="CS2799" s="69"/>
      <c r="CT2799" s="69"/>
      <c r="CU2799" s="69"/>
      <c r="CV2799" s="69"/>
      <c r="CW2799" s="69"/>
      <c r="CX2799" s="69"/>
      <c r="CY2799" s="69"/>
      <c r="CZ2799" s="69"/>
      <c r="DA2799" s="69"/>
      <c r="DB2799" s="69"/>
      <c r="DC2799" s="69"/>
      <c r="DD2799" s="69"/>
      <c r="DE2799" s="69"/>
      <c r="DF2799" s="69"/>
      <c r="DG2799" s="69"/>
      <c r="DH2799" s="69"/>
      <c r="DI2799" s="69"/>
      <c r="DJ2799" s="69"/>
      <c r="DK2799" s="69"/>
      <c r="DL2799" s="69"/>
      <c r="DM2799" s="69"/>
      <c r="DN2799" s="69"/>
      <c r="DO2799" s="69"/>
      <c r="DP2799" s="69"/>
      <c r="DQ2799" s="69"/>
      <c r="DR2799" s="69"/>
      <c r="DS2799" s="69"/>
      <c r="DT2799" s="69"/>
      <c r="DU2799" s="69"/>
      <c r="DV2799" s="69"/>
      <c r="DW2799" s="69"/>
      <c r="DX2799" s="69"/>
      <c r="DY2799" s="69"/>
      <c r="DZ2799" s="69"/>
      <c r="EA2799" s="69"/>
      <c r="EB2799" s="69"/>
      <c r="EC2799" s="69"/>
      <c r="ED2799" s="69"/>
      <c r="EE2799" s="69"/>
      <c r="EF2799" s="69"/>
      <c r="EG2799" s="69"/>
      <c r="EH2799" s="69"/>
      <c r="EI2799" s="69"/>
      <c r="EJ2799" s="69"/>
      <c r="EK2799" s="69"/>
      <c r="EL2799" s="69"/>
      <c r="EM2799" s="69"/>
      <c r="EN2799" s="69"/>
      <c r="EO2799" s="69"/>
      <c r="EP2799" s="69"/>
      <c r="EQ2799" s="69"/>
      <c r="ER2799" s="69"/>
      <c r="ES2799" s="69"/>
      <c r="ET2799" s="69"/>
      <c r="EU2799" s="69"/>
      <c r="EV2799" s="69"/>
      <c r="EW2799" s="69"/>
      <c r="EX2799" s="69"/>
      <c r="EY2799" s="69"/>
      <c r="EZ2799" s="69"/>
      <c r="FA2799" s="69"/>
      <c r="FB2799" s="69"/>
      <c r="FC2799" s="69"/>
      <c r="FD2799" s="69"/>
      <c r="FE2799" s="69"/>
      <c r="FF2799" s="69"/>
      <c r="FG2799" s="69"/>
      <c r="FH2799" s="69"/>
      <c r="FI2799" s="69"/>
      <c r="FJ2799" s="69"/>
      <c r="FK2799" s="69"/>
      <c r="FL2799" s="69"/>
      <c r="FM2799" s="69"/>
      <c r="FN2799" s="69"/>
      <c r="FO2799" s="69"/>
      <c r="FP2799" s="69"/>
      <c r="FQ2799" s="69"/>
      <c r="FR2799" s="69"/>
      <c r="FS2799" s="69"/>
      <c r="FT2799" s="69"/>
      <c r="FU2799" s="69"/>
      <c r="FV2799" s="69"/>
      <c r="FW2799" s="69"/>
      <c r="FX2799" s="69"/>
      <c r="FY2799" s="69"/>
      <c r="FZ2799" s="69"/>
      <c r="GA2799" s="69"/>
      <c r="GB2799" s="69"/>
      <c r="GC2799" s="69"/>
      <c r="GD2799" s="69"/>
      <c r="GE2799" s="69"/>
      <c r="GF2799" s="69"/>
      <c r="GG2799" s="69"/>
      <c r="GH2799" s="69"/>
      <c r="GI2799" s="69"/>
      <c r="GJ2799" s="69"/>
      <c r="GK2799" s="69"/>
      <c r="GL2799" s="69"/>
      <c r="GM2799" s="69"/>
      <c r="GN2799" s="69"/>
      <c r="GO2799" s="69"/>
      <c r="GP2799" s="69"/>
      <c r="GQ2799" s="69"/>
      <c r="GR2799" s="69"/>
      <c r="GS2799" s="69"/>
      <c r="GT2799" s="69"/>
      <c r="GU2799" s="69"/>
      <c r="GV2799" s="69"/>
      <c r="GW2799" s="69"/>
      <c r="GX2799" s="69"/>
      <c r="GY2799" s="69"/>
      <c r="GZ2799" s="69"/>
      <c r="HA2799" s="69"/>
      <c r="HB2799" s="69"/>
      <c r="HC2799" s="69"/>
      <c r="HD2799" s="69"/>
      <c r="HE2799" s="69"/>
      <c r="HF2799" s="69"/>
      <c r="HG2799" s="69"/>
      <c r="HH2799" s="69"/>
      <c r="HI2799" s="69"/>
      <c r="HJ2799" s="69"/>
      <c r="HK2799" s="69"/>
      <c r="HL2799" s="69"/>
      <c r="HM2799" s="69"/>
      <c r="HN2799" s="69"/>
      <c r="HO2799" s="69"/>
      <c r="HP2799" s="69"/>
      <c r="HQ2799" s="69"/>
      <c r="HR2799" s="69"/>
      <c r="HS2799" s="69"/>
      <c r="HT2799" s="69"/>
      <c r="HU2799" s="69"/>
      <c r="HV2799" s="69"/>
      <c r="HW2799" s="69"/>
      <c r="HX2799" s="69"/>
      <c r="HY2799" s="69"/>
      <c r="HZ2799" s="69"/>
      <c r="IA2799" s="69"/>
      <c r="IB2799" s="69"/>
      <c r="IC2799" s="69"/>
      <c r="ID2799" s="69"/>
      <c r="IE2799" s="69"/>
      <c r="IF2799" s="69"/>
      <c r="IG2799" s="69"/>
      <c r="IH2799" s="69"/>
      <c r="II2799" s="69"/>
      <c r="IJ2799" s="69"/>
      <c r="IK2799" s="69"/>
      <c r="IL2799" s="69"/>
      <c r="IM2799" s="69"/>
      <c r="IN2799" s="69"/>
    </row>
    <row r="2800" spans="1:248" s="70" customFormat="1" ht="32.1" customHeight="1" x14ac:dyDescent="0.2">
      <c r="A2800" s="33" t="s">
        <v>1674</v>
      </c>
      <c r="B2800" s="83">
        <v>52473</v>
      </c>
      <c r="C2800" s="34" t="s">
        <v>1675</v>
      </c>
      <c r="D2800" s="314">
        <v>7500</v>
      </c>
      <c r="E2800" s="69"/>
      <c r="F2800" s="69"/>
      <c r="G2800" s="69"/>
      <c r="H2800" s="69"/>
      <c r="I2800" s="69"/>
      <c r="J2800" s="69"/>
      <c r="N2800" s="69"/>
      <c r="O2800" s="69"/>
      <c r="P2800" s="69"/>
      <c r="Q2800" s="69"/>
      <c r="R2800" s="69"/>
      <c r="S2800" s="69"/>
      <c r="T2800" s="69"/>
      <c r="U2800" s="69"/>
      <c r="V2800" s="69"/>
      <c r="W2800" s="69"/>
      <c r="X2800" s="69"/>
      <c r="Y2800" s="69"/>
      <c r="Z2800" s="69"/>
      <c r="AA2800" s="69"/>
      <c r="AB2800" s="69"/>
      <c r="AC2800" s="69"/>
      <c r="AD2800" s="69"/>
      <c r="AE2800" s="69"/>
      <c r="AF2800" s="69"/>
      <c r="AG2800" s="69"/>
      <c r="AH2800" s="69"/>
      <c r="AI2800" s="69"/>
      <c r="AJ2800" s="69"/>
      <c r="AK2800" s="69"/>
      <c r="AL2800" s="69"/>
      <c r="AM2800" s="69"/>
      <c r="AN2800" s="69"/>
      <c r="AO2800" s="69"/>
      <c r="AP2800" s="69"/>
      <c r="AQ2800" s="69"/>
      <c r="AR2800" s="69"/>
      <c r="AS2800" s="69"/>
      <c r="AT2800" s="69"/>
      <c r="AU2800" s="69"/>
      <c r="AV2800" s="69"/>
      <c r="AW2800" s="69"/>
      <c r="AX2800" s="69"/>
      <c r="AY2800" s="69"/>
      <c r="AZ2800" s="69"/>
      <c r="BA2800" s="69"/>
      <c r="BB2800" s="69"/>
      <c r="BC2800" s="69"/>
      <c r="BD2800" s="69"/>
      <c r="BE2800" s="69"/>
      <c r="BF2800" s="69"/>
      <c r="BG2800" s="69"/>
      <c r="BH2800" s="69"/>
      <c r="BI2800" s="69"/>
      <c r="BJ2800" s="69"/>
      <c r="BK2800" s="69"/>
      <c r="BL2800" s="69"/>
      <c r="BM2800" s="69"/>
      <c r="BN2800" s="69"/>
      <c r="BO2800" s="69"/>
      <c r="BP2800" s="69"/>
      <c r="BQ2800" s="69"/>
      <c r="BR2800" s="69"/>
      <c r="BS2800" s="69"/>
      <c r="BT2800" s="69"/>
      <c r="BU2800" s="69"/>
      <c r="BV2800" s="69"/>
      <c r="BW2800" s="69"/>
      <c r="BX2800" s="69"/>
      <c r="BY2800" s="69"/>
      <c r="BZ2800" s="69"/>
      <c r="CA2800" s="69"/>
      <c r="CB2800" s="69"/>
      <c r="CC2800" s="69"/>
      <c r="CD2800" s="69"/>
      <c r="CE2800" s="69"/>
      <c r="CF2800" s="69"/>
      <c r="CG2800" s="69"/>
      <c r="CH2800" s="69"/>
      <c r="CI2800" s="69"/>
      <c r="CJ2800" s="69"/>
      <c r="CK2800" s="69"/>
      <c r="CL2800" s="69"/>
      <c r="CM2800" s="69"/>
      <c r="CN2800" s="69"/>
      <c r="CO2800" s="69"/>
      <c r="CP2800" s="69"/>
      <c r="CQ2800" s="69"/>
      <c r="CR2800" s="69"/>
      <c r="CS2800" s="69"/>
      <c r="CT2800" s="69"/>
      <c r="CU2800" s="69"/>
      <c r="CV2800" s="69"/>
      <c r="CW2800" s="69"/>
      <c r="CX2800" s="69"/>
      <c r="CY2800" s="69"/>
      <c r="CZ2800" s="69"/>
      <c r="DA2800" s="69"/>
      <c r="DB2800" s="69"/>
      <c r="DC2800" s="69"/>
      <c r="DD2800" s="69"/>
      <c r="DE2800" s="69"/>
      <c r="DF2800" s="69"/>
      <c r="DG2800" s="69"/>
      <c r="DH2800" s="69"/>
      <c r="DI2800" s="69"/>
      <c r="DJ2800" s="69"/>
      <c r="DK2800" s="69"/>
      <c r="DL2800" s="69"/>
      <c r="DM2800" s="69"/>
      <c r="DN2800" s="69"/>
      <c r="DO2800" s="69"/>
      <c r="DP2800" s="69"/>
      <c r="DQ2800" s="69"/>
      <c r="DR2800" s="69"/>
      <c r="DS2800" s="69"/>
      <c r="DT2800" s="69"/>
      <c r="DU2800" s="69"/>
      <c r="DV2800" s="69"/>
      <c r="DW2800" s="69"/>
      <c r="DX2800" s="69"/>
      <c r="DY2800" s="69"/>
      <c r="DZ2800" s="69"/>
      <c r="EA2800" s="69"/>
      <c r="EB2800" s="69"/>
      <c r="EC2800" s="69"/>
      <c r="ED2800" s="69"/>
      <c r="EE2800" s="69"/>
      <c r="EF2800" s="69"/>
      <c r="EG2800" s="69"/>
      <c r="EH2800" s="69"/>
      <c r="EI2800" s="69"/>
      <c r="EJ2800" s="69"/>
      <c r="EK2800" s="69"/>
      <c r="EL2800" s="69"/>
      <c r="EM2800" s="69"/>
      <c r="EN2800" s="69"/>
      <c r="EO2800" s="69"/>
      <c r="EP2800" s="69"/>
      <c r="EQ2800" s="69"/>
      <c r="ER2800" s="69"/>
      <c r="ES2800" s="69"/>
      <c r="ET2800" s="69"/>
      <c r="EU2800" s="69"/>
      <c r="EV2800" s="69"/>
      <c r="EW2800" s="69"/>
      <c r="EX2800" s="69"/>
      <c r="EY2800" s="69"/>
      <c r="EZ2800" s="69"/>
      <c r="FA2800" s="69"/>
      <c r="FB2800" s="69"/>
      <c r="FC2800" s="69"/>
      <c r="FD2800" s="69"/>
      <c r="FE2800" s="69"/>
      <c r="FF2800" s="69"/>
      <c r="FG2800" s="69"/>
      <c r="FH2800" s="69"/>
      <c r="FI2800" s="69"/>
      <c r="FJ2800" s="69"/>
      <c r="FK2800" s="69"/>
      <c r="FL2800" s="69"/>
      <c r="FM2800" s="69"/>
      <c r="FN2800" s="69"/>
      <c r="FO2800" s="69"/>
      <c r="FP2800" s="69"/>
      <c r="FQ2800" s="69"/>
      <c r="FR2800" s="69"/>
      <c r="FS2800" s="69"/>
      <c r="FT2800" s="69"/>
      <c r="FU2800" s="69"/>
      <c r="FV2800" s="69"/>
      <c r="FW2800" s="69"/>
      <c r="FX2800" s="69"/>
      <c r="FY2800" s="69"/>
      <c r="FZ2800" s="69"/>
      <c r="GA2800" s="69"/>
      <c r="GB2800" s="69"/>
      <c r="GC2800" s="69"/>
      <c r="GD2800" s="69"/>
      <c r="GE2800" s="69"/>
      <c r="GF2800" s="69"/>
      <c r="GG2800" s="69"/>
      <c r="GH2800" s="69"/>
      <c r="GI2800" s="69"/>
      <c r="GJ2800" s="69"/>
      <c r="GK2800" s="69"/>
      <c r="GL2800" s="69"/>
      <c r="GM2800" s="69"/>
      <c r="GN2800" s="69"/>
      <c r="GO2800" s="69"/>
      <c r="GP2800" s="69"/>
      <c r="GQ2800" s="69"/>
      <c r="GR2800" s="69"/>
      <c r="GS2800" s="69"/>
      <c r="GT2800" s="69"/>
      <c r="GU2800" s="69"/>
      <c r="GV2800" s="69"/>
      <c r="GW2800" s="69"/>
      <c r="GX2800" s="69"/>
      <c r="GY2800" s="69"/>
      <c r="GZ2800" s="69"/>
      <c r="HA2800" s="69"/>
      <c r="HB2800" s="69"/>
      <c r="HC2800" s="69"/>
      <c r="HD2800" s="69"/>
      <c r="HE2800" s="69"/>
      <c r="HF2800" s="69"/>
      <c r="HG2800" s="69"/>
      <c r="HH2800" s="69"/>
      <c r="HI2800" s="69"/>
      <c r="HJ2800" s="69"/>
      <c r="HK2800" s="69"/>
      <c r="HL2800" s="69"/>
      <c r="HM2800" s="69"/>
      <c r="HN2800" s="69"/>
      <c r="HO2800" s="69"/>
      <c r="HP2800" s="69"/>
      <c r="HQ2800" s="69"/>
      <c r="HR2800" s="69"/>
      <c r="HS2800" s="69"/>
      <c r="HT2800" s="69"/>
      <c r="HU2800" s="69"/>
      <c r="HV2800" s="69"/>
      <c r="HW2800" s="69"/>
      <c r="HX2800" s="69"/>
      <c r="HY2800" s="69"/>
      <c r="HZ2800" s="69"/>
      <c r="IA2800" s="69"/>
      <c r="IB2800" s="69"/>
      <c r="IC2800" s="69"/>
      <c r="ID2800" s="69"/>
      <c r="IE2800" s="69"/>
      <c r="IF2800" s="69"/>
      <c r="IG2800" s="69"/>
      <c r="IH2800" s="69"/>
      <c r="II2800" s="69"/>
      <c r="IJ2800" s="69"/>
      <c r="IK2800" s="69"/>
      <c r="IL2800" s="69"/>
      <c r="IM2800" s="69"/>
      <c r="IN2800" s="69"/>
    </row>
    <row r="2801" spans="1:248" s="70" customFormat="1" ht="32.1" customHeight="1" x14ac:dyDescent="0.2">
      <c r="A2801" s="33" t="s">
        <v>1676</v>
      </c>
      <c r="B2801" s="83">
        <v>52474</v>
      </c>
      <c r="C2801" s="34" t="s">
        <v>1677</v>
      </c>
      <c r="D2801" s="314">
        <v>13800</v>
      </c>
      <c r="E2801" s="69"/>
      <c r="F2801" s="69"/>
      <c r="G2801" s="69"/>
      <c r="H2801" s="69"/>
      <c r="I2801" s="69"/>
      <c r="J2801" s="69"/>
      <c r="N2801" s="69"/>
      <c r="O2801" s="69"/>
      <c r="P2801" s="69"/>
      <c r="Q2801" s="69"/>
      <c r="R2801" s="69"/>
      <c r="S2801" s="69"/>
      <c r="T2801" s="69"/>
      <c r="U2801" s="69"/>
      <c r="V2801" s="69"/>
      <c r="W2801" s="69"/>
      <c r="X2801" s="69"/>
      <c r="Y2801" s="69"/>
      <c r="Z2801" s="69"/>
      <c r="AA2801" s="69"/>
      <c r="AB2801" s="69"/>
      <c r="AC2801" s="69"/>
      <c r="AD2801" s="69"/>
      <c r="AE2801" s="69"/>
      <c r="AF2801" s="69"/>
      <c r="AG2801" s="69"/>
      <c r="AH2801" s="69"/>
      <c r="AI2801" s="69"/>
      <c r="AJ2801" s="69"/>
      <c r="AK2801" s="69"/>
      <c r="AL2801" s="69"/>
      <c r="AM2801" s="69"/>
      <c r="AN2801" s="69"/>
      <c r="AO2801" s="69"/>
      <c r="AP2801" s="69"/>
      <c r="AQ2801" s="69"/>
      <c r="AR2801" s="69"/>
      <c r="AS2801" s="69"/>
      <c r="AT2801" s="69"/>
      <c r="AU2801" s="69"/>
      <c r="AV2801" s="69"/>
      <c r="AW2801" s="69"/>
      <c r="AX2801" s="69"/>
      <c r="AY2801" s="69"/>
      <c r="AZ2801" s="69"/>
      <c r="BA2801" s="69"/>
      <c r="BB2801" s="69"/>
      <c r="BC2801" s="69"/>
      <c r="BD2801" s="69"/>
      <c r="BE2801" s="69"/>
      <c r="BF2801" s="69"/>
      <c r="BG2801" s="69"/>
      <c r="BH2801" s="69"/>
      <c r="BI2801" s="69"/>
      <c r="BJ2801" s="69"/>
      <c r="BK2801" s="69"/>
      <c r="BL2801" s="69"/>
      <c r="BM2801" s="69"/>
      <c r="BN2801" s="69"/>
      <c r="BO2801" s="69"/>
      <c r="BP2801" s="69"/>
      <c r="BQ2801" s="69"/>
      <c r="BR2801" s="69"/>
      <c r="BS2801" s="69"/>
      <c r="BT2801" s="69"/>
      <c r="BU2801" s="69"/>
      <c r="BV2801" s="69"/>
      <c r="BW2801" s="69"/>
      <c r="BX2801" s="69"/>
      <c r="BY2801" s="69"/>
      <c r="BZ2801" s="69"/>
      <c r="CA2801" s="69"/>
      <c r="CB2801" s="69"/>
      <c r="CC2801" s="69"/>
      <c r="CD2801" s="69"/>
      <c r="CE2801" s="69"/>
      <c r="CF2801" s="69"/>
      <c r="CG2801" s="69"/>
      <c r="CH2801" s="69"/>
      <c r="CI2801" s="69"/>
      <c r="CJ2801" s="69"/>
      <c r="CK2801" s="69"/>
      <c r="CL2801" s="69"/>
      <c r="CM2801" s="69"/>
      <c r="CN2801" s="69"/>
      <c r="CO2801" s="69"/>
      <c r="CP2801" s="69"/>
      <c r="CQ2801" s="69"/>
      <c r="CR2801" s="69"/>
      <c r="CS2801" s="69"/>
      <c r="CT2801" s="69"/>
      <c r="CU2801" s="69"/>
      <c r="CV2801" s="69"/>
      <c r="CW2801" s="69"/>
      <c r="CX2801" s="69"/>
      <c r="CY2801" s="69"/>
      <c r="CZ2801" s="69"/>
      <c r="DA2801" s="69"/>
      <c r="DB2801" s="69"/>
      <c r="DC2801" s="69"/>
      <c r="DD2801" s="69"/>
      <c r="DE2801" s="69"/>
      <c r="DF2801" s="69"/>
      <c r="DG2801" s="69"/>
      <c r="DH2801" s="69"/>
      <c r="DI2801" s="69"/>
      <c r="DJ2801" s="69"/>
      <c r="DK2801" s="69"/>
      <c r="DL2801" s="69"/>
      <c r="DM2801" s="69"/>
      <c r="DN2801" s="69"/>
      <c r="DO2801" s="69"/>
      <c r="DP2801" s="69"/>
      <c r="DQ2801" s="69"/>
      <c r="DR2801" s="69"/>
      <c r="DS2801" s="69"/>
      <c r="DT2801" s="69"/>
      <c r="DU2801" s="69"/>
      <c r="DV2801" s="69"/>
      <c r="DW2801" s="69"/>
      <c r="DX2801" s="69"/>
      <c r="DY2801" s="69"/>
      <c r="DZ2801" s="69"/>
      <c r="EA2801" s="69"/>
      <c r="EB2801" s="69"/>
      <c r="EC2801" s="69"/>
      <c r="ED2801" s="69"/>
      <c r="EE2801" s="69"/>
      <c r="EF2801" s="69"/>
      <c r="EG2801" s="69"/>
      <c r="EH2801" s="69"/>
      <c r="EI2801" s="69"/>
      <c r="EJ2801" s="69"/>
      <c r="EK2801" s="69"/>
      <c r="EL2801" s="69"/>
      <c r="EM2801" s="69"/>
      <c r="EN2801" s="69"/>
      <c r="EO2801" s="69"/>
      <c r="EP2801" s="69"/>
      <c r="EQ2801" s="69"/>
      <c r="ER2801" s="69"/>
      <c r="ES2801" s="69"/>
      <c r="ET2801" s="69"/>
      <c r="EU2801" s="69"/>
      <c r="EV2801" s="69"/>
      <c r="EW2801" s="69"/>
      <c r="EX2801" s="69"/>
      <c r="EY2801" s="69"/>
      <c r="EZ2801" s="69"/>
      <c r="FA2801" s="69"/>
      <c r="FB2801" s="69"/>
      <c r="FC2801" s="69"/>
      <c r="FD2801" s="69"/>
      <c r="FE2801" s="69"/>
      <c r="FF2801" s="69"/>
      <c r="FG2801" s="69"/>
      <c r="FH2801" s="69"/>
      <c r="FI2801" s="69"/>
      <c r="FJ2801" s="69"/>
      <c r="FK2801" s="69"/>
      <c r="FL2801" s="69"/>
      <c r="FM2801" s="69"/>
      <c r="FN2801" s="69"/>
      <c r="FO2801" s="69"/>
      <c r="FP2801" s="69"/>
      <c r="FQ2801" s="69"/>
      <c r="FR2801" s="69"/>
      <c r="FS2801" s="69"/>
      <c r="FT2801" s="69"/>
      <c r="FU2801" s="69"/>
      <c r="FV2801" s="69"/>
      <c r="FW2801" s="69"/>
      <c r="FX2801" s="69"/>
      <c r="FY2801" s="69"/>
      <c r="FZ2801" s="69"/>
      <c r="GA2801" s="69"/>
      <c r="GB2801" s="69"/>
      <c r="GC2801" s="69"/>
      <c r="GD2801" s="69"/>
      <c r="GE2801" s="69"/>
      <c r="GF2801" s="69"/>
      <c r="GG2801" s="69"/>
      <c r="GH2801" s="69"/>
      <c r="GI2801" s="69"/>
      <c r="GJ2801" s="69"/>
      <c r="GK2801" s="69"/>
      <c r="GL2801" s="69"/>
      <c r="GM2801" s="69"/>
      <c r="GN2801" s="69"/>
      <c r="GO2801" s="69"/>
      <c r="GP2801" s="69"/>
      <c r="GQ2801" s="69"/>
      <c r="GR2801" s="69"/>
      <c r="GS2801" s="69"/>
      <c r="GT2801" s="69"/>
      <c r="GU2801" s="69"/>
      <c r="GV2801" s="69"/>
      <c r="GW2801" s="69"/>
      <c r="GX2801" s="69"/>
      <c r="GY2801" s="69"/>
      <c r="GZ2801" s="69"/>
      <c r="HA2801" s="69"/>
      <c r="HB2801" s="69"/>
      <c r="HC2801" s="69"/>
      <c r="HD2801" s="69"/>
      <c r="HE2801" s="69"/>
      <c r="HF2801" s="69"/>
      <c r="HG2801" s="69"/>
      <c r="HH2801" s="69"/>
      <c r="HI2801" s="69"/>
      <c r="HJ2801" s="69"/>
      <c r="HK2801" s="69"/>
      <c r="HL2801" s="69"/>
      <c r="HM2801" s="69"/>
      <c r="HN2801" s="69"/>
      <c r="HO2801" s="69"/>
      <c r="HP2801" s="69"/>
      <c r="HQ2801" s="69"/>
      <c r="HR2801" s="69"/>
      <c r="HS2801" s="69"/>
      <c r="HT2801" s="69"/>
      <c r="HU2801" s="69"/>
      <c r="HV2801" s="69"/>
      <c r="HW2801" s="69"/>
      <c r="HX2801" s="69"/>
      <c r="HY2801" s="69"/>
      <c r="HZ2801" s="69"/>
      <c r="IA2801" s="69"/>
      <c r="IB2801" s="69"/>
      <c r="IC2801" s="69"/>
      <c r="ID2801" s="69"/>
      <c r="IE2801" s="69"/>
      <c r="IF2801" s="69"/>
      <c r="IG2801" s="69"/>
      <c r="IH2801" s="69"/>
      <c r="II2801" s="69"/>
      <c r="IJ2801" s="69"/>
      <c r="IK2801" s="69"/>
      <c r="IL2801" s="69"/>
      <c r="IM2801" s="69"/>
      <c r="IN2801" s="69"/>
    </row>
    <row r="2802" spans="1:248" s="70" customFormat="1" ht="15.95" customHeight="1" x14ac:dyDescent="0.2">
      <c r="A2802" s="33" t="s">
        <v>1678</v>
      </c>
      <c r="B2802" s="83">
        <v>52475</v>
      </c>
      <c r="C2802" s="34" t="s">
        <v>1679</v>
      </c>
      <c r="D2802" s="314">
        <v>9300</v>
      </c>
      <c r="E2802" s="69"/>
      <c r="F2802" s="69"/>
      <c r="G2802" s="69"/>
      <c r="H2802" s="69"/>
      <c r="I2802" s="69"/>
      <c r="J2802" s="69"/>
      <c r="N2802" s="69"/>
      <c r="O2802" s="69"/>
      <c r="P2802" s="69"/>
      <c r="Q2802" s="69"/>
      <c r="R2802" s="69"/>
      <c r="S2802" s="69"/>
      <c r="T2802" s="69"/>
      <c r="U2802" s="69"/>
      <c r="V2802" s="69"/>
      <c r="W2802" s="69"/>
      <c r="X2802" s="69"/>
      <c r="Y2802" s="69"/>
      <c r="Z2802" s="69"/>
      <c r="AA2802" s="69"/>
      <c r="AB2802" s="69"/>
      <c r="AC2802" s="69"/>
      <c r="AD2802" s="69"/>
      <c r="AE2802" s="69"/>
      <c r="AF2802" s="69"/>
      <c r="AG2802" s="69"/>
      <c r="AH2802" s="69"/>
      <c r="AI2802" s="69"/>
      <c r="AJ2802" s="69"/>
      <c r="AK2802" s="69"/>
      <c r="AL2802" s="69"/>
      <c r="AM2802" s="69"/>
      <c r="AN2802" s="69"/>
      <c r="AO2802" s="69"/>
      <c r="AP2802" s="69"/>
      <c r="AQ2802" s="69"/>
      <c r="AR2802" s="69"/>
      <c r="AS2802" s="69"/>
      <c r="AT2802" s="69"/>
      <c r="AU2802" s="69"/>
      <c r="AV2802" s="69"/>
      <c r="AW2802" s="69"/>
      <c r="AX2802" s="69"/>
      <c r="AY2802" s="69"/>
      <c r="AZ2802" s="69"/>
      <c r="BA2802" s="69"/>
      <c r="BB2802" s="69"/>
      <c r="BC2802" s="69"/>
      <c r="BD2802" s="69"/>
      <c r="BE2802" s="69"/>
      <c r="BF2802" s="69"/>
      <c r="BG2802" s="69"/>
      <c r="BH2802" s="69"/>
      <c r="BI2802" s="69"/>
      <c r="BJ2802" s="69"/>
      <c r="BK2802" s="69"/>
      <c r="BL2802" s="69"/>
      <c r="BM2802" s="69"/>
      <c r="BN2802" s="69"/>
      <c r="BO2802" s="69"/>
      <c r="BP2802" s="69"/>
      <c r="BQ2802" s="69"/>
      <c r="BR2802" s="69"/>
      <c r="BS2802" s="69"/>
      <c r="BT2802" s="69"/>
      <c r="BU2802" s="69"/>
      <c r="BV2802" s="69"/>
      <c r="BW2802" s="69"/>
      <c r="BX2802" s="69"/>
      <c r="BY2802" s="69"/>
      <c r="BZ2802" s="69"/>
      <c r="CA2802" s="69"/>
      <c r="CB2802" s="69"/>
      <c r="CC2802" s="69"/>
      <c r="CD2802" s="69"/>
      <c r="CE2802" s="69"/>
      <c r="CF2802" s="69"/>
      <c r="CG2802" s="69"/>
      <c r="CH2802" s="69"/>
      <c r="CI2802" s="69"/>
      <c r="CJ2802" s="69"/>
      <c r="CK2802" s="69"/>
      <c r="CL2802" s="69"/>
      <c r="CM2802" s="69"/>
      <c r="CN2802" s="69"/>
      <c r="CO2802" s="69"/>
      <c r="CP2802" s="69"/>
      <c r="CQ2802" s="69"/>
      <c r="CR2802" s="69"/>
      <c r="CS2802" s="69"/>
      <c r="CT2802" s="69"/>
      <c r="CU2802" s="69"/>
      <c r="CV2802" s="69"/>
      <c r="CW2802" s="69"/>
      <c r="CX2802" s="69"/>
      <c r="CY2802" s="69"/>
      <c r="CZ2802" s="69"/>
      <c r="DA2802" s="69"/>
      <c r="DB2802" s="69"/>
      <c r="DC2802" s="69"/>
      <c r="DD2802" s="69"/>
      <c r="DE2802" s="69"/>
      <c r="DF2802" s="69"/>
      <c r="DG2802" s="69"/>
      <c r="DH2802" s="69"/>
      <c r="DI2802" s="69"/>
      <c r="DJ2802" s="69"/>
      <c r="DK2802" s="69"/>
      <c r="DL2802" s="69"/>
      <c r="DM2802" s="69"/>
      <c r="DN2802" s="69"/>
      <c r="DO2802" s="69"/>
      <c r="DP2802" s="69"/>
      <c r="DQ2802" s="69"/>
      <c r="DR2802" s="69"/>
      <c r="DS2802" s="69"/>
      <c r="DT2802" s="69"/>
      <c r="DU2802" s="69"/>
      <c r="DV2802" s="69"/>
      <c r="DW2802" s="69"/>
      <c r="DX2802" s="69"/>
      <c r="DY2802" s="69"/>
      <c r="DZ2802" s="69"/>
      <c r="EA2802" s="69"/>
      <c r="EB2802" s="69"/>
      <c r="EC2802" s="69"/>
      <c r="ED2802" s="69"/>
      <c r="EE2802" s="69"/>
      <c r="EF2802" s="69"/>
      <c r="EG2802" s="69"/>
      <c r="EH2802" s="69"/>
      <c r="EI2802" s="69"/>
      <c r="EJ2802" s="69"/>
      <c r="EK2802" s="69"/>
      <c r="EL2802" s="69"/>
      <c r="EM2802" s="69"/>
      <c r="EN2802" s="69"/>
      <c r="EO2802" s="69"/>
      <c r="EP2802" s="69"/>
      <c r="EQ2802" s="69"/>
      <c r="ER2802" s="69"/>
      <c r="ES2802" s="69"/>
      <c r="ET2802" s="69"/>
      <c r="EU2802" s="69"/>
      <c r="EV2802" s="69"/>
      <c r="EW2802" s="69"/>
      <c r="EX2802" s="69"/>
      <c r="EY2802" s="69"/>
      <c r="EZ2802" s="69"/>
      <c r="FA2802" s="69"/>
      <c r="FB2802" s="69"/>
      <c r="FC2802" s="69"/>
      <c r="FD2802" s="69"/>
      <c r="FE2802" s="69"/>
      <c r="FF2802" s="69"/>
      <c r="FG2802" s="69"/>
      <c r="FH2802" s="69"/>
      <c r="FI2802" s="69"/>
      <c r="FJ2802" s="69"/>
      <c r="FK2802" s="69"/>
      <c r="FL2802" s="69"/>
      <c r="FM2802" s="69"/>
      <c r="FN2802" s="69"/>
      <c r="FO2802" s="69"/>
      <c r="FP2802" s="69"/>
      <c r="FQ2802" s="69"/>
      <c r="FR2802" s="69"/>
      <c r="FS2802" s="69"/>
      <c r="FT2802" s="69"/>
      <c r="FU2802" s="69"/>
      <c r="FV2802" s="69"/>
      <c r="FW2802" s="69"/>
      <c r="FX2802" s="69"/>
      <c r="FY2802" s="69"/>
      <c r="FZ2802" s="69"/>
      <c r="GA2802" s="69"/>
      <c r="GB2802" s="69"/>
      <c r="GC2802" s="69"/>
      <c r="GD2802" s="69"/>
      <c r="GE2802" s="69"/>
      <c r="GF2802" s="69"/>
      <c r="GG2802" s="69"/>
      <c r="GH2802" s="69"/>
      <c r="GI2802" s="69"/>
      <c r="GJ2802" s="69"/>
      <c r="GK2802" s="69"/>
      <c r="GL2802" s="69"/>
      <c r="GM2802" s="69"/>
      <c r="GN2802" s="69"/>
      <c r="GO2802" s="69"/>
      <c r="GP2802" s="69"/>
      <c r="GQ2802" s="69"/>
      <c r="GR2802" s="69"/>
      <c r="GS2802" s="69"/>
      <c r="GT2802" s="69"/>
      <c r="GU2802" s="69"/>
      <c r="GV2802" s="69"/>
      <c r="GW2802" s="69"/>
      <c r="GX2802" s="69"/>
      <c r="GY2802" s="69"/>
      <c r="GZ2802" s="69"/>
      <c r="HA2802" s="69"/>
      <c r="HB2802" s="69"/>
      <c r="HC2802" s="69"/>
      <c r="HD2802" s="69"/>
      <c r="HE2802" s="69"/>
      <c r="HF2802" s="69"/>
      <c r="HG2802" s="69"/>
      <c r="HH2802" s="69"/>
      <c r="HI2802" s="69"/>
      <c r="HJ2802" s="69"/>
      <c r="HK2802" s="69"/>
      <c r="HL2802" s="69"/>
      <c r="HM2802" s="69"/>
      <c r="HN2802" s="69"/>
      <c r="HO2802" s="69"/>
      <c r="HP2802" s="69"/>
      <c r="HQ2802" s="69"/>
      <c r="HR2802" s="69"/>
      <c r="HS2802" s="69"/>
      <c r="HT2802" s="69"/>
      <c r="HU2802" s="69"/>
      <c r="HV2802" s="69"/>
      <c r="HW2802" s="69"/>
      <c r="HX2802" s="69"/>
      <c r="HY2802" s="69"/>
      <c r="HZ2802" s="69"/>
      <c r="IA2802" s="69"/>
      <c r="IB2802" s="69"/>
      <c r="IC2802" s="69"/>
      <c r="ID2802" s="69"/>
      <c r="IE2802" s="69"/>
      <c r="IF2802" s="69"/>
      <c r="IG2802" s="69"/>
      <c r="IH2802" s="69"/>
      <c r="II2802" s="69"/>
      <c r="IJ2802" s="69"/>
      <c r="IK2802" s="69"/>
      <c r="IL2802" s="69"/>
      <c r="IM2802" s="69"/>
      <c r="IN2802" s="69"/>
    </row>
    <row r="2803" spans="1:248" s="70" customFormat="1" ht="15.95" customHeight="1" x14ac:dyDescent="0.2">
      <c r="A2803" s="33" t="s">
        <v>1678</v>
      </c>
      <c r="B2803" s="83">
        <v>52476</v>
      </c>
      <c r="C2803" s="34" t="s">
        <v>1680</v>
      </c>
      <c r="D2803" s="314">
        <v>9550</v>
      </c>
      <c r="E2803" s="69"/>
      <c r="F2803" s="69"/>
      <c r="G2803" s="69"/>
      <c r="H2803" s="69"/>
      <c r="I2803" s="69"/>
      <c r="J2803" s="69"/>
      <c r="N2803" s="69"/>
      <c r="O2803" s="69"/>
      <c r="P2803" s="69"/>
      <c r="Q2803" s="69"/>
      <c r="R2803" s="69"/>
      <c r="S2803" s="69"/>
      <c r="T2803" s="69"/>
      <c r="U2803" s="69"/>
      <c r="V2803" s="69"/>
      <c r="W2803" s="69"/>
      <c r="X2803" s="69"/>
      <c r="Y2803" s="69"/>
      <c r="Z2803" s="69"/>
      <c r="AA2803" s="69"/>
      <c r="AB2803" s="69"/>
      <c r="AC2803" s="69"/>
      <c r="AD2803" s="69"/>
      <c r="AE2803" s="69"/>
      <c r="AF2803" s="69"/>
      <c r="AG2803" s="69"/>
      <c r="AH2803" s="69"/>
      <c r="AI2803" s="69"/>
      <c r="AJ2803" s="69"/>
      <c r="AK2803" s="69"/>
      <c r="AL2803" s="69"/>
      <c r="AM2803" s="69"/>
      <c r="AN2803" s="69"/>
      <c r="AO2803" s="69"/>
      <c r="AP2803" s="69"/>
      <c r="AQ2803" s="69"/>
      <c r="AR2803" s="69"/>
      <c r="AS2803" s="69"/>
      <c r="AT2803" s="69"/>
      <c r="AU2803" s="69"/>
      <c r="AV2803" s="69"/>
      <c r="AW2803" s="69"/>
      <c r="AX2803" s="69"/>
      <c r="AY2803" s="69"/>
      <c r="AZ2803" s="69"/>
      <c r="BA2803" s="69"/>
      <c r="BB2803" s="69"/>
      <c r="BC2803" s="69"/>
      <c r="BD2803" s="69"/>
      <c r="BE2803" s="69"/>
      <c r="BF2803" s="69"/>
      <c r="BG2803" s="69"/>
      <c r="BH2803" s="69"/>
      <c r="BI2803" s="69"/>
      <c r="BJ2803" s="69"/>
      <c r="BK2803" s="69"/>
      <c r="BL2803" s="69"/>
      <c r="BM2803" s="69"/>
      <c r="BN2803" s="69"/>
      <c r="BO2803" s="69"/>
      <c r="BP2803" s="69"/>
      <c r="BQ2803" s="69"/>
      <c r="BR2803" s="69"/>
      <c r="BS2803" s="69"/>
      <c r="BT2803" s="69"/>
      <c r="BU2803" s="69"/>
      <c r="BV2803" s="69"/>
      <c r="BW2803" s="69"/>
      <c r="BX2803" s="69"/>
      <c r="BY2803" s="69"/>
      <c r="BZ2803" s="69"/>
      <c r="CA2803" s="69"/>
      <c r="CB2803" s="69"/>
      <c r="CC2803" s="69"/>
      <c r="CD2803" s="69"/>
      <c r="CE2803" s="69"/>
      <c r="CF2803" s="69"/>
      <c r="CG2803" s="69"/>
      <c r="CH2803" s="69"/>
      <c r="CI2803" s="69"/>
      <c r="CJ2803" s="69"/>
      <c r="CK2803" s="69"/>
      <c r="CL2803" s="69"/>
      <c r="CM2803" s="69"/>
      <c r="CN2803" s="69"/>
      <c r="CO2803" s="69"/>
      <c r="CP2803" s="69"/>
      <c r="CQ2803" s="69"/>
      <c r="CR2803" s="69"/>
      <c r="CS2803" s="69"/>
      <c r="CT2803" s="69"/>
      <c r="CU2803" s="69"/>
      <c r="CV2803" s="69"/>
      <c r="CW2803" s="69"/>
      <c r="CX2803" s="69"/>
      <c r="CY2803" s="69"/>
      <c r="CZ2803" s="69"/>
      <c r="DA2803" s="69"/>
      <c r="DB2803" s="69"/>
      <c r="DC2803" s="69"/>
      <c r="DD2803" s="69"/>
      <c r="DE2803" s="69"/>
      <c r="DF2803" s="69"/>
      <c r="DG2803" s="69"/>
      <c r="DH2803" s="69"/>
      <c r="DI2803" s="69"/>
      <c r="DJ2803" s="69"/>
      <c r="DK2803" s="69"/>
      <c r="DL2803" s="69"/>
      <c r="DM2803" s="69"/>
      <c r="DN2803" s="69"/>
      <c r="DO2803" s="69"/>
      <c r="DP2803" s="69"/>
      <c r="DQ2803" s="69"/>
      <c r="DR2803" s="69"/>
      <c r="DS2803" s="69"/>
      <c r="DT2803" s="69"/>
      <c r="DU2803" s="69"/>
      <c r="DV2803" s="69"/>
      <c r="DW2803" s="69"/>
      <c r="DX2803" s="69"/>
      <c r="DY2803" s="69"/>
      <c r="DZ2803" s="69"/>
      <c r="EA2803" s="69"/>
      <c r="EB2803" s="69"/>
      <c r="EC2803" s="69"/>
      <c r="ED2803" s="69"/>
      <c r="EE2803" s="69"/>
      <c r="EF2803" s="69"/>
      <c r="EG2803" s="69"/>
      <c r="EH2803" s="69"/>
      <c r="EI2803" s="69"/>
      <c r="EJ2803" s="69"/>
      <c r="EK2803" s="69"/>
      <c r="EL2803" s="69"/>
      <c r="EM2803" s="69"/>
      <c r="EN2803" s="69"/>
      <c r="EO2803" s="69"/>
      <c r="EP2803" s="69"/>
      <c r="EQ2803" s="69"/>
      <c r="ER2803" s="69"/>
      <c r="ES2803" s="69"/>
      <c r="ET2803" s="69"/>
      <c r="EU2803" s="69"/>
      <c r="EV2803" s="69"/>
      <c r="EW2803" s="69"/>
      <c r="EX2803" s="69"/>
      <c r="EY2803" s="69"/>
      <c r="EZ2803" s="69"/>
      <c r="FA2803" s="69"/>
      <c r="FB2803" s="69"/>
      <c r="FC2803" s="69"/>
      <c r="FD2803" s="69"/>
      <c r="FE2803" s="69"/>
      <c r="FF2803" s="69"/>
      <c r="FG2803" s="69"/>
      <c r="FH2803" s="69"/>
      <c r="FI2803" s="69"/>
      <c r="FJ2803" s="69"/>
      <c r="FK2803" s="69"/>
      <c r="FL2803" s="69"/>
      <c r="FM2803" s="69"/>
      <c r="FN2803" s="69"/>
      <c r="FO2803" s="69"/>
      <c r="FP2803" s="69"/>
      <c r="FQ2803" s="69"/>
      <c r="FR2803" s="69"/>
      <c r="FS2803" s="69"/>
      <c r="FT2803" s="69"/>
      <c r="FU2803" s="69"/>
      <c r="FV2803" s="69"/>
      <c r="FW2803" s="69"/>
      <c r="FX2803" s="69"/>
      <c r="FY2803" s="69"/>
      <c r="FZ2803" s="69"/>
      <c r="GA2803" s="69"/>
      <c r="GB2803" s="69"/>
      <c r="GC2803" s="69"/>
      <c r="GD2803" s="69"/>
      <c r="GE2803" s="69"/>
      <c r="GF2803" s="69"/>
      <c r="GG2803" s="69"/>
      <c r="GH2803" s="69"/>
      <c r="GI2803" s="69"/>
      <c r="GJ2803" s="69"/>
      <c r="GK2803" s="69"/>
      <c r="GL2803" s="69"/>
      <c r="GM2803" s="69"/>
      <c r="GN2803" s="69"/>
      <c r="GO2803" s="69"/>
      <c r="GP2803" s="69"/>
      <c r="GQ2803" s="69"/>
      <c r="GR2803" s="69"/>
      <c r="GS2803" s="69"/>
      <c r="GT2803" s="69"/>
      <c r="GU2803" s="69"/>
      <c r="GV2803" s="69"/>
      <c r="GW2803" s="69"/>
      <c r="GX2803" s="69"/>
      <c r="GY2803" s="69"/>
      <c r="GZ2803" s="69"/>
      <c r="HA2803" s="69"/>
      <c r="HB2803" s="69"/>
      <c r="HC2803" s="69"/>
      <c r="HD2803" s="69"/>
      <c r="HE2803" s="69"/>
      <c r="HF2803" s="69"/>
      <c r="HG2803" s="69"/>
      <c r="HH2803" s="69"/>
      <c r="HI2803" s="69"/>
      <c r="HJ2803" s="69"/>
      <c r="HK2803" s="69"/>
      <c r="HL2803" s="69"/>
      <c r="HM2803" s="69"/>
      <c r="HN2803" s="69"/>
      <c r="HO2803" s="69"/>
      <c r="HP2803" s="69"/>
      <c r="HQ2803" s="69"/>
      <c r="HR2803" s="69"/>
      <c r="HS2803" s="69"/>
      <c r="HT2803" s="69"/>
      <c r="HU2803" s="69"/>
      <c r="HV2803" s="69"/>
      <c r="HW2803" s="69"/>
      <c r="HX2803" s="69"/>
      <c r="HY2803" s="69"/>
      <c r="HZ2803" s="69"/>
      <c r="IA2803" s="69"/>
      <c r="IB2803" s="69"/>
      <c r="IC2803" s="69"/>
      <c r="ID2803" s="69"/>
      <c r="IE2803" s="69"/>
      <c r="IF2803" s="69"/>
      <c r="IG2803" s="69"/>
      <c r="IH2803" s="69"/>
      <c r="II2803" s="69"/>
      <c r="IJ2803" s="69"/>
      <c r="IK2803" s="69"/>
      <c r="IL2803" s="69"/>
      <c r="IM2803" s="69"/>
      <c r="IN2803" s="69"/>
    </row>
    <row r="2804" spans="1:248" s="70" customFormat="1" ht="15.95" customHeight="1" x14ac:dyDescent="0.2">
      <c r="A2804" s="112" t="s">
        <v>1678</v>
      </c>
      <c r="B2804" s="83">
        <v>52477</v>
      </c>
      <c r="C2804" s="52" t="s">
        <v>1681</v>
      </c>
      <c r="D2804" s="314">
        <v>12400</v>
      </c>
      <c r="E2804" s="69"/>
      <c r="F2804" s="69"/>
      <c r="G2804" s="69"/>
      <c r="H2804" s="69"/>
      <c r="I2804" s="69"/>
      <c r="J2804" s="69"/>
      <c r="N2804" s="69"/>
      <c r="O2804" s="69"/>
      <c r="P2804" s="69"/>
      <c r="Q2804" s="69"/>
      <c r="R2804" s="69"/>
      <c r="S2804" s="69"/>
      <c r="T2804" s="69"/>
      <c r="U2804" s="69"/>
      <c r="V2804" s="69"/>
      <c r="W2804" s="69"/>
      <c r="X2804" s="69"/>
      <c r="Y2804" s="69"/>
      <c r="Z2804" s="69"/>
      <c r="AA2804" s="69"/>
      <c r="AB2804" s="69"/>
      <c r="AC2804" s="69"/>
      <c r="AD2804" s="69"/>
      <c r="AE2804" s="69"/>
      <c r="AF2804" s="69"/>
      <c r="AG2804" s="69"/>
      <c r="AH2804" s="69"/>
      <c r="AI2804" s="69"/>
      <c r="AJ2804" s="69"/>
      <c r="AK2804" s="69"/>
      <c r="AL2804" s="69"/>
      <c r="AM2804" s="69"/>
      <c r="AN2804" s="69"/>
      <c r="AO2804" s="69"/>
      <c r="AP2804" s="69"/>
      <c r="AQ2804" s="69"/>
      <c r="AR2804" s="69"/>
      <c r="AS2804" s="69"/>
      <c r="AT2804" s="69"/>
      <c r="AU2804" s="69"/>
      <c r="AV2804" s="69"/>
      <c r="AW2804" s="69"/>
      <c r="AX2804" s="69"/>
      <c r="AY2804" s="69"/>
      <c r="AZ2804" s="69"/>
      <c r="BA2804" s="69"/>
      <c r="BB2804" s="69"/>
      <c r="BC2804" s="69"/>
      <c r="BD2804" s="69"/>
      <c r="BE2804" s="69"/>
      <c r="BF2804" s="69"/>
      <c r="BG2804" s="69"/>
      <c r="BH2804" s="69"/>
      <c r="BI2804" s="69"/>
      <c r="BJ2804" s="69"/>
      <c r="BK2804" s="69"/>
      <c r="BL2804" s="69"/>
      <c r="BM2804" s="69"/>
      <c r="BN2804" s="69"/>
      <c r="BO2804" s="69"/>
      <c r="BP2804" s="69"/>
      <c r="BQ2804" s="69"/>
      <c r="BR2804" s="69"/>
      <c r="BS2804" s="69"/>
      <c r="BT2804" s="69"/>
      <c r="BU2804" s="69"/>
      <c r="BV2804" s="69"/>
      <c r="BW2804" s="69"/>
      <c r="BX2804" s="69"/>
      <c r="BY2804" s="69"/>
      <c r="BZ2804" s="69"/>
      <c r="CA2804" s="69"/>
      <c r="CB2804" s="69"/>
      <c r="CC2804" s="69"/>
      <c r="CD2804" s="69"/>
      <c r="CE2804" s="69"/>
      <c r="CF2804" s="69"/>
      <c r="CG2804" s="69"/>
      <c r="CH2804" s="69"/>
      <c r="CI2804" s="69"/>
      <c r="CJ2804" s="69"/>
      <c r="CK2804" s="69"/>
      <c r="CL2804" s="69"/>
      <c r="CM2804" s="69"/>
      <c r="CN2804" s="69"/>
      <c r="CO2804" s="69"/>
      <c r="CP2804" s="69"/>
      <c r="CQ2804" s="69"/>
      <c r="CR2804" s="69"/>
      <c r="CS2804" s="69"/>
      <c r="CT2804" s="69"/>
      <c r="CU2804" s="69"/>
      <c r="CV2804" s="69"/>
      <c r="CW2804" s="69"/>
      <c r="CX2804" s="69"/>
      <c r="CY2804" s="69"/>
      <c r="CZ2804" s="69"/>
      <c r="DA2804" s="69"/>
      <c r="DB2804" s="69"/>
      <c r="DC2804" s="69"/>
      <c r="DD2804" s="69"/>
      <c r="DE2804" s="69"/>
      <c r="DF2804" s="69"/>
      <c r="DG2804" s="69"/>
      <c r="DH2804" s="69"/>
      <c r="DI2804" s="69"/>
      <c r="DJ2804" s="69"/>
      <c r="DK2804" s="69"/>
      <c r="DL2804" s="69"/>
      <c r="DM2804" s="69"/>
      <c r="DN2804" s="69"/>
      <c r="DO2804" s="69"/>
      <c r="DP2804" s="69"/>
      <c r="DQ2804" s="69"/>
      <c r="DR2804" s="69"/>
      <c r="DS2804" s="69"/>
      <c r="DT2804" s="69"/>
      <c r="DU2804" s="69"/>
      <c r="DV2804" s="69"/>
      <c r="DW2804" s="69"/>
      <c r="DX2804" s="69"/>
      <c r="DY2804" s="69"/>
      <c r="DZ2804" s="69"/>
      <c r="EA2804" s="69"/>
      <c r="EB2804" s="69"/>
      <c r="EC2804" s="69"/>
      <c r="ED2804" s="69"/>
      <c r="EE2804" s="69"/>
      <c r="EF2804" s="69"/>
      <c r="EG2804" s="69"/>
      <c r="EH2804" s="69"/>
      <c r="EI2804" s="69"/>
      <c r="EJ2804" s="69"/>
      <c r="EK2804" s="69"/>
      <c r="EL2804" s="69"/>
      <c r="EM2804" s="69"/>
      <c r="EN2804" s="69"/>
      <c r="EO2804" s="69"/>
      <c r="EP2804" s="69"/>
      <c r="EQ2804" s="69"/>
      <c r="ER2804" s="69"/>
      <c r="ES2804" s="69"/>
      <c r="ET2804" s="69"/>
      <c r="EU2804" s="69"/>
      <c r="EV2804" s="69"/>
      <c r="EW2804" s="69"/>
      <c r="EX2804" s="69"/>
      <c r="EY2804" s="69"/>
      <c r="EZ2804" s="69"/>
      <c r="FA2804" s="69"/>
      <c r="FB2804" s="69"/>
      <c r="FC2804" s="69"/>
      <c r="FD2804" s="69"/>
      <c r="FE2804" s="69"/>
      <c r="FF2804" s="69"/>
      <c r="FG2804" s="69"/>
      <c r="FH2804" s="69"/>
      <c r="FI2804" s="69"/>
      <c r="FJ2804" s="69"/>
      <c r="FK2804" s="69"/>
      <c r="FL2804" s="69"/>
      <c r="FM2804" s="69"/>
      <c r="FN2804" s="69"/>
      <c r="FO2804" s="69"/>
      <c r="FP2804" s="69"/>
      <c r="FQ2804" s="69"/>
      <c r="FR2804" s="69"/>
      <c r="FS2804" s="69"/>
      <c r="FT2804" s="69"/>
      <c r="FU2804" s="69"/>
      <c r="FV2804" s="69"/>
      <c r="FW2804" s="69"/>
      <c r="FX2804" s="69"/>
      <c r="FY2804" s="69"/>
      <c r="FZ2804" s="69"/>
      <c r="GA2804" s="69"/>
      <c r="GB2804" s="69"/>
      <c r="GC2804" s="69"/>
      <c r="GD2804" s="69"/>
      <c r="GE2804" s="69"/>
      <c r="GF2804" s="69"/>
      <c r="GG2804" s="69"/>
      <c r="GH2804" s="69"/>
      <c r="GI2804" s="69"/>
      <c r="GJ2804" s="69"/>
      <c r="GK2804" s="69"/>
      <c r="GL2804" s="69"/>
      <c r="GM2804" s="69"/>
      <c r="GN2804" s="69"/>
      <c r="GO2804" s="69"/>
      <c r="GP2804" s="69"/>
      <c r="GQ2804" s="69"/>
      <c r="GR2804" s="69"/>
      <c r="GS2804" s="69"/>
      <c r="GT2804" s="69"/>
      <c r="GU2804" s="69"/>
      <c r="GV2804" s="69"/>
      <c r="GW2804" s="69"/>
      <c r="GX2804" s="69"/>
      <c r="GY2804" s="69"/>
      <c r="GZ2804" s="69"/>
      <c r="HA2804" s="69"/>
      <c r="HB2804" s="69"/>
      <c r="HC2804" s="69"/>
      <c r="HD2804" s="69"/>
      <c r="HE2804" s="69"/>
      <c r="HF2804" s="69"/>
      <c r="HG2804" s="69"/>
      <c r="HH2804" s="69"/>
      <c r="HI2804" s="69"/>
      <c r="HJ2804" s="69"/>
      <c r="HK2804" s="69"/>
      <c r="HL2804" s="69"/>
      <c r="HM2804" s="69"/>
      <c r="HN2804" s="69"/>
      <c r="HO2804" s="69"/>
      <c r="HP2804" s="69"/>
      <c r="HQ2804" s="69"/>
      <c r="HR2804" s="69"/>
      <c r="HS2804" s="69"/>
      <c r="HT2804" s="69"/>
      <c r="HU2804" s="69"/>
      <c r="HV2804" s="69"/>
      <c r="HW2804" s="69"/>
      <c r="HX2804" s="69"/>
      <c r="HY2804" s="69"/>
      <c r="HZ2804" s="69"/>
      <c r="IA2804" s="69"/>
      <c r="IB2804" s="69"/>
      <c r="IC2804" s="69"/>
      <c r="ID2804" s="69"/>
      <c r="IE2804" s="69"/>
      <c r="IF2804" s="69"/>
      <c r="IG2804" s="69"/>
      <c r="IH2804" s="69"/>
      <c r="II2804" s="69"/>
      <c r="IJ2804" s="69"/>
      <c r="IK2804" s="69"/>
      <c r="IL2804" s="69"/>
      <c r="IM2804" s="69"/>
      <c r="IN2804" s="69"/>
    </row>
    <row r="2805" spans="1:248" s="70" customFormat="1" ht="15.95" customHeight="1" x14ac:dyDescent="0.2">
      <c r="A2805" s="112" t="s">
        <v>1678</v>
      </c>
      <c r="B2805" s="83">
        <v>52478</v>
      </c>
      <c r="C2805" s="52" t="s">
        <v>1682</v>
      </c>
      <c r="D2805" s="314">
        <v>16600</v>
      </c>
      <c r="E2805" s="69"/>
      <c r="F2805" s="69"/>
      <c r="G2805" s="69"/>
      <c r="H2805" s="69"/>
      <c r="I2805" s="69"/>
      <c r="J2805" s="69"/>
      <c r="N2805" s="69"/>
      <c r="O2805" s="69"/>
      <c r="P2805" s="69"/>
      <c r="Q2805" s="69"/>
      <c r="R2805" s="69"/>
      <c r="S2805" s="69"/>
      <c r="T2805" s="69"/>
      <c r="U2805" s="69"/>
      <c r="V2805" s="69"/>
      <c r="W2805" s="69"/>
      <c r="X2805" s="69"/>
      <c r="Y2805" s="69"/>
      <c r="Z2805" s="69"/>
      <c r="AA2805" s="69"/>
      <c r="AB2805" s="69"/>
      <c r="AC2805" s="69"/>
      <c r="AD2805" s="69"/>
      <c r="AE2805" s="69"/>
      <c r="AF2805" s="69"/>
      <c r="AG2805" s="69"/>
      <c r="AH2805" s="69"/>
      <c r="AI2805" s="69"/>
      <c r="AJ2805" s="69"/>
      <c r="AK2805" s="69"/>
      <c r="AL2805" s="69"/>
      <c r="AM2805" s="69"/>
      <c r="AN2805" s="69"/>
      <c r="AO2805" s="69"/>
      <c r="AP2805" s="69"/>
      <c r="AQ2805" s="69"/>
      <c r="AR2805" s="69"/>
      <c r="AS2805" s="69"/>
      <c r="AT2805" s="69"/>
      <c r="AU2805" s="69"/>
      <c r="AV2805" s="69"/>
      <c r="AW2805" s="69"/>
      <c r="AX2805" s="69"/>
      <c r="AY2805" s="69"/>
      <c r="AZ2805" s="69"/>
      <c r="BA2805" s="69"/>
      <c r="BB2805" s="69"/>
      <c r="BC2805" s="69"/>
      <c r="BD2805" s="69"/>
      <c r="BE2805" s="69"/>
      <c r="BF2805" s="69"/>
      <c r="BG2805" s="69"/>
      <c r="BH2805" s="69"/>
      <c r="BI2805" s="69"/>
      <c r="BJ2805" s="69"/>
      <c r="BK2805" s="69"/>
      <c r="BL2805" s="69"/>
      <c r="BM2805" s="69"/>
      <c r="BN2805" s="69"/>
      <c r="BO2805" s="69"/>
      <c r="BP2805" s="69"/>
      <c r="BQ2805" s="69"/>
      <c r="BR2805" s="69"/>
      <c r="BS2805" s="69"/>
      <c r="BT2805" s="69"/>
      <c r="BU2805" s="69"/>
      <c r="BV2805" s="69"/>
      <c r="BW2805" s="69"/>
      <c r="BX2805" s="69"/>
      <c r="BY2805" s="69"/>
      <c r="BZ2805" s="69"/>
      <c r="CA2805" s="69"/>
      <c r="CB2805" s="69"/>
      <c r="CC2805" s="69"/>
      <c r="CD2805" s="69"/>
      <c r="CE2805" s="69"/>
      <c r="CF2805" s="69"/>
      <c r="CG2805" s="69"/>
      <c r="CH2805" s="69"/>
      <c r="CI2805" s="69"/>
      <c r="CJ2805" s="69"/>
      <c r="CK2805" s="69"/>
      <c r="CL2805" s="69"/>
      <c r="CM2805" s="69"/>
      <c r="CN2805" s="69"/>
      <c r="CO2805" s="69"/>
      <c r="CP2805" s="69"/>
      <c r="CQ2805" s="69"/>
      <c r="CR2805" s="69"/>
      <c r="CS2805" s="69"/>
      <c r="CT2805" s="69"/>
      <c r="CU2805" s="69"/>
      <c r="CV2805" s="69"/>
      <c r="CW2805" s="69"/>
      <c r="CX2805" s="69"/>
      <c r="CY2805" s="69"/>
      <c r="CZ2805" s="69"/>
      <c r="DA2805" s="69"/>
      <c r="DB2805" s="69"/>
      <c r="DC2805" s="69"/>
      <c r="DD2805" s="69"/>
      <c r="DE2805" s="69"/>
      <c r="DF2805" s="69"/>
      <c r="DG2805" s="69"/>
      <c r="DH2805" s="69"/>
      <c r="DI2805" s="69"/>
      <c r="DJ2805" s="69"/>
      <c r="DK2805" s="69"/>
      <c r="DL2805" s="69"/>
      <c r="DM2805" s="69"/>
      <c r="DN2805" s="69"/>
      <c r="DO2805" s="69"/>
      <c r="DP2805" s="69"/>
      <c r="DQ2805" s="69"/>
      <c r="DR2805" s="69"/>
      <c r="DS2805" s="69"/>
      <c r="DT2805" s="69"/>
      <c r="DU2805" s="69"/>
      <c r="DV2805" s="69"/>
      <c r="DW2805" s="69"/>
      <c r="DX2805" s="69"/>
      <c r="DY2805" s="69"/>
      <c r="DZ2805" s="69"/>
      <c r="EA2805" s="69"/>
      <c r="EB2805" s="69"/>
      <c r="EC2805" s="69"/>
      <c r="ED2805" s="69"/>
      <c r="EE2805" s="69"/>
      <c r="EF2805" s="69"/>
      <c r="EG2805" s="69"/>
      <c r="EH2805" s="69"/>
      <c r="EI2805" s="69"/>
      <c r="EJ2805" s="69"/>
      <c r="EK2805" s="69"/>
      <c r="EL2805" s="69"/>
      <c r="EM2805" s="69"/>
      <c r="EN2805" s="69"/>
      <c r="EO2805" s="69"/>
      <c r="EP2805" s="69"/>
      <c r="EQ2805" s="69"/>
      <c r="ER2805" s="69"/>
      <c r="ES2805" s="69"/>
      <c r="ET2805" s="69"/>
      <c r="EU2805" s="69"/>
      <c r="EV2805" s="69"/>
      <c r="EW2805" s="69"/>
      <c r="EX2805" s="69"/>
      <c r="EY2805" s="69"/>
      <c r="EZ2805" s="69"/>
      <c r="FA2805" s="69"/>
      <c r="FB2805" s="69"/>
      <c r="FC2805" s="69"/>
      <c r="FD2805" s="69"/>
      <c r="FE2805" s="69"/>
      <c r="FF2805" s="69"/>
      <c r="FG2805" s="69"/>
      <c r="FH2805" s="69"/>
      <c r="FI2805" s="69"/>
      <c r="FJ2805" s="69"/>
      <c r="FK2805" s="69"/>
      <c r="FL2805" s="69"/>
      <c r="FM2805" s="69"/>
      <c r="FN2805" s="69"/>
      <c r="FO2805" s="69"/>
      <c r="FP2805" s="69"/>
      <c r="FQ2805" s="69"/>
      <c r="FR2805" s="69"/>
      <c r="FS2805" s="69"/>
      <c r="FT2805" s="69"/>
      <c r="FU2805" s="69"/>
      <c r="FV2805" s="69"/>
      <c r="FW2805" s="69"/>
      <c r="FX2805" s="69"/>
      <c r="FY2805" s="69"/>
      <c r="FZ2805" s="69"/>
      <c r="GA2805" s="69"/>
      <c r="GB2805" s="69"/>
      <c r="GC2805" s="69"/>
      <c r="GD2805" s="69"/>
      <c r="GE2805" s="69"/>
      <c r="GF2805" s="69"/>
      <c r="GG2805" s="69"/>
      <c r="GH2805" s="69"/>
      <c r="GI2805" s="69"/>
      <c r="GJ2805" s="69"/>
      <c r="GK2805" s="69"/>
      <c r="GL2805" s="69"/>
      <c r="GM2805" s="69"/>
      <c r="GN2805" s="69"/>
      <c r="GO2805" s="69"/>
      <c r="GP2805" s="69"/>
      <c r="GQ2805" s="69"/>
      <c r="GR2805" s="69"/>
      <c r="GS2805" s="69"/>
      <c r="GT2805" s="69"/>
      <c r="GU2805" s="69"/>
      <c r="GV2805" s="69"/>
      <c r="GW2805" s="69"/>
      <c r="GX2805" s="69"/>
      <c r="GY2805" s="69"/>
      <c r="GZ2805" s="69"/>
      <c r="HA2805" s="69"/>
      <c r="HB2805" s="69"/>
      <c r="HC2805" s="69"/>
      <c r="HD2805" s="69"/>
      <c r="HE2805" s="69"/>
      <c r="HF2805" s="69"/>
      <c r="HG2805" s="69"/>
      <c r="HH2805" s="69"/>
      <c r="HI2805" s="69"/>
      <c r="HJ2805" s="69"/>
      <c r="HK2805" s="69"/>
      <c r="HL2805" s="69"/>
      <c r="HM2805" s="69"/>
      <c r="HN2805" s="69"/>
      <c r="HO2805" s="69"/>
      <c r="HP2805" s="69"/>
      <c r="HQ2805" s="69"/>
      <c r="HR2805" s="69"/>
      <c r="HS2805" s="69"/>
      <c r="HT2805" s="69"/>
      <c r="HU2805" s="69"/>
      <c r="HV2805" s="69"/>
      <c r="HW2805" s="69"/>
      <c r="HX2805" s="69"/>
      <c r="HY2805" s="69"/>
      <c r="HZ2805" s="69"/>
      <c r="IA2805" s="69"/>
      <c r="IB2805" s="69"/>
      <c r="IC2805" s="69"/>
      <c r="ID2805" s="69"/>
      <c r="IE2805" s="69"/>
      <c r="IF2805" s="69"/>
      <c r="IG2805" s="69"/>
      <c r="IH2805" s="69"/>
      <c r="II2805" s="69"/>
      <c r="IJ2805" s="69"/>
      <c r="IK2805" s="69"/>
      <c r="IL2805" s="69"/>
      <c r="IM2805" s="69"/>
      <c r="IN2805" s="69"/>
    </row>
    <row r="2806" spans="1:248" s="70" customFormat="1" ht="15.95" customHeight="1" x14ac:dyDescent="0.2">
      <c r="A2806" s="112" t="s">
        <v>1678</v>
      </c>
      <c r="B2806" s="83">
        <v>52479</v>
      </c>
      <c r="C2806" s="52" t="s">
        <v>1683</v>
      </c>
      <c r="D2806" s="314">
        <v>16600</v>
      </c>
      <c r="E2806" s="69"/>
      <c r="F2806" s="69"/>
      <c r="G2806" s="69"/>
      <c r="H2806" s="69"/>
      <c r="I2806" s="69"/>
      <c r="J2806" s="69"/>
      <c r="N2806" s="69"/>
      <c r="O2806" s="69"/>
      <c r="P2806" s="69"/>
      <c r="Q2806" s="69"/>
      <c r="R2806" s="69"/>
      <c r="S2806" s="69"/>
      <c r="T2806" s="69"/>
      <c r="U2806" s="69"/>
      <c r="V2806" s="69"/>
      <c r="W2806" s="69"/>
      <c r="X2806" s="69"/>
      <c r="Y2806" s="69"/>
      <c r="Z2806" s="69"/>
      <c r="AA2806" s="69"/>
      <c r="AB2806" s="69"/>
      <c r="AC2806" s="69"/>
      <c r="AD2806" s="69"/>
      <c r="AE2806" s="69"/>
      <c r="AF2806" s="69"/>
      <c r="AG2806" s="69"/>
      <c r="AH2806" s="69"/>
      <c r="AI2806" s="69"/>
      <c r="AJ2806" s="69"/>
      <c r="AK2806" s="69"/>
      <c r="AL2806" s="69"/>
      <c r="AM2806" s="69"/>
      <c r="AN2806" s="69"/>
      <c r="AO2806" s="69"/>
      <c r="AP2806" s="69"/>
      <c r="AQ2806" s="69"/>
      <c r="AR2806" s="69"/>
      <c r="AS2806" s="69"/>
      <c r="AT2806" s="69"/>
      <c r="AU2806" s="69"/>
      <c r="AV2806" s="69"/>
      <c r="AW2806" s="69"/>
      <c r="AX2806" s="69"/>
      <c r="AY2806" s="69"/>
      <c r="AZ2806" s="69"/>
      <c r="BA2806" s="69"/>
      <c r="BB2806" s="69"/>
      <c r="BC2806" s="69"/>
      <c r="BD2806" s="69"/>
      <c r="BE2806" s="69"/>
      <c r="BF2806" s="69"/>
      <c r="BG2806" s="69"/>
      <c r="BH2806" s="69"/>
      <c r="BI2806" s="69"/>
      <c r="BJ2806" s="69"/>
      <c r="BK2806" s="69"/>
      <c r="BL2806" s="69"/>
      <c r="BM2806" s="69"/>
      <c r="BN2806" s="69"/>
      <c r="BO2806" s="69"/>
      <c r="BP2806" s="69"/>
      <c r="BQ2806" s="69"/>
      <c r="BR2806" s="69"/>
      <c r="BS2806" s="69"/>
      <c r="BT2806" s="69"/>
      <c r="BU2806" s="69"/>
      <c r="BV2806" s="69"/>
      <c r="BW2806" s="69"/>
      <c r="BX2806" s="69"/>
      <c r="BY2806" s="69"/>
      <c r="BZ2806" s="69"/>
      <c r="CA2806" s="69"/>
      <c r="CB2806" s="69"/>
      <c r="CC2806" s="69"/>
      <c r="CD2806" s="69"/>
      <c r="CE2806" s="69"/>
      <c r="CF2806" s="69"/>
      <c r="CG2806" s="69"/>
      <c r="CH2806" s="69"/>
      <c r="CI2806" s="69"/>
      <c r="CJ2806" s="69"/>
      <c r="CK2806" s="69"/>
      <c r="CL2806" s="69"/>
      <c r="CM2806" s="69"/>
      <c r="CN2806" s="69"/>
      <c r="CO2806" s="69"/>
      <c r="CP2806" s="69"/>
      <c r="CQ2806" s="69"/>
      <c r="CR2806" s="69"/>
      <c r="CS2806" s="69"/>
      <c r="CT2806" s="69"/>
      <c r="CU2806" s="69"/>
      <c r="CV2806" s="69"/>
      <c r="CW2806" s="69"/>
      <c r="CX2806" s="69"/>
      <c r="CY2806" s="69"/>
      <c r="CZ2806" s="69"/>
      <c r="DA2806" s="69"/>
      <c r="DB2806" s="69"/>
      <c r="DC2806" s="69"/>
      <c r="DD2806" s="69"/>
      <c r="DE2806" s="69"/>
      <c r="DF2806" s="69"/>
      <c r="DG2806" s="69"/>
      <c r="DH2806" s="69"/>
      <c r="DI2806" s="69"/>
      <c r="DJ2806" s="69"/>
      <c r="DK2806" s="69"/>
      <c r="DL2806" s="69"/>
      <c r="DM2806" s="69"/>
      <c r="DN2806" s="69"/>
      <c r="DO2806" s="69"/>
      <c r="DP2806" s="69"/>
      <c r="DQ2806" s="69"/>
      <c r="DR2806" s="69"/>
      <c r="DS2806" s="69"/>
      <c r="DT2806" s="69"/>
      <c r="DU2806" s="69"/>
      <c r="DV2806" s="69"/>
      <c r="DW2806" s="69"/>
      <c r="DX2806" s="69"/>
      <c r="DY2806" s="69"/>
      <c r="DZ2806" s="69"/>
      <c r="EA2806" s="69"/>
      <c r="EB2806" s="69"/>
      <c r="EC2806" s="69"/>
      <c r="ED2806" s="69"/>
      <c r="EE2806" s="69"/>
      <c r="EF2806" s="69"/>
      <c r="EG2806" s="69"/>
      <c r="EH2806" s="69"/>
      <c r="EI2806" s="69"/>
      <c r="EJ2806" s="69"/>
      <c r="EK2806" s="69"/>
      <c r="EL2806" s="69"/>
      <c r="EM2806" s="69"/>
      <c r="EN2806" s="69"/>
      <c r="EO2806" s="69"/>
      <c r="EP2806" s="69"/>
      <c r="EQ2806" s="69"/>
      <c r="ER2806" s="69"/>
      <c r="ES2806" s="69"/>
      <c r="ET2806" s="69"/>
      <c r="EU2806" s="69"/>
      <c r="EV2806" s="69"/>
      <c r="EW2806" s="69"/>
      <c r="EX2806" s="69"/>
      <c r="EY2806" s="69"/>
      <c r="EZ2806" s="69"/>
      <c r="FA2806" s="69"/>
      <c r="FB2806" s="69"/>
      <c r="FC2806" s="69"/>
      <c r="FD2806" s="69"/>
      <c r="FE2806" s="69"/>
      <c r="FF2806" s="69"/>
      <c r="FG2806" s="69"/>
      <c r="FH2806" s="69"/>
      <c r="FI2806" s="69"/>
      <c r="FJ2806" s="69"/>
      <c r="FK2806" s="69"/>
      <c r="FL2806" s="69"/>
      <c r="FM2806" s="69"/>
      <c r="FN2806" s="69"/>
      <c r="FO2806" s="69"/>
      <c r="FP2806" s="69"/>
      <c r="FQ2806" s="69"/>
      <c r="FR2806" s="69"/>
      <c r="FS2806" s="69"/>
      <c r="FT2806" s="69"/>
      <c r="FU2806" s="69"/>
      <c r="FV2806" s="69"/>
      <c r="FW2806" s="69"/>
      <c r="FX2806" s="69"/>
      <c r="FY2806" s="69"/>
      <c r="FZ2806" s="69"/>
      <c r="GA2806" s="69"/>
      <c r="GB2806" s="69"/>
      <c r="GC2806" s="69"/>
      <c r="GD2806" s="69"/>
      <c r="GE2806" s="69"/>
      <c r="GF2806" s="69"/>
      <c r="GG2806" s="69"/>
      <c r="GH2806" s="69"/>
      <c r="GI2806" s="69"/>
      <c r="GJ2806" s="69"/>
      <c r="GK2806" s="69"/>
      <c r="GL2806" s="69"/>
      <c r="GM2806" s="69"/>
      <c r="GN2806" s="69"/>
      <c r="GO2806" s="69"/>
      <c r="GP2806" s="69"/>
      <c r="GQ2806" s="69"/>
      <c r="GR2806" s="69"/>
      <c r="GS2806" s="69"/>
      <c r="GT2806" s="69"/>
      <c r="GU2806" s="69"/>
      <c r="GV2806" s="69"/>
      <c r="GW2806" s="69"/>
      <c r="GX2806" s="69"/>
      <c r="GY2806" s="69"/>
      <c r="GZ2806" s="69"/>
      <c r="HA2806" s="69"/>
      <c r="HB2806" s="69"/>
      <c r="HC2806" s="69"/>
      <c r="HD2806" s="69"/>
      <c r="HE2806" s="69"/>
      <c r="HF2806" s="69"/>
      <c r="HG2806" s="69"/>
      <c r="HH2806" s="69"/>
      <c r="HI2806" s="69"/>
      <c r="HJ2806" s="69"/>
      <c r="HK2806" s="69"/>
      <c r="HL2806" s="69"/>
      <c r="HM2806" s="69"/>
      <c r="HN2806" s="69"/>
      <c r="HO2806" s="69"/>
      <c r="HP2806" s="69"/>
      <c r="HQ2806" s="69"/>
      <c r="HR2806" s="69"/>
      <c r="HS2806" s="69"/>
      <c r="HT2806" s="69"/>
      <c r="HU2806" s="69"/>
      <c r="HV2806" s="69"/>
      <c r="HW2806" s="69"/>
      <c r="HX2806" s="69"/>
      <c r="HY2806" s="69"/>
      <c r="HZ2806" s="69"/>
      <c r="IA2806" s="69"/>
      <c r="IB2806" s="69"/>
      <c r="IC2806" s="69"/>
      <c r="ID2806" s="69"/>
      <c r="IE2806" s="69"/>
      <c r="IF2806" s="69"/>
      <c r="IG2806" s="69"/>
      <c r="IH2806" s="69"/>
      <c r="II2806" s="69"/>
      <c r="IJ2806" s="69"/>
      <c r="IK2806" s="69"/>
      <c r="IL2806" s="69"/>
      <c r="IM2806" s="69"/>
      <c r="IN2806" s="69"/>
    </row>
    <row r="2807" spans="1:248" s="70" customFormat="1" ht="15.95" customHeight="1" x14ac:dyDescent="0.2">
      <c r="A2807" s="112" t="s">
        <v>1678</v>
      </c>
      <c r="B2807" s="83">
        <v>52480</v>
      </c>
      <c r="C2807" s="52" t="s">
        <v>1684</v>
      </c>
      <c r="D2807" s="314">
        <v>15850</v>
      </c>
      <c r="E2807" s="69"/>
      <c r="F2807" s="69"/>
      <c r="G2807" s="69"/>
      <c r="H2807" s="69"/>
      <c r="I2807" s="69"/>
      <c r="J2807" s="69"/>
      <c r="N2807" s="69"/>
      <c r="O2807" s="69"/>
      <c r="P2807" s="69"/>
      <c r="Q2807" s="69"/>
      <c r="R2807" s="69"/>
      <c r="S2807" s="69"/>
      <c r="T2807" s="69"/>
      <c r="U2807" s="69"/>
      <c r="V2807" s="69"/>
      <c r="W2807" s="69"/>
      <c r="X2807" s="69"/>
      <c r="Y2807" s="69"/>
      <c r="Z2807" s="69"/>
      <c r="AA2807" s="69"/>
      <c r="AB2807" s="69"/>
      <c r="AC2807" s="69"/>
      <c r="AD2807" s="69"/>
      <c r="AE2807" s="69"/>
      <c r="AF2807" s="69"/>
      <c r="AG2807" s="69"/>
      <c r="AH2807" s="69"/>
      <c r="AI2807" s="69"/>
      <c r="AJ2807" s="69"/>
      <c r="AK2807" s="69"/>
      <c r="AL2807" s="69"/>
      <c r="AM2807" s="69"/>
      <c r="AN2807" s="69"/>
      <c r="AO2807" s="69"/>
      <c r="AP2807" s="69"/>
      <c r="AQ2807" s="69"/>
      <c r="AR2807" s="69"/>
      <c r="AS2807" s="69"/>
      <c r="AT2807" s="69"/>
      <c r="AU2807" s="69"/>
      <c r="AV2807" s="69"/>
      <c r="AW2807" s="69"/>
      <c r="AX2807" s="69"/>
      <c r="AY2807" s="69"/>
      <c r="AZ2807" s="69"/>
      <c r="BA2807" s="69"/>
      <c r="BB2807" s="69"/>
      <c r="BC2807" s="69"/>
      <c r="BD2807" s="69"/>
      <c r="BE2807" s="69"/>
      <c r="BF2807" s="69"/>
      <c r="BG2807" s="69"/>
      <c r="BH2807" s="69"/>
      <c r="BI2807" s="69"/>
      <c r="BJ2807" s="69"/>
      <c r="BK2807" s="69"/>
      <c r="BL2807" s="69"/>
      <c r="BM2807" s="69"/>
      <c r="BN2807" s="69"/>
      <c r="BO2807" s="69"/>
      <c r="BP2807" s="69"/>
      <c r="BQ2807" s="69"/>
      <c r="BR2807" s="69"/>
      <c r="BS2807" s="69"/>
      <c r="BT2807" s="69"/>
      <c r="BU2807" s="69"/>
      <c r="BV2807" s="69"/>
      <c r="BW2807" s="69"/>
      <c r="BX2807" s="69"/>
      <c r="BY2807" s="69"/>
      <c r="BZ2807" s="69"/>
      <c r="CA2807" s="69"/>
      <c r="CB2807" s="69"/>
      <c r="CC2807" s="69"/>
      <c r="CD2807" s="69"/>
      <c r="CE2807" s="69"/>
      <c r="CF2807" s="69"/>
      <c r="CG2807" s="69"/>
      <c r="CH2807" s="69"/>
      <c r="CI2807" s="69"/>
      <c r="CJ2807" s="69"/>
      <c r="CK2807" s="69"/>
      <c r="CL2807" s="69"/>
      <c r="CM2807" s="69"/>
      <c r="CN2807" s="69"/>
      <c r="CO2807" s="69"/>
      <c r="CP2807" s="69"/>
      <c r="CQ2807" s="69"/>
      <c r="CR2807" s="69"/>
      <c r="CS2807" s="69"/>
      <c r="CT2807" s="69"/>
      <c r="CU2807" s="69"/>
      <c r="CV2807" s="69"/>
      <c r="CW2807" s="69"/>
      <c r="CX2807" s="69"/>
      <c r="CY2807" s="69"/>
      <c r="CZ2807" s="69"/>
      <c r="DA2807" s="69"/>
      <c r="DB2807" s="69"/>
      <c r="DC2807" s="69"/>
      <c r="DD2807" s="69"/>
      <c r="DE2807" s="69"/>
      <c r="DF2807" s="69"/>
      <c r="DG2807" s="69"/>
      <c r="DH2807" s="69"/>
      <c r="DI2807" s="69"/>
      <c r="DJ2807" s="69"/>
      <c r="DK2807" s="69"/>
      <c r="DL2807" s="69"/>
      <c r="DM2807" s="69"/>
      <c r="DN2807" s="69"/>
      <c r="DO2807" s="69"/>
      <c r="DP2807" s="69"/>
      <c r="DQ2807" s="69"/>
      <c r="DR2807" s="69"/>
      <c r="DS2807" s="69"/>
      <c r="DT2807" s="69"/>
      <c r="DU2807" s="69"/>
      <c r="DV2807" s="69"/>
      <c r="DW2807" s="69"/>
      <c r="DX2807" s="69"/>
      <c r="DY2807" s="69"/>
      <c r="DZ2807" s="69"/>
      <c r="EA2807" s="69"/>
      <c r="EB2807" s="69"/>
      <c r="EC2807" s="69"/>
      <c r="ED2807" s="69"/>
      <c r="EE2807" s="69"/>
      <c r="EF2807" s="69"/>
      <c r="EG2807" s="69"/>
      <c r="EH2807" s="69"/>
      <c r="EI2807" s="69"/>
      <c r="EJ2807" s="69"/>
      <c r="EK2807" s="69"/>
      <c r="EL2807" s="69"/>
      <c r="EM2807" s="69"/>
      <c r="EN2807" s="69"/>
      <c r="EO2807" s="69"/>
      <c r="EP2807" s="69"/>
      <c r="EQ2807" s="69"/>
      <c r="ER2807" s="69"/>
      <c r="ES2807" s="69"/>
      <c r="ET2807" s="69"/>
      <c r="EU2807" s="69"/>
      <c r="EV2807" s="69"/>
      <c r="EW2807" s="69"/>
      <c r="EX2807" s="69"/>
      <c r="EY2807" s="69"/>
      <c r="EZ2807" s="69"/>
      <c r="FA2807" s="69"/>
      <c r="FB2807" s="69"/>
      <c r="FC2807" s="69"/>
      <c r="FD2807" s="69"/>
      <c r="FE2807" s="69"/>
      <c r="FF2807" s="69"/>
      <c r="FG2807" s="69"/>
      <c r="FH2807" s="69"/>
      <c r="FI2807" s="69"/>
      <c r="FJ2807" s="69"/>
      <c r="FK2807" s="69"/>
      <c r="FL2807" s="69"/>
      <c r="FM2807" s="69"/>
      <c r="FN2807" s="69"/>
      <c r="FO2807" s="69"/>
      <c r="FP2807" s="69"/>
      <c r="FQ2807" s="69"/>
      <c r="FR2807" s="69"/>
      <c r="FS2807" s="69"/>
      <c r="FT2807" s="69"/>
      <c r="FU2807" s="69"/>
      <c r="FV2807" s="69"/>
      <c r="FW2807" s="69"/>
      <c r="FX2807" s="69"/>
      <c r="FY2807" s="69"/>
      <c r="FZ2807" s="69"/>
      <c r="GA2807" s="69"/>
      <c r="GB2807" s="69"/>
      <c r="GC2807" s="69"/>
      <c r="GD2807" s="69"/>
      <c r="GE2807" s="69"/>
      <c r="GF2807" s="69"/>
      <c r="GG2807" s="69"/>
      <c r="GH2807" s="69"/>
      <c r="GI2807" s="69"/>
      <c r="GJ2807" s="69"/>
      <c r="GK2807" s="69"/>
      <c r="GL2807" s="69"/>
      <c r="GM2807" s="69"/>
      <c r="GN2807" s="69"/>
      <c r="GO2807" s="69"/>
      <c r="GP2807" s="69"/>
      <c r="GQ2807" s="69"/>
      <c r="GR2807" s="69"/>
      <c r="GS2807" s="69"/>
      <c r="GT2807" s="69"/>
      <c r="GU2807" s="69"/>
      <c r="GV2807" s="69"/>
      <c r="GW2807" s="69"/>
      <c r="GX2807" s="69"/>
      <c r="GY2807" s="69"/>
      <c r="GZ2807" s="69"/>
      <c r="HA2807" s="69"/>
      <c r="HB2807" s="69"/>
      <c r="HC2807" s="69"/>
      <c r="HD2807" s="69"/>
      <c r="HE2807" s="69"/>
      <c r="HF2807" s="69"/>
      <c r="HG2807" s="69"/>
      <c r="HH2807" s="69"/>
      <c r="HI2807" s="69"/>
      <c r="HJ2807" s="69"/>
      <c r="HK2807" s="69"/>
      <c r="HL2807" s="69"/>
      <c r="HM2807" s="69"/>
      <c r="HN2807" s="69"/>
      <c r="HO2807" s="69"/>
      <c r="HP2807" s="69"/>
      <c r="HQ2807" s="69"/>
      <c r="HR2807" s="69"/>
      <c r="HS2807" s="69"/>
      <c r="HT2807" s="69"/>
      <c r="HU2807" s="69"/>
      <c r="HV2807" s="69"/>
      <c r="HW2807" s="69"/>
      <c r="HX2807" s="69"/>
      <c r="HY2807" s="69"/>
      <c r="HZ2807" s="69"/>
      <c r="IA2807" s="69"/>
      <c r="IB2807" s="69"/>
      <c r="IC2807" s="69"/>
      <c r="ID2807" s="69"/>
      <c r="IE2807" s="69"/>
      <c r="IF2807" s="69"/>
      <c r="IG2807" s="69"/>
      <c r="IH2807" s="69"/>
      <c r="II2807" s="69"/>
      <c r="IJ2807" s="69"/>
      <c r="IK2807" s="69"/>
      <c r="IL2807" s="69"/>
      <c r="IM2807" s="69"/>
      <c r="IN2807" s="69"/>
    </row>
    <row r="2808" spans="1:248" s="70" customFormat="1" ht="15.95" customHeight="1" x14ac:dyDescent="0.2">
      <c r="A2808" s="112" t="s">
        <v>1678</v>
      </c>
      <c r="B2808" s="83">
        <v>52481</v>
      </c>
      <c r="C2808" s="52" t="s">
        <v>1685</v>
      </c>
      <c r="D2808" s="314">
        <v>17000</v>
      </c>
      <c r="E2808" s="69"/>
      <c r="F2808" s="69"/>
      <c r="G2808" s="69"/>
      <c r="H2808" s="69"/>
      <c r="I2808" s="69"/>
      <c r="J2808" s="69"/>
      <c r="N2808" s="69"/>
      <c r="O2808" s="69"/>
      <c r="P2808" s="69"/>
      <c r="Q2808" s="69"/>
      <c r="R2808" s="69"/>
      <c r="S2808" s="69"/>
      <c r="T2808" s="69"/>
      <c r="U2808" s="69"/>
      <c r="V2808" s="69"/>
      <c r="W2808" s="69"/>
      <c r="X2808" s="69"/>
      <c r="Y2808" s="69"/>
      <c r="Z2808" s="69"/>
      <c r="AA2808" s="69"/>
      <c r="AB2808" s="69"/>
      <c r="AC2808" s="69"/>
      <c r="AD2808" s="69"/>
      <c r="AE2808" s="69"/>
      <c r="AF2808" s="69"/>
      <c r="AG2808" s="69"/>
      <c r="AH2808" s="69"/>
      <c r="AI2808" s="69"/>
      <c r="AJ2808" s="69"/>
      <c r="AK2808" s="69"/>
      <c r="AL2808" s="69"/>
      <c r="AM2808" s="69"/>
      <c r="AN2808" s="69"/>
      <c r="AO2808" s="69"/>
      <c r="AP2808" s="69"/>
      <c r="AQ2808" s="69"/>
      <c r="AR2808" s="69"/>
      <c r="AS2808" s="69"/>
      <c r="AT2808" s="69"/>
      <c r="AU2808" s="69"/>
      <c r="AV2808" s="69"/>
      <c r="AW2808" s="69"/>
      <c r="AX2808" s="69"/>
      <c r="AY2808" s="69"/>
      <c r="AZ2808" s="69"/>
      <c r="BA2808" s="69"/>
      <c r="BB2808" s="69"/>
      <c r="BC2808" s="69"/>
      <c r="BD2808" s="69"/>
      <c r="BE2808" s="69"/>
      <c r="BF2808" s="69"/>
      <c r="BG2808" s="69"/>
      <c r="BH2808" s="69"/>
      <c r="BI2808" s="69"/>
      <c r="BJ2808" s="69"/>
      <c r="BK2808" s="69"/>
      <c r="BL2808" s="69"/>
      <c r="BM2808" s="69"/>
      <c r="BN2808" s="69"/>
      <c r="BO2808" s="69"/>
      <c r="BP2808" s="69"/>
      <c r="BQ2808" s="69"/>
      <c r="BR2808" s="69"/>
      <c r="BS2808" s="69"/>
      <c r="BT2808" s="69"/>
      <c r="BU2808" s="69"/>
      <c r="BV2808" s="69"/>
      <c r="BW2808" s="69"/>
      <c r="BX2808" s="69"/>
      <c r="BY2808" s="69"/>
      <c r="BZ2808" s="69"/>
      <c r="CA2808" s="69"/>
      <c r="CB2808" s="69"/>
      <c r="CC2808" s="69"/>
      <c r="CD2808" s="69"/>
      <c r="CE2808" s="69"/>
      <c r="CF2808" s="69"/>
      <c r="CG2808" s="69"/>
      <c r="CH2808" s="69"/>
      <c r="CI2808" s="69"/>
      <c r="CJ2808" s="69"/>
      <c r="CK2808" s="69"/>
      <c r="CL2808" s="69"/>
      <c r="CM2808" s="69"/>
      <c r="CN2808" s="69"/>
      <c r="CO2808" s="69"/>
      <c r="CP2808" s="69"/>
      <c r="CQ2808" s="69"/>
      <c r="CR2808" s="69"/>
      <c r="CS2808" s="69"/>
      <c r="CT2808" s="69"/>
      <c r="CU2808" s="69"/>
      <c r="CV2808" s="69"/>
      <c r="CW2808" s="69"/>
      <c r="CX2808" s="69"/>
      <c r="CY2808" s="69"/>
      <c r="CZ2808" s="69"/>
      <c r="DA2808" s="69"/>
      <c r="DB2808" s="69"/>
      <c r="DC2808" s="69"/>
      <c r="DD2808" s="69"/>
      <c r="DE2808" s="69"/>
      <c r="DF2808" s="69"/>
      <c r="DG2808" s="69"/>
      <c r="DH2808" s="69"/>
      <c r="DI2808" s="69"/>
      <c r="DJ2808" s="69"/>
      <c r="DK2808" s="69"/>
      <c r="DL2808" s="69"/>
      <c r="DM2808" s="69"/>
      <c r="DN2808" s="69"/>
      <c r="DO2808" s="69"/>
      <c r="DP2808" s="69"/>
      <c r="DQ2808" s="69"/>
      <c r="DR2808" s="69"/>
      <c r="DS2808" s="69"/>
      <c r="DT2808" s="69"/>
      <c r="DU2808" s="69"/>
      <c r="DV2808" s="69"/>
      <c r="DW2808" s="69"/>
      <c r="DX2808" s="69"/>
      <c r="DY2808" s="69"/>
      <c r="DZ2808" s="69"/>
      <c r="EA2808" s="69"/>
      <c r="EB2808" s="69"/>
      <c r="EC2808" s="69"/>
      <c r="ED2808" s="69"/>
      <c r="EE2808" s="69"/>
      <c r="EF2808" s="69"/>
      <c r="EG2808" s="69"/>
      <c r="EH2808" s="69"/>
      <c r="EI2808" s="69"/>
      <c r="EJ2808" s="69"/>
      <c r="EK2808" s="69"/>
      <c r="EL2808" s="69"/>
      <c r="EM2808" s="69"/>
      <c r="EN2808" s="69"/>
      <c r="EO2808" s="69"/>
      <c r="EP2808" s="69"/>
      <c r="EQ2808" s="69"/>
      <c r="ER2808" s="69"/>
      <c r="ES2808" s="69"/>
      <c r="ET2808" s="69"/>
      <c r="EU2808" s="69"/>
      <c r="EV2808" s="69"/>
      <c r="EW2808" s="69"/>
      <c r="EX2808" s="69"/>
      <c r="EY2808" s="69"/>
      <c r="EZ2808" s="69"/>
      <c r="FA2808" s="69"/>
      <c r="FB2808" s="69"/>
      <c r="FC2808" s="69"/>
      <c r="FD2808" s="69"/>
      <c r="FE2808" s="69"/>
      <c r="FF2808" s="69"/>
      <c r="FG2808" s="69"/>
      <c r="FH2808" s="69"/>
      <c r="FI2808" s="69"/>
      <c r="FJ2808" s="69"/>
      <c r="FK2808" s="69"/>
      <c r="FL2808" s="69"/>
      <c r="FM2808" s="69"/>
      <c r="FN2808" s="69"/>
      <c r="FO2808" s="69"/>
      <c r="FP2808" s="69"/>
      <c r="FQ2808" s="69"/>
      <c r="FR2808" s="69"/>
      <c r="FS2808" s="69"/>
      <c r="FT2808" s="69"/>
      <c r="FU2808" s="69"/>
      <c r="FV2808" s="69"/>
      <c r="FW2808" s="69"/>
      <c r="FX2808" s="69"/>
      <c r="FY2808" s="69"/>
      <c r="FZ2808" s="69"/>
      <c r="GA2808" s="69"/>
      <c r="GB2808" s="69"/>
      <c r="GC2808" s="69"/>
      <c r="GD2808" s="69"/>
      <c r="GE2808" s="69"/>
      <c r="GF2808" s="69"/>
      <c r="GG2808" s="69"/>
      <c r="GH2808" s="69"/>
      <c r="GI2808" s="69"/>
      <c r="GJ2808" s="69"/>
      <c r="GK2808" s="69"/>
      <c r="GL2808" s="69"/>
      <c r="GM2808" s="69"/>
      <c r="GN2808" s="69"/>
      <c r="GO2808" s="69"/>
      <c r="GP2808" s="69"/>
      <c r="GQ2808" s="69"/>
      <c r="GR2808" s="69"/>
      <c r="GS2808" s="69"/>
      <c r="GT2808" s="69"/>
      <c r="GU2808" s="69"/>
      <c r="GV2808" s="69"/>
      <c r="GW2808" s="69"/>
      <c r="GX2808" s="69"/>
      <c r="GY2808" s="69"/>
      <c r="GZ2808" s="69"/>
      <c r="HA2808" s="69"/>
      <c r="HB2808" s="69"/>
      <c r="HC2808" s="69"/>
      <c r="HD2808" s="69"/>
      <c r="HE2808" s="69"/>
      <c r="HF2808" s="69"/>
      <c r="HG2808" s="69"/>
      <c r="HH2808" s="69"/>
      <c r="HI2808" s="69"/>
      <c r="HJ2808" s="69"/>
      <c r="HK2808" s="69"/>
      <c r="HL2808" s="69"/>
      <c r="HM2808" s="69"/>
      <c r="HN2808" s="69"/>
      <c r="HO2808" s="69"/>
      <c r="HP2808" s="69"/>
      <c r="HQ2808" s="69"/>
      <c r="HR2808" s="69"/>
      <c r="HS2808" s="69"/>
      <c r="HT2808" s="69"/>
      <c r="HU2808" s="69"/>
      <c r="HV2808" s="69"/>
      <c r="HW2808" s="69"/>
      <c r="HX2808" s="69"/>
      <c r="HY2808" s="69"/>
      <c r="HZ2808" s="69"/>
      <c r="IA2808" s="69"/>
      <c r="IB2808" s="69"/>
      <c r="IC2808" s="69"/>
      <c r="ID2808" s="69"/>
      <c r="IE2808" s="69"/>
      <c r="IF2808" s="69"/>
      <c r="IG2808" s="69"/>
      <c r="IH2808" s="69"/>
      <c r="II2808" s="69"/>
      <c r="IJ2808" s="69"/>
      <c r="IK2808" s="69"/>
      <c r="IL2808" s="69"/>
      <c r="IM2808" s="69"/>
      <c r="IN2808" s="69"/>
    </row>
    <row r="2809" spans="1:248" s="70" customFormat="1" ht="32.1" customHeight="1" x14ac:dyDescent="0.2">
      <c r="A2809" s="33" t="s">
        <v>1686</v>
      </c>
      <c r="B2809" s="83">
        <v>52482</v>
      </c>
      <c r="C2809" s="34" t="s">
        <v>1687</v>
      </c>
      <c r="D2809" s="314">
        <v>21450</v>
      </c>
      <c r="E2809" s="69"/>
      <c r="F2809" s="69"/>
      <c r="G2809" s="69"/>
      <c r="H2809" s="69"/>
      <c r="I2809" s="69"/>
      <c r="J2809" s="69"/>
      <c r="N2809" s="69"/>
      <c r="O2809" s="69"/>
      <c r="P2809" s="69"/>
      <c r="Q2809" s="69"/>
      <c r="R2809" s="69"/>
      <c r="S2809" s="69"/>
      <c r="T2809" s="69"/>
      <c r="U2809" s="69"/>
      <c r="V2809" s="69"/>
      <c r="W2809" s="69"/>
      <c r="X2809" s="69"/>
      <c r="Y2809" s="69"/>
      <c r="Z2809" s="69"/>
      <c r="AA2809" s="69"/>
      <c r="AB2809" s="69"/>
      <c r="AC2809" s="69"/>
      <c r="AD2809" s="69"/>
      <c r="AE2809" s="69"/>
      <c r="AF2809" s="69"/>
      <c r="AG2809" s="69"/>
      <c r="AH2809" s="69"/>
      <c r="AI2809" s="69"/>
      <c r="AJ2809" s="69"/>
      <c r="AK2809" s="69"/>
      <c r="AL2809" s="69"/>
      <c r="AM2809" s="69"/>
      <c r="AN2809" s="69"/>
      <c r="AO2809" s="69"/>
      <c r="AP2809" s="69"/>
      <c r="AQ2809" s="69"/>
      <c r="AR2809" s="69"/>
      <c r="AS2809" s="69"/>
      <c r="AT2809" s="69"/>
      <c r="AU2809" s="69"/>
      <c r="AV2809" s="69"/>
      <c r="AW2809" s="69"/>
      <c r="AX2809" s="69"/>
      <c r="AY2809" s="69"/>
      <c r="AZ2809" s="69"/>
      <c r="BA2809" s="69"/>
      <c r="BB2809" s="69"/>
      <c r="BC2809" s="69"/>
      <c r="BD2809" s="69"/>
      <c r="BE2809" s="69"/>
      <c r="BF2809" s="69"/>
      <c r="BG2809" s="69"/>
      <c r="BH2809" s="69"/>
      <c r="BI2809" s="69"/>
      <c r="BJ2809" s="69"/>
      <c r="BK2809" s="69"/>
      <c r="BL2809" s="69"/>
      <c r="BM2809" s="69"/>
      <c r="BN2809" s="69"/>
      <c r="BO2809" s="69"/>
      <c r="BP2809" s="69"/>
      <c r="BQ2809" s="69"/>
      <c r="BR2809" s="69"/>
      <c r="BS2809" s="69"/>
      <c r="BT2809" s="69"/>
      <c r="BU2809" s="69"/>
      <c r="BV2809" s="69"/>
      <c r="BW2809" s="69"/>
      <c r="BX2809" s="69"/>
      <c r="BY2809" s="69"/>
      <c r="BZ2809" s="69"/>
      <c r="CA2809" s="69"/>
      <c r="CB2809" s="69"/>
      <c r="CC2809" s="69"/>
      <c r="CD2809" s="69"/>
      <c r="CE2809" s="69"/>
      <c r="CF2809" s="69"/>
      <c r="CG2809" s="69"/>
      <c r="CH2809" s="69"/>
      <c r="CI2809" s="69"/>
      <c r="CJ2809" s="69"/>
      <c r="CK2809" s="69"/>
      <c r="CL2809" s="69"/>
      <c r="CM2809" s="69"/>
      <c r="CN2809" s="69"/>
      <c r="CO2809" s="69"/>
      <c r="CP2809" s="69"/>
      <c r="CQ2809" s="69"/>
      <c r="CR2809" s="69"/>
      <c r="CS2809" s="69"/>
      <c r="CT2809" s="69"/>
      <c r="CU2809" s="69"/>
      <c r="CV2809" s="69"/>
      <c r="CW2809" s="69"/>
      <c r="CX2809" s="69"/>
      <c r="CY2809" s="69"/>
      <c r="CZ2809" s="69"/>
      <c r="DA2809" s="69"/>
      <c r="DB2809" s="69"/>
      <c r="DC2809" s="69"/>
      <c r="DD2809" s="69"/>
      <c r="DE2809" s="69"/>
      <c r="DF2809" s="69"/>
      <c r="DG2809" s="69"/>
      <c r="DH2809" s="69"/>
      <c r="DI2809" s="69"/>
      <c r="DJ2809" s="69"/>
      <c r="DK2809" s="69"/>
      <c r="DL2809" s="69"/>
      <c r="DM2809" s="69"/>
      <c r="DN2809" s="69"/>
      <c r="DO2809" s="69"/>
      <c r="DP2809" s="69"/>
      <c r="DQ2809" s="69"/>
      <c r="DR2809" s="69"/>
      <c r="DS2809" s="69"/>
      <c r="DT2809" s="69"/>
      <c r="DU2809" s="69"/>
      <c r="DV2809" s="69"/>
      <c r="DW2809" s="69"/>
      <c r="DX2809" s="69"/>
      <c r="DY2809" s="69"/>
      <c r="DZ2809" s="69"/>
      <c r="EA2809" s="69"/>
      <c r="EB2809" s="69"/>
      <c r="EC2809" s="69"/>
      <c r="ED2809" s="69"/>
      <c r="EE2809" s="69"/>
      <c r="EF2809" s="69"/>
      <c r="EG2809" s="69"/>
      <c r="EH2809" s="69"/>
      <c r="EI2809" s="69"/>
      <c r="EJ2809" s="69"/>
      <c r="EK2809" s="69"/>
      <c r="EL2809" s="69"/>
      <c r="EM2809" s="69"/>
      <c r="EN2809" s="69"/>
      <c r="EO2809" s="69"/>
      <c r="EP2809" s="69"/>
      <c r="EQ2809" s="69"/>
      <c r="ER2809" s="69"/>
      <c r="ES2809" s="69"/>
      <c r="ET2809" s="69"/>
      <c r="EU2809" s="69"/>
      <c r="EV2809" s="69"/>
      <c r="EW2809" s="69"/>
      <c r="EX2809" s="69"/>
      <c r="EY2809" s="69"/>
      <c r="EZ2809" s="69"/>
      <c r="FA2809" s="69"/>
      <c r="FB2809" s="69"/>
      <c r="FC2809" s="69"/>
      <c r="FD2809" s="69"/>
      <c r="FE2809" s="69"/>
      <c r="FF2809" s="69"/>
      <c r="FG2809" s="69"/>
      <c r="FH2809" s="69"/>
      <c r="FI2809" s="69"/>
      <c r="FJ2809" s="69"/>
      <c r="FK2809" s="69"/>
      <c r="FL2809" s="69"/>
      <c r="FM2809" s="69"/>
      <c r="FN2809" s="69"/>
      <c r="FO2809" s="69"/>
      <c r="FP2809" s="69"/>
      <c r="FQ2809" s="69"/>
      <c r="FR2809" s="69"/>
      <c r="FS2809" s="69"/>
      <c r="FT2809" s="69"/>
      <c r="FU2809" s="69"/>
      <c r="FV2809" s="69"/>
      <c r="FW2809" s="69"/>
      <c r="FX2809" s="69"/>
      <c r="FY2809" s="69"/>
      <c r="FZ2809" s="69"/>
      <c r="GA2809" s="69"/>
      <c r="GB2809" s="69"/>
      <c r="GC2809" s="69"/>
      <c r="GD2809" s="69"/>
      <c r="GE2809" s="69"/>
      <c r="GF2809" s="69"/>
      <c r="GG2809" s="69"/>
      <c r="GH2809" s="69"/>
      <c r="GI2809" s="69"/>
      <c r="GJ2809" s="69"/>
      <c r="GK2809" s="69"/>
      <c r="GL2809" s="69"/>
      <c r="GM2809" s="69"/>
      <c r="GN2809" s="69"/>
      <c r="GO2809" s="69"/>
      <c r="GP2809" s="69"/>
      <c r="GQ2809" s="69"/>
      <c r="GR2809" s="69"/>
      <c r="GS2809" s="69"/>
      <c r="GT2809" s="69"/>
      <c r="GU2809" s="69"/>
      <c r="GV2809" s="69"/>
      <c r="GW2809" s="69"/>
      <c r="GX2809" s="69"/>
      <c r="GY2809" s="69"/>
      <c r="GZ2809" s="69"/>
      <c r="HA2809" s="69"/>
      <c r="HB2809" s="69"/>
      <c r="HC2809" s="69"/>
      <c r="HD2809" s="69"/>
      <c r="HE2809" s="69"/>
      <c r="HF2809" s="69"/>
      <c r="HG2809" s="69"/>
      <c r="HH2809" s="69"/>
      <c r="HI2809" s="69"/>
      <c r="HJ2809" s="69"/>
      <c r="HK2809" s="69"/>
      <c r="HL2809" s="69"/>
      <c r="HM2809" s="69"/>
      <c r="HN2809" s="69"/>
      <c r="HO2809" s="69"/>
      <c r="HP2809" s="69"/>
      <c r="HQ2809" s="69"/>
      <c r="HR2809" s="69"/>
      <c r="HS2809" s="69"/>
      <c r="HT2809" s="69"/>
      <c r="HU2809" s="69"/>
      <c r="HV2809" s="69"/>
      <c r="HW2809" s="69"/>
      <c r="HX2809" s="69"/>
      <c r="HY2809" s="69"/>
      <c r="HZ2809" s="69"/>
      <c r="IA2809" s="69"/>
      <c r="IB2809" s="69"/>
      <c r="IC2809" s="69"/>
      <c r="ID2809" s="69"/>
      <c r="IE2809" s="69"/>
      <c r="IF2809" s="69"/>
      <c r="IG2809" s="69"/>
      <c r="IH2809" s="69"/>
      <c r="II2809" s="69"/>
      <c r="IJ2809" s="69"/>
      <c r="IK2809" s="69"/>
      <c r="IL2809" s="69"/>
      <c r="IM2809" s="69"/>
      <c r="IN2809" s="69"/>
    </row>
    <row r="2810" spans="1:248" s="70" customFormat="1" ht="15" customHeight="1" x14ac:dyDescent="0.2">
      <c r="A2810" s="112" t="s">
        <v>1686</v>
      </c>
      <c r="B2810" s="83">
        <v>52483</v>
      </c>
      <c r="C2810" s="52" t="s">
        <v>1688</v>
      </c>
      <c r="D2810" s="314">
        <v>21450</v>
      </c>
      <c r="E2810" s="69"/>
      <c r="F2810" s="69"/>
      <c r="G2810" s="69"/>
      <c r="H2810" s="69"/>
      <c r="I2810" s="69"/>
      <c r="J2810" s="69"/>
      <c r="N2810" s="69"/>
      <c r="O2810" s="69"/>
      <c r="P2810" s="69"/>
      <c r="Q2810" s="69"/>
      <c r="R2810" s="69"/>
      <c r="S2810" s="69"/>
      <c r="T2810" s="69"/>
      <c r="U2810" s="69"/>
      <c r="V2810" s="69"/>
      <c r="W2810" s="69"/>
      <c r="X2810" s="69"/>
      <c r="Y2810" s="69"/>
      <c r="Z2810" s="69"/>
      <c r="AA2810" s="69"/>
      <c r="AB2810" s="69"/>
      <c r="AC2810" s="69"/>
      <c r="AD2810" s="69"/>
      <c r="AE2810" s="69"/>
      <c r="AF2810" s="69"/>
      <c r="AG2810" s="69"/>
      <c r="AH2810" s="69"/>
      <c r="AI2810" s="69"/>
      <c r="AJ2810" s="69"/>
      <c r="AK2810" s="69"/>
      <c r="AL2810" s="69"/>
      <c r="AM2810" s="69"/>
      <c r="AN2810" s="69"/>
      <c r="AO2810" s="69"/>
      <c r="AP2810" s="69"/>
      <c r="AQ2810" s="69"/>
      <c r="AR2810" s="69"/>
      <c r="AS2810" s="69"/>
      <c r="AT2810" s="69"/>
      <c r="AU2810" s="69"/>
      <c r="AV2810" s="69"/>
      <c r="AW2810" s="69"/>
      <c r="AX2810" s="69"/>
      <c r="AY2810" s="69"/>
      <c r="AZ2810" s="69"/>
      <c r="BA2810" s="69"/>
      <c r="BB2810" s="69"/>
      <c r="BC2810" s="69"/>
      <c r="BD2810" s="69"/>
      <c r="BE2810" s="69"/>
      <c r="BF2810" s="69"/>
      <c r="BG2810" s="69"/>
      <c r="BH2810" s="69"/>
      <c r="BI2810" s="69"/>
      <c r="BJ2810" s="69"/>
      <c r="BK2810" s="69"/>
      <c r="BL2810" s="69"/>
      <c r="BM2810" s="69"/>
      <c r="BN2810" s="69"/>
      <c r="BO2810" s="69"/>
      <c r="BP2810" s="69"/>
      <c r="BQ2810" s="69"/>
      <c r="BR2810" s="69"/>
      <c r="BS2810" s="69"/>
      <c r="BT2810" s="69"/>
      <c r="BU2810" s="69"/>
      <c r="BV2810" s="69"/>
      <c r="BW2810" s="69"/>
      <c r="BX2810" s="69"/>
      <c r="BY2810" s="69"/>
      <c r="BZ2810" s="69"/>
      <c r="CA2810" s="69"/>
      <c r="CB2810" s="69"/>
      <c r="CC2810" s="69"/>
      <c r="CD2810" s="69"/>
      <c r="CE2810" s="69"/>
      <c r="CF2810" s="69"/>
      <c r="CG2810" s="69"/>
      <c r="CH2810" s="69"/>
      <c r="CI2810" s="69"/>
      <c r="CJ2810" s="69"/>
      <c r="CK2810" s="69"/>
      <c r="CL2810" s="69"/>
      <c r="CM2810" s="69"/>
      <c r="CN2810" s="69"/>
      <c r="CO2810" s="69"/>
      <c r="CP2810" s="69"/>
      <c r="CQ2810" s="69"/>
      <c r="CR2810" s="69"/>
      <c r="CS2810" s="69"/>
      <c r="CT2810" s="69"/>
      <c r="CU2810" s="69"/>
      <c r="CV2810" s="69"/>
      <c r="CW2810" s="69"/>
      <c r="CX2810" s="69"/>
      <c r="CY2810" s="69"/>
      <c r="CZ2810" s="69"/>
      <c r="DA2810" s="69"/>
      <c r="DB2810" s="69"/>
      <c r="DC2810" s="69"/>
      <c r="DD2810" s="69"/>
      <c r="DE2810" s="69"/>
      <c r="DF2810" s="69"/>
      <c r="DG2810" s="69"/>
      <c r="DH2810" s="69"/>
      <c r="DI2810" s="69"/>
      <c r="DJ2810" s="69"/>
      <c r="DK2810" s="69"/>
      <c r="DL2810" s="69"/>
      <c r="DM2810" s="69"/>
      <c r="DN2810" s="69"/>
      <c r="DO2810" s="69"/>
      <c r="DP2810" s="69"/>
      <c r="DQ2810" s="69"/>
      <c r="DR2810" s="69"/>
      <c r="DS2810" s="69"/>
      <c r="DT2810" s="69"/>
      <c r="DU2810" s="69"/>
      <c r="DV2810" s="69"/>
      <c r="DW2810" s="69"/>
      <c r="DX2810" s="69"/>
      <c r="DY2810" s="69"/>
      <c r="DZ2810" s="69"/>
      <c r="EA2810" s="69"/>
      <c r="EB2810" s="69"/>
      <c r="EC2810" s="69"/>
      <c r="ED2810" s="69"/>
      <c r="EE2810" s="69"/>
      <c r="EF2810" s="69"/>
      <c r="EG2810" s="69"/>
      <c r="EH2810" s="69"/>
      <c r="EI2810" s="69"/>
      <c r="EJ2810" s="69"/>
      <c r="EK2810" s="69"/>
      <c r="EL2810" s="69"/>
      <c r="EM2810" s="69"/>
      <c r="EN2810" s="69"/>
      <c r="EO2810" s="69"/>
      <c r="EP2810" s="69"/>
      <c r="EQ2810" s="69"/>
      <c r="ER2810" s="69"/>
      <c r="ES2810" s="69"/>
      <c r="ET2810" s="69"/>
      <c r="EU2810" s="69"/>
      <c r="EV2810" s="69"/>
      <c r="EW2810" s="69"/>
      <c r="EX2810" s="69"/>
      <c r="EY2810" s="69"/>
      <c r="EZ2810" s="69"/>
      <c r="FA2810" s="69"/>
      <c r="FB2810" s="69"/>
      <c r="FC2810" s="69"/>
      <c r="FD2810" s="69"/>
      <c r="FE2810" s="69"/>
      <c r="FF2810" s="69"/>
      <c r="FG2810" s="69"/>
      <c r="FH2810" s="69"/>
      <c r="FI2810" s="69"/>
      <c r="FJ2810" s="69"/>
      <c r="FK2810" s="69"/>
      <c r="FL2810" s="69"/>
      <c r="FM2810" s="69"/>
      <c r="FN2810" s="69"/>
      <c r="FO2810" s="69"/>
      <c r="FP2810" s="69"/>
      <c r="FQ2810" s="69"/>
      <c r="FR2810" s="69"/>
      <c r="FS2810" s="69"/>
      <c r="FT2810" s="69"/>
      <c r="FU2810" s="69"/>
      <c r="FV2810" s="69"/>
      <c r="FW2810" s="69"/>
      <c r="FX2810" s="69"/>
      <c r="FY2810" s="69"/>
      <c r="FZ2810" s="69"/>
      <c r="GA2810" s="69"/>
      <c r="GB2810" s="69"/>
      <c r="GC2810" s="69"/>
      <c r="GD2810" s="69"/>
      <c r="GE2810" s="69"/>
      <c r="GF2810" s="69"/>
      <c r="GG2810" s="69"/>
      <c r="GH2810" s="69"/>
      <c r="GI2810" s="69"/>
      <c r="GJ2810" s="69"/>
      <c r="GK2810" s="69"/>
      <c r="GL2810" s="69"/>
      <c r="GM2810" s="69"/>
      <c r="GN2810" s="69"/>
      <c r="GO2810" s="69"/>
      <c r="GP2810" s="69"/>
      <c r="GQ2810" s="69"/>
      <c r="GR2810" s="69"/>
      <c r="GS2810" s="69"/>
      <c r="GT2810" s="69"/>
      <c r="GU2810" s="69"/>
      <c r="GV2810" s="69"/>
      <c r="GW2810" s="69"/>
      <c r="GX2810" s="69"/>
      <c r="GY2810" s="69"/>
      <c r="GZ2810" s="69"/>
      <c r="HA2810" s="69"/>
      <c r="HB2810" s="69"/>
      <c r="HC2810" s="69"/>
      <c r="HD2810" s="69"/>
      <c r="HE2810" s="69"/>
      <c r="HF2810" s="69"/>
      <c r="HG2810" s="69"/>
      <c r="HH2810" s="69"/>
      <c r="HI2810" s="69"/>
      <c r="HJ2810" s="69"/>
      <c r="HK2810" s="69"/>
      <c r="HL2810" s="69"/>
      <c r="HM2810" s="69"/>
      <c r="HN2810" s="69"/>
      <c r="HO2810" s="69"/>
      <c r="HP2810" s="69"/>
      <c r="HQ2810" s="69"/>
      <c r="HR2810" s="69"/>
      <c r="HS2810" s="69"/>
      <c r="HT2810" s="69"/>
      <c r="HU2810" s="69"/>
      <c r="HV2810" s="69"/>
      <c r="HW2810" s="69"/>
      <c r="HX2810" s="69"/>
      <c r="HY2810" s="69"/>
      <c r="HZ2810" s="69"/>
      <c r="IA2810" s="69"/>
      <c r="IB2810" s="69"/>
      <c r="IC2810" s="69"/>
      <c r="ID2810" s="69"/>
      <c r="IE2810" s="69"/>
      <c r="IF2810" s="69"/>
      <c r="IG2810" s="69"/>
      <c r="IH2810" s="69"/>
      <c r="II2810" s="69"/>
      <c r="IJ2810" s="69"/>
      <c r="IK2810" s="69"/>
      <c r="IL2810" s="69"/>
      <c r="IM2810" s="69"/>
      <c r="IN2810" s="69"/>
    </row>
    <row r="2811" spans="1:248" s="70" customFormat="1" ht="15" customHeight="1" x14ac:dyDescent="0.2">
      <c r="A2811" s="112" t="s">
        <v>1686</v>
      </c>
      <c r="B2811" s="83">
        <v>52484</v>
      </c>
      <c r="C2811" s="52" t="s">
        <v>1689</v>
      </c>
      <c r="D2811" s="314">
        <v>21650</v>
      </c>
      <c r="E2811" s="69"/>
      <c r="F2811" s="69"/>
      <c r="G2811" s="69"/>
      <c r="H2811" s="69"/>
      <c r="I2811" s="69"/>
      <c r="J2811" s="69"/>
      <c r="N2811" s="69"/>
      <c r="O2811" s="69"/>
      <c r="P2811" s="69"/>
      <c r="Q2811" s="69"/>
      <c r="R2811" s="69"/>
      <c r="S2811" s="69"/>
      <c r="T2811" s="69"/>
      <c r="U2811" s="69"/>
      <c r="V2811" s="69"/>
      <c r="W2811" s="69"/>
      <c r="X2811" s="69"/>
      <c r="Y2811" s="69"/>
      <c r="Z2811" s="69"/>
      <c r="AA2811" s="69"/>
      <c r="AB2811" s="69"/>
      <c r="AC2811" s="69"/>
      <c r="AD2811" s="69"/>
      <c r="AE2811" s="69"/>
      <c r="AF2811" s="69"/>
      <c r="AG2811" s="69"/>
      <c r="AH2811" s="69"/>
      <c r="AI2811" s="69"/>
      <c r="AJ2811" s="69"/>
      <c r="AK2811" s="69"/>
      <c r="AL2811" s="69"/>
      <c r="AM2811" s="69"/>
      <c r="AN2811" s="69"/>
      <c r="AO2811" s="69"/>
      <c r="AP2811" s="69"/>
      <c r="AQ2811" s="69"/>
      <c r="AR2811" s="69"/>
      <c r="AS2811" s="69"/>
      <c r="AT2811" s="69"/>
      <c r="AU2811" s="69"/>
      <c r="AV2811" s="69"/>
      <c r="AW2811" s="69"/>
      <c r="AX2811" s="69"/>
      <c r="AY2811" s="69"/>
      <c r="AZ2811" s="69"/>
      <c r="BA2811" s="69"/>
      <c r="BB2811" s="69"/>
      <c r="BC2811" s="69"/>
      <c r="BD2811" s="69"/>
      <c r="BE2811" s="69"/>
      <c r="BF2811" s="69"/>
      <c r="BG2811" s="69"/>
      <c r="BH2811" s="69"/>
      <c r="BI2811" s="69"/>
      <c r="BJ2811" s="69"/>
      <c r="BK2811" s="69"/>
      <c r="BL2811" s="69"/>
      <c r="BM2811" s="69"/>
      <c r="BN2811" s="69"/>
      <c r="BO2811" s="69"/>
      <c r="BP2811" s="69"/>
      <c r="BQ2811" s="69"/>
      <c r="BR2811" s="69"/>
      <c r="BS2811" s="69"/>
      <c r="BT2811" s="69"/>
      <c r="BU2811" s="69"/>
      <c r="BV2811" s="69"/>
      <c r="BW2811" s="69"/>
      <c r="BX2811" s="69"/>
      <c r="BY2811" s="69"/>
      <c r="BZ2811" s="69"/>
      <c r="CA2811" s="69"/>
      <c r="CB2811" s="69"/>
      <c r="CC2811" s="69"/>
      <c r="CD2811" s="69"/>
      <c r="CE2811" s="69"/>
      <c r="CF2811" s="69"/>
      <c r="CG2811" s="69"/>
      <c r="CH2811" s="69"/>
      <c r="CI2811" s="69"/>
      <c r="CJ2811" s="69"/>
      <c r="CK2811" s="69"/>
      <c r="CL2811" s="69"/>
      <c r="CM2811" s="69"/>
      <c r="CN2811" s="69"/>
      <c r="CO2811" s="69"/>
      <c r="CP2811" s="69"/>
      <c r="CQ2811" s="69"/>
      <c r="CR2811" s="69"/>
      <c r="CS2811" s="69"/>
      <c r="CT2811" s="69"/>
      <c r="CU2811" s="69"/>
      <c r="CV2811" s="69"/>
      <c r="CW2811" s="69"/>
      <c r="CX2811" s="69"/>
      <c r="CY2811" s="69"/>
      <c r="CZ2811" s="69"/>
      <c r="DA2811" s="69"/>
      <c r="DB2811" s="69"/>
      <c r="DC2811" s="69"/>
      <c r="DD2811" s="69"/>
      <c r="DE2811" s="69"/>
      <c r="DF2811" s="69"/>
      <c r="DG2811" s="69"/>
      <c r="DH2811" s="69"/>
      <c r="DI2811" s="69"/>
      <c r="DJ2811" s="69"/>
      <c r="DK2811" s="69"/>
      <c r="DL2811" s="69"/>
      <c r="DM2811" s="69"/>
      <c r="DN2811" s="69"/>
      <c r="DO2811" s="69"/>
      <c r="DP2811" s="69"/>
      <c r="DQ2811" s="69"/>
      <c r="DR2811" s="69"/>
      <c r="DS2811" s="69"/>
      <c r="DT2811" s="69"/>
      <c r="DU2811" s="69"/>
      <c r="DV2811" s="69"/>
      <c r="DW2811" s="69"/>
      <c r="DX2811" s="69"/>
      <c r="DY2811" s="69"/>
      <c r="DZ2811" s="69"/>
      <c r="EA2811" s="69"/>
      <c r="EB2811" s="69"/>
      <c r="EC2811" s="69"/>
      <c r="ED2811" s="69"/>
      <c r="EE2811" s="69"/>
      <c r="EF2811" s="69"/>
      <c r="EG2811" s="69"/>
      <c r="EH2811" s="69"/>
      <c r="EI2811" s="69"/>
      <c r="EJ2811" s="69"/>
      <c r="EK2811" s="69"/>
      <c r="EL2811" s="69"/>
      <c r="EM2811" s="69"/>
      <c r="EN2811" s="69"/>
      <c r="EO2811" s="69"/>
      <c r="EP2811" s="69"/>
      <c r="EQ2811" s="69"/>
      <c r="ER2811" s="69"/>
      <c r="ES2811" s="69"/>
      <c r="ET2811" s="69"/>
      <c r="EU2811" s="69"/>
      <c r="EV2811" s="69"/>
      <c r="EW2811" s="69"/>
      <c r="EX2811" s="69"/>
      <c r="EY2811" s="69"/>
      <c r="EZ2811" s="69"/>
      <c r="FA2811" s="69"/>
      <c r="FB2811" s="69"/>
      <c r="FC2811" s="69"/>
      <c r="FD2811" s="69"/>
      <c r="FE2811" s="69"/>
      <c r="FF2811" s="69"/>
      <c r="FG2811" s="69"/>
      <c r="FH2811" s="69"/>
      <c r="FI2811" s="69"/>
      <c r="FJ2811" s="69"/>
      <c r="FK2811" s="69"/>
      <c r="FL2811" s="69"/>
      <c r="FM2811" s="69"/>
      <c r="FN2811" s="69"/>
      <c r="FO2811" s="69"/>
      <c r="FP2811" s="69"/>
      <c r="FQ2811" s="69"/>
      <c r="FR2811" s="69"/>
      <c r="FS2811" s="69"/>
      <c r="FT2811" s="69"/>
      <c r="FU2811" s="69"/>
      <c r="FV2811" s="69"/>
      <c r="FW2811" s="69"/>
      <c r="FX2811" s="69"/>
      <c r="FY2811" s="69"/>
      <c r="FZ2811" s="69"/>
      <c r="GA2811" s="69"/>
      <c r="GB2811" s="69"/>
      <c r="GC2811" s="69"/>
      <c r="GD2811" s="69"/>
      <c r="GE2811" s="69"/>
      <c r="GF2811" s="69"/>
      <c r="GG2811" s="69"/>
      <c r="GH2811" s="69"/>
      <c r="GI2811" s="69"/>
      <c r="GJ2811" s="69"/>
      <c r="GK2811" s="69"/>
      <c r="GL2811" s="69"/>
      <c r="GM2811" s="69"/>
      <c r="GN2811" s="69"/>
      <c r="GO2811" s="69"/>
      <c r="GP2811" s="69"/>
      <c r="GQ2811" s="69"/>
      <c r="GR2811" s="69"/>
      <c r="GS2811" s="69"/>
      <c r="GT2811" s="69"/>
      <c r="GU2811" s="69"/>
      <c r="GV2811" s="69"/>
      <c r="GW2811" s="69"/>
      <c r="GX2811" s="69"/>
      <c r="GY2811" s="69"/>
      <c r="GZ2811" s="69"/>
      <c r="HA2811" s="69"/>
      <c r="HB2811" s="69"/>
      <c r="HC2811" s="69"/>
      <c r="HD2811" s="69"/>
      <c r="HE2811" s="69"/>
      <c r="HF2811" s="69"/>
      <c r="HG2811" s="69"/>
      <c r="HH2811" s="69"/>
      <c r="HI2811" s="69"/>
      <c r="HJ2811" s="69"/>
      <c r="HK2811" s="69"/>
      <c r="HL2811" s="69"/>
      <c r="HM2811" s="69"/>
      <c r="HN2811" s="69"/>
      <c r="HO2811" s="69"/>
      <c r="HP2811" s="69"/>
      <c r="HQ2811" s="69"/>
      <c r="HR2811" s="69"/>
      <c r="HS2811" s="69"/>
      <c r="HT2811" s="69"/>
      <c r="HU2811" s="69"/>
      <c r="HV2811" s="69"/>
      <c r="HW2811" s="69"/>
      <c r="HX2811" s="69"/>
      <c r="HY2811" s="69"/>
      <c r="HZ2811" s="69"/>
      <c r="IA2811" s="69"/>
      <c r="IB2811" s="69"/>
      <c r="IC2811" s="69"/>
      <c r="ID2811" s="69"/>
      <c r="IE2811" s="69"/>
      <c r="IF2811" s="69"/>
      <c r="IG2811" s="69"/>
      <c r="IH2811" s="69"/>
      <c r="II2811" s="69"/>
      <c r="IJ2811" s="69"/>
      <c r="IK2811" s="69"/>
      <c r="IL2811" s="69"/>
      <c r="IM2811" s="69"/>
      <c r="IN2811" s="69"/>
    </row>
    <row r="2812" spans="1:248" s="70" customFormat="1" ht="15.95" customHeight="1" x14ac:dyDescent="0.2">
      <c r="A2812" s="112" t="s">
        <v>1686</v>
      </c>
      <c r="B2812" s="83">
        <v>52485</v>
      </c>
      <c r="C2812" s="52" t="s">
        <v>1690</v>
      </c>
      <c r="D2812" s="314">
        <v>23150</v>
      </c>
      <c r="E2812" s="69"/>
      <c r="F2812" s="69"/>
      <c r="G2812" s="69"/>
      <c r="H2812" s="69"/>
      <c r="I2812" s="69"/>
      <c r="J2812" s="69"/>
      <c r="N2812" s="69"/>
      <c r="O2812" s="69"/>
      <c r="P2812" s="69"/>
      <c r="Q2812" s="69"/>
      <c r="R2812" s="69"/>
      <c r="S2812" s="69"/>
      <c r="T2812" s="69"/>
      <c r="U2812" s="69"/>
      <c r="V2812" s="69"/>
      <c r="W2812" s="69"/>
      <c r="X2812" s="69"/>
      <c r="Y2812" s="69"/>
      <c r="Z2812" s="69"/>
      <c r="AA2812" s="69"/>
      <c r="AB2812" s="69"/>
      <c r="AC2812" s="69"/>
      <c r="AD2812" s="69"/>
      <c r="AE2812" s="69"/>
      <c r="AF2812" s="69"/>
      <c r="AG2812" s="69"/>
      <c r="AH2812" s="69"/>
      <c r="AI2812" s="69"/>
      <c r="AJ2812" s="69"/>
      <c r="AK2812" s="69"/>
      <c r="AL2812" s="69"/>
      <c r="AM2812" s="69"/>
      <c r="AN2812" s="69"/>
      <c r="AO2812" s="69"/>
      <c r="AP2812" s="69"/>
      <c r="AQ2812" s="69"/>
      <c r="AR2812" s="69"/>
      <c r="AS2812" s="69"/>
      <c r="AT2812" s="69"/>
      <c r="AU2812" s="69"/>
      <c r="AV2812" s="69"/>
      <c r="AW2812" s="69"/>
      <c r="AX2812" s="69"/>
      <c r="AY2812" s="69"/>
      <c r="AZ2812" s="69"/>
      <c r="BA2812" s="69"/>
      <c r="BB2812" s="69"/>
      <c r="BC2812" s="69"/>
      <c r="BD2812" s="69"/>
      <c r="BE2812" s="69"/>
      <c r="BF2812" s="69"/>
      <c r="BG2812" s="69"/>
      <c r="BH2812" s="69"/>
      <c r="BI2812" s="69"/>
      <c r="BJ2812" s="69"/>
      <c r="BK2812" s="69"/>
      <c r="BL2812" s="69"/>
      <c r="BM2812" s="69"/>
      <c r="BN2812" s="69"/>
      <c r="BO2812" s="69"/>
      <c r="BP2812" s="69"/>
      <c r="BQ2812" s="69"/>
      <c r="BR2812" s="69"/>
      <c r="BS2812" s="69"/>
      <c r="BT2812" s="69"/>
      <c r="BU2812" s="69"/>
      <c r="BV2812" s="69"/>
      <c r="BW2812" s="69"/>
      <c r="BX2812" s="69"/>
      <c r="BY2812" s="69"/>
      <c r="BZ2812" s="69"/>
      <c r="CA2812" s="69"/>
      <c r="CB2812" s="69"/>
      <c r="CC2812" s="69"/>
      <c r="CD2812" s="69"/>
      <c r="CE2812" s="69"/>
      <c r="CF2812" s="69"/>
      <c r="CG2812" s="69"/>
      <c r="CH2812" s="69"/>
      <c r="CI2812" s="69"/>
      <c r="CJ2812" s="69"/>
      <c r="CK2812" s="69"/>
      <c r="CL2812" s="69"/>
      <c r="CM2812" s="69"/>
      <c r="CN2812" s="69"/>
      <c r="CO2812" s="69"/>
      <c r="CP2812" s="69"/>
      <c r="CQ2812" s="69"/>
      <c r="CR2812" s="69"/>
      <c r="CS2812" s="69"/>
      <c r="CT2812" s="69"/>
      <c r="CU2812" s="69"/>
      <c r="CV2812" s="69"/>
      <c r="CW2812" s="69"/>
      <c r="CX2812" s="69"/>
      <c r="CY2812" s="69"/>
      <c r="CZ2812" s="69"/>
      <c r="DA2812" s="69"/>
      <c r="DB2812" s="69"/>
      <c r="DC2812" s="69"/>
      <c r="DD2812" s="69"/>
      <c r="DE2812" s="69"/>
      <c r="DF2812" s="69"/>
      <c r="DG2812" s="69"/>
      <c r="DH2812" s="69"/>
      <c r="DI2812" s="69"/>
      <c r="DJ2812" s="69"/>
      <c r="DK2812" s="69"/>
      <c r="DL2812" s="69"/>
      <c r="DM2812" s="69"/>
      <c r="DN2812" s="69"/>
      <c r="DO2812" s="69"/>
      <c r="DP2812" s="69"/>
      <c r="DQ2812" s="69"/>
      <c r="DR2812" s="69"/>
      <c r="DS2812" s="69"/>
      <c r="DT2812" s="69"/>
      <c r="DU2812" s="69"/>
      <c r="DV2812" s="69"/>
      <c r="DW2812" s="69"/>
      <c r="DX2812" s="69"/>
      <c r="DY2812" s="69"/>
      <c r="DZ2812" s="69"/>
      <c r="EA2812" s="69"/>
      <c r="EB2812" s="69"/>
      <c r="EC2812" s="69"/>
      <c r="ED2812" s="69"/>
      <c r="EE2812" s="69"/>
      <c r="EF2812" s="69"/>
      <c r="EG2812" s="69"/>
      <c r="EH2812" s="69"/>
      <c r="EI2812" s="69"/>
      <c r="EJ2812" s="69"/>
      <c r="EK2812" s="69"/>
      <c r="EL2812" s="69"/>
      <c r="EM2812" s="69"/>
      <c r="EN2812" s="69"/>
      <c r="EO2812" s="69"/>
      <c r="EP2812" s="69"/>
      <c r="EQ2812" s="69"/>
      <c r="ER2812" s="69"/>
      <c r="ES2812" s="69"/>
      <c r="ET2812" s="69"/>
      <c r="EU2812" s="69"/>
      <c r="EV2812" s="69"/>
      <c r="EW2812" s="69"/>
      <c r="EX2812" s="69"/>
      <c r="EY2812" s="69"/>
      <c r="EZ2812" s="69"/>
      <c r="FA2812" s="69"/>
      <c r="FB2812" s="69"/>
      <c r="FC2812" s="69"/>
      <c r="FD2812" s="69"/>
      <c r="FE2812" s="69"/>
      <c r="FF2812" s="69"/>
      <c r="FG2812" s="69"/>
      <c r="FH2812" s="69"/>
      <c r="FI2812" s="69"/>
      <c r="FJ2812" s="69"/>
      <c r="FK2812" s="69"/>
      <c r="FL2812" s="69"/>
      <c r="FM2812" s="69"/>
      <c r="FN2812" s="69"/>
      <c r="FO2812" s="69"/>
      <c r="FP2812" s="69"/>
      <c r="FQ2812" s="69"/>
      <c r="FR2812" s="69"/>
      <c r="FS2812" s="69"/>
      <c r="FT2812" s="69"/>
      <c r="FU2812" s="69"/>
      <c r="FV2812" s="69"/>
      <c r="FW2812" s="69"/>
      <c r="FX2812" s="69"/>
      <c r="FY2812" s="69"/>
      <c r="FZ2812" s="69"/>
      <c r="GA2812" s="69"/>
      <c r="GB2812" s="69"/>
      <c r="GC2812" s="69"/>
      <c r="GD2812" s="69"/>
      <c r="GE2812" s="69"/>
      <c r="GF2812" s="69"/>
      <c r="GG2812" s="69"/>
      <c r="GH2812" s="69"/>
      <c r="GI2812" s="69"/>
      <c r="GJ2812" s="69"/>
      <c r="GK2812" s="69"/>
      <c r="GL2812" s="69"/>
      <c r="GM2812" s="69"/>
      <c r="GN2812" s="69"/>
      <c r="GO2812" s="69"/>
      <c r="GP2812" s="69"/>
      <c r="GQ2812" s="69"/>
      <c r="GR2812" s="69"/>
      <c r="GS2812" s="69"/>
      <c r="GT2812" s="69"/>
      <c r="GU2812" s="69"/>
      <c r="GV2812" s="69"/>
      <c r="GW2812" s="69"/>
      <c r="GX2812" s="69"/>
      <c r="GY2812" s="69"/>
      <c r="GZ2812" s="69"/>
      <c r="HA2812" s="69"/>
      <c r="HB2812" s="69"/>
      <c r="HC2812" s="69"/>
      <c r="HD2812" s="69"/>
      <c r="HE2812" s="69"/>
      <c r="HF2812" s="69"/>
      <c r="HG2812" s="69"/>
      <c r="HH2812" s="69"/>
      <c r="HI2812" s="69"/>
      <c r="HJ2812" s="69"/>
      <c r="HK2812" s="69"/>
      <c r="HL2812" s="69"/>
      <c r="HM2812" s="69"/>
      <c r="HN2812" s="69"/>
      <c r="HO2812" s="69"/>
      <c r="HP2812" s="69"/>
      <c r="HQ2812" s="69"/>
      <c r="HR2812" s="69"/>
      <c r="HS2812" s="69"/>
      <c r="HT2812" s="69"/>
      <c r="HU2812" s="69"/>
      <c r="HV2812" s="69"/>
      <c r="HW2812" s="69"/>
      <c r="HX2812" s="69"/>
      <c r="HY2812" s="69"/>
      <c r="HZ2812" s="69"/>
      <c r="IA2812" s="69"/>
      <c r="IB2812" s="69"/>
      <c r="IC2812" s="69"/>
      <c r="ID2812" s="69"/>
      <c r="IE2812" s="69"/>
      <c r="IF2812" s="69"/>
      <c r="IG2812" s="69"/>
      <c r="IH2812" s="69"/>
      <c r="II2812" s="69"/>
      <c r="IJ2812" s="69"/>
      <c r="IK2812" s="69"/>
      <c r="IL2812" s="69"/>
      <c r="IM2812" s="69"/>
      <c r="IN2812" s="69"/>
    </row>
    <row r="2813" spans="1:248" s="70" customFormat="1" ht="32.1" customHeight="1" x14ac:dyDescent="0.2">
      <c r="A2813" s="112" t="s">
        <v>1686</v>
      </c>
      <c r="B2813" s="83">
        <v>52486</v>
      </c>
      <c r="C2813" s="52" t="s">
        <v>1691</v>
      </c>
      <c r="D2813" s="314">
        <v>15950</v>
      </c>
      <c r="E2813" s="69"/>
      <c r="F2813" s="69"/>
      <c r="G2813" s="69"/>
      <c r="H2813" s="69"/>
      <c r="I2813" s="69"/>
      <c r="J2813" s="69"/>
      <c r="N2813" s="69"/>
      <c r="O2813" s="69"/>
      <c r="P2813" s="69"/>
      <c r="Q2813" s="69"/>
      <c r="R2813" s="69"/>
      <c r="S2813" s="69"/>
      <c r="T2813" s="69"/>
      <c r="U2813" s="69"/>
      <c r="V2813" s="69"/>
      <c r="W2813" s="69"/>
      <c r="X2813" s="69"/>
      <c r="Y2813" s="69"/>
      <c r="Z2813" s="69"/>
      <c r="AA2813" s="69"/>
      <c r="AB2813" s="69"/>
      <c r="AC2813" s="69"/>
      <c r="AD2813" s="69"/>
      <c r="AE2813" s="69"/>
      <c r="AF2813" s="69"/>
      <c r="AG2813" s="69"/>
      <c r="AH2813" s="69"/>
      <c r="AI2813" s="69"/>
      <c r="AJ2813" s="69"/>
      <c r="AK2813" s="69"/>
      <c r="AL2813" s="69"/>
      <c r="AM2813" s="69"/>
      <c r="AN2813" s="69"/>
      <c r="AO2813" s="69"/>
      <c r="AP2813" s="69"/>
      <c r="AQ2813" s="69"/>
      <c r="AR2813" s="69"/>
      <c r="AS2813" s="69"/>
      <c r="AT2813" s="69"/>
      <c r="AU2813" s="69"/>
      <c r="AV2813" s="69"/>
      <c r="AW2813" s="69"/>
      <c r="AX2813" s="69"/>
      <c r="AY2813" s="69"/>
      <c r="AZ2813" s="69"/>
      <c r="BA2813" s="69"/>
      <c r="BB2813" s="69"/>
      <c r="BC2813" s="69"/>
      <c r="BD2813" s="69"/>
      <c r="BE2813" s="69"/>
      <c r="BF2813" s="69"/>
      <c r="BG2813" s="69"/>
      <c r="BH2813" s="69"/>
      <c r="BI2813" s="69"/>
      <c r="BJ2813" s="69"/>
      <c r="BK2813" s="69"/>
      <c r="BL2813" s="69"/>
      <c r="BM2813" s="69"/>
      <c r="BN2813" s="69"/>
      <c r="BO2813" s="69"/>
      <c r="BP2813" s="69"/>
      <c r="BQ2813" s="69"/>
      <c r="BR2813" s="69"/>
      <c r="BS2813" s="69"/>
      <c r="BT2813" s="69"/>
      <c r="BU2813" s="69"/>
      <c r="BV2813" s="69"/>
      <c r="BW2813" s="69"/>
      <c r="BX2813" s="69"/>
      <c r="BY2813" s="69"/>
      <c r="BZ2813" s="69"/>
      <c r="CA2813" s="69"/>
      <c r="CB2813" s="69"/>
      <c r="CC2813" s="69"/>
      <c r="CD2813" s="69"/>
      <c r="CE2813" s="69"/>
      <c r="CF2813" s="69"/>
      <c r="CG2813" s="69"/>
      <c r="CH2813" s="69"/>
      <c r="CI2813" s="69"/>
      <c r="CJ2813" s="69"/>
      <c r="CK2813" s="69"/>
      <c r="CL2813" s="69"/>
      <c r="CM2813" s="69"/>
      <c r="CN2813" s="69"/>
      <c r="CO2813" s="69"/>
      <c r="CP2813" s="69"/>
      <c r="CQ2813" s="69"/>
      <c r="CR2813" s="69"/>
      <c r="CS2813" s="69"/>
      <c r="CT2813" s="69"/>
      <c r="CU2813" s="69"/>
      <c r="CV2813" s="69"/>
      <c r="CW2813" s="69"/>
      <c r="CX2813" s="69"/>
      <c r="CY2813" s="69"/>
      <c r="CZ2813" s="69"/>
      <c r="DA2813" s="69"/>
      <c r="DB2813" s="69"/>
      <c r="DC2813" s="69"/>
      <c r="DD2813" s="69"/>
      <c r="DE2813" s="69"/>
      <c r="DF2813" s="69"/>
      <c r="DG2813" s="69"/>
      <c r="DH2813" s="69"/>
      <c r="DI2813" s="69"/>
      <c r="DJ2813" s="69"/>
      <c r="DK2813" s="69"/>
      <c r="DL2813" s="69"/>
      <c r="DM2813" s="69"/>
      <c r="DN2813" s="69"/>
      <c r="DO2813" s="69"/>
      <c r="DP2813" s="69"/>
      <c r="DQ2813" s="69"/>
      <c r="DR2813" s="69"/>
      <c r="DS2813" s="69"/>
      <c r="DT2813" s="69"/>
      <c r="DU2813" s="69"/>
      <c r="DV2813" s="69"/>
      <c r="DW2813" s="69"/>
      <c r="DX2813" s="69"/>
      <c r="DY2813" s="69"/>
      <c r="DZ2813" s="69"/>
      <c r="EA2813" s="69"/>
      <c r="EB2813" s="69"/>
      <c r="EC2813" s="69"/>
      <c r="ED2813" s="69"/>
      <c r="EE2813" s="69"/>
      <c r="EF2813" s="69"/>
      <c r="EG2813" s="69"/>
      <c r="EH2813" s="69"/>
      <c r="EI2813" s="69"/>
      <c r="EJ2813" s="69"/>
      <c r="EK2813" s="69"/>
      <c r="EL2813" s="69"/>
      <c r="EM2813" s="69"/>
      <c r="EN2813" s="69"/>
      <c r="EO2813" s="69"/>
      <c r="EP2813" s="69"/>
      <c r="EQ2813" s="69"/>
      <c r="ER2813" s="69"/>
      <c r="ES2813" s="69"/>
      <c r="ET2813" s="69"/>
      <c r="EU2813" s="69"/>
      <c r="EV2813" s="69"/>
      <c r="EW2813" s="69"/>
      <c r="EX2813" s="69"/>
      <c r="EY2813" s="69"/>
      <c r="EZ2813" s="69"/>
      <c r="FA2813" s="69"/>
      <c r="FB2813" s="69"/>
      <c r="FC2813" s="69"/>
      <c r="FD2813" s="69"/>
      <c r="FE2813" s="69"/>
      <c r="FF2813" s="69"/>
      <c r="FG2813" s="69"/>
      <c r="FH2813" s="69"/>
      <c r="FI2813" s="69"/>
      <c r="FJ2813" s="69"/>
      <c r="FK2813" s="69"/>
      <c r="FL2813" s="69"/>
      <c r="FM2813" s="69"/>
      <c r="FN2813" s="69"/>
      <c r="FO2813" s="69"/>
      <c r="FP2813" s="69"/>
      <c r="FQ2813" s="69"/>
      <c r="FR2813" s="69"/>
      <c r="FS2813" s="69"/>
      <c r="FT2813" s="69"/>
      <c r="FU2813" s="69"/>
      <c r="FV2813" s="69"/>
      <c r="FW2813" s="69"/>
      <c r="FX2813" s="69"/>
      <c r="FY2813" s="69"/>
      <c r="FZ2813" s="69"/>
      <c r="GA2813" s="69"/>
      <c r="GB2813" s="69"/>
      <c r="GC2813" s="69"/>
      <c r="GD2813" s="69"/>
      <c r="GE2813" s="69"/>
      <c r="GF2813" s="69"/>
      <c r="GG2813" s="69"/>
      <c r="GH2813" s="69"/>
      <c r="GI2813" s="69"/>
      <c r="GJ2813" s="69"/>
      <c r="GK2813" s="69"/>
      <c r="GL2813" s="69"/>
      <c r="GM2813" s="69"/>
      <c r="GN2813" s="69"/>
      <c r="GO2813" s="69"/>
      <c r="GP2813" s="69"/>
      <c r="GQ2813" s="69"/>
      <c r="GR2813" s="69"/>
      <c r="GS2813" s="69"/>
      <c r="GT2813" s="69"/>
      <c r="GU2813" s="69"/>
      <c r="GV2813" s="69"/>
      <c r="GW2813" s="69"/>
      <c r="GX2813" s="69"/>
      <c r="GY2813" s="69"/>
      <c r="GZ2813" s="69"/>
      <c r="HA2813" s="69"/>
      <c r="HB2813" s="69"/>
      <c r="HC2813" s="69"/>
      <c r="HD2813" s="69"/>
      <c r="HE2813" s="69"/>
      <c r="HF2813" s="69"/>
      <c r="HG2813" s="69"/>
      <c r="HH2813" s="69"/>
      <c r="HI2813" s="69"/>
      <c r="HJ2813" s="69"/>
      <c r="HK2813" s="69"/>
      <c r="HL2813" s="69"/>
      <c r="HM2813" s="69"/>
      <c r="HN2813" s="69"/>
      <c r="HO2813" s="69"/>
      <c r="HP2813" s="69"/>
      <c r="HQ2813" s="69"/>
      <c r="HR2813" s="69"/>
      <c r="HS2813" s="69"/>
      <c r="HT2813" s="69"/>
      <c r="HU2813" s="69"/>
      <c r="HV2813" s="69"/>
      <c r="HW2813" s="69"/>
      <c r="HX2813" s="69"/>
      <c r="HY2813" s="69"/>
      <c r="HZ2813" s="69"/>
      <c r="IA2813" s="69"/>
      <c r="IB2813" s="69"/>
      <c r="IC2813" s="69"/>
      <c r="ID2813" s="69"/>
      <c r="IE2813" s="69"/>
      <c r="IF2813" s="69"/>
      <c r="IG2813" s="69"/>
      <c r="IH2813" s="69"/>
      <c r="II2813" s="69"/>
      <c r="IJ2813" s="69"/>
      <c r="IK2813" s="69"/>
      <c r="IL2813" s="69"/>
      <c r="IM2813" s="69"/>
      <c r="IN2813" s="69"/>
    </row>
    <row r="2814" spans="1:248" s="70" customFormat="1" ht="32.1" customHeight="1" x14ac:dyDescent="0.2">
      <c r="A2814" s="33" t="s">
        <v>1692</v>
      </c>
      <c r="B2814" s="83">
        <v>52487</v>
      </c>
      <c r="C2814" s="34" t="s">
        <v>1693</v>
      </c>
      <c r="D2814" s="314">
        <v>43500</v>
      </c>
      <c r="E2814" s="69"/>
      <c r="F2814" s="69"/>
      <c r="G2814" s="69"/>
      <c r="H2814" s="69"/>
      <c r="I2814" s="69"/>
      <c r="J2814" s="69"/>
      <c r="N2814" s="69"/>
      <c r="O2814" s="69"/>
      <c r="P2814" s="69"/>
      <c r="Q2814" s="69"/>
      <c r="R2814" s="69"/>
      <c r="S2814" s="69"/>
      <c r="T2814" s="69"/>
      <c r="U2814" s="69"/>
      <c r="V2814" s="69"/>
      <c r="W2814" s="69"/>
      <c r="X2814" s="69"/>
      <c r="Y2814" s="69"/>
      <c r="Z2814" s="69"/>
      <c r="AA2814" s="69"/>
      <c r="AB2814" s="69"/>
      <c r="AC2814" s="69"/>
      <c r="AD2814" s="69"/>
      <c r="AE2814" s="69"/>
      <c r="AF2814" s="69"/>
      <c r="AG2814" s="69"/>
      <c r="AH2814" s="69"/>
      <c r="AI2814" s="69"/>
      <c r="AJ2814" s="69"/>
      <c r="AK2814" s="69"/>
      <c r="AL2814" s="69"/>
      <c r="AM2814" s="69"/>
      <c r="AN2814" s="69"/>
      <c r="AO2814" s="69"/>
      <c r="AP2814" s="69"/>
      <c r="AQ2814" s="69"/>
      <c r="AR2814" s="69"/>
      <c r="AS2814" s="69"/>
      <c r="AT2814" s="69"/>
      <c r="AU2814" s="69"/>
      <c r="AV2814" s="69"/>
      <c r="AW2814" s="69"/>
      <c r="AX2814" s="69"/>
      <c r="AY2814" s="69"/>
      <c r="AZ2814" s="69"/>
      <c r="BA2814" s="69"/>
      <c r="BB2814" s="69"/>
      <c r="BC2814" s="69"/>
      <c r="BD2814" s="69"/>
      <c r="BE2814" s="69"/>
      <c r="BF2814" s="69"/>
      <c r="BG2814" s="69"/>
      <c r="BH2814" s="69"/>
      <c r="BI2814" s="69"/>
      <c r="BJ2814" s="69"/>
      <c r="BK2814" s="69"/>
      <c r="BL2814" s="69"/>
      <c r="BM2814" s="69"/>
      <c r="BN2814" s="69"/>
      <c r="BO2814" s="69"/>
      <c r="BP2814" s="69"/>
      <c r="BQ2814" s="69"/>
      <c r="BR2814" s="69"/>
      <c r="BS2814" s="69"/>
      <c r="BT2814" s="69"/>
      <c r="BU2814" s="69"/>
      <c r="BV2814" s="69"/>
      <c r="BW2814" s="69"/>
      <c r="BX2814" s="69"/>
      <c r="BY2814" s="69"/>
      <c r="BZ2814" s="69"/>
      <c r="CA2814" s="69"/>
      <c r="CB2814" s="69"/>
      <c r="CC2814" s="69"/>
      <c r="CD2814" s="69"/>
      <c r="CE2814" s="69"/>
      <c r="CF2814" s="69"/>
      <c r="CG2814" s="69"/>
      <c r="CH2814" s="69"/>
      <c r="CI2814" s="69"/>
      <c r="CJ2814" s="69"/>
      <c r="CK2814" s="69"/>
      <c r="CL2814" s="69"/>
      <c r="CM2814" s="69"/>
      <c r="CN2814" s="69"/>
      <c r="CO2814" s="69"/>
      <c r="CP2814" s="69"/>
      <c r="CQ2814" s="69"/>
      <c r="CR2814" s="69"/>
      <c r="CS2814" s="69"/>
      <c r="CT2814" s="69"/>
      <c r="CU2814" s="69"/>
      <c r="CV2814" s="69"/>
      <c r="CW2814" s="69"/>
      <c r="CX2814" s="69"/>
      <c r="CY2814" s="69"/>
      <c r="CZ2814" s="69"/>
      <c r="DA2814" s="69"/>
      <c r="DB2814" s="69"/>
      <c r="DC2814" s="69"/>
      <c r="DD2814" s="69"/>
      <c r="DE2814" s="69"/>
      <c r="DF2814" s="69"/>
      <c r="DG2814" s="69"/>
      <c r="DH2814" s="69"/>
      <c r="DI2814" s="69"/>
      <c r="DJ2814" s="69"/>
      <c r="DK2814" s="69"/>
      <c r="DL2814" s="69"/>
      <c r="DM2814" s="69"/>
      <c r="DN2814" s="69"/>
      <c r="DO2814" s="69"/>
      <c r="DP2814" s="69"/>
      <c r="DQ2814" s="69"/>
      <c r="DR2814" s="69"/>
      <c r="DS2814" s="69"/>
      <c r="DT2814" s="69"/>
      <c r="DU2814" s="69"/>
      <c r="DV2814" s="69"/>
      <c r="DW2814" s="69"/>
      <c r="DX2814" s="69"/>
      <c r="DY2814" s="69"/>
      <c r="DZ2814" s="69"/>
      <c r="EA2814" s="69"/>
      <c r="EB2814" s="69"/>
      <c r="EC2814" s="69"/>
      <c r="ED2814" s="69"/>
      <c r="EE2814" s="69"/>
      <c r="EF2814" s="69"/>
      <c r="EG2814" s="69"/>
      <c r="EH2814" s="69"/>
      <c r="EI2814" s="69"/>
      <c r="EJ2814" s="69"/>
      <c r="EK2814" s="69"/>
      <c r="EL2814" s="69"/>
      <c r="EM2814" s="69"/>
      <c r="EN2814" s="69"/>
      <c r="EO2814" s="69"/>
      <c r="EP2814" s="69"/>
      <c r="EQ2814" s="69"/>
      <c r="ER2814" s="69"/>
      <c r="ES2814" s="69"/>
      <c r="ET2814" s="69"/>
      <c r="EU2814" s="69"/>
      <c r="EV2814" s="69"/>
      <c r="EW2814" s="69"/>
      <c r="EX2814" s="69"/>
      <c r="EY2814" s="69"/>
      <c r="EZ2814" s="69"/>
      <c r="FA2814" s="69"/>
      <c r="FB2814" s="69"/>
      <c r="FC2814" s="69"/>
      <c r="FD2814" s="69"/>
      <c r="FE2814" s="69"/>
      <c r="FF2814" s="69"/>
      <c r="FG2814" s="69"/>
      <c r="FH2814" s="69"/>
      <c r="FI2814" s="69"/>
      <c r="FJ2814" s="69"/>
      <c r="FK2814" s="69"/>
      <c r="FL2814" s="69"/>
      <c r="FM2814" s="69"/>
      <c r="FN2814" s="69"/>
      <c r="FO2814" s="69"/>
      <c r="FP2814" s="69"/>
      <c r="FQ2814" s="69"/>
      <c r="FR2814" s="69"/>
      <c r="FS2814" s="69"/>
      <c r="FT2814" s="69"/>
      <c r="FU2814" s="69"/>
      <c r="FV2814" s="69"/>
      <c r="FW2814" s="69"/>
      <c r="FX2814" s="69"/>
      <c r="FY2814" s="69"/>
      <c r="FZ2814" s="69"/>
      <c r="GA2814" s="69"/>
      <c r="GB2814" s="69"/>
      <c r="GC2814" s="69"/>
      <c r="GD2814" s="69"/>
      <c r="GE2814" s="69"/>
      <c r="GF2814" s="69"/>
      <c r="GG2814" s="69"/>
      <c r="GH2814" s="69"/>
      <c r="GI2814" s="69"/>
      <c r="GJ2814" s="69"/>
      <c r="GK2814" s="69"/>
      <c r="GL2814" s="69"/>
      <c r="GM2814" s="69"/>
      <c r="GN2814" s="69"/>
      <c r="GO2814" s="69"/>
      <c r="GP2814" s="69"/>
      <c r="GQ2814" s="69"/>
      <c r="GR2814" s="69"/>
      <c r="GS2814" s="69"/>
      <c r="GT2814" s="69"/>
      <c r="GU2814" s="69"/>
      <c r="GV2814" s="69"/>
      <c r="GW2814" s="69"/>
      <c r="GX2814" s="69"/>
      <c r="GY2814" s="69"/>
      <c r="GZ2814" s="69"/>
      <c r="HA2814" s="69"/>
      <c r="HB2814" s="69"/>
      <c r="HC2814" s="69"/>
      <c r="HD2814" s="69"/>
      <c r="HE2814" s="69"/>
      <c r="HF2814" s="69"/>
      <c r="HG2814" s="69"/>
      <c r="HH2814" s="69"/>
      <c r="HI2814" s="69"/>
      <c r="HJ2814" s="69"/>
      <c r="HK2814" s="69"/>
      <c r="HL2814" s="69"/>
      <c r="HM2814" s="69"/>
      <c r="HN2814" s="69"/>
      <c r="HO2814" s="69"/>
      <c r="HP2814" s="69"/>
      <c r="HQ2814" s="69"/>
      <c r="HR2814" s="69"/>
      <c r="HS2814" s="69"/>
      <c r="HT2814" s="69"/>
      <c r="HU2814" s="69"/>
      <c r="HV2814" s="69"/>
      <c r="HW2814" s="69"/>
      <c r="HX2814" s="69"/>
      <c r="HY2814" s="69"/>
      <c r="HZ2814" s="69"/>
      <c r="IA2814" s="69"/>
      <c r="IB2814" s="69"/>
      <c r="IC2814" s="69"/>
      <c r="ID2814" s="69"/>
      <c r="IE2814" s="69"/>
      <c r="IF2814" s="69"/>
      <c r="IG2814" s="69"/>
      <c r="IH2814" s="69"/>
      <c r="II2814" s="69"/>
      <c r="IJ2814" s="69"/>
      <c r="IK2814" s="69"/>
      <c r="IL2814" s="69"/>
      <c r="IM2814" s="69"/>
      <c r="IN2814" s="69"/>
    </row>
    <row r="2815" spans="1:248" s="70" customFormat="1" ht="15.95" customHeight="1" x14ac:dyDescent="0.2">
      <c r="A2815" s="112" t="s">
        <v>1692</v>
      </c>
      <c r="B2815" s="83">
        <v>52488</v>
      </c>
      <c r="C2815" s="52" t="s">
        <v>1693</v>
      </c>
      <c r="D2815" s="314">
        <v>24150</v>
      </c>
      <c r="E2815" s="69"/>
      <c r="F2815" s="69"/>
      <c r="G2815" s="69"/>
      <c r="H2815" s="69"/>
      <c r="I2815" s="69"/>
      <c r="J2815" s="69"/>
      <c r="N2815" s="69"/>
      <c r="O2815" s="69"/>
      <c r="P2815" s="69"/>
      <c r="Q2815" s="69"/>
      <c r="R2815" s="69"/>
      <c r="S2815" s="69"/>
      <c r="T2815" s="69"/>
      <c r="U2815" s="69"/>
      <c r="V2815" s="69"/>
      <c r="W2815" s="69"/>
      <c r="X2815" s="69"/>
      <c r="Y2815" s="69"/>
      <c r="Z2815" s="69"/>
      <c r="AA2815" s="69"/>
      <c r="AB2815" s="69"/>
      <c r="AC2815" s="69"/>
      <c r="AD2815" s="69"/>
      <c r="AE2815" s="69"/>
      <c r="AF2815" s="69"/>
      <c r="AG2815" s="69"/>
      <c r="AH2815" s="69"/>
      <c r="AI2815" s="69"/>
      <c r="AJ2815" s="69"/>
      <c r="AK2815" s="69"/>
      <c r="AL2815" s="69"/>
      <c r="AM2815" s="69"/>
      <c r="AN2815" s="69"/>
      <c r="AO2815" s="69"/>
      <c r="AP2815" s="69"/>
      <c r="AQ2815" s="69"/>
      <c r="AR2815" s="69"/>
      <c r="AS2815" s="69"/>
      <c r="AT2815" s="69"/>
      <c r="AU2815" s="69"/>
      <c r="AV2815" s="69"/>
      <c r="AW2815" s="69"/>
      <c r="AX2815" s="69"/>
      <c r="AY2815" s="69"/>
      <c r="AZ2815" s="69"/>
      <c r="BA2815" s="69"/>
      <c r="BB2815" s="69"/>
      <c r="BC2815" s="69"/>
      <c r="BD2815" s="69"/>
      <c r="BE2815" s="69"/>
      <c r="BF2815" s="69"/>
      <c r="BG2815" s="69"/>
      <c r="BH2815" s="69"/>
      <c r="BI2815" s="69"/>
      <c r="BJ2815" s="69"/>
      <c r="BK2815" s="69"/>
      <c r="BL2815" s="69"/>
      <c r="BM2815" s="69"/>
      <c r="BN2815" s="69"/>
      <c r="BO2815" s="69"/>
      <c r="BP2815" s="69"/>
      <c r="BQ2815" s="69"/>
      <c r="BR2815" s="69"/>
      <c r="BS2815" s="69"/>
      <c r="BT2815" s="69"/>
      <c r="BU2815" s="69"/>
      <c r="BV2815" s="69"/>
      <c r="BW2815" s="69"/>
      <c r="BX2815" s="69"/>
      <c r="BY2815" s="69"/>
      <c r="BZ2815" s="69"/>
      <c r="CA2815" s="69"/>
      <c r="CB2815" s="69"/>
      <c r="CC2815" s="69"/>
      <c r="CD2815" s="69"/>
      <c r="CE2815" s="69"/>
      <c r="CF2815" s="69"/>
      <c r="CG2815" s="69"/>
      <c r="CH2815" s="69"/>
      <c r="CI2815" s="69"/>
      <c r="CJ2815" s="69"/>
      <c r="CK2815" s="69"/>
      <c r="CL2815" s="69"/>
      <c r="CM2815" s="69"/>
      <c r="CN2815" s="69"/>
      <c r="CO2815" s="69"/>
      <c r="CP2815" s="69"/>
      <c r="CQ2815" s="69"/>
      <c r="CR2815" s="69"/>
      <c r="CS2815" s="69"/>
      <c r="CT2815" s="69"/>
      <c r="CU2815" s="69"/>
      <c r="CV2815" s="69"/>
      <c r="CW2815" s="69"/>
      <c r="CX2815" s="69"/>
      <c r="CY2815" s="69"/>
      <c r="CZ2815" s="69"/>
      <c r="DA2815" s="69"/>
      <c r="DB2815" s="69"/>
      <c r="DC2815" s="69"/>
      <c r="DD2815" s="69"/>
      <c r="DE2815" s="69"/>
      <c r="DF2815" s="69"/>
      <c r="DG2815" s="69"/>
      <c r="DH2815" s="69"/>
      <c r="DI2815" s="69"/>
      <c r="DJ2815" s="69"/>
      <c r="DK2815" s="69"/>
      <c r="DL2815" s="69"/>
      <c r="DM2815" s="69"/>
      <c r="DN2815" s="69"/>
      <c r="DO2815" s="69"/>
      <c r="DP2815" s="69"/>
      <c r="DQ2815" s="69"/>
      <c r="DR2815" s="69"/>
      <c r="DS2815" s="69"/>
      <c r="DT2815" s="69"/>
      <c r="DU2815" s="69"/>
      <c r="DV2815" s="69"/>
      <c r="DW2815" s="69"/>
      <c r="DX2815" s="69"/>
      <c r="DY2815" s="69"/>
      <c r="DZ2815" s="69"/>
      <c r="EA2815" s="69"/>
      <c r="EB2815" s="69"/>
      <c r="EC2815" s="69"/>
      <c r="ED2815" s="69"/>
      <c r="EE2815" s="69"/>
      <c r="EF2815" s="69"/>
      <c r="EG2815" s="69"/>
      <c r="EH2815" s="69"/>
      <c r="EI2815" s="69"/>
      <c r="EJ2815" s="69"/>
      <c r="EK2815" s="69"/>
      <c r="EL2815" s="69"/>
      <c r="EM2815" s="69"/>
      <c r="EN2815" s="69"/>
      <c r="EO2815" s="69"/>
      <c r="EP2815" s="69"/>
      <c r="EQ2815" s="69"/>
      <c r="ER2815" s="69"/>
      <c r="ES2815" s="69"/>
      <c r="ET2815" s="69"/>
      <c r="EU2815" s="69"/>
      <c r="EV2815" s="69"/>
      <c r="EW2815" s="69"/>
      <c r="EX2815" s="69"/>
      <c r="EY2815" s="69"/>
      <c r="EZ2815" s="69"/>
      <c r="FA2815" s="69"/>
      <c r="FB2815" s="69"/>
      <c r="FC2815" s="69"/>
      <c r="FD2815" s="69"/>
      <c r="FE2815" s="69"/>
      <c r="FF2815" s="69"/>
      <c r="FG2815" s="69"/>
      <c r="FH2815" s="69"/>
      <c r="FI2815" s="69"/>
      <c r="FJ2815" s="69"/>
      <c r="FK2815" s="69"/>
      <c r="FL2815" s="69"/>
      <c r="FM2815" s="69"/>
      <c r="FN2815" s="69"/>
      <c r="FO2815" s="69"/>
      <c r="FP2815" s="69"/>
      <c r="FQ2815" s="69"/>
      <c r="FR2815" s="69"/>
      <c r="FS2815" s="69"/>
      <c r="FT2815" s="69"/>
      <c r="FU2815" s="69"/>
      <c r="FV2815" s="69"/>
      <c r="FW2815" s="69"/>
      <c r="FX2815" s="69"/>
      <c r="FY2815" s="69"/>
      <c r="FZ2815" s="69"/>
      <c r="GA2815" s="69"/>
      <c r="GB2815" s="69"/>
      <c r="GC2815" s="69"/>
      <c r="GD2815" s="69"/>
      <c r="GE2815" s="69"/>
      <c r="GF2815" s="69"/>
      <c r="GG2815" s="69"/>
      <c r="GH2815" s="69"/>
      <c r="GI2815" s="69"/>
      <c r="GJ2815" s="69"/>
      <c r="GK2815" s="69"/>
      <c r="GL2815" s="69"/>
      <c r="GM2815" s="69"/>
      <c r="GN2815" s="69"/>
      <c r="GO2815" s="69"/>
      <c r="GP2815" s="69"/>
      <c r="GQ2815" s="69"/>
      <c r="GR2815" s="69"/>
      <c r="GS2815" s="69"/>
      <c r="GT2815" s="69"/>
      <c r="GU2815" s="69"/>
      <c r="GV2815" s="69"/>
      <c r="GW2815" s="69"/>
      <c r="GX2815" s="69"/>
      <c r="GY2815" s="69"/>
      <c r="GZ2815" s="69"/>
      <c r="HA2815" s="69"/>
      <c r="HB2815" s="69"/>
      <c r="HC2815" s="69"/>
      <c r="HD2815" s="69"/>
      <c r="HE2815" s="69"/>
      <c r="HF2815" s="69"/>
      <c r="HG2815" s="69"/>
      <c r="HH2815" s="69"/>
      <c r="HI2815" s="69"/>
      <c r="HJ2815" s="69"/>
      <c r="HK2815" s="69"/>
      <c r="HL2815" s="69"/>
      <c r="HM2815" s="69"/>
      <c r="HN2815" s="69"/>
      <c r="HO2815" s="69"/>
      <c r="HP2815" s="69"/>
      <c r="HQ2815" s="69"/>
      <c r="HR2815" s="69"/>
      <c r="HS2815" s="69"/>
      <c r="HT2815" s="69"/>
      <c r="HU2815" s="69"/>
      <c r="HV2815" s="69"/>
      <c r="HW2815" s="69"/>
      <c r="HX2815" s="69"/>
      <c r="HY2815" s="69"/>
      <c r="HZ2815" s="69"/>
      <c r="IA2815" s="69"/>
      <c r="IB2815" s="69"/>
      <c r="IC2815" s="69"/>
      <c r="ID2815" s="69"/>
      <c r="IE2815" s="69"/>
      <c r="IF2815" s="69"/>
      <c r="IG2815" s="69"/>
      <c r="IH2815" s="69"/>
      <c r="II2815" s="69"/>
      <c r="IJ2815" s="69"/>
      <c r="IK2815" s="69"/>
      <c r="IL2815" s="69"/>
      <c r="IM2815" s="69"/>
      <c r="IN2815" s="69"/>
    </row>
    <row r="2816" spans="1:248" s="70" customFormat="1" ht="15.95" customHeight="1" x14ac:dyDescent="0.2">
      <c r="A2816" s="33" t="s">
        <v>1516</v>
      </c>
      <c r="B2816" s="83">
        <v>52489</v>
      </c>
      <c r="C2816" s="34" t="s">
        <v>1517</v>
      </c>
      <c r="D2816" s="314">
        <v>24950</v>
      </c>
      <c r="E2816" s="69"/>
      <c r="F2816" s="69"/>
      <c r="G2816" s="69"/>
      <c r="H2816" s="69"/>
      <c r="I2816" s="69"/>
      <c r="J2816" s="69"/>
      <c r="N2816" s="69"/>
      <c r="O2816" s="69"/>
      <c r="P2816" s="69"/>
      <c r="Q2816" s="69"/>
      <c r="R2816" s="69"/>
      <c r="S2816" s="69"/>
      <c r="T2816" s="69"/>
      <c r="U2816" s="69"/>
      <c r="V2816" s="69"/>
      <c r="W2816" s="69"/>
      <c r="X2816" s="69"/>
      <c r="Y2816" s="69"/>
      <c r="Z2816" s="69"/>
      <c r="AA2816" s="69"/>
      <c r="AB2816" s="69"/>
      <c r="AC2816" s="69"/>
      <c r="AD2816" s="69"/>
      <c r="AE2816" s="69"/>
      <c r="AF2816" s="69"/>
      <c r="AG2816" s="69"/>
      <c r="AH2816" s="69"/>
      <c r="AI2816" s="69"/>
      <c r="AJ2816" s="69"/>
      <c r="AK2816" s="69"/>
      <c r="AL2816" s="69"/>
      <c r="AM2816" s="69"/>
      <c r="AN2816" s="69"/>
      <c r="AO2816" s="69"/>
      <c r="AP2816" s="69"/>
      <c r="AQ2816" s="69"/>
      <c r="AR2816" s="69"/>
      <c r="AS2816" s="69"/>
      <c r="AT2816" s="69"/>
      <c r="AU2816" s="69"/>
      <c r="AV2816" s="69"/>
      <c r="AW2816" s="69"/>
      <c r="AX2816" s="69"/>
      <c r="AY2816" s="69"/>
      <c r="AZ2816" s="69"/>
      <c r="BA2816" s="69"/>
      <c r="BB2816" s="69"/>
      <c r="BC2816" s="69"/>
      <c r="BD2816" s="69"/>
      <c r="BE2816" s="69"/>
      <c r="BF2816" s="69"/>
      <c r="BG2816" s="69"/>
      <c r="BH2816" s="69"/>
      <c r="BI2816" s="69"/>
      <c r="BJ2816" s="69"/>
      <c r="BK2816" s="69"/>
      <c r="BL2816" s="69"/>
      <c r="BM2816" s="69"/>
      <c r="BN2816" s="69"/>
      <c r="BO2816" s="69"/>
      <c r="BP2816" s="69"/>
      <c r="BQ2816" s="69"/>
      <c r="BR2816" s="69"/>
      <c r="BS2816" s="69"/>
      <c r="BT2816" s="69"/>
      <c r="BU2816" s="69"/>
      <c r="BV2816" s="69"/>
      <c r="BW2816" s="69"/>
      <c r="BX2816" s="69"/>
      <c r="BY2816" s="69"/>
      <c r="BZ2816" s="69"/>
      <c r="CA2816" s="69"/>
      <c r="CB2816" s="69"/>
      <c r="CC2816" s="69"/>
      <c r="CD2816" s="69"/>
      <c r="CE2816" s="69"/>
      <c r="CF2816" s="69"/>
      <c r="CG2816" s="69"/>
      <c r="CH2816" s="69"/>
      <c r="CI2816" s="69"/>
      <c r="CJ2816" s="69"/>
      <c r="CK2816" s="69"/>
      <c r="CL2816" s="69"/>
      <c r="CM2816" s="69"/>
      <c r="CN2816" s="69"/>
      <c r="CO2816" s="69"/>
      <c r="CP2816" s="69"/>
      <c r="CQ2816" s="69"/>
      <c r="CR2816" s="69"/>
      <c r="CS2816" s="69"/>
      <c r="CT2816" s="69"/>
      <c r="CU2816" s="69"/>
      <c r="CV2816" s="69"/>
      <c r="CW2816" s="69"/>
      <c r="CX2816" s="69"/>
      <c r="CY2816" s="69"/>
      <c r="CZ2816" s="69"/>
      <c r="DA2816" s="69"/>
      <c r="DB2816" s="69"/>
      <c r="DC2816" s="69"/>
      <c r="DD2816" s="69"/>
      <c r="DE2816" s="69"/>
      <c r="DF2816" s="69"/>
      <c r="DG2816" s="69"/>
      <c r="DH2816" s="69"/>
      <c r="DI2816" s="69"/>
      <c r="DJ2816" s="69"/>
      <c r="DK2816" s="69"/>
      <c r="DL2816" s="69"/>
      <c r="DM2816" s="69"/>
      <c r="DN2816" s="69"/>
      <c r="DO2816" s="69"/>
      <c r="DP2816" s="69"/>
      <c r="DQ2816" s="69"/>
      <c r="DR2816" s="69"/>
      <c r="DS2816" s="69"/>
      <c r="DT2816" s="69"/>
      <c r="DU2816" s="69"/>
      <c r="DV2816" s="69"/>
      <c r="DW2816" s="69"/>
      <c r="DX2816" s="69"/>
      <c r="DY2816" s="69"/>
      <c r="DZ2816" s="69"/>
      <c r="EA2816" s="69"/>
      <c r="EB2816" s="69"/>
      <c r="EC2816" s="69"/>
      <c r="ED2816" s="69"/>
      <c r="EE2816" s="69"/>
      <c r="EF2816" s="69"/>
      <c r="EG2816" s="69"/>
      <c r="EH2816" s="69"/>
      <c r="EI2816" s="69"/>
      <c r="EJ2816" s="69"/>
      <c r="EK2816" s="69"/>
      <c r="EL2816" s="69"/>
      <c r="EM2816" s="69"/>
      <c r="EN2816" s="69"/>
      <c r="EO2816" s="69"/>
      <c r="EP2816" s="69"/>
      <c r="EQ2816" s="69"/>
      <c r="ER2816" s="69"/>
      <c r="ES2816" s="69"/>
      <c r="ET2816" s="69"/>
      <c r="EU2816" s="69"/>
      <c r="EV2816" s="69"/>
      <c r="EW2816" s="69"/>
      <c r="EX2816" s="69"/>
      <c r="EY2816" s="69"/>
      <c r="EZ2816" s="69"/>
      <c r="FA2816" s="69"/>
      <c r="FB2816" s="69"/>
      <c r="FC2816" s="69"/>
      <c r="FD2816" s="69"/>
      <c r="FE2816" s="69"/>
      <c r="FF2816" s="69"/>
      <c r="FG2816" s="69"/>
      <c r="FH2816" s="69"/>
      <c r="FI2816" s="69"/>
      <c r="FJ2816" s="69"/>
      <c r="FK2816" s="69"/>
      <c r="FL2816" s="69"/>
      <c r="FM2816" s="69"/>
      <c r="FN2816" s="69"/>
      <c r="FO2816" s="69"/>
      <c r="FP2816" s="69"/>
      <c r="FQ2816" s="69"/>
      <c r="FR2816" s="69"/>
      <c r="FS2816" s="69"/>
      <c r="FT2816" s="69"/>
      <c r="FU2816" s="69"/>
      <c r="FV2816" s="69"/>
      <c r="FW2816" s="69"/>
      <c r="FX2816" s="69"/>
      <c r="FY2816" s="69"/>
      <c r="FZ2816" s="69"/>
      <c r="GA2816" s="69"/>
      <c r="GB2816" s="69"/>
      <c r="GC2816" s="69"/>
      <c r="GD2816" s="69"/>
      <c r="GE2816" s="69"/>
      <c r="GF2816" s="69"/>
      <c r="GG2816" s="69"/>
      <c r="GH2816" s="69"/>
      <c r="GI2816" s="69"/>
      <c r="GJ2816" s="69"/>
      <c r="GK2816" s="69"/>
      <c r="GL2816" s="69"/>
      <c r="GM2816" s="69"/>
      <c r="GN2816" s="69"/>
      <c r="GO2816" s="69"/>
      <c r="GP2816" s="69"/>
      <c r="GQ2816" s="69"/>
      <c r="GR2816" s="69"/>
      <c r="GS2816" s="69"/>
      <c r="GT2816" s="69"/>
      <c r="GU2816" s="69"/>
      <c r="GV2816" s="69"/>
      <c r="GW2816" s="69"/>
      <c r="GX2816" s="69"/>
      <c r="GY2816" s="69"/>
      <c r="GZ2816" s="69"/>
      <c r="HA2816" s="69"/>
      <c r="HB2816" s="69"/>
      <c r="HC2816" s="69"/>
      <c r="HD2816" s="69"/>
      <c r="HE2816" s="69"/>
      <c r="HF2816" s="69"/>
      <c r="HG2816" s="69"/>
      <c r="HH2816" s="69"/>
      <c r="HI2816" s="69"/>
      <c r="HJ2816" s="69"/>
      <c r="HK2816" s="69"/>
      <c r="HL2816" s="69"/>
      <c r="HM2816" s="69"/>
      <c r="HN2816" s="69"/>
      <c r="HO2816" s="69"/>
      <c r="HP2816" s="69"/>
      <c r="HQ2816" s="69"/>
      <c r="HR2816" s="69"/>
      <c r="HS2816" s="69"/>
      <c r="HT2816" s="69"/>
      <c r="HU2816" s="69"/>
      <c r="HV2816" s="69"/>
      <c r="HW2816" s="69"/>
      <c r="HX2816" s="69"/>
      <c r="HY2816" s="69"/>
      <c r="HZ2816" s="69"/>
      <c r="IA2816" s="69"/>
      <c r="IB2816" s="69"/>
      <c r="IC2816" s="69"/>
      <c r="ID2816" s="69"/>
      <c r="IE2816" s="69"/>
      <c r="IF2816" s="69"/>
      <c r="IG2816" s="69"/>
      <c r="IH2816" s="69"/>
      <c r="II2816" s="69"/>
      <c r="IJ2816" s="69"/>
      <c r="IK2816" s="69"/>
      <c r="IL2816" s="69"/>
      <c r="IM2816" s="69"/>
      <c r="IN2816" s="69"/>
    </row>
    <row r="2817" spans="1:248" s="70" customFormat="1" ht="15.95" customHeight="1" x14ac:dyDescent="0.2">
      <c r="A2817" s="33" t="s">
        <v>1694</v>
      </c>
      <c r="B2817" s="83">
        <v>52490</v>
      </c>
      <c r="C2817" s="34" t="s">
        <v>1695</v>
      </c>
      <c r="D2817" s="314">
        <v>18470</v>
      </c>
      <c r="E2817" s="69"/>
      <c r="F2817" s="69"/>
      <c r="G2817" s="69"/>
      <c r="H2817" s="69"/>
      <c r="I2817" s="69"/>
      <c r="J2817" s="69"/>
      <c r="N2817" s="69"/>
      <c r="O2817" s="69"/>
      <c r="P2817" s="69"/>
      <c r="Q2817" s="69"/>
      <c r="R2817" s="69"/>
      <c r="S2817" s="69"/>
      <c r="T2817" s="69"/>
      <c r="U2817" s="69"/>
      <c r="V2817" s="69"/>
      <c r="W2817" s="69"/>
      <c r="X2817" s="69"/>
      <c r="Y2817" s="69"/>
      <c r="Z2817" s="69"/>
      <c r="AA2817" s="69"/>
      <c r="AB2817" s="69"/>
      <c r="AC2817" s="69"/>
      <c r="AD2817" s="69"/>
      <c r="AE2817" s="69"/>
      <c r="AF2817" s="69"/>
      <c r="AG2817" s="69"/>
      <c r="AH2817" s="69"/>
      <c r="AI2817" s="69"/>
      <c r="AJ2817" s="69"/>
      <c r="AK2817" s="69"/>
      <c r="AL2817" s="69"/>
      <c r="AM2817" s="69"/>
      <c r="AN2817" s="69"/>
      <c r="AO2817" s="69"/>
      <c r="AP2817" s="69"/>
      <c r="AQ2817" s="69"/>
      <c r="AR2817" s="69"/>
      <c r="AS2817" s="69"/>
      <c r="AT2817" s="69"/>
      <c r="AU2817" s="69"/>
      <c r="AV2817" s="69"/>
      <c r="AW2817" s="69"/>
      <c r="AX2817" s="69"/>
      <c r="AY2817" s="69"/>
      <c r="AZ2817" s="69"/>
      <c r="BA2817" s="69"/>
      <c r="BB2817" s="69"/>
      <c r="BC2817" s="69"/>
      <c r="BD2817" s="69"/>
      <c r="BE2817" s="69"/>
      <c r="BF2817" s="69"/>
      <c r="BG2817" s="69"/>
      <c r="BH2817" s="69"/>
      <c r="BI2817" s="69"/>
      <c r="BJ2817" s="69"/>
      <c r="BK2817" s="69"/>
      <c r="BL2817" s="69"/>
      <c r="BM2817" s="69"/>
      <c r="BN2817" s="69"/>
      <c r="BO2817" s="69"/>
      <c r="BP2817" s="69"/>
      <c r="BQ2817" s="69"/>
      <c r="BR2817" s="69"/>
      <c r="BS2817" s="69"/>
      <c r="BT2817" s="69"/>
      <c r="BU2817" s="69"/>
      <c r="BV2817" s="69"/>
      <c r="BW2817" s="69"/>
      <c r="BX2817" s="69"/>
      <c r="BY2817" s="69"/>
      <c r="BZ2817" s="69"/>
      <c r="CA2817" s="69"/>
      <c r="CB2817" s="69"/>
      <c r="CC2817" s="69"/>
      <c r="CD2817" s="69"/>
      <c r="CE2817" s="69"/>
      <c r="CF2817" s="69"/>
      <c r="CG2817" s="69"/>
      <c r="CH2817" s="69"/>
      <c r="CI2817" s="69"/>
      <c r="CJ2817" s="69"/>
      <c r="CK2817" s="69"/>
      <c r="CL2817" s="69"/>
      <c r="CM2817" s="69"/>
      <c r="CN2817" s="69"/>
      <c r="CO2817" s="69"/>
      <c r="CP2817" s="69"/>
      <c r="CQ2817" s="69"/>
      <c r="CR2817" s="69"/>
      <c r="CS2817" s="69"/>
      <c r="CT2817" s="69"/>
      <c r="CU2817" s="69"/>
      <c r="CV2817" s="69"/>
      <c r="CW2817" s="69"/>
      <c r="CX2817" s="69"/>
      <c r="CY2817" s="69"/>
      <c r="CZ2817" s="69"/>
      <c r="DA2817" s="69"/>
      <c r="DB2817" s="69"/>
      <c r="DC2817" s="69"/>
      <c r="DD2817" s="69"/>
      <c r="DE2817" s="69"/>
      <c r="DF2817" s="69"/>
      <c r="DG2817" s="69"/>
      <c r="DH2817" s="69"/>
      <c r="DI2817" s="69"/>
      <c r="DJ2817" s="69"/>
      <c r="DK2817" s="69"/>
      <c r="DL2817" s="69"/>
      <c r="DM2817" s="69"/>
      <c r="DN2817" s="69"/>
      <c r="DO2817" s="69"/>
      <c r="DP2817" s="69"/>
      <c r="DQ2817" s="69"/>
      <c r="DR2817" s="69"/>
      <c r="DS2817" s="69"/>
      <c r="DT2817" s="69"/>
      <c r="DU2817" s="69"/>
      <c r="DV2817" s="69"/>
      <c r="DW2817" s="69"/>
      <c r="DX2817" s="69"/>
      <c r="DY2817" s="69"/>
      <c r="DZ2817" s="69"/>
      <c r="EA2817" s="69"/>
      <c r="EB2817" s="69"/>
      <c r="EC2817" s="69"/>
      <c r="ED2817" s="69"/>
      <c r="EE2817" s="69"/>
      <c r="EF2817" s="69"/>
      <c r="EG2817" s="69"/>
      <c r="EH2817" s="69"/>
      <c r="EI2817" s="69"/>
      <c r="EJ2817" s="69"/>
      <c r="EK2817" s="69"/>
      <c r="EL2817" s="69"/>
      <c r="EM2817" s="69"/>
      <c r="EN2817" s="69"/>
      <c r="EO2817" s="69"/>
      <c r="EP2817" s="69"/>
      <c r="EQ2817" s="69"/>
      <c r="ER2817" s="69"/>
      <c r="ES2817" s="69"/>
      <c r="ET2817" s="69"/>
      <c r="EU2817" s="69"/>
      <c r="EV2817" s="69"/>
      <c r="EW2817" s="69"/>
      <c r="EX2817" s="69"/>
      <c r="EY2817" s="69"/>
      <c r="EZ2817" s="69"/>
      <c r="FA2817" s="69"/>
      <c r="FB2817" s="69"/>
      <c r="FC2817" s="69"/>
      <c r="FD2817" s="69"/>
      <c r="FE2817" s="69"/>
      <c r="FF2817" s="69"/>
      <c r="FG2817" s="69"/>
      <c r="FH2817" s="69"/>
      <c r="FI2817" s="69"/>
      <c r="FJ2817" s="69"/>
      <c r="FK2817" s="69"/>
      <c r="FL2817" s="69"/>
      <c r="FM2817" s="69"/>
      <c r="FN2817" s="69"/>
      <c r="FO2817" s="69"/>
      <c r="FP2817" s="69"/>
      <c r="FQ2817" s="69"/>
      <c r="FR2817" s="69"/>
      <c r="FS2817" s="69"/>
      <c r="FT2817" s="69"/>
      <c r="FU2817" s="69"/>
      <c r="FV2817" s="69"/>
      <c r="FW2817" s="69"/>
      <c r="FX2817" s="69"/>
      <c r="FY2817" s="69"/>
      <c r="FZ2817" s="69"/>
      <c r="GA2817" s="69"/>
      <c r="GB2817" s="69"/>
      <c r="GC2817" s="69"/>
      <c r="GD2817" s="69"/>
      <c r="GE2817" s="69"/>
      <c r="GF2817" s="69"/>
      <c r="GG2817" s="69"/>
      <c r="GH2817" s="69"/>
      <c r="GI2817" s="69"/>
      <c r="GJ2817" s="69"/>
      <c r="GK2817" s="69"/>
      <c r="GL2817" s="69"/>
      <c r="GM2817" s="69"/>
      <c r="GN2817" s="69"/>
      <c r="GO2817" s="69"/>
      <c r="GP2817" s="69"/>
      <c r="GQ2817" s="69"/>
      <c r="GR2817" s="69"/>
      <c r="GS2817" s="69"/>
      <c r="GT2817" s="69"/>
      <c r="GU2817" s="69"/>
      <c r="GV2817" s="69"/>
      <c r="GW2817" s="69"/>
      <c r="GX2817" s="69"/>
      <c r="GY2817" s="69"/>
      <c r="GZ2817" s="69"/>
      <c r="HA2817" s="69"/>
      <c r="HB2817" s="69"/>
      <c r="HC2817" s="69"/>
      <c r="HD2817" s="69"/>
      <c r="HE2817" s="69"/>
      <c r="HF2817" s="69"/>
      <c r="HG2817" s="69"/>
      <c r="HH2817" s="69"/>
      <c r="HI2817" s="69"/>
      <c r="HJ2817" s="69"/>
      <c r="HK2817" s="69"/>
      <c r="HL2817" s="69"/>
      <c r="HM2817" s="69"/>
      <c r="HN2817" s="69"/>
      <c r="HO2817" s="69"/>
      <c r="HP2817" s="69"/>
      <c r="HQ2817" s="69"/>
      <c r="HR2817" s="69"/>
      <c r="HS2817" s="69"/>
      <c r="HT2817" s="69"/>
      <c r="HU2817" s="69"/>
      <c r="HV2817" s="69"/>
      <c r="HW2817" s="69"/>
      <c r="HX2817" s="69"/>
      <c r="HY2817" s="69"/>
      <c r="HZ2817" s="69"/>
      <c r="IA2817" s="69"/>
      <c r="IB2817" s="69"/>
      <c r="IC2817" s="69"/>
      <c r="ID2817" s="69"/>
      <c r="IE2817" s="69"/>
      <c r="IF2817" s="69"/>
      <c r="IG2817" s="69"/>
      <c r="IH2817" s="69"/>
      <c r="II2817" s="69"/>
      <c r="IJ2817" s="69"/>
      <c r="IK2817" s="69"/>
      <c r="IL2817" s="69"/>
      <c r="IM2817" s="69"/>
      <c r="IN2817" s="69"/>
    </row>
    <row r="2818" spans="1:248" s="70" customFormat="1" ht="15.95" customHeight="1" x14ac:dyDescent="0.2">
      <c r="A2818" s="33" t="s">
        <v>1696</v>
      </c>
      <c r="B2818" s="83">
        <v>52491</v>
      </c>
      <c r="C2818" s="34" t="s">
        <v>1697</v>
      </c>
      <c r="D2818" s="314">
        <v>22450</v>
      </c>
      <c r="E2818" s="69"/>
      <c r="F2818" s="69"/>
      <c r="G2818" s="69"/>
      <c r="H2818" s="69"/>
      <c r="I2818" s="69"/>
      <c r="J2818" s="69"/>
      <c r="N2818" s="69"/>
      <c r="O2818" s="69"/>
      <c r="P2818" s="69"/>
      <c r="Q2818" s="69"/>
      <c r="R2818" s="69"/>
      <c r="S2818" s="69"/>
      <c r="T2818" s="69"/>
      <c r="U2818" s="69"/>
      <c r="V2818" s="69"/>
      <c r="W2818" s="69"/>
      <c r="X2818" s="69"/>
      <c r="Y2818" s="69"/>
      <c r="Z2818" s="69"/>
      <c r="AA2818" s="69"/>
      <c r="AB2818" s="69"/>
      <c r="AC2818" s="69"/>
      <c r="AD2818" s="69"/>
      <c r="AE2818" s="69"/>
      <c r="AF2818" s="69"/>
      <c r="AG2818" s="69"/>
      <c r="AH2818" s="69"/>
      <c r="AI2818" s="69"/>
      <c r="AJ2818" s="69"/>
      <c r="AK2818" s="69"/>
      <c r="AL2818" s="69"/>
      <c r="AM2818" s="69"/>
      <c r="AN2818" s="69"/>
      <c r="AO2818" s="69"/>
      <c r="AP2818" s="69"/>
      <c r="AQ2818" s="69"/>
      <c r="AR2818" s="69"/>
      <c r="AS2818" s="69"/>
      <c r="AT2818" s="69"/>
      <c r="AU2818" s="69"/>
      <c r="AV2818" s="69"/>
      <c r="AW2818" s="69"/>
      <c r="AX2818" s="69"/>
      <c r="AY2818" s="69"/>
      <c r="AZ2818" s="69"/>
      <c r="BA2818" s="69"/>
      <c r="BB2818" s="69"/>
      <c r="BC2818" s="69"/>
      <c r="BD2818" s="69"/>
      <c r="BE2818" s="69"/>
      <c r="BF2818" s="69"/>
      <c r="BG2818" s="69"/>
      <c r="BH2818" s="69"/>
      <c r="BI2818" s="69"/>
      <c r="BJ2818" s="69"/>
      <c r="BK2818" s="69"/>
      <c r="BL2818" s="69"/>
      <c r="BM2818" s="69"/>
      <c r="BN2818" s="69"/>
      <c r="BO2818" s="69"/>
      <c r="BP2818" s="69"/>
      <c r="BQ2818" s="69"/>
      <c r="BR2818" s="69"/>
      <c r="BS2818" s="69"/>
      <c r="BT2818" s="69"/>
      <c r="BU2818" s="69"/>
      <c r="BV2818" s="69"/>
      <c r="BW2818" s="69"/>
      <c r="BX2818" s="69"/>
      <c r="BY2818" s="69"/>
      <c r="BZ2818" s="69"/>
      <c r="CA2818" s="69"/>
      <c r="CB2818" s="69"/>
      <c r="CC2818" s="69"/>
      <c r="CD2818" s="69"/>
      <c r="CE2818" s="69"/>
      <c r="CF2818" s="69"/>
      <c r="CG2818" s="69"/>
      <c r="CH2818" s="69"/>
      <c r="CI2818" s="69"/>
      <c r="CJ2818" s="69"/>
      <c r="CK2818" s="69"/>
      <c r="CL2818" s="69"/>
      <c r="CM2818" s="69"/>
      <c r="CN2818" s="69"/>
      <c r="CO2818" s="69"/>
      <c r="CP2818" s="69"/>
      <c r="CQ2818" s="69"/>
      <c r="CR2818" s="69"/>
      <c r="CS2818" s="69"/>
      <c r="CT2818" s="69"/>
      <c r="CU2818" s="69"/>
      <c r="CV2818" s="69"/>
      <c r="CW2818" s="69"/>
      <c r="CX2818" s="69"/>
      <c r="CY2818" s="69"/>
      <c r="CZ2818" s="69"/>
      <c r="DA2818" s="69"/>
      <c r="DB2818" s="69"/>
      <c r="DC2818" s="69"/>
      <c r="DD2818" s="69"/>
      <c r="DE2818" s="69"/>
      <c r="DF2818" s="69"/>
      <c r="DG2818" s="69"/>
      <c r="DH2818" s="69"/>
      <c r="DI2818" s="69"/>
      <c r="DJ2818" s="69"/>
      <c r="DK2818" s="69"/>
      <c r="DL2818" s="69"/>
      <c r="DM2818" s="69"/>
      <c r="DN2818" s="69"/>
      <c r="DO2818" s="69"/>
      <c r="DP2818" s="69"/>
      <c r="DQ2818" s="69"/>
      <c r="DR2818" s="69"/>
      <c r="DS2818" s="69"/>
      <c r="DT2818" s="69"/>
      <c r="DU2818" s="69"/>
      <c r="DV2818" s="69"/>
      <c r="DW2818" s="69"/>
      <c r="DX2818" s="69"/>
      <c r="DY2818" s="69"/>
      <c r="DZ2818" s="69"/>
      <c r="EA2818" s="69"/>
      <c r="EB2818" s="69"/>
      <c r="EC2818" s="69"/>
      <c r="ED2818" s="69"/>
      <c r="EE2818" s="69"/>
      <c r="EF2818" s="69"/>
      <c r="EG2818" s="69"/>
      <c r="EH2818" s="69"/>
      <c r="EI2818" s="69"/>
      <c r="EJ2818" s="69"/>
      <c r="EK2818" s="69"/>
      <c r="EL2818" s="69"/>
      <c r="EM2818" s="69"/>
      <c r="EN2818" s="69"/>
      <c r="EO2818" s="69"/>
      <c r="EP2818" s="69"/>
      <c r="EQ2818" s="69"/>
      <c r="ER2818" s="69"/>
      <c r="ES2818" s="69"/>
      <c r="ET2818" s="69"/>
      <c r="EU2818" s="69"/>
      <c r="EV2818" s="69"/>
      <c r="EW2818" s="69"/>
      <c r="EX2818" s="69"/>
      <c r="EY2818" s="69"/>
      <c r="EZ2818" s="69"/>
      <c r="FA2818" s="69"/>
      <c r="FB2818" s="69"/>
      <c r="FC2818" s="69"/>
      <c r="FD2818" s="69"/>
      <c r="FE2818" s="69"/>
      <c r="FF2818" s="69"/>
      <c r="FG2818" s="69"/>
      <c r="FH2818" s="69"/>
      <c r="FI2818" s="69"/>
      <c r="FJ2818" s="69"/>
      <c r="FK2818" s="69"/>
      <c r="FL2818" s="69"/>
      <c r="FM2818" s="69"/>
      <c r="FN2818" s="69"/>
      <c r="FO2818" s="69"/>
      <c r="FP2818" s="69"/>
      <c r="FQ2818" s="69"/>
      <c r="FR2818" s="69"/>
      <c r="FS2818" s="69"/>
      <c r="FT2818" s="69"/>
      <c r="FU2818" s="69"/>
      <c r="FV2818" s="69"/>
      <c r="FW2818" s="69"/>
      <c r="FX2818" s="69"/>
      <c r="FY2818" s="69"/>
      <c r="FZ2818" s="69"/>
      <c r="GA2818" s="69"/>
      <c r="GB2818" s="69"/>
      <c r="GC2818" s="69"/>
      <c r="GD2818" s="69"/>
      <c r="GE2818" s="69"/>
      <c r="GF2818" s="69"/>
      <c r="GG2818" s="69"/>
      <c r="GH2818" s="69"/>
      <c r="GI2818" s="69"/>
      <c r="GJ2818" s="69"/>
      <c r="GK2818" s="69"/>
      <c r="GL2818" s="69"/>
      <c r="GM2818" s="69"/>
      <c r="GN2818" s="69"/>
      <c r="GO2818" s="69"/>
      <c r="GP2818" s="69"/>
      <c r="GQ2818" s="69"/>
      <c r="GR2818" s="69"/>
      <c r="GS2818" s="69"/>
      <c r="GT2818" s="69"/>
      <c r="GU2818" s="69"/>
      <c r="GV2818" s="69"/>
      <c r="GW2818" s="69"/>
      <c r="GX2818" s="69"/>
      <c r="GY2818" s="69"/>
      <c r="GZ2818" s="69"/>
      <c r="HA2818" s="69"/>
      <c r="HB2818" s="69"/>
      <c r="HC2818" s="69"/>
      <c r="HD2818" s="69"/>
      <c r="HE2818" s="69"/>
      <c r="HF2818" s="69"/>
      <c r="HG2818" s="69"/>
      <c r="HH2818" s="69"/>
      <c r="HI2818" s="69"/>
      <c r="HJ2818" s="69"/>
      <c r="HK2818" s="69"/>
      <c r="HL2818" s="69"/>
      <c r="HM2818" s="69"/>
      <c r="HN2818" s="69"/>
      <c r="HO2818" s="69"/>
      <c r="HP2818" s="69"/>
      <c r="HQ2818" s="69"/>
      <c r="HR2818" s="69"/>
      <c r="HS2818" s="69"/>
      <c r="HT2818" s="69"/>
      <c r="HU2818" s="69"/>
      <c r="HV2818" s="69"/>
      <c r="HW2818" s="69"/>
      <c r="HX2818" s="69"/>
      <c r="HY2818" s="69"/>
      <c r="HZ2818" s="69"/>
      <c r="IA2818" s="69"/>
      <c r="IB2818" s="69"/>
      <c r="IC2818" s="69"/>
      <c r="ID2818" s="69"/>
      <c r="IE2818" s="69"/>
      <c r="IF2818" s="69"/>
      <c r="IG2818" s="69"/>
      <c r="IH2818" s="69"/>
      <c r="II2818" s="69"/>
      <c r="IJ2818" s="69"/>
      <c r="IK2818" s="69"/>
      <c r="IL2818" s="69"/>
      <c r="IM2818" s="69"/>
      <c r="IN2818" s="69"/>
    </row>
    <row r="2819" spans="1:248" s="70" customFormat="1" ht="15.95" customHeight="1" x14ac:dyDescent="0.2">
      <c r="A2819" s="33" t="s">
        <v>1698</v>
      </c>
      <c r="B2819" s="83">
        <v>52492</v>
      </c>
      <c r="C2819" s="34" t="s">
        <v>1699</v>
      </c>
      <c r="D2819" s="314">
        <v>11950</v>
      </c>
      <c r="E2819" s="69"/>
      <c r="F2819" s="69"/>
      <c r="G2819" s="69"/>
      <c r="H2819" s="69"/>
      <c r="I2819" s="69"/>
      <c r="J2819" s="69"/>
      <c r="N2819" s="69"/>
      <c r="O2819" s="69"/>
      <c r="P2819" s="69"/>
      <c r="Q2819" s="69"/>
      <c r="R2819" s="69"/>
      <c r="S2819" s="69"/>
      <c r="T2819" s="69"/>
      <c r="U2819" s="69"/>
      <c r="V2819" s="69"/>
      <c r="W2819" s="69"/>
      <c r="X2819" s="69"/>
      <c r="Y2819" s="69"/>
      <c r="Z2819" s="69"/>
      <c r="AA2819" s="69"/>
      <c r="AB2819" s="69"/>
      <c r="AC2819" s="69"/>
      <c r="AD2819" s="69"/>
      <c r="AE2819" s="69"/>
      <c r="AF2819" s="69"/>
      <c r="AG2819" s="69"/>
      <c r="AH2819" s="69"/>
      <c r="AI2819" s="69"/>
      <c r="AJ2819" s="69"/>
      <c r="AK2819" s="69"/>
      <c r="AL2819" s="69"/>
      <c r="AM2819" s="69"/>
      <c r="AN2819" s="69"/>
      <c r="AO2819" s="69"/>
      <c r="AP2819" s="69"/>
      <c r="AQ2819" s="69"/>
      <c r="AR2819" s="69"/>
      <c r="AS2819" s="69"/>
      <c r="AT2819" s="69"/>
      <c r="AU2819" s="69"/>
      <c r="AV2819" s="69"/>
      <c r="AW2819" s="69"/>
      <c r="AX2819" s="69"/>
      <c r="AY2819" s="69"/>
      <c r="AZ2819" s="69"/>
      <c r="BA2819" s="69"/>
      <c r="BB2819" s="69"/>
      <c r="BC2819" s="69"/>
      <c r="BD2819" s="69"/>
      <c r="BE2819" s="69"/>
      <c r="BF2819" s="69"/>
      <c r="BG2819" s="69"/>
      <c r="BH2819" s="69"/>
      <c r="BI2819" s="69"/>
      <c r="BJ2819" s="69"/>
      <c r="BK2819" s="69"/>
      <c r="BL2819" s="69"/>
      <c r="BM2819" s="69"/>
      <c r="BN2819" s="69"/>
      <c r="BO2819" s="69"/>
      <c r="BP2819" s="69"/>
      <c r="BQ2819" s="69"/>
      <c r="BR2819" s="69"/>
      <c r="BS2819" s="69"/>
      <c r="BT2819" s="69"/>
      <c r="BU2819" s="69"/>
      <c r="BV2819" s="69"/>
      <c r="BW2819" s="69"/>
      <c r="BX2819" s="69"/>
      <c r="BY2819" s="69"/>
      <c r="BZ2819" s="69"/>
      <c r="CA2819" s="69"/>
      <c r="CB2819" s="69"/>
      <c r="CC2819" s="69"/>
      <c r="CD2819" s="69"/>
      <c r="CE2819" s="69"/>
      <c r="CF2819" s="69"/>
      <c r="CG2819" s="69"/>
      <c r="CH2819" s="69"/>
      <c r="CI2819" s="69"/>
      <c r="CJ2819" s="69"/>
      <c r="CK2819" s="69"/>
      <c r="CL2819" s="69"/>
      <c r="CM2819" s="69"/>
      <c r="CN2819" s="69"/>
      <c r="CO2819" s="69"/>
      <c r="CP2819" s="69"/>
      <c r="CQ2819" s="69"/>
      <c r="CR2819" s="69"/>
      <c r="CS2819" s="69"/>
      <c r="CT2819" s="69"/>
      <c r="CU2819" s="69"/>
      <c r="CV2819" s="69"/>
      <c r="CW2819" s="69"/>
      <c r="CX2819" s="69"/>
      <c r="CY2819" s="69"/>
      <c r="CZ2819" s="69"/>
      <c r="DA2819" s="69"/>
      <c r="DB2819" s="69"/>
      <c r="DC2819" s="69"/>
      <c r="DD2819" s="69"/>
      <c r="DE2819" s="69"/>
      <c r="DF2819" s="69"/>
      <c r="DG2819" s="69"/>
      <c r="DH2819" s="69"/>
      <c r="DI2819" s="69"/>
      <c r="DJ2819" s="69"/>
      <c r="DK2819" s="69"/>
      <c r="DL2819" s="69"/>
      <c r="DM2819" s="69"/>
      <c r="DN2819" s="69"/>
      <c r="DO2819" s="69"/>
      <c r="DP2819" s="69"/>
      <c r="DQ2819" s="69"/>
      <c r="DR2819" s="69"/>
      <c r="DS2819" s="69"/>
      <c r="DT2819" s="69"/>
      <c r="DU2819" s="69"/>
      <c r="DV2819" s="69"/>
      <c r="DW2819" s="69"/>
      <c r="DX2819" s="69"/>
      <c r="DY2819" s="69"/>
      <c r="DZ2819" s="69"/>
      <c r="EA2819" s="69"/>
      <c r="EB2819" s="69"/>
      <c r="EC2819" s="69"/>
      <c r="ED2819" s="69"/>
      <c r="EE2819" s="69"/>
      <c r="EF2819" s="69"/>
      <c r="EG2819" s="69"/>
      <c r="EH2819" s="69"/>
      <c r="EI2819" s="69"/>
      <c r="EJ2819" s="69"/>
      <c r="EK2819" s="69"/>
      <c r="EL2819" s="69"/>
      <c r="EM2819" s="69"/>
      <c r="EN2819" s="69"/>
      <c r="EO2819" s="69"/>
      <c r="EP2819" s="69"/>
      <c r="EQ2819" s="69"/>
      <c r="ER2819" s="69"/>
      <c r="ES2819" s="69"/>
      <c r="ET2819" s="69"/>
      <c r="EU2819" s="69"/>
      <c r="EV2819" s="69"/>
      <c r="EW2819" s="69"/>
      <c r="EX2819" s="69"/>
      <c r="EY2819" s="69"/>
      <c r="EZ2819" s="69"/>
      <c r="FA2819" s="69"/>
      <c r="FB2819" s="69"/>
      <c r="FC2819" s="69"/>
      <c r="FD2819" s="69"/>
      <c r="FE2819" s="69"/>
      <c r="FF2819" s="69"/>
      <c r="FG2819" s="69"/>
      <c r="FH2819" s="69"/>
      <c r="FI2819" s="69"/>
      <c r="FJ2819" s="69"/>
      <c r="FK2819" s="69"/>
      <c r="FL2819" s="69"/>
      <c r="FM2819" s="69"/>
      <c r="FN2819" s="69"/>
      <c r="FO2819" s="69"/>
      <c r="FP2819" s="69"/>
      <c r="FQ2819" s="69"/>
      <c r="FR2819" s="69"/>
      <c r="FS2819" s="69"/>
      <c r="FT2819" s="69"/>
      <c r="FU2819" s="69"/>
      <c r="FV2819" s="69"/>
      <c r="FW2819" s="69"/>
      <c r="FX2819" s="69"/>
      <c r="FY2819" s="69"/>
      <c r="FZ2819" s="69"/>
      <c r="GA2819" s="69"/>
      <c r="GB2819" s="69"/>
      <c r="GC2819" s="69"/>
      <c r="GD2819" s="69"/>
      <c r="GE2819" s="69"/>
      <c r="GF2819" s="69"/>
      <c r="GG2819" s="69"/>
      <c r="GH2819" s="69"/>
      <c r="GI2819" s="69"/>
      <c r="GJ2819" s="69"/>
      <c r="GK2819" s="69"/>
      <c r="GL2819" s="69"/>
      <c r="GM2819" s="69"/>
      <c r="GN2819" s="69"/>
      <c r="GO2819" s="69"/>
      <c r="GP2819" s="69"/>
      <c r="GQ2819" s="69"/>
      <c r="GR2819" s="69"/>
      <c r="GS2819" s="69"/>
      <c r="GT2819" s="69"/>
      <c r="GU2819" s="69"/>
      <c r="GV2819" s="69"/>
      <c r="GW2819" s="69"/>
      <c r="GX2819" s="69"/>
      <c r="GY2819" s="69"/>
      <c r="GZ2819" s="69"/>
      <c r="HA2819" s="69"/>
      <c r="HB2819" s="69"/>
      <c r="HC2819" s="69"/>
      <c r="HD2819" s="69"/>
      <c r="HE2819" s="69"/>
      <c r="HF2819" s="69"/>
      <c r="HG2819" s="69"/>
      <c r="HH2819" s="69"/>
      <c r="HI2819" s="69"/>
      <c r="HJ2819" s="69"/>
      <c r="HK2819" s="69"/>
      <c r="HL2819" s="69"/>
      <c r="HM2819" s="69"/>
      <c r="HN2819" s="69"/>
      <c r="HO2819" s="69"/>
      <c r="HP2819" s="69"/>
      <c r="HQ2819" s="69"/>
      <c r="HR2819" s="69"/>
      <c r="HS2819" s="69"/>
      <c r="HT2819" s="69"/>
      <c r="HU2819" s="69"/>
      <c r="HV2819" s="69"/>
      <c r="HW2819" s="69"/>
      <c r="HX2819" s="69"/>
      <c r="HY2819" s="69"/>
      <c r="HZ2819" s="69"/>
      <c r="IA2819" s="69"/>
      <c r="IB2819" s="69"/>
      <c r="IC2819" s="69"/>
      <c r="ID2819" s="69"/>
      <c r="IE2819" s="69"/>
      <c r="IF2819" s="69"/>
      <c r="IG2819" s="69"/>
      <c r="IH2819" s="69"/>
      <c r="II2819" s="69"/>
      <c r="IJ2819" s="69"/>
      <c r="IK2819" s="69"/>
      <c r="IL2819" s="69"/>
      <c r="IM2819" s="69"/>
      <c r="IN2819" s="69"/>
    </row>
    <row r="2820" spans="1:248" s="70" customFormat="1" ht="15.95" customHeight="1" x14ac:dyDescent="0.2">
      <c r="A2820" s="33" t="s">
        <v>1698</v>
      </c>
      <c r="B2820" s="83">
        <v>52493</v>
      </c>
      <c r="C2820" s="34" t="s">
        <v>1700</v>
      </c>
      <c r="D2820" s="314">
        <v>17400</v>
      </c>
      <c r="E2820" s="69"/>
      <c r="F2820" s="69"/>
      <c r="G2820" s="69"/>
      <c r="H2820" s="69"/>
      <c r="I2820" s="69"/>
      <c r="J2820" s="69"/>
      <c r="N2820" s="69"/>
      <c r="O2820" s="69"/>
      <c r="P2820" s="69"/>
      <c r="Q2820" s="69"/>
      <c r="R2820" s="69"/>
      <c r="S2820" s="69"/>
      <c r="T2820" s="69"/>
      <c r="U2820" s="69"/>
      <c r="V2820" s="69"/>
      <c r="W2820" s="69"/>
      <c r="X2820" s="69"/>
      <c r="Y2820" s="69"/>
      <c r="Z2820" s="69"/>
      <c r="AA2820" s="69"/>
      <c r="AB2820" s="69"/>
      <c r="AC2820" s="69"/>
      <c r="AD2820" s="69"/>
      <c r="AE2820" s="69"/>
      <c r="AF2820" s="69"/>
      <c r="AG2820" s="69"/>
      <c r="AH2820" s="69"/>
      <c r="AI2820" s="69"/>
      <c r="AJ2820" s="69"/>
      <c r="AK2820" s="69"/>
      <c r="AL2820" s="69"/>
      <c r="AM2820" s="69"/>
      <c r="AN2820" s="69"/>
      <c r="AO2820" s="69"/>
      <c r="AP2820" s="69"/>
      <c r="AQ2820" s="69"/>
      <c r="AR2820" s="69"/>
      <c r="AS2820" s="69"/>
      <c r="AT2820" s="69"/>
      <c r="AU2820" s="69"/>
      <c r="AV2820" s="69"/>
      <c r="AW2820" s="69"/>
      <c r="AX2820" s="69"/>
      <c r="AY2820" s="69"/>
      <c r="AZ2820" s="69"/>
      <c r="BA2820" s="69"/>
      <c r="BB2820" s="69"/>
      <c r="BC2820" s="69"/>
      <c r="BD2820" s="69"/>
      <c r="BE2820" s="69"/>
      <c r="BF2820" s="69"/>
      <c r="BG2820" s="69"/>
      <c r="BH2820" s="69"/>
      <c r="BI2820" s="69"/>
      <c r="BJ2820" s="69"/>
      <c r="BK2820" s="69"/>
      <c r="BL2820" s="69"/>
      <c r="BM2820" s="69"/>
      <c r="BN2820" s="69"/>
      <c r="BO2820" s="69"/>
      <c r="BP2820" s="69"/>
      <c r="BQ2820" s="69"/>
      <c r="BR2820" s="69"/>
      <c r="BS2820" s="69"/>
      <c r="BT2820" s="69"/>
      <c r="BU2820" s="69"/>
      <c r="BV2820" s="69"/>
      <c r="BW2820" s="69"/>
      <c r="BX2820" s="69"/>
      <c r="BY2820" s="69"/>
      <c r="BZ2820" s="69"/>
      <c r="CA2820" s="69"/>
      <c r="CB2820" s="69"/>
      <c r="CC2820" s="69"/>
      <c r="CD2820" s="69"/>
      <c r="CE2820" s="69"/>
      <c r="CF2820" s="69"/>
      <c r="CG2820" s="69"/>
      <c r="CH2820" s="69"/>
      <c r="CI2820" s="69"/>
      <c r="CJ2820" s="69"/>
      <c r="CK2820" s="69"/>
      <c r="CL2820" s="69"/>
      <c r="CM2820" s="69"/>
      <c r="CN2820" s="69"/>
      <c r="CO2820" s="69"/>
      <c r="CP2820" s="69"/>
      <c r="CQ2820" s="69"/>
      <c r="CR2820" s="69"/>
      <c r="CS2820" s="69"/>
      <c r="CT2820" s="69"/>
      <c r="CU2820" s="69"/>
      <c r="CV2820" s="69"/>
      <c r="CW2820" s="69"/>
      <c r="CX2820" s="69"/>
      <c r="CY2820" s="69"/>
      <c r="CZ2820" s="69"/>
      <c r="DA2820" s="69"/>
      <c r="DB2820" s="69"/>
      <c r="DC2820" s="69"/>
      <c r="DD2820" s="69"/>
      <c r="DE2820" s="69"/>
      <c r="DF2820" s="69"/>
      <c r="DG2820" s="69"/>
      <c r="DH2820" s="69"/>
      <c r="DI2820" s="69"/>
      <c r="DJ2820" s="69"/>
      <c r="DK2820" s="69"/>
      <c r="DL2820" s="69"/>
      <c r="DM2820" s="69"/>
      <c r="DN2820" s="69"/>
      <c r="DO2820" s="69"/>
      <c r="DP2820" s="69"/>
      <c r="DQ2820" s="69"/>
      <c r="DR2820" s="69"/>
      <c r="DS2820" s="69"/>
      <c r="DT2820" s="69"/>
      <c r="DU2820" s="69"/>
      <c r="DV2820" s="69"/>
      <c r="DW2820" s="69"/>
      <c r="DX2820" s="69"/>
      <c r="DY2820" s="69"/>
      <c r="DZ2820" s="69"/>
      <c r="EA2820" s="69"/>
      <c r="EB2820" s="69"/>
      <c r="EC2820" s="69"/>
      <c r="ED2820" s="69"/>
      <c r="EE2820" s="69"/>
      <c r="EF2820" s="69"/>
      <c r="EG2820" s="69"/>
      <c r="EH2820" s="69"/>
      <c r="EI2820" s="69"/>
      <c r="EJ2820" s="69"/>
      <c r="EK2820" s="69"/>
      <c r="EL2820" s="69"/>
      <c r="EM2820" s="69"/>
      <c r="EN2820" s="69"/>
      <c r="EO2820" s="69"/>
      <c r="EP2820" s="69"/>
      <c r="EQ2820" s="69"/>
      <c r="ER2820" s="69"/>
      <c r="ES2820" s="69"/>
      <c r="ET2820" s="69"/>
      <c r="EU2820" s="69"/>
      <c r="EV2820" s="69"/>
      <c r="EW2820" s="69"/>
      <c r="EX2820" s="69"/>
      <c r="EY2820" s="69"/>
      <c r="EZ2820" s="69"/>
      <c r="FA2820" s="69"/>
      <c r="FB2820" s="69"/>
      <c r="FC2820" s="69"/>
      <c r="FD2820" s="69"/>
      <c r="FE2820" s="69"/>
      <c r="FF2820" s="69"/>
      <c r="FG2820" s="69"/>
      <c r="FH2820" s="69"/>
      <c r="FI2820" s="69"/>
      <c r="FJ2820" s="69"/>
      <c r="FK2820" s="69"/>
      <c r="FL2820" s="69"/>
      <c r="FM2820" s="69"/>
      <c r="FN2820" s="69"/>
      <c r="FO2820" s="69"/>
      <c r="FP2820" s="69"/>
      <c r="FQ2820" s="69"/>
      <c r="FR2820" s="69"/>
      <c r="FS2820" s="69"/>
      <c r="FT2820" s="69"/>
      <c r="FU2820" s="69"/>
      <c r="FV2820" s="69"/>
      <c r="FW2820" s="69"/>
      <c r="FX2820" s="69"/>
      <c r="FY2820" s="69"/>
      <c r="FZ2820" s="69"/>
      <c r="GA2820" s="69"/>
      <c r="GB2820" s="69"/>
      <c r="GC2820" s="69"/>
      <c r="GD2820" s="69"/>
      <c r="GE2820" s="69"/>
      <c r="GF2820" s="69"/>
      <c r="GG2820" s="69"/>
      <c r="GH2820" s="69"/>
      <c r="GI2820" s="69"/>
      <c r="GJ2820" s="69"/>
      <c r="GK2820" s="69"/>
      <c r="GL2820" s="69"/>
      <c r="GM2820" s="69"/>
      <c r="GN2820" s="69"/>
      <c r="GO2820" s="69"/>
      <c r="GP2820" s="69"/>
      <c r="GQ2820" s="69"/>
      <c r="GR2820" s="69"/>
      <c r="GS2820" s="69"/>
      <c r="GT2820" s="69"/>
      <c r="GU2820" s="69"/>
      <c r="GV2820" s="69"/>
      <c r="GW2820" s="69"/>
      <c r="GX2820" s="69"/>
      <c r="GY2820" s="69"/>
      <c r="GZ2820" s="69"/>
      <c r="HA2820" s="69"/>
      <c r="HB2820" s="69"/>
      <c r="HC2820" s="69"/>
      <c r="HD2820" s="69"/>
      <c r="HE2820" s="69"/>
      <c r="HF2820" s="69"/>
      <c r="HG2820" s="69"/>
      <c r="HH2820" s="69"/>
      <c r="HI2820" s="69"/>
      <c r="HJ2820" s="69"/>
      <c r="HK2820" s="69"/>
      <c r="HL2820" s="69"/>
      <c r="HM2820" s="69"/>
      <c r="HN2820" s="69"/>
      <c r="HO2820" s="69"/>
      <c r="HP2820" s="69"/>
      <c r="HQ2820" s="69"/>
      <c r="HR2820" s="69"/>
      <c r="HS2820" s="69"/>
      <c r="HT2820" s="69"/>
      <c r="HU2820" s="69"/>
      <c r="HV2820" s="69"/>
      <c r="HW2820" s="69"/>
      <c r="HX2820" s="69"/>
      <c r="HY2820" s="69"/>
      <c r="HZ2820" s="69"/>
      <c r="IA2820" s="69"/>
      <c r="IB2820" s="69"/>
      <c r="IC2820" s="69"/>
      <c r="ID2820" s="69"/>
      <c r="IE2820" s="69"/>
      <c r="IF2820" s="69"/>
      <c r="IG2820" s="69"/>
      <c r="IH2820" s="69"/>
      <c r="II2820" s="69"/>
      <c r="IJ2820" s="69"/>
      <c r="IK2820" s="69"/>
      <c r="IL2820" s="69"/>
      <c r="IM2820" s="69"/>
      <c r="IN2820" s="69"/>
    </row>
    <row r="2821" spans="1:248" s="70" customFormat="1" ht="15.95" customHeight="1" x14ac:dyDescent="0.2">
      <c r="A2821" s="33" t="s">
        <v>1698</v>
      </c>
      <c r="B2821" s="83">
        <v>52494</v>
      </c>
      <c r="C2821" s="34" t="s">
        <v>1701</v>
      </c>
      <c r="D2821" s="314">
        <v>20400</v>
      </c>
      <c r="E2821" s="69"/>
      <c r="F2821" s="69"/>
      <c r="G2821" s="69"/>
      <c r="H2821" s="69"/>
      <c r="I2821" s="69"/>
      <c r="J2821" s="69"/>
      <c r="N2821" s="69"/>
      <c r="O2821" s="69"/>
      <c r="P2821" s="69"/>
      <c r="Q2821" s="69"/>
      <c r="R2821" s="69"/>
      <c r="S2821" s="69"/>
      <c r="T2821" s="69"/>
      <c r="U2821" s="69"/>
      <c r="V2821" s="69"/>
      <c r="W2821" s="69"/>
      <c r="X2821" s="69"/>
      <c r="Y2821" s="69"/>
      <c r="Z2821" s="69"/>
      <c r="AA2821" s="69"/>
      <c r="AB2821" s="69"/>
      <c r="AC2821" s="69"/>
      <c r="AD2821" s="69"/>
      <c r="AE2821" s="69"/>
      <c r="AF2821" s="69"/>
      <c r="AG2821" s="69"/>
      <c r="AH2821" s="69"/>
      <c r="AI2821" s="69"/>
      <c r="AJ2821" s="69"/>
      <c r="AK2821" s="69"/>
      <c r="AL2821" s="69"/>
      <c r="AM2821" s="69"/>
      <c r="AN2821" s="69"/>
      <c r="AO2821" s="69"/>
      <c r="AP2821" s="69"/>
      <c r="AQ2821" s="69"/>
      <c r="AR2821" s="69"/>
      <c r="AS2821" s="69"/>
      <c r="AT2821" s="69"/>
      <c r="AU2821" s="69"/>
      <c r="AV2821" s="69"/>
      <c r="AW2821" s="69"/>
      <c r="AX2821" s="69"/>
      <c r="AY2821" s="69"/>
      <c r="AZ2821" s="69"/>
      <c r="BA2821" s="69"/>
      <c r="BB2821" s="69"/>
      <c r="BC2821" s="69"/>
      <c r="BD2821" s="69"/>
      <c r="BE2821" s="69"/>
      <c r="BF2821" s="69"/>
      <c r="BG2821" s="69"/>
      <c r="BH2821" s="69"/>
      <c r="BI2821" s="69"/>
      <c r="BJ2821" s="69"/>
      <c r="BK2821" s="69"/>
      <c r="BL2821" s="69"/>
      <c r="BM2821" s="69"/>
      <c r="BN2821" s="69"/>
      <c r="BO2821" s="69"/>
      <c r="BP2821" s="69"/>
      <c r="BQ2821" s="69"/>
      <c r="BR2821" s="69"/>
      <c r="BS2821" s="69"/>
      <c r="BT2821" s="69"/>
      <c r="BU2821" s="69"/>
      <c r="BV2821" s="69"/>
      <c r="BW2821" s="69"/>
      <c r="BX2821" s="69"/>
      <c r="BY2821" s="69"/>
      <c r="BZ2821" s="69"/>
      <c r="CA2821" s="69"/>
      <c r="CB2821" s="69"/>
      <c r="CC2821" s="69"/>
      <c r="CD2821" s="69"/>
      <c r="CE2821" s="69"/>
      <c r="CF2821" s="69"/>
      <c r="CG2821" s="69"/>
      <c r="CH2821" s="69"/>
      <c r="CI2821" s="69"/>
      <c r="CJ2821" s="69"/>
      <c r="CK2821" s="69"/>
      <c r="CL2821" s="69"/>
      <c r="CM2821" s="69"/>
      <c r="CN2821" s="69"/>
      <c r="CO2821" s="69"/>
      <c r="CP2821" s="69"/>
      <c r="CQ2821" s="69"/>
      <c r="CR2821" s="69"/>
      <c r="CS2821" s="69"/>
      <c r="CT2821" s="69"/>
      <c r="CU2821" s="69"/>
      <c r="CV2821" s="69"/>
      <c r="CW2821" s="69"/>
      <c r="CX2821" s="69"/>
      <c r="CY2821" s="69"/>
      <c r="CZ2821" s="69"/>
      <c r="DA2821" s="69"/>
      <c r="DB2821" s="69"/>
      <c r="DC2821" s="69"/>
      <c r="DD2821" s="69"/>
      <c r="DE2821" s="69"/>
      <c r="DF2821" s="69"/>
      <c r="DG2821" s="69"/>
      <c r="DH2821" s="69"/>
      <c r="DI2821" s="69"/>
      <c r="DJ2821" s="69"/>
      <c r="DK2821" s="69"/>
      <c r="DL2821" s="69"/>
      <c r="DM2821" s="69"/>
      <c r="DN2821" s="69"/>
      <c r="DO2821" s="69"/>
      <c r="DP2821" s="69"/>
      <c r="DQ2821" s="69"/>
      <c r="DR2821" s="69"/>
      <c r="DS2821" s="69"/>
      <c r="DT2821" s="69"/>
      <c r="DU2821" s="69"/>
      <c r="DV2821" s="69"/>
      <c r="DW2821" s="69"/>
      <c r="DX2821" s="69"/>
      <c r="DY2821" s="69"/>
      <c r="DZ2821" s="69"/>
      <c r="EA2821" s="69"/>
      <c r="EB2821" s="69"/>
      <c r="EC2821" s="69"/>
      <c r="ED2821" s="69"/>
      <c r="EE2821" s="69"/>
      <c r="EF2821" s="69"/>
      <c r="EG2821" s="69"/>
      <c r="EH2821" s="69"/>
      <c r="EI2821" s="69"/>
      <c r="EJ2821" s="69"/>
      <c r="EK2821" s="69"/>
      <c r="EL2821" s="69"/>
      <c r="EM2821" s="69"/>
      <c r="EN2821" s="69"/>
      <c r="EO2821" s="69"/>
      <c r="EP2821" s="69"/>
      <c r="EQ2821" s="69"/>
      <c r="ER2821" s="69"/>
      <c r="ES2821" s="69"/>
      <c r="ET2821" s="69"/>
      <c r="EU2821" s="69"/>
      <c r="EV2821" s="69"/>
      <c r="EW2821" s="69"/>
      <c r="EX2821" s="69"/>
      <c r="EY2821" s="69"/>
      <c r="EZ2821" s="69"/>
      <c r="FA2821" s="69"/>
      <c r="FB2821" s="69"/>
      <c r="FC2821" s="69"/>
      <c r="FD2821" s="69"/>
      <c r="FE2821" s="69"/>
      <c r="FF2821" s="69"/>
      <c r="FG2821" s="69"/>
      <c r="FH2821" s="69"/>
      <c r="FI2821" s="69"/>
      <c r="FJ2821" s="69"/>
      <c r="FK2821" s="69"/>
      <c r="FL2821" s="69"/>
      <c r="FM2821" s="69"/>
      <c r="FN2821" s="69"/>
      <c r="FO2821" s="69"/>
      <c r="FP2821" s="69"/>
      <c r="FQ2821" s="69"/>
      <c r="FR2821" s="69"/>
      <c r="FS2821" s="69"/>
      <c r="FT2821" s="69"/>
      <c r="FU2821" s="69"/>
      <c r="FV2821" s="69"/>
      <c r="FW2821" s="69"/>
      <c r="FX2821" s="69"/>
      <c r="FY2821" s="69"/>
      <c r="FZ2821" s="69"/>
      <c r="GA2821" s="69"/>
      <c r="GB2821" s="69"/>
      <c r="GC2821" s="69"/>
      <c r="GD2821" s="69"/>
      <c r="GE2821" s="69"/>
      <c r="GF2821" s="69"/>
      <c r="GG2821" s="69"/>
      <c r="GH2821" s="69"/>
      <c r="GI2821" s="69"/>
      <c r="GJ2821" s="69"/>
      <c r="GK2821" s="69"/>
      <c r="GL2821" s="69"/>
      <c r="GM2821" s="69"/>
      <c r="GN2821" s="69"/>
      <c r="GO2821" s="69"/>
      <c r="GP2821" s="69"/>
      <c r="GQ2821" s="69"/>
      <c r="GR2821" s="69"/>
      <c r="GS2821" s="69"/>
      <c r="GT2821" s="69"/>
      <c r="GU2821" s="69"/>
      <c r="GV2821" s="69"/>
      <c r="GW2821" s="69"/>
      <c r="GX2821" s="69"/>
      <c r="GY2821" s="69"/>
      <c r="GZ2821" s="69"/>
      <c r="HA2821" s="69"/>
      <c r="HB2821" s="69"/>
      <c r="HC2821" s="69"/>
      <c r="HD2821" s="69"/>
      <c r="HE2821" s="69"/>
      <c r="HF2821" s="69"/>
      <c r="HG2821" s="69"/>
      <c r="HH2821" s="69"/>
      <c r="HI2821" s="69"/>
      <c r="HJ2821" s="69"/>
      <c r="HK2821" s="69"/>
      <c r="HL2821" s="69"/>
      <c r="HM2821" s="69"/>
      <c r="HN2821" s="69"/>
      <c r="HO2821" s="69"/>
      <c r="HP2821" s="69"/>
      <c r="HQ2821" s="69"/>
      <c r="HR2821" s="69"/>
      <c r="HS2821" s="69"/>
      <c r="HT2821" s="69"/>
      <c r="HU2821" s="69"/>
      <c r="HV2821" s="69"/>
      <c r="HW2821" s="69"/>
      <c r="HX2821" s="69"/>
      <c r="HY2821" s="69"/>
      <c r="HZ2821" s="69"/>
      <c r="IA2821" s="69"/>
      <c r="IB2821" s="69"/>
      <c r="IC2821" s="69"/>
      <c r="ID2821" s="69"/>
      <c r="IE2821" s="69"/>
      <c r="IF2821" s="69"/>
      <c r="IG2821" s="69"/>
      <c r="IH2821" s="69"/>
      <c r="II2821" s="69"/>
      <c r="IJ2821" s="69"/>
      <c r="IK2821" s="69"/>
      <c r="IL2821" s="69"/>
      <c r="IM2821" s="69"/>
      <c r="IN2821" s="69"/>
    </row>
    <row r="2822" spans="1:248" s="70" customFormat="1" ht="15.95" customHeight="1" x14ac:dyDescent="0.2">
      <c r="A2822" s="33" t="s">
        <v>1702</v>
      </c>
      <c r="B2822" s="83">
        <v>52495</v>
      </c>
      <c r="C2822" s="34" t="s">
        <v>1703</v>
      </c>
      <c r="D2822" s="314">
        <v>59350</v>
      </c>
      <c r="E2822" s="69"/>
      <c r="F2822" s="69"/>
      <c r="G2822" s="69"/>
      <c r="H2822" s="69"/>
      <c r="I2822" s="69"/>
      <c r="J2822" s="69"/>
      <c r="N2822" s="69"/>
      <c r="O2822" s="69"/>
      <c r="P2822" s="69"/>
      <c r="Q2822" s="69"/>
      <c r="R2822" s="69"/>
      <c r="S2822" s="69"/>
      <c r="T2822" s="69"/>
      <c r="U2822" s="69"/>
      <c r="V2822" s="69"/>
      <c r="W2822" s="69"/>
      <c r="X2822" s="69"/>
      <c r="Y2822" s="69"/>
      <c r="Z2822" s="69"/>
      <c r="AA2822" s="69"/>
      <c r="AB2822" s="69"/>
      <c r="AC2822" s="69"/>
      <c r="AD2822" s="69"/>
      <c r="AE2822" s="69"/>
      <c r="AF2822" s="69"/>
      <c r="AG2822" s="69"/>
      <c r="AH2822" s="69"/>
      <c r="AI2822" s="69"/>
      <c r="AJ2822" s="69"/>
      <c r="AK2822" s="69"/>
      <c r="AL2822" s="69"/>
      <c r="AM2822" s="69"/>
      <c r="AN2822" s="69"/>
      <c r="AO2822" s="69"/>
      <c r="AP2822" s="69"/>
      <c r="AQ2822" s="69"/>
      <c r="AR2822" s="69"/>
      <c r="AS2822" s="69"/>
      <c r="AT2822" s="69"/>
      <c r="AU2822" s="69"/>
      <c r="AV2822" s="69"/>
      <c r="AW2822" s="69"/>
      <c r="AX2822" s="69"/>
      <c r="AY2822" s="69"/>
      <c r="AZ2822" s="69"/>
      <c r="BA2822" s="69"/>
      <c r="BB2822" s="69"/>
      <c r="BC2822" s="69"/>
      <c r="BD2822" s="69"/>
      <c r="BE2822" s="69"/>
      <c r="BF2822" s="69"/>
      <c r="BG2822" s="69"/>
      <c r="BH2822" s="69"/>
      <c r="BI2822" s="69"/>
      <c r="BJ2822" s="69"/>
      <c r="BK2822" s="69"/>
      <c r="BL2822" s="69"/>
      <c r="BM2822" s="69"/>
      <c r="BN2822" s="69"/>
      <c r="BO2822" s="69"/>
      <c r="BP2822" s="69"/>
      <c r="BQ2822" s="69"/>
      <c r="BR2822" s="69"/>
      <c r="BS2822" s="69"/>
      <c r="BT2822" s="69"/>
      <c r="BU2822" s="69"/>
      <c r="BV2822" s="69"/>
      <c r="BW2822" s="69"/>
      <c r="BX2822" s="69"/>
      <c r="BY2822" s="69"/>
      <c r="BZ2822" s="69"/>
      <c r="CA2822" s="69"/>
      <c r="CB2822" s="69"/>
      <c r="CC2822" s="69"/>
      <c r="CD2822" s="69"/>
      <c r="CE2822" s="69"/>
      <c r="CF2822" s="69"/>
      <c r="CG2822" s="69"/>
      <c r="CH2822" s="69"/>
      <c r="CI2822" s="69"/>
      <c r="CJ2822" s="69"/>
      <c r="CK2822" s="69"/>
      <c r="CL2822" s="69"/>
      <c r="CM2822" s="69"/>
      <c r="CN2822" s="69"/>
      <c r="CO2822" s="69"/>
      <c r="CP2822" s="69"/>
      <c r="CQ2822" s="69"/>
      <c r="CR2822" s="69"/>
      <c r="CS2822" s="69"/>
      <c r="CT2822" s="69"/>
      <c r="CU2822" s="69"/>
      <c r="CV2822" s="69"/>
      <c r="CW2822" s="69"/>
      <c r="CX2822" s="69"/>
      <c r="CY2822" s="69"/>
      <c r="CZ2822" s="69"/>
      <c r="DA2822" s="69"/>
      <c r="DB2822" s="69"/>
      <c r="DC2822" s="69"/>
      <c r="DD2822" s="69"/>
      <c r="DE2822" s="69"/>
      <c r="DF2822" s="69"/>
      <c r="DG2822" s="69"/>
      <c r="DH2822" s="69"/>
      <c r="DI2822" s="69"/>
      <c r="DJ2822" s="69"/>
      <c r="DK2822" s="69"/>
      <c r="DL2822" s="69"/>
      <c r="DM2822" s="69"/>
      <c r="DN2822" s="69"/>
      <c r="DO2822" s="69"/>
      <c r="DP2822" s="69"/>
      <c r="DQ2822" s="69"/>
      <c r="DR2822" s="69"/>
      <c r="DS2822" s="69"/>
      <c r="DT2822" s="69"/>
      <c r="DU2822" s="69"/>
      <c r="DV2822" s="69"/>
      <c r="DW2822" s="69"/>
      <c r="DX2822" s="69"/>
      <c r="DY2822" s="69"/>
      <c r="DZ2822" s="69"/>
      <c r="EA2822" s="69"/>
      <c r="EB2822" s="69"/>
      <c r="EC2822" s="69"/>
      <c r="ED2822" s="69"/>
      <c r="EE2822" s="69"/>
      <c r="EF2822" s="69"/>
      <c r="EG2822" s="69"/>
      <c r="EH2822" s="69"/>
      <c r="EI2822" s="69"/>
      <c r="EJ2822" s="69"/>
      <c r="EK2822" s="69"/>
      <c r="EL2822" s="69"/>
      <c r="EM2822" s="69"/>
      <c r="EN2822" s="69"/>
      <c r="EO2822" s="69"/>
      <c r="EP2822" s="69"/>
      <c r="EQ2822" s="69"/>
      <c r="ER2822" s="69"/>
      <c r="ES2822" s="69"/>
      <c r="ET2822" s="69"/>
      <c r="EU2822" s="69"/>
      <c r="EV2822" s="69"/>
      <c r="EW2822" s="69"/>
      <c r="EX2822" s="69"/>
      <c r="EY2822" s="69"/>
      <c r="EZ2822" s="69"/>
      <c r="FA2822" s="69"/>
      <c r="FB2822" s="69"/>
      <c r="FC2822" s="69"/>
      <c r="FD2822" s="69"/>
      <c r="FE2822" s="69"/>
      <c r="FF2822" s="69"/>
      <c r="FG2822" s="69"/>
      <c r="FH2822" s="69"/>
      <c r="FI2822" s="69"/>
      <c r="FJ2822" s="69"/>
      <c r="FK2822" s="69"/>
      <c r="FL2822" s="69"/>
      <c r="FM2822" s="69"/>
      <c r="FN2822" s="69"/>
      <c r="FO2822" s="69"/>
      <c r="FP2822" s="69"/>
      <c r="FQ2822" s="69"/>
      <c r="FR2822" s="69"/>
      <c r="FS2822" s="69"/>
      <c r="FT2822" s="69"/>
      <c r="FU2822" s="69"/>
      <c r="FV2822" s="69"/>
      <c r="FW2822" s="69"/>
      <c r="FX2822" s="69"/>
      <c r="FY2822" s="69"/>
      <c r="FZ2822" s="69"/>
      <c r="GA2822" s="69"/>
      <c r="GB2822" s="69"/>
      <c r="GC2822" s="69"/>
      <c r="GD2822" s="69"/>
      <c r="GE2822" s="69"/>
      <c r="GF2822" s="69"/>
      <c r="GG2822" s="69"/>
      <c r="GH2822" s="69"/>
      <c r="GI2822" s="69"/>
      <c r="GJ2822" s="69"/>
      <c r="GK2822" s="69"/>
      <c r="GL2822" s="69"/>
      <c r="GM2822" s="69"/>
      <c r="GN2822" s="69"/>
      <c r="GO2822" s="69"/>
      <c r="GP2822" s="69"/>
      <c r="GQ2822" s="69"/>
      <c r="GR2822" s="69"/>
      <c r="GS2822" s="69"/>
      <c r="GT2822" s="69"/>
      <c r="GU2822" s="69"/>
      <c r="GV2822" s="69"/>
      <c r="GW2822" s="69"/>
      <c r="GX2822" s="69"/>
      <c r="GY2822" s="69"/>
      <c r="GZ2822" s="69"/>
      <c r="HA2822" s="69"/>
      <c r="HB2822" s="69"/>
      <c r="HC2822" s="69"/>
      <c r="HD2822" s="69"/>
      <c r="HE2822" s="69"/>
      <c r="HF2822" s="69"/>
      <c r="HG2822" s="69"/>
      <c r="HH2822" s="69"/>
      <c r="HI2822" s="69"/>
      <c r="HJ2822" s="69"/>
      <c r="HK2822" s="69"/>
      <c r="HL2822" s="69"/>
      <c r="HM2822" s="69"/>
      <c r="HN2822" s="69"/>
      <c r="HO2822" s="69"/>
      <c r="HP2822" s="69"/>
      <c r="HQ2822" s="69"/>
      <c r="HR2822" s="69"/>
      <c r="HS2822" s="69"/>
      <c r="HT2822" s="69"/>
      <c r="HU2822" s="69"/>
      <c r="HV2822" s="69"/>
      <c r="HW2822" s="69"/>
      <c r="HX2822" s="69"/>
      <c r="HY2822" s="69"/>
      <c r="HZ2822" s="69"/>
      <c r="IA2822" s="69"/>
      <c r="IB2822" s="69"/>
      <c r="IC2822" s="69"/>
      <c r="ID2822" s="69"/>
      <c r="IE2822" s="69"/>
      <c r="IF2822" s="69"/>
      <c r="IG2822" s="69"/>
      <c r="IH2822" s="69"/>
      <c r="II2822" s="69"/>
      <c r="IJ2822" s="69"/>
      <c r="IK2822" s="69"/>
      <c r="IL2822" s="69"/>
      <c r="IM2822" s="69"/>
      <c r="IN2822" s="69"/>
    </row>
    <row r="2823" spans="1:248" s="70" customFormat="1" ht="15.95" customHeight="1" x14ac:dyDescent="0.2">
      <c r="A2823" s="33" t="s">
        <v>1702</v>
      </c>
      <c r="B2823" s="83">
        <v>52496</v>
      </c>
      <c r="C2823" s="34" t="s">
        <v>1704</v>
      </c>
      <c r="D2823" s="314">
        <v>54340</v>
      </c>
      <c r="E2823" s="69"/>
      <c r="F2823" s="69"/>
      <c r="G2823" s="69"/>
      <c r="H2823" s="69"/>
      <c r="I2823" s="69"/>
      <c r="J2823" s="69"/>
      <c r="N2823" s="69"/>
      <c r="O2823" s="69"/>
      <c r="P2823" s="69"/>
      <c r="Q2823" s="69"/>
      <c r="R2823" s="69"/>
      <c r="S2823" s="69"/>
      <c r="T2823" s="69"/>
      <c r="U2823" s="69"/>
      <c r="V2823" s="69"/>
      <c r="W2823" s="69"/>
      <c r="X2823" s="69"/>
      <c r="Y2823" s="69"/>
      <c r="Z2823" s="69"/>
      <c r="AA2823" s="69"/>
      <c r="AB2823" s="69"/>
      <c r="AC2823" s="69"/>
      <c r="AD2823" s="69"/>
      <c r="AE2823" s="69"/>
      <c r="AF2823" s="69"/>
      <c r="AG2823" s="69"/>
      <c r="AH2823" s="69"/>
      <c r="AI2823" s="69"/>
      <c r="AJ2823" s="69"/>
      <c r="AK2823" s="69"/>
      <c r="AL2823" s="69"/>
      <c r="AM2823" s="69"/>
      <c r="AN2823" s="69"/>
      <c r="AO2823" s="69"/>
      <c r="AP2823" s="69"/>
      <c r="AQ2823" s="69"/>
      <c r="AR2823" s="69"/>
      <c r="AS2823" s="69"/>
      <c r="AT2823" s="69"/>
      <c r="AU2823" s="69"/>
      <c r="AV2823" s="69"/>
      <c r="AW2823" s="69"/>
      <c r="AX2823" s="69"/>
      <c r="AY2823" s="69"/>
      <c r="AZ2823" s="69"/>
      <c r="BA2823" s="69"/>
      <c r="BB2823" s="69"/>
      <c r="BC2823" s="69"/>
      <c r="BD2823" s="69"/>
      <c r="BE2823" s="69"/>
      <c r="BF2823" s="69"/>
      <c r="BG2823" s="69"/>
      <c r="BH2823" s="69"/>
      <c r="BI2823" s="69"/>
      <c r="BJ2823" s="69"/>
      <c r="BK2823" s="69"/>
      <c r="BL2823" s="69"/>
      <c r="BM2823" s="69"/>
      <c r="BN2823" s="69"/>
      <c r="BO2823" s="69"/>
      <c r="BP2823" s="69"/>
      <c r="BQ2823" s="69"/>
      <c r="BR2823" s="69"/>
      <c r="BS2823" s="69"/>
      <c r="BT2823" s="69"/>
      <c r="BU2823" s="69"/>
      <c r="BV2823" s="69"/>
      <c r="BW2823" s="69"/>
      <c r="BX2823" s="69"/>
      <c r="BY2823" s="69"/>
      <c r="BZ2823" s="69"/>
      <c r="CA2823" s="69"/>
      <c r="CB2823" s="69"/>
      <c r="CC2823" s="69"/>
      <c r="CD2823" s="69"/>
      <c r="CE2823" s="69"/>
      <c r="CF2823" s="69"/>
      <c r="CG2823" s="69"/>
      <c r="CH2823" s="69"/>
      <c r="CI2823" s="69"/>
      <c r="CJ2823" s="69"/>
      <c r="CK2823" s="69"/>
      <c r="CL2823" s="69"/>
      <c r="CM2823" s="69"/>
      <c r="CN2823" s="69"/>
      <c r="CO2823" s="69"/>
      <c r="CP2823" s="69"/>
      <c r="CQ2823" s="69"/>
      <c r="CR2823" s="69"/>
      <c r="CS2823" s="69"/>
      <c r="CT2823" s="69"/>
      <c r="CU2823" s="69"/>
      <c r="CV2823" s="69"/>
      <c r="CW2823" s="69"/>
      <c r="CX2823" s="69"/>
      <c r="CY2823" s="69"/>
      <c r="CZ2823" s="69"/>
      <c r="DA2823" s="69"/>
      <c r="DB2823" s="69"/>
      <c r="DC2823" s="69"/>
      <c r="DD2823" s="69"/>
      <c r="DE2823" s="69"/>
      <c r="DF2823" s="69"/>
      <c r="DG2823" s="69"/>
      <c r="DH2823" s="69"/>
      <c r="DI2823" s="69"/>
      <c r="DJ2823" s="69"/>
      <c r="DK2823" s="69"/>
      <c r="DL2823" s="69"/>
      <c r="DM2823" s="69"/>
      <c r="DN2823" s="69"/>
      <c r="DO2823" s="69"/>
      <c r="DP2823" s="69"/>
      <c r="DQ2823" s="69"/>
      <c r="DR2823" s="69"/>
      <c r="DS2823" s="69"/>
      <c r="DT2823" s="69"/>
      <c r="DU2823" s="69"/>
      <c r="DV2823" s="69"/>
      <c r="DW2823" s="69"/>
      <c r="DX2823" s="69"/>
      <c r="DY2823" s="69"/>
      <c r="DZ2823" s="69"/>
      <c r="EA2823" s="69"/>
      <c r="EB2823" s="69"/>
      <c r="EC2823" s="69"/>
      <c r="ED2823" s="69"/>
      <c r="EE2823" s="69"/>
      <c r="EF2823" s="69"/>
      <c r="EG2823" s="69"/>
      <c r="EH2823" s="69"/>
      <c r="EI2823" s="69"/>
      <c r="EJ2823" s="69"/>
      <c r="EK2823" s="69"/>
      <c r="EL2823" s="69"/>
      <c r="EM2823" s="69"/>
      <c r="EN2823" s="69"/>
      <c r="EO2823" s="69"/>
      <c r="EP2823" s="69"/>
      <c r="EQ2823" s="69"/>
      <c r="ER2823" s="69"/>
      <c r="ES2823" s="69"/>
      <c r="ET2823" s="69"/>
      <c r="EU2823" s="69"/>
      <c r="EV2823" s="69"/>
      <c r="EW2823" s="69"/>
      <c r="EX2823" s="69"/>
      <c r="EY2823" s="69"/>
      <c r="EZ2823" s="69"/>
      <c r="FA2823" s="69"/>
      <c r="FB2823" s="69"/>
      <c r="FC2823" s="69"/>
      <c r="FD2823" s="69"/>
      <c r="FE2823" s="69"/>
      <c r="FF2823" s="69"/>
      <c r="FG2823" s="69"/>
      <c r="FH2823" s="69"/>
      <c r="FI2823" s="69"/>
      <c r="FJ2823" s="69"/>
      <c r="FK2823" s="69"/>
      <c r="FL2823" s="69"/>
      <c r="FM2823" s="69"/>
      <c r="FN2823" s="69"/>
      <c r="FO2823" s="69"/>
      <c r="FP2823" s="69"/>
      <c r="FQ2823" s="69"/>
      <c r="FR2823" s="69"/>
      <c r="FS2823" s="69"/>
      <c r="FT2823" s="69"/>
      <c r="FU2823" s="69"/>
      <c r="FV2823" s="69"/>
      <c r="FW2823" s="69"/>
      <c r="FX2823" s="69"/>
      <c r="FY2823" s="69"/>
      <c r="FZ2823" s="69"/>
      <c r="GA2823" s="69"/>
      <c r="GB2823" s="69"/>
      <c r="GC2823" s="69"/>
      <c r="GD2823" s="69"/>
      <c r="GE2823" s="69"/>
      <c r="GF2823" s="69"/>
      <c r="GG2823" s="69"/>
      <c r="GH2823" s="69"/>
      <c r="GI2823" s="69"/>
      <c r="GJ2823" s="69"/>
      <c r="GK2823" s="69"/>
      <c r="GL2823" s="69"/>
      <c r="GM2823" s="69"/>
      <c r="GN2823" s="69"/>
      <c r="GO2823" s="69"/>
      <c r="GP2823" s="69"/>
      <c r="GQ2823" s="69"/>
      <c r="GR2823" s="69"/>
      <c r="GS2823" s="69"/>
      <c r="GT2823" s="69"/>
      <c r="GU2823" s="69"/>
      <c r="GV2823" s="69"/>
      <c r="GW2823" s="69"/>
      <c r="GX2823" s="69"/>
      <c r="GY2823" s="69"/>
      <c r="GZ2823" s="69"/>
      <c r="HA2823" s="69"/>
      <c r="HB2823" s="69"/>
      <c r="HC2823" s="69"/>
      <c r="HD2823" s="69"/>
      <c r="HE2823" s="69"/>
      <c r="HF2823" s="69"/>
      <c r="HG2823" s="69"/>
      <c r="HH2823" s="69"/>
      <c r="HI2823" s="69"/>
      <c r="HJ2823" s="69"/>
      <c r="HK2823" s="69"/>
      <c r="HL2823" s="69"/>
      <c r="HM2823" s="69"/>
      <c r="HN2823" s="69"/>
      <c r="HO2823" s="69"/>
      <c r="HP2823" s="69"/>
      <c r="HQ2823" s="69"/>
      <c r="HR2823" s="69"/>
      <c r="HS2823" s="69"/>
      <c r="HT2823" s="69"/>
      <c r="HU2823" s="69"/>
      <c r="HV2823" s="69"/>
      <c r="HW2823" s="69"/>
      <c r="HX2823" s="69"/>
      <c r="HY2823" s="69"/>
      <c r="HZ2823" s="69"/>
      <c r="IA2823" s="69"/>
      <c r="IB2823" s="69"/>
      <c r="IC2823" s="69"/>
      <c r="ID2823" s="69"/>
      <c r="IE2823" s="69"/>
      <c r="IF2823" s="69"/>
      <c r="IG2823" s="69"/>
      <c r="IH2823" s="69"/>
      <c r="II2823" s="69"/>
      <c r="IJ2823" s="69"/>
      <c r="IK2823" s="69"/>
      <c r="IL2823" s="69"/>
      <c r="IM2823" s="69"/>
      <c r="IN2823" s="69"/>
    </row>
    <row r="2824" spans="1:248" s="70" customFormat="1" ht="15.95" customHeight="1" x14ac:dyDescent="0.2">
      <c r="A2824" s="33" t="s">
        <v>1705</v>
      </c>
      <c r="B2824" s="83">
        <v>52497</v>
      </c>
      <c r="C2824" s="34" t="s">
        <v>1706</v>
      </c>
      <c r="D2824" s="314">
        <v>19340</v>
      </c>
      <c r="E2824" s="69"/>
      <c r="F2824" s="69"/>
      <c r="G2824" s="69"/>
      <c r="H2824" s="69"/>
      <c r="I2824" s="69"/>
      <c r="J2824" s="69"/>
      <c r="N2824" s="69"/>
      <c r="O2824" s="69"/>
      <c r="P2824" s="69"/>
      <c r="Q2824" s="69"/>
      <c r="R2824" s="69"/>
      <c r="S2824" s="69"/>
      <c r="T2824" s="69"/>
      <c r="U2824" s="69"/>
      <c r="V2824" s="69"/>
      <c r="W2824" s="69"/>
      <c r="X2824" s="69"/>
      <c r="Y2824" s="69"/>
      <c r="Z2824" s="69"/>
      <c r="AA2824" s="69"/>
      <c r="AB2824" s="69"/>
      <c r="AC2824" s="69"/>
      <c r="AD2824" s="69"/>
      <c r="AE2824" s="69"/>
      <c r="AF2824" s="69"/>
      <c r="AG2824" s="69"/>
      <c r="AH2824" s="69"/>
      <c r="AI2824" s="69"/>
      <c r="AJ2824" s="69"/>
      <c r="AK2824" s="69"/>
      <c r="AL2824" s="69"/>
      <c r="AM2824" s="69"/>
      <c r="AN2824" s="69"/>
      <c r="AO2824" s="69"/>
      <c r="AP2824" s="69"/>
      <c r="AQ2824" s="69"/>
      <c r="AR2824" s="69"/>
      <c r="AS2824" s="69"/>
      <c r="AT2824" s="69"/>
      <c r="AU2824" s="69"/>
      <c r="AV2824" s="69"/>
      <c r="AW2824" s="69"/>
      <c r="AX2824" s="69"/>
      <c r="AY2824" s="69"/>
      <c r="AZ2824" s="69"/>
      <c r="BA2824" s="69"/>
      <c r="BB2824" s="69"/>
      <c r="BC2824" s="69"/>
      <c r="BD2824" s="69"/>
      <c r="BE2824" s="69"/>
      <c r="BF2824" s="69"/>
      <c r="BG2824" s="69"/>
      <c r="BH2824" s="69"/>
      <c r="BI2824" s="69"/>
      <c r="BJ2824" s="69"/>
      <c r="BK2824" s="69"/>
      <c r="BL2824" s="69"/>
      <c r="BM2824" s="69"/>
      <c r="BN2824" s="69"/>
      <c r="BO2824" s="69"/>
      <c r="BP2824" s="69"/>
      <c r="BQ2824" s="69"/>
      <c r="BR2824" s="69"/>
      <c r="BS2824" s="69"/>
      <c r="BT2824" s="69"/>
      <c r="BU2824" s="69"/>
      <c r="BV2824" s="69"/>
      <c r="BW2824" s="69"/>
      <c r="BX2824" s="69"/>
      <c r="BY2824" s="69"/>
      <c r="BZ2824" s="69"/>
      <c r="CA2824" s="69"/>
      <c r="CB2824" s="69"/>
      <c r="CC2824" s="69"/>
      <c r="CD2824" s="69"/>
      <c r="CE2824" s="69"/>
      <c r="CF2824" s="69"/>
      <c r="CG2824" s="69"/>
      <c r="CH2824" s="69"/>
      <c r="CI2824" s="69"/>
      <c r="CJ2824" s="69"/>
      <c r="CK2824" s="69"/>
      <c r="CL2824" s="69"/>
      <c r="CM2824" s="69"/>
      <c r="CN2824" s="69"/>
      <c r="CO2824" s="69"/>
      <c r="CP2824" s="69"/>
      <c r="CQ2824" s="69"/>
      <c r="CR2824" s="69"/>
      <c r="CS2824" s="69"/>
      <c r="CT2824" s="69"/>
      <c r="CU2824" s="69"/>
      <c r="CV2824" s="69"/>
      <c r="CW2824" s="69"/>
      <c r="CX2824" s="69"/>
      <c r="CY2824" s="69"/>
      <c r="CZ2824" s="69"/>
      <c r="DA2824" s="69"/>
      <c r="DB2824" s="69"/>
      <c r="DC2824" s="69"/>
      <c r="DD2824" s="69"/>
      <c r="DE2824" s="69"/>
      <c r="DF2824" s="69"/>
      <c r="DG2824" s="69"/>
      <c r="DH2824" s="69"/>
      <c r="DI2824" s="69"/>
      <c r="DJ2824" s="69"/>
      <c r="DK2824" s="69"/>
      <c r="DL2824" s="69"/>
      <c r="DM2824" s="69"/>
      <c r="DN2824" s="69"/>
      <c r="DO2824" s="69"/>
      <c r="DP2824" s="69"/>
      <c r="DQ2824" s="69"/>
      <c r="DR2824" s="69"/>
      <c r="DS2824" s="69"/>
      <c r="DT2824" s="69"/>
      <c r="DU2824" s="69"/>
      <c r="DV2824" s="69"/>
      <c r="DW2824" s="69"/>
      <c r="DX2824" s="69"/>
      <c r="DY2824" s="69"/>
      <c r="DZ2824" s="69"/>
      <c r="EA2824" s="69"/>
      <c r="EB2824" s="69"/>
      <c r="EC2824" s="69"/>
      <c r="ED2824" s="69"/>
      <c r="EE2824" s="69"/>
      <c r="EF2824" s="69"/>
      <c r="EG2824" s="69"/>
      <c r="EH2824" s="69"/>
      <c r="EI2824" s="69"/>
      <c r="EJ2824" s="69"/>
      <c r="EK2824" s="69"/>
      <c r="EL2824" s="69"/>
      <c r="EM2824" s="69"/>
      <c r="EN2824" s="69"/>
      <c r="EO2824" s="69"/>
      <c r="EP2824" s="69"/>
      <c r="EQ2824" s="69"/>
      <c r="ER2824" s="69"/>
      <c r="ES2824" s="69"/>
      <c r="ET2824" s="69"/>
      <c r="EU2824" s="69"/>
      <c r="EV2824" s="69"/>
      <c r="EW2824" s="69"/>
      <c r="EX2824" s="69"/>
      <c r="EY2824" s="69"/>
      <c r="EZ2824" s="69"/>
      <c r="FA2824" s="69"/>
      <c r="FB2824" s="69"/>
      <c r="FC2824" s="69"/>
      <c r="FD2824" s="69"/>
      <c r="FE2824" s="69"/>
      <c r="FF2824" s="69"/>
      <c r="FG2824" s="69"/>
      <c r="FH2824" s="69"/>
      <c r="FI2824" s="69"/>
      <c r="FJ2824" s="69"/>
      <c r="FK2824" s="69"/>
      <c r="FL2824" s="69"/>
      <c r="FM2824" s="69"/>
      <c r="FN2824" s="69"/>
      <c r="FO2824" s="69"/>
      <c r="FP2824" s="69"/>
      <c r="FQ2824" s="69"/>
      <c r="FR2824" s="69"/>
      <c r="FS2824" s="69"/>
      <c r="FT2824" s="69"/>
      <c r="FU2824" s="69"/>
      <c r="FV2824" s="69"/>
      <c r="FW2824" s="69"/>
      <c r="FX2824" s="69"/>
      <c r="FY2824" s="69"/>
      <c r="FZ2824" s="69"/>
      <c r="GA2824" s="69"/>
      <c r="GB2824" s="69"/>
      <c r="GC2824" s="69"/>
      <c r="GD2824" s="69"/>
      <c r="GE2824" s="69"/>
      <c r="GF2824" s="69"/>
      <c r="GG2824" s="69"/>
      <c r="GH2824" s="69"/>
      <c r="GI2824" s="69"/>
      <c r="GJ2824" s="69"/>
      <c r="GK2824" s="69"/>
      <c r="GL2824" s="69"/>
      <c r="GM2824" s="69"/>
      <c r="GN2824" s="69"/>
      <c r="GO2824" s="69"/>
      <c r="GP2824" s="69"/>
      <c r="GQ2824" s="69"/>
      <c r="GR2824" s="69"/>
      <c r="GS2824" s="69"/>
      <c r="GT2824" s="69"/>
      <c r="GU2824" s="69"/>
      <c r="GV2824" s="69"/>
      <c r="GW2824" s="69"/>
      <c r="GX2824" s="69"/>
      <c r="GY2824" s="69"/>
      <c r="GZ2824" s="69"/>
      <c r="HA2824" s="69"/>
      <c r="HB2824" s="69"/>
      <c r="HC2824" s="69"/>
      <c r="HD2824" s="69"/>
      <c r="HE2824" s="69"/>
      <c r="HF2824" s="69"/>
      <c r="HG2824" s="69"/>
      <c r="HH2824" s="69"/>
      <c r="HI2824" s="69"/>
      <c r="HJ2824" s="69"/>
      <c r="HK2824" s="69"/>
      <c r="HL2824" s="69"/>
      <c r="HM2824" s="69"/>
      <c r="HN2824" s="69"/>
      <c r="HO2824" s="69"/>
      <c r="HP2824" s="69"/>
      <c r="HQ2824" s="69"/>
      <c r="HR2824" s="69"/>
      <c r="HS2824" s="69"/>
      <c r="HT2824" s="69"/>
      <c r="HU2824" s="69"/>
      <c r="HV2824" s="69"/>
      <c r="HW2824" s="69"/>
      <c r="HX2824" s="69"/>
      <c r="HY2824" s="69"/>
      <c r="HZ2824" s="69"/>
      <c r="IA2824" s="69"/>
      <c r="IB2824" s="69"/>
      <c r="IC2824" s="69"/>
      <c r="ID2824" s="69"/>
      <c r="IE2824" s="69"/>
      <c r="IF2824" s="69"/>
      <c r="IG2824" s="69"/>
      <c r="IH2824" s="69"/>
      <c r="II2824" s="69"/>
      <c r="IJ2824" s="69"/>
      <c r="IK2824" s="69"/>
      <c r="IL2824" s="69"/>
      <c r="IM2824" s="69"/>
      <c r="IN2824" s="69"/>
    </row>
    <row r="2825" spans="1:248" s="70" customFormat="1" ht="15.95" customHeight="1" x14ac:dyDescent="0.2">
      <c r="A2825" s="33" t="s">
        <v>1705</v>
      </c>
      <c r="B2825" s="83">
        <v>52498</v>
      </c>
      <c r="C2825" s="34" t="s">
        <v>1707</v>
      </c>
      <c r="D2825" s="314">
        <v>10000</v>
      </c>
      <c r="E2825" s="69"/>
      <c r="F2825" s="69"/>
      <c r="G2825" s="69"/>
      <c r="H2825" s="69"/>
      <c r="I2825" s="69"/>
      <c r="J2825" s="69"/>
      <c r="N2825" s="69"/>
      <c r="O2825" s="69"/>
      <c r="P2825" s="69"/>
      <c r="Q2825" s="69"/>
      <c r="R2825" s="69"/>
      <c r="S2825" s="69"/>
      <c r="T2825" s="69"/>
      <c r="U2825" s="69"/>
      <c r="V2825" s="69"/>
      <c r="W2825" s="69"/>
      <c r="X2825" s="69"/>
      <c r="Y2825" s="69"/>
      <c r="Z2825" s="69"/>
      <c r="AA2825" s="69"/>
      <c r="AB2825" s="69"/>
      <c r="AC2825" s="69"/>
      <c r="AD2825" s="69"/>
      <c r="AE2825" s="69"/>
      <c r="AF2825" s="69"/>
      <c r="AG2825" s="69"/>
      <c r="AH2825" s="69"/>
      <c r="AI2825" s="69"/>
      <c r="AJ2825" s="69"/>
      <c r="AK2825" s="69"/>
      <c r="AL2825" s="69"/>
      <c r="AM2825" s="69"/>
      <c r="AN2825" s="69"/>
      <c r="AO2825" s="69"/>
      <c r="AP2825" s="69"/>
      <c r="AQ2825" s="69"/>
      <c r="AR2825" s="69"/>
      <c r="AS2825" s="69"/>
      <c r="AT2825" s="69"/>
      <c r="AU2825" s="69"/>
      <c r="AV2825" s="69"/>
      <c r="AW2825" s="69"/>
      <c r="AX2825" s="69"/>
      <c r="AY2825" s="69"/>
      <c r="AZ2825" s="69"/>
      <c r="BA2825" s="69"/>
      <c r="BB2825" s="69"/>
      <c r="BC2825" s="69"/>
      <c r="BD2825" s="69"/>
      <c r="BE2825" s="69"/>
      <c r="BF2825" s="69"/>
      <c r="BG2825" s="69"/>
      <c r="BH2825" s="69"/>
      <c r="BI2825" s="69"/>
      <c r="BJ2825" s="69"/>
      <c r="BK2825" s="69"/>
      <c r="BL2825" s="69"/>
      <c r="BM2825" s="69"/>
      <c r="BN2825" s="69"/>
      <c r="BO2825" s="69"/>
      <c r="BP2825" s="69"/>
      <c r="BQ2825" s="69"/>
      <c r="BR2825" s="69"/>
      <c r="BS2825" s="69"/>
      <c r="BT2825" s="69"/>
      <c r="BU2825" s="69"/>
      <c r="BV2825" s="69"/>
      <c r="BW2825" s="69"/>
      <c r="BX2825" s="69"/>
      <c r="BY2825" s="69"/>
      <c r="BZ2825" s="69"/>
      <c r="CA2825" s="69"/>
      <c r="CB2825" s="69"/>
      <c r="CC2825" s="69"/>
      <c r="CD2825" s="69"/>
      <c r="CE2825" s="69"/>
      <c r="CF2825" s="69"/>
      <c r="CG2825" s="69"/>
      <c r="CH2825" s="69"/>
      <c r="CI2825" s="69"/>
      <c r="CJ2825" s="69"/>
      <c r="CK2825" s="69"/>
      <c r="CL2825" s="69"/>
      <c r="CM2825" s="69"/>
      <c r="CN2825" s="69"/>
      <c r="CO2825" s="69"/>
      <c r="CP2825" s="69"/>
      <c r="CQ2825" s="69"/>
      <c r="CR2825" s="69"/>
      <c r="CS2825" s="69"/>
      <c r="CT2825" s="69"/>
      <c r="CU2825" s="69"/>
      <c r="CV2825" s="69"/>
      <c r="CW2825" s="69"/>
      <c r="CX2825" s="69"/>
      <c r="CY2825" s="69"/>
      <c r="CZ2825" s="69"/>
      <c r="DA2825" s="69"/>
      <c r="DB2825" s="69"/>
      <c r="DC2825" s="69"/>
      <c r="DD2825" s="69"/>
      <c r="DE2825" s="69"/>
      <c r="DF2825" s="69"/>
      <c r="DG2825" s="69"/>
      <c r="DH2825" s="69"/>
      <c r="DI2825" s="69"/>
      <c r="DJ2825" s="69"/>
      <c r="DK2825" s="69"/>
      <c r="DL2825" s="69"/>
      <c r="DM2825" s="69"/>
      <c r="DN2825" s="69"/>
      <c r="DO2825" s="69"/>
      <c r="DP2825" s="69"/>
      <c r="DQ2825" s="69"/>
      <c r="DR2825" s="69"/>
      <c r="DS2825" s="69"/>
      <c r="DT2825" s="69"/>
      <c r="DU2825" s="69"/>
      <c r="DV2825" s="69"/>
      <c r="DW2825" s="69"/>
      <c r="DX2825" s="69"/>
      <c r="DY2825" s="69"/>
      <c r="DZ2825" s="69"/>
      <c r="EA2825" s="69"/>
      <c r="EB2825" s="69"/>
      <c r="EC2825" s="69"/>
      <c r="ED2825" s="69"/>
      <c r="EE2825" s="69"/>
      <c r="EF2825" s="69"/>
      <c r="EG2825" s="69"/>
      <c r="EH2825" s="69"/>
      <c r="EI2825" s="69"/>
      <c r="EJ2825" s="69"/>
      <c r="EK2825" s="69"/>
      <c r="EL2825" s="69"/>
      <c r="EM2825" s="69"/>
      <c r="EN2825" s="69"/>
      <c r="EO2825" s="69"/>
      <c r="EP2825" s="69"/>
      <c r="EQ2825" s="69"/>
      <c r="ER2825" s="69"/>
      <c r="ES2825" s="69"/>
      <c r="ET2825" s="69"/>
      <c r="EU2825" s="69"/>
      <c r="EV2825" s="69"/>
      <c r="EW2825" s="69"/>
      <c r="EX2825" s="69"/>
      <c r="EY2825" s="69"/>
      <c r="EZ2825" s="69"/>
      <c r="FA2825" s="69"/>
      <c r="FB2825" s="69"/>
      <c r="FC2825" s="69"/>
      <c r="FD2825" s="69"/>
      <c r="FE2825" s="69"/>
      <c r="FF2825" s="69"/>
      <c r="FG2825" s="69"/>
      <c r="FH2825" s="69"/>
      <c r="FI2825" s="69"/>
      <c r="FJ2825" s="69"/>
      <c r="FK2825" s="69"/>
      <c r="FL2825" s="69"/>
      <c r="FM2825" s="69"/>
      <c r="FN2825" s="69"/>
      <c r="FO2825" s="69"/>
      <c r="FP2825" s="69"/>
      <c r="FQ2825" s="69"/>
      <c r="FR2825" s="69"/>
      <c r="FS2825" s="69"/>
      <c r="FT2825" s="69"/>
      <c r="FU2825" s="69"/>
      <c r="FV2825" s="69"/>
      <c r="FW2825" s="69"/>
      <c r="FX2825" s="69"/>
      <c r="FY2825" s="69"/>
      <c r="FZ2825" s="69"/>
      <c r="GA2825" s="69"/>
      <c r="GB2825" s="69"/>
      <c r="GC2825" s="69"/>
      <c r="GD2825" s="69"/>
      <c r="GE2825" s="69"/>
      <c r="GF2825" s="69"/>
      <c r="GG2825" s="69"/>
      <c r="GH2825" s="69"/>
      <c r="GI2825" s="69"/>
      <c r="GJ2825" s="69"/>
      <c r="GK2825" s="69"/>
      <c r="GL2825" s="69"/>
      <c r="GM2825" s="69"/>
      <c r="GN2825" s="69"/>
      <c r="GO2825" s="69"/>
      <c r="GP2825" s="69"/>
      <c r="GQ2825" s="69"/>
      <c r="GR2825" s="69"/>
      <c r="GS2825" s="69"/>
      <c r="GT2825" s="69"/>
      <c r="GU2825" s="69"/>
      <c r="GV2825" s="69"/>
      <c r="GW2825" s="69"/>
      <c r="GX2825" s="69"/>
      <c r="GY2825" s="69"/>
      <c r="GZ2825" s="69"/>
      <c r="HA2825" s="69"/>
      <c r="HB2825" s="69"/>
      <c r="HC2825" s="69"/>
      <c r="HD2825" s="69"/>
      <c r="HE2825" s="69"/>
      <c r="HF2825" s="69"/>
      <c r="HG2825" s="69"/>
      <c r="HH2825" s="69"/>
      <c r="HI2825" s="69"/>
      <c r="HJ2825" s="69"/>
      <c r="HK2825" s="69"/>
      <c r="HL2825" s="69"/>
      <c r="HM2825" s="69"/>
      <c r="HN2825" s="69"/>
      <c r="HO2825" s="69"/>
      <c r="HP2825" s="69"/>
      <c r="HQ2825" s="69"/>
      <c r="HR2825" s="69"/>
      <c r="HS2825" s="69"/>
      <c r="HT2825" s="69"/>
      <c r="HU2825" s="69"/>
      <c r="HV2825" s="69"/>
      <c r="HW2825" s="69"/>
      <c r="HX2825" s="69"/>
      <c r="HY2825" s="69"/>
      <c r="HZ2825" s="69"/>
      <c r="IA2825" s="69"/>
      <c r="IB2825" s="69"/>
      <c r="IC2825" s="69"/>
      <c r="ID2825" s="69"/>
      <c r="IE2825" s="69"/>
      <c r="IF2825" s="69"/>
      <c r="IG2825" s="69"/>
      <c r="IH2825" s="69"/>
      <c r="II2825" s="69"/>
      <c r="IJ2825" s="69"/>
      <c r="IK2825" s="69"/>
      <c r="IL2825" s="69"/>
      <c r="IM2825" s="69"/>
      <c r="IN2825" s="69"/>
    </row>
    <row r="2826" spans="1:248" s="70" customFormat="1" ht="15" customHeight="1" x14ac:dyDescent="0.2">
      <c r="A2826" s="33" t="s">
        <v>1698</v>
      </c>
      <c r="B2826" s="83">
        <v>52499</v>
      </c>
      <c r="C2826" s="34" t="s">
        <v>1708</v>
      </c>
      <c r="D2826" s="314">
        <v>27450</v>
      </c>
      <c r="E2826" s="69"/>
      <c r="F2826" s="69"/>
      <c r="G2826" s="69"/>
      <c r="H2826" s="69"/>
      <c r="I2826" s="69"/>
      <c r="J2826" s="69"/>
      <c r="N2826" s="69"/>
      <c r="O2826" s="69"/>
      <c r="P2826" s="69"/>
      <c r="Q2826" s="69"/>
      <c r="R2826" s="69"/>
      <c r="S2826" s="69"/>
      <c r="T2826" s="69"/>
      <c r="U2826" s="69"/>
      <c r="V2826" s="69"/>
      <c r="W2826" s="69"/>
      <c r="X2826" s="69"/>
      <c r="Y2826" s="69"/>
      <c r="Z2826" s="69"/>
      <c r="AA2826" s="69"/>
      <c r="AB2826" s="69"/>
      <c r="AC2826" s="69"/>
      <c r="AD2826" s="69"/>
      <c r="AE2826" s="69"/>
      <c r="AF2826" s="69"/>
      <c r="AG2826" s="69"/>
      <c r="AH2826" s="69"/>
      <c r="AI2826" s="69"/>
      <c r="AJ2826" s="69"/>
      <c r="AK2826" s="69"/>
      <c r="AL2826" s="69"/>
      <c r="AM2826" s="69"/>
      <c r="AN2826" s="69"/>
      <c r="AO2826" s="69"/>
      <c r="AP2826" s="69"/>
      <c r="AQ2826" s="69"/>
      <c r="AR2826" s="69"/>
      <c r="AS2826" s="69"/>
      <c r="AT2826" s="69"/>
      <c r="AU2826" s="69"/>
      <c r="AV2826" s="69"/>
      <c r="AW2826" s="69"/>
      <c r="AX2826" s="69"/>
      <c r="AY2826" s="69"/>
      <c r="AZ2826" s="69"/>
      <c r="BA2826" s="69"/>
      <c r="BB2826" s="69"/>
      <c r="BC2826" s="69"/>
      <c r="BD2826" s="69"/>
      <c r="BE2826" s="69"/>
      <c r="BF2826" s="69"/>
      <c r="BG2826" s="69"/>
      <c r="BH2826" s="69"/>
      <c r="BI2826" s="69"/>
      <c r="BJ2826" s="69"/>
      <c r="BK2826" s="69"/>
      <c r="BL2826" s="69"/>
      <c r="BM2826" s="69"/>
      <c r="BN2826" s="69"/>
      <c r="BO2826" s="69"/>
      <c r="BP2826" s="69"/>
      <c r="BQ2826" s="69"/>
      <c r="BR2826" s="69"/>
      <c r="BS2826" s="69"/>
      <c r="BT2826" s="69"/>
      <c r="BU2826" s="69"/>
      <c r="BV2826" s="69"/>
      <c r="BW2826" s="69"/>
      <c r="BX2826" s="69"/>
      <c r="BY2826" s="69"/>
      <c r="BZ2826" s="69"/>
      <c r="CA2826" s="69"/>
      <c r="CB2826" s="69"/>
      <c r="CC2826" s="69"/>
      <c r="CD2826" s="69"/>
      <c r="CE2826" s="69"/>
      <c r="CF2826" s="69"/>
      <c r="CG2826" s="69"/>
      <c r="CH2826" s="69"/>
      <c r="CI2826" s="69"/>
      <c r="CJ2826" s="69"/>
      <c r="CK2826" s="69"/>
      <c r="CL2826" s="69"/>
      <c r="CM2826" s="69"/>
      <c r="CN2826" s="69"/>
      <c r="CO2826" s="69"/>
      <c r="CP2826" s="69"/>
      <c r="CQ2826" s="69"/>
      <c r="CR2826" s="69"/>
      <c r="CS2826" s="69"/>
      <c r="CT2826" s="69"/>
      <c r="CU2826" s="69"/>
      <c r="CV2826" s="69"/>
      <c r="CW2826" s="69"/>
      <c r="CX2826" s="69"/>
      <c r="CY2826" s="69"/>
      <c r="CZ2826" s="69"/>
      <c r="DA2826" s="69"/>
      <c r="DB2826" s="69"/>
      <c r="DC2826" s="69"/>
      <c r="DD2826" s="69"/>
      <c r="DE2826" s="69"/>
      <c r="DF2826" s="69"/>
      <c r="DG2826" s="69"/>
      <c r="DH2826" s="69"/>
      <c r="DI2826" s="69"/>
      <c r="DJ2826" s="69"/>
      <c r="DK2826" s="69"/>
      <c r="DL2826" s="69"/>
      <c r="DM2826" s="69"/>
      <c r="DN2826" s="69"/>
      <c r="DO2826" s="69"/>
      <c r="DP2826" s="69"/>
      <c r="DQ2826" s="69"/>
      <c r="DR2826" s="69"/>
      <c r="DS2826" s="69"/>
      <c r="DT2826" s="69"/>
      <c r="DU2826" s="69"/>
      <c r="DV2826" s="69"/>
      <c r="DW2826" s="69"/>
      <c r="DX2826" s="69"/>
      <c r="DY2826" s="69"/>
      <c r="DZ2826" s="69"/>
      <c r="EA2826" s="69"/>
      <c r="EB2826" s="69"/>
      <c r="EC2826" s="69"/>
      <c r="ED2826" s="69"/>
      <c r="EE2826" s="69"/>
      <c r="EF2826" s="69"/>
      <c r="EG2826" s="69"/>
      <c r="EH2826" s="69"/>
      <c r="EI2826" s="69"/>
      <c r="EJ2826" s="69"/>
      <c r="EK2826" s="69"/>
      <c r="EL2826" s="69"/>
      <c r="EM2826" s="69"/>
      <c r="EN2826" s="69"/>
      <c r="EO2826" s="69"/>
      <c r="EP2826" s="69"/>
      <c r="EQ2826" s="69"/>
      <c r="ER2826" s="69"/>
      <c r="ES2826" s="69"/>
      <c r="ET2826" s="69"/>
      <c r="EU2826" s="69"/>
      <c r="EV2826" s="69"/>
      <c r="EW2826" s="69"/>
      <c r="EX2826" s="69"/>
      <c r="EY2826" s="69"/>
      <c r="EZ2826" s="69"/>
      <c r="FA2826" s="69"/>
      <c r="FB2826" s="69"/>
      <c r="FC2826" s="69"/>
      <c r="FD2826" s="69"/>
      <c r="FE2826" s="69"/>
      <c r="FF2826" s="69"/>
      <c r="FG2826" s="69"/>
      <c r="FH2826" s="69"/>
      <c r="FI2826" s="69"/>
      <c r="FJ2826" s="69"/>
      <c r="FK2826" s="69"/>
      <c r="FL2826" s="69"/>
      <c r="FM2826" s="69"/>
      <c r="FN2826" s="69"/>
      <c r="FO2826" s="69"/>
      <c r="FP2826" s="69"/>
      <c r="FQ2826" s="69"/>
      <c r="FR2826" s="69"/>
      <c r="FS2826" s="69"/>
      <c r="FT2826" s="69"/>
      <c r="FU2826" s="69"/>
      <c r="FV2826" s="69"/>
      <c r="FW2826" s="69"/>
      <c r="FX2826" s="69"/>
      <c r="FY2826" s="69"/>
      <c r="FZ2826" s="69"/>
      <c r="GA2826" s="69"/>
      <c r="GB2826" s="69"/>
      <c r="GC2826" s="69"/>
      <c r="GD2826" s="69"/>
      <c r="GE2826" s="69"/>
      <c r="GF2826" s="69"/>
      <c r="GG2826" s="69"/>
      <c r="GH2826" s="69"/>
      <c r="GI2826" s="69"/>
      <c r="GJ2826" s="69"/>
      <c r="GK2826" s="69"/>
      <c r="GL2826" s="69"/>
      <c r="GM2826" s="69"/>
      <c r="GN2826" s="69"/>
      <c r="GO2826" s="69"/>
      <c r="GP2826" s="69"/>
      <c r="GQ2826" s="69"/>
      <c r="GR2826" s="69"/>
      <c r="GS2826" s="69"/>
      <c r="GT2826" s="69"/>
      <c r="GU2826" s="69"/>
      <c r="GV2826" s="69"/>
      <c r="GW2826" s="69"/>
      <c r="GX2826" s="69"/>
      <c r="GY2826" s="69"/>
      <c r="GZ2826" s="69"/>
      <c r="HA2826" s="69"/>
      <c r="HB2826" s="69"/>
      <c r="HC2826" s="69"/>
      <c r="HD2826" s="69"/>
      <c r="HE2826" s="69"/>
      <c r="HF2826" s="69"/>
      <c r="HG2826" s="69"/>
      <c r="HH2826" s="69"/>
      <c r="HI2826" s="69"/>
      <c r="HJ2826" s="69"/>
      <c r="HK2826" s="69"/>
      <c r="HL2826" s="69"/>
      <c r="HM2826" s="69"/>
      <c r="HN2826" s="69"/>
      <c r="HO2826" s="69"/>
      <c r="HP2826" s="69"/>
      <c r="HQ2826" s="69"/>
      <c r="HR2826" s="69"/>
      <c r="HS2826" s="69"/>
      <c r="HT2826" s="69"/>
      <c r="HU2826" s="69"/>
      <c r="HV2826" s="69"/>
      <c r="HW2826" s="69"/>
      <c r="HX2826" s="69"/>
      <c r="HY2826" s="69"/>
      <c r="HZ2826" s="69"/>
      <c r="IA2826" s="69"/>
      <c r="IB2826" s="69"/>
      <c r="IC2826" s="69"/>
      <c r="ID2826" s="69"/>
      <c r="IE2826" s="69"/>
      <c r="IF2826" s="69"/>
      <c r="IG2826" s="69"/>
      <c r="IH2826" s="69"/>
      <c r="II2826" s="69"/>
      <c r="IJ2826" s="69"/>
      <c r="IK2826" s="69"/>
      <c r="IL2826" s="69"/>
      <c r="IM2826" s="69"/>
      <c r="IN2826" s="69"/>
    </row>
    <row r="2827" spans="1:248" s="70" customFormat="1" ht="15" customHeight="1" x14ac:dyDescent="0.2">
      <c r="A2827" s="33" t="s">
        <v>1698</v>
      </c>
      <c r="B2827" s="83">
        <v>52500</v>
      </c>
      <c r="C2827" s="34" t="s">
        <v>1709</v>
      </c>
      <c r="D2827" s="314">
        <v>25400</v>
      </c>
      <c r="E2827" s="69"/>
      <c r="F2827" s="69"/>
      <c r="G2827" s="69"/>
      <c r="H2827" s="69"/>
      <c r="I2827" s="69"/>
      <c r="J2827" s="69"/>
      <c r="N2827" s="69"/>
      <c r="O2827" s="69"/>
      <c r="P2827" s="69"/>
      <c r="Q2827" s="69"/>
      <c r="R2827" s="69"/>
      <c r="S2827" s="69"/>
      <c r="T2827" s="69"/>
      <c r="U2827" s="69"/>
      <c r="V2827" s="69"/>
      <c r="W2827" s="69"/>
      <c r="X2827" s="69"/>
      <c r="Y2827" s="69"/>
      <c r="Z2827" s="69"/>
      <c r="AA2827" s="69"/>
      <c r="AB2827" s="69"/>
      <c r="AC2827" s="69"/>
      <c r="AD2827" s="69"/>
      <c r="AE2827" s="69"/>
      <c r="AF2827" s="69"/>
      <c r="AG2827" s="69"/>
      <c r="AH2827" s="69"/>
      <c r="AI2827" s="69"/>
      <c r="AJ2827" s="69"/>
      <c r="AK2827" s="69"/>
      <c r="AL2827" s="69"/>
      <c r="AM2827" s="69"/>
      <c r="AN2827" s="69"/>
      <c r="AO2827" s="69"/>
      <c r="AP2827" s="69"/>
      <c r="AQ2827" s="69"/>
      <c r="AR2827" s="69"/>
      <c r="AS2827" s="69"/>
      <c r="AT2827" s="69"/>
      <c r="AU2827" s="69"/>
      <c r="AV2827" s="69"/>
      <c r="AW2827" s="69"/>
      <c r="AX2827" s="69"/>
      <c r="AY2827" s="69"/>
      <c r="AZ2827" s="69"/>
      <c r="BA2827" s="69"/>
      <c r="BB2827" s="69"/>
      <c r="BC2827" s="69"/>
      <c r="BD2827" s="69"/>
      <c r="BE2827" s="69"/>
      <c r="BF2827" s="69"/>
      <c r="BG2827" s="69"/>
      <c r="BH2827" s="69"/>
      <c r="BI2827" s="69"/>
      <c r="BJ2827" s="69"/>
      <c r="BK2827" s="69"/>
      <c r="BL2827" s="69"/>
      <c r="BM2827" s="69"/>
      <c r="BN2827" s="69"/>
      <c r="BO2827" s="69"/>
      <c r="BP2827" s="69"/>
      <c r="BQ2827" s="69"/>
      <c r="BR2827" s="69"/>
      <c r="BS2827" s="69"/>
      <c r="BT2827" s="69"/>
      <c r="BU2827" s="69"/>
      <c r="BV2827" s="69"/>
      <c r="BW2827" s="69"/>
      <c r="BX2827" s="69"/>
      <c r="BY2827" s="69"/>
      <c r="BZ2827" s="69"/>
      <c r="CA2827" s="69"/>
      <c r="CB2827" s="69"/>
      <c r="CC2827" s="69"/>
      <c r="CD2827" s="69"/>
      <c r="CE2827" s="69"/>
      <c r="CF2827" s="69"/>
      <c r="CG2827" s="69"/>
      <c r="CH2827" s="69"/>
      <c r="CI2827" s="69"/>
      <c r="CJ2827" s="69"/>
      <c r="CK2827" s="69"/>
      <c r="CL2827" s="69"/>
      <c r="CM2827" s="69"/>
      <c r="CN2827" s="69"/>
      <c r="CO2827" s="69"/>
      <c r="CP2827" s="69"/>
      <c r="CQ2827" s="69"/>
      <c r="CR2827" s="69"/>
      <c r="CS2827" s="69"/>
      <c r="CT2827" s="69"/>
      <c r="CU2827" s="69"/>
      <c r="CV2827" s="69"/>
      <c r="CW2827" s="69"/>
      <c r="CX2827" s="69"/>
      <c r="CY2827" s="69"/>
      <c r="CZ2827" s="69"/>
      <c r="DA2827" s="69"/>
      <c r="DB2827" s="69"/>
      <c r="DC2827" s="69"/>
      <c r="DD2827" s="69"/>
      <c r="DE2827" s="69"/>
      <c r="DF2827" s="69"/>
      <c r="DG2827" s="69"/>
      <c r="DH2827" s="69"/>
      <c r="DI2827" s="69"/>
      <c r="DJ2827" s="69"/>
      <c r="DK2827" s="69"/>
      <c r="DL2827" s="69"/>
      <c r="DM2827" s="69"/>
      <c r="DN2827" s="69"/>
      <c r="DO2827" s="69"/>
      <c r="DP2827" s="69"/>
      <c r="DQ2827" s="69"/>
      <c r="DR2827" s="69"/>
      <c r="DS2827" s="69"/>
      <c r="DT2827" s="69"/>
      <c r="DU2827" s="69"/>
      <c r="DV2827" s="69"/>
      <c r="DW2827" s="69"/>
      <c r="DX2827" s="69"/>
      <c r="DY2827" s="69"/>
      <c r="DZ2827" s="69"/>
      <c r="EA2827" s="69"/>
      <c r="EB2827" s="69"/>
      <c r="EC2827" s="69"/>
      <c r="ED2827" s="69"/>
      <c r="EE2827" s="69"/>
      <c r="EF2827" s="69"/>
      <c r="EG2827" s="69"/>
      <c r="EH2827" s="69"/>
      <c r="EI2827" s="69"/>
      <c r="EJ2827" s="69"/>
      <c r="EK2827" s="69"/>
      <c r="EL2827" s="69"/>
      <c r="EM2827" s="69"/>
      <c r="EN2827" s="69"/>
      <c r="EO2827" s="69"/>
      <c r="EP2827" s="69"/>
      <c r="EQ2827" s="69"/>
      <c r="ER2827" s="69"/>
      <c r="ES2827" s="69"/>
      <c r="ET2827" s="69"/>
      <c r="EU2827" s="69"/>
      <c r="EV2827" s="69"/>
      <c r="EW2827" s="69"/>
      <c r="EX2827" s="69"/>
      <c r="EY2827" s="69"/>
      <c r="EZ2827" s="69"/>
      <c r="FA2827" s="69"/>
      <c r="FB2827" s="69"/>
      <c r="FC2827" s="69"/>
      <c r="FD2827" s="69"/>
      <c r="FE2827" s="69"/>
      <c r="FF2827" s="69"/>
      <c r="FG2827" s="69"/>
      <c r="FH2827" s="69"/>
      <c r="FI2827" s="69"/>
      <c r="FJ2827" s="69"/>
      <c r="FK2827" s="69"/>
      <c r="FL2827" s="69"/>
      <c r="FM2827" s="69"/>
      <c r="FN2827" s="69"/>
      <c r="FO2827" s="69"/>
      <c r="FP2827" s="69"/>
      <c r="FQ2827" s="69"/>
      <c r="FR2827" s="69"/>
      <c r="FS2827" s="69"/>
      <c r="FT2827" s="69"/>
      <c r="FU2827" s="69"/>
      <c r="FV2827" s="69"/>
      <c r="FW2827" s="69"/>
      <c r="FX2827" s="69"/>
      <c r="FY2827" s="69"/>
      <c r="FZ2827" s="69"/>
      <c r="GA2827" s="69"/>
      <c r="GB2827" s="69"/>
      <c r="GC2827" s="69"/>
      <c r="GD2827" s="69"/>
      <c r="GE2827" s="69"/>
      <c r="GF2827" s="69"/>
      <c r="GG2827" s="69"/>
      <c r="GH2827" s="69"/>
      <c r="GI2827" s="69"/>
      <c r="GJ2827" s="69"/>
      <c r="GK2827" s="69"/>
      <c r="GL2827" s="69"/>
      <c r="GM2827" s="69"/>
      <c r="GN2827" s="69"/>
      <c r="GO2827" s="69"/>
      <c r="GP2827" s="69"/>
      <c r="GQ2827" s="69"/>
      <c r="GR2827" s="69"/>
      <c r="GS2827" s="69"/>
      <c r="GT2827" s="69"/>
      <c r="GU2827" s="69"/>
      <c r="GV2827" s="69"/>
      <c r="GW2827" s="69"/>
      <c r="GX2827" s="69"/>
      <c r="GY2827" s="69"/>
      <c r="GZ2827" s="69"/>
      <c r="HA2827" s="69"/>
      <c r="HB2827" s="69"/>
      <c r="HC2827" s="69"/>
      <c r="HD2827" s="69"/>
      <c r="HE2827" s="69"/>
      <c r="HF2827" s="69"/>
      <c r="HG2827" s="69"/>
      <c r="HH2827" s="69"/>
      <c r="HI2827" s="69"/>
      <c r="HJ2827" s="69"/>
      <c r="HK2827" s="69"/>
      <c r="HL2827" s="69"/>
      <c r="HM2827" s="69"/>
      <c r="HN2827" s="69"/>
      <c r="HO2827" s="69"/>
      <c r="HP2827" s="69"/>
      <c r="HQ2827" s="69"/>
      <c r="HR2827" s="69"/>
      <c r="HS2827" s="69"/>
      <c r="HT2827" s="69"/>
      <c r="HU2827" s="69"/>
      <c r="HV2827" s="69"/>
      <c r="HW2827" s="69"/>
      <c r="HX2827" s="69"/>
      <c r="HY2827" s="69"/>
      <c r="HZ2827" s="69"/>
      <c r="IA2827" s="69"/>
      <c r="IB2827" s="69"/>
      <c r="IC2827" s="69"/>
      <c r="ID2827" s="69"/>
      <c r="IE2827" s="69"/>
      <c r="IF2827" s="69"/>
      <c r="IG2827" s="69"/>
      <c r="IH2827" s="69"/>
      <c r="II2827" s="69"/>
      <c r="IJ2827" s="69"/>
      <c r="IK2827" s="69"/>
      <c r="IL2827" s="69"/>
      <c r="IM2827" s="69"/>
      <c r="IN2827" s="69"/>
    </row>
    <row r="2828" spans="1:248" s="70" customFormat="1" ht="15.95" customHeight="1" x14ac:dyDescent="0.2">
      <c r="A2828" s="33" t="s">
        <v>1698</v>
      </c>
      <c r="B2828" s="83">
        <v>52501</v>
      </c>
      <c r="C2828" s="34" t="s">
        <v>1710</v>
      </c>
      <c r="D2828" s="314">
        <v>24900</v>
      </c>
      <c r="E2828" s="69"/>
      <c r="F2828" s="69"/>
      <c r="G2828" s="69"/>
      <c r="H2828" s="69"/>
      <c r="I2828" s="69"/>
      <c r="J2828" s="69"/>
      <c r="N2828" s="69"/>
      <c r="O2828" s="69"/>
      <c r="P2828" s="69"/>
      <c r="Q2828" s="69"/>
      <c r="R2828" s="69"/>
      <c r="S2828" s="69"/>
      <c r="T2828" s="69"/>
      <c r="U2828" s="69"/>
      <c r="V2828" s="69"/>
      <c r="W2828" s="69"/>
      <c r="X2828" s="69"/>
      <c r="Y2828" s="69"/>
      <c r="Z2828" s="69"/>
      <c r="AA2828" s="69"/>
      <c r="AB2828" s="69"/>
      <c r="AC2828" s="69"/>
      <c r="AD2828" s="69"/>
      <c r="AE2828" s="69"/>
      <c r="AF2828" s="69"/>
      <c r="AG2828" s="69"/>
      <c r="AH2828" s="69"/>
      <c r="AI2828" s="69"/>
      <c r="AJ2828" s="69"/>
      <c r="AK2828" s="69"/>
      <c r="AL2828" s="69"/>
      <c r="AM2828" s="69"/>
      <c r="AN2828" s="69"/>
      <c r="AO2828" s="69"/>
      <c r="AP2828" s="69"/>
      <c r="AQ2828" s="69"/>
      <c r="AR2828" s="69"/>
      <c r="AS2828" s="69"/>
      <c r="AT2828" s="69"/>
      <c r="AU2828" s="69"/>
      <c r="AV2828" s="69"/>
      <c r="AW2828" s="69"/>
      <c r="AX2828" s="69"/>
      <c r="AY2828" s="69"/>
      <c r="AZ2828" s="69"/>
      <c r="BA2828" s="69"/>
      <c r="BB2828" s="69"/>
      <c r="BC2828" s="69"/>
      <c r="BD2828" s="69"/>
      <c r="BE2828" s="69"/>
      <c r="BF2828" s="69"/>
      <c r="BG2828" s="69"/>
      <c r="BH2828" s="69"/>
      <c r="BI2828" s="69"/>
      <c r="BJ2828" s="69"/>
      <c r="BK2828" s="69"/>
      <c r="BL2828" s="69"/>
      <c r="BM2828" s="69"/>
      <c r="BN2828" s="69"/>
      <c r="BO2828" s="69"/>
      <c r="BP2828" s="69"/>
      <c r="BQ2828" s="69"/>
      <c r="BR2828" s="69"/>
      <c r="BS2828" s="69"/>
      <c r="BT2828" s="69"/>
      <c r="BU2828" s="69"/>
      <c r="BV2828" s="69"/>
      <c r="BW2828" s="69"/>
      <c r="BX2828" s="69"/>
      <c r="BY2828" s="69"/>
      <c r="BZ2828" s="69"/>
      <c r="CA2828" s="69"/>
      <c r="CB2828" s="69"/>
      <c r="CC2828" s="69"/>
      <c r="CD2828" s="69"/>
      <c r="CE2828" s="69"/>
      <c r="CF2828" s="69"/>
      <c r="CG2828" s="69"/>
      <c r="CH2828" s="69"/>
      <c r="CI2828" s="69"/>
      <c r="CJ2828" s="69"/>
      <c r="CK2828" s="69"/>
      <c r="CL2828" s="69"/>
      <c r="CM2828" s="69"/>
      <c r="CN2828" s="69"/>
      <c r="CO2828" s="69"/>
      <c r="CP2828" s="69"/>
      <c r="CQ2828" s="69"/>
      <c r="CR2828" s="69"/>
      <c r="CS2828" s="69"/>
      <c r="CT2828" s="69"/>
      <c r="CU2828" s="69"/>
      <c r="CV2828" s="69"/>
      <c r="CW2828" s="69"/>
      <c r="CX2828" s="69"/>
      <c r="CY2828" s="69"/>
      <c r="CZ2828" s="69"/>
      <c r="DA2828" s="69"/>
      <c r="DB2828" s="69"/>
      <c r="DC2828" s="69"/>
      <c r="DD2828" s="69"/>
      <c r="DE2828" s="69"/>
      <c r="DF2828" s="69"/>
      <c r="DG2828" s="69"/>
      <c r="DH2828" s="69"/>
      <c r="DI2828" s="69"/>
      <c r="DJ2828" s="69"/>
      <c r="DK2828" s="69"/>
      <c r="DL2828" s="69"/>
      <c r="DM2828" s="69"/>
      <c r="DN2828" s="69"/>
      <c r="DO2828" s="69"/>
      <c r="DP2828" s="69"/>
      <c r="DQ2828" s="69"/>
      <c r="DR2828" s="69"/>
      <c r="DS2828" s="69"/>
      <c r="DT2828" s="69"/>
      <c r="DU2828" s="69"/>
      <c r="DV2828" s="69"/>
      <c r="DW2828" s="69"/>
      <c r="DX2828" s="69"/>
      <c r="DY2828" s="69"/>
      <c r="DZ2828" s="69"/>
      <c r="EA2828" s="69"/>
      <c r="EB2828" s="69"/>
      <c r="EC2828" s="69"/>
      <c r="ED2828" s="69"/>
      <c r="EE2828" s="69"/>
      <c r="EF2828" s="69"/>
      <c r="EG2828" s="69"/>
      <c r="EH2828" s="69"/>
      <c r="EI2828" s="69"/>
      <c r="EJ2828" s="69"/>
      <c r="EK2828" s="69"/>
      <c r="EL2828" s="69"/>
      <c r="EM2828" s="69"/>
      <c r="EN2828" s="69"/>
      <c r="EO2828" s="69"/>
      <c r="EP2828" s="69"/>
      <c r="EQ2828" s="69"/>
      <c r="ER2828" s="69"/>
      <c r="ES2828" s="69"/>
      <c r="ET2828" s="69"/>
      <c r="EU2828" s="69"/>
      <c r="EV2828" s="69"/>
      <c r="EW2828" s="69"/>
      <c r="EX2828" s="69"/>
      <c r="EY2828" s="69"/>
      <c r="EZ2828" s="69"/>
      <c r="FA2828" s="69"/>
      <c r="FB2828" s="69"/>
      <c r="FC2828" s="69"/>
      <c r="FD2828" s="69"/>
      <c r="FE2828" s="69"/>
      <c r="FF2828" s="69"/>
      <c r="FG2828" s="69"/>
      <c r="FH2828" s="69"/>
      <c r="FI2828" s="69"/>
      <c r="FJ2828" s="69"/>
      <c r="FK2828" s="69"/>
      <c r="FL2828" s="69"/>
      <c r="FM2828" s="69"/>
      <c r="FN2828" s="69"/>
      <c r="FO2828" s="69"/>
      <c r="FP2828" s="69"/>
      <c r="FQ2828" s="69"/>
      <c r="FR2828" s="69"/>
      <c r="FS2828" s="69"/>
      <c r="FT2828" s="69"/>
      <c r="FU2828" s="69"/>
      <c r="FV2828" s="69"/>
      <c r="FW2828" s="69"/>
      <c r="FX2828" s="69"/>
      <c r="FY2828" s="69"/>
      <c r="FZ2828" s="69"/>
      <c r="GA2828" s="69"/>
      <c r="GB2828" s="69"/>
      <c r="GC2828" s="69"/>
      <c r="GD2828" s="69"/>
      <c r="GE2828" s="69"/>
      <c r="GF2828" s="69"/>
      <c r="GG2828" s="69"/>
      <c r="GH2828" s="69"/>
      <c r="GI2828" s="69"/>
      <c r="GJ2828" s="69"/>
      <c r="GK2828" s="69"/>
      <c r="GL2828" s="69"/>
      <c r="GM2828" s="69"/>
      <c r="GN2828" s="69"/>
      <c r="GO2828" s="69"/>
      <c r="GP2828" s="69"/>
      <c r="GQ2828" s="69"/>
      <c r="GR2828" s="69"/>
      <c r="GS2828" s="69"/>
      <c r="GT2828" s="69"/>
      <c r="GU2828" s="69"/>
      <c r="GV2828" s="69"/>
      <c r="GW2828" s="69"/>
      <c r="GX2828" s="69"/>
      <c r="GY2828" s="69"/>
      <c r="GZ2828" s="69"/>
      <c r="HA2828" s="69"/>
      <c r="HB2828" s="69"/>
      <c r="HC2828" s="69"/>
      <c r="HD2828" s="69"/>
      <c r="HE2828" s="69"/>
      <c r="HF2828" s="69"/>
      <c r="HG2828" s="69"/>
      <c r="HH2828" s="69"/>
      <c r="HI2828" s="69"/>
      <c r="HJ2828" s="69"/>
      <c r="HK2828" s="69"/>
      <c r="HL2828" s="69"/>
      <c r="HM2828" s="69"/>
      <c r="HN2828" s="69"/>
      <c r="HO2828" s="69"/>
      <c r="HP2828" s="69"/>
      <c r="HQ2828" s="69"/>
      <c r="HR2828" s="69"/>
      <c r="HS2828" s="69"/>
      <c r="HT2828" s="69"/>
      <c r="HU2828" s="69"/>
      <c r="HV2828" s="69"/>
      <c r="HW2828" s="69"/>
      <c r="HX2828" s="69"/>
      <c r="HY2828" s="69"/>
      <c r="HZ2828" s="69"/>
      <c r="IA2828" s="69"/>
      <c r="IB2828" s="69"/>
      <c r="IC2828" s="69"/>
      <c r="ID2828" s="69"/>
      <c r="IE2828" s="69"/>
      <c r="IF2828" s="69"/>
      <c r="IG2828" s="69"/>
      <c r="IH2828" s="69"/>
      <c r="II2828" s="69"/>
      <c r="IJ2828" s="69"/>
      <c r="IK2828" s="69"/>
      <c r="IL2828" s="69"/>
      <c r="IM2828" s="69"/>
      <c r="IN2828" s="69"/>
    </row>
    <row r="2829" spans="1:248" s="70" customFormat="1" ht="15.95" customHeight="1" x14ac:dyDescent="0.2">
      <c r="A2829" s="33" t="s">
        <v>1711</v>
      </c>
      <c r="B2829" s="83">
        <v>52502</v>
      </c>
      <c r="C2829" s="34" t="s">
        <v>1712</v>
      </c>
      <c r="D2829" s="314">
        <v>32750</v>
      </c>
      <c r="E2829" s="69"/>
      <c r="F2829" s="69"/>
      <c r="G2829" s="69"/>
      <c r="H2829" s="69"/>
      <c r="I2829" s="69"/>
      <c r="J2829" s="69"/>
      <c r="N2829" s="69"/>
      <c r="O2829" s="69"/>
      <c r="P2829" s="69"/>
      <c r="Q2829" s="69"/>
      <c r="R2829" s="69"/>
      <c r="S2829" s="69"/>
      <c r="T2829" s="69"/>
      <c r="U2829" s="69"/>
      <c r="V2829" s="69"/>
      <c r="W2829" s="69"/>
      <c r="X2829" s="69"/>
      <c r="Y2829" s="69"/>
      <c r="Z2829" s="69"/>
      <c r="AA2829" s="69"/>
      <c r="AB2829" s="69"/>
      <c r="AC2829" s="69"/>
      <c r="AD2829" s="69"/>
      <c r="AE2829" s="69"/>
      <c r="AF2829" s="69"/>
      <c r="AG2829" s="69"/>
      <c r="AH2829" s="69"/>
      <c r="AI2829" s="69"/>
      <c r="AJ2829" s="69"/>
      <c r="AK2829" s="69"/>
      <c r="AL2829" s="69"/>
      <c r="AM2829" s="69"/>
      <c r="AN2829" s="69"/>
      <c r="AO2829" s="69"/>
      <c r="AP2829" s="69"/>
      <c r="AQ2829" s="69"/>
      <c r="AR2829" s="69"/>
      <c r="AS2829" s="69"/>
      <c r="AT2829" s="69"/>
      <c r="AU2829" s="69"/>
      <c r="AV2829" s="69"/>
      <c r="AW2829" s="69"/>
      <c r="AX2829" s="69"/>
      <c r="AY2829" s="69"/>
      <c r="AZ2829" s="69"/>
      <c r="BA2829" s="69"/>
      <c r="BB2829" s="69"/>
      <c r="BC2829" s="69"/>
      <c r="BD2829" s="69"/>
      <c r="BE2829" s="69"/>
      <c r="BF2829" s="69"/>
      <c r="BG2829" s="69"/>
      <c r="BH2829" s="69"/>
      <c r="BI2829" s="69"/>
      <c r="BJ2829" s="69"/>
      <c r="BK2829" s="69"/>
      <c r="BL2829" s="69"/>
      <c r="BM2829" s="69"/>
      <c r="BN2829" s="69"/>
      <c r="BO2829" s="69"/>
      <c r="BP2829" s="69"/>
      <c r="BQ2829" s="69"/>
      <c r="BR2829" s="69"/>
      <c r="BS2829" s="69"/>
      <c r="BT2829" s="69"/>
      <c r="BU2829" s="69"/>
      <c r="BV2829" s="69"/>
      <c r="BW2829" s="69"/>
      <c r="BX2829" s="69"/>
      <c r="BY2829" s="69"/>
      <c r="BZ2829" s="69"/>
      <c r="CA2829" s="69"/>
      <c r="CB2829" s="69"/>
      <c r="CC2829" s="69"/>
      <c r="CD2829" s="69"/>
      <c r="CE2829" s="69"/>
      <c r="CF2829" s="69"/>
      <c r="CG2829" s="69"/>
      <c r="CH2829" s="69"/>
      <c r="CI2829" s="69"/>
      <c r="CJ2829" s="69"/>
      <c r="CK2829" s="69"/>
      <c r="CL2829" s="69"/>
      <c r="CM2829" s="69"/>
      <c r="CN2829" s="69"/>
      <c r="CO2829" s="69"/>
      <c r="CP2829" s="69"/>
      <c r="CQ2829" s="69"/>
      <c r="CR2829" s="69"/>
      <c r="CS2829" s="69"/>
      <c r="CT2829" s="69"/>
      <c r="CU2829" s="69"/>
      <c r="CV2829" s="69"/>
      <c r="CW2829" s="69"/>
      <c r="CX2829" s="69"/>
      <c r="CY2829" s="69"/>
      <c r="CZ2829" s="69"/>
      <c r="DA2829" s="69"/>
      <c r="DB2829" s="69"/>
      <c r="DC2829" s="69"/>
      <c r="DD2829" s="69"/>
      <c r="DE2829" s="69"/>
      <c r="DF2829" s="69"/>
      <c r="DG2829" s="69"/>
      <c r="DH2829" s="69"/>
      <c r="DI2829" s="69"/>
      <c r="DJ2829" s="69"/>
      <c r="DK2829" s="69"/>
      <c r="DL2829" s="69"/>
      <c r="DM2829" s="69"/>
      <c r="DN2829" s="69"/>
      <c r="DO2829" s="69"/>
      <c r="DP2829" s="69"/>
      <c r="DQ2829" s="69"/>
      <c r="DR2829" s="69"/>
      <c r="DS2829" s="69"/>
      <c r="DT2829" s="69"/>
      <c r="DU2829" s="69"/>
      <c r="DV2829" s="69"/>
      <c r="DW2829" s="69"/>
      <c r="DX2829" s="69"/>
      <c r="DY2829" s="69"/>
      <c r="DZ2829" s="69"/>
      <c r="EA2829" s="69"/>
      <c r="EB2829" s="69"/>
      <c r="EC2829" s="69"/>
      <c r="ED2829" s="69"/>
      <c r="EE2829" s="69"/>
      <c r="EF2829" s="69"/>
      <c r="EG2829" s="69"/>
      <c r="EH2829" s="69"/>
      <c r="EI2829" s="69"/>
      <c r="EJ2829" s="69"/>
      <c r="EK2829" s="69"/>
      <c r="EL2829" s="69"/>
      <c r="EM2829" s="69"/>
      <c r="EN2829" s="69"/>
      <c r="EO2829" s="69"/>
      <c r="EP2829" s="69"/>
      <c r="EQ2829" s="69"/>
      <c r="ER2829" s="69"/>
      <c r="ES2829" s="69"/>
      <c r="ET2829" s="69"/>
      <c r="EU2829" s="69"/>
      <c r="EV2829" s="69"/>
      <c r="EW2829" s="69"/>
      <c r="EX2829" s="69"/>
      <c r="EY2829" s="69"/>
      <c r="EZ2829" s="69"/>
      <c r="FA2829" s="69"/>
      <c r="FB2829" s="69"/>
      <c r="FC2829" s="69"/>
      <c r="FD2829" s="69"/>
      <c r="FE2829" s="69"/>
      <c r="FF2829" s="69"/>
      <c r="FG2829" s="69"/>
      <c r="FH2829" s="69"/>
      <c r="FI2829" s="69"/>
      <c r="FJ2829" s="69"/>
      <c r="FK2829" s="69"/>
      <c r="FL2829" s="69"/>
      <c r="FM2829" s="69"/>
      <c r="FN2829" s="69"/>
      <c r="FO2829" s="69"/>
      <c r="FP2829" s="69"/>
      <c r="FQ2829" s="69"/>
      <c r="FR2829" s="69"/>
      <c r="FS2829" s="69"/>
      <c r="FT2829" s="69"/>
      <c r="FU2829" s="69"/>
      <c r="FV2829" s="69"/>
      <c r="FW2829" s="69"/>
      <c r="FX2829" s="69"/>
      <c r="FY2829" s="69"/>
      <c r="FZ2829" s="69"/>
      <c r="GA2829" s="69"/>
      <c r="GB2829" s="69"/>
      <c r="GC2829" s="69"/>
      <c r="GD2829" s="69"/>
      <c r="GE2829" s="69"/>
      <c r="GF2829" s="69"/>
      <c r="GG2829" s="69"/>
      <c r="GH2829" s="69"/>
      <c r="GI2829" s="69"/>
      <c r="GJ2829" s="69"/>
      <c r="GK2829" s="69"/>
      <c r="GL2829" s="69"/>
      <c r="GM2829" s="69"/>
      <c r="GN2829" s="69"/>
      <c r="GO2829" s="69"/>
      <c r="GP2829" s="69"/>
      <c r="GQ2829" s="69"/>
      <c r="GR2829" s="69"/>
      <c r="GS2829" s="69"/>
      <c r="GT2829" s="69"/>
      <c r="GU2829" s="69"/>
      <c r="GV2829" s="69"/>
      <c r="GW2829" s="69"/>
      <c r="GX2829" s="69"/>
      <c r="GY2829" s="69"/>
      <c r="GZ2829" s="69"/>
      <c r="HA2829" s="69"/>
      <c r="HB2829" s="69"/>
      <c r="HC2829" s="69"/>
      <c r="HD2829" s="69"/>
      <c r="HE2829" s="69"/>
      <c r="HF2829" s="69"/>
      <c r="HG2829" s="69"/>
      <c r="HH2829" s="69"/>
      <c r="HI2829" s="69"/>
      <c r="HJ2829" s="69"/>
      <c r="HK2829" s="69"/>
      <c r="HL2829" s="69"/>
      <c r="HM2829" s="69"/>
      <c r="HN2829" s="69"/>
      <c r="HO2829" s="69"/>
      <c r="HP2829" s="69"/>
      <c r="HQ2829" s="69"/>
      <c r="HR2829" s="69"/>
      <c r="HS2829" s="69"/>
      <c r="HT2829" s="69"/>
      <c r="HU2829" s="69"/>
      <c r="HV2829" s="69"/>
      <c r="HW2829" s="69"/>
      <c r="HX2829" s="69"/>
      <c r="HY2829" s="69"/>
      <c r="HZ2829" s="69"/>
      <c r="IA2829" s="69"/>
      <c r="IB2829" s="69"/>
      <c r="IC2829" s="69"/>
      <c r="ID2829" s="69"/>
      <c r="IE2829" s="69"/>
      <c r="IF2829" s="69"/>
      <c r="IG2829" s="69"/>
      <c r="IH2829" s="69"/>
      <c r="II2829" s="69"/>
      <c r="IJ2829" s="69"/>
      <c r="IK2829" s="69"/>
      <c r="IL2829" s="69"/>
      <c r="IM2829" s="69"/>
      <c r="IN2829" s="69"/>
    </row>
    <row r="2830" spans="1:248" s="70" customFormat="1" ht="15.95" customHeight="1" x14ac:dyDescent="0.2">
      <c r="A2830" s="33" t="s">
        <v>1711</v>
      </c>
      <c r="B2830" s="83">
        <v>52503</v>
      </c>
      <c r="C2830" s="34" t="s">
        <v>1713</v>
      </c>
      <c r="D2830" s="314">
        <v>35000</v>
      </c>
      <c r="E2830" s="69"/>
      <c r="F2830" s="69"/>
      <c r="G2830" s="69"/>
      <c r="H2830" s="69"/>
      <c r="I2830" s="69"/>
      <c r="J2830" s="69"/>
      <c r="N2830" s="69"/>
      <c r="O2830" s="69"/>
      <c r="P2830" s="69"/>
      <c r="Q2830" s="69"/>
      <c r="R2830" s="69"/>
      <c r="S2830" s="69"/>
      <c r="T2830" s="69"/>
      <c r="U2830" s="69"/>
      <c r="V2830" s="69"/>
      <c r="W2830" s="69"/>
      <c r="X2830" s="69"/>
      <c r="Y2830" s="69"/>
      <c r="Z2830" s="69"/>
      <c r="AA2830" s="69"/>
      <c r="AB2830" s="69"/>
      <c r="AC2830" s="69"/>
      <c r="AD2830" s="69"/>
      <c r="AE2830" s="69"/>
      <c r="AF2830" s="69"/>
      <c r="AG2830" s="69"/>
      <c r="AH2830" s="69"/>
      <c r="AI2830" s="69"/>
      <c r="AJ2830" s="69"/>
      <c r="AK2830" s="69"/>
      <c r="AL2830" s="69"/>
      <c r="AM2830" s="69"/>
      <c r="AN2830" s="69"/>
      <c r="AO2830" s="69"/>
      <c r="AP2830" s="69"/>
      <c r="AQ2830" s="69"/>
      <c r="AR2830" s="69"/>
      <c r="AS2830" s="69"/>
      <c r="AT2830" s="69"/>
      <c r="AU2830" s="69"/>
      <c r="AV2830" s="69"/>
      <c r="AW2830" s="69"/>
      <c r="AX2830" s="69"/>
      <c r="AY2830" s="69"/>
      <c r="AZ2830" s="69"/>
      <c r="BA2830" s="69"/>
      <c r="BB2830" s="69"/>
      <c r="BC2830" s="69"/>
      <c r="BD2830" s="69"/>
      <c r="BE2830" s="69"/>
      <c r="BF2830" s="69"/>
      <c r="BG2830" s="69"/>
      <c r="BH2830" s="69"/>
      <c r="BI2830" s="69"/>
      <c r="BJ2830" s="69"/>
      <c r="BK2830" s="69"/>
      <c r="BL2830" s="69"/>
      <c r="BM2830" s="69"/>
      <c r="BN2830" s="69"/>
      <c r="BO2830" s="69"/>
      <c r="BP2830" s="69"/>
      <c r="BQ2830" s="69"/>
      <c r="BR2830" s="69"/>
      <c r="BS2830" s="69"/>
      <c r="BT2830" s="69"/>
      <c r="BU2830" s="69"/>
      <c r="BV2830" s="69"/>
      <c r="BW2830" s="69"/>
      <c r="BX2830" s="69"/>
      <c r="BY2830" s="69"/>
      <c r="BZ2830" s="69"/>
      <c r="CA2830" s="69"/>
      <c r="CB2830" s="69"/>
      <c r="CC2830" s="69"/>
      <c r="CD2830" s="69"/>
      <c r="CE2830" s="69"/>
      <c r="CF2830" s="69"/>
      <c r="CG2830" s="69"/>
      <c r="CH2830" s="69"/>
      <c r="CI2830" s="69"/>
      <c r="CJ2830" s="69"/>
      <c r="CK2830" s="69"/>
      <c r="CL2830" s="69"/>
      <c r="CM2830" s="69"/>
      <c r="CN2830" s="69"/>
      <c r="CO2830" s="69"/>
      <c r="CP2830" s="69"/>
      <c r="CQ2830" s="69"/>
      <c r="CR2830" s="69"/>
      <c r="CS2830" s="69"/>
      <c r="CT2830" s="69"/>
      <c r="CU2830" s="69"/>
      <c r="CV2830" s="69"/>
      <c r="CW2830" s="69"/>
      <c r="CX2830" s="69"/>
      <c r="CY2830" s="69"/>
      <c r="CZ2830" s="69"/>
      <c r="DA2830" s="69"/>
      <c r="DB2830" s="69"/>
      <c r="DC2830" s="69"/>
      <c r="DD2830" s="69"/>
      <c r="DE2830" s="69"/>
      <c r="DF2830" s="69"/>
      <c r="DG2830" s="69"/>
      <c r="DH2830" s="69"/>
      <c r="DI2830" s="69"/>
      <c r="DJ2830" s="69"/>
      <c r="DK2830" s="69"/>
      <c r="DL2830" s="69"/>
      <c r="DM2830" s="69"/>
      <c r="DN2830" s="69"/>
      <c r="DO2830" s="69"/>
      <c r="DP2830" s="69"/>
      <c r="DQ2830" s="69"/>
      <c r="DR2830" s="69"/>
      <c r="DS2830" s="69"/>
      <c r="DT2830" s="69"/>
      <c r="DU2830" s="69"/>
      <c r="DV2830" s="69"/>
      <c r="DW2830" s="69"/>
      <c r="DX2830" s="69"/>
      <c r="DY2830" s="69"/>
      <c r="DZ2830" s="69"/>
      <c r="EA2830" s="69"/>
      <c r="EB2830" s="69"/>
      <c r="EC2830" s="69"/>
      <c r="ED2830" s="69"/>
      <c r="EE2830" s="69"/>
      <c r="EF2830" s="69"/>
      <c r="EG2830" s="69"/>
      <c r="EH2830" s="69"/>
      <c r="EI2830" s="69"/>
      <c r="EJ2830" s="69"/>
      <c r="EK2830" s="69"/>
      <c r="EL2830" s="69"/>
      <c r="EM2830" s="69"/>
      <c r="EN2830" s="69"/>
      <c r="EO2830" s="69"/>
      <c r="EP2830" s="69"/>
      <c r="EQ2830" s="69"/>
      <c r="ER2830" s="69"/>
      <c r="ES2830" s="69"/>
      <c r="ET2830" s="69"/>
      <c r="EU2830" s="69"/>
      <c r="EV2830" s="69"/>
      <c r="EW2830" s="69"/>
      <c r="EX2830" s="69"/>
      <c r="EY2830" s="69"/>
      <c r="EZ2830" s="69"/>
      <c r="FA2830" s="69"/>
      <c r="FB2830" s="69"/>
      <c r="FC2830" s="69"/>
      <c r="FD2830" s="69"/>
      <c r="FE2830" s="69"/>
      <c r="FF2830" s="69"/>
      <c r="FG2830" s="69"/>
      <c r="FH2830" s="69"/>
      <c r="FI2830" s="69"/>
      <c r="FJ2830" s="69"/>
      <c r="FK2830" s="69"/>
      <c r="FL2830" s="69"/>
      <c r="FM2830" s="69"/>
      <c r="FN2830" s="69"/>
      <c r="FO2830" s="69"/>
      <c r="FP2830" s="69"/>
      <c r="FQ2830" s="69"/>
      <c r="FR2830" s="69"/>
      <c r="FS2830" s="69"/>
      <c r="FT2830" s="69"/>
      <c r="FU2830" s="69"/>
      <c r="FV2830" s="69"/>
      <c r="FW2830" s="69"/>
      <c r="FX2830" s="69"/>
      <c r="FY2830" s="69"/>
      <c r="FZ2830" s="69"/>
      <c r="GA2830" s="69"/>
      <c r="GB2830" s="69"/>
      <c r="GC2830" s="69"/>
      <c r="GD2830" s="69"/>
      <c r="GE2830" s="69"/>
      <c r="GF2830" s="69"/>
      <c r="GG2830" s="69"/>
      <c r="GH2830" s="69"/>
      <c r="GI2830" s="69"/>
      <c r="GJ2830" s="69"/>
      <c r="GK2830" s="69"/>
      <c r="GL2830" s="69"/>
      <c r="GM2830" s="69"/>
      <c r="GN2830" s="69"/>
      <c r="GO2830" s="69"/>
      <c r="GP2830" s="69"/>
      <c r="GQ2830" s="69"/>
      <c r="GR2830" s="69"/>
      <c r="GS2830" s="69"/>
      <c r="GT2830" s="69"/>
      <c r="GU2830" s="69"/>
      <c r="GV2830" s="69"/>
      <c r="GW2830" s="69"/>
      <c r="GX2830" s="69"/>
      <c r="GY2830" s="69"/>
      <c r="GZ2830" s="69"/>
      <c r="HA2830" s="69"/>
      <c r="HB2830" s="69"/>
      <c r="HC2830" s="69"/>
      <c r="HD2830" s="69"/>
      <c r="HE2830" s="69"/>
      <c r="HF2830" s="69"/>
      <c r="HG2830" s="69"/>
      <c r="HH2830" s="69"/>
      <c r="HI2830" s="69"/>
      <c r="HJ2830" s="69"/>
      <c r="HK2830" s="69"/>
      <c r="HL2830" s="69"/>
      <c r="HM2830" s="69"/>
      <c r="HN2830" s="69"/>
      <c r="HO2830" s="69"/>
      <c r="HP2830" s="69"/>
      <c r="HQ2830" s="69"/>
      <c r="HR2830" s="69"/>
      <c r="HS2830" s="69"/>
      <c r="HT2830" s="69"/>
      <c r="HU2830" s="69"/>
      <c r="HV2830" s="69"/>
      <c r="HW2830" s="69"/>
      <c r="HX2830" s="69"/>
      <c r="HY2830" s="69"/>
      <c r="HZ2830" s="69"/>
      <c r="IA2830" s="69"/>
      <c r="IB2830" s="69"/>
      <c r="IC2830" s="69"/>
      <c r="ID2830" s="69"/>
      <c r="IE2830" s="69"/>
      <c r="IF2830" s="69"/>
      <c r="IG2830" s="69"/>
      <c r="IH2830" s="69"/>
      <c r="II2830" s="69"/>
      <c r="IJ2830" s="69"/>
      <c r="IK2830" s="69"/>
      <c r="IL2830" s="69"/>
      <c r="IM2830" s="69"/>
      <c r="IN2830" s="69"/>
    </row>
    <row r="2831" spans="1:248" s="70" customFormat="1" ht="32.1" customHeight="1" x14ac:dyDescent="0.2">
      <c r="A2831" s="33" t="s">
        <v>1714</v>
      </c>
      <c r="B2831" s="83">
        <v>52504</v>
      </c>
      <c r="C2831" s="34" t="s">
        <v>1715</v>
      </c>
      <c r="D2831" s="314">
        <v>43000</v>
      </c>
      <c r="E2831" s="69"/>
      <c r="F2831" s="69"/>
      <c r="G2831" s="69"/>
      <c r="H2831" s="69"/>
      <c r="I2831" s="69"/>
      <c r="J2831" s="69"/>
      <c r="N2831" s="69"/>
      <c r="O2831" s="69"/>
      <c r="P2831" s="69"/>
      <c r="Q2831" s="69"/>
      <c r="R2831" s="69"/>
      <c r="S2831" s="69"/>
      <c r="T2831" s="69"/>
      <c r="U2831" s="69"/>
      <c r="V2831" s="69"/>
      <c r="W2831" s="69"/>
      <c r="X2831" s="69"/>
      <c r="Y2831" s="69"/>
      <c r="Z2831" s="69"/>
      <c r="AA2831" s="69"/>
      <c r="AB2831" s="69"/>
      <c r="AC2831" s="69"/>
      <c r="AD2831" s="69"/>
      <c r="AE2831" s="69"/>
      <c r="AF2831" s="69"/>
      <c r="AG2831" s="69"/>
      <c r="AH2831" s="69"/>
      <c r="AI2831" s="69"/>
      <c r="AJ2831" s="69"/>
      <c r="AK2831" s="69"/>
      <c r="AL2831" s="69"/>
      <c r="AM2831" s="69"/>
      <c r="AN2831" s="69"/>
      <c r="AO2831" s="69"/>
      <c r="AP2831" s="69"/>
      <c r="AQ2831" s="69"/>
      <c r="AR2831" s="69"/>
      <c r="AS2831" s="69"/>
      <c r="AT2831" s="69"/>
      <c r="AU2831" s="69"/>
      <c r="AV2831" s="69"/>
      <c r="AW2831" s="69"/>
      <c r="AX2831" s="69"/>
      <c r="AY2831" s="69"/>
      <c r="AZ2831" s="69"/>
      <c r="BA2831" s="69"/>
      <c r="BB2831" s="69"/>
      <c r="BC2831" s="69"/>
      <c r="BD2831" s="69"/>
      <c r="BE2831" s="69"/>
      <c r="BF2831" s="69"/>
      <c r="BG2831" s="69"/>
      <c r="BH2831" s="69"/>
      <c r="BI2831" s="69"/>
      <c r="BJ2831" s="69"/>
      <c r="BK2831" s="69"/>
      <c r="BL2831" s="69"/>
      <c r="BM2831" s="69"/>
      <c r="BN2831" s="69"/>
      <c r="BO2831" s="69"/>
      <c r="BP2831" s="69"/>
      <c r="BQ2831" s="69"/>
      <c r="BR2831" s="69"/>
      <c r="BS2831" s="69"/>
      <c r="BT2831" s="69"/>
      <c r="BU2831" s="69"/>
      <c r="BV2831" s="69"/>
      <c r="BW2831" s="69"/>
      <c r="BX2831" s="69"/>
      <c r="BY2831" s="69"/>
      <c r="BZ2831" s="69"/>
      <c r="CA2831" s="69"/>
      <c r="CB2831" s="69"/>
      <c r="CC2831" s="69"/>
      <c r="CD2831" s="69"/>
      <c r="CE2831" s="69"/>
      <c r="CF2831" s="69"/>
      <c r="CG2831" s="69"/>
      <c r="CH2831" s="69"/>
      <c r="CI2831" s="69"/>
      <c r="CJ2831" s="69"/>
      <c r="CK2831" s="69"/>
      <c r="CL2831" s="69"/>
      <c r="CM2831" s="69"/>
      <c r="CN2831" s="69"/>
      <c r="CO2831" s="69"/>
      <c r="CP2831" s="69"/>
      <c r="CQ2831" s="69"/>
      <c r="CR2831" s="69"/>
      <c r="CS2831" s="69"/>
      <c r="CT2831" s="69"/>
      <c r="CU2831" s="69"/>
      <c r="CV2831" s="69"/>
      <c r="CW2831" s="69"/>
      <c r="CX2831" s="69"/>
      <c r="CY2831" s="69"/>
      <c r="CZ2831" s="69"/>
      <c r="DA2831" s="69"/>
      <c r="DB2831" s="69"/>
      <c r="DC2831" s="69"/>
      <c r="DD2831" s="69"/>
      <c r="DE2831" s="69"/>
      <c r="DF2831" s="69"/>
      <c r="DG2831" s="69"/>
      <c r="DH2831" s="69"/>
      <c r="DI2831" s="69"/>
      <c r="DJ2831" s="69"/>
      <c r="DK2831" s="69"/>
      <c r="DL2831" s="69"/>
      <c r="DM2831" s="69"/>
      <c r="DN2831" s="69"/>
      <c r="DO2831" s="69"/>
      <c r="DP2831" s="69"/>
      <c r="DQ2831" s="69"/>
      <c r="DR2831" s="69"/>
      <c r="DS2831" s="69"/>
      <c r="DT2831" s="69"/>
      <c r="DU2831" s="69"/>
      <c r="DV2831" s="69"/>
      <c r="DW2831" s="69"/>
      <c r="DX2831" s="69"/>
      <c r="DY2831" s="69"/>
      <c r="DZ2831" s="69"/>
      <c r="EA2831" s="69"/>
      <c r="EB2831" s="69"/>
      <c r="EC2831" s="69"/>
      <c r="ED2831" s="69"/>
      <c r="EE2831" s="69"/>
      <c r="EF2831" s="69"/>
      <c r="EG2831" s="69"/>
      <c r="EH2831" s="69"/>
      <c r="EI2831" s="69"/>
      <c r="EJ2831" s="69"/>
      <c r="EK2831" s="69"/>
      <c r="EL2831" s="69"/>
      <c r="EM2831" s="69"/>
      <c r="EN2831" s="69"/>
      <c r="EO2831" s="69"/>
      <c r="EP2831" s="69"/>
      <c r="EQ2831" s="69"/>
      <c r="ER2831" s="69"/>
      <c r="ES2831" s="69"/>
      <c r="ET2831" s="69"/>
      <c r="EU2831" s="69"/>
      <c r="EV2831" s="69"/>
      <c r="EW2831" s="69"/>
      <c r="EX2831" s="69"/>
      <c r="EY2831" s="69"/>
      <c r="EZ2831" s="69"/>
      <c r="FA2831" s="69"/>
      <c r="FB2831" s="69"/>
      <c r="FC2831" s="69"/>
      <c r="FD2831" s="69"/>
      <c r="FE2831" s="69"/>
      <c r="FF2831" s="69"/>
      <c r="FG2831" s="69"/>
      <c r="FH2831" s="69"/>
      <c r="FI2831" s="69"/>
      <c r="FJ2831" s="69"/>
      <c r="FK2831" s="69"/>
      <c r="FL2831" s="69"/>
      <c r="FM2831" s="69"/>
      <c r="FN2831" s="69"/>
      <c r="FO2831" s="69"/>
      <c r="FP2831" s="69"/>
      <c r="FQ2831" s="69"/>
      <c r="FR2831" s="69"/>
      <c r="FS2831" s="69"/>
      <c r="FT2831" s="69"/>
      <c r="FU2831" s="69"/>
      <c r="FV2831" s="69"/>
      <c r="FW2831" s="69"/>
      <c r="FX2831" s="69"/>
      <c r="FY2831" s="69"/>
      <c r="FZ2831" s="69"/>
      <c r="GA2831" s="69"/>
      <c r="GB2831" s="69"/>
      <c r="GC2831" s="69"/>
      <c r="GD2831" s="69"/>
      <c r="GE2831" s="69"/>
      <c r="GF2831" s="69"/>
      <c r="GG2831" s="69"/>
      <c r="GH2831" s="69"/>
      <c r="GI2831" s="69"/>
      <c r="GJ2831" s="69"/>
      <c r="GK2831" s="69"/>
      <c r="GL2831" s="69"/>
      <c r="GM2831" s="69"/>
      <c r="GN2831" s="69"/>
      <c r="GO2831" s="69"/>
      <c r="GP2831" s="69"/>
      <c r="GQ2831" s="69"/>
      <c r="GR2831" s="69"/>
      <c r="GS2831" s="69"/>
      <c r="GT2831" s="69"/>
      <c r="GU2831" s="69"/>
      <c r="GV2831" s="69"/>
      <c r="GW2831" s="69"/>
      <c r="GX2831" s="69"/>
      <c r="GY2831" s="69"/>
      <c r="GZ2831" s="69"/>
      <c r="HA2831" s="69"/>
      <c r="HB2831" s="69"/>
      <c r="HC2831" s="69"/>
      <c r="HD2831" s="69"/>
      <c r="HE2831" s="69"/>
      <c r="HF2831" s="69"/>
      <c r="HG2831" s="69"/>
      <c r="HH2831" s="69"/>
      <c r="HI2831" s="69"/>
      <c r="HJ2831" s="69"/>
      <c r="HK2831" s="69"/>
      <c r="HL2831" s="69"/>
      <c r="HM2831" s="69"/>
      <c r="HN2831" s="69"/>
      <c r="HO2831" s="69"/>
      <c r="HP2831" s="69"/>
      <c r="HQ2831" s="69"/>
      <c r="HR2831" s="69"/>
      <c r="HS2831" s="69"/>
      <c r="HT2831" s="69"/>
      <c r="HU2831" s="69"/>
      <c r="HV2831" s="69"/>
      <c r="HW2831" s="69"/>
      <c r="HX2831" s="69"/>
      <c r="HY2831" s="69"/>
      <c r="HZ2831" s="69"/>
      <c r="IA2831" s="69"/>
      <c r="IB2831" s="69"/>
      <c r="IC2831" s="69"/>
      <c r="ID2831" s="69"/>
      <c r="IE2831" s="69"/>
      <c r="IF2831" s="69"/>
      <c r="IG2831" s="69"/>
      <c r="IH2831" s="69"/>
      <c r="II2831" s="69"/>
      <c r="IJ2831" s="69"/>
      <c r="IK2831" s="69"/>
      <c r="IL2831" s="69"/>
      <c r="IM2831" s="69"/>
      <c r="IN2831" s="69"/>
    </row>
    <row r="2832" spans="1:248" s="70" customFormat="1" ht="15.95" customHeight="1" x14ac:dyDescent="0.2">
      <c r="A2832" s="33" t="s">
        <v>1716</v>
      </c>
      <c r="B2832" s="83">
        <v>52505</v>
      </c>
      <c r="C2832" s="34" t="s">
        <v>1717</v>
      </c>
      <c r="D2832" s="314">
        <v>49150</v>
      </c>
      <c r="E2832" s="69"/>
      <c r="F2832" s="69"/>
      <c r="G2832" s="69"/>
      <c r="H2832" s="69"/>
      <c r="I2832" s="69"/>
      <c r="J2832" s="69"/>
      <c r="N2832" s="69"/>
      <c r="O2832" s="69"/>
      <c r="P2832" s="69"/>
      <c r="Q2832" s="69"/>
      <c r="R2832" s="69"/>
      <c r="S2832" s="69"/>
      <c r="T2832" s="69"/>
      <c r="U2832" s="69"/>
      <c r="V2832" s="69"/>
      <c r="W2832" s="69"/>
      <c r="X2832" s="69"/>
      <c r="Y2832" s="69"/>
      <c r="Z2832" s="69"/>
      <c r="AA2832" s="69"/>
      <c r="AB2832" s="69"/>
      <c r="AC2832" s="69"/>
      <c r="AD2832" s="69"/>
      <c r="AE2832" s="69"/>
      <c r="AF2832" s="69"/>
      <c r="AG2832" s="69"/>
      <c r="AH2832" s="69"/>
      <c r="AI2832" s="69"/>
      <c r="AJ2832" s="69"/>
      <c r="AK2832" s="69"/>
      <c r="AL2832" s="69"/>
      <c r="AM2832" s="69"/>
      <c r="AN2832" s="69"/>
      <c r="AO2832" s="69"/>
      <c r="AP2832" s="69"/>
      <c r="AQ2832" s="69"/>
      <c r="AR2832" s="69"/>
      <c r="AS2832" s="69"/>
      <c r="AT2832" s="69"/>
      <c r="AU2832" s="69"/>
      <c r="AV2832" s="69"/>
      <c r="AW2832" s="69"/>
      <c r="AX2832" s="69"/>
      <c r="AY2832" s="69"/>
      <c r="AZ2832" s="69"/>
      <c r="BA2832" s="69"/>
      <c r="BB2832" s="69"/>
      <c r="BC2832" s="69"/>
      <c r="BD2832" s="69"/>
      <c r="BE2832" s="69"/>
      <c r="BF2832" s="69"/>
      <c r="BG2832" s="69"/>
      <c r="BH2832" s="69"/>
      <c r="BI2832" s="69"/>
      <c r="BJ2832" s="69"/>
      <c r="BK2832" s="69"/>
      <c r="BL2832" s="69"/>
      <c r="BM2832" s="69"/>
      <c r="BN2832" s="69"/>
      <c r="BO2832" s="69"/>
      <c r="BP2832" s="69"/>
      <c r="BQ2832" s="69"/>
      <c r="BR2832" s="69"/>
      <c r="BS2832" s="69"/>
      <c r="BT2832" s="69"/>
      <c r="BU2832" s="69"/>
      <c r="BV2832" s="69"/>
      <c r="BW2832" s="69"/>
      <c r="BX2832" s="69"/>
      <c r="BY2832" s="69"/>
      <c r="BZ2832" s="69"/>
      <c r="CA2832" s="69"/>
      <c r="CB2832" s="69"/>
      <c r="CC2832" s="69"/>
      <c r="CD2832" s="69"/>
      <c r="CE2832" s="69"/>
      <c r="CF2832" s="69"/>
      <c r="CG2832" s="69"/>
      <c r="CH2832" s="69"/>
      <c r="CI2832" s="69"/>
      <c r="CJ2832" s="69"/>
      <c r="CK2832" s="69"/>
      <c r="CL2832" s="69"/>
      <c r="CM2832" s="69"/>
      <c r="CN2832" s="69"/>
      <c r="CO2832" s="69"/>
      <c r="CP2832" s="69"/>
      <c r="CQ2832" s="69"/>
      <c r="CR2832" s="69"/>
      <c r="CS2832" s="69"/>
      <c r="CT2832" s="69"/>
      <c r="CU2832" s="69"/>
      <c r="CV2832" s="69"/>
      <c r="CW2832" s="69"/>
      <c r="CX2832" s="69"/>
      <c r="CY2832" s="69"/>
      <c r="CZ2832" s="69"/>
      <c r="DA2832" s="69"/>
      <c r="DB2832" s="69"/>
      <c r="DC2832" s="69"/>
      <c r="DD2832" s="69"/>
      <c r="DE2832" s="69"/>
      <c r="DF2832" s="69"/>
      <c r="DG2832" s="69"/>
      <c r="DH2832" s="69"/>
      <c r="DI2832" s="69"/>
      <c r="DJ2832" s="69"/>
      <c r="DK2832" s="69"/>
      <c r="DL2832" s="69"/>
      <c r="DM2832" s="69"/>
      <c r="DN2832" s="69"/>
      <c r="DO2832" s="69"/>
      <c r="DP2832" s="69"/>
      <c r="DQ2832" s="69"/>
      <c r="DR2832" s="69"/>
      <c r="DS2832" s="69"/>
      <c r="DT2832" s="69"/>
      <c r="DU2832" s="69"/>
      <c r="DV2832" s="69"/>
      <c r="DW2832" s="69"/>
      <c r="DX2832" s="69"/>
      <c r="DY2832" s="69"/>
      <c r="DZ2832" s="69"/>
      <c r="EA2832" s="69"/>
      <c r="EB2832" s="69"/>
      <c r="EC2832" s="69"/>
      <c r="ED2832" s="69"/>
      <c r="EE2832" s="69"/>
      <c r="EF2832" s="69"/>
      <c r="EG2832" s="69"/>
      <c r="EH2832" s="69"/>
      <c r="EI2832" s="69"/>
      <c r="EJ2832" s="69"/>
      <c r="EK2832" s="69"/>
      <c r="EL2832" s="69"/>
      <c r="EM2832" s="69"/>
      <c r="EN2832" s="69"/>
      <c r="EO2832" s="69"/>
      <c r="EP2832" s="69"/>
      <c r="EQ2832" s="69"/>
      <c r="ER2832" s="69"/>
      <c r="ES2832" s="69"/>
      <c r="ET2832" s="69"/>
      <c r="EU2832" s="69"/>
      <c r="EV2832" s="69"/>
      <c r="EW2832" s="69"/>
      <c r="EX2832" s="69"/>
      <c r="EY2832" s="69"/>
      <c r="EZ2832" s="69"/>
      <c r="FA2832" s="69"/>
      <c r="FB2832" s="69"/>
      <c r="FC2832" s="69"/>
      <c r="FD2832" s="69"/>
      <c r="FE2832" s="69"/>
      <c r="FF2832" s="69"/>
      <c r="FG2832" s="69"/>
      <c r="FH2832" s="69"/>
      <c r="FI2832" s="69"/>
      <c r="FJ2832" s="69"/>
      <c r="FK2832" s="69"/>
      <c r="FL2832" s="69"/>
      <c r="FM2832" s="69"/>
      <c r="FN2832" s="69"/>
      <c r="FO2832" s="69"/>
      <c r="FP2832" s="69"/>
      <c r="FQ2832" s="69"/>
      <c r="FR2832" s="69"/>
      <c r="FS2832" s="69"/>
      <c r="FT2832" s="69"/>
      <c r="FU2832" s="69"/>
      <c r="FV2832" s="69"/>
      <c r="FW2832" s="69"/>
      <c r="FX2832" s="69"/>
      <c r="FY2832" s="69"/>
      <c r="FZ2832" s="69"/>
      <c r="GA2832" s="69"/>
      <c r="GB2832" s="69"/>
      <c r="GC2832" s="69"/>
      <c r="GD2832" s="69"/>
      <c r="GE2832" s="69"/>
      <c r="GF2832" s="69"/>
      <c r="GG2832" s="69"/>
      <c r="GH2832" s="69"/>
      <c r="GI2832" s="69"/>
      <c r="GJ2832" s="69"/>
      <c r="GK2832" s="69"/>
      <c r="GL2832" s="69"/>
      <c r="GM2832" s="69"/>
      <c r="GN2832" s="69"/>
      <c r="GO2832" s="69"/>
      <c r="GP2832" s="69"/>
      <c r="GQ2832" s="69"/>
      <c r="GR2832" s="69"/>
      <c r="GS2832" s="69"/>
      <c r="GT2832" s="69"/>
      <c r="GU2832" s="69"/>
      <c r="GV2832" s="69"/>
      <c r="GW2832" s="69"/>
      <c r="GX2832" s="69"/>
      <c r="GY2832" s="69"/>
      <c r="GZ2832" s="69"/>
      <c r="HA2832" s="69"/>
      <c r="HB2832" s="69"/>
      <c r="HC2832" s="69"/>
      <c r="HD2832" s="69"/>
      <c r="HE2832" s="69"/>
      <c r="HF2832" s="69"/>
      <c r="HG2832" s="69"/>
      <c r="HH2832" s="69"/>
      <c r="HI2832" s="69"/>
      <c r="HJ2832" s="69"/>
      <c r="HK2832" s="69"/>
      <c r="HL2832" s="69"/>
      <c r="HM2832" s="69"/>
      <c r="HN2832" s="69"/>
      <c r="HO2832" s="69"/>
      <c r="HP2832" s="69"/>
      <c r="HQ2832" s="69"/>
      <c r="HR2832" s="69"/>
      <c r="HS2832" s="69"/>
      <c r="HT2832" s="69"/>
      <c r="HU2832" s="69"/>
      <c r="HV2832" s="69"/>
      <c r="HW2832" s="69"/>
      <c r="HX2832" s="69"/>
      <c r="HY2832" s="69"/>
      <c r="HZ2832" s="69"/>
      <c r="IA2832" s="69"/>
      <c r="IB2832" s="69"/>
      <c r="IC2832" s="69"/>
      <c r="ID2832" s="69"/>
      <c r="IE2832" s="69"/>
      <c r="IF2832" s="69"/>
      <c r="IG2832" s="69"/>
      <c r="IH2832" s="69"/>
      <c r="II2832" s="69"/>
      <c r="IJ2832" s="69"/>
      <c r="IK2832" s="69"/>
      <c r="IL2832" s="69"/>
      <c r="IM2832" s="69"/>
      <c r="IN2832" s="69"/>
    </row>
    <row r="2833" spans="1:248" s="70" customFormat="1" ht="15.95" customHeight="1" x14ac:dyDescent="0.2">
      <c r="A2833" s="33" t="s">
        <v>1716</v>
      </c>
      <c r="B2833" s="83">
        <v>52506</v>
      </c>
      <c r="C2833" s="34" t="s">
        <v>1718</v>
      </c>
      <c r="D2833" s="314">
        <v>42700</v>
      </c>
      <c r="E2833" s="69"/>
      <c r="F2833" s="69"/>
      <c r="G2833" s="69"/>
      <c r="H2833" s="69"/>
      <c r="I2833" s="69"/>
      <c r="J2833" s="69"/>
      <c r="N2833" s="69"/>
      <c r="O2833" s="69"/>
      <c r="P2833" s="69"/>
      <c r="Q2833" s="69"/>
      <c r="R2833" s="69"/>
      <c r="S2833" s="69"/>
      <c r="T2833" s="69"/>
      <c r="U2833" s="69"/>
      <c r="V2833" s="69"/>
      <c r="W2833" s="69"/>
      <c r="X2833" s="69"/>
      <c r="Y2833" s="69"/>
      <c r="Z2833" s="69"/>
      <c r="AA2833" s="69"/>
      <c r="AB2833" s="69"/>
      <c r="AC2833" s="69"/>
      <c r="AD2833" s="69"/>
      <c r="AE2833" s="69"/>
      <c r="AF2833" s="69"/>
      <c r="AG2833" s="69"/>
      <c r="AH2833" s="69"/>
      <c r="AI2833" s="69"/>
      <c r="AJ2833" s="69"/>
      <c r="AK2833" s="69"/>
      <c r="AL2833" s="69"/>
      <c r="AM2833" s="69"/>
      <c r="AN2833" s="69"/>
      <c r="AO2833" s="69"/>
      <c r="AP2833" s="69"/>
      <c r="AQ2833" s="69"/>
      <c r="AR2833" s="69"/>
      <c r="AS2833" s="69"/>
      <c r="AT2833" s="69"/>
      <c r="AU2833" s="69"/>
      <c r="AV2833" s="69"/>
      <c r="AW2833" s="69"/>
      <c r="AX2833" s="69"/>
      <c r="AY2833" s="69"/>
      <c r="AZ2833" s="69"/>
      <c r="BA2833" s="69"/>
      <c r="BB2833" s="69"/>
      <c r="BC2833" s="69"/>
      <c r="BD2833" s="69"/>
      <c r="BE2833" s="69"/>
      <c r="BF2833" s="69"/>
      <c r="BG2833" s="69"/>
      <c r="BH2833" s="69"/>
      <c r="BI2833" s="69"/>
      <c r="BJ2833" s="69"/>
      <c r="BK2833" s="69"/>
      <c r="BL2833" s="69"/>
      <c r="BM2833" s="69"/>
      <c r="BN2833" s="69"/>
      <c r="BO2833" s="69"/>
      <c r="BP2833" s="69"/>
      <c r="BQ2833" s="69"/>
      <c r="BR2833" s="69"/>
      <c r="BS2833" s="69"/>
      <c r="BT2833" s="69"/>
      <c r="BU2833" s="69"/>
      <c r="BV2833" s="69"/>
      <c r="BW2833" s="69"/>
      <c r="BX2833" s="69"/>
      <c r="BY2833" s="69"/>
      <c r="BZ2833" s="69"/>
      <c r="CA2833" s="69"/>
      <c r="CB2833" s="69"/>
      <c r="CC2833" s="69"/>
      <c r="CD2833" s="69"/>
      <c r="CE2833" s="69"/>
      <c r="CF2833" s="69"/>
      <c r="CG2833" s="69"/>
      <c r="CH2833" s="69"/>
      <c r="CI2833" s="69"/>
      <c r="CJ2833" s="69"/>
      <c r="CK2833" s="69"/>
      <c r="CL2833" s="69"/>
      <c r="CM2833" s="69"/>
      <c r="CN2833" s="69"/>
      <c r="CO2833" s="69"/>
      <c r="CP2833" s="69"/>
      <c r="CQ2833" s="69"/>
      <c r="CR2833" s="69"/>
      <c r="CS2833" s="69"/>
      <c r="CT2833" s="69"/>
      <c r="CU2833" s="69"/>
      <c r="CV2833" s="69"/>
      <c r="CW2833" s="69"/>
      <c r="CX2833" s="69"/>
      <c r="CY2833" s="69"/>
      <c r="CZ2833" s="69"/>
      <c r="DA2833" s="69"/>
      <c r="DB2833" s="69"/>
      <c r="DC2833" s="69"/>
      <c r="DD2833" s="69"/>
      <c r="DE2833" s="69"/>
      <c r="DF2833" s="69"/>
      <c r="DG2833" s="69"/>
      <c r="DH2833" s="69"/>
      <c r="DI2833" s="69"/>
      <c r="DJ2833" s="69"/>
      <c r="DK2833" s="69"/>
      <c r="DL2833" s="69"/>
      <c r="DM2833" s="69"/>
      <c r="DN2833" s="69"/>
      <c r="DO2833" s="69"/>
      <c r="DP2833" s="69"/>
      <c r="DQ2833" s="69"/>
      <c r="DR2833" s="69"/>
      <c r="DS2833" s="69"/>
      <c r="DT2833" s="69"/>
      <c r="DU2833" s="69"/>
      <c r="DV2833" s="69"/>
      <c r="DW2833" s="69"/>
      <c r="DX2833" s="69"/>
      <c r="DY2833" s="69"/>
      <c r="DZ2833" s="69"/>
      <c r="EA2833" s="69"/>
      <c r="EB2833" s="69"/>
      <c r="EC2833" s="69"/>
      <c r="ED2833" s="69"/>
      <c r="EE2833" s="69"/>
      <c r="EF2833" s="69"/>
      <c r="EG2833" s="69"/>
      <c r="EH2833" s="69"/>
      <c r="EI2833" s="69"/>
      <c r="EJ2833" s="69"/>
      <c r="EK2833" s="69"/>
      <c r="EL2833" s="69"/>
      <c r="EM2833" s="69"/>
      <c r="EN2833" s="69"/>
      <c r="EO2833" s="69"/>
      <c r="EP2833" s="69"/>
      <c r="EQ2833" s="69"/>
      <c r="ER2833" s="69"/>
      <c r="ES2833" s="69"/>
      <c r="ET2833" s="69"/>
      <c r="EU2833" s="69"/>
      <c r="EV2833" s="69"/>
      <c r="EW2833" s="69"/>
      <c r="EX2833" s="69"/>
      <c r="EY2833" s="69"/>
      <c r="EZ2833" s="69"/>
      <c r="FA2833" s="69"/>
      <c r="FB2833" s="69"/>
      <c r="FC2833" s="69"/>
      <c r="FD2833" s="69"/>
      <c r="FE2833" s="69"/>
      <c r="FF2833" s="69"/>
      <c r="FG2833" s="69"/>
      <c r="FH2833" s="69"/>
      <c r="FI2833" s="69"/>
      <c r="FJ2833" s="69"/>
      <c r="FK2833" s="69"/>
      <c r="FL2833" s="69"/>
      <c r="FM2833" s="69"/>
      <c r="FN2833" s="69"/>
      <c r="FO2833" s="69"/>
      <c r="FP2833" s="69"/>
      <c r="FQ2833" s="69"/>
      <c r="FR2833" s="69"/>
      <c r="FS2833" s="69"/>
      <c r="FT2833" s="69"/>
      <c r="FU2833" s="69"/>
      <c r="FV2833" s="69"/>
      <c r="FW2833" s="69"/>
      <c r="FX2833" s="69"/>
      <c r="FY2833" s="69"/>
      <c r="FZ2833" s="69"/>
      <c r="GA2833" s="69"/>
      <c r="GB2833" s="69"/>
      <c r="GC2833" s="69"/>
      <c r="GD2833" s="69"/>
      <c r="GE2833" s="69"/>
      <c r="GF2833" s="69"/>
      <c r="GG2833" s="69"/>
      <c r="GH2833" s="69"/>
      <c r="GI2833" s="69"/>
      <c r="GJ2833" s="69"/>
      <c r="GK2833" s="69"/>
      <c r="GL2833" s="69"/>
      <c r="GM2833" s="69"/>
      <c r="GN2833" s="69"/>
      <c r="GO2833" s="69"/>
      <c r="GP2833" s="69"/>
      <c r="GQ2833" s="69"/>
      <c r="GR2833" s="69"/>
      <c r="GS2833" s="69"/>
      <c r="GT2833" s="69"/>
      <c r="GU2833" s="69"/>
      <c r="GV2833" s="69"/>
      <c r="GW2833" s="69"/>
      <c r="GX2833" s="69"/>
      <c r="GY2833" s="69"/>
      <c r="GZ2833" s="69"/>
      <c r="HA2833" s="69"/>
      <c r="HB2833" s="69"/>
      <c r="HC2833" s="69"/>
      <c r="HD2833" s="69"/>
      <c r="HE2833" s="69"/>
      <c r="HF2833" s="69"/>
      <c r="HG2833" s="69"/>
      <c r="HH2833" s="69"/>
      <c r="HI2833" s="69"/>
      <c r="HJ2833" s="69"/>
      <c r="HK2833" s="69"/>
      <c r="HL2833" s="69"/>
      <c r="HM2833" s="69"/>
      <c r="HN2833" s="69"/>
      <c r="HO2833" s="69"/>
      <c r="HP2833" s="69"/>
      <c r="HQ2833" s="69"/>
      <c r="HR2833" s="69"/>
      <c r="HS2833" s="69"/>
      <c r="HT2833" s="69"/>
      <c r="HU2833" s="69"/>
      <c r="HV2833" s="69"/>
      <c r="HW2833" s="69"/>
      <c r="HX2833" s="69"/>
      <c r="HY2833" s="69"/>
      <c r="HZ2833" s="69"/>
      <c r="IA2833" s="69"/>
      <c r="IB2833" s="69"/>
      <c r="IC2833" s="69"/>
      <c r="ID2833" s="69"/>
      <c r="IE2833" s="69"/>
      <c r="IF2833" s="69"/>
      <c r="IG2833" s="69"/>
      <c r="IH2833" s="69"/>
      <c r="II2833" s="69"/>
      <c r="IJ2833" s="69"/>
      <c r="IK2833" s="69"/>
      <c r="IL2833" s="69"/>
      <c r="IM2833" s="69"/>
      <c r="IN2833" s="69"/>
    </row>
    <row r="2834" spans="1:248" s="70" customFormat="1" ht="15.95" customHeight="1" x14ac:dyDescent="0.2">
      <c r="A2834" s="33" t="s">
        <v>1716</v>
      </c>
      <c r="B2834" s="83">
        <v>52507</v>
      </c>
      <c r="C2834" s="34" t="s">
        <v>1719</v>
      </c>
      <c r="D2834" s="314">
        <v>44480</v>
      </c>
      <c r="E2834" s="69"/>
      <c r="F2834" s="69"/>
      <c r="G2834" s="69"/>
      <c r="H2834" s="69"/>
      <c r="I2834" s="69"/>
      <c r="J2834" s="69"/>
      <c r="N2834" s="69"/>
      <c r="O2834" s="69"/>
      <c r="P2834" s="69"/>
      <c r="Q2834" s="69"/>
      <c r="R2834" s="69"/>
      <c r="S2834" s="69"/>
      <c r="T2834" s="69"/>
      <c r="U2834" s="69"/>
      <c r="V2834" s="69"/>
      <c r="W2834" s="69"/>
      <c r="X2834" s="69"/>
      <c r="Y2834" s="69"/>
      <c r="Z2834" s="69"/>
      <c r="AA2834" s="69"/>
      <c r="AB2834" s="69"/>
      <c r="AC2834" s="69"/>
      <c r="AD2834" s="69"/>
      <c r="AE2834" s="69"/>
      <c r="AF2834" s="69"/>
      <c r="AG2834" s="69"/>
      <c r="AH2834" s="69"/>
      <c r="AI2834" s="69"/>
      <c r="AJ2834" s="69"/>
      <c r="AK2834" s="69"/>
      <c r="AL2834" s="69"/>
      <c r="AM2834" s="69"/>
      <c r="AN2834" s="69"/>
      <c r="AO2834" s="69"/>
      <c r="AP2834" s="69"/>
      <c r="AQ2834" s="69"/>
      <c r="AR2834" s="69"/>
      <c r="AS2834" s="69"/>
      <c r="AT2834" s="69"/>
      <c r="AU2834" s="69"/>
      <c r="AV2834" s="69"/>
      <c r="AW2834" s="69"/>
      <c r="AX2834" s="69"/>
      <c r="AY2834" s="69"/>
      <c r="AZ2834" s="69"/>
      <c r="BA2834" s="69"/>
      <c r="BB2834" s="69"/>
      <c r="BC2834" s="69"/>
      <c r="BD2834" s="69"/>
      <c r="BE2834" s="69"/>
      <c r="BF2834" s="69"/>
      <c r="BG2834" s="69"/>
      <c r="BH2834" s="69"/>
      <c r="BI2834" s="69"/>
      <c r="BJ2834" s="69"/>
      <c r="BK2834" s="69"/>
      <c r="BL2834" s="69"/>
      <c r="BM2834" s="69"/>
      <c r="BN2834" s="69"/>
      <c r="BO2834" s="69"/>
      <c r="BP2834" s="69"/>
      <c r="BQ2834" s="69"/>
      <c r="BR2834" s="69"/>
      <c r="BS2834" s="69"/>
      <c r="BT2834" s="69"/>
      <c r="BU2834" s="69"/>
      <c r="BV2834" s="69"/>
      <c r="BW2834" s="69"/>
      <c r="BX2834" s="69"/>
      <c r="BY2834" s="69"/>
      <c r="BZ2834" s="69"/>
      <c r="CA2834" s="69"/>
      <c r="CB2834" s="69"/>
      <c r="CC2834" s="69"/>
      <c r="CD2834" s="69"/>
      <c r="CE2834" s="69"/>
      <c r="CF2834" s="69"/>
      <c r="CG2834" s="69"/>
      <c r="CH2834" s="69"/>
      <c r="CI2834" s="69"/>
      <c r="CJ2834" s="69"/>
      <c r="CK2834" s="69"/>
      <c r="CL2834" s="69"/>
      <c r="CM2834" s="69"/>
      <c r="CN2834" s="69"/>
      <c r="CO2834" s="69"/>
      <c r="CP2834" s="69"/>
      <c r="CQ2834" s="69"/>
      <c r="CR2834" s="69"/>
      <c r="CS2834" s="69"/>
      <c r="CT2834" s="69"/>
      <c r="CU2834" s="69"/>
      <c r="CV2834" s="69"/>
      <c r="CW2834" s="69"/>
      <c r="CX2834" s="69"/>
      <c r="CY2834" s="69"/>
      <c r="CZ2834" s="69"/>
      <c r="DA2834" s="69"/>
      <c r="DB2834" s="69"/>
      <c r="DC2834" s="69"/>
      <c r="DD2834" s="69"/>
      <c r="DE2834" s="69"/>
      <c r="DF2834" s="69"/>
      <c r="DG2834" s="69"/>
      <c r="DH2834" s="69"/>
      <c r="DI2834" s="69"/>
      <c r="DJ2834" s="69"/>
      <c r="DK2834" s="69"/>
      <c r="DL2834" s="69"/>
      <c r="DM2834" s="69"/>
      <c r="DN2834" s="69"/>
      <c r="DO2834" s="69"/>
      <c r="DP2834" s="69"/>
      <c r="DQ2834" s="69"/>
      <c r="DR2834" s="69"/>
      <c r="DS2834" s="69"/>
      <c r="DT2834" s="69"/>
      <c r="DU2834" s="69"/>
      <c r="DV2834" s="69"/>
      <c r="DW2834" s="69"/>
      <c r="DX2834" s="69"/>
      <c r="DY2834" s="69"/>
      <c r="DZ2834" s="69"/>
      <c r="EA2834" s="69"/>
      <c r="EB2834" s="69"/>
      <c r="EC2834" s="69"/>
      <c r="ED2834" s="69"/>
      <c r="EE2834" s="69"/>
      <c r="EF2834" s="69"/>
      <c r="EG2834" s="69"/>
      <c r="EH2834" s="69"/>
      <c r="EI2834" s="69"/>
      <c r="EJ2834" s="69"/>
      <c r="EK2834" s="69"/>
      <c r="EL2834" s="69"/>
      <c r="EM2834" s="69"/>
      <c r="EN2834" s="69"/>
      <c r="EO2834" s="69"/>
      <c r="EP2834" s="69"/>
      <c r="EQ2834" s="69"/>
      <c r="ER2834" s="69"/>
      <c r="ES2834" s="69"/>
      <c r="ET2834" s="69"/>
      <c r="EU2834" s="69"/>
      <c r="EV2834" s="69"/>
      <c r="EW2834" s="69"/>
      <c r="EX2834" s="69"/>
      <c r="EY2834" s="69"/>
      <c r="EZ2834" s="69"/>
      <c r="FA2834" s="69"/>
      <c r="FB2834" s="69"/>
      <c r="FC2834" s="69"/>
      <c r="FD2834" s="69"/>
      <c r="FE2834" s="69"/>
      <c r="FF2834" s="69"/>
      <c r="FG2834" s="69"/>
      <c r="FH2834" s="69"/>
      <c r="FI2834" s="69"/>
      <c r="FJ2834" s="69"/>
      <c r="FK2834" s="69"/>
      <c r="FL2834" s="69"/>
      <c r="FM2834" s="69"/>
      <c r="FN2834" s="69"/>
      <c r="FO2834" s="69"/>
      <c r="FP2834" s="69"/>
      <c r="FQ2834" s="69"/>
      <c r="FR2834" s="69"/>
      <c r="FS2834" s="69"/>
      <c r="FT2834" s="69"/>
      <c r="FU2834" s="69"/>
      <c r="FV2834" s="69"/>
      <c r="FW2834" s="69"/>
      <c r="FX2834" s="69"/>
      <c r="FY2834" s="69"/>
      <c r="FZ2834" s="69"/>
      <c r="GA2834" s="69"/>
      <c r="GB2834" s="69"/>
      <c r="GC2834" s="69"/>
      <c r="GD2834" s="69"/>
      <c r="GE2834" s="69"/>
      <c r="GF2834" s="69"/>
      <c r="GG2834" s="69"/>
      <c r="GH2834" s="69"/>
      <c r="GI2834" s="69"/>
      <c r="GJ2834" s="69"/>
      <c r="GK2834" s="69"/>
      <c r="GL2834" s="69"/>
      <c r="GM2834" s="69"/>
      <c r="GN2834" s="69"/>
      <c r="GO2834" s="69"/>
      <c r="GP2834" s="69"/>
      <c r="GQ2834" s="69"/>
      <c r="GR2834" s="69"/>
      <c r="GS2834" s="69"/>
      <c r="GT2834" s="69"/>
      <c r="GU2834" s="69"/>
      <c r="GV2834" s="69"/>
      <c r="GW2834" s="69"/>
      <c r="GX2834" s="69"/>
      <c r="GY2834" s="69"/>
      <c r="GZ2834" s="69"/>
      <c r="HA2834" s="69"/>
      <c r="HB2834" s="69"/>
      <c r="HC2834" s="69"/>
      <c r="HD2834" s="69"/>
      <c r="HE2834" s="69"/>
      <c r="HF2834" s="69"/>
      <c r="HG2834" s="69"/>
      <c r="HH2834" s="69"/>
      <c r="HI2834" s="69"/>
      <c r="HJ2834" s="69"/>
      <c r="HK2834" s="69"/>
      <c r="HL2834" s="69"/>
      <c r="HM2834" s="69"/>
      <c r="HN2834" s="69"/>
      <c r="HO2834" s="69"/>
      <c r="HP2834" s="69"/>
      <c r="HQ2834" s="69"/>
      <c r="HR2834" s="69"/>
      <c r="HS2834" s="69"/>
      <c r="HT2834" s="69"/>
      <c r="HU2834" s="69"/>
      <c r="HV2834" s="69"/>
      <c r="HW2834" s="69"/>
      <c r="HX2834" s="69"/>
      <c r="HY2834" s="69"/>
      <c r="HZ2834" s="69"/>
      <c r="IA2834" s="69"/>
      <c r="IB2834" s="69"/>
      <c r="IC2834" s="69"/>
      <c r="ID2834" s="69"/>
      <c r="IE2834" s="69"/>
      <c r="IF2834" s="69"/>
      <c r="IG2834" s="69"/>
      <c r="IH2834" s="69"/>
      <c r="II2834" s="69"/>
      <c r="IJ2834" s="69"/>
      <c r="IK2834" s="69"/>
      <c r="IL2834" s="69"/>
      <c r="IM2834" s="69"/>
      <c r="IN2834" s="69"/>
    </row>
    <row r="2835" spans="1:248" s="70" customFormat="1" ht="15.95" customHeight="1" x14ac:dyDescent="0.2">
      <c r="A2835" s="33" t="s">
        <v>1716</v>
      </c>
      <c r="B2835" s="83">
        <v>52508</v>
      </c>
      <c r="C2835" s="34" t="s">
        <v>1720</v>
      </c>
      <c r="D2835" s="314">
        <v>59640</v>
      </c>
      <c r="E2835" s="69"/>
      <c r="F2835" s="69"/>
      <c r="G2835" s="69"/>
      <c r="H2835" s="69"/>
      <c r="I2835" s="69"/>
      <c r="J2835" s="69"/>
      <c r="N2835" s="69"/>
      <c r="O2835" s="69"/>
      <c r="P2835" s="69"/>
      <c r="Q2835" s="69"/>
      <c r="R2835" s="69"/>
      <c r="S2835" s="69"/>
      <c r="T2835" s="69"/>
      <c r="U2835" s="69"/>
      <c r="V2835" s="69"/>
      <c r="W2835" s="69"/>
      <c r="X2835" s="69"/>
      <c r="Y2835" s="69"/>
      <c r="Z2835" s="69"/>
      <c r="AA2835" s="69"/>
      <c r="AB2835" s="69"/>
      <c r="AC2835" s="69"/>
      <c r="AD2835" s="69"/>
      <c r="AE2835" s="69"/>
      <c r="AF2835" s="69"/>
      <c r="AG2835" s="69"/>
      <c r="AH2835" s="69"/>
      <c r="AI2835" s="69"/>
      <c r="AJ2835" s="69"/>
      <c r="AK2835" s="69"/>
      <c r="AL2835" s="69"/>
      <c r="AM2835" s="69"/>
      <c r="AN2835" s="69"/>
      <c r="AO2835" s="69"/>
      <c r="AP2835" s="69"/>
      <c r="AQ2835" s="69"/>
      <c r="AR2835" s="69"/>
      <c r="AS2835" s="69"/>
      <c r="AT2835" s="69"/>
      <c r="AU2835" s="69"/>
      <c r="AV2835" s="69"/>
      <c r="AW2835" s="69"/>
      <c r="AX2835" s="69"/>
      <c r="AY2835" s="69"/>
      <c r="AZ2835" s="69"/>
      <c r="BA2835" s="69"/>
      <c r="BB2835" s="69"/>
      <c r="BC2835" s="69"/>
      <c r="BD2835" s="69"/>
      <c r="BE2835" s="69"/>
      <c r="BF2835" s="69"/>
      <c r="BG2835" s="69"/>
      <c r="BH2835" s="69"/>
      <c r="BI2835" s="69"/>
      <c r="BJ2835" s="69"/>
      <c r="BK2835" s="69"/>
      <c r="BL2835" s="69"/>
      <c r="BM2835" s="69"/>
      <c r="BN2835" s="69"/>
      <c r="BO2835" s="69"/>
      <c r="BP2835" s="69"/>
      <c r="BQ2835" s="69"/>
      <c r="BR2835" s="69"/>
      <c r="BS2835" s="69"/>
      <c r="BT2835" s="69"/>
      <c r="BU2835" s="69"/>
      <c r="BV2835" s="69"/>
      <c r="BW2835" s="69"/>
      <c r="BX2835" s="69"/>
      <c r="BY2835" s="69"/>
      <c r="BZ2835" s="69"/>
      <c r="CA2835" s="69"/>
      <c r="CB2835" s="69"/>
      <c r="CC2835" s="69"/>
      <c r="CD2835" s="69"/>
      <c r="CE2835" s="69"/>
      <c r="CF2835" s="69"/>
      <c r="CG2835" s="69"/>
      <c r="CH2835" s="69"/>
      <c r="CI2835" s="69"/>
      <c r="CJ2835" s="69"/>
      <c r="CK2835" s="69"/>
      <c r="CL2835" s="69"/>
      <c r="CM2835" s="69"/>
      <c r="CN2835" s="69"/>
      <c r="CO2835" s="69"/>
      <c r="CP2835" s="69"/>
      <c r="CQ2835" s="69"/>
      <c r="CR2835" s="69"/>
      <c r="CS2835" s="69"/>
      <c r="CT2835" s="69"/>
      <c r="CU2835" s="69"/>
      <c r="CV2835" s="69"/>
      <c r="CW2835" s="69"/>
      <c r="CX2835" s="69"/>
      <c r="CY2835" s="69"/>
      <c r="CZ2835" s="69"/>
      <c r="DA2835" s="69"/>
      <c r="DB2835" s="69"/>
      <c r="DC2835" s="69"/>
      <c r="DD2835" s="69"/>
      <c r="DE2835" s="69"/>
      <c r="DF2835" s="69"/>
      <c r="DG2835" s="69"/>
      <c r="DH2835" s="69"/>
      <c r="DI2835" s="69"/>
      <c r="DJ2835" s="69"/>
      <c r="DK2835" s="69"/>
      <c r="DL2835" s="69"/>
      <c r="DM2835" s="69"/>
      <c r="DN2835" s="69"/>
      <c r="DO2835" s="69"/>
      <c r="DP2835" s="69"/>
      <c r="DQ2835" s="69"/>
      <c r="DR2835" s="69"/>
      <c r="DS2835" s="69"/>
      <c r="DT2835" s="69"/>
      <c r="DU2835" s="69"/>
      <c r="DV2835" s="69"/>
      <c r="DW2835" s="69"/>
      <c r="DX2835" s="69"/>
      <c r="DY2835" s="69"/>
      <c r="DZ2835" s="69"/>
      <c r="EA2835" s="69"/>
      <c r="EB2835" s="69"/>
      <c r="EC2835" s="69"/>
      <c r="ED2835" s="69"/>
      <c r="EE2835" s="69"/>
      <c r="EF2835" s="69"/>
      <c r="EG2835" s="69"/>
      <c r="EH2835" s="69"/>
      <c r="EI2835" s="69"/>
      <c r="EJ2835" s="69"/>
      <c r="EK2835" s="69"/>
      <c r="EL2835" s="69"/>
      <c r="EM2835" s="69"/>
      <c r="EN2835" s="69"/>
      <c r="EO2835" s="69"/>
      <c r="EP2835" s="69"/>
      <c r="EQ2835" s="69"/>
      <c r="ER2835" s="69"/>
      <c r="ES2835" s="69"/>
      <c r="ET2835" s="69"/>
      <c r="EU2835" s="69"/>
      <c r="EV2835" s="69"/>
      <c r="EW2835" s="69"/>
      <c r="EX2835" s="69"/>
      <c r="EY2835" s="69"/>
      <c r="EZ2835" s="69"/>
      <c r="FA2835" s="69"/>
      <c r="FB2835" s="69"/>
      <c r="FC2835" s="69"/>
      <c r="FD2835" s="69"/>
      <c r="FE2835" s="69"/>
      <c r="FF2835" s="69"/>
      <c r="FG2835" s="69"/>
      <c r="FH2835" s="69"/>
      <c r="FI2835" s="69"/>
      <c r="FJ2835" s="69"/>
      <c r="FK2835" s="69"/>
      <c r="FL2835" s="69"/>
      <c r="FM2835" s="69"/>
      <c r="FN2835" s="69"/>
      <c r="FO2835" s="69"/>
      <c r="FP2835" s="69"/>
      <c r="FQ2835" s="69"/>
      <c r="FR2835" s="69"/>
      <c r="FS2835" s="69"/>
      <c r="FT2835" s="69"/>
      <c r="FU2835" s="69"/>
      <c r="FV2835" s="69"/>
      <c r="FW2835" s="69"/>
      <c r="FX2835" s="69"/>
      <c r="FY2835" s="69"/>
      <c r="FZ2835" s="69"/>
      <c r="GA2835" s="69"/>
      <c r="GB2835" s="69"/>
      <c r="GC2835" s="69"/>
      <c r="GD2835" s="69"/>
      <c r="GE2835" s="69"/>
      <c r="GF2835" s="69"/>
      <c r="GG2835" s="69"/>
      <c r="GH2835" s="69"/>
      <c r="GI2835" s="69"/>
      <c r="GJ2835" s="69"/>
      <c r="GK2835" s="69"/>
      <c r="GL2835" s="69"/>
      <c r="GM2835" s="69"/>
      <c r="GN2835" s="69"/>
      <c r="GO2835" s="69"/>
      <c r="GP2835" s="69"/>
      <c r="GQ2835" s="69"/>
      <c r="GR2835" s="69"/>
      <c r="GS2835" s="69"/>
      <c r="GT2835" s="69"/>
      <c r="GU2835" s="69"/>
      <c r="GV2835" s="69"/>
      <c r="GW2835" s="69"/>
      <c r="GX2835" s="69"/>
      <c r="GY2835" s="69"/>
      <c r="GZ2835" s="69"/>
      <c r="HA2835" s="69"/>
      <c r="HB2835" s="69"/>
      <c r="HC2835" s="69"/>
      <c r="HD2835" s="69"/>
      <c r="HE2835" s="69"/>
      <c r="HF2835" s="69"/>
      <c r="HG2835" s="69"/>
      <c r="HH2835" s="69"/>
      <c r="HI2835" s="69"/>
      <c r="HJ2835" s="69"/>
      <c r="HK2835" s="69"/>
      <c r="HL2835" s="69"/>
      <c r="HM2835" s="69"/>
      <c r="HN2835" s="69"/>
      <c r="HO2835" s="69"/>
      <c r="HP2835" s="69"/>
      <c r="HQ2835" s="69"/>
      <c r="HR2835" s="69"/>
      <c r="HS2835" s="69"/>
      <c r="HT2835" s="69"/>
      <c r="HU2835" s="69"/>
      <c r="HV2835" s="69"/>
      <c r="HW2835" s="69"/>
      <c r="HX2835" s="69"/>
      <c r="HY2835" s="69"/>
      <c r="HZ2835" s="69"/>
      <c r="IA2835" s="69"/>
      <c r="IB2835" s="69"/>
      <c r="IC2835" s="69"/>
      <c r="ID2835" s="69"/>
      <c r="IE2835" s="69"/>
      <c r="IF2835" s="69"/>
      <c r="IG2835" s="69"/>
      <c r="IH2835" s="69"/>
      <c r="II2835" s="69"/>
      <c r="IJ2835" s="69"/>
      <c r="IK2835" s="69"/>
      <c r="IL2835" s="69"/>
      <c r="IM2835" s="69"/>
      <c r="IN2835" s="69"/>
    </row>
    <row r="2836" spans="1:248" s="70" customFormat="1" ht="15.95" customHeight="1" x14ac:dyDescent="0.2">
      <c r="A2836" s="33" t="s">
        <v>1716</v>
      </c>
      <c r="B2836" s="83">
        <v>52509</v>
      </c>
      <c r="C2836" s="34" t="s">
        <v>1721</v>
      </c>
      <c r="D2836" s="314">
        <v>64800</v>
      </c>
      <c r="E2836" s="69"/>
      <c r="F2836" s="69"/>
      <c r="G2836" s="69"/>
      <c r="H2836" s="69"/>
      <c r="I2836" s="69"/>
      <c r="J2836" s="69"/>
      <c r="N2836" s="69"/>
      <c r="O2836" s="69"/>
      <c r="P2836" s="69"/>
      <c r="Q2836" s="69"/>
      <c r="R2836" s="69"/>
      <c r="S2836" s="69"/>
      <c r="T2836" s="69"/>
      <c r="U2836" s="69"/>
      <c r="V2836" s="69"/>
      <c r="W2836" s="69"/>
      <c r="X2836" s="69"/>
      <c r="Y2836" s="69"/>
      <c r="Z2836" s="69"/>
      <c r="AA2836" s="69"/>
      <c r="AB2836" s="69"/>
      <c r="AC2836" s="69"/>
      <c r="AD2836" s="69"/>
      <c r="AE2836" s="69"/>
      <c r="AF2836" s="69"/>
      <c r="AG2836" s="69"/>
      <c r="AH2836" s="69"/>
      <c r="AI2836" s="69"/>
      <c r="AJ2836" s="69"/>
      <c r="AK2836" s="69"/>
      <c r="AL2836" s="69"/>
      <c r="AM2836" s="69"/>
      <c r="AN2836" s="69"/>
      <c r="AO2836" s="69"/>
      <c r="AP2836" s="69"/>
      <c r="AQ2836" s="69"/>
      <c r="AR2836" s="69"/>
      <c r="AS2836" s="69"/>
      <c r="AT2836" s="69"/>
      <c r="AU2836" s="69"/>
      <c r="AV2836" s="69"/>
      <c r="AW2836" s="69"/>
      <c r="AX2836" s="69"/>
      <c r="AY2836" s="69"/>
      <c r="AZ2836" s="69"/>
      <c r="BA2836" s="69"/>
      <c r="BB2836" s="69"/>
      <c r="BC2836" s="69"/>
      <c r="BD2836" s="69"/>
      <c r="BE2836" s="69"/>
      <c r="BF2836" s="69"/>
      <c r="BG2836" s="69"/>
      <c r="BH2836" s="69"/>
      <c r="BI2836" s="69"/>
      <c r="BJ2836" s="69"/>
      <c r="BK2836" s="69"/>
      <c r="BL2836" s="69"/>
      <c r="BM2836" s="69"/>
      <c r="BN2836" s="69"/>
      <c r="BO2836" s="69"/>
      <c r="BP2836" s="69"/>
      <c r="BQ2836" s="69"/>
      <c r="BR2836" s="69"/>
      <c r="BS2836" s="69"/>
      <c r="BT2836" s="69"/>
      <c r="BU2836" s="69"/>
      <c r="BV2836" s="69"/>
      <c r="BW2836" s="69"/>
      <c r="BX2836" s="69"/>
      <c r="BY2836" s="69"/>
      <c r="BZ2836" s="69"/>
      <c r="CA2836" s="69"/>
      <c r="CB2836" s="69"/>
      <c r="CC2836" s="69"/>
      <c r="CD2836" s="69"/>
      <c r="CE2836" s="69"/>
      <c r="CF2836" s="69"/>
      <c r="CG2836" s="69"/>
      <c r="CH2836" s="69"/>
      <c r="CI2836" s="69"/>
      <c r="CJ2836" s="69"/>
      <c r="CK2836" s="69"/>
      <c r="CL2836" s="69"/>
      <c r="CM2836" s="69"/>
      <c r="CN2836" s="69"/>
      <c r="CO2836" s="69"/>
      <c r="CP2836" s="69"/>
      <c r="CQ2836" s="69"/>
      <c r="CR2836" s="69"/>
      <c r="CS2836" s="69"/>
      <c r="CT2836" s="69"/>
      <c r="CU2836" s="69"/>
      <c r="CV2836" s="69"/>
      <c r="CW2836" s="69"/>
      <c r="CX2836" s="69"/>
      <c r="CY2836" s="69"/>
      <c r="CZ2836" s="69"/>
      <c r="DA2836" s="69"/>
      <c r="DB2836" s="69"/>
      <c r="DC2836" s="69"/>
      <c r="DD2836" s="69"/>
      <c r="DE2836" s="69"/>
      <c r="DF2836" s="69"/>
      <c r="DG2836" s="69"/>
      <c r="DH2836" s="69"/>
      <c r="DI2836" s="69"/>
      <c r="DJ2836" s="69"/>
      <c r="DK2836" s="69"/>
      <c r="DL2836" s="69"/>
      <c r="DM2836" s="69"/>
      <c r="DN2836" s="69"/>
      <c r="DO2836" s="69"/>
      <c r="DP2836" s="69"/>
      <c r="DQ2836" s="69"/>
      <c r="DR2836" s="69"/>
      <c r="DS2836" s="69"/>
      <c r="DT2836" s="69"/>
      <c r="DU2836" s="69"/>
      <c r="DV2836" s="69"/>
      <c r="DW2836" s="69"/>
      <c r="DX2836" s="69"/>
      <c r="DY2836" s="69"/>
      <c r="DZ2836" s="69"/>
      <c r="EA2836" s="69"/>
      <c r="EB2836" s="69"/>
      <c r="EC2836" s="69"/>
      <c r="ED2836" s="69"/>
      <c r="EE2836" s="69"/>
      <c r="EF2836" s="69"/>
      <c r="EG2836" s="69"/>
      <c r="EH2836" s="69"/>
      <c r="EI2836" s="69"/>
      <c r="EJ2836" s="69"/>
      <c r="EK2836" s="69"/>
      <c r="EL2836" s="69"/>
      <c r="EM2836" s="69"/>
      <c r="EN2836" s="69"/>
      <c r="EO2836" s="69"/>
      <c r="EP2836" s="69"/>
      <c r="EQ2836" s="69"/>
      <c r="ER2836" s="69"/>
      <c r="ES2836" s="69"/>
      <c r="ET2836" s="69"/>
      <c r="EU2836" s="69"/>
      <c r="EV2836" s="69"/>
      <c r="EW2836" s="69"/>
      <c r="EX2836" s="69"/>
      <c r="EY2836" s="69"/>
      <c r="EZ2836" s="69"/>
      <c r="FA2836" s="69"/>
      <c r="FB2836" s="69"/>
      <c r="FC2836" s="69"/>
      <c r="FD2836" s="69"/>
      <c r="FE2836" s="69"/>
      <c r="FF2836" s="69"/>
      <c r="FG2836" s="69"/>
      <c r="FH2836" s="69"/>
      <c r="FI2836" s="69"/>
      <c r="FJ2836" s="69"/>
      <c r="FK2836" s="69"/>
      <c r="FL2836" s="69"/>
      <c r="FM2836" s="69"/>
      <c r="FN2836" s="69"/>
      <c r="FO2836" s="69"/>
      <c r="FP2836" s="69"/>
      <c r="FQ2836" s="69"/>
      <c r="FR2836" s="69"/>
      <c r="FS2836" s="69"/>
      <c r="FT2836" s="69"/>
      <c r="FU2836" s="69"/>
      <c r="FV2836" s="69"/>
      <c r="FW2836" s="69"/>
      <c r="FX2836" s="69"/>
      <c r="FY2836" s="69"/>
      <c r="FZ2836" s="69"/>
      <c r="GA2836" s="69"/>
      <c r="GB2836" s="69"/>
      <c r="GC2836" s="69"/>
      <c r="GD2836" s="69"/>
      <c r="GE2836" s="69"/>
      <c r="GF2836" s="69"/>
      <c r="GG2836" s="69"/>
      <c r="GH2836" s="69"/>
      <c r="GI2836" s="69"/>
      <c r="GJ2836" s="69"/>
      <c r="GK2836" s="69"/>
      <c r="GL2836" s="69"/>
      <c r="GM2836" s="69"/>
      <c r="GN2836" s="69"/>
      <c r="GO2836" s="69"/>
      <c r="GP2836" s="69"/>
      <c r="GQ2836" s="69"/>
      <c r="GR2836" s="69"/>
      <c r="GS2836" s="69"/>
      <c r="GT2836" s="69"/>
      <c r="GU2836" s="69"/>
      <c r="GV2836" s="69"/>
      <c r="GW2836" s="69"/>
      <c r="GX2836" s="69"/>
      <c r="GY2836" s="69"/>
      <c r="GZ2836" s="69"/>
      <c r="HA2836" s="69"/>
      <c r="HB2836" s="69"/>
      <c r="HC2836" s="69"/>
      <c r="HD2836" s="69"/>
      <c r="HE2836" s="69"/>
      <c r="HF2836" s="69"/>
      <c r="HG2836" s="69"/>
      <c r="HH2836" s="69"/>
      <c r="HI2836" s="69"/>
      <c r="HJ2836" s="69"/>
      <c r="HK2836" s="69"/>
      <c r="HL2836" s="69"/>
      <c r="HM2836" s="69"/>
      <c r="HN2836" s="69"/>
      <c r="HO2836" s="69"/>
      <c r="HP2836" s="69"/>
      <c r="HQ2836" s="69"/>
      <c r="HR2836" s="69"/>
      <c r="HS2836" s="69"/>
      <c r="HT2836" s="69"/>
      <c r="HU2836" s="69"/>
      <c r="HV2836" s="69"/>
      <c r="HW2836" s="69"/>
      <c r="HX2836" s="69"/>
      <c r="HY2836" s="69"/>
      <c r="HZ2836" s="69"/>
      <c r="IA2836" s="69"/>
      <c r="IB2836" s="69"/>
      <c r="IC2836" s="69"/>
      <c r="ID2836" s="69"/>
      <c r="IE2836" s="69"/>
      <c r="IF2836" s="69"/>
      <c r="IG2836" s="69"/>
      <c r="IH2836" s="69"/>
      <c r="II2836" s="69"/>
      <c r="IJ2836" s="69"/>
      <c r="IK2836" s="69"/>
      <c r="IL2836" s="69"/>
      <c r="IM2836" s="69"/>
      <c r="IN2836" s="69"/>
    </row>
    <row r="2837" spans="1:248" s="70" customFormat="1" ht="15.95" customHeight="1" x14ac:dyDescent="0.2">
      <c r="A2837" s="33" t="s">
        <v>1716</v>
      </c>
      <c r="B2837" s="83">
        <v>52510</v>
      </c>
      <c r="C2837" s="34" t="s">
        <v>1722</v>
      </c>
      <c r="D2837" s="314">
        <v>64000</v>
      </c>
      <c r="E2837" s="69"/>
      <c r="F2837" s="69"/>
      <c r="G2837" s="69"/>
      <c r="H2837" s="69"/>
      <c r="I2837" s="69"/>
      <c r="J2837" s="69"/>
      <c r="N2837" s="69"/>
      <c r="O2837" s="69"/>
      <c r="P2837" s="69"/>
      <c r="Q2837" s="69"/>
      <c r="R2837" s="69"/>
      <c r="S2837" s="69"/>
      <c r="T2837" s="69"/>
      <c r="U2837" s="69"/>
      <c r="V2837" s="69"/>
      <c r="W2837" s="69"/>
      <c r="X2837" s="69"/>
      <c r="Y2837" s="69"/>
      <c r="Z2837" s="69"/>
      <c r="AA2837" s="69"/>
      <c r="AB2837" s="69"/>
      <c r="AC2837" s="69"/>
      <c r="AD2837" s="69"/>
      <c r="AE2837" s="69"/>
      <c r="AF2837" s="69"/>
      <c r="AG2837" s="69"/>
      <c r="AH2837" s="69"/>
      <c r="AI2837" s="69"/>
      <c r="AJ2837" s="69"/>
      <c r="AK2837" s="69"/>
      <c r="AL2837" s="69"/>
      <c r="AM2837" s="69"/>
      <c r="AN2837" s="69"/>
      <c r="AO2837" s="69"/>
      <c r="AP2837" s="69"/>
      <c r="AQ2837" s="69"/>
      <c r="AR2837" s="69"/>
      <c r="AS2837" s="69"/>
      <c r="AT2837" s="69"/>
      <c r="AU2837" s="69"/>
      <c r="AV2837" s="69"/>
      <c r="AW2837" s="69"/>
      <c r="AX2837" s="69"/>
      <c r="AY2837" s="69"/>
      <c r="AZ2837" s="69"/>
      <c r="BA2837" s="69"/>
      <c r="BB2837" s="69"/>
      <c r="BC2837" s="69"/>
      <c r="BD2837" s="69"/>
      <c r="BE2837" s="69"/>
      <c r="BF2837" s="69"/>
      <c r="BG2837" s="69"/>
      <c r="BH2837" s="69"/>
      <c r="BI2837" s="69"/>
      <c r="BJ2837" s="69"/>
      <c r="BK2837" s="69"/>
      <c r="BL2837" s="69"/>
      <c r="BM2837" s="69"/>
      <c r="BN2837" s="69"/>
      <c r="BO2837" s="69"/>
      <c r="BP2837" s="69"/>
      <c r="BQ2837" s="69"/>
      <c r="BR2837" s="69"/>
      <c r="BS2837" s="69"/>
      <c r="BT2837" s="69"/>
      <c r="BU2837" s="69"/>
      <c r="BV2837" s="69"/>
      <c r="BW2837" s="69"/>
      <c r="BX2837" s="69"/>
      <c r="BY2837" s="69"/>
      <c r="BZ2837" s="69"/>
      <c r="CA2837" s="69"/>
      <c r="CB2837" s="69"/>
      <c r="CC2837" s="69"/>
      <c r="CD2837" s="69"/>
      <c r="CE2837" s="69"/>
      <c r="CF2837" s="69"/>
      <c r="CG2837" s="69"/>
      <c r="CH2837" s="69"/>
      <c r="CI2837" s="69"/>
      <c r="CJ2837" s="69"/>
      <c r="CK2837" s="69"/>
      <c r="CL2837" s="69"/>
      <c r="CM2837" s="69"/>
      <c r="CN2837" s="69"/>
      <c r="CO2837" s="69"/>
      <c r="CP2837" s="69"/>
      <c r="CQ2837" s="69"/>
      <c r="CR2837" s="69"/>
      <c r="CS2837" s="69"/>
      <c r="CT2837" s="69"/>
      <c r="CU2837" s="69"/>
      <c r="CV2837" s="69"/>
      <c r="CW2837" s="69"/>
      <c r="CX2837" s="69"/>
      <c r="CY2837" s="69"/>
      <c r="CZ2837" s="69"/>
      <c r="DA2837" s="69"/>
      <c r="DB2837" s="69"/>
      <c r="DC2837" s="69"/>
      <c r="DD2837" s="69"/>
      <c r="DE2837" s="69"/>
      <c r="DF2837" s="69"/>
      <c r="DG2837" s="69"/>
      <c r="DH2837" s="69"/>
      <c r="DI2837" s="69"/>
      <c r="DJ2837" s="69"/>
      <c r="DK2837" s="69"/>
      <c r="DL2837" s="69"/>
      <c r="DM2837" s="69"/>
      <c r="DN2837" s="69"/>
      <c r="DO2837" s="69"/>
      <c r="DP2837" s="69"/>
      <c r="DQ2837" s="69"/>
      <c r="DR2837" s="69"/>
      <c r="DS2837" s="69"/>
      <c r="DT2837" s="69"/>
      <c r="DU2837" s="69"/>
      <c r="DV2837" s="69"/>
      <c r="DW2837" s="69"/>
      <c r="DX2837" s="69"/>
      <c r="DY2837" s="69"/>
      <c r="DZ2837" s="69"/>
      <c r="EA2837" s="69"/>
      <c r="EB2837" s="69"/>
      <c r="EC2837" s="69"/>
      <c r="ED2837" s="69"/>
      <c r="EE2837" s="69"/>
      <c r="EF2837" s="69"/>
      <c r="EG2837" s="69"/>
      <c r="EH2837" s="69"/>
      <c r="EI2837" s="69"/>
      <c r="EJ2837" s="69"/>
      <c r="EK2837" s="69"/>
      <c r="EL2837" s="69"/>
      <c r="EM2837" s="69"/>
      <c r="EN2837" s="69"/>
      <c r="EO2837" s="69"/>
      <c r="EP2837" s="69"/>
      <c r="EQ2837" s="69"/>
      <c r="ER2837" s="69"/>
      <c r="ES2837" s="69"/>
      <c r="ET2837" s="69"/>
      <c r="EU2837" s="69"/>
      <c r="EV2837" s="69"/>
      <c r="EW2837" s="69"/>
      <c r="EX2837" s="69"/>
      <c r="EY2837" s="69"/>
      <c r="EZ2837" s="69"/>
      <c r="FA2837" s="69"/>
      <c r="FB2837" s="69"/>
      <c r="FC2837" s="69"/>
      <c r="FD2837" s="69"/>
      <c r="FE2837" s="69"/>
      <c r="FF2837" s="69"/>
      <c r="FG2837" s="69"/>
      <c r="FH2837" s="69"/>
      <c r="FI2837" s="69"/>
      <c r="FJ2837" s="69"/>
      <c r="FK2837" s="69"/>
      <c r="FL2837" s="69"/>
      <c r="FM2837" s="69"/>
      <c r="FN2837" s="69"/>
      <c r="FO2837" s="69"/>
      <c r="FP2837" s="69"/>
      <c r="FQ2837" s="69"/>
      <c r="FR2837" s="69"/>
      <c r="FS2837" s="69"/>
      <c r="FT2837" s="69"/>
      <c r="FU2837" s="69"/>
      <c r="FV2837" s="69"/>
      <c r="FW2837" s="69"/>
      <c r="FX2837" s="69"/>
      <c r="FY2837" s="69"/>
      <c r="FZ2837" s="69"/>
      <c r="GA2837" s="69"/>
      <c r="GB2837" s="69"/>
      <c r="GC2837" s="69"/>
      <c r="GD2837" s="69"/>
      <c r="GE2837" s="69"/>
      <c r="GF2837" s="69"/>
      <c r="GG2837" s="69"/>
      <c r="GH2837" s="69"/>
      <c r="GI2837" s="69"/>
      <c r="GJ2837" s="69"/>
      <c r="GK2837" s="69"/>
      <c r="GL2837" s="69"/>
      <c r="GM2837" s="69"/>
      <c r="GN2837" s="69"/>
      <c r="GO2837" s="69"/>
      <c r="GP2837" s="69"/>
      <c r="GQ2837" s="69"/>
      <c r="GR2837" s="69"/>
      <c r="GS2837" s="69"/>
      <c r="GT2837" s="69"/>
      <c r="GU2837" s="69"/>
      <c r="GV2837" s="69"/>
      <c r="GW2837" s="69"/>
      <c r="GX2837" s="69"/>
      <c r="GY2837" s="69"/>
      <c r="GZ2837" s="69"/>
      <c r="HA2837" s="69"/>
      <c r="HB2837" s="69"/>
      <c r="HC2837" s="69"/>
      <c r="HD2837" s="69"/>
      <c r="HE2837" s="69"/>
      <c r="HF2837" s="69"/>
      <c r="HG2837" s="69"/>
      <c r="HH2837" s="69"/>
      <c r="HI2837" s="69"/>
      <c r="HJ2837" s="69"/>
      <c r="HK2837" s="69"/>
      <c r="HL2837" s="69"/>
      <c r="HM2837" s="69"/>
      <c r="HN2837" s="69"/>
      <c r="HO2837" s="69"/>
      <c r="HP2837" s="69"/>
      <c r="HQ2837" s="69"/>
      <c r="HR2837" s="69"/>
      <c r="HS2837" s="69"/>
      <c r="HT2837" s="69"/>
      <c r="HU2837" s="69"/>
      <c r="HV2837" s="69"/>
      <c r="HW2837" s="69"/>
      <c r="HX2837" s="69"/>
      <c r="HY2837" s="69"/>
      <c r="HZ2837" s="69"/>
      <c r="IA2837" s="69"/>
      <c r="IB2837" s="69"/>
      <c r="IC2837" s="69"/>
      <c r="ID2837" s="69"/>
      <c r="IE2837" s="69"/>
      <c r="IF2837" s="69"/>
      <c r="IG2837" s="69"/>
      <c r="IH2837" s="69"/>
      <c r="II2837" s="69"/>
      <c r="IJ2837" s="69"/>
      <c r="IK2837" s="69"/>
      <c r="IL2837" s="69"/>
      <c r="IM2837" s="69"/>
      <c r="IN2837" s="69"/>
    </row>
    <row r="2838" spans="1:248" s="70" customFormat="1" ht="15.95" customHeight="1" x14ac:dyDescent="0.2">
      <c r="A2838" s="33" t="s">
        <v>1723</v>
      </c>
      <c r="B2838" s="83">
        <v>52511</v>
      </c>
      <c r="C2838" s="34" t="s">
        <v>1724</v>
      </c>
      <c r="D2838" s="314">
        <v>90970</v>
      </c>
      <c r="E2838" s="69"/>
      <c r="F2838" s="69"/>
      <c r="G2838" s="69"/>
      <c r="H2838" s="69"/>
      <c r="I2838" s="69"/>
      <c r="J2838" s="69"/>
      <c r="N2838" s="69"/>
      <c r="O2838" s="69"/>
      <c r="P2838" s="69"/>
      <c r="Q2838" s="69"/>
      <c r="R2838" s="69"/>
      <c r="S2838" s="69"/>
      <c r="T2838" s="69"/>
      <c r="U2838" s="69"/>
      <c r="V2838" s="69"/>
      <c r="W2838" s="69"/>
      <c r="X2838" s="69"/>
      <c r="Y2838" s="69"/>
      <c r="Z2838" s="69"/>
      <c r="AA2838" s="69"/>
      <c r="AB2838" s="69"/>
      <c r="AC2838" s="69"/>
      <c r="AD2838" s="69"/>
      <c r="AE2838" s="69"/>
      <c r="AF2838" s="69"/>
      <c r="AG2838" s="69"/>
      <c r="AH2838" s="69"/>
      <c r="AI2838" s="69"/>
      <c r="AJ2838" s="69"/>
      <c r="AK2838" s="69"/>
      <c r="AL2838" s="69"/>
      <c r="AM2838" s="69"/>
      <c r="AN2838" s="69"/>
      <c r="AO2838" s="69"/>
      <c r="AP2838" s="69"/>
      <c r="AQ2838" s="69"/>
      <c r="AR2838" s="69"/>
      <c r="AS2838" s="69"/>
      <c r="AT2838" s="69"/>
      <c r="AU2838" s="69"/>
      <c r="AV2838" s="69"/>
      <c r="AW2838" s="69"/>
      <c r="AX2838" s="69"/>
      <c r="AY2838" s="69"/>
      <c r="AZ2838" s="69"/>
      <c r="BA2838" s="69"/>
      <c r="BB2838" s="69"/>
      <c r="BC2838" s="69"/>
      <c r="BD2838" s="69"/>
      <c r="BE2838" s="69"/>
      <c r="BF2838" s="69"/>
      <c r="BG2838" s="69"/>
      <c r="BH2838" s="69"/>
      <c r="BI2838" s="69"/>
      <c r="BJ2838" s="69"/>
      <c r="BK2838" s="69"/>
      <c r="BL2838" s="69"/>
      <c r="BM2838" s="69"/>
      <c r="BN2838" s="69"/>
      <c r="BO2838" s="69"/>
      <c r="BP2838" s="69"/>
      <c r="BQ2838" s="69"/>
      <c r="BR2838" s="69"/>
      <c r="BS2838" s="69"/>
      <c r="BT2838" s="69"/>
      <c r="BU2838" s="69"/>
      <c r="BV2838" s="69"/>
      <c r="BW2838" s="69"/>
      <c r="BX2838" s="69"/>
      <c r="BY2838" s="69"/>
      <c r="BZ2838" s="69"/>
      <c r="CA2838" s="69"/>
      <c r="CB2838" s="69"/>
      <c r="CC2838" s="69"/>
      <c r="CD2838" s="69"/>
      <c r="CE2838" s="69"/>
      <c r="CF2838" s="69"/>
      <c r="CG2838" s="69"/>
      <c r="CH2838" s="69"/>
      <c r="CI2838" s="69"/>
      <c r="CJ2838" s="69"/>
      <c r="CK2838" s="69"/>
      <c r="CL2838" s="69"/>
      <c r="CM2838" s="69"/>
      <c r="CN2838" s="69"/>
      <c r="CO2838" s="69"/>
      <c r="CP2838" s="69"/>
      <c r="CQ2838" s="69"/>
      <c r="CR2838" s="69"/>
      <c r="CS2838" s="69"/>
      <c r="CT2838" s="69"/>
      <c r="CU2838" s="69"/>
      <c r="CV2838" s="69"/>
      <c r="CW2838" s="69"/>
      <c r="CX2838" s="69"/>
      <c r="CY2838" s="69"/>
      <c r="CZ2838" s="69"/>
      <c r="DA2838" s="69"/>
      <c r="DB2838" s="69"/>
      <c r="DC2838" s="69"/>
      <c r="DD2838" s="69"/>
      <c r="DE2838" s="69"/>
      <c r="DF2838" s="69"/>
      <c r="DG2838" s="69"/>
      <c r="DH2838" s="69"/>
      <c r="DI2838" s="69"/>
      <c r="DJ2838" s="69"/>
      <c r="DK2838" s="69"/>
      <c r="DL2838" s="69"/>
      <c r="DM2838" s="69"/>
      <c r="DN2838" s="69"/>
      <c r="DO2838" s="69"/>
      <c r="DP2838" s="69"/>
      <c r="DQ2838" s="69"/>
      <c r="DR2838" s="69"/>
      <c r="DS2838" s="69"/>
      <c r="DT2838" s="69"/>
      <c r="DU2838" s="69"/>
      <c r="DV2838" s="69"/>
      <c r="DW2838" s="69"/>
      <c r="DX2838" s="69"/>
      <c r="DY2838" s="69"/>
      <c r="DZ2838" s="69"/>
      <c r="EA2838" s="69"/>
      <c r="EB2838" s="69"/>
      <c r="EC2838" s="69"/>
      <c r="ED2838" s="69"/>
      <c r="EE2838" s="69"/>
      <c r="EF2838" s="69"/>
      <c r="EG2838" s="69"/>
      <c r="EH2838" s="69"/>
      <c r="EI2838" s="69"/>
      <c r="EJ2838" s="69"/>
      <c r="EK2838" s="69"/>
      <c r="EL2838" s="69"/>
      <c r="EM2838" s="69"/>
      <c r="EN2838" s="69"/>
      <c r="EO2838" s="69"/>
      <c r="EP2838" s="69"/>
      <c r="EQ2838" s="69"/>
      <c r="ER2838" s="69"/>
      <c r="ES2838" s="69"/>
      <c r="ET2838" s="69"/>
      <c r="EU2838" s="69"/>
      <c r="EV2838" s="69"/>
      <c r="EW2838" s="69"/>
      <c r="EX2838" s="69"/>
      <c r="EY2838" s="69"/>
      <c r="EZ2838" s="69"/>
      <c r="FA2838" s="69"/>
      <c r="FB2838" s="69"/>
      <c r="FC2838" s="69"/>
      <c r="FD2838" s="69"/>
      <c r="FE2838" s="69"/>
      <c r="FF2838" s="69"/>
      <c r="FG2838" s="69"/>
      <c r="FH2838" s="69"/>
      <c r="FI2838" s="69"/>
      <c r="FJ2838" s="69"/>
      <c r="FK2838" s="69"/>
      <c r="FL2838" s="69"/>
      <c r="FM2838" s="69"/>
      <c r="FN2838" s="69"/>
      <c r="FO2838" s="69"/>
      <c r="FP2838" s="69"/>
      <c r="FQ2838" s="69"/>
      <c r="FR2838" s="69"/>
      <c r="FS2838" s="69"/>
      <c r="FT2838" s="69"/>
      <c r="FU2838" s="69"/>
      <c r="FV2838" s="69"/>
      <c r="FW2838" s="69"/>
      <c r="FX2838" s="69"/>
      <c r="FY2838" s="69"/>
      <c r="FZ2838" s="69"/>
      <c r="GA2838" s="69"/>
      <c r="GB2838" s="69"/>
      <c r="GC2838" s="69"/>
      <c r="GD2838" s="69"/>
      <c r="GE2838" s="69"/>
      <c r="GF2838" s="69"/>
      <c r="GG2838" s="69"/>
      <c r="GH2838" s="69"/>
      <c r="GI2838" s="69"/>
      <c r="GJ2838" s="69"/>
      <c r="GK2838" s="69"/>
      <c r="GL2838" s="69"/>
      <c r="GM2838" s="69"/>
      <c r="GN2838" s="69"/>
      <c r="GO2838" s="69"/>
      <c r="GP2838" s="69"/>
      <c r="GQ2838" s="69"/>
      <c r="GR2838" s="69"/>
      <c r="GS2838" s="69"/>
      <c r="GT2838" s="69"/>
      <c r="GU2838" s="69"/>
      <c r="GV2838" s="69"/>
      <c r="GW2838" s="69"/>
      <c r="GX2838" s="69"/>
      <c r="GY2838" s="69"/>
      <c r="GZ2838" s="69"/>
      <c r="HA2838" s="69"/>
      <c r="HB2838" s="69"/>
      <c r="HC2838" s="69"/>
      <c r="HD2838" s="69"/>
      <c r="HE2838" s="69"/>
      <c r="HF2838" s="69"/>
      <c r="HG2838" s="69"/>
      <c r="HH2838" s="69"/>
      <c r="HI2838" s="69"/>
      <c r="HJ2838" s="69"/>
      <c r="HK2838" s="69"/>
      <c r="HL2838" s="69"/>
      <c r="HM2838" s="69"/>
      <c r="HN2838" s="69"/>
      <c r="HO2838" s="69"/>
      <c r="HP2838" s="69"/>
      <c r="HQ2838" s="69"/>
      <c r="HR2838" s="69"/>
      <c r="HS2838" s="69"/>
      <c r="HT2838" s="69"/>
      <c r="HU2838" s="69"/>
      <c r="HV2838" s="69"/>
      <c r="HW2838" s="69"/>
      <c r="HX2838" s="69"/>
      <c r="HY2838" s="69"/>
      <c r="HZ2838" s="69"/>
      <c r="IA2838" s="69"/>
      <c r="IB2838" s="69"/>
      <c r="IC2838" s="69"/>
      <c r="ID2838" s="69"/>
      <c r="IE2838" s="69"/>
      <c r="IF2838" s="69"/>
      <c r="IG2838" s="69"/>
      <c r="IH2838" s="69"/>
      <c r="II2838" s="69"/>
      <c r="IJ2838" s="69"/>
      <c r="IK2838" s="69"/>
      <c r="IL2838" s="69"/>
      <c r="IM2838" s="69"/>
      <c r="IN2838" s="69"/>
    </row>
    <row r="2839" spans="1:248" s="70" customFormat="1" ht="15.95" customHeight="1" x14ac:dyDescent="0.2">
      <c r="A2839" s="33" t="s">
        <v>1723</v>
      </c>
      <c r="B2839" s="83">
        <v>52512</v>
      </c>
      <c r="C2839" s="34" t="s">
        <v>1725</v>
      </c>
      <c r="D2839" s="314">
        <v>90200</v>
      </c>
      <c r="E2839" s="69"/>
      <c r="F2839" s="69"/>
      <c r="G2839" s="69"/>
      <c r="H2839" s="69"/>
      <c r="I2839" s="69"/>
      <c r="J2839" s="69"/>
      <c r="N2839" s="69"/>
      <c r="O2839" s="69"/>
      <c r="P2839" s="69"/>
      <c r="Q2839" s="69"/>
      <c r="R2839" s="69"/>
      <c r="S2839" s="69"/>
      <c r="T2839" s="69"/>
      <c r="U2839" s="69"/>
      <c r="V2839" s="69"/>
      <c r="W2839" s="69"/>
      <c r="X2839" s="69"/>
      <c r="Y2839" s="69"/>
      <c r="Z2839" s="69"/>
      <c r="AA2839" s="69"/>
      <c r="AB2839" s="69"/>
      <c r="AC2839" s="69"/>
      <c r="AD2839" s="69"/>
      <c r="AE2839" s="69"/>
      <c r="AF2839" s="69"/>
      <c r="AG2839" s="69"/>
      <c r="AH2839" s="69"/>
      <c r="AI2839" s="69"/>
      <c r="AJ2839" s="69"/>
      <c r="AK2839" s="69"/>
      <c r="AL2839" s="69"/>
      <c r="AM2839" s="69"/>
      <c r="AN2839" s="69"/>
      <c r="AO2839" s="69"/>
      <c r="AP2839" s="69"/>
      <c r="AQ2839" s="69"/>
      <c r="AR2839" s="69"/>
      <c r="AS2839" s="69"/>
      <c r="AT2839" s="69"/>
      <c r="AU2839" s="69"/>
      <c r="AV2839" s="69"/>
      <c r="AW2839" s="69"/>
      <c r="AX2839" s="69"/>
      <c r="AY2839" s="69"/>
      <c r="AZ2839" s="69"/>
      <c r="BA2839" s="69"/>
      <c r="BB2839" s="69"/>
      <c r="BC2839" s="69"/>
      <c r="BD2839" s="69"/>
      <c r="BE2839" s="69"/>
      <c r="BF2839" s="69"/>
      <c r="BG2839" s="69"/>
      <c r="BH2839" s="69"/>
      <c r="BI2839" s="69"/>
      <c r="BJ2839" s="69"/>
      <c r="BK2839" s="69"/>
      <c r="BL2839" s="69"/>
      <c r="BM2839" s="69"/>
      <c r="BN2839" s="69"/>
      <c r="BO2839" s="69"/>
      <c r="BP2839" s="69"/>
      <c r="BQ2839" s="69"/>
      <c r="BR2839" s="69"/>
      <c r="BS2839" s="69"/>
      <c r="BT2839" s="69"/>
      <c r="BU2839" s="69"/>
      <c r="BV2839" s="69"/>
      <c r="BW2839" s="69"/>
      <c r="BX2839" s="69"/>
      <c r="BY2839" s="69"/>
      <c r="BZ2839" s="69"/>
      <c r="CA2839" s="69"/>
      <c r="CB2839" s="69"/>
      <c r="CC2839" s="69"/>
      <c r="CD2839" s="69"/>
      <c r="CE2839" s="69"/>
      <c r="CF2839" s="69"/>
      <c r="CG2839" s="69"/>
      <c r="CH2839" s="69"/>
      <c r="CI2839" s="69"/>
      <c r="CJ2839" s="69"/>
      <c r="CK2839" s="69"/>
      <c r="CL2839" s="69"/>
      <c r="CM2839" s="69"/>
      <c r="CN2839" s="69"/>
      <c r="CO2839" s="69"/>
      <c r="CP2839" s="69"/>
      <c r="CQ2839" s="69"/>
      <c r="CR2839" s="69"/>
      <c r="CS2839" s="69"/>
      <c r="CT2839" s="69"/>
      <c r="CU2839" s="69"/>
      <c r="CV2839" s="69"/>
      <c r="CW2839" s="69"/>
      <c r="CX2839" s="69"/>
      <c r="CY2839" s="69"/>
      <c r="CZ2839" s="69"/>
      <c r="DA2839" s="69"/>
      <c r="DB2839" s="69"/>
      <c r="DC2839" s="69"/>
      <c r="DD2839" s="69"/>
      <c r="DE2839" s="69"/>
      <c r="DF2839" s="69"/>
      <c r="DG2839" s="69"/>
      <c r="DH2839" s="69"/>
      <c r="DI2839" s="69"/>
      <c r="DJ2839" s="69"/>
      <c r="DK2839" s="69"/>
      <c r="DL2839" s="69"/>
      <c r="DM2839" s="69"/>
      <c r="DN2839" s="69"/>
      <c r="DO2839" s="69"/>
      <c r="DP2839" s="69"/>
      <c r="DQ2839" s="69"/>
      <c r="DR2839" s="69"/>
      <c r="DS2839" s="69"/>
      <c r="DT2839" s="69"/>
      <c r="DU2839" s="69"/>
      <c r="DV2839" s="69"/>
      <c r="DW2839" s="69"/>
      <c r="DX2839" s="69"/>
      <c r="DY2839" s="69"/>
      <c r="DZ2839" s="69"/>
      <c r="EA2839" s="69"/>
      <c r="EB2839" s="69"/>
      <c r="EC2839" s="69"/>
      <c r="ED2839" s="69"/>
      <c r="EE2839" s="69"/>
      <c r="EF2839" s="69"/>
      <c r="EG2839" s="69"/>
      <c r="EH2839" s="69"/>
      <c r="EI2839" s="69"/>
      <c r="EJ2839" s="69"/>
      <c r="EK2839" s="69"/>
      <c r="EL2839" s="69"/>
      <c r="EM2839" s="69"/>
      <c r="EN2839" s="69"/>
      <c r="EO2839" s="69"/>
      <c r="EP2839" s="69"/>
      <c r="EQ2839" s="69"/>
      <c r="ER2839" s="69"/>
      <c r="ES2839" s="69"/>
      <c r="ET2839" s="69"/>
      <c r="EU2839" s="69"/>
      <c r="EV2839" s="69"/>
      <c r="EW2839" s="69"/>
      <c r="EX2839" s="69"/>
      <c r="EY2839" s="69"/>
      <c r="EZ2839" s="69"/>
      <c r="FA2839" s="69"/>
      <c r="FB2839" s="69"/>
      <c r="FC2839" s="69"/>
      <c r="FD2839" s="69"/>
      <c r="FE2839" s="69"/>
      <c r="FF2839" s="69"/>
      <c r="FG2839" s="69"/>
      <c r="FH2839" s="69"/>
      <c r="FI2839" s="69"/>
      <c r="FJ2839" s="69"/>
      <c r="FK2839" s="69"/>
      <c r="FL2839" s="69"/>
      <c r="FM2839" s="69"/>
      <c r="FN2839" s="69"/>
      <c r="FO2839" s="69"/>
      <c r="FP2839" s="69"/>
      <c r="FQ2839" s="69"/>
      <c r="FR2839" s="69"/>
      <c r="FS2839" s="69"/>
      <c r="FT2839" s="69"/>
      <c r="FU2839" s="69"/>
      <c r="FV2839" s="69"/>
      <c r="FW2839" s="69"/>
      <c r="FX2839" s="69"/>
      <c r="FY2839" s="69"/>
      <c r="FZ2839" s="69"/>
      <c r="GA2839" s="69"/>
      <c r="GB2839" s="69"/>
      <c r="GC2839" s="69"/>
      <c r="GD2839" s="69"/>
      <c r="GE2839" s="69"/>
      <c r="GF2839" s="69"/>
      <c r="GG2839" s="69"/>
      <c r="GH2839" s="69"/>
      <c r="GI2839" s="69"/>
      <c r="GJ2839" s="69"/>
      <c r="GK2839" s="69"/>
      <c r="GL2839" s="69"/>
      <c r="GM2839" s="69"/>
      <c r="GN2839" s="69"/>
      <c r="GO2839" s="69"/>
      <c r="GP2839" s="69"/>
      <c r="GQ2839" s="69"/>
      <c r="GR2839" s="69"/>
      <c r="GS2839" s="69"/>
      <c r="GT2839" s="69"/>
      <c r="GU2839" s="69"/>
      <c r="GV2839" s="69"/>
      <c r="GW2839" s="69"/>
      <c r="GX2839" s="69"/>
      <c r="GY2839" s="69"/>
      <c r="GZ2839" s="69"/>
      <c r="HA2839" s="69"/>
      <c r="HB2839" s="69"/>
      <c r="HC2839" s="69"/>
      <c r="HD2839" s="69"/>
      <c r="HE2839" s="69"/>
      <c r="HF2839" s="69"/>
      <c r="HG2839" s="69"/>
      <c r="HH2839" s="69"/>
      <c r="HI2839" s="69"/>
      <c r="HJ2839" s="69"/>
      <c r="HK2839" s="69"/>
      <c r="HL2839" s="69"/>
      <c r="HM2839" s="69"/>
      <c r="HN2839" s="69"/>
      <c r="HO2839" s="69"/>
      <c r="HP2839" s="69"/>
      <c r="HQ2839" s="69"/>
      <c r="HR2839" s="69"/>
      <c r="HS2839" s="69"/>
      <c r="HT2839" s="69"/>
      <c r="HU2839" s="69"/>
      <c r="HV2839" s="69"/>
      <c r="HW2839" s="69"/>
      <c r="HX2839" s="69"/>
      <c r="HY2839" s="69"/>
      <c r="HZ2839" s="69"/>
      <c r="IA2839" s="69"/>
      <c r="IB2839" s="69"/>
      <c r="IC2839" s="69"/>
      <c r="ID2839" s="69"/>
      <c r="IE2839" s="69"/>
      <c r="IF2839" s="69"/>
      <c r="IG2839" s="69"/>
      <c r="IH2839" s="69"/>
      <c r="II2839" s="69"/>
      <c r="IJ2839" s="69"/>
      <c r="IK2839" s="69"/>
      <c r="IL2839" s="69"/>
      <c r="IM2839" s="69"/>
      <c r="IN2839" s="69"/>
    </row>
    <row r="2840" spans="1:248" s="70" customFormat="1" ht="15.95" customHeight="1" x14ac:dyDescent="0.2">
      <c r="A2840" s="33" t="s">
        <v>1723</v>
      </c>
      <c r="B2840" s="83">
        <v>52513</v>
      </c>
      <c r="C2840" s="34" t="s">
        <v>1726</v>
      </c>
      <c r="D2840" s="314">
        <v>80300</v>
      </c>
      <c r="E2840" s="69"/>
      <c r="F2840" s="69"/>
      <c r="G2840" s="69"/>
      <c r="H2840" s="69"/>
      <c r="I2840" s="69"/>
      <c r="J2840" s="69"/>
      <c r="N2840" s="69"/>
      <c r="O2840" s="69"/>
      <c r="P2840" s="69"/>
      <c r="Q2840" s="69"/>
      <c r="R2840" s="69"/>
      <c r="S2840" s="69"/>
      <c r="T2840" s="69"/>
      <c r="U2840" s="69"/>
      <c r="V2840" s="69"/>
      <c r="W2840" s="69"/>
      <c r="X2840" s="69"/>
      <c r="Y2840" s="69"/>
      <c r="Z2840" s="69"/>
      <c r="AA2840" s="69"/>
      <c r="AB2840" s="69"/>
      <c r="AC2840" s="69"/>
      <c r="AD2840" s="69"/>
      <c r="AE2840" s="69"/>
      <c r="AF2840" s="69"/>
      <c r="AG2840" s="69"/>
      <c r="AH2840" s="69"/>
      <c r="AI2840" s="69"/>
      <c r="AJ2840" s="69"/>
      <c r="AK2840" s="69"/>
      <c r="AL2840" s="69"/>
      <c r="AM2840" s="69"/>
      <c r="AN2840" s="69"/>
      <c r="AO2840" s="69"/>
      <c r="AP2840" s="69"/>
      <c r="AQ2840" s="69"/>
      <c r="AR2840" s="69"/>
      <c r="AS2840" s="69"/>
      <c r="AT2840" s="69"/>
      <c r="AU2840" s="69"/>
      <c r="AV2840" s="69"/>
      <c r="AW2840" s="69"/>
      <c r="AX2840" s="69"/>
      <c r="AY2840" s="69"/>
      <c r="AZ2840" s="69"/>
      <c r="BA2840" s="69"/>
      <c r="BB2840" s="69"/>
      <c r="BC2840" s="69"/>
      <c r="BD2840" s="69"/>
      <c r="BE2840" s="69"/>
      <c r="BF2840" s="69"/>
      <c r="BG2840" s="69"/>
      <c r="BH2840" s="69"/>
      <c r="BI2840" s="69"/>
      <c r="BJ2840" s="69"/>
      <c r="BK2840" s="69"/>
      <c r="BL2840" s="69"/>
      <c r="BM2840" s="69"/>
      <c r="BN2840" s="69"/>
      <c r="BO2840" s="69"/>
      <c r="BP2840" s="69"/>
      <c r="BQ2840" s="69"/>
      <c r="BR2840" s="69"/>
      <c r="BS2840" s="69"/>
      <c r="BT2840" s="69"/>
      <c r="BU2840" s="69"/>
      <c r="BV2840" s="69"/>
      <c r="BW2840" s="69"/>
      <c r="BX2840" s="69"/>
      <c r="BY2840" s="69"/>
      <c r="BZ2840" s="69"/>
      <c r="CA2840" s="69"/>
      <c r="CB2840" s="69"/>
      <c r="CC2840" s="69"/>
      <c r="CD2840" s="69"/>
      <c r="CE2840" s="69"/>
      <c r="CF2840" s="69"/>
      <c r="CG2840" s="69"/>
      <c r="CH2840" s="69"/>
      <c r="CI2840" s="69"/>
      <c r="CJ2840" s="69"/>
      <c r="CK2840" s="69"/>
      <c r="CL2840" s="69"/>
      <c r="CM2840" s="69"/>
      <c r="CN2840" s="69"/>
      <c r="CO2840" s="69"/>
      <c r="CP2840" s="69"/>
      <c r="CQ2840" s="69"/>
      <c r="CR2840" s="69"/>
      <c r="CS2840" s="69"/>
      <c r="CT2840" s="69"/>
      <c r="CU2840" s="69"/>
      <c r="CV2840" s="69"/>
      <c r="CW2840" s="69"/>
      <c r="CX2840" s="69"/>
      <c r="CY2840" s="69"/>
      <c r="CZ2840" s="69"/>
      <c r="DA2840" s="69"/>
      <c r="DB2840" s="69"/>
      <c r="DC2840" s="69"/>
      <c r="DD2840" s="69"/>
      <c r="DE2840" s="69"/>
      <c r="DF2840" s="69"/>
      <c r="DG2840" s="69"/>
      <c r="DH2840" s="69"/>
      <c r="DI2840" s="69"/>
      <c r="DJ2840" s="69"/>
      <c r="DK2840" s="69"/>
      <c r="DL2840" s="69"/>
      <c r="DM2840" s="69"/>
      <c r="DN2840" s="69"/>
      <c r="DO2840" s="69"/>
      <c r="DP2840" s="69"/>
      <c r="DQ2840" s="69"/>
      <c r="DR2840" s="69"/>
      <c r="DS2840" s="69"/>
      <c r="DT2840" s="69"/>
      <c r="DU2840" s="69"/>
      <c r="DV2840" s="69"/>
      <c r="DW2840" s="69"/>
      <c r="DX2840" s="69"/>
      <c r="DY2840" s="69"/>
      <c r="DZ2840" s="69"/>
      <c r="EA2840" s="69"/>
      <c r="EB2840" s="69"/>
      <c r="EC2840" s="69"/>
      <c r="ED2840" s="69"/>
      <c r="EE2840" s="69"/>
      <c r="EF2840" s="69"/>
      <c r="EG2840" s="69"/>
      <c r="EH2840" s="69"/>
      <c r="EI2840" s="69"/>
      <c r="EJ2840" s="69"/>
      <c r="EK2840" s="69"/>
      <c r="EL2840" s="69"/>
      <c r="EM2840" s="69"/>
      <c r="EN2840" s="69"/>
      <c r="EO2840" s="69"/>
      <c r="EP2840" s="69"/>
      <c r="EQ2840" s="69"/>
      <c r="ER2840" s="69"/>
      <c r="ES2840" s="69"/>
      <c r="ET2840" s="69"/>
      <c r="EU2840" s="69"/>
      <c r="EV2840" s="69"/>
      <c r="EW2840" s="69"/>
      <c r="EX2840" s="69"/>
      <c r="EY2840" s="69"/>
      <c r="EZ2840" s="69"/>
      <c r="FA2840" s="69"/>
      <c r="FB2840" s="69"/>
      <c r="FC2840" s="69"/>
      <c r="FD2840" s="69"/>
      <c r="FE2840" s="69"/>
      <c r="FF2840" s="69"/>
      <c r="FG2840" s="69"/>
      <c r="FH2840" s="69"/>
      <c r="FI2840" s="69"/>
      <c r="FJ2840" s="69"/>
      <c r="FK2840" s="69"/>
      <c r="FL2840" s="69"/>
      <c r="FM2840" s="69"/>
      <c r="FN2840" s="69"/>
      <c r="FO2840" s="69"/>
      <c r="FP2840" s="69"/>
      <c r="FQ2840" s="69"/>
      <c r="FR2840" s="69"/>
      <c r="FS2840" s="69"/>
      <c r="FT2840" s="69"/>
      <c r="FU2840" s="69"/>
      <c r="FV2840" s="69"/>
      <c r="FW2840" s="69"/>
      <c r="FX2840" s="69"/>
      <c r="FY2840" s="69"/>
      <c r="FZ2840" s="69"/>
      <c r="GA2840" s="69"/>
      <c r="GB2840" s="69"/>
      <c r="GC2840" s="69"/>
      <c r="GD2840" s="69"/>
      <c r="GE2840" s="69"/>
      <c r="GF2840" s="69"/>
      <c r="GG2840" s="69"/>
      <c r="GH2840" s="69"/>
      <c r="GI2840" s="69"/>
      <c r="GJ2840" s="69"/>
      <c r="GK2840" s="69"/>
      <c r="GL2840" s="69"/>
      <c r="GM2840" s="69"/>
      <c r="GN2840" s="69"/>
      <c r="GO2840" s="69"/>
      <c r="GP2840" s="69"/>
      <c r="GQ2840" s="69"/>
      <c r="GR2840" s="69"/>
      <c r="GS2840" s="69"/>
      <c r="GT2840" s="69"/>
      <c r="GU2840" s="69"/>
      <c r="GV2840" s="69"/>
      <c r="GW2840" s="69"/>
      <c r="GX2840" s="69"/>
      <c r="GY2840" s="69"/>
      <c r="GZ2840" s="69"/>
      <c r="HA2840" s="69"/>
      <c r="HB2840" s="69"/>
      <c r="HC2840" s="69"/>
      <c r="HD2840" s="69"/>
      <c r="HE2840" s="69"/>
      <c r="HF2840" s="69"/>
      <c r="HG2840" s="69"/>
      <c r="HH2840" s="69"/>
      <c r="HI2840" s="69"/>
      <c r="HJ2840" s="69"/>
      <c r="HK2840" s="69"/>
      <c r="HL2840" s="69"/>
      <c r="HM2840" s="69"/>
      <c r="HN2840" s="69"/>
      <c r="HO2840" s="69"/>
      <c r="HP2840" s="69"/>
      <c r="HQ2840" s="69"/>
      <c r="HR2840" s="69"/>
      <c r="HS2840" s="69"/>
      <c r="HT2840" s="69"/>
      <c r="HU2840" s="69"/>
      <c r="HV2840" s="69"/>
      <c r="HW2840" s="69"/>
      <c r="HX2840" s="69"/>
      <c r="HY2840" s="69"/>
      <c r="HZ2840" s="69"/>
      <c r="IA2840" s="69"/>
      <c r="IB2840" s="69"/>
      <c r="IC2840" s="69"/>
      <c r="ID2840" s="69"/>
      <c r="IE2840" s="69"/>
      <c r="IF2840" s="69"/>
      <c r="IG2840" s="69"/>
      <c r="IH2840" s="69"/>
      <c r="II2840" s="69"/>
      <c r="IJ2840" s="69"/>
      <c r="IK2840" s="69"/>
      <c r="IL2840" s="69"/>
      <c r="IM2840" s="69"/>
      <c r="IN2840" s="69"/>
    </row>
    <row r="2841" spans="1:248" s="70" customFormat="1" ht="15.95" customHeight="1" x14ac:dyDescent="0.2">
      <c r="A2841" s="33" t="s">
        <v>1723</v>
      </c>
      <c r="B2841" s="83">
        <v>52514</v>
      </c>
      <c r="C2841" s="34" t="s">
        <v>1727</v>
      </c>
      <c r="D2841" s="314">
        <v>89880</v>
      </c>
      <c r="E2841" s="69"/>
      <c r="F2841" s="69"/>
      <c r="G2841" s="69"/>
      <c r="H2841" s="69"/>
      <c r="I2841" s="69"/>
      <c r="J2841" s="69"/>
      <c r="N2841" s="69"/>
      <c r="O2841" s="69"/>
      <c r="P2841" s="69"/>
      <c r="Q2841" s="69"/>
      <c r="R2841" s="69"/>
      <c r="S2841" s="69"/>
      <c r="T2841" s="69"/>
      <c r="U2841" s="69"/>
      <c r="V2841" s="69"/>
      <c r="W2841" s="69"/>
      <c r="X2841" s="69"/>
      <c r="Y2841" s="69"/>
      <c r="Z2841" s="69"/>
      <c r="AA2841" s="69"/>
      <c r="AB2841" s="69"/>
      <c r="AC2841" s="69"/>
      <c r="AD2841" s="69"/>
      <c r="AE2841" s="69"/>
      <c r="AF2841" s="69"/>
      <c r="AG2841" s="69"/>
      <c r="AH2841" s="69"/>
      <c r="AI2841" s="69"/>
      <c r="AJ2841" s="69"/>
      <c r="AK2841" s="69"/>
      <c r="AL2841" s="69"/>
      <c r="AM2841" s="69"/>
      <c r="AN2841" s="69"/>
      <c r="AO2841" s="69"/>
      <c r="AP2841" s="69"/>
      <c r="AQ2841" s="69"/>
      <c r="AR2841" s="69"/>
      <c r="AS2841" s="69"/>
      <c r="AT2841" s="69"/>
      <c r="AU2841" s="69"/>
      <c r="AV2841" s="69"/>
      <c r="AW2841" s="69"/>
      <c r="AX2841" s="69"/>
      <c r="AY2841" s="69"/>
      <c r="AZ2841" s="69"/>
      <c r="BA2841" s="69"/>
      <c r="BB2841" s="69"/>
      <c r="BC2841" s="69"/>
      <c r="BD2841" s="69"/>
      <c r="BE2841" s="69"/>
      <c r="BF2841" s="69"/>
      <c r="BG2841" s="69"/>
      <c r="BH2841" s="69"/>
      <c r="BI2841" s="69"/>
      <c r="BJ2841" s="69"/>
      <c r="BK2841" s="69"/>
      <c r="BL2841" s="69"/>
      <c r="BM2841" s="69"/>
      <c r="BN2841" s="69"/>
      <c r="BO2841" s="69"/>
      <c r="BP2841" s="69"/>
      <c r="BQ2841" s="69"/>
      <c r="BR2841" s="69"/>
      <c r="BS2841" s="69"/>
      <c r="BT2841" s="69"/>
      <c r="BU2841" s="69"/>
      <c r="BV2841" s="69"/>
      <c r="BW2841" s="69"/>
      <c r="BX2841" s="69"/>
      <c r="BY2841" s="69"/>
      <c r="BZ2841" s="69"/>
      <c r="CA2841" s="69"/>
      <c r="CB2841" s="69"/>
      <c r="CC2841" s="69"/>
      <c r="CD2841" s="69"/>
      <c r="CE2841" s="69"/>
      <c r="CF2841" s="69"/>
      <c r="CG2841" s="69"/>
      <c r="CH2841" s="69"/>
      <c r="CI2841" s="69"/>
      <c r="CJ2841" s="69"/>
      <c r="CK2841" s="69"/>
      <c r="CL2841" s="69"/>
      <c r="CM2841" s="69"/>
      <c r="CN2841" s="69"/>
      <c r="CO2841" s="69"/>
      <c r="CP2841" s="69"/>
      <c r="CQ2841" s="69"/>
      <c r="CR2841" s="69"/>
      <c r="CS2841" s="69"/>
      <c r="CT2841" s="69"/>
      <c r="CU2841" s="69"/>
      <c r="CV2841" s="69"/>
      <c r="CW2841" s="69"/>
      <c r="CX2841" s="69"/>
      <c r="CY2841" s="69"/>
      <c r="CZ2841" s="69"/>
      <c r="DA2841" s="69"/>
      <c r="DB2841" s="69"/>
      <c r="DC2841" s="69"/>
      <c r="DD2841" s="69"/>
      <c r="DE2841" s="69"/>
      <c r="DF2841" s="69"/>
      <c r="DG2841" s="69"/>
      <c r="DH2841" s="69"/>
      <c r="DI2841" s="69"/>
      <c r="DJ2841" s="69"/>
      <c r="DK2841" s="69"/>
      <c r="DL2841" s="69"/>
      <c r="DM2841" s="69"/>
      <c r="DN2841" s="69"/>
      <c r="DO2841" s="69"/>
      <c r="DP2841" s="69"/>
      <c r="DQ2841" s="69"/>
      <c r="DR2841" s="69"/>
      <c r="DS2841" s="69"/>
      <c r="DT2841" s="69"/>
      <c r="DU2841" s="69"/>
      <c r="DV2841" s="69"/>
      <c r="DW2841" s="69"/>
      <c r="DX2841" s="69"/>
      <c r="DY2841" s="69"/>
      <c r="DZ2841" s="69"/>
      <c r="EA2841" s="69"/>
      <c r="EB2841" s="69"/>
      <c r="EC2841" s="69"/>
      <c r="ED2841" s="69"/>
      <c r="EE2841" s="69"/>
      <c r="EF2841" s="69"/>
      <c r="EG2841" s="69"/>
      <c r="EH2841" s="69"/>
      <c r="EI2841" s="69"/>
      <c r="EJ2841" s="69"/>
      <c r="EK2841" s="69"/>
      <c r="EL2841" s="69"/>
      <c r="EM2841" s="69"/>
      <c r="EN2841" s="69"/>
      <c r="EO2841" s="69"/>
      <c r="EP2841" s="69"/>
      <c r="EQ2841" s="69"/>
      <c r="ER2841" s="69"/>
      <c r="ES2841" s="69"/>
      <c r="ET2841" s="69"/>
      <c r="EU2841" s="69"/>
      <c r="EV2841" s="69"/>
      <c r="EW2841" s="69"/>
      <c r="EX2841" s="69"/>
      <c r="EY2841" s="69"/>
      <c r="EZ2841" s="69"/>
      <c r="FA2841" s="69"/>
      <c r="FB2841" s="69"/>
      <c r="FC2841" s="69"/>
      <c r="FD2841" s="69"/>
      <c r="FE2841" s="69"/>
      <c r="FF2841" s="69"/>
      <c r="FG2841" s="69"/>
      <c r="FH2841" s="69"/>
      <c r="FI2841" s="69"/>
      <c r="FJ2841" s="69"/>
      <c r="FK2841" s="69"/>
      <c r="FL2841" s="69"/>
      <c r="FM2841" s="69"/>
      <c r="FN2841" s="69"/>
      <c r="FO2841" s="69"/>
      <c r="FP2841" s="69"/>
      <c r="FQ2841" s="69"/>
      <c r="FR2841" s="69"/>
      <c r="FS2841" s="69"/>
      <c r="FT2841" s="69"/>
      <c r="FU2841" s="69"/>
      <c r="FV2841" s="69"/>
      <c r="FW2841" s="69"/>
      <c r="FX2841" s="69"/>
      <c r="FY2841" s="69"/>
      <c r="FZ2841" s="69"/>
      <c r="GA2841" s="69"/>
      <c r="GB2841" s="69"/>
      <c r="GC2841" s="69"/>
      <c r="GD2841" s="69"/>
      <c r="GE2841" s="69"/>
      <c r="GF2841" s="69"/>
      <c r="GG2841" s="69"/>
      <c r="GH2841" s="69"/>
      <c r="GI2841" s="69"/>
      <c r="GJ2841" s="69"/>
      <c r="GK2841" s="69"/>
      <c r="GL2841" s="69"/>
      <c r="GM2841" s="69"/>
      <c r="GN2841" s="69"/>
      <c r="GO2841" s="69"/>
      <c r="GP2841" s="69"/>
      <c r="GQ2841" s="69"/>
      <c r="GR2841" s="69"/>
      <c r="GS2841" s="69"/>
      <c r="GT2841" s="69"/>
      <c r="GU2841" s="69"/>
      <c r="GV2841" s="69"/>
      <c r="GW2841" s="69"/>
      <c r="GX2841" s="69"/>
      <c r="GY2841" s="69"/>
      <c r="GZ2841" s="69"/>
      <c r="HA2841" s="69"/>
      <c r="HB2841" s="69"/>
      <c r="HC2841" s="69"/>
      <c r="HD2841" s="69"/>
      <c r="HE2841" s="69"/>
      <c r="HF2841" s="69"/>
      <c r="HG2841" s="69"/>
      <c r="HH2841" s="69"/>
      <c r="HI2841" s="69"/>
      <c r="HJ2841" s="69"/>
      <c r="HK2841" s="69"/>
      <c r="HL2841" s="69"/>
      <c r="HM2841" s="69"/>
      <c r="HN2841" s="69"/>
      <c r="HO2841" s="69"/>
      <c r="HP2841" s="69"/>
      <c r="HQ2841" s="69"/>
      <c r="HR2841" s="69"/>
      <c r="HS2841" s="69"/>
      <c r="HT2841" s="69"/>
      <c r="HU2841" s="69"/>
      <c r="HV2841" s="69"/>
      <c r="HW2841" s="69"/>
      <c r="HX2841" s="69"/>
      <c r="HY2841" s="69"/>
      <c r="HZ2841" s="69"/>
      <c r="IA2841" s="69"/>
      <c r="IB2841" s="69"/>
      <c r="IC2841" s="69"/>
      <c r="ID2841" s="69"/>
      <c r="IE2841" s="69"/>
      <c r="IF2841" s="69"/>
      <c r="IG2841" s="69"/>
      <c r="IH2841" s="69"/>
      <c r="II2841" s="69"/>
      <c r="IJ2841" s="69"/>
      <c r="IK2841" s="69"/>
      <c r="IL2841" s="69"/>
      <c r="IM2841" s="69"/>
      <c r="IN2841" s="69"/>
    </row>
    <row r="2842" spans="1:248" s="70" customFormat="1" ht="15.95" customHeight="1" x14ac:dyDescent="0.2">
      <c r="A2842" s="33" t="s">
        <v>1723</v>
      </c>
      <c r="B2842" s="83">
        <v>52515</v>
      </c>
      <c r="C2842" s="34" t="s">
        <v>1728</v>
      </c>
      <c r="D2842" s="314">
        <v>96550</v>
      </c>
      <c r="E2842" s="69"/>
      <c r="F2842" s="69"/>
      <c r="G2842" s="69"/>
      <c r="H2842" s="69"/>
      <c r="I2842" s="69"/>
      <c r="J2842" s="69"/>
      <c r="N2842" s="69"/>
      <c r="O2842" s="69"/>
      <c r="P2842" s="69"/>
      <c r="Q2842" s="69"/>
      <c r="R2842" s="69"/>
      <c r="S2842" s="69"/>
      <c r="T2842" s="69"/>
      <c r="U2842" s="69"/>
      <c r="V2842" s="69"/>
      <c r="W2842" s="69"/>
      <c r="X2842" s="69"/>
      <c r="Y2842" s="69"/>
      <c r="Z2842" s="69"/>
      <c r="AA2842" s="69"/>
      <c r="AB2842" s="69"/>
      <c r="AC2842" s="69"/>
      <c r="AD2842" s="69"/>
      <c r="AE2842" s="69"/>
      <c r="AF2842" s="69"/>
      <c r="AG2842" s="69"/>
      <c r="AH2842" s="69"/>
      <c r="AI2842" s="69"/>
      <c r="AJ2842" s="69"/>
      <c r="AK2842" s="69"/>
      <c r="AL2842" s="69"/>
      <c r="AM2842" s="69"/>
      <c r="AN2842" s="69"/>
      <c r="AO2842" s="69"/>
      <c r="AP2842" s="69"/>
      <c r="AQ2842" s="69"/>
      <c r="AR2842" s="69"/>
      <c r="AS2842" s="69"/>
      <c r="AT2842" s="69"/>
      <c r="AU2842" s="69"/>
      <c r="AV2842" s="69"/>
      <c r="AW2842" s="69"/>
      <c r="AX2842" s="69"/>
      <c r="AY2842" s="69"/>
      <c r="AZ2842" s="69"/>
      <c r="BA2842" s="69"/>
      <c r="BB2842" s="69"/>
      <c r="BC2842" s="69"/>
      <c r="BD2842" s="69"/>
      <c r="BE2842" s="69"/>
      <c r="BF2842" s="69"/>
      <c r="BG2842" s="69"/>
      <c r="BH2842" s="69"/>
      <c r="BI2842" s="69"/>
      <c r="BJ2842" s="69"/>
      <c r="BK2842" s="69"/>
      <c r="BL2842" s="69"/>
      <c r="BM2842" s="69"/>
      <c r="BN2842" s="69"/>
      <c r="BO2842" s="69"/>
      <c r="BP2842" s="69"/>
      <c r="BQ2842" s="69"/>
      <c r="BR2842" s="69"/>
      <c r="BS2842" s="69"/>
      <c r="BT2842" s="69"/>
      <c r="BU2842" s="69"/>
      <c r="BV2842" s="69"/>
      <c r="BW2842" s="69"/>
      <c r="BX2842" s="69"/>
      <c r="BY2842" s="69"/>
      <c r="BZ2842" s="69"/>
      <c r="CA2842" s="69"/>
      <c r="CB2842" s="69"/>
      <c r="CC2842" s="69"/>
      <c r="CD2842" s="69"/>
      <c r="CE2842" s="69"/>
      <c r="CF2842" s="69"/>
      <c r="CG2842" s="69"/>
      <c r="CH2842" s="69"/>
      <c r="CI2842" s="69"/>
      <c r="CJ2842" s="69"/>
      <c r="CK2842" s="69"/>
      <c r="CL2842" s="69"/>
      <c r="CM2842" s="69"/>
      <c r="CN2842" s="69"/>
      <c r="CO2842" s="69"/>
      <c r="CP2842" s="69"/>
      <c r="CQ2842" s="69"/>
      <c r="CR2842" s="69"/>
      <c r="CS2842" s="69"/>
      <c r="CT2842" s="69"/>
      <c r="CU2842" s="69"/>
      <c r="CV2842" s="69"/>
      <c r="CW2842" s="69"/>
      <c r="CX2842" s="69"/>
      <c r="CY2842" s="69"/>
      <c r="CZ2842" s="69"/>
      <c r="DA2842" s="69"/>
      <c r="DB2842" s="69"/>
      <c r="DC2842" s="69"/>
      <c r="DD2842" s="69"/>
      <c r="DE2842" s="69"/>
      <c r="DF2842" s="69"/>
      <c r="DG2842" s="69"/>
      <c r="DH2842" s="69"/>
      <c r="DI2842" s="69"/>
      <c r="DJ2842" s="69"/>
      <c r="DK2842" s="69"/>
      <c r="DL2842" s="69"/>
      <c r="DM2842" s="69"/>
      <c r="DN2842" s="69"/>
      <c r="DO2842" s="69"/>
      <c r="DP2842" s="69"/>
      <c r="DQ2842" s="69"/>
      <c r="DR2842" s="69"/>
      <c r="DS2842" s="69"/>
      <c r="DT2842" s="69"/>
      <c r="DU2842" s="69"/>
      <c r="DV2842" s="69"/>
      <c r="DW2842" s="69"/>
      <c r="DX2842" s="69"/>
      <c r="DY2842" s="69"/>
      <c r="DZ2842" s="69"/>
      <c r="EA2842" s="69"/>
      <c r="EB2842" s="69"/>
      <c r="EC2842" s="69"/>
      <c r="ED2842" s="69"/>
      <c r="EE2842" s="69"/>
      <c r="EF2842" s="69"/>
      <c r="EG2842" s="69"/>
      <c r="EH2842" s="69"/>
      <c r="EI2842" s="69"/>
      <c r="EJ2842" s="69"/>
      <c r="EK2842" s="69"/>
      <c r="EL2842" s="69"/>
      <c r="EM2842" s="69"/>
      <c r="EN2842" s="69"/>
      <c r="EO2842" s="69"/>
      <c r="EP2842" s="69"/>
      <c r="EQ2842" s="69"/>
      <c r="ER2842" s="69"/>
      <c r="ES2842" s="69"/>
      <c r="ET2842" s="69"/>
      <c r="EU2842" s="69"/>
      <c r="EV2842" s="69"/>
      <c r="EW2842" s="69"/>
      <c r="EX2842" s="69"/>
      <c r="EY2842" s="69"/>
      <c r="EZ2842" s="69"/>
      <c r="FA2842" s="69"/>
      <c r="FB2842" s="69"/>
      <c r="FC2842" s="69"/>
      <c r="FD2842" s="69"/>
      <c r="FE2842" s="69"/>
      <c r="FF2842" s="69"/>
      <c r="FG2842" s="69"/>
      <c r="FH2842" s="69"/>
      <c r="FI2842" s="69"/>
      <c r="FJ2842" s="69"/>
      <c r="FK2842" s="69"/>
      <c r="FL2842" s="69"/>
      <c r="FM2842" s="69"/>
      <c r="FN2842" s="69"/>
      <c r="FO2842" s="69"/>
      <c r="FP2842" s="69"/>
      <c r="FQ2842" s="69"/>
      <c r="FR2842" s="69"/>
      <c r="FS2842" s="69"/>
      <c r="FT2842" s="69"/>
      <c r="FU2842" s="69"/>
      <c r="FV2842" s="69"/>
      <c r="FW2842" s="69"/>
      <c r="FX2842" s="69"/>
      <c r="FY2842" s="69"/>
      <c r="FZ2842" s="69"/>
      <c r="GA2842" s="69"/>
      <c r="GB2842" s="69"/>
      <c r="GC2842" s="69"/>
      <c r="GD2842" s="69"/>
      <c r="GE2842" s="69"/>
      <c r="GF2842" s="69"/>
      <c r="GG2842" s="69"/>
      <c r="GH2842" s="69"/>
      <c r="GI2842" s="69"/>
      <c r="GJ2842" s="69"/>
      <c r="GK2842" s="69"/>
      <c r="GL2842" s="69"/>
      <c r="GM2842" s="69"/>
      <c r="GN2842" s="69"/>
      <c r="GO2842" s="69"/>
      <c r="GP2842" s="69"/>
      <c r="GQ2842" s="69"/>
      <c r="GR2842" s="69"/>
      <c r="GS2842" s="69"/>
      <c r="GT2842" s="69"/>
      <c r="GU2842" s="69"/>
      <c r="GV2842" s="69"/>
      <c r="GW2842" s="69"/>
      <c r="GX2842" s="69"/>
      <c r="GY2842" s="69"/>
      <c r="GZ2842" s="69"/>
      <c r="HA2842" s="69"/>
      <c r="HB2842" s="69"/>
      <c r="HC2842" s="69"/>
      <c r="HD2842" s="69"/>
      <c r="HE2842" s="69"/>
      <c r="HF2842" s="69"/>
      <c r="HG2842" s="69"/>
      <c r="HH2842" s="69"/>
      <c r="HI2842" s="69"/>
      <c r="HJ2842" s="69"/>
      <c r="HK2842" s="69"/>
      <c r="HL2842" s="69"/>
      <c r="HM2842" s="69"/>
      <c r="HN2842" s="69"/>
      <c r="HO2842" s="69"/>
      <c r="HP2842" s="69"/>
      <c r="HQ2842" s="69"/>
      <c r="HR2842" s="69"/>
      <c r="HS2842" s="69"/>
      <c r="HT2842" s="69"/>
      <c r="HU2842" s="69"/>
      <c r="HV2842" s="69"/>
      <c r="HW2842" s="69"/>
      <c r="HX2842" s="69"/>
      <c r="HY2842" s="69"/>
      <c r="HZ2842" s="69"/>
      <c r="IA2842" s="69"/>
      <c r="IB2842" s="69"/>
      <c r="IC2842" s="69"/>
      <c r="ID2842" s="69"/>
      <c r="IE2842" s="69"/>
      <c r="IF2842" s="69"/>
      <c r="IG2842" s="69"/>
      <c r="IH2842" s="69"/>
      <c r="II2842" s="69"/>
      <c r="IJ2842" s="69"/>
      <c r="IK2842" s="69"/>
      <c r="IL2842" s="69"/>
      <c r="IM2842" s="69"/>
      <c r="IN2842" s="69"/>
    </row>
    <row r="2843" spans="1:248" s="70" customFormat="1" ht="15.95" customHeight="1" x14ac:dyDescent="0.2">
      <c r="A2843" s="33" t="s">
        <v>1723</v>
      </c>
      <c r="B2843" s="83">
        <v>52516</v>
      </c>
      <c r="C2843" s="34" t="s">
        <v>1729</v>
      </c>
      <c r="D2843" s="314">
        <v>84000</v>
      </c>
      <c r="E2843" s="69"/>
      <c r="F2843" s="69"/>
      <c r="G2843" s="69"/>
      <c r="H2843" s="69"/>
      <c r="I2843" s="69"/>
      <c r="J2843" s="69"/>
      <c r="N2843" s="69"/>
      <c r="O2843" s="69"/>
      <c r="P2843" s="69"/>
      <c r="Q2843" s="69"/>
      <c r="R2843" s="69"/>
      <c r="S2843" s="69"/>
      <c r="T2843" s="69"/>
      <c r="U2843" s="69"/>
      <c r="V2843" s="69"/>
      <c r="W2843" s="69"/>
      <c r="X2843" s="69"/>
      <c r="Y2843" s="69"/>
      <c r="Z2843" s="69"/>
      <c r="AA2843" s="69"/>
      <c r="AB2843" s="69"/>
      <c r="AC2843" s="69"/>
      <c r="AD2843" s="69"/>
      <c r="AE2843" s="69"/>
      <c r="AF2843" s="69"/>
      <c r="AG2843" s="69"/>
      <c r="AH2843" s="69"/>
      <c r="AI2843" s="69"/>
      <c r="AJ2843" s="69"/>
      <c r="AK2843" s="69"/>
      <c r="AL2843" s="69"/>
      <c r="AM2843" s="69"/>
      <c r="AN2843" s="69"/>
      <c r="AO2843" s="69"/>
      <c r="AP2843" s="69"/>
      <c r="AQ2843" s="69"/>
      <c r="AR2843" s="69"/>
      <c r="AS2843" s="69"/>
      <c r="AT2843" s="69"/>
      <c r="AU2843" s="69"/>
      <c r="AV2843" s="69"/>
      <c r="AW2843" s="69"/>
      <c r="AX2843" s="69"/>
      <c r="AY2843" s="69"/>
      <c r="AZ2843" s="69"/>
      <c r="BA2843" s="69"/>
      <c r="BB2843" s="69"/>
      <c r="BC2843" s="69"/>
      <c r="BD2843" s="69"/>
      <c r="BE2843" s="69"/>
      <c r="BF2843" s="69"/>
      <c r="BG2843" s="69"/>
      <c r="BH2843" s="69"/>
      <c r="BI2843" s="69"/>
      <c r="BJ2843" s="69"/>
      <c r="BK2843" s="69"/>
      <c r="BL2843" s="69"/>
      <c r="BM2843" s="69"/>
      <c r="BN2843" s="69"/>
      <c r="BO2843" s="69"/>
      <c r="BP2843" s="69"/>
      <c r="BQ2843" s="69"/>
      <c r="BR2843" s="69"/>
      <c r="BS2843" s="69"/>
      <c r="BT2843" s="69"/>
      <c r="BU2843" s="69"/>
      <c r="BV2843" s="69"/>
      <c r="BW2843" s="69"/>
      <c r="BX2843" s="69"/>
      <c r="BY2843" s="69"/>
      <c r="BZ2843" s="69"/>
      <c r="CA2843" s="69"/>
      <c r="CB2843" s="69"/>
      <c r="CC2843" s="69"/>
      <c r="CD2843" s="69"/>
      <c r="CE2843" s="69"/>
      <c r="CF2843" s="69"/>
      <c r="CG2843" s="69"/>
      <c r="CH2843" s="69"/>
      <c r="CI2843" s="69"/>
      <c r="CJ2843" s="69"/>
      <c r="CK2843" s="69"/>
      <c r="CL2843" s="69"/>
      <c r="CM2843" s="69"/>
      <c r="CN2843" s="69"/>
      <c r="CO2843" s="69"/>
      <c r="CP2843" s="69"/>
      <c r="CQ2843" s="69"/>
      <c r="CR2843" s="69"/>
      <c r="CS2843" s="69"/>
      <c r="CT2843" s="69"/>
      <c r="CU2843" s="69"/>
      <c r="CV2843" s="69"/>
      <c r="CW2843" s="69"/>
      <c r="CX2843" s="69"/>
      <c r="CY2843" s="69"/>
      <c r="CZ2843" s="69"/>
      <c r="DA2843" s="69"/>
      <c r="DB2843" s="69"/>
      <c r="DC2843" s="69"/>
      <c r="DD2843" s="69"/>
      <c r="DE2843" s="69"/>
      <c r="DF2843" s="69"/>
      <c r="DG2843" s="69"/>
      <c r="DH2843" s="69"/>
      <c r="DI2843" s="69"/>
      <c r="DJ2843" s="69"/>
      <c r="DK2843" s="69"/>
      <c r="DL2843" s="69"/>
      <c r="DM2843" s="69"/>
      <c r="DN2843" s="69"/>
      <c r="DO2843" s="69"/>
      <c r="DP2843" s="69"/>
      <c r="DQ2843" s="69"/>
      <c r="DR2843" s="69"/>
      <c r="DS2843" s="69"/>
      <c r="DT2843" s="69"/>
      <c r="DU2843" s="69"/>
      <c r="DV2843" s="69"/>
      <c r="DW2843" s="69"/>
      <c r="DX2843" s="69"/>
      <c r="DY2843" s="69"/>
      <c r="DZ2843" s="69"/>
      <c r="EA2843" s="69"/>
      <c r="EB2843" s="69"/>
      <c r="EC2843" s="69"/>
      <c r="ED2843" s="69"/>
      <c r="EE2843" s="69"/>
      <c r="EF2843" s="69"/>
      <c r="EG2843" s="69"/>
      <c r="EH2843" s="69"/>
      <c r="EI2843" s="69"/>
      <c r="EJ2843" s="69"/>
      <c r="EK2843" s="69"/>
      <c r="EL2843" s="69"/>
      <c r="EM2843" s="69"/>
      <c r="EN2843" s="69"/>
      <c r="EO2843" s="69"/>
      <c r="EP2843" s="69"/>
      <c r="EQ2843" s="69"/>
      <c r="ER2843" s="69"/>
      <c r="ES2843" s="69"/>
      <c r="ET2843" s="69"/>
      <c r="EU2843" s="69"/>
      <c r="EV2843" s="69"/>
      <c r="EW2843" s="69"/>
      <c r="EX2843" s="69"/>
      <c r="EY2843" s="69"/>
      <c r="EZ2843" s="69"/>
      <c r="FA2843" s="69"/>
      <c r="FB2843" s="69"/>
      <c r="FC2843" s="69"/>
      <c r="FD2843" s="69"/>
      <c r="FE2843" s="69"/>
      <c r="FF2843" s="69"/>
      <c r="FG2843" s="69"/>
      <c r="FH2843" s="69"/>
      <c r="FI2843" s="69"/>
      <c r="FJ2843" s="69"/>
      <c r="FK2843" s="69"/>
      <c r="FL2843" s="69"/>
      <c r="FM2843" s="69"/>
      <c r="FN2843" s="69"/>
      <c r="FO2843" s="69"/>
      <c r="FP2843" s="69"/>
      <c r="FQ2843" s="69"/>
      <c r="FR2843" s="69"/>
      <c r="FS2843" s="69"/>
      <c r="FT2843" s="69"/>
      <c r="FU2843" s="69"/>
      <c r="FV2843" s="69"/>
      <c r="FW2843" s="69"/>
      <c r="FX2843" s="69"/>
      <c r="FY2843" s="69"/>
      <c r="FZ2843" s="69"/>
      <c r="GA2843" s="69"/>
      <c r="GB2843" s="69"/>
      <c r="GC2843" s="69"/>
      <c r="GD2843" s="69"/>
      <c r="GE2843" s="69"/>
      <c r="GF2843" s="69"/>
      <c r="GG2843" s="69"/>
      <c r="GH2843" s="69"/>
      <c r="GI2843" s="69"/>
      <c r="GJ2843" s="69"/>
      <c r="GK2843" s="69"/>
      <c r="GL2843" s="69"/>
      <c r="GM2843" s="69"/>
      <c r="GN2843" s="69"/>
      <c r="GO2843" s="69"/>
      <c r="GP2843" s="69"/>
      <c r="GQ2843" s="69"/>
      <c r="GR2843" s="69"/>
      <c r="GS2843" s="69"/>
      <c r="GT2843" s="69"/>
      <c r="GU2843" s="69"/>
      <c r="GV2843" s="69"/>
      <c r="GW2843" s="69"/>
      <c r="GX2843" s="69"/>
      <c r="GY2843" s="69"/>
      <c r="GZ2843" s="69"/>
      <c r="HA2843" s="69"/>
      <c r="HB2843" s="69"/>
      <c r="HC2843" s="69"/>
      <c r="HD2843" s="69"/>
      <c r="HE2843" s="69"/>
      <c r="HF2843" s="69"/>
      <c r="HG2843" s="69"/>
      <c r="HH2843" s="69"/>
      <c r="HI2843" s="69"/>
      <c r="HJ2843" s="69"/>
      <c r="HK2843" s="69"/>
      <c r="HL2843" s="69"/>
      <c r="HM2843" s="69"/>
      <c r="HN2843" s="69"/>
      <c r="HO2843" s="69"/>
      <c r="HP2843" s="69"/>
      <c r="HQ2843" s="69"/>
      <c r="HR2843" s="69"/>
      <c r="HS2843" s="69"/>
      <c r="HT2843" s="69"/>
      <c r="HU2843" s="69"/>
      <c r="HV2843" s="69"/>
      <c r="HW2843" s="69"/>
      <c r="HX2843" s="69"/>
      <c r="HY2843" s="69"/>
      <c r="HZ2843" s="69"/>
      <c r="IA2843" s="69"/>
      <c r="IB2843" s="69"/>
      <c r="IC2843" s="69"/>
      <c r="ID2843" s="69"/>
      <c r="IE2843" s="69"/>
      <c r="IF2843" s="69"/>
      <c r="IG2843" s="69"/>
      <c r="IH2843" s="69"/>
      <c r="II2843" s="69"/>
      <c r="IJ2843" s="69"/>
      <c r="IK2843" s="69"/>
      <c r="IL2843" s="69"/>
      <c r="IM2843" s="69"/>
      <c r="IN2843" s="69"/>
    </row>
    <row r="2844" spans="1:248" s="70" customFormat="1" ht="15.95" customHeight="1" x14ac:dyDescent="0.2">
      <c r="A2844" s="33" t="s">
        <v>1716</v>
      </c>
      <c r="B2844" s="83">
        <v>52517</v>
      </c>
      <c r="C2844" s="34" t="s">
        <v>1730</v>
      </c>
      <c r="D2844" s="314">
        <v>74900</v>
      </c>
      <c r="E2844" s="69"/>
      <c r="F2844" s="69"/>
      <c r="G2844" s="69"/>
      <c r="H2844" s="69"/>
      <c r="I2844" s="69"/>
      <c r="J2844" s="69"/>
      <c r="N2844" s="69"/>
      <c r="O2844" s="69"/>
      <c r="P2844" s="69"/>
      <c r="Q2844" s="69"/>
      <c r="R2844" s="69"/>
      <c r="S2844" s="69"/>
      <c r="T2844" s="69"/>
      <c r="U2844" s="69"/>
      <c r="V2844" s="69"/>
      <c r="W2844" s="69"/>
      <c r="X2844" s="69"/>
      <c r="Y2844" s="69"/>
      <c r="Z2844" s="69"/>
      <c r="AA2844" s="69"/>
      <c r="AB2844" s="69"/>
      <c r="AC2844" s="69"/>
      <c r="AD2844" s="69"/>
      <c r="AE2844" s="69"/>
      <c r="AF2844" s="69"/>
      <c r="AG2844" s="69"/>
      <c r="AH2844" s="69"/>
      <c r="AI2844" s="69"/>
      <c r="AJ2844" s="69"/>
      <c r="AK2844" s="69"/>
      <c r="AL2844" s="69"/>
      <c r="AM2844" s="69"/>
      <c r="AN2844" s="69"/>
      <c r="AO2844" s="69"/>
      <c r="AP2844" s="69"/>
      <c r="AQ2844" s="69"/>
      <c r="AR2844" s="69"/>
      <c r="AS2844" s="69"/>
      <c r="AT2844" s="69"/>
      <c r="AU2844" s="69"/>
      <c r="AV2844" s="69"/>
      <c r="AW2844" s="69"/>
      <c r="AX2844" s="69"/>
      <c r="AY2844" s="69"/>
      <c r="AZ2844" s="69"/>
      <c r="BA2844" s="69"/>
      <c r="BB2844" s="69"/>
      <c r="BC2844" s="69"/>
      <c r="BD2844" s="69"/>
      <c r="BE2844" s="69"/>
      <c r="BF2844" s="69"/>
      <c r="BG2844" s="69"/>
      <c r="BH2844" s="69"/>
      <c r="BI2844" s="69"/>
      <c r="BJ2844" s="69"/>
      <c r="BK2844" s="69"/>
      <c r="BL2844" s="69"/>
      <c r="BM2844" s="69"/>
      <c r="BN2844" s="69"/>
      <c r="BO2844" s="69"/>
      <c r="BP2844" s="69"/>
      <c r="BQ2844" s="69"/>
      <c r="BR2844" s="69"/>
      <c r="BS2844" s="69"/>
      <c r="BT2844" s="69"/>
      <c r="BU2844" s="69"/>
      <c r="BV2844" s="69"/>
      <c r="BW2844" s="69"/>
      <c r="BX2844" s="69"/>
      <c r="BY2844" s="69"/>
      <c r="BZ2844" s="69"/>
      <c r="CA2844" s="69"/>
      <c r="CB2844" s="69"/>
      <c r="CC2844" s="69"/>
      <c r="CD2844" s="69"/>
      <c r="CE2844" s="69"/>
      <c r="CF2844" s="69"/>
      <c r="CG2844" s="69"/>
      <c r="CH2844" s="69"/>
      <c r="CI2844" s="69"/>
      <c r="CJ2844" s="69"/>
      <c r="CK2844" s="69"/>
      <c r="CL2844" s="69"/>
      <c r="CM2844" s="69"/>
      <c r="CN2844" s="69"/>
      <c r="CO2844" s="69"/>
      <c r="CP2844" s="69"/>
      <c r="CQ2844" s="69"/>
      <c r="CR2844" s="69"/>
      <c r="CS2844" s="69"/>
      <c r="CT2844" s="69"/>
      <c r="CU2844" s="69"/>
      <c r="CV2844" s="69"/>
      <c r="CW2844" s="69"/>
      <c r="CX2844" s="69"/>
      <c r="CY2844" s="69"/>
      <c r="CZ2844" s="69"/>
      <c r="DA2844" s="69"/>
      <c r="DB2844" s="69"/>
      <c r="DC2844" s="69"/>
      <c r="DD2844" s="69"/>
      <c r="DE2844" s="69"/>
      <c r="DF2844" s="69"/>
      <c r="DG2844" s="69"/>
      <c r="DH2844" s="69"/>
      <c r="DI2844" s="69"/>
      <c r="DJ2844" s="69"/>
      <c r="DK2844" s="69"/>
      <c r="DL2844" s="69"/>
      <c r="DM2844" s="69"/>
      <c r="DN2844" s="69"/>
      <c r="DO2844" s="69"/>
      <c r="DP2844" s="69"/>
      <c r="DQ2844" s="69"/>
      <c r="DR2844" s="69"/>
      <c r="DS2844" s="69"/>
      <c r="DT2844" s="69"/>
      <c r="DU2844" s="69"/>
      <c r="DV2844" s="69"/>
      <c r="DW2844" s="69"/>
      <c r="DX2844" s="69"/>
      <c r="DY2844" s="69"/>
      <c r="DZ2844" s="69"/>
      <c r="EA2844" s="69"/>
      <c r="EB2844" s="69"/>
      <c r="EC2844" s="69"/>
      <c r="ED2844" s="69"/>
      <c r="EE2844" s="69"/>
      <c r="EF2844" s="69"/>
      <c r="EG2844" s="69"/>
      <c r="EH2844" s="69"/>
      <c r="EI2844" s="69"/>
      <c r="EJ2844" s="69"/>
      <c r="EK2844" s="69"/>
      <c r="EL2844" s="69"/>
      <c r="EM2844" s="69"/>
      <c r="EN2844" s="69"/>
      <c r="EO2844" s="69"/>
      <c r="EP2844" s="69"/>
      <c r="EQ2844" s="69"/>
      <c r="ER2844" s="69"/>
      <c r="ES2844" s="69"/>
      <c r="ET2844" s="69"/>
      <c r="EU2844" s="69"/>
      <c r="EV2844" s="69"/>
      <c r="EW2844" s="69"/>
      <c r="EX2844" s="69"/>
      <c r="EY2844" s="69"/>
      <c r="EZ2844" s="69"/>
      <c r="FA2844" s="69"/>
      <c r="FB2844" s="69"/>
      <c r="FC2844" s="69"/>
      <c r="FD2844" s="69"/>
      <c r="FE2844" s="69"/>
      <c r="FF2844" s="69"/>
      <c r="FG2844" s="69"/>
      <c r="FH2844" s="69"/>
      <c r="FI2844" s="69"/>
      <c r="FJ2844" s="69"/>
      <c r="FK2844" s="69"/>
      <c r="FL2844" s="69"/>
      <c r="FM2844" s="69"/>
      <c r="FN2844" s="69"/>
      <c r="FO2844" s="69"/>
      <c r="FP2844" s="69"/>
      <c r="FQ2844" s="69"/>
      <c r="FR2844" s="69"/>
      <c r="FS2844" s="69"/>
      <c r="FT2844" s="69"/>
      <c r="FU2844" s="69"/>
      <c r="FV2844" s="69"/>
      <c r="FW2844" s="69"/>
      <c r="FX2844" s="69"/>
      <c r="FY2844" s="69"/>
      <c r="FZ2844" s="69"/>
      <c r="GA2844" s="69"/>
      <c r="GB2844" s="69"/>
      <c r="GC2844" s="69"/>
      <c r="GD2844" s="69"/>
      <c r="GE2844" s="69"/>
      <c r="GF2844" s="69"/>
      <c r="GG2844" s="69"/>
      <c r="GH2844" s="69"/>
      <c r="GI2844" s="69"/>
      <c r="GJ2844" s="69"/>
      <c r="GK2844" s="69"/>
      <c r="GL2844" s="69"/>
      <c r="GM2844" s="69"/>
      <c r="GN2844" s="69"/>
      <c r="GO2844" s="69"/>
      <c r="GP2844" s="69"/>
      <c r="GQ2844" s="69"/>
      <c r="GR2844" s="69"/>
      <c r="GS2844" s="69"/>
      <c r="GT2844" s="69"/>
      <c r="GU2844" s="69"/>
      <c r="GV2844" s="69"/>
      <c r="GW2844" s="69"/>
      <c r="GX2844" s="69"/>
      <c r="GY2844" s="69"/>
      <c r="GZ2844" s="69"/>
      <c r="HA2844" s="69"/>
      <c r="HB2844" s="69"/>
      <c r="HC2844" s="69"/>
      <c r="HD2844" s="69"/>
      <c r="HE2844" s="69"/>
      <c r="HF2844" s="69"/>
      <c r="HG2844" s="69"/>
      <c r="HH2844" s="69"/>
      <c r="HI2844" s="69"/>
      <c r="HJ2844" s="69"/>
      <c r="HK2844" s="69"/>
      <c r="HL2844" s="69"/>
      <c r="HM2844" s="69"/>
      <c r="HN2844" s="69"/>
      <c r="HO2844" s="69"/>
      <c r="HP2844" s="69"/>
      <c r="HQ2844" s="69"/>
      <c r="HR2844" s="69"/>
      <c r="HS2844" s="69"/>
      <c r="HT2844" s="69"/>
      <c r="HU2844" s="69"/>
      <c r="HV2844" s="69"/>
      <c r="HW2844" s="69"/>
      <c r="HX2844" s="69"/>
      <c r="HY2844" s="69"/>
      <c r="HZ2844" s="69"/>
      <c r="IA2844" s="69"/>
      <c r="IB2844" s="69"/>
      <c r="IC2844" s="69"/>
      <c r="ID2844" s="69"/>
      <c r="IE2844" s="69"/>
      <c r="IF2844" s="69"/>
      <c r="IG2844" s="69"/>
      <c r="IH2844" s="69"/>
      <c r="II2844" s="69"/>
      <c r="IJ2844" s="69"/>
      <c r="IK2844" s="69"/>
      <c r="IL2844" s="69"/>
      <c r="IM2844" s="69"/>
      <c r="IN2844" s="69"/>
    </row>
    <row r="2845" spans="1:248" s="70" customFormat="1" ht="15.95" customHeight="1" x14ac:dyDescent="0.2">
      <c r="A2845" s="33" t="s">
        <v>1731</v>
      </c>
      <c r="B2845" s="83">
        <v>52518</v>
      </c>
      <c r="C2845" s="34" t="s">
        <v>1732</v>
      </c>
      <c r="D2845" s="314">
        <v>50750</v>
      </c>
      <c r="E2845" s="69"/>
      <c r="F2845" s="69"/>
      <c r="G2845" s="69"/>
      <c r="H2845" s="69"/>
      <c r="I2845" s="69"/>
      <c r="J2845" s="69"/>
      <c r="N2845" s="69"/>
      <c r="O2845" s="69"/>
      <c r="P2845" s="69"/>
      <c r="Q2845" s="69"/>
      <c r="R2845" s="69"/>
      <c r="S2845" s="69"/>
      <c r="T2845" s="69"/>
      <c r="U2845" s="69"/>
      <c r="V2845" s="69"/>
      <c r="W2845" s="69"/>
      <c r="X2845" s="69"/>
      <c r="Y2845" s="69"/>
      <c r="Z2845" s="69"/>
      <c r="AA2845" s="69"/>
      <c r="AB2845" s="69"/>
      <c r="AC2845" s="69"/>
      <c r="AD2845" s="69"/>
      <c r="AE2845" s="69"/>
      <c r="AF2845" s="69"/>
      <c r="AG2845" s="69"/>
      <c r="AH2845" s="69"/>
      <c r="AI2845" s="69"/>
      <c r="AJ2845" s="69"/>
      <c r="AK2845" s="69"/>
      <c r="AL2845" s="69"/>
      <c r="AM2845" s="69"/>
      <c r="AN2845" s="69"/>
      <c r="AO2845" s="69"/>
      <c r="AP2845" s="69"/>
      <c r="AQ2845" s="69"/>
      <c r="AR2845" s="69"/>
      <c r="AS2845" s="69"/>
      <c r="AT2845" s="69"/>
      <c r="AU2845" s="69"/>
      <c r="AV2845" s="69"/>
      <c r="AW2845" s="69"/>
      <c r="AX2845" s="69"/>
      <c r="AY2845" s="69"/>
      <c r="AZ2845" s="69"/>
      <c r="BA2845" s="69"/>
      <c r="BB2845" s="69"/>
      <c r="BC2845" s="69"/>
      <c r="BD2845" s="69"/>
      <c r="BE2845" s="69"/>
      <c r="BF2845" s="69"/>
      <c r="BG2845" s="69"/>
      <c r="BH2845" s="69"/>
      <c r="BI2845" s="69"/>
      <c r="BJ2845" s="69"/>
      <c r="BK2845" s="69"/>
      <c r="BL2845" s="69"/>
      <c r="BM2845" s="69"/>
      <c r="BN2845" s="69"/>
      <c r="BO2845" s="69"/>
      <c r="BP2845" s="69"/>
      <c r="BQ2845" s="69"/>
      <c r="BR2845" s="69"/>
      <c r="BS2845" s="69"/>
      <c r="BT2845" s="69"/>
      <c r="BU2845" s="69"/>
      <c r="BV2845" s="69"/>
      <c r="BW2845" s="69"/>
      <c r="BX2845" s="69"/>
      <c r="BY2845" s="69"/>
      <c r="BZ2845" s="69"/>
      <c r="CA2845" s="69"/>
      <c r="CB2845" s="69"/>
      <c r="CC2845" s="69"/>
      <c r="CD2845" s="69"/>
      <c r="CE2845" s="69"/>
      <c r="CF2845" s="69"/>
      <c r="CG2845" s="69"/>
      <c r="CH2845" s="69"/>
      <c r="CI2845" s="69"/>
      <c r="CJ2845" s="69"/>
      <c r="CK2845" s="69"/>
      <c r="CL2845" s="69"/>
      <c r="CM2845" s="69"/>
      <c r="CN2845" s="69"/>
      <c r="CO2845" s="69"/>
      <c r="CP2845" s="69"/>
      <c r="CQ2845" s="69"/>
      <c r="CR2845" s="69"/>
      <c r="CS2845" s="69"/>
      <c r="CT2845" s="69"/>
      <c r="CU2845" s="69"/>
      <c r="CV2845" s="69"/>
      <c r="CW2845" s="69"/>
      <c r="CX2845" s="69"/>
      <c r="CY2845" s="69"/>
      <c r="CZ2845" s="69"/>
      <c r="DA2845" s="69"/>
      <c r="DB2845" s="69"/>
      <c r="DC2845" s="69"/>
      <c r="DD2845" s="69"/>
      <c r="DE2845" s="69"/>
      <c r="DF2845" s="69"/>
      <c r="DG2845" s="69"/>
      <c r="DH2845" s="69"/>
      <c r="DI2845" s="69"/>
      <c r="DJ2845" s="69"/>
      <c r="DK2845" s="69"/>
      <c r="DL2845" s="69"/>
      <c r="DM2845" s="69"/>
      <c r="DN2845" s="69"/>
      <c r="DO2845" s="69"/>
      <c r="DP2845" s="69"/>
      <c r="DQ2845" s="69"/>
      <c r="DR2845" s="69"/>
      <c r="DS2845" s="69"/>
      <c r="DT2845" s="69"/>
      <c r="DU2845" s="69"/>
      <c r="DV2845" s="69"/>
      <c r="DW2845" s="69"/>
      <c r="DX2845" s="69"/>
      <c r="DY2845" s="69"/>
      <c r="DZ2845" s="69"/>
      <c r="EA2845" s="69"/>
      <c r="EB2845" s="69"/>
      <c r="EC2845" s="69"/>
      <c r="ED2845" s="69"/>
      <c r="EE2845" s="69"/>
      <c r="EF2845" s="69"/>
      <c r="EG2845" s="69"/>
      <c r="EH2845" s="69"/>
      <c r="EI2845" s="69"/>
      <c r="EJ2845" s="69"/>
      <c r="EK2845" s="69"/>
      <c r="EL2845" s="69"/>
      <c r="EM2845" s="69"/>
      <c r="EN2845" s="69"/>
      <c r="EO2845" s="69"/>
      <c r="EP2845" s="69"/>
      <c r="EQ2845" s="69"/>
      <c r="ER2845" s="69"/>
      <c r="ES2845" s="69"/>
      <c r="ET2845" s="69"/>
      <c r="EU2845" s="69"/>
      <c r="EV2845" s="69"/>
      <c r="EW2845" s="69"/>
      <c r="EX2845" s="69"/>
      <c r="EY2845" s="69"/>
      <c r="EZ2845" s="69"/>
      <c r="FA2845" s="69"/>
      <c r="FB2845" s="69"/>
      <c r="FC2845" s="69"/>
      <c r="FD2845" s="69"/>
      <c r="FE2845" s="69"/>
      <c r="FF2845" s="69"/>
      <c r="FG2845" s="69"/>
      <c r="FH2845" s="69"/>
      <c r="FI2845" s="69"/>
      <c r="FJ2845" s="69"/>
      <c r="FK2845" s="69"/>
      <c r="FL2845" s="69"/>
      <c r="FM2845" s="69"/>
      <c r="FN2845" s="69"/>
      <c r="FO2845" s="69"/>
      <c r="FP2845" s="69"/>
      <c r="FQ2845" s="69"/>
      <c r="FR2845" s="69"/>
      <c r="FS2845" s="69"/>
      <c r="FT2845" s="69"/>
      <c r="FU2845" s="69"/>
      <c r="FV2845" s="69"/>
      <c r="FW2845" s="69"/>
      <c r="FX2845" s="69"/>
      <c r="FY2845" s="69"/>
      <c r="FZ2845" s="69"/>
      <c r="GA2845" s="69"/>
      <c r="GB2845" s="69"/>
      <c r="GC2845" s="69"/>
      <c r="GD2845" s="69"/>
      <c r="GE2845" s="69"/>
      <c r="GF2845" s="69"/>
      <c r="GG2845" s="69"/>
      <c r="GH2845" s="69"/>
      <c r="GI2845" s="69"/>
      <c r="GJ2845" s="69"/>
      <c r="GK2845" s="69"/>
      <c r="GL2845" s="69"/>
      <c r="GM2845" s="69"/>
      <c r="GN2845" s="69"/>
      <c r="GO2845" s="69"/>
      <c r="GP2845" s="69"/>
      <c r="GQ2845" s="69"/>
      <c r="GR2845" s="69"/>
      <c r="GS2845" s="69"/>
      <c r="GT2845" s="69"/>
      <c r="GU2845" s="69"/>
      <c r="GV2845" s="69"/>
      <c r="GW2845" s="69"/>
      <c r="GX2845" s="69"/>
      <c r="GY2845" s="69"/>
      <c r="GZ2845" s="69"/>
      <c r="HA2845" s="69"/>
      <c r="HB2845" s="69"/>
      <c r="HC2845" s="69"/>
      <c r="HD2845" s="69"/>
      <c r="HE2845" s="69"/>
      <c r="HF2845" s="69"/>
      <c r="HG2845" s="69"/>
      <c r="HH2845" s="69"/>
      <c r="HI2845" s="69"/>
      <c r="HJ2845" s="69"/>
      <c r="HK2845" s="69"/>
      <c r="HL2845" s="69"/>
      <c r="HM2845" s="69"/>
      <c r="HN2845" s="69"/>
      <c r="HO2845" s="69"/>
      <c r="HP2845" s="69"/>
      <c r="HQ2845" s="69"/>
      <c r="HR2845" s="69"/>
      <c r="HS2845" s="69"/>
      <c r="HT2845" s="69"/>
      <c r="HU2845" s="69"/>
      <c r="HV2845" s="69"/>
      <c r="HW2845" s="69"/>
      <c r="HX2845" s="69"/>
      <c r="HY2845" s="69"/>
      <c r="HZ2845" s="69"/>
      <c r="IA2845" s="69"/>
      <c r="IB2845" s="69"/>
      <c r="IC2845" s="69"/>
      <c r="ID2845" s="69"/>
      <c r="IE2845" s="69"/>
      <c r="IF2845" s="69"/>
      <c r="IG2845" s="69"/>
      <c r="IH2845" s="69"/>
      <c r="II2845" s="69"/>
      <c r="IJ2845" s="69"/>
      <c r="IK2845" s="69"/>
      <c r="IL2845" s="69"/>
      <c r="IM2845" s="69"/>
      <c r="IN2845" s="69"/>
    </row>
    <row r="2846" spans="1:248" s="70" customFormat="1" ht="15.95" customHeight="1" x14ac:dyDescent="0.2">
      <c r="A2846" s="33" t="s">
        <v>1723</v>
      </c>
      <c r="B2846" s="83">
        <v>52519</v>
      </c>
      <c r="C2846" s="34" t="s">
        <v>1733</v>
      </c>
      <c r="D2846" s="314">
        <v>52700</v>
      </c>
      <c r="E2846" s="69"/>
      <c r="F2846" s="69"/>
      <c r="G2846" s="69"/>
      <c r="H2846" s="69"/>
      <c r="I2846" s="69"/>
      <c r="J2846" s="69"/>
      <c r="N2846" s="69"/>
      <c r="O2846" s="69"/>
      <c r="P2846" s="69"/>
      <c r="Q2846" s="69"/>
      <c r="R2846" s="69"/>
      <c r="S2846" s="69"/>
      <c r="T2846" s="69"/>
      <c r="U2846" s="69"/>
      <c r="V2846" s="69"/>
      <c r="W2846" s="69"/>
      <c r="X2846" s="69"/>
      <c r="Y2846" s="69"/>
      <c r="Z2846" s="69"/>
      <c r="AA2846" s="69"/>
      <c r="AB2846" s="69"/>
      <c r="AC2846" s="69"/>
      <c r="AD2846" s="69"/>
      <c r="AE2846" s="69"/>
      <c r="AF2846" s="69"/>
      <c r="AG2846" s="69"/>
      <c r="AH2846" s="69"/>
      <c r="AI2846" s="69"/>
      <c r="AJ2846" s="69"/>
      <c r="AK2846" s="69"/>
      <c r="AL2846" s="69"/>
      <c r="AM2846" s="69"/>
      <c r="AN2846" s="69"/>
      <c r="AO2846" s="69"/>
      <c r="AP2846" s="69"/>
      <c r="AQ2846" s="69"/>
      <c r="AR2846" s="69"/>
      <c r="AS2846" s="69"/>
      <c r="AT2846" s="69"/>
      <c r="AU2846" s="69"/>
      <c r="AV2846" s="69"/>
      <c r="AW2846" s="69"/>
      <c r="AX2846" s="69"/>
      <c r="AY2846" s="69"/>
      <c r="AZ2846" s="69"/>
      <c r="BA2846" s="69"/>
      <c r="BB2846" s="69"/>
      <c r="BC2846" s="69"/>
      <c r="BD2846" s="69"/>
      <c r="BE2846" s="69"/>
      <c r="BF2846" s="69"/>
      <c r="BG2846" s="69"/>
      <c r="BH2846" s="69"/>
      <c r="BI2846" s="69"/>
      <c r="BJ2846" s="69"/>
      <c r="BK2846" s="69"/>
      <c r="BL2846" s="69"/>
      <c r="BM2846" s="69"/>
      <c r="BN2846" s="69"/>
      <c r="BO2846" s="69"/>
      <c r="BP2846" s="69"/>
      <c r="BQ2846" s="69"/>
      <c r="BR2846" s="69"/>
      <c r="BS2846" s="69"/>
      <c r="BT2846" s="69"/>
      <c r="BU2846" s="69"/>
      <c r="BV2846" s="69"/>
      <c r="BW2846" s="69"/>
      <c r="BX2846" s="69"/>
      <c r="BY2846" s="69"/>
      <c r="BZ2846" s="69"/>
      <c r="CA2846" s="69"/>
      <c r="CB2846" s="69"/>
      <c r="CC2846" s="69"/>
      <c r="CD2846" s="69"/>
      <c r="CE2846" s="69"/>
      <c r="CF2846" s="69"/>
      <c r="CG2846" s="69"/>
      <c r="CH2846" s="69"/>
      <c r="CI2846" s="69"/>
      <c r="CJ2846" s="69"/>
      <c r="CK2846" s="69"/>
      <c r="CL2846" s="69"/>
      <c r="CM2846" s="69"/>
      <c r="CN2846" s="69"/>
      <c r="CO2846" s="69"/>
      <c r="CP2846" s="69"/>
      <c r="CQ2846" s="69"/>
      <c r="CR2846" s="69"/>
      <c r="CS2846" s="69"/>
      <c r="CT2846" s="69"/>
      <c r="CU2846" s="69"/>
      <c r="CV2846" s="69"/>
      <c r="CW2846" s="69"/>
      <c r="CX2846" s="69"/>
      <c r="CY2846" s="69"/>
      <c r="CZ2846" s="69"/>
      <c r="DA2846" s="69"/>
      <c r="DB2846" s="69"/>
      <c r="DC2846" s="69"/>
      <c r="DD2846" s="69"/>
      <c r="DE2846" s="69"/>
      <c r="DF2846" s="69"/>
      <c r="DG2846" s="69"/>
      <c r="DH2846" s="69"/>
      <c r="DI2846" s="69"/>
      <c r="DJ2846" s="69"/>
      <c r="DK2846" s="69"/>
      <c r="DL2846" s="69"/>
      <c r="DM2846" s="69"/>
      <c r="DN2846" s="69"/>
      <c r="DO2846" s="69"/>
      <c r="DP2846" s="69"/>
      <c r="DQ2846" s="69"/>
      <c r="DR2846" s="69"/>
      <c r="DS2846" s="69"/>
      <c r="DT2846" s="69"/>
      <c r="DU2846" s="69"/>
      <c r="DV2846" s="69"/>
      <c r="DW2846" s="69"/>
      <c r="DX2846" s="69"/>
      <c r="DY2846" s="69"/>
      <c r="DZ2846" s="69"/>
      <c r="EA2846" s="69"/>
      <c r="EB2846" s="69"/>
      <c r="EC2846" s="69"/>
      <c r="ED2846" s="69"/>
      <c r="EE2846" s="69"/>
      <c r="EF2846" s="69"/>
      <c r="EG2846" s="69"/>
      <c r="EH2846" s="69"/>
      <c r="EI2846" s="69"/>
      <c r="EJ2846" s="69"/>
      <c r="EK2846" s="69"/>
      <c r="EL2846" s="69"/>
      <c r="EM2846" s="69"/>
      <c r="EN2846" s="69"/>
      <c r="EO2846" s="69"/>
      <c r="EP2846" s="69"/>
      <c r="EQ2846" s="69"/>
      <c r="ER2846" s="69"/>
      <c r="ES2846" s="69"/>
      <c r="ET2846" s="69"/>
      <c r="EU2846" s="69"/>
      <c r="EV2846" s="69"/>
      <c r="EW2846" s="69"/>
      <c r="EX2846" s="69"/>
      <c r="EY2846" s="69"/>
      <c r="EZ2846" s="69"/>
      <c r="FA2846" s="69"/>
      <c r="FB2846" s="69"/>
      <c r="FC2846" s="69"/>
      <c r="FD2846" s="69"/>
      <c r="FE2846" s="69"/>
      <c r="FF2846" s="69"/>
      <c r="FG2846" s="69"/>
      <c r="FH2846" s="69"/>
      <c r="FI2846" s="69"/>
      <c r="FJ2846" s="69"/>
      <c r="FK2846" s="69"/>
      <c r="FL2846" s="69"/>
      <c r="FM2846" s="69"/>
      <c r="FN2846" s="69"/>
      <c r="FO2846" s="69"/>
      <c r="FP2846" s="69"/>
      <c r="FQ2846" s="69"/>
      <c r="FR2846" s="69"/>
      <c r="FS2846" s="69"/>
      <c r="FT2846" s="69"/>
      <c r="FU2846" s="69"/>
      <c r="FV2846" s="69"/>
      <c r="FW2846" s="69"/>
      <c r="FX2846" s="69"/>
      <c r="FY2846" s="69"/>
      <c r="FZ2846" s="69"/>
      <c r="GA2846" s="69"/>
      <c r="GB2846" s="69"/>
      <c r="GC2846" s="69"/>
      <c r="GD2846" s="69"/>
      <c r="GE2846" s="69"/>
      <c r="GF2846" s="69"/>
      <c r="GG2846" s="69"/>
      <c r="GH2846" s="69"/>
      <c r="GI2846" s="69"/>
      <c r="GJ2846" s="69"/>
      <c r="GK2846" s="69"/>
      <c r="GL2846" s="69"/>
      <c r="GM2846" s="69"/>
      <c r="GN2846" s="69"/>
      <c r="GO2846" s="69"/>
      <c r="GP2846" s="69"/>
      <c r="GQ2846" s="69"/>
      <c r="GR2846" s="69"/>
      <c r="GS2846" s="69"/>
      <c r="GT2846" s="69"/>
      <c r="GU2846" s="69"/>
      <c r="GV2846" s="69"/>
      <c r="GW2846" s="69"/>
      <c r="GX2846" s="69"/>
      <c r="GY2846" s="69"/>
      <c r="GZ2846" s="69"/>
      <c r="HA2846" s="69"/>
      <c r="HB2846" s="69"/>
      <c r="HC2846" s="69"/>
      <c r="HD2846" s="69"/>
      <c r="HE2846" s="69"/>
      <c r="HF2846" s="69"/>
      <c r="HG2846" s="69"/>
      <c r="HH2846" s="69"/>
      <c r="HI2846" s="69"/>
      <c r="HJ2846" s="69"/>
      <c r="HK2846" s="69"/>
      <c r="HL2846" s="69"/>
      <c r="HM2846" s="69"/>
      <c r="HN2846" s="69"/>
      <c r="HO2846" s="69"/>
      <c r="HP2846" s="69"/>
      <c r="HQ2846" s="69"/>
      <c r="HR2846" s="69"/>
      <c r="HS2846" s="69"/>
      <c r="HT2846" s="69"/>
      <c r="HU2846" s="69"/>
      <c r="HV2846" s="69"/>
      <c r="HW2846" s="69"/>
      <c r="HX2846" s="69"/>
      <c r="HY2846" s="69"/>
      <c r="HZ2846" s="69"/>
      <c r="IA2846" s="69"/>
      <c r="IB2846" s="69"/>
      <c r="IC2846" s="69"/>
      <c r="ID2846" s="69"/>
      <c r="IE2846" s="69"/>
      <c r="IF2846" s="69"/>
      <c r="IG2846" s="69"/>
      <c r="IH2846" s="69"/>
      <c r="II2846" s="69"/>
      <c r="IJ2846" s="69"/>
      <c r="IK2846" s="69"/>
      <c r="IL2846" s="69"/>
      <c r="IM2846" s="69"/>
      <c r="IN2846" s="69"/>
    </row>
    <row r="2847" spans="1:248" s="70" customFormat="1" ht="15.95" customHeight="1" x14ac:dyDescent="0.2">
      <c r="A2847" s="112" t="s">
        <v>1731</v>
      </c>
      <c r="B2847" s="83">
        <v>52520</v>
      </c>
      <c r="C2847" s="52" t="s">
        <v>1734</v>
      </c>
      <c r="D2847" s="314">
        <v>54550</v>
      </c>
      <c r="E2847" s="69"/>
      <c r="F2847" s="69"/>
      <c r="G2847" s="69"/>
      <c r="H2847" s="69"/>
      <c r="I2847" s="69"/>
      <c r="J2847" s="69"/>
      <c r="N2847" s="69"/>
      <c r="O2847" s="69"/>
      <c r="P2847" s="69"/>
      <c r="Q2847" s="69"/>
      <c r="R2847" s="69"/>
      <c r="S2847" s="69"/>
      <c r="T2847" s="69"/>
      <c r="U2847" s="69"/>
      <c r="V2847" s="69"/>
      <c r="W2847" s="69"/>
      <c r="X2847" s="69"/>
      <c r="Y2847" s="69"/>
      <c r="Z2847" s="69"/>
      <c r="AA2847" s="69"/>
      <c r="AB2847" s="69"/>
      <c r="AC2847" s="69"/>
      <c r="AD2847" s="69"/>
      <c r="AE2847" s="69"/>
      <c r="AF2847" s="69"/>
      <c r="AG2847" s="69"/>
      <c r="AH2847" s="69"/>
      <c r="AI2847" s="69"/>
      <c r="AJ2847" s="69"/>
      <c r="AK2847" s="69"/>
      <c r="AL2847" s="69"/>
      <c r="AM2847" s="69"/>
      <c r="AN2847" s="69"/>
      <c r="AO2847" s="69"/>
      <c r="AP2847" s="69"/>
      <c r="AQ2847" s="69"/>
      <c r="AR2847" s="69"/>
      <c r="AS2847" s="69"/>
      <c r="AT2847" s="69"/>
      <c r="AU2847" s="69"/>
      <c r="AV2847" s="69"/>
      <c r="AW2847" s="69"/>
      <c r="AX2847" s="69"/>
      <c r="AY2847" s="69"/>
      <c r="AZ2847" s="69"/>
      <c r="BA2847" s="69"/>
      <c r="BB2847" s="69"/>
      <c r="BC2847" s="69"/>
      <c r="BD2847" s="69"/>
      <c r="BE2847" s="69"/>
      <c r="BF2847" s="69"/>
      <c r="BG2847" s="69"/>
      <c r="BH2847" s="69"/>
      <c r="BI2847" s="69"/>
      <c r="BJ2847" s="69"/>
      <c r="BK2847" s="69"/>
      <c r="BL2847" s="69"/>
      <c r="BM2847" s="69"/>
      <c r="BN2847" s="69"/>
      <c r="BO2847" s="69"/>
      <c r="BP2847" s="69"/>
      <c r="BQ2847" s="69"/>
      <c r="BR2847" s="69"/>
      <c r="BS2847" s="69"/>
      <c r="BT2847" s="69"/>
      <c r="BU2847" s="69"/>
      <c r="BV2847" s="69"/>
      <c r="BW2847" s="69"/>
      <c r="BX2847" s="69"/>
      <c r="BY2847" s="69"/>
      <c r="BZ2847" s="69"/>
      <c r="CA2847" s="69"/>
      <c r="CB2847" s="69"/>
      <c r="CC2847" s="69"/>
      <c r="CD2847" s="69"/>
      <c r="CE2847" s="69"/>
      <c r="CF2847" s="69"/>
      <c r="CG2847" s="69"/>
      <c r="CH2847" s="69"/>
      <c r="CI2847" s="69"/>
      <c r="CJ2847" s="69"/>
      <c r="CK2847" s="69"/>
      <c r="CL2847" s="69"/>
      <c r="CM2847" s="69"/>
      <c r="CN2847" s="69"/>
      <c r="CO2847" s="69"/>
      <c r="CP2847" s="69"/>
      <c r="CQ2847" s="69"/>
      <c r="CR2847" s="69"/>
      <c r="CS2847" s="69"/>
      <c r="CT2847" s="69"/>
      <c r="CU2847" s="69"/>
      <c r="CV2847" s="69"/>
      <c r="CW2847" s="69"/>
      <c r="CX2847" s="69"/>
      <c r="CY2847" s="69"/>
      <c r="CZ2847" s="69"/>
      <c r="DA2847" s="69"/>
      <c r="DB2847" s="69"/>
      <c r="DC2847" s="69"/>
      <c r="DD2847" s="69"/>
      <c r="DE2847" s="69"/>
      <c r="DF2847" s="69"/>
      <c r="DG2847" s="69"/>
      <c r="DH2847" s="69"/>
      <c r="DI2847" s="69"/>
      <c r="DJ2847" s="69"/>
      <c r="DK2847" s="69"/>
      <c r="DL2847" s="69"/>
      <c r="DM2847" s="69"/>
      <c r="DN2847" s="69"/>
      <c r="DO2847" s="69"/>
      <c r="DP2847" s="69"/>
      <c r="DQ2847" s="69"/>
      <c r="DR2847" s="69"/>
      <c r="DS2847" s="69"/>
      <c r="DT2847" s="69"/>
      <c r="DU2847" s="69"/>
      <c r="DV2847" s="69"/>
      <c r="DW2847" s="69"/>
      <c r="DX2847" s="69"/>
      <c r="DY2847" s="69"/>
      <c r="DZ2847" s="69"/>
      <c r="EA2847" s="69"/>
      <c r="EB2847" s="69"/>
      <c r="EC2847" s="69"/>
      <c r="ED2847" s="69"/>
      <c r="EE2847" s="69"/>
      <c r="EF2847" s="69"/>
      <c r="EG2847" s="69"/>
      <c r="EH2847" s="69"/>
      <c r="EI2847" s="69"/>
      <c r="EJ2847" s="69"/>
      <c r="EK2847" s="69"/>
      <c r="EL2847" s="69"/>
      <c r="EM2847" s="69"/>
      <c r="EN2847" s="69"/>
      <c r="EO2847" s="69"/>
      <c r="EP2847" s="69"/>
      <c r="EQ2847" s="69"/>
      <c r="ER2847" s="69"/>
      <c r="ES2847" s="69"/>
      <c r="ET2847" s="69"/>
      <c r="EU2847" s="69"/>
      <c r="EV2847" s="69"/>
      <c r="EW2847" s="69"/>
      <c r="EX2847" s="69"/>
      <c r="EY2847" s="69"/>
      <c r="EZ2847" s="69"/>
      <c r="FA2847" s="69"/>
      <c r="FB2847" s="69"/>
      <c r="FC2847" s="69"/>
      <c r="FD2847" s="69"/>
      <c r="FE2847" s="69"/>
      <c r="FF2847" s="69"/>
      <c r="FG2847" s="69"/>
      <c r="FH2847" s="69"/>
      <c r="FI2847" s="69"/>
      <c r="FJ2847" s="69"/>
      <c r="FK2847" s="69"/>
      <c r="FL2847" s="69"/>
      <c r="FM2847" s="69"/>
      <c r="FN2847" s="69"/>
      <c r="FO2847" s="69"/>
      <c r="FP2847" s="69"/>
      <c r="FQ2847" s="69"/>
      <c r="FR2847" s="69"/>
      <c r="FS2847" s="69"/>
      <c r="FT2847" s="69"/>
      <c r="FU2847" s="69"/>
      <c r="FV2847" s="69"/>
      <c r="FW2847" s="69"/>
      <c r="FX2847" s="69"/>
      <c r="FY2847" s="69"/>
      <c r="FZ2847" s="69"/>
      <c r="GA2847" s="69"/>
      <c r="GB2847" s="69"/>
      <c r="GC2847" s="69"/>
      <c r="GD2847" s="69"/>
      <c r="GE2847" s="69"/>
      <c r="GF2847" s="69"/>
      <c r="GG2847" s="69"/>
      <c r="GH2847" s="69"/>
      <c r="GI2847" s="69"/>
      <c r="GJ2847" s="69"/>
      <c r="GK2847" s="69"/>
      <c r="GL2847" s="69"/>
      <c r="GM2847" s="69"/>
      <c r="GN2847" s="69"/>
      <c r="GO2847" s="69"/>
      <c r="GP2847" s="69"/>
      <c r="GQ2847" s="69"/>
      <c r="GR2847" s="69"/>
      <c r="GS2847" s="69"/>
      <c r="GT2847" s="69"/>
      <c r="GU2847" s="69"/>
      <c r="GV2847" s="69"/>
      <c r="GW2847" s="69"/>
      <c r="GX2847" s="69"/>
      <c r="GY2847" s="69"/>
      <c r="GZ2847" s="69"/>
      <c r="HA2847" s="69"/>
      <c r="HB2847" s="69"/>
      <c r="HC2847" s="69"/>
      <c r="HD2847" s="69"/>
      <c r="HE2847" s="69"/>
      <c r="HF2847" s="69"/>
      <c r="HG2847" s="69"/>
      <c r="HH2847" s="69"/>
      <c r="HI2847" s="69"/>
      <c r="HJ2847" s="69"/>
      <c r="HK2847" s="69"/>
      <c r="HL2847" s="69"/>
      <c r="HM2847" s="69"/>
      <c r="HN2847" s="69"/>
      <c r="HO2847" s="69"/>
      <c r="HP2847" s="69"/>
      <c r="HQ2847" s="69"/>
      <c r="HR2847" s="69"/>
      <c r="HS2847" s="69"/>
      <c r="HT2847" s="69"/>
      <c r="HU2847" s="69"/>
      <c r="HV2847" s="69"/>
      <c r="HW2847" s="69"/>
      <c r="HX2847" s="69"/>
      <c r="HY2847" s="69"/>
      <c r="HZ2847" s="69"/>
      <c r="IA2847" s="69"/>
      <c r="IB2847" s="69"/>
      <c r="IC2847" s="69"/>
      <c r="ID2847" s="69"/>
      <c r="IE2847" s="69"/>
      <c r="IF2847" s="69"/>
      <c r="IG2847" s="69"/>
      <c r="IH2847" s="69"/>
      <c r="II2847" s="69"/>
      <c r="IJ2847" s="69"/>
      <c r="IK2847" s="69"/>
      <c r="IL2847" s="69"/>
      <c r="IM2847" s="69"/>
      <c r="IN2847" s="69"/>
    </row>
    <row r="2848" spans="1:248" s="70" customFormat="1" ht="15.95" customHeight="1" x14ac:dyDescent="0.2">
      <c r="A2848" s="33" t="s">
        <v>1735</v>
      </c>
      <c r="B2848" s="83">
        <v>52521</v>
      </c>
      <c r="C2848" s="34" t="s">
        <v>1433</v>
      </c>
      <c r="D2848" s="314">
        <v>48640</v>
      </c>
      <c r="E2848" s="69"/>
      <c r="F2848" s="69"/>
      <c r="G2848" s="69"/>
      <c r="H2848" s="69"/>
      <c r="I2848" s="69"/>
      <c r="J2848" s="69"/>
      <c r="N2848" s="69"/>
      <c r="O2848" s="69"/>
      <c r="P2848" s="69"/>
      <c r="Q2848" s="69"/>
      <c r="R2848" s="69"/>
      <c r="S2848" s="69"/>
      <c r="T2848" s="69"/>
      <c r="U2848" s="69"/>
      <c r="V2848" s="69"/>
      <c r="W2848" s="69"/>
      <c r="X2848" s="69"/>
      <c r="Y2848" s="69"/>
      <c r="Z2848" s="69"/>
      <c r="AA2848" s="69"/>
      <c r="AB2848" s="69"/>
      <c r="AC2848" s="69"/>
      <c r="AD2848" s="69"/>
      <c r="AE2848" s="69"/>
      <c r="AF2848" s="69"/>
      <c r="AG2848" s="69"/>
      <c r="AH2848" s="69"/>
      <c r="AI2848" s="69"/>
      <c r="AJ2848" s="69"/>
      <c r="AK2848" s="69"/>
      <c r="AL2848" s="69"/>
      <c r="AM2848" s="69"/>
      <c r="AN2848" s="69"/>
      <c r="AO2848" s="69"/>
      <c r="AP2848" s="69"/>
      <c r="AQ2848" s="69"/>
      <c r="AR2848" s="69"/>
      <c r="AS2848" s="69"/>
      <c r="AT2848" s="69"/>
      <c r="AU2848" s="69"/>
      <c r="AV2848" s="69"/>
      <c r="AW2848" s="69"/>
      <c r="AX2848" s="69"/>
      <c r="AY2848" s="69"/>
      <c r="AZ2848" s="69"/>
      <c r="BA2848" s="69"/>
      <c r="BB2848" s="69"/>
      <c r="BC2848" s="69"/>
      <c r="BD2848" s="69"/>
      <c r="BE2848" s="69"/>
      <c r="BF2848" s="69"/>
      <c r="BG2848" s="69"/>
      <c r="BH2848" s="69"/>
      <c r="BI2848" s="69"/>
      <c r="BJ2848" s="69"/>
      <c r="BK2848" s="69"/>
      <c r="BL2848" s="69"/>
      <c r="BM2848" s="69"/>
      <c r="BN2848" s="69"/>
      <c r="BO2848" s="69"/>
      <c r="BP2848" s="69"/>
      <c r="BQ2848" s="69"/>
      <c r="BR2848" s="69"/>
      <c r="BS2848" s="69"/>
      <c r="BT2848" s="69"/>
      <c r="BU2848" s="69"/>
      <c r="BV2848" s="69"/>
      <c r="BW2848" s="69"/>
      <c r="BX2848" s="69"/>
      <c r="BY2848" s="69"/>
      <c r="BZ2848" s="69"/>
      <c r="CA2848" s="69"/>
      <c r="CB2848" s="69"/>
      <c r="CC2848" s="69"/>
      <c r="CD2848" s="69"/>
      <c r="CE2848" s="69"/>
      <c r="CF2848" s="69"/>
      <c r="CG2848" s="69"/>
      <c r="CH2848" s="69"/>
      <c r="CI2848" s="69"/>
      <c r="CJ2848" s="69"/>
      <c r="CK2848" s="69"/>
      <c r="CL2848" s="69"/>
      <c r="CM2848" s="69"/>
      <c r="CN2848" s="69"/>
      <c r="CO2848" s="69"/>
      <c r="CP2848" s="69"/>
      <c r="CQ2848" s="69"/>
      <c r="CR2848" s="69"/>
      <c r="CS2848" s="69"/>
      <c r="CT2848" s="69"/>
      <c r="CU2848" s="69"/>
      <c r="CV2848" s="69"/>
      <c r="CW2848" s="69"/>
      <c r="CX2848" s="69"/>
      <c r="CY2848" s="69"/>
      <c r="CZ2848" s="69"/>
      <c r="DA2848" s="69"/>
      <c r="DB2848" s="69"/>
      <c r="DC2848" s="69"/>
      <c r="DD2848" s="69"/>
      <c r="DE2848" s="69"/>
      <c r="DF2848" s="69"/>
      <c r="DG2848" s="69"/>
      <c r="DH2848" s="69"/>
      <c r="DI2848" s="69"/>
      <c r="DJ2848" s="69"/>
      <c r="DK2848" s="69"/>
      <c r="DL2848" s="69"/>
      <c r="DM2848" s="69"/>
      <c r="DN2848" s="69"/>
      <c r="DO2848" s="69"/>
      <c r="DP2848" s="69"/>
      <c r="DQ2848" s="69"/>
      <c r="DR2848" s="69"/>
      <c r="DS2848" s="69"/>
      <c r="DT2848" s="69"/>
      <c r="DU2848" s="69"/>
      <c r="DV2848" s="69"/>
      <c r="DW2848" s="69"/>
      <c r="DX2848" s="69"/>
      <c r="DY2848" s="69"/>
      <c r="DZ2848" s="69"/>
      <c r="EA2848" s="69"/>
      <c r="EB2848" s="69"/>
      <c r="EC2848" s="69"/>
      <c r="ED2848" s="69"/>
      <c r="EE2848" s="69"/>
      <c r="EF2848" s="69"/>
      <c r="EG2848" s="69"/>
      <c r="EH2848" s="69"/>
      <c r="EI2848" s="69"/>
      <c r="EJ2848" s="69"/>
      <c r="EK2848" s="69"/>
      <c r="EL2848" s="69"/>
      <c r="EM2848" s="69"/>
      <c r="EN2848" s="69"/>
      <c r="EO2848" s="69"/>
      <c r="EP2848" s="69"/>
      <c r="EQ2848" s="69"/>
      <c r="ER2848" s="69"/>
      <c r="ES2848" s="69"/>
      <c r="ET2848" s="69"/>
      <c r="EU2848" s="69"/>
      <c r="EV2848" s="69"/>
      <c r="EW2848" s="69"/>
      <c r="EX2848" s="69"/>
      <c r="EY2848" s="69"/>
      <c r="EZ2848" s="69"/>
      <c r="FA2848" s="69"/>
      <c r="FB2848" s="69"/>
      <c r="FC2848" s="69"/>
      <c r="FD2848" s="69"/>
      <c r="FE2848" s="69"/>
      <c r="FF2848" s="69"/>
      <c r="FG2848" s="69"/>
      <c r="FH2848" s="69"/>
      <c r="FI2848" s="69"/>
      <c r="FJ2848" s="69"/>
      <c r="FK2848" s="69"/>
      <c r="FL2848" s="69"/>
      <c r="FM2848" s="69"/>
      <c r="FN2848" s="69"/>
      <c r="FO2848" s="69"/>
      <c r="FP2848" s="69"/>
      <c r="FQ2848" s="69"/>
      <c r="FR2848" s="69"/>
      <c r="FS2848" s="69"/>
      <c r="FT2848" s="69"/>
      <c r="FU2848" s="69"/>
      <c r="FV2848" s="69"/>
      <c r="FW2848" s="69"/>
      <c r="FX2848" s="69"/>
      <c r="FY2848" s="69"/>
      <c r="FZ2848" s="69"/>
      <c r="GA2848" s="69"/>
      <c r="GB2848" s="69"/>
      <c r="GC2848" s="69"/>
      <c r="GD2848" s="69"/>
      <c r="GE2848" s="69"/>
      <c r="GF2848" s="69"/>
      <c r="GG2848" s="69"/>
      <c r="GH2848" s="69"/>
      <c r="GI2848" s="69"/>
      <c r="GJ2848" s="69"/>
      <c r="GK2848" s="69"/>
      <c r="GL2848" s="69"/>
      <c r="GM2848" s="69"/>
      <c r="GN2848" s="69"/>
      <c r="GO2848" s="69"/>
      <c r="GP2848" s="69"/>
      <c r="GQ2848" s="69"/>
      <c r="GR2848" s="69"/>
      <c r="GS2848" s="69"/>
      <c r="GT2848" s="69"/>
      <c r="GU2848" s="69"/>
      <c r="GV2848" s="69"/>
      <c r="GW2848" s="69"/>
      <c r="GX2848" s="69"/>
      <c r="GY2848" s="69"/>
      <c r="GZ2848" s="69"/>
      <c r="HA2848" s="69"/>
      <c r="HB2848" s="69"/>
      <c r="HC2848" s="69"/>
      <c r="HD2848" s="69"/>
      <c r="HE2848" s="69"/>
      <c r="HF2848" s="69"/>
      <c r="HG2848" s="69"/>
      <c r="HH2848" s="69"/>
      <c r="HI2848" s="69"/>
      <c r="HJ2848" s="69"/>
      <c r="HK2848" s="69"/>
      <c r="HL2848" s="69"/>
      <c r="HM2848" s="69"/>
      <c r="HN2848" s="69"/>
      <c r="HO2848" s="69"/>
      <c r="HP2848" s="69"/>
      <c r="HQ2848" s="69"/>
      <c r="HR2848" s="69"/>
      <c r="HS2848" s="69"/>
      <c r="HT2848" s="69"/>
      <c r="HU2848" s="69"/>
      <c r="HV2848" s="69"/>
      <c r="HW2848" s="69"/>
      <c r="HX2848" s="69"/>
      <c r="HY2848" s="69"/>
      <c r="HZ2848" s="69"/>
      <c r="IA2848" s="69"/>
      <c r="IB2848" s="69"/>
      <c r="IC2848" s="69"/>
      <c r="ID2848" s="69"/>
      <c r="IE2848" s="69"/>
      <c r="IF2848" s="69"/>
      <c r="IG2848" s="69"/>
      <c r="IH2848" s="69"/>
      <c r="II2848" s="69"/>
      <c r="IJ2848" s="69"/>
      <c r="IK2848" s="69"/>
      <c r="IL2848" s="69"/>
      <c r="IM2848" s="69"/>
      <c r="IN2848" s="69"/>
    </row>
    <row r="2849" spans="1:248" s="70" customFormat="1" ht="15.95" customHeight="1" x14ac:dyDescent="0.2">
      <c r="A2849" s="33" t="s">
        <v>1736</v>
      </c>
      <c r="B2849" s="83">
        <v>52522</v>
      </c>
      <c r="C2849" s="34" t="s">
        <v>1737</v>
      </c>
      <c r="D2849" s="314">
        <v>50000</v>
      </c>
      <c r="E2849" s="69"/>
      <c r="F2849" s="69"/>
      <c r="G2849" s="69"/>
      <c r="H2849" s="69"/>
      <c r="I2849" s="69"/>
      <c r="J2849" s="69"/>
      <c r="N2849" s="69"/>
      <c r="O2849" s="69"/>
      <c r="P2849" s="69"/>
      <c r="Q2849" s="69"/>
      <c r="R2849" s="69"/>
      <c r="S2849" s="69"/>
      <c r="T2849" s="69"/>
      <c r="U2849" s="69"/>
      <c r="V2849" s="69"/>
      <c r="W2849" s="69"/>
      <c r="X2849" s="69"/>
      <c r="Y2849" s="69"/>
      <c r="Z2849" s="69"/>
      <c r="AA2849" s="69"/>
      <c r="AB2849" s="69"/>
      <c r="AC2849" s="69"/>
      <c r="AD2849" s="69"/>
      <c r="AE2849" s="69"/>
      <c r="AF2849" s="69"/>
      <c r="AG2849" s="69"/>
      <c r="AH2849" s="69"/>
      <c r="AI2849" s="69"/>
      <c r="AJ2849" s="69"/>
      <c r="AK2849" s="69"/>
      <c r="AL2849" s="69"/>
      <c r="AM2849" s="69"/>
      <c r="AN2849" s="69"/>
      <c r="AO2849" s="69"/>
      <c r="AP2849" s="69"/>
      <c r="AQ2849" s="69"/>
      <c r="AR2849" s="69"/>
      <c r="AS2849" s="69"/>
      <c r="AT2849" s="69"/>
      <c r="AU2849" s="69"/>
      <c r="AV2849" s="69"/>
      <c r="AW2849" s="69"/>
      <c r="AX2849" s="69"/>
      <c r="AY2849" s="69"/>
      <c r="AZ2849" s="69"/>
      <c r="BA2849" s="69"/>
      <c r="BB2849" s="69"/>
      <c r="BC2849" s="69"/>
      <c r="BD2849" s="69"/>
      <c r="BE2849" s="69"/>
      <c r="BF2849" s="69"/>
      <c r="BG2849" s="69"/>
      <c r="BH2849" s="69"/>
      <c r="BI2849" s="69"/>
      <c r="BJ2849" s="69"/>
      <c r="BK2849" s="69"/>
      <c r="BL2849" s="69"/>
      <c r="BM2849" s="69"/>
      <c r="BN2849" s="69"/>
      <c r="BO2849" s="69"/>
      <c r="BP2849" s="69"/>
      <c r="BQ2849" s="69"/>
      <c r="BR2849" s="69"/>
      <c r="BS2849" s="69"/>
      <c r="BT2849" s="69"/>
      <c r="BU2849" s="69"/>
      <c r="BV2849" s="69"/>
      <c r="BW2849" s="69"/>
      <c r="BX2849" s="69"/>
      <c r="BY2849" s="69"/>
      <c r="BZ2849" s="69"/>
      <c r="CA2849" s="69"/>
      <c r="CB2849" s="69"/>
      <c r="CC2849" s="69"/>
      <c r="CD2849" s="69"/>
      <c r="CE2849" s="69"/>
      <c r="CF2849" s="69"/>
      <c r="CG2849" s="69"/>
      <c r="CH2849" s="69"/>
      <c r="CI2849" s="69"/>
      <c r="CJ2849" s="69"/>
      <c r="CK2849" s="69"/>
      <c r="CL2849" s="69"/>
      <c r="CM2849" s="69"/>
      <c r="CN2849" s="69"/>
      <c r="CO2849" s="69"/>
      <c r="CP2849" s="69"/>
      <c r="CQ2849" s="69"/>
      <c r="CR2849" s="69"/>
      <c r="CS2849" s="69"/>
      <c r="CT2849" s="69"/>
      <c r="CU2849" s="69"/>
      <c r="CV2849" s="69"/>
      <c r="CW2849" s="69"/>
      <c r="CX2849" s="69"/>
      <c r="CY2849" s="69"/>
      <c r="CZ2849" s="69"/>
      <c r="DA2849" s="69"/>
      <c r="DB2849" s="69"/>
      <c r="DC2849" s="69"/>
      <c r="DD2849" s="69"/>
      <c r="DE2849" s="69"/>
      <c r="DF2849" s="69"/>
      <c r="DG2849" s="69"/>
      <c r="DH2849" s="69"/>
      <c r="DI2849" s="69"/>
      <c r="DJ2849" s="69"/>
      <c r="DK2849" s="69"/>
      <c r="DL2849" s="69"/>
      <c r="DM2849" s="69"/>
      <c r="DN2849" s="69"/>
      <c r="DO2849" s="69"/>
      <c r="DP2849" s="69"/>
      <c r="DQ2849" s="69"/>
      <c r="DR2849" s="69"/>
      <c r="DS2849" s="69"/>
      <c r="DT2849" s="69"/>
      <c r="DU2849" s="69"/>
      <c r="DV2849" s="69"/>
      <c r="DW2849" s="69"/>
      <c r="DX2849" s="69"/>
      <c r="DY2849" s="69"/>
      <c r="DZ2849" s="69"/>
      <c r="EA2849" s="69"/>
      <c r="EB2849" s="69"/>
      <c r="EC2849" s="69"/>
      <c r="ED2849" s="69"/>
      <c r="EE2849" s="69"/>
      <c r="EF2849" s="69"/>
      <c r="EG2849" s="69"/>
      <c r="EH2849" s="69"/>
      <c r="EI2849" s="69"/>
      <c r="EJ2849" s="69"/>
      <c r="EK2849" s="69"/>
      <c r="EL2849" s="69"/>
      <c r="EM2849" s="69"/>
      <c r="EN2849" s="69"/>
      <c r="EO2849" s="69"/>
      <c r="EP2849" s="69"/>
      <c r="EQ2849" s="69"/>
      <c r="ER2849" s="69"/>
      <c r="ES2849" s="69"/>
      <c r="ET2849" s="69"/>
      <c r="EU2849" s="69"/>
      <c r="EV2849" s="69"/>
      <c r="EW2849" s="69"/>
      <c r="EX2849" s="69"/>
      <c r="EY2849" s="69"/>
      <c r="EZ2849" s="69"/>
      <c r="FA2849" s="69"/>
      <c r="FB2849" s="69"/>
      <c r="FC2849" s="69"/>
      <c r="FD2849" s="69"/>
      <c r="FE2849" s="69"/>
      <c r="FF2849" s="69"/>
      <c r="FG2849" s="69"/>
      <c r="FH2849" s="69"/>
      <c r="FI2849" s="69"/>
      <c r="FJ2849" s="69"/>
      <c r="FK2849" s="69"/>
      <c r="FL2849" s="69"/>
      <c r="FM2849" s="69"/>
      <c r="FN2849" s="69"/>
      <c r="FO2849" s="69"/>
      <c r="FP2849" s="69"/>
      <c r="FQ2849" s="69"/>
      <c r="FR2849" s="69"/>
      <c r="FS2849" s="69"/>
      <c r="FT2849" s="69"/>
      <c r="FU2849" s="69"/>
      <c r="FV2849" s="69"/>
      <c r="FW2849" s="69"/>
      <c r="FX2849" s="69"/>
      <c r="FY2849" s="69"/>
      <c r="FZ2849" s="69"/>
      <c r="GA2849" s="69"/>
      <c r="GB2849" s="69"/>
      <c r="GC2849" s="69"/>
      <c r="GD2849" s="69"/>
      <c r="GE2849" s="69"/>
      <c r="GF2849" s="69"/>
      <c r="GG2849" s="69"/>
      <c r="GH2849" s="69"/>
      <c r="GI2849" s="69"/>
      <c r="GJ2849" s="69"/>
      <c r="GK2849" s="69"/>
      <c r="GL2849" s="69"/>
      <c r="GM2849" s="69"/>
      <c r="GN2849" s="69"/>
      <c r="GO2849" s="69"/>
      <c r="GP2849" s="69"/>
      <c r="GQ2849" s="69"/>
      <c r="GR2849" s="69"/>
      <c r="GS2849" s="69"/>
      <c r="GT2849" s="69"/>
      <c r="GU2849" s="69"/>
      <c r="GV2849" s="69"/>
      <c r="GW2849" s="69"/>
      <c r="GX2849" s="69"/>
      <c r="GY2849" s="69"/>
      <c r="GZ2849" s="69"/>
      <c r="HA2849" s="69"/>
      <c r="HB2849" s="69"/>
      <c r="HC2849" s="69"/>
      <c r="HD2849" s="69"/>
      <c r="HE2849" s="69"/>
      <c r="HF2849" s="69"/>
      <c r="HG2849" s="69"/>
      <c r="HH2849" s="69"/>
      <c r="HI2849" s="69"/>
      <c r="HJ2849" s="69"/>
      <c r="HK2849" s="69"/>
      <c r="HL2849" s="69"/>
      <c r="HM2849" s="69"/>
      <c r="HN2849" s="69"/>
      <c r="HO2849" s="69"/>
      <c r="HP2849" s="69"/>
      <c r="HQ2849" s="69"/>
      <c r="HR2849" s="69"/>
      <c r="HS2849" s="69"/>
      <c r="HT2849" s="69"/>
      <c r="HU2849" s="69"/>
      <c r="HV2849" s="69"/>
      <c r="HW2849" s="69"/>
      <c r="HX2849" s="69"/>
      <c r="HY2849" s="69"/>
      <c r="HZ2849" s="69"/>
      <c r="IA2849" s="69"/>
      <c r="IB2849" s="69"/>
      <c r="IC2849" s="69"/>
      <c r="ID2849" s="69"/>
      <c r="IE2849" s="69"/>
      <c r="IF2849" s="69"/>
      <c r="IG2849" s="69"/>
      <c r="IH2849" s="69"/>
      <c r="II2849" s="69"/>
      <c r="IJ2849" s="69"/>
      <c r="IK2849" s="69"/>
      <c r="IL2849" s="69"/>
      <c r="IM2849" s="69"/>
      <c r="IN2849" s="69"/>
    </row>
    <row r="2850" spans="1:248" s="70" customFormat="1" ht="15.95" customHeight="1" x14ac:dyDescent="0.2">
      <c r="A2850" s="33" t="s">
        <v>1738</v>
      </c>
      <c r="B2850" s="83">
        <v>52523</v>
      </c>
      <c r="C2850" s="34" t="s">
        <v>1739</v>
      </c>
      <c r="D2850" s="314">
        <v>50000</v>
      </c>
      <c r="E2850" s="69"/>
      <c r="F2850" s="69"/>
      <c r="G2850" s="69"/>
      <c r="H2850" s="69"/>
      <c r="I2850" s="69"/>
      <c r="J2850" s="69"/>
      <c r="N2850" s="69"/>
      <c r="O2850" s="69"/>
      <c r="P2850" s="69"/>
      <c r="Q2850" s="69"/>
      <c r="R2850" s="69"/>
      <c r="S2850" s="69"/>
      <c r="T2850" s="69"/>
      <c r="U2850" s="69"/>
      <c r="V2850" s="69"/>
      <c r="W2850" s="69"/>
      <c r="X2850" s="69"/>
      <c r="Y2850" s="69"/>
      <c r="Z2850" s="69"/>
      <c r="AA2850" s="69"/>
      <c r="AB2850" s="69"/>
      <c r="AC2850" s="69"/>
      <c r="AD2850" s="69"/>
      <c r="AE2850" s="69"/>
      <c r="AF2850" s="69"/>
      <c r="AG2850" s="69"/>
      <c r="AH2850" s="69"/>
      <c r="AI2850" s="69"/>
      <c r="AJ2850" s="69"/>
      <c r="AK2850" s="69"/>
      <c r="AL2850" s="69"/>
      <c r="AM2850" s="69"/>
      <c r="AN2850" s="69"/>
      <c r="AO2850" s="69"/>
      <c r="AP2850" s="69"/>
      <c r="AQ2850" s="69"/>
      <c r="AR2850" s="69"/>
      <c r="AS2850" s="69"/>
      <c r="AT2850" s="69"/>
      <c r="AU2850" s="69"/>
      <c r="AV2850" s="69"/>
      <c r="AW2850" s="69"/>
      <c r="AX2850" s="69"/>
      <c r="AY2850" s="69"/>
      <c r="AZ2850" s="69"/>
      <c r="BA2850" s="69"/>
      <c r="BB2850" s="69"/>
      <c r="BC2850" s="69"/>
      <c r="BD2850" s="69"/>
      <c r="BE2850" s="69"/>
      <c r="BF2850" s="69"/>
      <c r="BG2850" s="69"/>
      <c r="BH2850" s="69"/>
      <c r="BI2850" s="69"/>
      <c r="BJ2850" s="69"/>
      <c r="BK2850" s="69"/>
      <c r="BL2850" s="69"/>
      <c r="BM2850" s="69"/>
      <c r="BN2850" s="69"/>
      <c r="BO2850" s="69"/>
      <c r="BP2850" s="69"/>
      <c r="BQ2850" s="69"/>
      <c r="BR2850" s="69"/>
      <c r="BS2850" s="69"/>
      <c r="BT2850" s="69"/>
      <c r="BU2850" s="69"/>
      <c r="BV2850" s="69"/>
      <c r="BW2850" s="69"/>
      <c r="BX2850" s="69"/>
      <c r="BY2850" s="69"/>
      <c r="BZ2850" s="69"/>
      <c r="CA2850" s="69"/>
      <c r="CB2850" s="69"/>
      <c r="CC2850" s="69"/>
      <c r="CD2850" s="69"/>
      <c r="CE2850" s="69"/>
      <c r="CF2850" s="69"/>
      <c r="CG2850" s="69"/>
      <c r="CH2850" s="69"/>
      <c r="CI2850" s="69"/>
      <c r="CJ2850" s="69"/>
      <c r="CK2850" s="69"/>
      <c r="CL2850" s="69"/>
      <c r="CM2850" s="69"/>
      <c r="CN2850" s="69"/>
      <c r="CO2850" s="69"/>
      <c r="CP2850" s="69"/>
      <c r="CQ2850" s="69"/>
      <c r="CR2850" s="69"/>
      <c r="CS2850" s="69"/>
      <c r="CT2850" s="69"/>
      <c r="CU2850" s="69"/>
      <c r="CV2850" s="69"/>
      <c r="CW2850" s="69"/>
      <c r="CX2850" s="69"/>
      <c r="CY2850" s="69"/>
      <c r="CZ2850" s="69"/>
      <c r="DA2850" s="69"/>
      <c r="DB2850" s="69"/>
      <c r="DC2850" s="69"/>
      <c r="DD2850" s="69"/>
      <c r="DE2850" s="69"/>
      <c r="DF2850" s="69"/>
      <c r="DG2850" s="69"/>
      <c r="DH2850" s="69"/>
      <c r="DI2850" s="69"/>
      <c r="DJ2850" s="69"/>
      <c r="DK2850" s="69"/>
      <c r="DL2850" s="69"/>
      <c r="DM2850" s="69"/>
      <c r="DN2850" s="69"/>
      <c r="DO2850" s="69"/>
      <c r="DP2850" s="69"/>
      <c r="DQ2850" s="69"/>
      <c r="DR2850" s="69"/>
      <c r="DS2850" s="69"/>
      <c r="DT2850" s="69"/>
      <c r="DU2850" s="69"/>
      <c r="DV2850" s="69"/>
      <c r="DW2850" s="69"/>
      <c r="DX2850" s="69"/>
      <c r="DY2850" s="69"/>
      <c r="DZ2850" s="69"/>
      <c r="EA2850" s="69"/>
      <c r="EB2850" s="69"/>
      <c r="EC2850" s="69"/>
      <c r="ED2850" s="69"/>
      <c r="EE2850" s="69"/>
      <c r="EF2850" s="69"/>
      <c r="EG2850" s="69"/>
      <c r="EH2850" s="69"/>
      <c r="EI2850" s="69"/>
      <c r="EJ2850" s="69"/>
      <c r="EK2850" s="69"/>
      <c r="EL2850" s="69"/>
      <c r="EM2850" s="69"/>
      <c r="EN2850" s="69"/>
      <c r="EO2850" s="69"/>
      <c r="EP2850" s="69"/>
      <c r="EQ2850" s="69"/>
      <c r="ER2850" s="69"/>
      <c r="ES2850" s="69"/>
      <c r="ET2850" s="69"/>
      <c r="EU2850" s="69"/>
      <c r="EV2850" s="69"/>
      <c r="EW2850" s="69"/>
      <c r="EX2850" s="69"/>
      <c r="EY2850" s="69"/>
      <c r="EZ2850" s="69"/>
      <c r="FA2850" s="69"/>
      <c r="FB2850" s="69"/>
      <c r="FC2850" s="69"/>
      <c r="FD2850" s="69"/>
      <c r="FE2850" s="69"/>
      <c r="FF2850" s="69"/>
      <c r="FG2850" s="69"/>
      <c r="FH2850" s="69"/>
      <c r="FI2850" s="69"/>
      <c r="FJ2850" s="69"/>
      <c r="FK2850" s="69"/>
      <c r="FL2850" s="69"/>
      <c r="FM2850" s="69"/>
      <c r="FN2850" s="69"/>
      <c r="FO2850" s="69"/>
      <c r="FP2850" s="69"/>
      <c r="FQ2850" s="69"/>
      <c r="FR2850" s="69"/>
      <c r="FS2850" s="69"/>
      <c r="FT2850" s="69"/>
      <c r="FU2850" s="69"/>
      <c r="FV2850" s="69"/>
      <c r="FW2850" s="69"/>
      <c r="FX2850" s="69"/>
      <c r="FY2850" s="69"/>
      <c r="FZ2850" s="69"/>
      <c r="GA2850" s="69"/>
      <c r="GB2850" s="69"/>
      <c r="GC2850" s="69"/>
      <c r="GD2850" s="69"/>
      <c r="GE2850" s="69"/>
      <c r="GF2850" s="69"/>
      <c r="GG2850" s="69"/>
      <c r="GH2850" s="69"/>
      <c r="GI2850" s="69"/>
      <c r="GJ2850" s="69"/>
      <c r="GK2850" s="69"/>
      <c r="GL2850" s="69"/>
      <c r="GM2850" s="69"/>
      <c r="GN2850" s="69"/>
      <c r="GO2850" s="69"/>
      <c r="GP2850" s="69"/>
      <c r="GQ2850" s="69"/>
      <c r="GR2850" s="69"/>
      <c r="GS2850" s="69"/>
      <c r="GT2850" s="69"/>
      <c r="GU2850" s="69"/>
      <c r="GV2850" s="69"/>
      <c r="GW2850" s="69"/>
      <c r="GX2850" s="69"/>
      <c r="GY2850" s="69"/>
      <c r="GZ2850" s="69"/>
      <c r="HA2850" s="69"/>
      <c r="HB2850" s="69"/>
      <c r="HC2850" s="69"/>
      <c r="HD2850" s="69"/>
      <c r="HE2850" s="69"/>
      <c r="HF2850" s="69"/>
      <c r="HG2850" s="69"/>
      <c r="HH2850" s="69"/>
      <c r="HI2850" s="69"/>
      <c r="HJ2850" s="69"/>
      <c r="HK2850" s="69"/>
      <c r="HL2850" s="69"/>
      <c r="HM2850" s="69"/>
      <c r="HN2850" s="69"/>
      <c r="HO2850" s="69"/>
      <c r="HP2850" s="69"/>
      <c r="HQ2850" s="69"/>
      <c r="HR2850" s="69"/>
      <c r="HS2850" s="69"/>
      <c r="HT2850" s="69"/>
      <c r="HU2850" s="69"/>
      <c r="HV2850" s="69"/>
      <c r="HW2850" s="69"/>
      <c r="HX2850" s="69"/>
      <c r="HY2850" s="69"/>
      <c r="HZ2850" s="69"/>
      <c r="IA2850" s="69"/>
      <c r="IB2850" s="69"/>
      <c r="IC2850" s="69"/>
      <c r="ID2850" s="69"/>
      <c r="IE2850" s="69"/>
      <c r="IF2850" s="69"/>
      <c r="IG2850" s="69"/>
      <c r="IH2850" s="69"/>
      <c r="II2850" s="69"/>
      <c r="IJ2850" s="69"/>
      <c r="IK2850" s="69"/>
      <c r="IL2850" s="69"/>
      <c r="IM2850" s="69"/>
      <c r="IN2850" s="69"/>
    </row>
    <row r="2851" spans="1:248" s="70" customFormat="1" ht="32.1" customHeight="1" x14ac:dyDescent="0.2">
      <c r="A2851" s="33" t="s">
        <v>1740</v>
      </c>
      <c r="B2851" s="83">
        <v>52524</v>
      </c>
      <c r="C2851" s="34" t="s">
        <v>1741</v>
      </c>
      <c r="D2851" s="314">
        <v>18000</v>
      </c>
      <c r="E2851" s="69"/>
      <c r="F2851" s="69"/>
      <c r="G2851" s="69"/>
      <c r="H2851" s="69"/>
      <c r="I2851" s="69"/>
      <c r="J2851" s="69"/>
      <c r="N2851" s="69"/>
      <c r="O2851" s="69"/>
      <c r="P2851" s="69"/>
      <c r="Q2851" s="69"/>
      <c r="R2851" s="69"/>
      <c r="S2851" s="69"/>
      <c r="T2851" s="69"/>
      <c r="U2851" s="69"/>
      <c r="V2851" s="69"/>
      <c r="W2851" s="69"/>
      <c r="X2851" s="69"/>
      <c r="Y2851" s="69"/>
      <c r="Z2851" s="69"/>
      <c r="AA2851" s="69"/>
      <c r="AB2851" s="69"/>
      <c r="AC2851" s="69"/>
      <c r="AD2851" s="69"/>
      <c r="AE2851" s="69"/>
      <c r="AF2851" s="69"/>
      <c r="AG2851" s="69"/>
      <c r="AH2851" s="69"/>
      <c r="AI2851" s="69"/>
      <c r="AJ2851" s="69"/>
      <c r="AK2851" s="69"/>
      <c r="AL2851" s="69"/>
      <c r="AM2851" s="69"/>
      <c r="AN2851" s="69"/>
      <c r="AO2851" s="69"/>
      <c r="AP2851" s="69"/>
      <c r="AQ2851" s="69"/>
      <c r="AR2851" s="69"/>
      <c r="AS2851" s="69"/>
      <c r="AT2851" s="69"/>
      <c r="AU2851" s="69"/>
      <c r="AV2851" s="69"/>
      <c r="AW2851" s="69"/>
      <c r="AX2851" s="69"/>
      <c r="AY2851" s="69"/>
      <c r="AZ2851" s="69"/>
      <c r="BA2851" s="69"/>
      <c r="BB2851" s="69"/>
      <c r="BC2851" s="69"/>
      <c r="BD2851" s="69"/>
      <c r="BE2851" s="69"/>
      <c r="BF2851" s="69"/>
      <c r="BG2851" s="69"/>
      <c r="BH2851" s="69"/>
      <c r="BI2851" s="69"/>
      <c r="BJ2851" s="69"/>
      <c r="BK2851" s="69"/>
      <c r="BL2851" s="69"/>
      <c r="BM2851" s="69"/>
      <c r="BN2851" s="69"/>
      <c r="BO2851" s="69"/>
      <c r="BP2851" s="69"/>
      <c r="BQ2851" s="69"/>
      <c r="BR2851" s="69"/>
      <c r="BS2851" s="69"/>
      <c r="BT2851" s="69"/>
      <c r="BU2851" s="69"/>
      <c r="BV2851" s="69"/>
      <c r="BW2851" s="69"/>
      <c r="BX2851" s="69"/>
      <c r="BY2851" s="69"/>
      <c r="BZ2851" s="69"/>
      <c r="CA2851" s="69"/>
      <c r="CB2851" s="69"/>
      <c r="CC2851" s="69"/>
      <c r="CD2851" s="69"/>
      <c r="CE2851" s="69"/>
      <c r="CF2851" s="69"/>
      <c r="CG2851" s="69"/>
      <c r="CH2851" s="69"/>
      <c r="CI2851" s="69"/>
      <c r="CJ2851" s="69"/>
      <c r="CK2851" s="69"/>
      <c r="CL2851" s="69"/>
      <c r="CM2851" s="69"/>
      <c r="CN2851" s="69"/>
      <c r="CO2851" s="69"/>
      <c r="CP2851" s="69"/>
      <c r="CQ2851" s="69"/>
      <c r="CR2851" s="69"/>
      <c r="CS2851" s="69"/>
      <c r="CT2851" s="69"/>
      <c r="CU2851" s="69"/>
      <c r="CV2851" s="69"/>
      <c r="CW2851" s="69"/>
      <c r="CX2851" s="69"/>
      <c r="CY2851" s="69"/>
      <c r="CZ2851" s="69"/>
      <c r="DA2851" s="69"/>
      <c r="DB2851" s="69"/>
      <c r="DC2851" s="69"/>
      <c r="DD2851" s="69"/>
      <c r="DE2851" s="69"/>
      <c r="DF2851" s="69"/>
      <c r="DG2851" s="69"/>
      <c r="DH2851" s="69"/>
      <c r="DI2851" s="69"/>
      <c r="DJ2851" s="69"/>
      <c r="DK2851" s="69"/>
      <c r="DL2851" s="69"/>
      <c r="DM2851" s="69"/>
      <c r="DN2851" s="69"/>
      <c r="DO2851" s="69"/>
      <c r="DP2851" s="69"/>
      <c r="DQ2851" s="69"/>
      <c r="DR2851" s="69"/>
      <c r="DS2851" s="69"/>
      <c r="DT2851" s="69"/>
      <c r="DU2851" s="69"/>
      <c r="DV2851" s="69"/>
      <c r="DW2851" s="69"/>
      <c r="DX2851" s="69"/>
      <c r="DY2851" s="69"/>
      <c r="DZ2851" s="69"/>
      <c r="EA2851" s="69"/>
      <c r="EB2851" s="69"/>
      <c r="EC2851" s="69"/>
      <c r="ED2851" s="69"/>
      <c r="EE2851" s="69"/>
      <c r="EF2851" s="69"/>
      <c r="EG2851" s="69"/>
      <c r="EH2851" s="69"/>
      <c r="EI2851" s="69"/>
      <c r="EJ2851" s="69"/>
      <c r="EK2851" s="69"/>
      <c r="EL2851" s="69"/>
      <c r="EM2851" s="69"/>
      <c r="EN2851" s="69"/>
      <c r="EO2851" s="69"/>
      <c r="EP2851" s="69"/>
      <c r="EQ2851" s="69"/>
      <c r="ER2851" s="69"/>
      <c r="ES2851" s="69"/>
      <c r="ET2851" s="69"/>
      <c r="EU2851" s="69"/>
      <c r="EV2851" s="69"/>
      <c r="EW2851" s="69"/>
      <c r="EX2851" s="69"/>
      <c r="EY2851" s="69"/>
      <c r="EZ2851" s="69"/>
      <c r="FA2851" s="69"/>
      <c r="FB2851" s="69"/>
      <c r="FC2851" s="69"/>
      <c r="FD2851" s="69"/>
      <c r="FE2851" s="69"/>
      <c r="FF2851" s="69"/>
      <c r="FG2851" s="69"/>
      <c r="FH2851" s="69"/>
      <c r="FI2851" s="69"/>
      <c r="FJ2851" s="69"/>
      <c r="FK2851" s="69"/>
      <c r="FL2851" s="69"/>
      <c r="FM2851" s="69"/>
      <c r="FN2851" s="69"/>
      <c r="FO2851" s="69"/>
      <c r="FP2851" s="69"/>
      <c r="FQ2851" s="69"/>
      <c r="FR2851" s="69"/>
      <c r="FS2851" s="69"/>
      <c r="FT2851" s="69"/>
      <c r="FU2851" s="69"/>
      <c r="FV2851" s="69"/>
      <c r="FW2851" s="69"/>
      <c r="FX2851" s="69"/>
      <c r="FY2851" s="69"/>
      <c r="FZ2851" s="69"/>
      <c r="GA2851" s="69"/>
      <c r="GB2851" s="69"/>
      <c r="GC2851" s="69"/>
      <c r="GD2851" s="69"/>
      <c r="GE2851" s="69"/>
      <c r="GF2851" s="69"/>
      <c r="GG2851" s="69"/>
      <c r="GH2851" s="69"/>
      <c r="GI2851" s="69"/>
      <c r="GJ2851" s="69"/>
      <c r="GK2851" s="69"/>
      <c r="GL2851" s="69"/>
      <c r="GM2851" s="69"/>
      <c r="GN2851" s="69"/>
      <c r="GO2851" s="69"/>
      <c r="GP2851" s="69"/>
      <c r="GQ2851" s="69"/>
      <c r="GR2851" s="69"/>
      <c r="GS2851" s="69"/>
      <c r="GT2851" s="69"/>
      <c r="GU2851" s="69"/>
      <c r="GV2851" s="69"/>
      <c r="GW2851" s="69"/>
      <c r="GX2851" s="69"/>
      <c r="GY2851" s="69"/>
      <c r="GZ2851" s="69"/>
      <c r="HA2851" s="69"/>
      <c r="HB2851" s="69"/>
      <c r="HC2851" s="69"/>
      <c r="HD2851" s="69"/>
      <c r="HE2851" s="69"/>
      <c r="HF2851" s="69"/>
      <c r="HG2851" s="69"/>
      <c r="HH2851" s="69"/>
      <c r="HI2851" s="69"/>
      <c r="HJ2851" s="69"/>
      <c r="HK2851" s="69"/>
      <c r="HL2851" s="69"/>
      <c r="HM2851" s="69"/>
      <c r="HN2851" s="69"/>
      <c r="HO2851" s="69"/>
      <c r="HP2851" s="69"/>
      <c r="HQ2851" s="69"/>
      <c r="HR2851" s="69"/>
      <c r="HS2851" s="69"/>
      <c r="HT2851" s="69"/>
      <c r="HU2851" s="69"/>
      <c r="HV2851" s="69"/>
      <c r="HW2851" s="69"/>
      <c r="HX2851" s="69"/>
      <c r="HY2851" s="69"/>
      <c r="HZ2851" s="69"/>
      <c r="IA2851" s="69"/>
      <c r="IB2851" s="69"/>
      <c r="IC2851" s="69"/>
      <c r="ID2851" s="69"/>
      <c r="IE2851" s="69"/>
      <c r="IF2851" s="69"/>
      <c r="IG2851" s="69"/>
      <c r="IH2851" s="69"/>
      <c r="II2851" s="69"/>
      <c r="IJ2851" s="69"/>
      <c r="IK2851" s="69"/>
      <c r="IL2851" s="69"/>
      <c r="IM2851" s="69"/>
      <c r="IN2851" s="69"/>
    </row>
    <row r="2852" spans="1:248" s="70" customFormat="1" ht="15.95" customHeight="1" x14ac:dyDescent="0.2">
      <c r="A2852" s="33" t="s">
        <v>1740</v>
      </c>
      <c r="B2852" s="83">
        <v>52525</v>
      </c>
      <c r="C2852" s="34" t="s">
        <v>1742</v>
      </c>
      <c r="D2852" s="314">
        <v>15500</v>
      </c>
      <c r="E2852" s="69"/>
      <c r="F2852" s="69"/>
      <c r="G2852" s="69"/>
      <c r="H2852" s="69"/>
      <c r="I2852" s="69"/>
      <c r="J2852" s="69"/>
      <c r="N2852" s="69"/>
      <c r="O2852" s="69"/>
      <c r="P2852" s="69"/>
      <c r="Q2852" s="69"/>
      <c r="R2852" s="69"/>
      <c r="S2852" s="69"/>
      <c r="T2852" s="69"/>
      <c r="U2852" s="69"/>
      <c r="V2852" s="69"/>
      <c r="W2852" s="69"/>
      <c r="X2852" s="69"/>
      <c r="Y2852" s="69"/>
      <c r="Z2852" s="69"/>
      <c r="AA2852" s="69"/>
      <c r="AB2852" s="69"/>
      <c r="AC2852" s="69"/>
      <c r="AD2852" s="69"/>
      <c r="AE2852" s="69"/>
      <c r="AF2852" s="69"/>
      <c r="AG2852" s="69"/>
      <c r="AH2852" s="69"/>
      <c r="AI2852" s="69"/>
      <c r="AJ2852" s="69"/>
      <c r="AK2852" s="69"/>
      <c r="AL2852" s="69"/>
      <c r="AM2852" s="69"/>
      <c r="AN2852" s="69"/>
      <c r="AO2852" s="69"/>
      <c r="AP2852" s="69"/>
      <c r="AQ2852" s="69"/>
      <c r="AR2852" s="69"/>
      <c r="AS2852" s="69"/>
      <c r="AT2852" s="69"/>
      <c r="AU2852" s="69"/>
      <c r="AV2852" s="69"/>
      <c r="AW2852" s="69"/>
      <c r="AX2852" s="69"/>
      <c r="AY2852" s="69"/>
      <c r="AZ2852" s="69"/>
      <c r="BA2852" s="69"/>
      <c r="BB2852" s="69"/>
      <c r="BC2852" s="69"/>
      <c r="BD2852" s="69"/>
      <c r="BE2852" s="69"/>
      <c r="BF2852" s="69"/>
      <c r="BG2852" s="69"/>
      <c r="BH2852" s="69"/>
      <c r="BI2852" s="69"/>
      <c r="BJ2852" s="69"/>
      <c r="BK2852" s="69"/>
      <c r="BL2852" s="69"/>
      <c r="BM2852" s="69"/>
      <c r="BN2852" s="69"/>
      <c r="BO2852" s="69"/>
      <c r="BP2852" s="69"/>
      <c r="BQ2852" s="69"/>
      <c r="BR2852" s="69"/>
      <c r="BS2852" s="69"/>
      <c r="BT2852" s="69"/>
      <c r="BU2852" s="69"/>
      <c r="BV2852" s="69"/>
      <c r="BW2852" s="69"/>
      <c r="BX2852" s="69"/>
      <c r="BY2852" s="69"/>
      <c r="BZ2852" s="69"/>
      <c r="CA2852" s="69"/>
      <c r="CB2852" s="69"/>
      <c r="CC2852" s="69"/>
      <c r="CD2852" s="69"/>
      <c r="CE2852" s="69"/>
      <c r="CF2852" s="69"/>
      <c r="CG2852" s="69"/>
      <c r="CH2852" s="69"/>
      <c r="CI2852" s="69"/>
      <c r="CJ2852" s="69"/>
      <c r="CK2852" s="69"/>
      <c r="CL2852" s="69"/>
      <c r="CM2852" s="69"/>
      <c r="CN2852" s="69"/>
      <c r="CO2852" s="69"/>
      <c r="CP2852" s="69"/>
      <c r="CQ2852" s="69"/>
      <c r="CR2852" s="69"/>
      <c r="CS2852" s="69"/>
      <c r="CT2852" s="69"/>
      <c r="CU2852" s="69"/>
      <c r="CV2852" s="69"/>
      <c r="CW2852" s="69"/>
      <c r="CX2852" s="69"/>
      <c r="CY2852" s="69"/>
      <c r="CZ2852" s="69"/>
      <c r="DA2852" s="69"/>
      <c r="DB2852" s="69"/>
      <c r="DC2852" s="69"/>
      <c r="DD2852" s="69"/>
      <c r="DE2852" s="69"/>
      <c r="DF2852" s="69"/>
      <c r="DG2852" s="69"/>
      <c r="DH2852" s="69"/>
      <c r="DI2852" s="69"/>
      <c r="DJ2852" s="69"/>
      <c r="DK2852" s="69"/>
      <c r="DL2852" s="69"/>
      <c r="DM2852" s="69"/>
      <c r="DN2852" s="69"/>
      <c r="DO2852" s="69"/>
      <c r="DP2852" s="69"/>
      <c r="DQ2852" s="69"/>
      <c r="DR2852" s="69"/>
      <c r="DS2852" s="69"/>
      <c r="DT2852" s="69"/>
      <c r="DU2852" s="69"/>
      <c r="DV2852" s="69"/>
      <c r="DW2852" s="69"/>
      <c r="DX2852" s="69"/>
      <c r="DY2852" s="69"/>
      <c r="DZ2852" s="69"/>
      <c r="EA2852" s="69"/>
      <c r="EB2852" s="69"/>
      <c r="EC2852" s="69"/>
      <c r="ED2852" s="69"/>
      <c r="EE2852" s="69"/>
      <c r="EF2852" s="69"/>
      <c r="EG2852" s="69"/>
      <c r="EH2852" s="69"/>
      <c r="EI2852" s="69"/>
      <c r="EJ2852" s="69"/>
      <c r="EK2852" s="69"/>
      <c r="EL2852" s="69"/>
      <c r="EM2852" s="69"/>
      <c r="EN2852" s="69"/>
      <c r="EO2852" s="69"/>
      <c r="EP2852" s="69"/>
      <c r="EQ2852" s="69"/>
      <c r="ER2852" s="69"/>
      <c r="ES2852" s="69"/>
      <c r="ET2852" s="69"/>
      <c r="EU2852" s="69"/>
      <c r="EV2852" s="69"/>
      <c r="EW2852" s="69"/>
      <c r="EX2852" s="69"/>
      <c r="EY2852" s="69"/>
      <c r="EZ2852" s="69"/>
      <c r="FA2852" s="69"/>
      <c r="FB2852" s="69"/>
      <c r="FC2852" s="69"/>
      <c r="FD2852" s="69"/>
      <c r="FE2852" s="69"/>
      <c r="FF2852" s="69"/>
      <c r="FG2852" s="69"/>
      <c r="FH2852" s="69"/>
      <c r="FI2852" s="69"/>
      <c r="FJ2852" s="69"/>
      <c r="FK2852" s="69"/>
      <c r="FL2852" s="69"/>
      <c r="FM2852" s="69"/>
      <c r="FN2852" s="69"/>
      <c r="FO2852" s="69"/>
      <c r="FP2852" s="69"/>
      <c r="FQ2852" s="69"/>
      <c r="FR2852" s="69"/>
      <c r="FS2852" s="69"/>
      <c r="FT2852" s="69"/>
      <c r="FU2852" s="69"/>
      <c r="FV2852" s="69"/>
      <c r="FW2852" s="69"/>
      <c r="FX2852" s="69"/>
      <c r="FY2852" s="69"/>
      <c r="FZ2852" s="69"/>
      <c r="GA2852" s="69"/>
      <c r="GB2852" s="69"/>
      <c r="GC2852" s="69"/>
      <c r="GD2852" s="69"/>
      <c r="GE2852" s="69"/>
      <c r="GF2852" s="69"/>
      <c r="GG2852" s="69"/>
      <c r="GH2852" s="69"/>
      <c r="GI2852" s="69"/>
      <c r="GJ2852" s="69"/>
      <c r="GK2852" s="69"/>
      <c r="GL2852" s="69"/>
      <c r="GM2852" s="69"/>
      <c r="GN2852" s="69"/>
      <c r="GO2852" s="69"/>
      <c r="GP2852" s="69"/>
      <c r="GQ2852" s="69"/>
      <c r="GR2852" s="69"/>
      <c r="GS2852" s="69"/>
      <c r="GT2852" s="69"/>
      <c r="GU2852" s="69"/>
      <c r="GV2852" s="69"/>
      <c r="GW2852" s="69"/>
      <c r="GX2852" s="69"/>
      <c r="GY2852" s="69"/>
      <c r="GZ2852" s="69"/>
      <c r="HA2852" s="69"/>
      <c r="HB2852" s="69"/>
      <c r="HC2852" s="69"/>
      <c r="HD2852" s="69"/>
      <c r="HE2852" s="69"/>
      <c r="HF2852" s="69"/>
      <c r="HG2852" s="69"/>
      <c r="HH2852" s="69"/>
      <c r="HI2852" s="69"/>
      <c r="HJ2852" s="69"/>
      <c r="HK2852" s="69"/>
      <c r="HL2852" s="69"/>
      <c r="HM2852" s="69"/>
      <c r="HN2852" s="69"/>
      <c r="HO2852" s="69"/>
      <c r="HP2852" s="69"/>
      <c r="HQ2852" s="69"/>
      <c r="HR2852" s="69"/>
      <c r="HS2852" s="69"/>
      <c r="HT2852" s="69"/>
      <c r="HU2852" s="69"/>
      <c r="HV2852" s="69"/>
      <c r="HW2852" s="69"/>
      <c r="HX2852" s="69"/>
      <c r="HY2852" s="69"/>
      <c r="HZ2852" s="69"/>
      <c r="IA2852" s="69"/>
      <c r="IB2852" s="69"/>
      <c r="IC2852" s="69"/>
      <c r="ID2852" s="69"/>
      <c r="IE2852" s="69"/>
      <c r="IF2852" s="69"/>
      <c r="IG2852" s="69"/>
      <c r="IH2852" s="69"/>
      <c r="II2852" s="69"/>
      <c r="IJ2852" s="69"/>
      <c r="IK2852" s="69"/>
      <c r="IL2852" s="69"/>
      <c r="IM2852" s="69"/>
      <c r="IN2852" s="69"/>
    </row>
    <row r="2853" spans="1:248" s="70" customFormat="1" ht="15.95" customHeight="1" x14ac:dyDescent="0.2">
      <c r="A2853" s="33" t="s">
        <v>1740</v>
      </c>
      <c r="B2853" s="83">
        <v>52526</v>
      </c>
      <c r="C2853" s="34" t="s">
        <v>1743</v>
      </c>
      <c r="D2853" s="314">
        <v>21850</v>
      </c>
      <c r="E2853" s="69"/>
      <c r="F2853" s="69"/>
      <c r="G2853" s="69"/>
      <c r="H2853" s="69"/>
      <c r="I2853" s="69"/>
      <c r="J2853" s="69"/>
      <c r="N2853" s="69"/>
      <c r="O2853" s="69"/>
      <c r="P2853" s="69"/>
      <c r="Q2853" s="69"/>
      <c r="R2853" s="69"/>
      <c r="S2853" s="69"/>
      <c r="T2853" s="69"/>
      <c r="U2853" s="69"/>
      <c r="V2853" s="69"/>
      <c r="W2853" s="69"/>
      <c r="X2853" s="69"/>
      <c r="Y2853" s="69"/>
      <c r="Z2853" s="69"/>
      <c r="AA2853" s="69"/>
      <c r="AB2853" s="69"/>
      <c r="AC2853" s="69"/>
      <c r="AD2853" s="69"/>
      <c r="AE2853" s="69"/>
      <c r="AF2853" s="69"/>
      <c r="AG2853" s="69"/>
      <c r="AH2853" s="69"/>
      <c r="AI2853" s="69"/>
      <c r="AJ2853" s="69"/>
      <c r="AK2853" s="69"/>
      <c r="AL2853" s="69"/>
      <c r="AM2853" s="69"/>
      <c r="AN2853" s="69"/>
      <c r="AO2853" s="69"/>
      <c r="AP2853" s="69"/>
      <c r="AQ2853" s="69"/>
      <c r="AR2853" s="69"/>
      <c r="AS2853" s="69"/>
      <c r="AT2853" s="69"/>
      <c r="AU2853" s="69"/>
      <c r="AV2853" s="69"/>
      <c r="AW2853" s="69"/>
      <c r="AX2853" s="69"/>
      <c r="AY2853" s="69"/>
      <c r="AZ2853" s="69"/>
      <c r="BA2853" s="69"/>
      <c r="BB2853" s="69"/>
      <c r="BC2853" s="69"/>
      <c r="BD2853" s="69"/>
      <c r="BE2853" s="69"/>
      <c r="BF2853" s="69"/>
      <c r="BG2853" s="69"/>
      <c r="BH2853" s="69"/>
      <c r="BI2853" s="69"/>
      <c r="BJ2853" s="69"/>
      <c r="BK2853" s="69"/>
      <c r="BL2853" s="69"/>
      <c r="BM2853" s="69"/>
      <c r="BN2853" s="69"/>
      <c r="BO2853" s="69"/>
      <c r="BP2853" s="69"/>
      <c r="BQ2853" s="69"/>
      <c r="BR2853" s="69"/>
      <c r="BS2853" s="69"/>
      <c r="BT2853" s="69"/>
      <c r="BU2853" s="69"/>
      <c r="BV2853" s="69"/>
      <c r="BW2853" s="69"/>
      <c r="BX2853" s="69"/>
      <c r="BY2853" s="69"/>
      <c r="BZ2853" s="69"/>
      <c r="CA2853" s="69"/>
      <c r="CB2853" s="69"/>
      <c r="CC2853" s="69"/>
      <c r="CD2853" s="69"/>
      <c r="CE2853" s="69"/>
      <c r="CF2853" s="69"/>
      <c r="CG2853" s="69"/>
      <c r="CH2853" s="69"/>
      <c r="CI2853" s="69"/>
      <c r="CJ2853" s="69"/>
      <c r="CK2853" s="69"/>
      <c r="CL2853" s="69"/>
      <c r="CM2853" s="69"/>
      <c r="CN2853" s="69"/>
      <c r="CO2853" s="69"/>
      <c r="CP2853" s="69"/>
      <c r="CQ2853" s="69"/>
      <c r="CR2853" s="69"/>
      <c r="CS2853" s="69"/>
      <c r="CT2853" s="69"/>
      <c r="CU2853" s="69"/>
      <c r="CV2853" s="69"/>
      <c r="CW2853" s="69"/>
      <c r="CX2853" s="69"/>
      <c r="CY2853" s="69"/>
      <c r="CZ2853" s="69"/>
      <c r="DA2853" s="69"/>
      <c r="DB2853" s="69"/>
      <c r="DC2853" s="69"/>
      <c r="DD2853" s="69"/>
      <c r="DE2853" s="69"/>
      <c r="DF2853" s="69"/>
      <c r="DG2853" s="69"/>
      <c r="DH2853" s="69"/>
      <c r="DI2853" s="69"/>
      <c r="DJ2853" s="69"/>
      <c r="DK2853" s="69"/>
      <c r="DL2853" s="69"/>
      <c r="DM2853" s="69"/>
      <c r="DN2853" s="69"/>
      <c r="DO2853" s="69"/>
      <c r="DP2853" s="69"/>
      <c r="DQ2853" s="69"/>
      <c r="DR2853" s="69"/>
      <c r="DS2853" s="69"/>
      <c r="DT2853" s="69"/>
      <c r="DU2853" s="69"/>
      <c r="DV2853" s="69"/>
      <c r="DW2853" s="69"/>
      <c r="DX2853" s="69"/>
      <c r="DY2853" s="69"/>
      <c r="DZ2853" s="69"/>
      <c r="EA2853" s="69"/>
      <c r="EB2853" s="69"/>
      <c r="EC2853" s="69"/>
      <c r="ED2853" s="69"/>
      <c r="EE2853" s="69"/>
      <c r="EF2853" s="69"/>
      <c r="EG2853" s="69"/>
      <c r="EH2853" s="69"/>
      <c r="EI2853" s="69"/>
      <c r="EJ2853" s="69"/>
      <c r="EK2853" s="69"/>
      <c r="EL2853" s="69"/>
      <c r="EM2853" s="69"/>
      <c r="EN2853" s="69"/>
      <c r="EO2853" s="69"/>
      <c r="EP2853" s="69"/>
      <c r="EQ2853" s="69"/>
      <c r="ER2853" s="69"/>
      <c r="ES2853" s="69"/>
      <c r="ET2853" s="69"/>
      <c r="EU2853" s="69"/>
      <c r="EV2853" s="69"/>
      <c r="EW2853" s="69"/>
      <c r="EX2853" s="69"/>
      <c r="EY2853" s="69"/>
      <c r="EZ2853" s="69"/>
      <c r="FA2853" s="69"/>
      <c r="FB2853" s="69"/>
      <c r="FC2853" s="69"/>
      <c r="FD2853" s="69"/>
      <c r="FE2853" s="69"/>
      <c r="FF2853" s="69"/>
      <c r="FG2853" s="69"/>
      <c r="FH2853" s="69"/>
      <c r="FI2853" s="69"/>
      <c r="FJ2853" s="69"/>
      <c r="FK2853" s="69"/>
      <c r="FL2853" s="69"/>
      <c r="FM2853" s="69"/>
      <c r="FN2853" s="69"/>
      <c r="FO2853" s="69"/>
      <c r="FP2853" s="69"/>
      <c r="FQ2853" s="69"/>
      <c r="FR2853" s="69"/>
      <c r="FS2853" s="69"/>
      <c r="FT2853" s="69"/>
      <c r="FU2853" s="69"/>
      <c r="FV2853" s="69"/>
      <c r="FW2853" s="69"/>
      <c r="FX2853" s="69"/>
      <c r="FY2853" s="69"/>
      <c r="FZ2853" s="69"/>
      <c r="GA2853" s="69"/>
      <c r="GB2853" s="69"/>
      <c r="GC2853" s="69"/>
      <c r="GD2853" s="69"/>
      <c r="GE2853" s="69"/>
      <c r="GF2853" s="69"/>
      <c r="GG2853" s="69"/>
      <c r="GH2853" s="69"/>
      <c r="GI2853" s="69"/>
      <c r="GJ2853" s="69"/>
      <c r="GK2853" s="69"/>
      <c r="GL2853" s="69"/>
      <c r="GM2853" s="69"/>
      <c r="GN2853" s="69"/>
      <c r="GO2853" s="69"/>
      <c r="GP2853" s="69"/>
      <c r="GQ2853" s="69"/>
      <c r="GR2853" s="69"/>
      <c r="GS2853" s="69"/>
      <c r="GT2853" s="69"/>
      <c r="GU2853" s="69"/>
      <c r="GV2853" s="69"/>
      <c r="GW2853" s="69"/>
      <c r="GX2853" s="69"/>
      <c r="GY2853" s="69"/>
      <c r="GZ2853" s="69"/>
      <c r="HA2853" s="69"/>
      <c r="HB2853" s="69"/>
      <c r="HC2853" s="69"/>
      <c r="HD2853" s="69"/>
      <c r="HE2853" s="69"/>
      <c r="HF2853" s="69"/>
      <c r="HG2853" s="69"/>
      <c r="HH2853" s="69"/>
      <c r="HI2853" s="69"/>
      <c r="HJ2853" s="69"/>
      <c r="HK2853" s="69"/>
      <c r="HL2853" s="69"/>
      <c r="HM2853" s="69"/>
      <c r="HN2853" s="69"/>
      <c r="HO2853" s="69"/>
      <c r="HP2853" s="69"/>
      <c r="HQ2853" s="69"/>
      <c r="HR2853" s="69"/>
      <c r="HS2853" s="69"/>
      <c r="HT2853" s="69"/>
      <c r="HU2853" s="69"/>
      <c r="HV2853" s="69"/>
      <c r="HW2853" s="69"/>
      <c r="HX2853" s="69"/>
      <c r="HY2853" s="69"/>
      <c r="HZ2853" s="69"/>
      <c r="IA2853" s="69"/>
      <c r="IB2853" s="69"/>
      <c r="IC2853" s="69"/>
      <c r="ID2853" s="69"/>
      <c r="IE2853" s="69"/>
      <c r="IF2853" s="69"/>
      <c r="IG2853" s="69"/>
      <c r="IH2853" s="69"/>
      <c r="II2853" s="69"/>
      <c r="IJ2853" s="69"/>
      <c r="IK2853" s="69"/>
      <c r="IL2853" s="69"/>
      <c r="IM2853" s="69"/>
      <c r="IN2853" s="69"/>
    </row>
    <row r="2854" spans="1:248" s="70" customFormat="1" ht="47.1" customHeight="1" x14ac:dyDescent="0.2">
      <c r="A2854" s="33" t="s">
        <v>1744</v>
      </c>
      <c r="B2854" s="83">
        <v>52527</v>
      </c>
      <c r="C2854" s="34" t="s">
        <v>1745</v>
      </c>
      <c r="D2854" s="314"/>
      <c r="E2854" s="69"/>
      <c r="F2854" s="69"/>
      <c r="G2854" s="69"/>
      <c r="H2854" s="69"/>
      <c r="I2854" s="69"/>
      <c r="J2854" s="69"/>
      <c r="N2854" s="69"/>
      <c r="O2854" s="69"/>
      <c r="P2854" s="69"/>
      <c r="Q2854" s="69"/>
      <c r="R2854" s="69"/>
      <c r="S2854" s="69"/>
      <c r="T2854" s="69"/>
      <c r="U2854" s="69"/>
      <c r="V2854" s="69"/>
      <c r="W2854" s="69"/>
      <c r="X2854" s="69"/>
      <c r="Y2854" s="69"/>
      <c r="Z2854" s="69"/>
      <c r="AA2854" s="69"/>
      <c r="AB2854" s="69"/>
      <c r="AC2854" s="69"/>
      <c r="AD2854" s="69"/>
      <c r="AE2854" s="69"/>
      <c r="AF2854" s="69"/>
      <c r="AG2854" s="69"/>
      <c r="AH2854" s="69"/>
      <c r="AI2854" s="69"/>
      <c r="AJ2854" s="69"/>
      <c r="AK2854" s="69"/>
      <c r="AL2854" s="69"/>
      <c r="AM2854" s="69"/>
      <c r="AN2854" s="69"/>
      <c r="AO2854" s="69"/>
      <c r="AP2854" s="69"/>
      <c r="AQ2854" s="69"/>
      <c r="AR2854" s="69"/>
      <c r="AS2854" s="69"/>
      <c r="AT2854" s="69"/>
      <c r="AU2854" s="69"/>
      <c r="AV2854" s="69"/>
      <c r="AW2854" s="69"/>
      <c r="AX2854" s="69"/>
      <c r="AY2854" s="69"/>
      <c r="AZ2854" s="69"/>
      <c r="BA2854" s="69"/>
      <c r="BB2854" s="69"/>
      <c r="BC2854" s="69"/>
      <c r="BD2854" s="69"/>
      <c r="BE2854" s="69"/>
      <c r="BF2854" s="69"/>
      <c r="BG2854" s="69"/>
      <c r="BH2854" s="69"/>
      <c r="BI2854" s="69"/>
      <c r="BJ2854" s="69"/>
      <c r="BK2854" s="69"/>
      <c r="BL2854" s="69"/>
      <c r="BM2854" s="69"/>
      <c r="BN2854" s="69"/>
      <c r="BO2854" s="69"/>
      <c r="BP2854" s="69"/>
      <c r="BQ2854" s="69"/>
      <c r="BR2854" s="69"/>
      <c r="BS2854" s="69"/>
      <c r="BT2854" s="69"/>
      <c r="BU2854" s="69"/>
      <c r="BV2854" s="69"/>
      <c r="BW2854" s="69"/>
      <c r="BX2854" s="69"/>
      <c r="BY2854" s="69"/>
      <c r="BZ2854" s="69"/>
      <c r="CA2854" s="69"/>
      <c r="CB2854" s="69"/>
      <c r="CC2854" s="69"/>
      <c r="CD2854" s="69"/>
      <c r="CE2854" s="69"/>
      <c r="CF2854" s="69"/>
      <c r="CG2854" s="69"/>
      <c r="CH2854" s="69"/>
      <c r="CI2854" s="69"/>
      <c r="CJ2854" s="69"/>
      <c r="CK2854" s="69"/>
      <c r="CL2854" s="69"/>
      <c r="CM2854" s="69"/>
      <c r="CN2854" s="69"/>
      <c r="CO2854" s="69"/>
      <c r="CP2854" s="69"/>
      <c r="CQ2854" s="69"/>
      <c r="CR2854" s="69"/>
      <c r="CS2854" s="69"/>
      <c r="CT2854" s="69"/>
      <c r="CU2854" s="69"/>
      <c r="CV2854" s="69"/>
      <c r="CW2854" s="69"/>
      <c r="CX2854" s="69"/>
      <c r="CY2854" s="69"/>
      <c r="CZ2854" s="69"/>
      <c r="DA2854" s="69"/>
      <c r="DB2854" s="69"/>
      <c r="DC2854" s="69"/>
      <c r="DD2854" s="69"/>
      <c r="DE2854" s="69"/>
      <c r="DF2854" s="69"/>
      <c r="DG2854" s="69"/>
      <c r="DH2854" s="69"/>
      <c r="DI2854" s="69"/>
      <c r="DJ2854" s="69"/>
      <c r="DK2854" s="69"/>
      <c r="DL2854" s="69"/>
      <c r="DM2854" s="69"/>
      <c r="DN2854" s="69"/>
      <c r="DO2854" s="69"/>
      <c r="DP2854" s="69"/>
      <c r="DQ2854" s="69"/>
      <c r="DR2854" s="69"/>
      <c r="DS2854" s="69"/>
      <c r="DT2854" s="69"/>
      <c r="DU2854" s="69"/>
      <c r="DV2854" s="69"/>
      <c r="DW2854" s="69"/>
      <c r="DX2854" s="69"/>
      <c r="DY2854" s="69"/>
      <c r="DZ2854" s="69"/>
      <c r="EA2854" s="69"/>
      <c r="EB2854" s="69"/>
      <c r="EC2854" s="69"/>
      <c r="ED2854" s="69"/>
      <c r="EE2854" s="69"/>
      <c r="EF2854" s="69"/>
      <c r="EG2854" s="69"/>
      <c r="EH2854" s="69"/>
      <c r="EI2854" s="69"/>
      <c r="EJ2854" s="69"/>
      <c r="EK2854" s="69"/>
      <c r="EL2854" s="69"/>
      <c r="EM2854" s="69"/>
      <c r="EN2854" s="69"/>
      <c r="EO2854" s="69"/>
      <c r="EP2854" s="69"/>
      <c r="EQ2854" s="69"/>
      <c r="ER2854" s="69"/>
      <c r="ES2854" s="69"/>
      <c r="ET2854" s="69"/>
      <c r="EU2854" s="69"/>
      <c r="EV2854" s="69"/>
      <c r="EW2854" s="69"/>
      <c r="EX2854" s="69"/>
      <c r="EY2854" s="69"/>
      <c r="EZ2854" s="69"/>
      <c r="FA2854" s="69"/>
      <c r="FB2854" s="69"/>
      <c r="FC2854" s="69"/>
      <c r="FD2854" s="69"/>
      <c r="FE2854" s="69"/>
      <c r="FF2854" s="69"/>
      <c r="FG2854" s="69"/>
      <c r="FH2854" s="69"/>
      <c r="FI2854" s="69"/>
      <c r="FJ2854" s="69"/>
      <c r="FK2854" s="69"/>
      <c r="FL2854" s="69"/>
      <c r="FM2854" s="69"/>
      <c r="FN2854" s="69"/>
      <c r="FO2854" s="69"/>
      <c r="FP2854" s="69"/>
      <c r="FQ2854" s="69"/>
      <c r="FR2854" s="69"/>
      <c r="FS2854" s="69"/>
      <c r="FT2854" s="69"/>
      <c r="FU2854" s="69"/>
      <c r="FV2854" s="69"/>
      <c r="FW2854" s="69"/>
      <c r="FX2854" s="69"/>
      <c r="FY2854" s="69"/>
      <c r="FZ2854" s="69"/>
      <c r="GA2854" s="69"/>
      <c r="GB2854" s="69"/>
      <c r="GC2854" s="69"/>
      <c r="GD2854" s="69"/>
      <c r="GE2854" s="69"/>
      <c r="GF2854" s="69"/>
      <c r="GG2854" s="69"/>
      <c r="GH2854" s="69"/>
      <c r="GI2854" s="69"/>
      <c r="GJ2854" s="69"/>
      <c r="GK2854" s="69"/>
      <c r="GL2854" s="69"/>
      <c r="GM2854" s="69"/>
      <c r="GN2854" s="69"/>
      <c r="GO2854" s="69"/>
      <c r="GP2854" s="69"/>
      <c r="GQ2854" s="69"/>
      <c r="GR2854" s="69"/>
      <c r="GS2854" s="69"/>
      <c r="GT2854" s="69"/>
      <c r="GU2854" s="69"/>
      <c r="GV2854" s="69"/>
      <c r="GW2854" s="69"/>
      <c r="GX2854" s="69"/>
      <c r="GY2854" s="69"/>
      <c r="GZ2854" s="69"/>
      <c r="HA2854" s="69"/>
      <c r="HB2854" s="69"/>
      <c r="HC2854" s="69"/>
      <c r="HD2854" s="69"/>
      <c r="HE2854" s="69"/>
      <c r="HF2854" s="69"/>
      <c r="HG2854" s="69"/>
      <c r="HH2854" s="69"/>
      <c r="HI2854" s="69"/>
      <c r="HJ2854" s="69"/>
      <c r="HK2854" s="69"/>
      <c r="HL2854" s="69"/>
      <c r="HM2854" s="69"/>
      <c r="HN2854" s="69"/>
      <c r="HO2854" s="69"/>
      <c r="HP2854" s="69"/>
      <c r="HQ2854" s="69"/>
      <c r="HR2854" s="69"/>
      <c r="HS2854" s="69"/>
      <c r="HT2854" s="69"/>
      <c r="HU2854" s="69"/>
      <c r="HV2854" s="69"/>
      <c r="HW2854" s="69"/>
      <c r="HX2854" s="69"/>
      <c r="HY2854" s="69"/>
      <c r="HZ2854" s="69"/>
      <c r="IA2854" s="69"/>
      <c r="IB2854" s="69"/>
      <c r="IC2854" s="69"/>
      <c r="ID2854" s="69"/>
      <c r="IE2854" s="69"/>
      <c r="IF2854" s="69"/>
      <c r="IG2854" s="69"/>
      <c r="IH2854" s="69"/>
      <c r="II2854" s="69"/>
      <c r="IJ2854" s="69"/>
      <c r="IK2854" s="69"/>
      <c r="IL2854" s="69"/>
      <c r="IM2854" s="69"/>
      <c r="IN2854" s="69"/>
    </row>
    <row r="2855" spans="1:248" s="70" customFormat="1" ht="32.1" customHeight="1" x14ac:dyDescent="0.2">
      <c r="A2855" s="33" t="s">
        <v>1746</v>
      </c>
      <c r="B2855" s="83">
        <v>52528</v>
      </c>
      <c r="C2855" s="34" t="s">
        <v>1747</v>
      </c>
      <c r="D2855" s="314">
        <v>21200</v>
      </c>
      <c r="E2855" s="69"/>
      <c r="F2855" s="69"/>
      <c r="G2855" s="69"/>
      <c r="H2855" s="69"/>
      <c r="I2855" s="69"/>
      <c r="J2855" s="69"/>
      <c r="N2855" s="69"/>
      <c r="O2855" s="69"/>
      <c r="P2855" s="69"/>
      <c r="Q2855" s="69"/>
      <c r="R2855" s="69"/>
      <c r="S2855" s="69"/>
      <c r="T2855" s="69"/>
      <c r="U2855" s="69"/>
      <c r="V2855" s="69"/>
      <c r="W2855" s="69"/>
      <c r="X2855" s="69"/>
      <c r="Y2855" s="69"/>
      <c r="Z2855" s="69"/>
      <c r="AA2855" s="69"/>
      <c r="AB2855" s="69"/>
      <c r="AC2855" s="69"/>
      <c r="AD2855" s="69"/>
      <c r="AE2855" s="69"/>
      <c r="AF2855" s="69"/>
      <c r="AG2855" s="69"/>
      <c r="AH2855" s="69"/>
      <c r="AI2855" s="69"/>
      <c r="AJ2855" s="69"/>
      <c r="AK2855" s="69"/>
      <c r="AL2855" s="69"/>
      <c r="AM2855" s="69"/>
      <c r="AN2855" s="69"/>
      <c r="AO2855" s="69"/>
      <c r="AP2855" s="69"/>
      <c r="AQ2855" s="69"/>
      <c r="AR2855" s="69"/>
      <c r="AS2855" s="69"/>
      <c r="AT2855" s="69"/>
      <c r="AU2855" s="69"/>
      <c r="AV2855" s="69"/>
      <c r="AW2855" s="69"/>
      <c r="AX2855" s="69"/>
      <c r="AY2855" s="69"/>
      <c r="AZ2855" s="69"/>
      <c r="BA2855" s="69"/>
      <c r="BB2855" s="69"/>
      <c r="BC2855" s="69"/>
      <c r="BD2855" s="69"/>
      <c r="BE2855" s="69"/>
      <c r="BF2855" s="69"/>
      <c r="BG2855" s="69"/>
      <c r="BH2855" s="69"/>
      <c r="BI2855" s="69"/>
      <c r="BJ2855" s="69"/>
      <c r="BK2855" s="69"/>
      <c r="BL2855" s="69"/>
      <c r="BM2855" s="69"/>
      <c r="BN2855" s="69"/>
      <c r="BO2855" s="69"/>
      <c r="BP2855" s="69"/>
      <c r="BQ2855" s="69"/>
      <c r="BR2855" s="69"/>
      <c r="BS2855" s="69"/>
      <c r="BT2855" s="69"/>
      <c r="BU2855" s="69"/>
      <c r="BV2855" s="69"/>
      <c r="BW2855" s="69"/>
      <c r="BX2855" s="69"/>
      <c r="BY2855" s="69"/>
      <c r="BZ2855" s="69"/>
      <c r="CA2855" s="69"/>
      <c r="CB2855" s="69"/>
      <c r="CC2855" s="69"/>
      <c r="CD2855" s="69"/>
      <c r="CE2855" s="69"/>
      <c r="CF2855" s="69"/>
      <c r="CG2855" s="69"/>
      <c r="CH2855" s="69"/>
      <c r="CI2855" s="69"/>
      <c r="CJ2855" s="69"/>
      <c r="CK2855" s="69"/>
      <c r="CL2855" s="69"/>
      <c r="CM2855" s="69"/>
      <c r="CN2855" s="69"/>
      <c r="CO2855" s="69"/>
      <c r="CP2855" s="69"/>
      <c r="CQ2855" s="69"/>
      <c r="CR2855" s="69"/>
      <c r="CS2855" s="69"/>
      <c r="CT2855" s="69"/>
      <c r="CU2855" s="69"/>
      <c r="CV2855" s="69"/>
      <c r="CW2855" s="69"/>
      <c r="CX2855" s="69"/>
      <c r="CY2855" s="69"/>
      <c r="CZ2855" s="69"/>
      <c r="DA2855" s="69"/>
      <c r="DB2855" s="69"/>
      <c r="DC2855" s="69"/>
      <c r="DD2855" s="69"/>
      <c r="DE2855" s="69"/>
      <c r="DF2855" s="69"/>
      <c r="DG2855" s="69"/>
      <c r="DH2855" s="69"/>
      <c r="DI2855" s="69"/>
      <c r="DJ2855" s="69"/>
      <c r="DK2855" s="69"/>
      <c r="DL2855" s="69"/>
      <c r="DM2855" s="69"/>
      <c r="DN2855" s="69"/>
      <c r="DO2855" s="69"/>
      <c r="DP2855" s="69"/>
      <c r="DQ2855" s="69"/>
      <c r="DR2855" s="69"/>
      <c r="DS2855" s="69"/>
      <c r="DT2855" s="69"/>
      <c r="DU2855" s="69"/>
      <c r="DV2855" s="69"/>
      <c r="DW2855" s="69"/>
      <c r="DX2855" s="69"/>
      <c r="DY2855" s="69"/>
      <c r="DZ2855" s="69"/>
      <c r="EA2855" s="69"/>
      <c r="EB2855" s="69"/>
      <c r="EC2855" s="69"/>
      <c r="ED2855" s="69"/>
      <c r="EE2855" s="69"/>
      <c r="EF2855" s="69"/>
      <c r="EG2855" s="69"/>
      <c r="EH2855" s="69"/>
      <c r="EI2855" s="69"/>
      <c r="EJ2855" s="69"/>
      <c r="EK2855" s="69"/>
      <c r="EL2855" s="69"/>
      <c r="EM2855" s="69"/>
      <c r="EN2855" s="69"/>
      <c r="EO2855" s="69"/>
      <c r="EP2855" s="69"/>
      <c r="EQ2855" s="69"/>
      <c r="ER2855" s="69"/>
      <c r="ES2855" s="69"/>
      <c r="ET2855" s="69"/>
      <c r="EU2855" s="69"/>
      <c r="EV2855" s="69"/>
      <c r="EW2855" s="69"/>
      <c r="EX2855" s="69"/>
      <c r="EY2855" s="69"/>
      <c r="EZ2855" s="69"/>
      <c r="FA2855" s="69"/>
      <c r="FB2855" s="69"/>
      <c r="FC2855" s="69"/>
      <c r="FD2855" s="69"/>
      <c r="FE2855" s="69"/>
      <c r="FF2855" s="69"/>
      <c r="FG2855" s="69"/>
      <c r="FH2855" s="69"/>
      <c r="FI2855" s="69"/>
      <c r="FJ2855" s="69"/>
      <c r="FK2855" s="69"/>
      <c r="FL2855" s="69"/>
      <c r="FM2855" s="69"/>
      <c r="FN2855" s="69"/>
      <c r="FO2855" s="69"/>
      <c r="FP2855" s="69"/>
      <c r="FQ2855" s="69"/>
      <c r="FR2855" s="69"/>
      <c r="FS2855" s="69"/>
      <c r="FT2855" s="69"/>
      <c r="FU2855" s="69"/>
      <c r="FV2855" s="69"/>
      <c r="FW2855" s="69"/>
      <c r="FX2855" s="69"/>
      <c r="FY2855" s="69"/>
      <c r="FZ2855" s="69"/>
      <c r="GA2855" s="69"/>
      <c r="GB2855" s="69"/>
      <c r="GC2855" s="69"/>
      <c r="GD2855" s="69"/>
      <c r="GE2855" s="69"/>
      <c r="GF2855" s="69"/>
      <c r="GG2855" s="69"/>
      <c r="GH2855" s="69"/>
      <c r="GI2855" s="69"/>
      <c r="GJ2855" s="69"/>
      <c r="GK2855" s="69"/>
      <c r="GL2855" s="69"/>
      <c r="GM2855" s="69"/>
      <c r="GN2855" s="69"/>
      <c r="GO2855" s="69"/>
      <c r="GP2855" s="69"/>
      <c r="GQ2855" s="69"/>
      <c r="GR2855" s="69"/>
      <c r="GS2855" s="69"/>
      <c r="GT2855" s="69"/>
      <c r="GU2855" s="69"/>
      <c r="GV2855" s="69"/>
      <c r="GW2855" s="69"/>
      <c r="GX2855" s="69"/>
      <c r="GY2855" s="69"/>
      <c r="GZ2855" s="69"/>
      <c r="HA2855" s="69"/>
      <c r="HB2855" s="69"/>
      <c r="HC2855" s="69"/>
      <c r="HD2855" s="69"/>
      <c r="HE2855" s="69"/>
      <c r="HF2855" s="69"/>
      <c r="HG2855" s="69"/>
      <c r="HH2855" s="69"/>
      <c r="HI2855" s="69"/>
      <c r="HJ2855" s="69"/>
      <c r="HK2855" s="69"/>
      <c r="HL2855" s="69"/>
      <c r="HM2855" s="69"/>
      <c r="HN2855" s="69"/>
      <c r="HO2855" s="69"/>
      <c r="HP2855" s="69"/>
      <c r="HQ2855" s="69"/>
      <c r="HR2855" s="69"/>
      <c r="HS2855" s="69"/>
      <c r="HT2855" s="69"/>
      <c r="HU2855" s="69"/>
      <c r="HV2855" s="69"/>
      <c r="HW2855" s="69"/>
      <c r="HX2855" s="69"/>
      <c r="HY2855" s="69"/>
      <c r="HZ2855" s="69"/>
      <c r="IA2855" s="69"/>
      <c r="IB2855" s="69"/>
      <c r="IC2855" s="69"/>
      <c r="ID2855" s="69"/>
      <c r="IE2855" s="69"/>
      <c r="IF2855" s="69"/>
      <c r="IG2855" s="69"/>
      <c r="IH2855" s="69"/>
      <c r="II2855" s="69"/>
      <c r="IJ2855" s="69"/>
      <c r="IK2855" s="69"/>
      <c r="IL2855" s="69"/>
      <c r="IM2855" s="69"/>
      <c r="IN2855" s="69"/>
    </row>
    <row r="2856" spans="1:248" s="70" customFormat="1" ht="32.1" customHeight="1" x14ac:dyDescent="0.2">
      <c r="A2856" s="33" t="s">
        <v>1746</v>
      </c>
      <c r="B2856" s="83">
        <v>52529</v>
      </c>
      <c r="C2856" s="34" t="s">
        <v>1748</v>
      </c>
      <c r="D2856" s="314">
        <v>30950</v>
      </c>
      <c r="E2856" s="69"/>
      <c r="F2856" s="69"/>
      <c r="G2856" s="69"/>
      <c r="H2856" s="69"/>
      <c r="I2856" s="69"/>
      <c r="J2856" s="69"/>
      <c r="N2856" s="69"/>
      <c r="O2856" s="69"/>
      <c r="P2856" s="69"/>
      <c r="Q2856" s="69"/>
      <c r="R2856" s="69"/>
      <c r="S2856" s="69"/>
      <c r="T2856" s="69"/>
      <c r="U2856" s="69"/>
      <c r="V2856" s="69"/>
      <c r="W2856" s="69"/>
      <c r="X2856" s="69"/>
      <c r="Y2856" s="69"/>
      <c r="Z2856" s="69"/>
      <c r="AA2856" s="69"/>
      <c r="AB2856" s="69"/>
      <c r="AC2856" s="69"/>
      <c r="AD2856" s="69"/>
      <c r="AE2856" s="69"/>
      <c r="AF2856" s="69"/>
      <c r="AG2856" s="69"/>
      <c r="AH2856" s="69"/>
      <c r="AI2856" s="69"/>
      <c r="AJ2856" s="69"/>
      <c r="AK2856" s="69"/>
      <c r="AL2856" s="69"/>
      <c r="AM2856" s="69"/>
      <c r="AN2856" s="69"/>
      <c r="AO2856" s="69"/>
      <c r="AP2856" s="69"/>
      <c r="AQ2856" s="69"/>
      <c r="AR2856" s="69"/>
      <c r="AS2856" s="69"/>
      <c r="AT2856" s="69"/>
      <c r="AU2856" s="69"/>
      <c r="AV2856" s="69"/>
      <c r="AW2856" s="69"/>
      <c r="AX2856" s="69"/>
      <c r="AY2856" s="69"/>
      <c r="AZ2856" s="69"/>
      <c r="BA2856" s="69"/>
      <c r="BB2856" s="69"/>
      <c r="BC2856" s="69"/>
      <c r="BD2856" s="69"/>
      <c r="BE2856" s="69"/>
      <c r="BF2856" s="69"/>
      <c r="BG2856" s="69"/>
      <c r="BH2856" s="69"/>
      <c r="BI2856" s="69"/>
      <c r="BJ2856" s="69"/>
      <c r="BK2856" s="69"/>
      <c r="BL2856" s="69"/>
      <c r="BM2856" s="69"/>
      <c r="BN2856" s="69"/>
      <c r="BO2856" s="69"/>
      <c r="BP2856" s="69"/>
      <c r="BQ2856" s="69"/>
      <c r="BR2856" s="69"/>
      <c r="BS2856" s="69"/>
      <c r="BT2856" s="69"/>
      <c r="BU2856" s="69"/>
      <c r="BV2856" s="69"/>
      <c r="BW2856" s="69"/>
      <c r="BX2856" s="69"/>
      <c r="BY2856" s="69"/>
      <c r="BZ2856" s="69"/>
      <c r="CA2856" s="69"/>
      <c r="CB2856" s="69"/>
      <c r="CC2856" s="69"/>
      <c r="CD2856" s="69"/>
      <c r="CE2856" s="69"/>
      <c r="CF2856" s="69"/>
      <c r="CG2856" s="69"/>
      <c r="CH2856" s="69"/>
      <c r="CI2856" s="69"/>
      <c r="CJ2856" s="69"/>
      <c r="CK2856" s="69"/>
      <c r="CL2856" s="69"/>
      <c r="CM2856" s="69"/>
      <c r="CN2856" s="69"/>
      <c r="CO2856" s="69"/>
      <c r="CP2856" s="69"/>
      <c r="CQ2856" s="69"/>
      <c r="CR2856" s="69"/>
      <c r="CS2856" s="69"/>
      <c r="CT2856" s="69"/>
      <c r="CU2856" s="69"/>
      <c r="CV2856" s="69"/>
      <c r="CW2856" s="69"/>
      <c r="CX2856" s="69"/>
      <c r="CY2856" s="69"/>
      <c r="CZ2856" s="69"/>
      <c r="DA2856" s="69"/>
      <c r="DB2856" s="69"/>
      <c r="DC2856" s="69"/>
      <c r="DD2856" s="69"/>
      <c r="DE2856" s="69"/>
      <c r="DF2856" s="69"/>
      <c r="DG2856" s="69"/>
      <c r="DH2856" s="69"/>
      <c r="DI2856" s="69"/>
      <c r="DJ2856" s="69"/>
      <c r="DK2856" s="69"/>
      <c r="DL2856" s="69"/>
      <c r="DM2856" s="69"/>
      <c r="DN2856" s="69"/>
      <c r="DO2856" s="69"/>
      <c r="DP2856" s="69"/>
      <c r="DQ2856" s="69"/>
      <c r="DR2856" s="69"/>
      <c r="DS2856" s="69"/>
      <c r="DT2856" s="69"/>
      <c r="DU2856" s="69"/>
      <c r="DV2856" s="69"/>
      <c r="DW2856" s="69"/>
      <c r="DX2856" s="69"/>
      <c r="DY2856" s="69"/>
      <c r="DZ2856" s="69"/>
      <c r="EA2856" s="69"/>
      <c r="EB2856" s="69"/>
      <c r="EC2856" s="69"/>
      <c r="ED2856" s="69"/>
      <c r="EE2856" s="69"/>
      <c r="EF2856" s="69"/>
      <c r="EG2856" s="69"/>
      <c r="EH2856" s="69"/>
      <c r="EI2856" s="69"/>
      <c r="EJ2856" s="69"/>
      <c r="EK2856" s="69"/>
      <c r="EL2856" s="69"/>
      <c r="EM2856" s="69"/>
      <c r="EN2856" s="69"/>
      <c r="EO2856" s="69"/>
      <c r="EP2856" s="69"/>
      <c r="EQ2856" s="69"/>
      <c r="ER2856" s="69"/>
      <c r="ES2856" s="69"/>
      <c r="ET2856" s="69"/>
      <c r="EU2856" s="69"/>
      <c r="EV2856" s="69"/>
      <c r="EW2856" s="69"/>
      <c r="EX2856" s="69"/>
      <c r="EY2856" s="69"/>
      <c r="EZ2856" s="69"/>
      <c r="FA2856" s="69"/>
      <c r="FB2856" s="69"/>
      <c r="FC2856" s="69"/>
      <c r="FD2856" s="69"/>
      <c r="FE2856" s="69"/>
      <c r="FF2856" s="69"/>
      <c r="FG2856" s="69"/>
      <c r="FH2856" s="69"/>
      <c r="FI2856" s="69"/>
      <c r="FJ2856" s="69"/>
      <c r="FK2856" s="69"/>
      <c r="FL2856" s="69"/>
      <c r="FM2856" s="69"/>
      <c r="FN2856" s="69"/>
      <c r="FO2856" s="69"/>
      <c r="FP2856" s="69"/>
      <c r="FQ2856" s="69"/>
      <c r="FR2856" s="69"/>
      <c r="FS2856" s="69"/>
      <c r="FT2856" s="69"/>
      <c r="FU2856" s="69"/>
      <c r="FV2856" s="69"/>
      <c r="FW2856" s="69"/>
      <c r="FX2856" s="69"/>
      <c r="FY2856" s="69"/>
      <c r="FZ2856" s="69"/>
      <c r="GA2856" s="69"/>
      <c r="GB2856" s="69"/>
      <c r="GC2856" s="69"/>
      <c r="GD2856" s="69"/>
      <c r="GE2856" s="69"/>
      <c r="GF2856" s="69"/>
      <c r="GG2856" s="69"/>
      <c r="GH2856" s="69"/>
      <c r="GI2856" s="69"/>
      <c r="GJ2856" s="69"/>
      <c r="GK2856" s="69"/>
      <c r="GL2856" s="69"/>
      <c r="GM2856" s="69"/>
      <c r="GN2856" s="69"/>
      <c r="GO2856" s="69"/>
      <c r="GP2856" s="69"/>
      <c r="GQ2856" s="69"/>
      <c r="GR2856" s="69"/>
      <c r="GS2856" s="69"/>
      <c r="GT2856" s="69"/>
      <c r="GU2856" s="69"/>
      <c r="GV2856" s="69"/>
      <c r="GW2856" s="69"/>
      <c r="GX2856" s="69"/>
      <c r="GY2856" s="69"/>
      <c r="GZ2856" s="69"/>
      <c r="HA2856" s="69"/>
      <c r="HB2856" s="69"/>
      <c r="HC2856" s="69"/>
      <c r="HD2856" s="69"/>
      <c r="HE2856" s="69"/>
      <c r="HF2856" s="69"/>
      <c r="HG2856" s="69"/>
      <c r="HH2856" s="69"/>
      <c r="HI2856" s="69"/>
      <c r="HJ2856" s="69"/>
      <c r="HK2856" s="69"/>
      <c r="HL2856" s="69"/>
      <c r="HM2856" s="69"/>
      <c r="HN2856" s="69"/>
      <c r="HO2856" s="69"/>
      <c r="HP2856" s="69"/>
      <c r="HQ2856" s="69"/>
      <c r="HR2856" s="69"/>
      <c r="HS2856" s="69"/>
      <c r="HT2856" s="69"/>
      <c r="HU2856" s="69"/>
      <c r="HV2856" s="69"/>
      <c r="HW2856" s="69"/>
      <c r="HX2856" s="69"/>
      <c r="HY2856" s="69"/>
      <c r="HZ2856" s="69"/>
      <c r="IA2856" s="69"/>
      <c r="IB2856" s="69"/>
      <c r="IC2856" s="69"/>
      <c r="ID2856" s="69"/>
      <c r="IE2856" s="69"/>
      <c r="IF2856" s="69"/>
      <c r="IG2856" s="69"/>
      <c r="IH2856" s="69"/>
      <c r="II2856" s="69"/>
      <c r="IJ2856" s="69"/>
      <c r="IK2856" s="69"/>
      <c r="IL2856" s="69"/>
      <c r="IM2856" s="69"/>
      <c r="IN2856" s="69"/>
    </row>
    <row r="2857" spans="1:248" s="70" customFormat="1" ht="15.95" customHeight="1" x14ac:dyDescent="0.2">
      <c r="A2857" s="33" t="s">
        <v>1498</v>
      </c>
      <c r="B2857" s="83">
        <v>52530</v>
      </c>
      <c r="C2857" s="34" t="s">
        <v>1499</v>
      </c>
      <c r="D2857" s="314">
        <v>25000</v>
      </c>
      <c r="E2857" s="69"/>
      <c r="F2857" s="69"/>
      <c r="G2857" s="69"/>
      <c r="H2857" s="69"/>
      <c r="I2857" s="69"/>
      <c r="J2857" s="69"/>
      <c r="N2857" s="69"/>
      <c r="O2857" s="69"/>
      <c r="P2857" s="69"/>
      <c r="Q2857" s="69"/>
      <c r="R2857" s="69"/>
      <c r="S2857" s="69"/>
      <c r="T2857" s="69"/>
      <c r="U2857" s="69"/>
      <c r="V2857" s="69"/>
      <c r="W2857" s="69"/>
      <c r="X2857" s="69"/>
      <c r="Y2857" s="69"/>
      <c r="Z2857" s="69"/>
      <c r="AA2857" s="69"/>
      <c r="AB2857" s="69"/>
      <c r="AC2857" s="69"/>
      <c r="AD2857" s="69"/>
      <c r="AE2857" s="69"/>
      <c r="AF2857" s="69"/>
      <c r="AG2857" s="69"/>
      <c r="AH2857" s="69"/>
      <c r="AI2857" s="69"/>
      <c r="AJ2857" s="69"/>
      <c r="AK2857" s="69"/>
      <c r="AL2857" s="69"/>
      <c r="AM2857" s="69"/>
      <c r="AN2857" s="69"/>
      <c r="AO2857" s="69"/>
      <c r="AP2857" s="69"/>
      <c r="AQ2857" s="69"/>
      <c r="AR2857" s="69"/>
      <c r="AS2857" s="69"/>
      <c r="AT2857" s="69"/>
      <c r="AU2857" s="69"/>
      <c r="AV2857" s="69"/>
      <c r="AW2857" s="69"/>
      <c r="AX2857" s="69"/>
      <c r="AY2857" s="69"/>
      <c r="AZ2857" s="69"/>
      <c r="BA2857" s="69"/>
      <c r="BB2857" s="69"/>
      <c r="BC2857" s="69"/>
      <c r="BD2857" s="69"/>
      <c r="BE2857" s="69"/>
      <c r="BF2857" s="69"/>
      <c r="BG2857" s="69"/>
      <c r="BH2857" s="69"/>
      <c r="BI2857" s="69"/>
      <c r="BJ2857" s="69"/>
      <c r="BK2857" s="69"/>
      <c r="BL2857" s="69"/>
      <c r="BM2857" s="69"/>
      <c r="BN2857" s="69"/>
      <c r="BO2857" s="69"/>
      <c r="BP2857" s="69"/>
      <c r="BQ2857" s="69"/>
      <c r="BR2857" s="69"/>
      <c r="BS2857" s="69"/>
      <c r="BT2857" s="69"/>
      <c r="BU2857" s="69"/>
      <c r="BV2857" s="69"/>
      <c r="BW2857" s="69"/>
      <c r="BX2857" s="69"/>
      <c r="BY2857" s="69"/>
      <c r="BZ2857" s="69"/>
      <c r="CA2857" s="69"/>
      <c r="CB2857" s="69"/>
      <c r="CC2857" s="69"/>
      <c r="CD2857" s="69"/>
      <c r="CE2857" s="69"/>
      <c r="CF2857" s="69"/>
      <c r="CG2857" s="69"/>
      <c r="CH2857" s="69"/>
      <c r="CI2857" s="69"/>
      <c r="CJ2857" s="69"/>
      <c r="CK2857" s="69"/>
      <c r="CL2857" s="69"/>
      <c r="CM2857" s="69"/>
      <c r="CN2857" s="69"/>
      <c r="CO2857" s="69"/>
      <c r="CP2857" s="69"/>
      <c r="CQ2857" s="69"/>
      <c r="CR2857" s="69"/>
      <c r="CS2857" s="69"/>
      <c r="CT2857" s="69"/>
      <c r="CU2857" s="69"/>
      <c r="CV2857" s="69"/>
      <c r="CW2857" s="69"/>
      <c r="CX2857" s="69"/>
      <c r="CY2857" s="69"/>
      <c r="CZ2857" s="69"/>
      <c r="DA2857" s="69"/>
      <c r="DB2857" s="69"/>
      <c r="DC2857" s="69"/>
      <c r="DD2857" s="69"/>
      <c r="DE2857" s="69"/>
      <c r="DF2857" s="69"/>
      <c r="DG2857" s="69"/>
      <c r="DH2857" s="69"/>
      <c r="DI2857" s="69"/>
      <c r="DJ2857" s="69"/>
      <c r="DK2857" s="69"/>
      <c r="DL2857" s="69"/>
      <c r="DM2857" s="69"/>
      <c r="DN2857" s="69"/>
      <c r="DO2857" s="69"/>
      <c r="DP2857" s="69"/>
      <c r="DQ2857" s="69"/>
      <c r="DR2857" s="69"/>
      <c r="DS2857" s="69"/>
      <c r="DT2857" s="69"/>
      <c r="DU2857" s="69"/>
      <c r="DV2857" s="69"/>
      <c r="DW2857" s="69"/>
      <c r="DX2857" s="69"/>
      <c r="DY2857" s="69"/>
      <c r="DZ2857" s="69"/>
      <c r="EA2857" s="69"/>
      <c r="EB2857" s="69"/>
      <c r="EC2857" s="69"/>
      <c r="ED2857" s="69"/>
      <c r="EE2857" s="69"/>
      <c r="EF2857" s="69"/>
      <c r="EG2857" s="69"/>
      <c r="EH2857" s="69"/>
      <c r="EI2857" s="69"/>
      <c r="EJ2857" s="69"/>
      <c r="EK2857" s="69"/>
      <c r="EL2857" s="69"/>
      <c r="EM2857" s="69"/>
      <c r="EN2857" s="69"/>
      <c r="EO2857" s="69"/>
      <c r="EP2857" s="69"/>
      <c r="EQ2857" s="69"/>
      <c r="ER2857" s="69"/>
      <c r="ES2857" s="69"/>
      <c r="ET2857" s="69"/>
      <c r="EU2857" s="69"/>
      <c r="EV2857" s="69"/>
      <c r="EW2857" s="69"/>
      <c r="EX2857" s="69"/>
      <c r="EY2857" s="69"/>
      <c r="EZ2857" s="69"/>
      <c r="FA2857" s="69"/>
      <c r="FB2857" s="69"/>
      <c r="FC2857" s="69"/>
      <c r="FD2857" s="69"/>
      <c r="FE2857" s="69"/>
      <c r="FF2857" s="69"/>
      <c r="FG2857" s="69"/>
      <c r="FH2857" s="69"/>
      <c r="FI2857" s="69"/>
      <c r="FJ2857" s="69"/>
      <c r="FK2857" s="69"/>
      <c r="FL2857" s="69"/>
      <c r="FM2857" s="69"/>
      <c r="FN2857" s="69"/>
      <c r="FO2857" s="69"/>
      <c r="FP2857" s="69"/>
      <c r="FQ2857" s="69"/>
      <c r="FR2857" s="69"/>
      <c r="FS2857" s="69"/>
      <c r="FT2857" s="69"/>
      <c r="FU2857" s="69"/>
      <c r="FV2857" s="69"/>
      <c r="FW2857" s="69"/>
      <c r="FX2857" s="69"/>
      <c r="FY2857" s="69"/>
      <c r="FZ2857" s="69"/>
      <c r="GA2857" s="69"/>
      <c r="GB2857" s="69"/>
      <c r="GC2857" s="69"/>
      <c r="GD2857" s="69"/>
      <c r="GE2857" s="69"/>
      <c r="GF2857" s="69"/>
      <c r="GG2857" s="69"/>
      <c r="GH2857" s="69"/>
      <c r="GI2857" s="69"/>
      <c r="GJ2857" s="69"/>
      <c r="GK2857" s="69"/>
      <c r="GL2857" s="69"/>
      <c r="GM2857" s="69"/>
      <c r="GN2857" s="69"/>
      <c r="GO2857" s="69"/>
      <c r="GP2857" s="69"/>
      <c r="GQ2857" s="69"/>
      <c r="GR2857" s="69"/>
      <c r="GS2857" s="69"/>
      <c r="GT2857" s="69"/>
      <c r="GU2857" s="69"/>
      <c r="GV2857" s="69"/>
      <c r="GW2857" s="69"/>
      <c r="GX2857" s="69"/>
      <c r="GY2857" s="69"/>
      <c r="GZ2857" s="69"/>
      <c r="HA2857" s="69"/>
      <c r="HB2857" s="69"/>
      <c r="HC2857" s="69"/>
      <c r="HD2857" s="69"/>
      <c r="HE2857" s="69"/>
      <c r="HF2857" s="69"/>
      <c r="HG2857" s="69"/>
      <c r="HH2857" s="69"/>
      <c r="HI2857" s="69"/>
      <c r="HJ2857" s="69"/>
      <c r="HK2857" s="69"/>
      <c r="HL2857" s="69"/>
      <c r="HM2857" s="69"/>
      <c r="HN2857" s="69"/>
      <c r="HO2857" s="69"/>
      <c r="HP2857" s="69"/>
      <c r="HQ2857" s="69"/>
      <c r="HR2857" s="69"/>
      <c r="HS2857" s="69"/>
      <c r="HT2857" s="69"/>
      <c r="HU2857" s="69"/>
      <c r="HV2857" s="69"/>
      <c r="HW2857" s="69"/>
      <c r="HX2857" s="69"/>
      <c r="HY2857" s="69"/>
      <c r="HZ2857" s="69"/>
      <c r="IA2857" s="69"/>
      <c r="IB2857" s="69"/>
      <c r="IC2857" s="69"/>
      <c r="ID2857" s="69"/>
      <c r="IE2857" s="69"/>
      <c r="IF2857" s="69"/>
      <c r="IG2857" s="69"/>
      <c r="IH2857" s="69"/>
      <c r="II2857" s="69"/>
      <c r="IJ2857" s="69"/>
      <c r="IK2857" s="69"/>
      <c r="IL2857" s="69"/>
      <c r="IM2857" s="69"/>
      <c r="IN2857" s="69"/>
    </row>
    <row r="2858" spans="1:248" s="70" customFormat="1" ht="15.95" customHeight="1" x14ac:dyDescent="0.2">
      <c r="A2858" s="33" t="s">
        <v>1749</v>
      </c>
      <c r="B2858" s="83">
        <v>52531</v>
      </c>
      <c r="C2858" s="34" t="s">
        <v>1750</v>
      </c>
      <c r="D2858" s="314">
        <v>18450</v>
      </c>
      <c r="E2858" s="69"/>
      <c r="F2858" s="69"/>
      <c r="G2858" s="69"/>
      <c r="H2858" s="69"/>
      <c r="I2858" s="69"/>
      <c r="J2858" s="69"/>
      <c r="N2858" s="69"/>
      <c r="O2858" s="69"/>
      <c r="P2858" s="69"/>
      <c r="Q2858" s="69"/>
      <c r="R2858" s="69"/>
      <c r="S2858" s="69"/>
      <c r="T2858" s="69"/>
      <c r="U2858" s="69"/>
      <c r="V2858" s="69"/>
      <c r="W2858" s="69"/>
      <c r="X2858" s="69"/>
      <c r="Y2858" s="69"/>
      <c r="Z2858" s="69"/>
      <c r="AA2858" s="69"/>
      <c r="AB2858" s="69"/>
      <c r="AC2858" s="69"/>
      <c r="AD2858" s="69"/>
      <c r="AE2858" s="69"/>
      <c r="AF2858" s="69"/>
      <c r="AG2858" s="69"/>
      <c r="AH2858" s="69"/>
      <c r="AI2858" s="69"/>
      <c r="AJ2858" s="69"/>
      <c r="AK2858" s="69"/>
      <c r="AL2858" s="69"/>
      <c r="AM2858" s="69"/>
      <c r="AN2858" s="69"/>
      <c r="AO2858" s="69"/>
      <c r="AP2858" s="69"/>
      <c r="AQ2858" s="69"/>
      <c r="AR2858" s="69"/>
      <c r="AS2858" s="69"/>
      <c r="AT2858" s="69"/>
      <c r="AU2858" s="69"/>
      <c r="AV2858" s="69"/>
      <c r="AW2858" s="69"/>
      <c r="AX2858" s="69"/>
      <c r="AY2858" s="69"/>
      <c r="AZ2858" s="69"/>
      <c r="BA2858" s="69"/>
      <c r="BB2858" s="69"/>
      <c r="BC2858" s="69"/>
      <c r="BD2858" s="69"/>
      <c r="BE2858" s="69"/>
      <c r="BF2858" s="69"/>
      <c r="BG2858" s="69"/>
      <c r="BH2858" s="69"/>
      <c r="BI2858" s="69"/>
      <c r="BJ2858" s="69"/>
      <c r="BK2858" s="69"/>
      <c r="BL2858" s="69"/>
      <c r="BM2858" s="69"/>
      <c r="BN2858" s="69"/>
      <c r="BO2858" s="69"/>
      <c r="BP2858" s="69"/>
      <c r="BQ2858" s="69"/>
      <c r="BR2858" s="69"/>
      <c r="BS2858" s="69"/>
      <c r="BT2858" s="69"/>
      <c r="BU2858" s="69"/>
      <c r="BV2858" s="69"/>
      <c r="BW2858" s="69"/>
      <c r="BX2858" s="69"/>
      <c r="BY2858" s="69"/>
      <c r="BZ2858" s="69"/>
      <c r="CA2858" s="69"/>
      <c r="CB2858" s="69"/>
      <c r="CC2858" s="69"/>
      <c r="CD2858" s="69"/>
      <c r="CE2858" s="69"/>
      <c r="CF2858" s="69"/>
      <c r="CG2858" s="69"/>
      <c r="CH2858" s="69"/>
      <c r="CI2858" s="69"/>
      <c r="CJ2858" s="69"/>
      <c r="CK2858" s="69"/>
      <c r="CL2858" s="69"/>
      <c r="CM2858" s="69"/>
      <c r="CN2858" s="69"/>
      <c r="CO2858" s="69"/>
      <c r="CP2858" s="69"/>
      <c r="CQ2858" s="69"/>
      <c r="CR2858" s="69"/>
      <c r="CS2858" s="69"/>
      <c r="CT2858" s="69"/>
      <c r="CU2858" s="69"/>
      <c r="CV2858" s="69"/>
      <c r="CW2858" s="69"/>
      <c r="CX2858" s="69"/>
      <c r="CY2858" s="69"/>
      <c r="CZ2858" s="69"/>
      <c r="DA2858" s="69"/>
      <c r="DB2858" s="69"/>
      <c r="DC2858" s="69"/>
      <c r="DD2858" s="69"/>
      <c r="DE2858" s="69"/>
      <c r="DF2858" s="69"/>
      <c r="DG2858" s="69"/>
      <c r="DH2858" s="69"/>
      <c r="DI2858" s="69"/>
      <c r="DJ2858" s="69"/>
      <c r="DK2858" s="69"/>
      <c r="DL2858" s="69"/>
      <c r="DM2858" s="69"/>
      <c r="DN2858" s="69"/>
      <c r="DO2858" s="69"/>
      <c r="DP2858" s="69"/>
      <c r="DQ2858" s="69"/>
      <c r="DR2858" s="69"/>
      <c r="DS2858" s="69"/>
      <c r="DT2858" s="69"/>
      <c r="DU2858" s="69"/>
      <c r="DV2858" s="69"/>
      <c r="DW2858" s="69"/>
      <c r="DX2858" s="69"/>
      <c r="DY2858" s="69"/>
      <c r="DZ2858" s="69"/>
      <c r="EA2858" s="69"/>
      <c r="EB2858" s="69"/>
      <c r="EC2858" s="69"/>
      <c r="ED2858" s="69"/>
      <c r="EE2858" s="69"/>
      <c r="EF2858" s="69"/>
      <c r="EG2858" s="69"/>
      <c r="EH2858" s="69"/>
      <c r="EI2858" s="69"/>
      <c r="EJ2858" s="69"/>
      <c r="EK2858" s="69"/>
      <c r="EL2858" s="69"/>
      <c r="EM2858" s="69"/>
      <c r="EN2858" s="69"/>
      <c r="EO2858" s="69"/>
      <c r="EP2858" s="69"/>
      <c r="EQ2858" s="69"/>
      <c r="ER2858" s="69"/>
      <c r="ES2858" s="69"/>
      <c r="ET2858" s="69"/>
      <c r="EU2858" s="69"/>
      <c r="EV2858" s="69"/>
      <c r="EW2858" s="69"/>
      <c r="EX2858" s="69"/>
      <c r="EY2858" s="69"/>
      <c r="EZ2858" s="69"/>
      <c r="FA2858" s="69"/>
      <c r="FB2858" s="69"/>
      <c r="FC2858" s="69"/>
      <c r="FD2858" s="69"/>
      <c r="FE2858" s="69"/>
      <c r="FF2858" s="69"/>
      <c r="FG2858" s="69"/>
      <c r="FH2858" s="69"/>
      <c r="FI2858" s="69"/>
      <c r="FJ2858" s="69"/>
      <c r="FK2858" s="69"/>
      <c r="FL2858" s="69"/>
      <c r="FM2858" s="69"/>
      <c r="FN2858" s="69"/>
      <c r="FO2858" s="69"/>
      <c r="FP2858" s="69"/>
      <c r="FQ2858" s="69"/>
      <c r="FR2858" s="69"/>
      <c r="FS2858" s="69"/>
      <c r="FT2858" s="69"/>
      <c r="FU2858" s="69"/>
      <c r="FV2858" s="69"/>
      <c r="FW2858" s="69"/>
      <c r="FX2858" s="69"/>
      <c r="FY2858" s="69"/>
      <c r="FZ2858" s="69"/>
      <c r="GA2858" s="69"/>
      <c r="GB2858" s="69"/>
      <c r="GC2858" s="69"/>
      <c r="GD2858" s="69"/>
      <c r="GE2858" s="69"/>
      <c r="GF2858" s="69"/>
      <c r="GG2858" s="69"/>
      <c r="GH2858" s="69"/>
      <c r="GI2858" s="69"/>
      <c r="GJ2858" s="69"/>
      <c r="GK2858" s="69"/>
      <c r="GL2858" s="69"/>
      <c r="GM2858" s="69"/>
      <c r="GN2858" s="69"/>
      <c r="GO2858" s="69"/>
      <c r="GP2858" s="69"/>
      <c r="GQ2858" s="69"/>
      <c r="GR2858" s="69"/>
      <c r="GS2858" s="69"/>
      <c r="GT2858" s="69"/>
      <c r="GU2858" s="69"/>
      <c r="GV2858" s="69"/>
      <c r="GW2858" s="69"/>
      <c r="GX2858" s="69"/>
      <c r="GY2858" s="69"/>
      <c r="GZ2858" s="69"/>
      <c r="HA2858" s="69"/>
      <c r="HB2858" s="69"/>
      <c r="HC2858" s="69"/>
      <c r="HD2858" s="69"/>
      <c r="HE2858" s="69"/>
      <c r="HF2858" s="69"/>
      <c r="HG2858" s="69"/>
      <c r="HH2858" s="69"/>
      <c r="HI2858" s="69"/>
      <c r="HJ2858" s="69"/>
      <c r="HK2858" s="69"/>
      <c r="HL2858" s="69"/>
      <c r="HM2858" s="69"/>
      <c r="HN2858" s="69"/>
      <c r="HO2858" s="69"/>
      <c r="HP2858" s="69"/>
      <c r="HQ2858" s="69"/>
      <c r="HR2858" s="69"/>
      <c r="HS2858" s="69"/>
      <c r="HT2858" s="69"/>
      <c r="HU2858" s="69"/>
      <c r="HV2858" s="69"/>
      <c r="HW2858" s="69"/>
      <c r="HX2858" s="69"/>
      <c r="HY2858" s="69"/>
      <c r="HZ2858" s="69"/>
      <c r="IA2858" s="69"/>
      <c r="IB2858" s="69"/>
      <c r="IC2858" s="69"/>
      <c r="ID2858" s="69"/>
      <c r="IE2858" s="69"/>
      <c r="IF2858" s="69"/>
      <c r="IG2858" s="69"/>
      <c r="IH2858" s="69"/>
      <c r="II2858" s="69"/>
      <c r="IJ2858" s="69"/>
      <c r="IK2858" s="69"/>
      <c r="IL2858" s="69"/>
      <c r="IM2858" s="69"/>
      <c r="IN2858" s="69"/>
    </row>
    <row r="2859" spans="1:248" s="70" customFormat="1" ht="15.95" customHeight="1" x14ac:dyDescent="0.2">
      <c r="A2859" s="33" t="s">
        <v>1751</v>
      </c>
      <c r="B2859" s="83">
        <v>52532</v>
      </c>
      <c r="C2859" s="34" t="s">
        <v>1752</v>
      </c>
      <c r="D2859" s="314">
        <v>24000</v>
      </c>
      <c r="E2859" s="69"/>
      <c r="F2859" s="69"/>
      <c r="G2859" s="69"/>
      <c r="H2859" s="69"/>
      <c r="I2859" s="69"/>
      <c r="J2859" s="69"/>
      <c r="N2859" s="69"/>
      <c r="O2859" s="69"/>
      <c r="P2859" s="69"/>
      <c r="Q2859" s="69"/>
      <c r="R2859" s="69"/>
      <c r="S2859" s="69"/>
      <c r="T2859" s="69"/>
      <c r="U2859" s="69"/>
      <c r="V2859" s="69"/>
      <c r="W2859" s="69"/>
      <c r="X2859" s="69"/>
      <c r="Y2859" s="69"/>
      <c r="Z2859" s="69"/>
      <c r="AA2859" s="69"/>
      <c r="AB2859" s="69"/>
      <c r="AC2859" s="69"/>
      <c r="AD2859" s="69"/>
      <c r="AE2859" s="69"/>
      <c r="AF2859" s="69"/>
      <c r="AG2859" s="69"/>
      <c r="AH2859" s="69"/>
      <c r="AI2859" s="69"/>
      <c r="AJ2859" s="69"/>
      <c r="AK2859" s="69"/>
      <c r="AL2859" s="69"/>
      <c r="AM2859" s="69"/>
      <c r="AN2859" s="69"/>
      <c r="AO2859" s="69"/>
      <c r="AP2859" s="69"/>
      <c r="AQ2859" s="69"/>
      <c r="AR2859" s="69"/>
      <c r="AS2859" s="69"/>
      <c r="AT2859" s="69"/>
      <c r="AU2859" s="69"/>
      <c r="AV2859" s="69"/>
      <c r="AW2859" s="69"/>
      <c r="AX2859" s="69"/>
      <c r="AY2859" s="69"/>
      <c r="AZ2859" s="69"/>
      <c r="BA2859" s="69"/>
      <c r="BB2859" s="69"/>
      <c r="BC2859" s="69"/>
      <c r="BD2859" s="69"/>
      <c r="BE2859" s="69"/>
      <c r="BF2859" s="69"/>
      <c r="BG2859" s="69"/>
      <c r="BH2859" s="69"/>
      <c r="BI2859" s="69"/>
      <c r="BJ2859" s="69"/>
      <c r="BK2859" s="69"/>
      <c r="BL2859" s="69"/>
      <c r="BM2859" s="69"/>
      <c r="BN2859" s="69"/>
      <c r="BO2859" s="69"/>
      <c r="BP2859" s="69"/>
      <c r="BQ2859" s="69"/>
      <c r="BR2859" s="69"/>
      <c r="BS2859" s="69"/>
      <c r="BT2859" s="69"/>
      <c r="BU2859" s="69"/>
      <c r="BV2859" s="69"/>
      <c r="BW2859" s="69"/>
      <c r="BX2859" s="69"/>
      <c r="BY2859" s="69"/>
      <c r="BZ2859" s="69"/>
      <c r="CA2859" s="69"/>
      <c r="CB2859" s="69"/>
      <c r="CC2859" s="69"/>
      <c r="CD2859" s="69"/>
      <c r="CE2859" s="69"/>
      <c r="CF2859" s="69"/>
      <c r="CG2859" s="69"/>
      <c r="CH2859" s="69"/>
      <c r="CI2859" s="69"/>
      <c r="CJ2859" s="69"/>
      <c r="CK2859" s="69"/>
      <c r="CL2859" s="69"/>
      <c r="CM2859" s="69"/>
      <c r="CN2859" s="69"/>
      <c r="CO2859" s="69"/>
      <c r="CP2859" s="69"/>
      <c r="CQ2859" s="69"/>
      <c r="CR2859" s="69"/>
      <c r="CS2859" s="69"/>
      <c r="CT2859" s="69"/>
      <c r="CU2859" s="69"/>
      <c r="CV2859" s="69"/>
      <c r="CW2859" s="69"/>
      <c r="CX2859" s="69"/>
      <c r="CY2859" s="69"/>
      <c r="CZ2859" s="69"/>
      <c r="DA2859" s="69"/>
      <c r="DB2859" s="69"/>
      <c r="DC2859" s="69"/>
      <c r="DD2859" s="69"/>
      <c r="DE2859" s="69"/>
      <c r="DF2859" s="69"/>
      <c r="DG2859" s="69"/>
      <c r="DH2859" s="69"/>
      <c r="DI2859" s="69"/>
      <c r="DJ2859" s="69"/>
      <c r="DK2859" s="69"/>
      <c r="DL2859" s="69"/>
      <c r="DM2859" s="69"/>
      <c r="DN2859" s="69"/>
      <c r="DO2859" s="69"/>
      <c r="DP2859" s="69"/>
      <c r="DQ2859" s="69"/>
      <c r="DR2859" s="69"/>
      <c r="DS2859" s="69"/>
      <c r="DT2859" s="69"/>
      <c r="DU2859" s="69"/>
      <c r="DV2859" s="69"/>
      <c r="DW2859" s="69"/>
      <c r="DX2859" s="69"/>
      <c r="DY2859" s="69"/>
      <c r="DZ2859" s="69"/>
      <c r="EA2859" s="69"/>
      <c r="EB2859" s="69"/>
      <c r="EC2859" s="69"/>
      <c r="ED2859" s="69"/>
      <c r="EE2859" s="69"/>
      <c r="EF2859" s="69"/>
      <c r="EG2859" s="69"/>
      <c r="EH2859" s="69"/>
      <c r="EI2859" s="69"/>
      <c r="EJ2859" s="69"/>
      <c r="EK2859" s="69"/>
      <c r="EL2859" s="69"/>
      <c r="EM2859" s="69"/>
      <c r="EN2859" s="69"/>
      <c r="EO2859" s="69"/>
      <c r="EP2859" s="69"/>
      <c r="EQ2859" s="69"/>
      <c r="ER2859" s="69"/>
      <c r="ES2859" s="69"/>
      <c r="ET2859" s="69"/>
      <c r="EU2859" s="69"/>
      <c r="EV2859" s="69"/>
      <c r="EW2859" s="69"/>
      <c r="EX2859" s="69"/>
      <c r="EY2859" s="69"/>
      <c r="EZ2859" s="69"/>
      <c r="FA2859" s="69"/>
      <c r="FB2859" s="69"/>
      <c r="FC2859" s="69"/>
      <c r="FD2859" s="69"/>
      <c r="FE2859" s="69"/>
      <c r="FF2859" s="69"/>
      <c r="FG2859" s="69"/>
      <c r="FH2859" s="69"/>
      <c r="FI2859" s="69"/>
      <c r="FJ2859" s="69"/>
      <c r="FK2859" s="69"/>
      <c r="FL2859" s="69"/>
      <c r="FM2859" s="69"/>
      <c r="FN2859" s="69"/>
      <c r="FO2859" s="69"/>
      <c r="FP2859" s="69"/>
      <c r="FQ2859" s="69"/>
      <c r="FR2859" s="69"/>
      <c r="FS2859" s="69"/>
      <c r="FT2859" s="69"/>
      <c r="FU2859" s="69"/>
      <c r="FV2859" s="69"/>
      <c r="FW2859" s="69"/>
      <c r="FX2859" s="69"/>
      <c r="FY2859" s="69"/>
      <c r="FZ2859" s="69"/>
      <c r="GA2859" s="69"/>
      <c r="GB2859" s="69"/>
      <c r="GC2859" s="69"/>
      <c r="GD2859" s="69"/>
      <c r="GE2859" s="69"/>
      <c r="GF2859" s="69"/>
      <c r="GG2859" s="69"/>
      <c r="GH2859" s="69"/>
      <c r="GI2859" s="69"/>
      <c r="GJ2859" s="69"/>
      <c r="GK2859" s="69"/>
      <c r="GL2859" s="69"/>
      <c r="GM2859" s="69"/>
      <c r="GN2859" s="69"/>
      <c r="GO2859" s="69"/>
      <c r="GP2859" s="69"/>
      <c r="GQ2859" s="69"/>
      <c r="GR2859" s="69"/>
      <c r="GS2859" s="69"/>
      <c r="GT2859" s="69"/>
      <c r="GU2859" s="69"/>
      <c r="GV2859" s="69"/>
      <c r="GW2859" s="69"/>
      <c r="GX2859" s="69"/>
      <c r="GY2859" s="69"/>
      <c r="GZ2859" s="69"/>
      <c r="HA2859" s="69"/>
      <c r="HB2859" s="69"/>
      <c r="HC2859" s="69"/>
      <c r="HD2859" s="69"/>
      <c r="HE2859" s="69"/>
      <c r="HF2859" s="69"/>
      <c r="HG2859" s="69"/>
      <c r="HH2859" s="69"/>
      <c r="HI2859" s="69"/>
      <c r="HJ2859" s="69"/>
      <c r="HK2859" s="69"/>
      <c r="HL2859" s="69"/>
      <c r="HM2859" s="69"/>
      <c r="HN2859" s="69"/>
      <c r="HO2859" s="69"/>
      <c r="HP2859" s="69"/>
      <c r="HQ2859" s="69"/>
      <c r="HR2859" s="69"/>
      <c r="HS2859" s="69"/>
      <c r="HT2859" s="69"/>
      <c r="HU2859" s="69"/>
      <c r="HV2859" s="69"/>
      <c r="HW2859" s="69"/>
      <c r="HX2859" s="69"/>
      <c r="HY2859" s="69"/>
      <c r="HZ2859" s="69"/>
      <c r="IA2859" s="69"/>
      <c r="IB2859" s="69"/>
      <c r="IC2859" s="69"/>
      <c r="ID2859" s="69"/>
      <c r="IE2859" s="69"/>
      <c r="IF2859" s="69"/>
      <c r="IG2859" s="69"/>
      <c r="IH2859" s="69"/>
      <c r="II2859" s="69"/>
      <c r="IJ2859" s="69"/>
      <c r="IK2859" s="69"/>
      <c r="IL2859" s="69"/>
      <c r="IM2859" s="69"/>
      <c r="IN2859" s="69"/>
    </row>
    <row r="2860" spans="1:248" s="70" customFormat="1" ht="15.95" customHeight="1" x14ac:dyDescent="0.2">
      <c r="A2860" s="112" t="s">
        <v>1632</v>
      </c>
      <c r="B2860" s="83">
        <v>52533</v>
      </c>
      <c r="C2860" s="52" t="s">
        <v>1753</v>
      </c>
      <c r="D2860" s="314">
        <v>55100</v>
      </c>
      <c r="E2860" s="69"/>
      <c r="F2860" s="69"/>
      <c r="G2860" s="69"/>
      <c r="H2860" s="69"/>
      <c r="I2860" s="69"/>
      <c r="J2860" s="69"/>
      <c r="N2860" s="69"/>
      <c r="O2860" s="69"/>
      <c r="P2860" s="69"/>
      <c r="Q2860" s="69"/>
      <c r="R2860" s="69"/>
      <c r="S2860" s="69"/>
      <c r="T2860" s="69"/>
      <c r="U2860" s="69"/>
      <c r="V2860" s="69"/>
      <c r="W2860" s="69"/>
      <c r="X2860" s="69"/>
      <c r="Y2860" s="69"/>
      <c r="Z2860" s="69"/>
      <c r="AA2860" s="69"/>
      <c r="AB2860" s="69"/>
      <c r="AC2860" s="69"/>
      <c r="AD2860" s="69"/>
      <c r="AE2860" s="69"/>
      <c r="AF2860" s="69"/>
      <c r="AG2860" s="69"/>
      <c r="AH2860" s="69"/>
      <c r="AI2860" s="69"/>
      <c r="AJ2860" s="69"/>
      <c r="AK2860" s="69"/>
      <c r="AL2860" s="69"/>
      <c r="AM2860" s="69"/>
      <c r="AN2860" s="69"/>
      <c r="AO2860" s="69"/>
      <c r="AP2860" s="69"/>
      <c r="AQ2860" s="69"/>
      <c r="AR2860" s="69"/>
      <c r="AS2860" s="69"/>
      <c r="AT2860" s="69"/>
      <c r="AU2860" s="69"/>
      <c r="AV2860" s="69"/>
      <c r="AW2860" s="69"/>
      <c r="AX2860" s="69"/>
      <c r="AY2860" s="69"/>
      <c r="AZ2860" s="69"/>
      <c r="BA2860" s="69"/>
      <c r="BB2860" s="69"/>
      <c r="BC2860" s="69"/>
      <c r="BD2860" s="69"/>
      <c r="BE2860" s="69"/>
      <c r="BF2860" s="69"/>
      <c r="BG2860" s="69"/>
      <c r="BH2860" s="69"/>
      <c r="BI2860" s="69"/>
      <c r="BJ2860" s="69"/>
      <c r="BK2860" s="69"/>
      <c r="BL2860" s="69"/>
      <c r="BM2860" s="69"/>
      <c r="BN2860" s="69"/>
      <c r="BO2860" s="69"/>
      <c r="BP2860" s="69"/>
      <c r="BQ2860" s="69"/>
      <c r="BR2860" s="69"/>
      <c r="BS2860" s="69"/>
      <c r="BT2860" s="69"/>
      <c r="BU2860" s="69"/>
      <c r="BV2860" s="69"/>
      <c r="BW2860" s="69"/>
      <c r="BX2860" s="69"/>
      <c r="BY2860" s="69"/>
      <c r="BZ2860" s="69"/>
      <c r="CA2860" s="69"/>
      <c r="CB2860" s="69"/>
      <c r="CC2860" s="69"/>
      <c r="CD2860" s="69"/>
      <c r="CE2860" s="69"/>
      <c r="CF2860" s="69"/>
      <c r="CG2860" s="69"/>
      <c r="CH2860" s="69"/>
      <c r="CI2860" s="69"/>
      <c r="CJ2860" s="69"/>
      <c r="CK2860" s="69"/>
      <c r="CL2860" s="69"/>
      <c r="CM2860" s="69"/>
      <c r="CN2860" s="69"/>
      <c r="CO2860" s="69"/>
      <c r="CP2860" s="69"/>
      <c r="CQ2860" s="69"/>
      <c r="CR2860" s="69"/>
      <c r="CS2860" s="69"/>
      <c r="CT2860" s="69"/>
      <c r="CU2860" s="69"/>
      <c r="CV2860" s="69"/>
      <c r="CW2860" s="69"/>
      <c r="CX2860" s="69"/>
      <c r="CY2860" s="69"/>
      <c r="CZ2860" s="69"/>
      <c r="DA2860" s="69"/>
      <c r="DB2860" s="69"/>
      <c r="DC2860" s="69"/>
      <c r="DD2860" s="69"/>
      <c r="DE2860" s="69"/>
      <c r="DF2860" s="69"/>
      <c r="DG2860" s="69"/>
      <c r="DH2860" s="69"/>
      <c r="DI2860" s="69"/>
      <c r="DJ2860" s="69"/>
      <c r="DK2860" s="69"/>
      <c r="DL2860" s="69"/>
      <c r="DM2860" s="69"/>
      <c r="DN2860" s="69"/>
      <c r="DO2860" s="69"/>
      <c r="DP2860" s="69"/>
      <c r="DQ2860" s="69"/>
      <c r="DR2860" s="69"/>
      <c r="DS2860" s="69"/>
      <c r="DT2860" s="69"/>
      <c r="DU2860" s="69"/>
      <c r="DV2860" s="69"/>
      <c r="DW2860" s="69"/>
      <c r="DX2860" s="69"/>
      <c r="DY2860" s="69"/>
      <c r="DZ2860" s="69"/>
      <c r="EA2860" s="69"/>
      <c r="EB2860" s="69"/>
      <c r="EC2860" s="69"/>
      <c r="ED2860" s="69"/>
      <c r="EE2860" s="69"/>
      <c r="EF2860" s="69"/>
      <c r="EG2860" s="69"/>
      <c r="EH2860" s="69"/>
      <c r="EI2860" s="69"/>
      <c r="EJ2860" s="69"/>
      <c r="EK2860" s="69"/>
      <c r="EL2860" s="69"/>
      <c r="EM2860" s="69"/>
      <c r="EN2860" s="69"/>
      <c r="EO2860" s="69"/>
      <c r="EP2860" s="69"/>
      <c r="EQ2860" s="69"/>
      <c r="ER2860" s="69"/>
      <c r="ES2860" s="69"/>
      <c r="ET2860" s="69"/>
      <c r="EU2860" s="69"/>
      <c r="EV2860" s="69"/>
      <c r="EW2860" s="69"/>
      <c r="EX2860" s="69"/>
      <c r="EY2860" s="69"/>
      <c r="EZ2860" s="69"/>
      <c r="FA2860" s="69"/>
      <c r="FB2860" s="69"/>
      <c r="FC2860" s="69"/>
      <c r="FD2860" s="69"/>
      <c r="FE2860" s="69"/>
      <c r="FF2860" s="69"/>
      <c r="FG2860" s="69"/>
      <c r="FH2860" s="69"/>
      <c r="FI2860" s="69"/>
      <c r="FJ2860" s="69"/>
      <c r="FK2860" s="69"/>
      <c r="FL2860" s="69"/>
      <c r="FM2860" s="69"/>
      <c r="FN2860" s="69"/>
      <c r="FO2860" s="69"/>
      <c r="FP2860" s="69"/>
      <c r="FQ2860" s="69"/>
      <c r="FR2860" s="69"/>
      <c r="FS2860" s="69"/>
      <c r="FT2860" s="69"/>
      <c r="FU2860" s="69"/>
      <c r="FV2860" s="69"/>
      <c r="FW2860" s="69"/>
      <c r="FX2860" s="69"/>
      <c r="FY2860" s="69"/>
      <c r="FZ2860" s="69"/>
      <c r="GA2860" s="69"/>
      <c r="GB2860" s="69"/>
      <c r="GC2860" s="69"/>
      <c r="GD2860" s="69"/>
      <c r="GE2860" s="69"/>
      <c r="GF2860" s="69"/>
      <c r="GG2860" s="69"/>
      <c r="GH2860" s="69"/>
      <c r="GI2860" s="69"/>
      <c r="GJ2860" s="69"/>
      <c r="GK2860" s="69"/>
      <c r="GL2860" s="69"/>
      <c r="GM2860" s="69"/>
      <c r="GN2860" s="69"/>
      <c r="GO2860" s="69"/>
      <c r="GP2860" s="69"/>
      <c r="GQ2860" s="69"/>
      <c r="GR2860" s="69"/>
      <c r="GS2860" s="69"/>
      <c r="GT2860" s="69"/>
      <c r="GU2860" s="69"/>
      <c r="GV2860" s="69"/>
      <c r="GW2860" s="69"/>
      <c r="GX2860" s="69"/>
      <c r="GY2860" s="69"/>
      <c r="GZ2860" s="69"/>
      <c r="HA2860" s="69"/>
      <c r="HB2860" s="69"/>
      <c r="HC2860" s="69"/>
      <c r="HD2860" s="69"/>
      <c r="HE2860" s="69"/>
      <c r="HF2860" s="69"/>
      <c r="HG2860" s="69"/>
      <c r="HH2860" s="69"/>
      <c r="HI2860" s="69"/>
      <c r="HJ2860" s="69"/>
      <c r="HK2860" s="69"/>
      <c r="HL2860" s="69"/>
      <c r="HM2860" s="69"/>
      <c r="HN2860" s="69"/>
      <c r="HO2860" s="69"/>
      <c r="HP2860" s="69"/>
      <c r="HQ2860" s="69"/>
      <c r="HR2860" s="69"/>
      <c r="HS2860" s="69"/>
      <c r="HT2860" s="69"/>
      <c r="HU2860" s="69"/>
      <c r="HV2860" s="69"/>
      <c r="HW2860" s="69"/>
      <c r="HX2860" s="69"/>
      <c r="HY2860" s="69"/>
      <c r="HZ2860" s="69"/>
      <c r="IA2860" s="69"/>
      <c r="IB2860" s="69"/>
      <c r="IC2860" s="69"/>
      <c r="ID2860" s="69"/>
      <c r="IE2860" s="69"/>
      <c r="IF2860" s="69"/>
      <c r="IG2860" s="69"/>
      <c r="IH2860" s="69"/>
      <c r="II2860" s="69"/>
      <c r="IJ2860" s="69"/>
      <c r="IK2860" s="69"/>
      <c r="IL2860" s="69"/>
      <c r="IM2860" s="69"/>
      <c r="IN2860" s="69"/>
    </row>
    <row r="2861" spans="1:248" s="70" customFormat="1" ht="15.95" customHeight="1" x14ac:dyDescent="0.2">
      <c r="A2861" s="112" t="s">
        <v>1632</v>
      </c>
      <c r="B2861" s="83">
        <v>52534</v>
      </c>
      <c r="C2861" s="52" t="s">
        <v>1754</v>
      </c>
      <c r="D2861" s="314">
        <v>92900</v>
      </c>
      <c r="E2861" s="69"/>
      <c r="F2861" s="69"/>
      <c r="G2861" s="69"/>
      <c r="H2861" s="69"/>
      <c r="I2861" s="69"/>
      <c r="J2861" s="69"/>
      <c r="N2861" s="69"/>
      <c r="O2861" s="69"/>
      <c r="P2861" s="69"/>
      <c r="Q2861" s="69"/>
      <c r="R2861" s="69"/>
      <c r="S2861" s="69"/>
      <c r="T2861" s="69"/>
      <c r="U2861" s="69"/>
      <c r="V2861" s="69"/>
      <c r="W2861" s="69"/>
      <c r="X2861" s="69"/>
      <c r="Y2861" s="69"/>
      <c r="Z2861" s="69"/>
      <c r="AA2861" s="69"/>
      <c r="AB2861" s="69"/>
      <c r="AC2861" s="69"/>
      <c r="AD2861" s="69"/>
      <c r="AE2861" s="69"/>
      <c r="AF2861" s="69"/>
      <c r="AG2861" s="69"/>
      <c r="AH2861" s="69"/>
      <c r="AI2861" s="69"/>
      <c r="AJ2861" s="69"/>
      <c r="AK2861" s="69"/>
      <c r="AL2861" s="69"/>
      <c r="AM2861" s="69"/>
      <c r="AN2861" s="69"/>
      <c r="AO2861" s="69"/>
      <c r="AP2861" s="69"/>
      <c r="AQ2861" s="69"/>
      <c r="AR2861" s="69"/>
      <c r="AS2861" s="69"/>
      <c r="AT2861" s="69"/>
      <c r="AU2861" s="69"/>
      <c r="AV2861" s="69"/>
      <c r="AW2861" s="69"/>
      <c r="AX2861" s="69"/>
      <c r="AY2861" s="69"/>
      <c r="AZ2861" s="69"/>
      <c r="BA2861" s="69"/>
      <c r="BB2861" s="69"/>
      <c r="BC2861" s="69"/>
      <c r="BD2861" s="69"/>
      <c r="BE2861" s="69"/>
      <c r="BF2861" s="69"/>
      <c r="BG2861" s="69"/>
      <c r="BH2861" s="69"/>
      <c r="BI2861" s="69"/>
      <c r="BJ2861" s="69"/>
      <c r="BK2861" s="69"/>
      <c r="BL2861" s="69"/>
      <c r="BM2861" s="69"/>
      <c r="BN2861" s="69"/>
      <c r="BO2861" s="69"/>
      <c r="BP2861" s="69"/>
      <c r="BQ2861" s="69"/>
      <c r="BR2861" s="69"/>
      <c r="BS2861" s="69"/>
      <c r="BT2861" s="69"/>
      <c r="BU2861" s="69"/>
      <c r="BV2861" s="69"/>
      <c r="BW2861" s="69"/>
      <c r="BX2861" s="69"/>
      <c r="BY2861" s="69"/>
      <c r="BZ2861" s="69"/>
      <c r="CA2861" s="69"/>
      <c r="CB2861" s="69"/>
      <c r="CC2861" s="69"/>
      <c r="CD2861" s="69"/>
      <c r="CE2861" s="69"/>
      <c r="CF2861" s="69"/>
      <c r="CG2861" s="69"/>
      <c r="CH2861" s="69"/>
      <c r="CI2861" s="69"/>
      <c r="CJ2861" s="69"/>
      <c r="CK2861" s="69"/>
      <c r="CL2861" s="69"/>
      <c r="CM2861" s="69"/>
      <c r="CN2861" s="69"/>
      <c r="CO2861" s="69"/>
      <c r="CP2861" s="69"/>
      <c r="CQ2861" s="69"/>
      <c r="CR2861" s="69"/>
      <c r="CS2861" s="69"/>
      <c r="CT2861" s="69"/>
      <c r="CU2861" s="69"/>
      <c r="CV2861" s="69"/>
      <c r="CW2861" s="69"/>
      <c r="CX2861" s="69"/>
      <c r="CY2861" s="69"/>
      <c r="CZ2861" s="69"/>
      <c r="DA2861" s="69"/>
      <c r="DB2861" s="69"/>
      <c r="DC2861" s="69"/>
      <c r="DD2861" s="69"/>
      <c r="DE2861" s="69"/>
      <c r="DF2861" s="69"/>
      <c r="DG2861" s="69"/>
      <c r="DH2861" s="69"/>
      <c r="DI2861" s="69"/>
      <c r="DJ2861" s="69"/>
      <c r="DK2861" s="69"/>
      <c r="DL2861" s="69"/>
      <c r="DM2861" s="69"/>
      <c r="DN2861" s="69"/>
      <c r="DO2861" s="69"/>
      <c r="DP2861" s="69"/>
      <c r="DQ2861" s="69"/>
      <c r="DR2861" s="69"/>
      <c r="DS2861" s="69"/>
      <c r="DT2861" s="69"/>
      <c r="DU2861" s="69"/>
      <c r="DV2861" s="69"/>
      <c r="DW2861" s="69"/>
      <c r="DX2861" s="69"/>
      <c r="DY2861" s="69"/>
      <c r="DZ2861" s="69"/>
      <c r="EA2861" s="69"/>
      <c r="EB2861" s="69"/>
      <c r="EC2861" s="69"/>
      <c r="ED2861" s="69"/>
      <c r="EE2861" s="69"/>
      <c r="EF2861" s="69"/>
      <c r="EG2861" s="69"/>
      <c r="EH2861" s="69"/>
      <c r="EI2861" s="69"/>
      <c r="EJ2861" s="69"/>
      <c r="EK2861" s="69"/>
      <c r="EL2861" s="69"/>
      <c r="EM2861" s="69"/>
      <c r="EN2861" s="69"/>
      <c r="EO2861" s="69"/>
      <c r="EP2861" s="69"/>
      <c r="EQ2861" s="69"/>
      <c r="ER2861" s="69"/>
      <c r="ES2861" s="69"/>
      <c r="ET2861" s="69"/>
      <c r="EU2861" s="69"/>
      <c r="EV2861" s="69"/>
      <c r="EW2861" s="69"/>
      <c r="EX2861" s="69"/>
      <c r="EY2861" s="69"/>
      <c r="EZ2861" s="69"/>
      <c r="FA2861" s="69"/>
      <c r="FB2861" s="69"/>
      <c r="FC2861" s="69"/>
      <c r="FD2861" s="69"/>
      <c r="FE2861" s="69"/>
      <c r="FF2861" s="69"/>
      <c r="FG2861" s="69"/>
      <c r="FH2861" s="69"/>
      <c r="FI2861" s="69"/>
      <c r="FJ2861" s="69"/>
      <c r="FK2861" s="69"/>
      <c r="FL2861" s="69"/>
      <c r="FM2861" s="69"/>
      <c r="FN2861" s="69"/>
      <c r="FO2861" s="69"/>
      <c r="FP2861" s="69"/>
      <c r="FQ2861" s="69"/>
      <c r="FR2861" s="69"/>
      <c r="FS2861" s="69"/>
      <c r="FT2861" s="69"/>
      <c r="FU2861" s="69"/>
      <c r="FV2861" s="69"/>
      <c r="FW2861" s="69"/>
      <c r="FX2861" s="69"/>
      <c r="FY2861" s="69"/>
      <c r="FZ2861" s="69"/>
      <c r="GA2861" s="69"/>
      <c r="GB2861" s="69"/>
      <c r="GC2861" s="69"/>
      <c r="GD2861" s="69"/>
      <c r="GE2861" s="69"/>
      <c r="GF2861" s="69"/>
      <c r="GG2861" s="69"/>
      <c r="GH2861" s="69"/>
      <c r="GI2861" s="69"/>
      <c r="GJ2861" s="69"/>
      <c r="GK2861" s="69"/>
      <c r="GL2861" s="69"/>
      <c r="GM2861" s="69"/>
      <c r="GN2861" s="69"/>
      <c r="GO2861" s="69"/>
      <c r="GP2861" s="69"/>
      <c r="GQ2861" s="69"/>
      <c r="GR2861" s="69"/>
      <c r="GS2861" s="69"/>
      <c r="GT2861" s="69"/>
      <c r="GU2861" s="69"/>
      <c r="GV2861" s="69"/>
      <c r="GW2861" s="69"/>
      <c r="GX2861" s="69"/>
      <c r="GY2861" s="69"/>
      <c r="GZ2861" s="69"/>
      <c r="HA2861" s="69"/>
      <c r="HB2861" s="69"/>
      <c r="HC2861" s="69"/>
      <c r="HD2861" s="69"/>
      <c r="HE2861" s="69"/>
      <c r="HF2861" s="69"/>
      <c r="HG2861" s="69"/>
      <c r="HH2861" s="69"/>
      <c r="HI2861" s="69"/>
      <c r="HJ2861" s="69"/>
      <c r="HK2861" s="69"/>
      <c r="HL2861" s="69"/>
      <c r="HM2861" s="69"/>
      <c r="HN2861" s="69"/>
      <c r="HO2861" s="69"/>
      <c r="HP2861" s="69"/>
      <c r="HQ2861" s="69"/>
      <c r="HR2861" s="69"/>
      <c r="HS2861" s="69"/>
      <c r="HT2861" s="69"/>
      <c r="HU2861" s="69"/>
      <c r="HV2861" s="69"/>
      <c r="HW2861" s="69"/>
      <c r="HX2861" s="69"/>
      <c r="HY2861" s="69"/>
      <c r="HZ2861" s="69"/>
      <c r="IA2861" s="69"/>
      <c r="IB2861" s="69"/>
      <c r="IC2861" s="69"/>
      <c r="ID2861" s="69"/>
      <c r="IE2861" s="69"/>
      <c r="IF2861" s="69"/>
      <c r="IG2861" s="69"/>
      <c r="IH2861" s="69"/>
      <c r="II2861" s="69"/>
      <c r="IJ2861" s="69"/>
      <c r="IK2861" s="69"/>
      <c r="IL2861" s="69"/>
      <c r="IM2861" s="69"/>
      <c r="IN2861" s="69"/>
    </row>
    <row r="2862" spans="1:248" s="70" customFormat="1" ht="15.95" customHeight="1" x14ac:dyDescent="0.2">
      <c r="A2862" s="112" t="s">
        <v>1632</v>
      </c>
      <c r="B2862" s="83">
        <v>52535</v>
      </c>
      <c r="C2862" s="52" t="s">
        <v>1755</v>
      </c>
      <c r="D2862" s="314">
        <v>50150</v>
      </c>
      <c r="E2862" s="69"/>
      <c r="F2862" s="69"/>
      <c r="G2862" s="69"/>
      <c r="H2862" s="69"/>
      <c r="I2862" s="69"/>
      <c r="J2862" s="69"/>
      <c r="N2862" s="69"/>
      <c r="O2862" s="69"/>
      <c r="P2862" s="69"/>
      <c r="Q2862" s="69"/>
      <c r="R2862" s="69"/>
      <c r="S2862" s="69"/>
      <c r="T2862" s="69"/>
      <c r="U2862" s="69"/>
      <c r="V2862" s="69"/>
      <c r="W2862" s="69"/>
      <c r="X2862" s="69"/>
      <c r="Y2862" s="69"/>
      <c r="Z2862" s="69"/>
      <c r="AA2862" s="69"/>
      <c r="AB2862" s="69"/>
      <c r="AC2862" s="69"/>
      <c r="AD2862" s="69"/>
      <c r="AE2862" s="69"/>
      <c r="AF2862" s="69"/>
      <c r="AG2862" s="69"/>
      <c r="AH2862" s="69"/>
      <c r="AI2862" s="69"/>
      <c r="AJ2862" s="69"/>
      <c r="AK2862" s="69"/>
      <c r="AL2862" s="69"/>
      <c r="AM2862" s="69"/>
      <c r="AN2862" s="69"/>
      <c r="AO2862" s="69"/>
      <c r="AP2862" s="69"/>
      <c r="AQ2862" s="69"/>
      <c r="AR2862" s="69"/>
      <c r="AS2862" s="69"/>
      <c r="AT2862" s="69"/>
      <c r="AU2862" s="69"/>
      <c r="AV2862" s="69"/>
      <c r="AW2862" s="69"/>
      <c r="AX2862" s="69"/>
      <c r="AY2862" s="69"/>
      <c r="AZ2862" s="69"/>
      <c r="BA2862" s="69"/>
      <c r="BB2862" s="69"/>
      <c r="BC2862" s="69"/>
      <c r="BD2862" s="69"/>
      <c r="BE2862" s="69"/>
      <c r="BF2862" s="69"/>
      <c r="BG2862" s="69"/>
      <c r="BH2862" s="69"/>
      <c r="BI2862" s="69"/>
      <c r="BJ2862" s="69"/>
      <c r="BK2862" s="69"/>
      <c r="BL2862" s="69"/>
      <c r="BM2862" s="69"/>
      <c r="BN2862" s="69"/>
      <c r="BO2862" s="69"/>
      <c r="BP2862" s="69"/>
      <c r="BQ2862" s="69"/>
      <c r="BR2862" s="69"/>
      <c r="BS2862" s="69"/>
      <c r="BT2862" s="69"/>
      <c r="BU2862" s="69"/>
      <c r="BV2862" s="69"/>
      <c r="BW2862" s="69"/>
      <c r="BX2862" s="69"/>
      <c r="BY2862" s="69"/>
      <c r="BZ2862" s="69"/>
      <c r="CA2862" s="69"/>
      <c r="CB2862" s="69"/>
      <c r="CC2862" s="69"/>
      <c r="CD2862" s="69"/>
      <c r="CE2862" s="69"/>
      <c r="CF2862" s="69"/>
      <c r="CG2862" s="69"/>
      <c r="CH2862" s="69"/>
      <c r="CI2862" s="69"/>
      <c r="CJ2862" s="69"/>
      <c r="CK2862" s="69"/>
      <c r="CL2862" s="69"/>
      <c r="CM2862" s="69"/>
      <c r="CN2862" s="69"/>
      <c r="CO2862" s="69"/>
      <c r="CP2862" s="69"/>
      <c r="CQ2862" s="69"/>
      <c r="CR2862" s="69"/>
      <c r="CS2862" s="69"/>
      <c r="CT2862" s="69"/>
      <c r="CU2862" s="69"/>
      <c r="CV2862" s="69"/>
      <c r="CW2862" s="69"/>
      <c r="CX2862" s="69"/>
      <c r="CY2862" s="69"/>
      <c r="CZ2862" s="69"/>
      <c r="DA2862" s="69"/>
      <c r="DB2862" s="69"/>
      <c r="DC2862" s="69"/>
      <c r="DD2862" s="69"/>
      <c r="DE2862" s="69"/>
      <c r="DF2862" s="69"/>
      <c r="DG2862" s="69"/>
      <c r="DH2862" s="69"/>
      <c r="DI2862" s="69"/>
      <c r="DJ2862" s="69"/>
      <c r="DK2862" s="69"/>
      <c r="DL2862" s="69"/>
      <c r="DM2862" s="69"/>
      <c r="DN2862" s="69"/>
      <c r="DO2862" s="69"/>
      <c r="DP2862" s="69"/>
      <c r="DQ2862" s="69"/>
      <c r="DR2862" s="69"/>
      <c r="DS2862" s="69"/>
      <c r="DT2862" s="69"/>
      <c r="DU2862" s="69"/>
      <c r="DV2862" s="69"/>
      <c r="DW2862" s="69"/>
      <c r="DX2862" s="69"/>
      <c r="DY2862" s="69"/>
      <c r="DZ2862" s="69"/>
      <c r="EA2862" s="69"/>
      <c r="EB2862" s="69"/>
      <c r="EC2862" s="69"/>
      <c r="ED2862" s="69"/>
      <c r="EE2862" s="69"/>
      <c r="EF2862" s="69"/>
      <c r="EG2862" s="69"/>
      <c r="EH2862" s="69"/>
      <c r="EI2862" s="69"/>
      <c r="EJ2862" s="69"/>
      <c r="EK2862" s="69"/>
      <c r="EL2862" s="69"/>
      <c r="EM2862" s="69"/>
      <c r="EN2862" s="69"/>
      <c r="EO2862" s="69"/>
      <c r="EP2862" s="69"/>
      <c r="EQ2862" s="69"/>
      <c r="ER2862" s="69"/>
      <c r="ES2862" s="69"/>
      <c r="ET2862" s="69"/>
      <c r="EU2862" s="69"/>
      <c r="EV2862" s="69"/>
      <c r="EW2862" s="69"/>
      <c r="EX2862" s="69"/>
      <c r="EY2862" s="69"/>
      <c r="EZ2862" s="69"/>
      <c r="FA2862" s="69"/>
      <c r="FB2862" s="69"/>
      <c r="FC2862" s="69"/>
      <c r="FD2862" s="69"/>
      <c r="FE2862" s="69"/>
      <c r="FF2862" s="69"/>
      <c r="FG2862" s="69"/>
      <c r="FH2862" s="69"/>
      <c r="FI2862" s="69"/>
      <c r="FJ2862" s="69"/>
      <c r="FK2862" s="69"/>
      <c r="FL2862" s="69"/>
      <c r="FM2862" s="69"/>
      <c r="FN2862" s="69"/>
      <c r="FO2862" s="69"/>
      <c r="FP2862" s="69"/>
      <c r="FQ2862" s="69"/>
      <c r="FR2862" s="69"/>
      <c r="FS2862" s="69"/>
      <c r="FT2862" s="69"/>
      <c r="FU2862" s="69"/>
      <c r="FV2862" s="69"/>
      <c r="FW2862" s="69"/>
      <c r="FX2862" s="69"/>
      <c r="FY2862" s="69"/>
      <c r="FZ2862" s="69"/>
      <c r="GA2862" s="69"/>
      <c r="GB2862" s="69"/>
      <c r="GC2862" s="69"/>
      <c r="GD2862" s="69"/>
      <c r="GE2862" s="69"/>
      <c r="GF2862" s="69"/>
      <c r="GG2862" s="69"/>
      <c r="GH2862" s="69"/>
      <c r="GI2862" s="69"/>
      <c r="GJ2862" s="69"/>
      <c r="GK2862" s="69"/>
      <c r="GL2862" s="69"/>
      <c r="GM2862" s="69"/>
      <c r="GN2862" s="69"/>
      <c r="GO2862" s="69"/>
      <c r="GP2862" s="69"/>
      <c r="GQ2862" s="69"/>
      <c r="GR2862" s="69"/>
      <c r="GS2862" s="69"/>
      <c r="GT2862" s="69"/>
      <c r="GU2862" s="69"/>
      <c r="GV2862" s="69"/>
      <c r="GW2862" s="69"/>
      <c r="GX2862" s="69"/>
      <c r="GY2862" s="69"/>
      <c r="GZ2862" s="69"/>
      <c r="HA2862" s="69"/>
      <c r="HB2862" s="69"/>
      <c r="HC2862" s="69"/>
      <c r="HD2862" s="69"/>
      <c r="HE2862" s="69"/>
      <c r="HF2862" s="69"/>
      <c r="HG2862" s="69"/>
      <c r="HH2862" s="69"/>
      <c r="HI2862" s="69"/>
      <c r="HJ2862" s="69"/>
      <c r="HK2862" s="69"/>
      <c r="HL2862" s="69"/>
      <c r="HM2862" s="69"/>
      <c r="HN2862" s="69"/>
      <c r="HO2862" s="69"/>
      <c r="HP2862" s="69"/>
      <c r="HQ2862" s="69"/>
      <c r="HR2862" s="69"/>
      <c r="HS2862" s="69"/>
      <c r="HT2862" s="69"/>
      <c r="HU2862" s="69"/>
      <c r="HV2862" s="69"/>
      <c r="HW2862" s="69"/>
      <c r="HX2862" s="69"/>
      <c r="HY2862" s="69"/>
      <c r="HZ2862" s="69"/>
      <c r="IA2862" s="69"/>
      <c r="IB2862" s="69"/>
      <c r="IC2862" s="69"/>
      <c r="ID2862" s="69"/>
      <c r="IE2862" s="69"/>
      <c r="IF2862" s="69"/>
      <c r="IG2862" s="69"/>
      <c r="IH2862" s="69"/>
      <c r="II2862" s="69"/>
      <c r="IJ2862" s="69"/>
      <c r="IK2862" s="69"/>
      <c r="IL2862" s="69"/>
      <c r="IM2862" s="69"/>
      <c r="IN2862" s="69"/>
    </row>
    <row r="2863" spans="1:248" s="70" customFormat="1" ht="15.95" customHeight="1" x14ac:dyDescent="0.2">
      <c r="A2863" s="112" t="s">
        <v>1632</v>
      </c>
      <c r="B2863" s="83">
        <v>52536</v>
      </c>
      <c r="C2863" s="52" t="s">
        <v>1756</v>
      </c>
      <c r="D2863" s="314">
        <v>55200</v>
      </c>
      <c r="E2863" s="69"/>
      <c r="F2863" s="69"/>
      <c r="G2863" s="69"/>
      <c r="H2863" s="69"/>
      <c r="I2863" s="69"/>
      <c r="J2863" s="69"/>
      <c r="N2863" s="69"/>
      <c r="O2863" s="69"/>
      <c r="P2863" s="69"/>
      <c r="Q2863" s="69"/>
      <c r="R2863" s="69"/>
      <c r="S2863" s="69"/>
      <c r="T2863" s="69"/>
      <c r="U2863" s="69"/>
      <c r="V2863" s="69"/>
      <c r="W2863" s="69"/>
      <c r="X2863" s="69"/>
      <c r="Y2863" s="69"/>
      <c r="Z2863" s="69"/>
      <c r="AA2863" s="69"/>
      <c r="AB2863" s="69"/>
      <c r="AC2863" s="69"/>
      <c r="AD2863" s="69"/>
      <c r="AE2863" s="69"/>
      <c r="AF2863" s="69"/>
      <c r="AG2863" s="69"/>
      <c r="AH2863" s="69"/>
      <c r="AI2863" s="69"/>
      <c r="AJ2863" s="69"/>
      <c r="AK2863" s="69"/>
      <c r="AL2863" s="69"/>
      <c r="AM2863" s="69"/>
      <c r="AN2863" s="69"/>
      <c r="AO2863" s="69"/>
      <c r="AP2863" s="69"/>
      <c r="AQ2863" s="69"/>
      <c r="AR2863" s="69"/>
      <c r="AS2863" s="69"/>
      <c r="AT2863" s="69"/>
      <c r="AU2863" s="69"/>
      <c r="AV2863" s="69"/>
      <c r="AW2863" s="69"/>
      <c r="AX2863" s="69"/>
      <c r="AY2863" s="69"/>
      <c r="AZ2863" s="69"/>
      <c r="BA2863" s="69"/>
      <c r="BB2863" s="69"/>
      <c r="BC2863" s="69"/>
      <c r="BD2863" s="69"/>
      <c r="BE2863" s="69"/>
      <c r="BF2863" s="69"/>
      <c r="BG2863" s="69"/>
      <c r="BH2863" s="69"/>
      <c r="BI2863" s="69"/>
      <c r="BJ2863" s="69"/>
      <c r="BK2863" s="69"/>
      <c r="BL2863" s="69"/>
      <c r="BM2863" s="69"/>
      <c r="BN2863" s="69"/>
      <c r="BO2863" s="69"/>
      <c r="BP2863" s="69"/>
      <c r="BQ2863" s="69"/>
      <c r="BR2863" s="69"/>
      <c r="BS2863" s="69"/>
      <c r="BT2863" s="69"/>
      <c r="BU2863" s="69"/>
      <c r="BV2863" s="69"/>
      <c r="BW2863" s="69"/>
      <c r="BX2863" s="69"/>
      <c r="BY2863" s="69"/>
      <c r="BZ2863" s="69"/>
      <c r="CA2863" s="69"/>
      <c r="CB2863" s="69"/>
      <c r="CC2863" s="69"/>
      <c r="CD2863" s="69"/>
      <c r="CE2863" s="69"/>
      <c r="CF2863" s="69"/>
      <c r="CG2863" s="69"/>
      <c r="CH2863" s="69"/>
      <c r="CI2863" s="69"/>
      <c r="CJ2863" s="69"/>
      <c r="CK2863" s="69"/>
      <c r="CL2863" s="69"/>
      <c r="CM2863" s="69"/>
      <c r="CN2863" s="69"/>
      <c r="CO2863" s="69"/>
      <c r="CP2863" s="69"/>
      <c r="CQ2863" s="69"/>
      <c r="CR2863" s="69"/>
      <c r="CS2863" s="69"/>
      <c r="CT2863" s="69"/>
      <c r="CU2863" s="69"/>
      <c r="CV2863" s="69"/>
      <c r="CW2863" s="69"/>
      <c r="CX2863" s="69"/>
      <c r="CY2863" s="69"/>
      <c r="CZ2863" s="69"/>
      <c r="DA2863" s="69"/>
      <c r="DB2863" s="69"/>
      <c r="DC2863" s="69"/>
      <c r="DD2863" s="69"/>
      <c r="DE2863" s="69"/>
      <c r="DF2863" s="69"/>
      <c r="DG2863" s="69"/>
      <c r="DH2863" s="69"/>
      <c r="DI2863" s="69"/>
      <c r="DJ2863" s="69"/>
      <c r="DK2863" s="69"/>
      <c r="DL2863" s="69"/>
      <c r="DM2863" s="69"/>
      <c r="DN2863" s="69"/>
      <c r="DO2863" s="69"/>
      <c r="DP2863" s="69"/>
      <c r="DQ2863" s="69"/>
      <c r="DR2863" s="69"/>
      <c r="DS2863" s="69"/>
      <c r="DT2863" s="69"/>
      <c r="DU2863" s="69"/>
      <c r="DV2863" s="69"/>
      <c r="DW2863" s="69"/>
      <c r="DX2863" s="69"/>
      <c r="DY2863" s="69"/>
      <c r="DZ2863" s="69"/>
      <c r="EA2863" s="69"/>
      <c r="EB2863" s="69"/>
      <c r="EC2863" s="69"/>
      <c r="ED2863" s="69"/>
      <c r="EE2863" s="69"/>
      <c r="EF2863" s="69"/>
      <c r="EG2863" s="69"/>
      <c r="EH2863" s="69"/>
      <c r="EI2863" s="69"/>
      <c r="EJ2863" s="69"/>
      <c r="EK2863" s="69"/>
      <c r="EL2863" s="69"/>
      <c r="EM2863" s="69"/>
      <c r="EN2863" s="69"/>
      <c r="EO2863" s="69"/>
      <c r="EP2863" s="69"/>
      <c r="EQ2863" s="69"/>
      <c r="ER2863" s="69"/>
      <c r="ES2863" s="69"/>
      <c r="ET2863" s="69"/>
      <c r="EU2863" s="69"/>
      <c r="EV2863" s="69"/>
      <c r="EW2863" s="69"/>
      <c r="EX2863" s="69"/>
      <c r="EY2863" s="69"/>
      <c r="EZ2863" s="69"/>
      <c r="FA2863" s="69"/>
      <c r="FB2863" s="69"/>
      <c r="FC2863" s="69"/>
      <c r="FD2863" s="69"/>
      <c r="FE2863" s="69"/>
      <c r="FF2863" s="69"/>
      <c r="FG2863" s="69"/>
      <c r="FH2863" s="69"/>
      <c r="FI2863" s="69"/>
      <c r="FJ2863" s="69"/>
      <c r="FK2863" s="69"/>
      <c r="FL2863" s="69"/>
      <c r="FM2863" s="69"/>
      <c r="FN2863" s="69"/>
      <c r="FO2863" s="69"/>
      <c r="FP2863" s="69"/>
      <c r="FQ2863" s="69"/>
      <c r="FR2863" s="69"/>
      <c r="FS2863" s="69"/>
      <c r="FT2863" s="69"/>
      <c r="FU2863" s="69"/>
      <c r="FV2863" s="69"/>
      <c r="FW2863" s="69"/>
      <c r="FX2863" s="69"/>
      <c r="FY2863" s="69"/>
      <c r="FZ2863" s="69"/>
      <c r="GA2863" s="69"/>
      <c r="GB2863" s="69"/>
      <c r="GC2863" s="69"/>
      <c r="GD2863" s="69"/>
      <c r="GE2863" s="69"/>
      <c r="GF2863" s="69"/>
      <c r="GG2863" s="69"/>
      <c r="GH2863" s="69"/>
      <c r="GI2863" s="69"/>
      <c r="GJ2863" s="69"/>
      <c r="GK2863" s="69"/>
      <c r="GL2863" s="69"/>
      <c r="GM2863" s="69"/>
      <c r="GN2863" s="69"/>
      <c r="GO2863" s="69"/>
      <c r="GP2863" s="69"/>
      <c r="GQ2863" s="69"/>
      <c r="GR2863" s="69"/>
      <c r="GS2863" s="69"/>
      <c r="GT2863" s="69"/>
      <c r="GU2863" s="69"/>
      <c r="GV2863" s="69"/>
      <c r="GW2863" s="69"/>
      <c r="GX2863" s="69"/>
      <c r="GY2863" s="69"/>
      <c r="GZ2863" s="69"/>
      <c r="HA2863" s="69"/>
      <c r="HB2863" s="69"/>
      <c r="HC2863" s="69"/>
      <c r="HD2863" s="69"/>
      <c r="HE2863" s="69"/>
      <c r="HF2863" s="69"/>
      <c r="HG2863" s="69"/>
      <c r="HH2863" s="69"/>
      <c r="HI2863" s="69"/>
      <c r="HJ2863" s="69"/>
      <c r="HK2863" s="69"/>
      <c r="HL2863" s="69"/>
      <c r="HM2863" s="69"/>
      <c r="HN2863" s="69"/>
      <c r="HO2863" s="69"/>
      <c r="HP2863" s="69"/>
      <c r="HQ2863" s="69"/>
      <c r="HR2863" s="69"/>
      <c r="HS2863" s="69"/>
      <c r="HT2863" s="69"/>
      <c r="HU2863" s="69"/>
      <c r="HV2863" s="69"/>
      <c r="HW2863" s="69"/>
      <c r="HX2863" s="69"/>
      <c r="HY2863" s="69"/>
      <c r="HZ2863" s="69"/>
      <c r="IA2863" s="69"/>
      <c r="IB2863" s="69"/>
      <c r="IC2863" s="69"/>
      <c r="ID2863" s="69"/>
      <c r="IE2863" s="69"/>
      <c r="IF2863" s="69"/>
      <c r="IG2863" s="69"/>
      <c r="IH2863" s="69"/>
      <c r="II2863" s="69"/>
      <c r="IJ2863" s="69"/>
      <c r="IK2863" s="69"/>
      <c r="IL2863" s="69"/>
      <c r="IM2863" s="69"/>
      <c r="IN2863" s="69"/>
    </row>
    <row r="2864" spans="1:248" s="70" customFormat="1" ht="15.95" customHeight="1" x14ac:dyDescent="0.2">
      <c r="A2864" s="33" t="s">
        <v>1757</v>
      </c>
      <c r="B2864" s="83">
        <v>52537</v>
      </c>
      <c r="C2864" s="34" t="s">
        <v>1758</v>
      </c>
      <c r="D2864" s="314">
        <v>35500</v>
      </c>
      <c r="E2864" s="69"/>
      <c r="F2864" s="69"/>
      <c r="G2864" s="69"/>
      <c r="H2864" s="69"/>
      <c r="I2864" s="69"/>
      <c r="J2864" s="69"/>
      <c r="N2864" s="69"/>
      <c r="O2864" s="69"/>
      <c r="P2864" s="69"/>
      <c r="Q2864" s="69"/>
      <c r="R2864" s="69"/>
      <c r="S2864" s="69"/>
      <c r="T2864" s="69"/>
      <c r="U2864" s="69"/>
      <c r="V2864" s="69"/>
      <c r="W2864" s="69"/>
      <c r="X2864" s="69"/>
      <c r="Y2864" s="69"/>
      <c r="Z2864" s="69"/>
      <c r="AA2864" s="69"/>
      <c r="AB2864" s="69"/>
      <c r="AC2864" s="69"/>
      <c r="AD2864" s="69"/>
      <c r="AE2864" s="69"/>
      <c r="AF2864" s="69"/>
      <c r="AG2864" s="69"/>
      <c r="AH2864" s="69"/>
      <c r="AI2864" s="69"/>
      <c r="AJ2864" s="69"/>
      <c r="AK2864" s="69"/>
      <c r="AL2864" s="69"/>
      <c r="AM2864" s="69"/>
      <c r="AN2864" s="69"/>
      <c r="AO2864" s="69"/>
      <c r="AP2864" s="69"/>
      <c r="AQ2864" s="69"/>
      <c r="AR2864" s="69"/>
      <c r="AS2864" s="69"/>
      <c r="AT2864" s="69"/>
      <c r="AU2864" s="69"/>
      <c r="AV2864" s="69"/>
      <c r="AW2864" s="69"/>
      <c r="AX2864" s="69"/>
      <c r="AY2864" s="69"/>
      <c r="AZ2864" s="69"/>
      <c r="BA2864" s="69"/>
      <c r="BB2864" s="69"/>
      <c r="BC2864" s="69"/>
      <c r="BD2864" s="69"/>
      <c r="BE2864" s="69"/>
      <c r="BF2864" s="69"/>
      <c r="BG2864" s="69"/>
      <c r="BH2864" s="69"/>
      <c r="BI2864" s="69"/>
      <c r="BJ2864" s="69"/>
      <c r="BK2864" s="69"/>
      <c r="BL2864" s="69"/>
      <c r="BM2864" s="69"/>
      <c r="BN2864" s="69"/>
      <c r="BO2864" s="69"/>
      <c r="BP2864" s="69"/>
      <c r="BQ2864" s="69"/>
      <c r="BR2864" s="69"/>
      <c r="BS2864" s="69"/>
      <c r="BT2864" s="69"/>
      <c r="BU2864" s="69"/>
      <c r="BV2864" s="69"/>
      <c r="BW2864" s="69"/>
      <c r="BX2864" s="69"/>
      <c r="BY2864" s="69"/>
      <c r="BZ2864" s="69"/>
      <c r="CA2864" s="69"/>
      <c r="CB2864" s="69"/>
      <c r="CC2864" s="69"/>
      <c r="CD2864" s="69"/>
      <c r="CE2864" s="69"/>
      <c r="CF2864" s="69"/>
      <c r="CG2864" s="69"/>
      <c r="CH2864" s="69"/>
      <c r="CI2864" s="69"/>
      <c r="CJ2864" s="69"/>
      <c r="CK2864" s="69"/>
      <c r="CL2864" s="69"/>
      <c r="CM2864" s="69"/>
      <c r="CN2864" s="69"/>
      <c r="CO2864" s="69"/>
      <c r="CP2864" s="69"/>
      <c r="CQ2864" s="69"/>
      <c r="CR2864" s="69"/>
      <c r="CS2864" s="69"/>
      <c r="CT2864" s="69"/>
      <c r="CU2864" s="69"/>
      <c r="CV2864" s="69"/>
      <c r="CW2864" s="69"/>
      <c r="CX2864" s="69"/>
      <c r="CY2864" s="69"/>
      <c r="CZ2864" s="69"/>
      <c r="DA2864" s="69"/>
      <c r="DB2864" s="69"/>
      <c r="DC2864" s="69"/>
      <c r="DD2864" s="69"/>
      <c r="DE2864" s="69"/>
      <c r="DF2864" s="69"/>
      <c r="DG2864" s="69"/>
      <c r="DH2864" s="69"/>
      <c r="DI2864" s="69"/>
      <c r="DJ2864" s="69"/>
      <c r="DK2864" s="69"/>
      <c r="DL2864" s="69"/>
      <c r="DM2864" s="69"/>
      <c r="DN2864" s="69"/>
      <c r="DO2864" s="69"/>
      <c r="DP2864" s="69"/>
      <c r="DQ2864" s="69"/>
      <c r="DR2864" s="69"/>
      <c r="DS2864" s="69"/>
      <c r="DT2864" s="69"/>
      <c r="DU2864" s="69"/>
      <c r="DV2864" s="69"/>
      <c r="DW2864" s="69"/>
      <c r="DX2864" s="69"/>
      <c r="DY2864" s="69"/>
      <c r="DZ2864" s="69"/>
      <c r="EA2864" s="69"/>
      <c r="EB2864" s="69"/>
      <c r="EC2864" s="69"/>
      <c r="ED2864" s="69"/>
      <c r="EE2864" s="69"/>
      <c r="EF2864" s="69"/>
      <c r="EG2864" s="69"/>
      <c r="EH2864" s="69"/>
      <c r="EI2864" s="69"/>
      <c r="EJ2864" s="69"/>
      <c r="EK2864" s="69"/>
      <c r="EL2864" s="69"/>
      <c r="EM2864" s="69"/>
      <c r="EN2864" s="69"/>
      <c r="EO2864" s="69"/>
      <c r="EP2864" s="69"/>
      <c r="EQ2864" s="69"/>
      <c r="ER2864" s="69"/>
      <c r="ES2864" s="69"/>
      <c r="ET2864" s="69"/>
      <c r="EU2864" s="69"/>
      <c r="EV2864" s="69"/>
      <c r="EW2864" s="69"/>
      <c r="EX2864" s="69"/>
      <c r="EY2864" s="69"/>
      <c r="EZ2864" s="69"/>
      <c r="FA2864" s="69"/>
      <c r="FB2864" s="69"/>
      <c r="FC2864" s="69"/>
      <c r="FD2864" s="69"/>
      <c r="FE2864" s="69"/>
      <c r="FF2864" s="69"/>
      <c r="FG2864" s="69"/>
      <c r="FH2864" s="69"/>
      <c r="FI2864" s="69"/>
      <c r="FJ2864" s="69"/>
      <c r="FK2864" s="69"/>
      <c r="FL2864" s="69"/>
      <c r="FM2864" s="69"/>
      <c r="FN2864" s="69"/>
      <c r="FO2864" s="69"/>
      <c r="FP2864" s="69"/>
      <c r="FQ2864" s="69"/>
      <c r="FR2864" s="69"/>
      <c r="FS2864" s="69"/>
      <c r="FT2864" s="69"/>
      <c r="FU2864" s="69"/>
      <c r="FV2864" s="69"/>
      <c r="FW2864" s="69"/>
      <c r="FX2864" s="69"/>
      <c r="FY2864" s="69"/>
      <c r="FZ2864" s="69"/>
      <c r="GA2864" s="69"/>
      <c r="GB2864" s="69"/>
      <c r="GC2864" s="69"/>
      <c r="GD2864" s="69"/>
      <c r="GE2864" s="69"/>
      <c r="GF2864" s="69"/>
      <c r="GG2864" s="69"/>
      <c r="GH2864" s="69"/>
      <c r="GI2864" s="69"/>
      <c r="GJ2864" s="69"/>
      <c r="GK2864" s="69"/>
      <c r="GL2864" s="69"/>
      <c r="GM2864" s="69"/>
      <c r="GN2864" s="69"/>
      <c r="GO2864" s="69"/>
      <c r="GP2864" s="69"/>
      <c r="GQ2864" s="69"/>
      <c r="GR2864" s="69"/>
      <c r="GS2864" s="69"/>
      <c r="GT2864" s="69"/>
      <c r="GU2864" s="69"/>
      <c r="GV2864" s="69"/>
      <c r="GW2864" s="69"/>
      <c r="GX2864" s="69"/>
      <c r="GY2864" s="69"/>
      <c r="GZ2864" s="69"/>
      <c r="HA2864" s="69"/>
      <c r="HB2864" s="69"/>
      <c r="HC2864" s="69"/>
      <c r="HD2864" s="69"/>
      <c r="HE2864" s="69"/>
      <c r="HF2864" s="69"/>
      <c r="HG2864" s="69"/>
      <c r="HH2864" s="69"/>
      <c r="HI2864" s="69"/>
      <c r="HJ2864" s="69"/>
      <c r="HK2864" s="69"/>
      <c r="HL2864" s="69"/>
      <c r="HM2864" s="69"/>
      <c r="HN2864" s="69"/>
      <c r="HO2864" s="69"/>
      <c r="HP2864" s="69"/>
      <c r="HQ2864" s="69"/>
      <c r="HR2864" s="69"/>
      <c r="HS2864" s="69"/>
      <c r="HT2864" s="69"/>
      <c r="HU2864" s="69"/>
      <c r="HV2864" s="69"/>
      <c r="HW2864" s="69"/>
      <c r="HX2864" s="69"/>
      <c r="HY2864" s="69"/>
      <c r="HZ2864" s="69"/>
      <c r="IA2864" s="69"/>
      <c r="IB2864" s="69"/>
      <c r="IC2864" s="69"/>
      <c r="ID2864" s="69"/>
      <c r="IE2864" s="69"/>
      <c r="IF2864" s="69"/>
      <c r="IG2864" s="69"/>
      <c r="IH2864" s="69"/>
      <c r="II2864" s="69"/>
      <c r="IJ2864" s="69"/>
      <c r="IK2864" s="69"/>
      <c r="IL2864" s="69"/>
      <c r="IM2864" s="69"/>
      <c r="IN2864" s="69"/>
    </row>
    <row r="2865" spans="1:248" s="70" customFormat="1" ht="32.1" customHeight="1" x14ac:dyDescent="0.2">
      <c r="A2865" s="33" t="s">
        <v>1759</v>
      </c>
      <c r="B2865" s="83">
        <v>52538</v>
      </c>
      <c r="C2865" s="34" t="s">
        <v>1760</v>
      </c>
      <c r="D2865" s="314">
        <v>40500</v>
      </c>
      <c r="E2865" s="69"/>
      <c r="F2865" s="69"/>
      <c r="G2865" s="69"/>
      <c r="H2865" s="69"/>
      <c r="I2865" s="69"/>
      <c r="J2865" s="69"/>
      <c r="N2865" s="69"/>
      <c r="O2865" s="69"/>
      <c r="P2865" s="69"/>
      <c r="Q2865" s="69"/>
      <c r="R2865" s="69"/>
      <c r="S2865" s="69"/>
      <c r="T2865" s="69"/>
      <c r="U2865" s="69"/>
      <c r="V2865" s="69"/>
      <c r="W2865" s="69"/>
      <c r="X2865" s="69"/>
      <c r="Y2865" s="69"/>
      <c r="Z2865" s="69"/>
      <c r="AA2865" s="69"/>
      <c r="AB2865" s="69"/>
      <c r="AC2865" s="69"/>
      <c r="AD2865" s="69"/>
      <c r="AE2865" s="69"/>
      <c r="AF2865" s="69"/>
      <c r="AG2865" s="69"/>
      <c r="AH2865" s="69"/>
      <c r="AI2865" s="69"/>
      <c r="AJ2865" s="69"/>
      <c r="AK2865" s="69"/>
      <c r="AL2865" s="69"/>
      <c r="AM2865" s="69"/>
      <c r="AN2865" s="69"/>
      <c r="AO2865" s="69"/>
      <c r="AP2865" s="69"/>
      <c r="AQ2865" s="69"/>
      <c r="AR2865" s="69"/>
      <c r="AS2865" s="69"/>
      <c r="AT2865" s="69"/>
      <c r="AU2865" s="69"/>
      <c r="AV2865" s="69"/>
      <c r="AW2865" s="69"/>
      <c r="AX2865" s="69"/>
      <c r="AY2865" s="69"/>
      <c r="AZ2865" s="69"/>
      <c r="BA2865" s="69"/>
      <c r="BB2865" s="69"/>
      <c r="BC2865" s="69"/>
      <c r="BD2865" s="69"/>
      <c r="BE2865" s="69"/>
      <c r="BF2865" s="69"/>
      <c r="BG2865" s="69"/>
      <c r="BH2865" s="69"/>
      <c r="BI2865" s="69"/>
      <c r="BJ2865" s="69"/>
      <c r="BK2865" s="69"/>
      <c r="BL2865" s="69"/>
      <c r="BM2865" s="69"/>
      <c r="BN2865" s="69"/>
      <c r="BO2865" s="69"/>
      <c r="BP2865" s="69"/>
      <c r="BQ2865" s="69"/>
      <c r="BR2865" s="69"/>
      <c r="BS2865" s="69"/>
      <c r="BT2865" s="69"/>
      <c r="BU2865" s="69"/>
      <c r="BV2865" s="69"/>
      <c r="BW2865" s="69"/>
      <c r="BX2865" s="69"/>
      <c r="BY2865" s="69"/>
      <c r="BZ2865" s="69"/>
      <c r="CA2865" s="69"/>
      <c r="CB2865" s="69"/>
      <c r="CC2865" s="69"/>
      <c r="CD2865" s="69"/>
      <c r="CE2865" s="69"/>
      <c r="CF2865" s="69"/>
      <c r="CG2865" s="69"/>
      <c r="CH2865" s="69"/>
      <c r="CI2865" s="69"/>
      <c r="CJ2865" s="69"/>
      <c r="CK2865" s="69"/>
      <c r="CL2865" s="69"/>
      <c r="CM2865" s="69"/>
      <c r="CN2865" s="69"/>
      <c r="CO2865" s="69"/>
      <c r="CP2865" s="69"/>
      <c r="CQ2865" s="69"/>
      <c r="CR2865" s="69"/>
      <c r="CS2865" s="69"/>
      <c r="CT2865" s="69"/>
      <c r="CU2865" s="69"/>
      <c r="CV2865" s="69"/>
      <c r="CW2865" s="69"/>
      <c r="CX2865" s="69"/>
      <c r="CY2865" s="69"/>
      <c r="CZ2865" s="69"/>
      <c r="DA2865" s="69"/>
      <c r="DB2865" s="69"/>
      <c r="DC2865" s="69"/>
      <c r="DD2865" s="69"/>
      <c r="DE2865" s="69"/>
      <c r="DF2865" s="69"/>
      <c r="DG2865" s="69"/>
      <c r="DH2865" s="69"/>
      <c r="DI2865" s="69"/>
      <c r="DJ2865" s="69"/>
      <c r="DK2865" s="69"/>
      <c r="DL2865" s="69"/>
      <c r="DM2865" s="69"/>
      <c r="DN2865" s="69"/>
      <c r="DO2865" s="69"/>
      <c r="DP2865" s="69"/>
      <c r="DQ2865" s="69"/>
      <c r="DR2865" s="69"/>
      <c r="DS2865" s="69"/>
      <c r="DT2865" s="69"/>
      <c r="DU2865" s="69"/>
      <c r="DV2865" s="69"/>
      <c r="DW2865" s="69"/>
      <c r="DX2865" s="69"/>
      <c r="DY2865" s="69"/>
      <c r="DZ2865" s="69"/>
      <c r="EA2865" s="69"/>
      <c r="EB2865" s="69"/>
      <c r="EC2865" s="69"/>
      <c r="ED2865" s="69"/>
      <c r="EE2865" s="69"/>
      <c r="EF2865" s="69"/>
      <c r="EG2865" s="69"/>
      <c r="EH2865" s="69"/>
      <c r="EI2865" s="69"/>
      <c r="EJ2865" s="69"/>
      <c r="EK2865" s="69"/>
      <c r="EL2865" s="69"/>
      <c r="EM2865" s="69"/>
      <c r="EN2865" s="69"/>
      <c r="EO2865" s="69"/>
      <c r="EP2865" s="69"/>
      <c r="EQ2865" s="69"/>
      <c r="ER2865" s="69"/>
      <c r="ES2865" s="69"/>
      <c r="ET2865" s="69"/>
      <c r="EU2865" s="69"/>
      <c r="EV2865" s="69"/>
      <c r="EW2865" s="69"/>
      <c r="EX2865" s="69"/>
      <c r="EY2865" s="69"/>
      <c r="EZ2865" s="69"/>
      <c r="FA2865" s="69"/>
      <c r="FB2865" s="69"/>
      <c r="FC2865" s="69"/>
      <c r="FD2865" s="69"/>
      <c r="FE2865" s="69"/>
      <c r="FF2865" s="69"/>
      <c r="FG2865" s="69"/>
      <c r="FH2865" s="69"/>
      <c r="FI2865" s="69"/>
      <c r="FJ2865" s="69"/>
      <c r="FK2865" s="69"/>
      <c r="FL2865" s="69"/>
      <c r="FM2865" s="69"/>
      <c r="FN2865" s="69"/>
      <c r="FO2865" s="69"/>
      <c r="FP2865" s="69"/>
      <c r="FQ2865" s="69"/>
      <c r="FR2865" s="69"/>
      <c r="FS2865" s="69"/>
      <c r="FT2865" s="69"/>
      <c r="FU2865" s="69"/>
      <c r="FV2865" s="69"/>
      <c r="FW2865" s="69"/>
      <c r="FX2865" s="69"/>
      <c r="FY2865" s="69"/>
      <c r="FZ2865" s="69"/>
      <c r="GA2865" s="69"/>
      <c r="GB2865" s="69"/>
      <c r="GC2865" s="69"/>
      <c r="GD2865" s="69"/>
      <c r="GE2865" s="69"/>
      <c r="GF2865" s="69"/>
      <c r="GG2865" s="69"/>
      <c r="GH2865" s="69"/>
      <c r="GI2865" s="69"/>
      <c r="GJ2865" s="69"/>
      <c r="GK2865" s="69"/>
      <c r="GL2865" s="69"/>
      <c r="GM2865" s="69"/>
      <c r="GN2865" s="69"/>
      <c r="GO2865" s="69"/>
      <c r="GP2865" s="69"/>
      <c r="GQ2865" s="69"/>
      <c r="GR2865" s="69"/>
      <c r="GS2865" s="69"/>
      <c r="GT2865" s="69"/>
      <c r="GU2865" s="69"/>
      <c r="GV2865" s="69"/>
      <c r="GW2865" s="69"/>
      <c r="GX2865" s="69"/>
      <c r="GY2865" s="69"/>
      <c r="GZ2865" s="69"/>
      <c r="HA2865" s="69"/>
      <c r="HB2865" s="69"/>
      <c r="HC2865" s="69"/>
      <c r="HD2865" s="69"/>
      <c r="HE2865" s="69"/>
      <c r="HF2865" s="69"/>
      <c r="HG2865" s="69"/>
      <c r="HH2865" s="69"/>
      <c r="HI2865" s="69"/>
      <c r="HJ2865" s="69"/>
      <c r="HK2865" s="69"/>
      <c r="HL2865" s="69"/>
      <c r="HM2865" s="69"/>
      <c r="HN2865" s="69"/>
      <c r="HO2865" s="69"/>
      <c r="HP2865" s="69"/>
      <c r="HQ2865" s="69"/>
      <c r="HR2865" s="69"/>
      <c r="HS2865" s="69"/>
      <c r="HT2865" s="69"/>
      <c r="HU2865" s="69"/>
      <c r="HV2865" s="69"/>
      <c r="HW2865" s="69"/>
      <c r="HX2865" s="69"/>
      <c r="HY2865" s="69"/>
      <c r="HZ2865" s="69"/>
      <c r="IA2865" s="69"/>
      <c r="IB2865" s="69"/>
      <c r="IC2865" s="69"/>
      <c r="ID2865" s="69"/>
      <c r="IE2865" s="69"/>
      <c r="IF2865" s="69"/>
      <c r="IG2865" s="69"/>
      <c r="IH2865" s="69"/>
      <c r="II2865" s="69"/>
      <c r="IJ2865" s="69"/>
      <c r="IK2865" s="69"/>
      <c r="IL2865" s="69"/>
      <c r="IM2865" s="69"/>
      <c r="IN2865" s="69"/>
    </row>
    <row r="2866" spans="1:248" s="70" customFormat="1" ht="15.95" customHeight="1" x14ac:dyDescent="0.2">
      <c r="A2866" s="33" t="s">
        <v>1504</v>
      </c>
      <c r="B2866" s="83">
        <v>52539</v>
      </c>
      <c r="C2866" s="34" t="s">
        <v>1761</v>
      </c>
      <c r="D2866" s="314">
        <v>43500</v>
      </c>
      <c r="E2866" s="69"/>
      <c r="F2866" s="69"/>
      <c r="G2866" s="69"/>
      <c r="H2866" s="69"/>
      <c r="I2866" s="69"/>
      <c r="J2866" s="69"/>
      <c r="N2866" s="69"/>
      <c r="O2866" s="69"/>
      <c r="P2866" s="69"/>
      <c r="Q2866" s="69"/>
      <c r="R2866" s="69"/>
      <c r="S2866" s="69"/>
      <c r="T2866" s="69"/>
      <c r="U2866" s="69"/>
      <c r="V2866" s="69"/>
      <c r="W2866" s="69"/>
      <c r="X2866" s="69"/>
      <c r="Y2866" s="69"/>
      <c r="Z2866" s="69"/>
      <c r="AA2866" s="69"/>
      <c r="AB2866" s="69"/>
      <c r="AC2866" s="69"/>
      <c r="AD2866" s="69"/>
      <c r="AE2866" s="69"/>
      <c r="AF2866" s="69"/>
      <c r="AG2866" s="69"/>
      <c r="AH2866" s="69"/>
      <c r="AI2866" s="69"/>
      <c r="AJ2866" s="69"/>
      <c r="AK2866" s="69"/>
      <c r="AL2866" s="69"/>
      <c r="AM2866" s="69"/>
      <c r="AN2866" s="69"/>
      <c r="AO2866" s="69"/>
      <c r="AP2866" s="69"/>
      <c r="AQ2866" s="69"/>
      <c r="AR2866" s="69"/>
      <c r="AS2866" s="69"/>
      <c r="AT2866" s="69"/>
      <c r="AU2866" s="69"/>
      <c r="AV2866" s="69"/>
      <c r="AW2866" s="69"/>
      <c r="AX2866" s="69"/>
      <c r="AY2866" s="69"/>
      <c r="AZ2866" s="69"/>
      <c r="BA2866" s="69"/>
      <c r="BB2866" s="69"/>
      <c r="BC2866" s="69"/>
      <c r="BD2866" s="69"/>
      <c r="BE2866" s="69"/>
      <c r="BF2866" s="69"/>
      <c r="BG2866" s="69"/>
      <c r="BH2866" s="69"/>
      <c r="BI2866" s="69"/>
      <c r="BJ2866" s="69"/>
      <c r="BK2866" s="69"/>
      <c r="BL2866" s="69"/>
      <c r="BM2866" s="69"/>
      <c r="BN2866" s="69"/>
      <c r="BO2866" s="69"/>
      <c r="BP2866" s="69"/>
      <c r="BQ2866" s="69"/>
      <c r="BR2866" s="69"/>
      <c r="BS2866" s="69"/>
      <c r="BT2866" s="69"/>
      <c r="BU2866" s="69"/>
      <c r="BV2866" s="69"/>
      <c r="BW2866" s="69"/>
      <c r="BX2866" s="69"/>
      <c r="BY2866" s="69"/>
      <c r="BZ2866" s="69"/>
      <c r="CA2866" s="69"/>
      <c r="CB2866" s="69"/>
      <c r="CC2866" s="69"/>
      <c r="CD2866" s="69"/>
      <c r="CE2866" s="69"/>
      <c r="CF2866" s="69"/>
      <c r="CG2866" s="69"/>
      <c r="CH2866" s="69"/>
      <c r="CI2866" s="69"/>
      <c r="CJ2866" s="69"/>
      <c r="CK2866" s="69"/>
      <c r="CL2866" s="69"/>
      <c r="CM2866" s="69"/>
      <c r="CN2866" s="69"/>
      <c r="CO2866" s="69"/>
      <c r="CP2866" s="69"/>
      <c r="CQ2866" s="69"/>
      <c r="CR2866" s="69"/>
      <c r="CS2866" s="69"/>
      <c r="CT2866" s="69"/>
      <c r="CU2866" s="69"/>
      <c r="CV2866" s="69"/>
      <c r="CW2866" s="69"/>
      <c r="CX2866" s="69"/>
      <c r="CY2866" s="69"/>
      <c r="CZ2866" s="69"/>
      <c r="DA2866" s="69"/>
      <c r="DB2866" s="69"/>
      <c r="DC2866" s="69"/>
      <c r="DD2866" s="69"/>
      <c r="DE2866" s="69"/>
      <c r="DF2866" s="69"/>
      <c r="DG2866" s="69"/>
      <c r="DH2866" s="69"/>
      <c r="DI2866" s="69"/>
      <c r="DJ2866" s="69"/>
      <c r="DK2866" s="69"/>
      <c r="DL2866" s="69"/>
      <c r="DM2866" s="69"/>
      <c r="DN2866" s="69"/>
      <c r="DO2866" s="69"/>
      <c r="DP2866" s="69"/>
      <c r="DQ2866" s="69"/>
      <c r="DR2866" s="69"/>
      <c r="DS2866" s="69"/>
      <c r="DT2866" s="69"/>
      <c r="DU2866" s="69"/>
      <c r="DV2866" s="69"/>
      <c r="DW2866" s="69"/>
      <c r="DX2866" s="69"/>
      <c r="DY2866" s="69"/>
      <c r="DZ2866" s="69"/>
      <c r="EA2866" s="69"/>
      <c r="EB2866" s="69"/>
      <c r="EC2866" s="69"/>
      <c r="ED2866" s="69"/>
      <c r="EE2866" s="69"/>
      <c r="EF2866" s="69"/>
      <c r="EG2866" s="69"/>
      <c r="EH2866" s="69"/>
      <c r="EI2866" s="69"/>
      <c r="EJ2866" s="69"/>
      <c r="EK2866" s="69"/>
      <c r="EL2866" s="69"/>
      <c r="EM2866" s="69"/>
      <c r="EN2866" s="69"/>
      <c r="EO2866" s="69"/>
      <c r="EP2866" s="69"/>
      <c r="EQ2866" s="69"/>
      <c r="ER2866" s="69"/>
      <c r="ES2866" s="69"/>
      <c r="ET2866" s="69"/>
      <c r="EU2866" s="69"/>
      <c r="EV2866" s="69"/>
      <c r="EW2866" s="69"/>
      <c r="EX2866" s="69"/>
      <c r="EY2866" s="69"/>
      <c r="EZ2866" s="69"/>
      <c r="FA2866" s="69"/>
      <c r="FB2866" s="69"/>
      <c r="FC2866" s="69"/>
      <c r="FD2866" s="69"/>
      <c r="FE2866" s="69"/>
      <c r="FF2866" s="69"/>
      <c r="FG2866" s="69"/>
      <c r="FH2866" s="69"/>
      <c r="FI2866" s="69"/>
      <c r="FJ2866" s="69"/>
      <c r="FK2866" s="69"/>
      <c r="FL2866" s="69"/>
      <c r="FM2866" s="69"/>
      <c r="FN2866" s="69"/>
      <c r="FO2866" s="69"/>
      <c r="FP2866" s="69"/>
      <c r="FQ2866" s="69"/>
      <c r="FR2866" s="69"/>
      <c r="FS2866" s="69"/>
      <c r="FT2866" s="69"/>
      <c r="FU2866" s="69"/>
      <c r="FV2866" s="69"/>
      <c r="FW2866" s="69"/>
      <c r="FX2866" s="69"/>
      <c r="FY2866" s="69"/>
      <c r="FZ2866" s="69"/>
      <c r="GA2866" s="69"/>
      <c r="GB2866" s="69"/>
      <c r="GC2866" s="69"/>
      <c r="GD2866" s="69"/>
      <c r="GE2866" s="69"/>
      <c r="GF2866" s="69"/>
      <c r="GG2866" s="69"/>
      <c r="GH2866" s="69"/>
      <c r="GI2866" s="69"/>
      <c r="GJ2866" s="69"/>
      <c r="GK2866" s="69"/>
      <c r="GL2866" s="69"/>
      <c r="GM2866" s="69"/>
      <c r="GN2866" s="69"/>
      <c r="GO2866" s="69"/>
      <c r="GP2866" s="69"/>
      <c r="GQ2866" s="69"/>
      <c r="GR2866" s="69"/>
      <c r="GS2866" s="69"/>
      <c r="GT2866" s="69"/>
      <c r="GU2866" s="69"/>
      <c r="GV2866" s="69"/>
      <c r="GW2866" s="69"/>
      <c r="GX2866" s="69"/>
      <c r="GY2866" s="69"/>
      <c r="GZ2866" s="69"/>
      <c r="HA2866" s="69"/>
      <c r="HB2866" s="69"/>
      <c r="HC2866" s="69"/>
      <c r="HD2866" s="69"/>
      <c r="HE2866" s="69"/>
      <c r="HF2866" s="69"/>
      <c r="HG2866" s="69"/>
      <c r="HH2866" s="69"/>
      <c r="HI2866" s="69"/>
      <c r="HJ2866" s="69"/>
      <c r="HK2866" s="69"/>
      <c r="HL2866" s="69"/>
      <c r="HM2866" s="69"/>
      <c r="HN2866" s="69"/>
      <c r="HO2866" s="69"/>
      <c r="HP2866" s="69"/>
      <c r="HQ2866" s="69"/>
      <c r="HR2866" s="69"/>
      <c r="HS2866" s="69"/>
      <c r="HT2866" s="69"/>
      <c r="HU2866" s="69"/>
      <c r="HV2866" s="69"/>
      <c r="HW2866" s="69"/>
      <c r="HX2866" s="69"/>
      <c r="HY2866" s="69"/>
      <c r="HZ2866" s="69"/>
      <c r="IA2866" s="69"/>
      <c r="IB2866" s="69"/>
      <c r="IC2866" s="69"/>
      <c r="ID2866" s="69"/>
      <c r="IE2866" s="69"/>
      <c r="IF2866" s="69"/>
      <c r="IG2866" s="69"/>
      <c r="IH2866" s="69"/>
      <c r="II2866" s="69"/>
      <c r="IJ2866" s="69"/>
      <c r="IK2866" s="69"/>
      <c r="IL2866" s="69"/>
      <c r="IM2866" s="69"/>
      <c r="IN2866" s="69"/>
    </row>
    <row r="2867" spans="1:248" s="70" customFormat="1" ht="32.1" customHeight="1" x14ac:dyDescent="0.2">
      <c r="A2867" s="33" t="s">
        <v>1762</v>
      </c>
      <c r="B2867" s="83">
        <v>52540</v>
      </c>
      <c r="C2867" s="34" t="s">
        <v>1763</v>
      </c>
      <c r="D2867" s="314">
        <v>35000</v>
      </c>
      <c r="E2867" s="69"/>
      <c r="F2867" s="69"/>
      <c r="G2867" s="69"/>
      <c r="H2867" s="69"/>
      <c r="I2867" s="69"/>
      <c r="J2867" s="69"/>
      <c r="N2867" s="69"/>
      <c r="O2867" s="69"/>
      <c r="P2867" s="69"/>
      <c r="Q2867" s="69"/>
      <c r="R2867" s="69"/>
      <c r="S2867" s="69"/>
      <c r="T2867" s="69"/>
      <c r="U2867" s="69"/>
      <c r="V2867" s="69"/>
      <c r="W2867" s="69"/>
      <c r="X2867" s="69"/>
      <c r="Y2867" s="69"/>
      <c r="Z2867" s="69"/>
      <c r="AA2867" s="69"/>
      <c r="AB2867" s="69"/>
      <c r="AC2867" s="69"/>
      <c r="AD2867" s="69"/>
      <c r="AE2867" s="69"/>
      <c r="AF2867" s="69"/>
      <c r="AG2867" s="69"/>
      <c r="AH2867" s="69"/>
      <c r="AI2867" s="69"/>
      <c r="AJ2867" s="69"/>
      <c r="AK2867" s="69"/>
      <c r="AL2867" s="69"/>
      <c r="AM2867" s="69"/>
      <c r="AN2867" s="69"/>
      <c r="AO2867" s="69"/>
      <c r="AP2867" s="69"/>
      <c r="AQ2867" s="69"/>
      <c r="AR2867" s="69"/>
      <c r="AS2867" s="69"/>
      <c r="AT2867" s="69"/>
      <c r="AU2867" s="69"/>
      <c r="AV2867" s="69"/>
      <c r="AW2867" s="69"/>
      <c r="AX2867" s="69"/>
      <c r="AY2867" s="69"/>
      <c r="AZ2867" s="69"/>
      <c r="BA2867" s="69"/>
      <c r="BB2867" s="69"/>
      <c r="BC2867" s="69"/>
      <c r="BD2867" s="69"/>
      <c r="BE2867" s="69"/>
      <c r="BF2867" s="69"/>
      <c r="BG2867" s="69"/>
      <c r="BH2867" s="69"/>
      <c r="BI2867" s="69"/>
      <c r="BJ2867" s="69"/>
      <c r="BK2867" s="69"/>
      <c r="BL2867" s="69"/>
      <c r="BM2867" s="69"/>
      <c r="BN2867" s="69"/>
      <c r="BO2867" s="69"/>
      <c r="BP2867" s="69"/>
      <c r="BQ2867" s="69"/>
      <c r="BR2867" s="69"/>
      <c r="BS2867" s="69"/>
      <c r="BT2867" s="69"/>
      <c r="BU2867" s="69"/>
      <c r="BV2867" s="69"/>
      <c r="BW2867" s="69"/>
      <c r="BX2867" s="69"/>
      <c r="BY2867" s="69"/>
      <c r="BZ2867" s="69"/>
      <c r="CA2867" s="69"/>
      <c r="CB2867" s="69"/>
      <c r="CC2867" s="69"/>
      <c r="CD2867" s="69"/>
      <c r="CE2867" s="69"/>
      <c r="CF2867" s="69"/>
      <c r="CG2867" s="69"/>
      <c r="CH2867" s="69"/>
      <c r="CI2867" s="69"/>
      <c r="CJ2867" s="69"/>
      <c r="CK2867" s="69"/>
      <c r="CL2867" s="69"/>
      <c r="CM2867" s="69"/>
      <c r="CN2867" s="69"/>
      <c r="CO2867" s="69"/>
      <c r="CP2867" s="69"/>
      <c r="CQ2867" s="69"/>
      <c r="CR2867" s="69"/>
      <c r="CS2867" s="69"/>
      <c r="CT2867" s="69"/>
      <c r="CU2867" s="69"/>
      <c r="CV2867" s="69"/>
      <c r="CW2867" s="69"/>
      <c r="CX2867" s="69"/>
      <c r="CY2867" s="69"/>
      <c r="CZ2867" s="69"/>
      <c r="DA2867" s="69"/>
      <c r="DB2867" s="69"/>
      <c r="DC2867" s="69"/>
      <c r="DD2867" s="69"/>
      <c r="DE2867" s="69"/>
      <c r="DF2867" s="69"/>
      <c r="DG2867" s="69"/>
      <c r="DH2867" s="69"/>
      <c r="DI2867" s="69"/>
      <c r="DJ2867" s="69"/>
      <c r="DK2867" s="69"/>
      <c r="DL2867" s="69"/>
      <c r="DM2867" s="69"/>
      <c r="DN2867" s="69"/>
      <c r="DO2867" s="69"/>
      <c r="DP2867" s="69"/>
      <c r="DQ2867" s="69"/>
      <c r="DR2867" s="69"/>
      <c r="DS2867" s="69"/>
      <c r="DT2867" s="69"/>
      <c r="DU2867" s="69"/>
      <c r="DV2867" s="69"/>
      <c r="DW2867" s="69"/>
      <c r="DX2867" s="69"/>
      <c r="DY2867" s="69"/>
      <c r="DZ2867" s="69"/>
      <c r="EA2867" s="69"/>
      <c r="EB2867" s="69"/>
      <c r="EC2867" s="69"/>
      <c r="ED2867" s="69"/>
      <c r="EE2867" s="69"/>
      <c r="EF2867" s="69"/>
      <c r="EG2867" s="69"/>
      <c r="EH2867" s="69"/>
      <c r="EI2867" s="69"/>
      <c r="EJ2867" s="69"/>
      <c r="EK2867" s="69"/>
      <c r="EL2867" s="69"/>
      <c r="EM2867" s="69"/>
      <c r="EN2867" s="69"/>
      <c r="EO2867" s="69"/>
      <c r="EP2867" s="69"/>
      <c r="EQ2867" s="69"/>
      <c r="ER2867" s="69"/>
      <c r="ES2867" s="69"/>
      <c r="ET2867" s="69"/>
      <c r="EU2867" s="69"/>
      <c r="EV2867" s="69"/>
      <c r="EW2867" s="69"/>
      <c r="EX2867" s="69"/>
      <c r="EY2867" s="69"/>
      <c r="EZ2867" s="69"/>
      <c r="FA2867" s="69"/>
      <c r="FB2867" s="69"/>
      <c r="FC2867" s="69"/>
      <c r="FD2867" s="69"/>
      <c r="FE2867" s="69"/>
      <c r="FF2867" s="69"/>
      <c r="FG2867" s="69"/>
      <c r="FH2867" s="69"/>
      <c r="FI2867" s="69"/>
      <c r="FJ2867" s="69"/>
      <c r="FK2867" s="69"/>
      <c r="FL2867" s="69"/>
      <c r="FM2867" s="69"/>
      <c r="FN2867" s="69"/>
      <c r="FO2867" s="69"/>
      <c r="FP2867" s="69"/>
      <c r="FQ2867" s="69"/>
      <c r="FR2867" s="69"/>
      <c r="FS2867" s="69"/>
      <c r="FT2867" s="69"/>
      <c r="FU2867" s="69"/>
      <c r="FV2867" s="69"/>
      <c r="FW2867" s="69"/>
      <c r="FX2867" s="69"/>
      <c r="FY2867" s="69"/>
      <c r="FZ2867" s="69"/>
      <c r="GA2867" s="69"/>
      <c r="GB2867" s="69"/>
      <c r="GC2867" s="69"/>
      <c r="GD2867" s="69"/>
      <c r="GE2867" s="69"/>
      <c r="GF2867" s="69"/>
      <c r="GG2867" s="69"/>
      <c r="GH2867" s="69"/>
      <c r="GI2867" s="69"/>
      <c r="GJ2867" s="69"/>
      <c r="GK2867" s="69"/>
      <c r="GL2867" s="69"/>
      <c r="GM2867" s="69"/>
      <c r="GN2867" s="69"/>
      <c r="GO2867" s="69"/>
      <c r="GP2867" s="69"/>
      <c r="GQ2867" s="69"/>
      <c r="GR2867" s="69"/>
      <c r="GS2867" s="69"/>
      <c r="GT2867" s="69"/>
      <c r="GU2867" s="69"/>
      <c r="GV2867" s="69"/>
      <c r="GW2867" s="69"/>
      <c r="GX2867" s="69"/>
      <c r="GY2867" s="69"/>
      <c r="GZ2867" s="69"/>
      <c r="HA2867" s="69"/>
      <c r="HB2867" s="69"/>
      <c r="HC2867" s="69"/>
      <c r="HD2867" s="69"/>
      <c r="HE2867" s="69"/>
      <c r="HF2867" s="69"/>
      <c r="HG2867" s="69"/>
      <c r="HH2867" s="69"/>
      <c r="HI2867" s="69"/>
      <c r="HJ2867" s="69"/>
      <c r="HK2867" s="69"/>
      <c r="HL2867" s="69"/>
      <c r="HM2867" s="69"/>
      <c r="HN2867" s="69"/>
      <c r="HO2867" s="69"/>
      <c r="HP2867" s="69"/>
      <c r="HQ2867" s="69"/>
      <c r="HR2867" s="69"/>
      <c r="HS2867" s="69"/>
      <c r="HT2867" s="69"/>
      <c r="HU2867" s="69"/>
      <c r="HV2867" s="69"/>
      <c r="HW2867" s="69"/>
      <c r="HX2867" s="69"/>
      <c r="HY2867" s="69"/>
      <c r="HZ2867" s="69"/>
      <c r="IA2867" s="69"/>
      <c r="IB2867" s="69"/>
      <c r="IC2867" s="69"/>
      <c r="ID2867" s="69"/>
      <c r="IE2867" s="69"/>
      <c r="IF2867" s="69"/>
      <c r="IG2867" s="69"/>
      <c r="IH2867" s="69"/>
      <c r="II2867" s="69"/>
      <c r="IJ2867" s="69"/>
      <c r="IK2867" s="69"/>
      <c r="IL2867" s="69"/>
      <c r="IM2867" s="69"/>
      <c r="IN2867" s="69"/>
    </row>
    <row r="2868" spans="1:248" s="70" customFormat="1" ht="15" customHeight="1" x14ac:dyDescent="0.2">
      <c r="A2868" s="33" t="s">
        <v>1500</v>
      </c>
      <c r="B2868" s="83">
        <v>52541</v>
      </c>
      <c r="C2868" s="34" t="s">
        <v>1764</v>
      </c>
      <c r="D2868" s="314">
        <v>43000</v>
      </c>
      <c r="E2868" s="69"/>
      <c r="F2868" s="69"/>
      <c r="G2868" s="69"/>
      <c r="H2868" s="69"/>
      <c r="I2868" s="69"/>
      <c r="J2868" s="69"/>
      <c r="N2868" s="69"/>
      <c r="O2868" s="69"/>
      <c r="P2868" s="69"/>
      <c r="Q2868" s="69"/>
      <c r="R2868" s="69"/>
      <c r="S2868" s="69"/>
      <c r="T2868" s="69"/>
      <c r="U2868" s="69"/>
      <c r="V2868" s="69"/>
      <c r="W2868" s="69"/>
      <c r="X2868" s="69"/>
      <c r="Y2868" s="69"/>
      <c r="Z2868" s="69"/>
      <c r="AA2868" s="69"/>
      <c r="AB2868" s="69"/>
      <c r="AC2868" s="69"/>
      <c r="AD2868" s="69"/>
      <c r="AE2868" s="69"/>
      <c r="AF2868" s="69"/>
      <c r="AG2868" s="69"/>
      <c r="AH2868" s="69"/>
      <c r="AI2868" s="69"/>
      <c r="AJ2868" s="69"/>
      <c r="AK2868" s="69"/>
      <c r="AL2868" s="69"/>
      <c r="AM2868" s="69"/>
      <c r="AN2868" s="69"/>
      <c r="AO2868" s="69"/>
      <c r="AP2868" s="69"/>
      <c r="AQ2868" s="69"/>
      <c r="AR2868" s="69"/>
      <c r="AS2868" s="69"/>
      <c r="AT2868" s="69"/>
      <c r="AU2868" s="69"/>
      <c r="AV2868" s="69"/>
      <c r="AW2868" s="69"/>
      <c r="AX2868" s="69"/>
      <c r="AY2868" s="69"/>
      <c r="AZ2868" s="69"/>
      <c r="BA2868" s="69"/>
      <c r="BB2868" s="69"/>
      <c r="BC2868" s="69"/>
      <c r="BD2868" s="69"/>
      <c r="BE2868" s="69"/>
      <c r="BF2868" s="69"/>
      <c r="BG2868" s="69"/>
      <c r="BH2868" s="69"/>
      <c r="BI2868" s="69"/>
      <c r="BJ2868" s="69"/>
      <c r="BK2868" s="69"/>
      <c r="BL2868" s="69"/>
      <c r="BM2868" s="69"/>
      <c r="BN2868" s="69"/>
      <c r="BO2868" s="69"/>
      <c r="BP2868" s="69"/>
      <c r="BQ2868" s="69"/>
      <c r="BR2868" s="69"/>
      <c r="BS2868" s="69"/>
      <c r="BT2868" s="69"/>
      <c r="BU2868" s="69"/>
      <c r="BV2868" s="69"/>
      <c r="BW2868" s="69"/>
      <c r="BX2868" s="69"/>
      <c r="BY2868" s="69"/>
      <c r="BZ2868" s="69"/>
      <c r="CA2868" s="69"/>
      <c r="CB2868" s="69"/>
      <c r="CC2868" s="69"/>
      <c r="CD2868" s="69"/>
      <c r="CE2868" s="69"/>
      <c r="CF2868" s="69"/>
      <c r="CG2868" s="69"/>
      <c r="CH2868" s="69"/>
      <c r="CI2868" s="69"/>
      <c r="CJ2868" s="69"/>
      <c r="CK2868" s="69"/>
      <c r="CL2868" s="69"/>
      <c r="CM2868" s="69"/>
      <c r="CN2868" s="69"/>
      <c r="CO2868" s="69"/>
      <c r="CP2868" s="69"/>
      <c r="CQ2868" s="69"/>
      <c r="CR2868" s="69"/>
      <c r="CS2868" s="69"/>
      <c r="CT2868" s="69"/>
      <c r="CU2868" s="69"/>
      <c r="CV2868" s="69"/>
      <c r="CW2868" s="69"/>
      <c r="CX2868" s="69"/>
      <c r="CY2868" s="69"/>
      <c r="CZ2868" s="69"/>
      <c r="DA2868" s="69"/>
      <c r="DB2868" s="69"/>
      <c r="DC2868" s="69"/>
      <c r="DD2868" s="69"/>
      <c r="DE2868" s="69"/>
      <c r="DF2868" s="69"/>
      <c r="DG2868" s="69"/>
      <c r="DH2868" s="69"/>
      <c r="DI2868" s="69"/>
      <c r="DJ2868" s="69"/>
      <c r="DK2868" s="69"/>
      <c r="DL2868" s="69"/>
      <c r="DM2868" s="69"/>
      <c r="DN2868" s="69"/>
      <c r="DO2868" s="69"/>
      <c r="DP2868" s="69"/>
      <c r="DQ2868" s="69"/>
      <c r="DR2868" s="69"/>
      <c r="DS2868" s="69"/>
      <c r="DT2868" s="69"/>
      <c r="DU2868" s="69"/>
      <c r="DV2868" s="69"/>
      <c r="DW2868" s="69"/>
      <c r="DX2868" s="69"/>
      <c r="DY2868" s="69"/>
      <c r="DZ2868" s="69"/>
      <c r="EA2868" s="69"/>
      <c r="EB2868" s="69"/>
      <c r="EC2868" s="69"/>
      <c r="ED2868" s="69"/>
      <c r="EE2868" s="69"/>
      <c r="EF2868" s="69"/>
      <c r="EG2868" s="69"/>
      <c r="EH2868" s="69"/>
      <c r="EI2868" s="69"/>
      <c r="EJ2868" s="69"/>
      <c r="EK2868" s="69"/>
      <c r="EL2868" s="69"/>
      <c r="EM2868" s="69"/>
      <c r="EN2868" s="69"/>
      <c r="EO2868" s="69"/>
      <c r="EP2868" s="69"/>
      <c r="EQ2868" s="69"/>
      <c r="ER2868" s="69"/>
      <c r="ES2868" s="69"/>
      <c r="ET2868" s="69"/>
      <c r="EU2868" s="69"/>
      <c r="EV2868" s="69"/>
      <c r="EW2868" s="69"/>
      <c r="EX2868" s="69"/>
      <c r="EY2868" s="69"/>
      <c r="EZ2868" s="69"/>
      <c r="FA2868" s="69"/>
      <c r="FB2868" s="69"/>
      <c r="FC2868" s="69"/>
      <c r="FD2868" s="69"/>
      <c r="FE2868" s="69"/>
      <c r="FF2868" s="69"/>
      <c r="FG2868" s="69"/>
      <c r="FH2868" s="69"/>
      <c r="FI2868" s="69"/>
      <c r="FJ2868" s="69"/>
      <c r="FK2868" s="69"/>
      <c r="FL2868" s="69"/>
      <c r="FM2868" s="69"/>
      <c r="FN2868" s="69"/>
      <c r="FO2868" s="69"/>
      <c r="FP2868" s="69"/>
      <c r="FQ2868" s="69"/>
      <c r="FR2868" s="69"/>
      <c r="FS2868" s="69"/>
      <c r="FT2868" s="69"/>
      <c r="FU2868" s="69"/>
      <c r="FV2868" s="69"/>
      <c r="FW2868" s="69"/>
      <c r="FX2868" s="69"/>
      <c r="FY2868" s="69"/>
      <c r="FZ2868" s="69"/>
      <c r="GA2868" s="69"/>
      <c r="GB2868" s="69"/>
      <c r="GC2868" s="69"/>
      <c r="GD2868" s="69"/>
      <c r="GE2868" s="69"/>
      <c r="GF2868" s="69"/>
      <c r="GG2868" s="69"/>
      <c r="GH2868" s="69"/>
      <c r="GI2868" s="69"/>
      <c r="GJ2868" s="69"/>
      <c r="GK2868" s="69"/>
      <c r="GL2868" s="69"/>
      <c r="GM2868" s="69"/>
      <c r="GN2868" s="69"/>
      <c r="GO2868" s="69"/>
      <c r="GP2868" s="69"/>
      <c r="GQ2868" s="69"/>
      <c r="GR2868" s="69"/>
      <c r="GS2868" s="69"/>
      <c r="GT2868" s="69"/>
      <c r="GU2868" s="69"/>
      <c r="GV2868" s="69"/>
      <c r="GW2868" s="69"/>
      <c r="GX2868" s="69"/>
      <c r="GY2868" s="69"/>
      <c r="GZ2868" s="69"/>
      <c r="HA2868" s="69"/>
      <c r="HB2868" s="69"/>
      <c r="HC2868" s="69"/>
      <c r="HD2868" s="69"/>
      <c r="HE2868" s="69"/>
      <c r="HF2868" s="69"/>
      <c r="HG2868" s="69"/>
      <c r="HH2868" s="69"/>
      <c r="HI2868" s="69"/>
      <c r="HJ2868" s="69"/>
      <c r="HK2868" s="69"/>
      <c r="HL2868" s="69"/>
      <c r="HM2868" s="69"/>
      <c r="HN2868" s="69"/>
      <c r="HO2868" s="69"/>
      <c r="HP2868" s="69"/>
      <c r="HQ2868" s="69"/>
      <c r="HR2868" s="69"/>
      <c r="HS2868" s="69"/>
      <c r="HT2868" s="69"/>
      <c r="HU2868" s="69"/>
      <c r="HV2868" s="69"/>
      <c r="HW2868" s="69"/>
      <c r="HX2868" s="69"/>
      <c r="HY2868" s="69"/>
      <c r="HZ2868" s="69"/>
      <c r="IA2868" s="69"/>
      <c r="IB2868" s="69"/>
      <c r="IC2868" s="69"/>
      <c r="ID2868" s="69"/>
      <c r="IE2868" s="69"/>
      <c r="IF2868" s="69"/>
      <c r="IG2868" s="69"/>
      <c r="IH2868" s="69"/>
      <c r="II2868" s="69"/>
      <c r="IJ2868" s="69"/>
      <c r="IK2868" s="69"/>
      <c r="IL2868" s="69"/>
      <c r="IM2868" s="69"/>
      <c r="IN2868" s="69"/>
    </row>
    <row r="2869" spans="1:248" s="70" customFormat="1" ht="32.1" customHeight="1" x14ac:dyDescent="0.2">
      <c r="A2869" s="33" t="s">
        <v>1740</v>
      </c>
      <c r="B2869" s="83">
        <v>52542</v>
      </c>
      <c r="C2869" s="34" t="s">
        <v>1765</v>
      </c>
      <c r="D2869" s="314">
        <v>50000</v>
      </c>
      <c r="E2869" s="69"/>
      <c r="F2869" s="69"/>
      <c r="G2869" s="69"/>
      <c r="H2869" s="69"/>
      <c r="I2869" s="69"/>
      <c r="J2869" s="69"/>
      <c r="N2869" s="69"/>
      <c r="O2869" s="69"/>
      <c r="P2869" s="69"/>
      <c r="Q2869" s="69"/>
      <c r="R2869" s="69"/>
      <c r="S2869" s="69"/>
      <c r="T2869" s="69"/>
      <c r="U2869" s="69"/>
      <c r="V2869" s="69"/>
      <c r="W2869" s="69"/>
      <c r="X2869" s="69"/>
      <c r="Y2869" s="69"/>
      <c r="Z2869" s="69"/>
      <c r="AA2869" s="69"/>
      <c r="AB2869" s="69"/>
      <c r="AC2869" s="69"/>
      <c r="AD2869" s="69"/>
      <c r="AE2869" s="69"/>
      <c r="AF2869" s="69"/>
      <c r="AG2869" s="69"/>
      <c r="AH2869" s="69"/>
      <c r="AI2869" s="69"/>
      <c r="AJ2869" s="69"/>
      <c r="AK2869" s="69"/>
      <c r="AL2869" s="69"/>
      <c r="AM2869" s="69"/>
      <c r="AN2869" s="69"/>
      <c r="AO2869" s="69"/>
      <c r="AP2869" s="69"/>
      <c r="AQ2869" s="69"/>
      <c r="AR2869" s="69"/>
      <c r="AS2869" s="69"/>
      <c r="AT2869" s="69"/>
      <c r="AU2869" s="69"/>
      <c r="AV2869" s="69"/>
      <c r="AW2869" s="69"/>
      <c r="AX2869" s="69"/>
      <c r="AY2869" s="69"/>
      <c r="AZ2869" s="69"/>
      <c r="BA2869" s="69"/>
      <c r="BB2869" s="69"/>
      <c r="BC2869" s="69"/>
      <c r="BD2869" s="69"/>
      <c r="BE2869" s="69"/>
      <c r="BF2869" s="69"/>
      <c r="BG2869" s="69"/>
      <c r="BH2869" s="69"/>
      <c r="BI2869" s="69"/>
      <c r="BJ2869" s="69"/>
      <c r="BK2869" s="69"/>
      <c r="BL2869" s="69"/>
      <c r="BM2869" s="69"/>
      <c r="BN2869" s="69"/>
      <c r="BO2869" s="69"/>
      <c r="BP2869" s="69"/>
      <c r="BQ2869" s="69"/>
      <c r="BR2869" s="69"/>
      <c r="BS2869" s="69"/>
      <c r="BT2869" s="69"/>
      <c r="BU2869" s="69"/>
      <c r="BV2869" s="69"/>
      <c r="BW2869" s="69"/>
      <c r="BX2869" s="69"/>
      <c r="BY2869" s="69"/>
      <c r="BZ2869" s="69"/>
      <c r="CA2869" s="69"/>
      <c r="CB2869" s="69"/>
      <c r="CC2869" s="69"/>
      <c r="CD2869" s="69"/>
      <c r="CE2869" s="69"/>
      <c r="CF2869" s="69"/>
      <c r="CG2869" s="69"/>
      <c r="CH2869" s="69"/>
      <c r="CI2869" s="69"/>
      <c r="CJ2869" s="69"/>
      <c r="CK2869" s="69"/>
      <c r="CL2869" s="69"/>
      <c r="CM2869" s="69"/>
      <c r="CN2869" s="69"/>
      <c r="CO2869" s="69"/>
      <c r="CP2869" s="69"/>
      <c r="CQ2869" s="69"/>
      <c r="CR2869" s="69"/>
      <c r="CS2869" s="69"/>
      <c r="CT2869" s="69"/>
      <c r="CU2869" s="69"/>
      <c r="CV2869" s="69"/>
      <c r="CW2869" s="69"/>
      <c r="CX2869" s="69"/>
      <c r="CY2869" s="69"/>
      <c r="CZ2869" s="69"/>
      <c r="DA2869" s="69"/>
      <c r="DB2869" s="69"/>
      <c r="DC2869" s="69"/>
      <c r="DD2869" s="69"/>
      <c r="DE2869" s="69"/>
      <c r="DF2869" s="69"/>
      <c r="DG2869" s="69"/>
      <c r="DH2869" s="69"/>
      <c r="DI2869" s="69"/>
      <c r="DJ2869" s="69"/>
      <c r="DK2869" s="69"/>
      <c r="DL2869" s="69"/>
      <c r="DM2869" s="69"/>
      <c r="DN2869" s="69"/>
      <c r="DO2869" s="69"/>
      <c r="DP2869" s="69"/>
      <c r="DQ2869" s="69"/>
      <c r="DR2869" s="69"/>
      <c r="DS2869" s="69"/>
      <c r="DT2869" s="69"/>
      <c r="DU2869" s="69"/>
      <c r="DV2869" s="69"/>
      <c r="DW2869" s="69"/>
      <c r="DX2869" s="69"/>
      <c r="DY2869" s="69"/>
      <c r="DZ2869" s="69"/>
      <c r="EA2869" s="69"/>
      <c r="EB2869" s="69"/>
      <c r="EC2869" s="69"/>
      <c r="ED2869" s="69"/>
      <c r="EE2869" s="69"/>
      <c r="EF2869" s="69"/>
      <c r="EG2869" s="69"/>
      <c r="EH2869" s="69"/>
      <c r="EI2869" s="69"/>
      <c r="EJ2869" s="69"/>
      <c r="EK2869" s="69"/>
      <c r="EL2869" s="69"/>
      <c r="EM2869" s="69"/>
      <c r="EN2869" s="69"/>
      <c r="EO2869" s="69"/>
      <c r="EP2869" s="69"/>
      <c r="EQ2869" s="69"/>
      <c r="ER2869" s="69"/>
      <c r="ES2869" s="69"/>
      <c r="ET2869" s="69"/>
      <c r="EU2869" s="69"/>
      <c r="EV2869" s="69"/>
      <c r="EW2869" s="69"/>
      <c r="EX2869" s="69"/>
      <c r="EY2869" s="69"/>
      <c r="EZ2869" s="69"/>
      <c r="FA2869" s="69"/>
      <c r="FB2869" s="69"/>
      <c r="FC2869" s="69"/>
      <c r="FD2869" s="69"/>
      <c r="FE2869" s="69"/>
      <c r="FF2869" s="69"/>
      <c r="FG2869" s="69"/>
      <c r="FH2869" s="69"/>
      <c r="FI2869" s="69"/>
      <c r="FJ2869" s="69"/>
      <c r="FK2869" s="69"/>
      <c r="FL2869" s="69"/>
      <c r="FM2869" s="69"/>
      <c r="FN2869" s="69"/>
      <c r="FO2869" s="69"/>
      <c r="FP2869" s="69"/>
      <c r="FQ2869" s="69"/>
      <c r="FR2869" s="69"/>
      <c r="FS2869" s="69"/>
      <c r="FT2869" s="69"/>
      <c r="FU2869" s="69"/>
      <c r="FV2869" s="69"/>
      <c r="FW2869" s="69"/>
      <c r="FX2869" s="69"/>
      <c r="FY2869" s="69"/>
      <c r="FZ2869" s="69"/>
      <c r="GA2869" s="69"/>
      <c r="GB2869" s="69"/>
      <c r="GC2869" s="69"/>
      <c r="GD2869" s="69"/>
      <c r="GE2869" s="69"/>
      <c r="GF2869" s="69"/>
      <c r="GG2869" s="69"/>
      <c r="GH2869" s="69"/>
      <c r="GI2869" s="69"/>
      <c r="GJ2869" s="69"/>
      <c r="GK2869" s="69"/>
      <c r="GL2869" s="69"/>
      <c r="GM2869" s="69"/>
      <c r="GN2869" s="69"/>
      <c r="GO2869" s="69"/>
      <c r="GP2869" s="69"/>
      <c r="GQ2869" s="69"/>
      <c r="GR2869" s="69"/>
      <c r="GS2869" s="69"/>
      <c r="GT2869" s="69"/>
      <c r="GU2869" s="69"/>
      <c r="GV2869" s="69"/>
      <c r="GW2869" s="69"/>
      <c r="GX2869" s="69"/>
      <c r="GY2869" s="69"/>
      <c r="GZ2869" s="69"/>
      <c r="HA2869" s="69"/>
      <c r="HB2869" s="69"/>
      <c r="HC2869" s="69"/>
      <c r="HD2869" s="69"/>
      <c r="HE2869" s="69"/>
      <c r="HF2869" s="69"/>
      <c r="HG2869" s="69"/>
      <c r="HH2869" s="69"/>
      <c r="HI2869" s="69"/>
      <c r="HJ2869" s="69"/>
      <c r="HK2869" s="69"/>
      <c r="HL2869" s="69"/>
      <c r="HM2869" s="69"/>
      <c r="HN2869" s="69"/>
      <c r="HO2869" s="69"/>
      <c r="HP2869" s="69"/>
      <c r="HQ2869" s="69"/>
      <c r="HR2869" s="69"/>
      <c r="HS2869" s="69"/>
      <c r="HT2869" s="69"/>
      <c r="HU2869" s="69"/>
      <c r="HV2869" s="69"/>
      <c r="HW2869" s="69"/>
      <c r="HX2869" s="69"/>
      <c r="HY2869" s="69"/>
      <c r="HZ2869" s="69"/>
      <c r="IA2869" s="69"/>
      <c r="IB2869" s="69"/>
      <c r="IC2869" s="69"/>
      <c r="ID2869" s="69"/>
      <c r="IE2869" s="69"/>
      <c r="IF2869" s="69"/>
      <c r="IG2869" s="69"/>
      <c r="IH2869" s="69"/>
      <c r="II2869" s="69"/>
      <c r="IJ2869" s="69"/>
      <c r="IK2869" s="69"/>
      <c r="IL2869" s="69"/>
      <c r="IM2869" s="69"/>
      <c r="IN2869" s="69"/>
    </row>
    <row r="2870" spans="1:248" s="70" customFormat="1" ht="15.95" customHeight="1" x14ac:dyDescent="0.2">
      <c r="A2870" s="33" t="s">
        <v>1766</v>
      </c>
      <c r="B2870" s="83">
        <v>52543</v>
      </c>
      <c r="C2870" s="34" t="s">
        <v>1767</v>
      </c>
      <c r="D2870" s="314">
        <v>36000</v>
      </c>
      <c r="E2870" s="69"/>
      <c r="F2870" s="69"/>
      <c r="G2870" s="69"/>
      <c r="H2870" s="69"/>
      <c r="I2870" s="69"/>
      <c r="J2870" s="69"/>
      <c r="N2870" s="69"/>
      <c r="O2870" s="69"/>
      <c r="P2870" s="69"/>
      <c r="Q2870" s="69"/>
      <c r="R2870" s="69"/>
      <c r="S2870" s="69"/>
      <c r="T2870" s="69"/>
      <c r="U2870" s="69"/>
      <c r="V2870" s="69"/>
      <c r="W2870" s="69"/>
      <c r="X2870" s="69"/>
      <c r="Y2870" s="69"/>
      <c r="Z2870" s="69"/>
      <c r="AA2870" s="69"/>
      <c r="AB2870" s="69"/>
      <c r="AC2870" s="69"/>
      <c r="AD2870" s="69"/>
      <c r="AE2870" s="69"/>
      <c r="AF2870" s="69"/>
      <c r="AG2870" s="69"/>
      <c r="AH2870" s="69"/>
      <c r="AI2870" s="69"/>
      <c r="AJ2870" s="69"/>
      <c r="AK2870" s="69"/>
      <c r="AL2870" s="69"/>
      <c r="AM2870" s="69"/>
      <c r="AN2870" s="69"/>
      <c r="AO2870" s="69"/>
      <c r="AP2870" s="69"/>
      <c r="AQ2870" s="69"/>
      <c r="AR2870" s="69"/>
      <c r="AS2870" s="69"/>
      <c r="AT2870" s="69"/>
      <c r="AU2870" s="69"/>
      <c r="AV2870" s="69"/>
      <c r="AW2870" s="69"/>
      <c r="AX2870" s="69"/>
      <c r="AY2870" s="69"/>
      <c r="AZ2870" s="69"/>
      <c r="BA2870" s="69"/>
      <c r="BB2870" s="69"/>
      <c r="BC2870" s="69"/>
      <c r="BD2870" s="69"/>
      <c r="BE2870" s="69"/>
      <c r="BF2870" s="69"/>
      <c r="BG2870" s="69"/>
      <c r="BH2870" s="69"/>
      <c r="BI2870" s="69"/>
      <c r="BJ2870" s="69"/>
      <c r="BK2870" s="69"/>
      <c r="BL2870" s="69"/>
      <c r="BM2870" s="69"/>
      <c r="BN2870" s="69"/>
      <c r="BO2870" s="69"/>
      <c r="BP2870" s="69"/>
      <c r="BQ2870" s="69"/>
      <c r="BR2870" s="69"/>
      <c r="BS2870" s="69"/>
      <c r="BT2870" s="69"/>
      <c r="BU2870" s="69"/>
      <c r="BV2870" s="69"/>
      <c r="BW2870" s="69"/>
      <c r="BX2870" s="69"/>
      <c r="BY2870" s="69"/>
      <c r="BZ2870" s="69"/>
      <c r="CA2870" s="69"/>
      <c r="CB2870" s="69"/>
      <c r="CC2870" s="69"/>
      <c r="CD2870" s="69"/>
      <c r="CE2870" s="69"/>
      <c r="CF2870" s="69"/>
      <c r="CG2870" s="69"/>
      <c r="CH2870" s="69"/>
      <c r="CI2870" s="69"/>
      <c r="CJ2870" s="69"/>
      <c r="CK2870" s="69"/>
      <c r="CL2870" s="69"/>
      <c r="CM2870" s="69"/>
      <c r="CN2870" s="69"/>
      <c r="CO2870" s="69"/>
      <c r="CP2870" s="69"/>
      <c r="CQ2870" s="69"/>
      <c r="CR2870" s="69"/>
      <c r="CS2870" s="69"/>
      <c r="CT2870" s="69"/>
      <c r="CU2870" s="69"/>
      <c r="CV2870" s="69"/>
      <c r="CW2870" s="69"/>
      <c r="CX2870" s="69"/>
      <c r="CY2870" s="69"/>
      <c r="CZ2870" s="69"/>
      <c r="DA2870" s="69"/>
      <c r="DB2870" s="69"/>
      <c r="DC2870" s="69"/>
      <c r="DD2870" s="69"/>
      <c r="DE2870" s="69"/>
      <c r="DF2870" s="69"/>
      <c r="DG2870" s="69"/>
      <c r="DH2870" s="69"/>
      <c r="DI2870" s="69"/>
      <c r="DJ2870" s="69"/>
      <c r="DK2870" s="69"/>
      <c r="DL2870" s="69"/>
      <c r="DM2870" s="69"/>
      <c r="DN2870" s="69"/>
      <c r="DO2870" s="69"/>
      <c r="DP2870" s="69"/>
      <c r="DQ2870" s="69"/>
      <c r="DR2870" s="69"/>
      <c r="DS2870" s="69"/>
      <c r="DT2870" s="69"/>
      <c r="DU2870" s="69"/>
      <c r="DV2870" s="69"/>
      <c r="DW2870" s="69"/>
      <c r="DX2870" s="69"/>
      <c r="DY2870" s="69"/>
      <c r="DZ2870" s="69"/>
      <c r="EA2870" s="69"/>
      <c r="EB2870" s="69"/>
      <c r="EC2870" s="69"/>
      <c r="ED2870" s="69"/>
      <c r="EE2870" s="69"/>
      <c r="EF2870" s="69"/>
      <c r="EG2870" s="69"/>
      <c r="EH2870" s="69"/>
      <c r="EI2870" s="69"/>
      <c r="EJ2870" s="69"/>
      <c r="EK2870" s="69"/>
      <c r="EL2870" s="69"/>
      <c r="EM2870" s="69"/>
      <c r="EN2870" s="69"/>
      <c r="EO2870" s="69"/>
      <c r="EP2870" s="69"/>
      <c r="EQ2870" s="69"/>
      <c r="ER2870" s="69"/>
      <c r="ES2870" s="69"/>
      <c r="ET2870" s="69"/>
      <c r="EU2870" s="69"/>
      <c r="EV2870" s="69"/>
      <c r="EW2870" s="69"/>
      <c r="EX2870" s="69"/>
      <c r="EY2870" s="69"/>
      <c r="EZ2870" s="69"/>
      <c r="FA2870" s="69"/>
      <c r="FB2870" s="69"/>
      <c r="FC2870" s="69"/>
      <c r="FD2870" s="69"/>
      <c r="FE2870" s="69"/>
      <c r="FF2870" s="69"/>
      <c r="FG2870" s="69"/>
      <c r="FH2870" s="69"/>
      <c r="FI2870" s="69"/>
      <c r="FJ2870" s="69"/>
      <c r="FK2870" s="69"/>
      <c r="FL2870" s="69"/>
      <c r="FM2870" s="69"/>
      <c r="FN2870" s="69"/>
      <c r="FO2870" s="69"/>
      <c r="FP2870" s="69"/>
      <c r="FQ2870" s="69"/>
      <c r="FR2870" s="69"/>
      <c r="FS2870" s="69"/>
      <c r="FT2870" s="69"/>
      <c r="FU2870" s="69"/>
      <c r="FV2870" s="69"/>
      <c r="FW2870" s="69"/>
      <c r="FX2870" s="69"/>
      <c r="FY2870" s="69"/>
      <c r="FZ2870" s="69"/>
      <c r="GA2870" s="69"/>
      <c r="GB2870" s="69"/>
      <c r="GC2870" s="69"/>
      <c r="GD2870" s="69"/>
      <c r="GE2870" s="69"/>
      <c r="GF2870" s="69"/>
      <c r="GG2870" s="69"/>
      <c r="GH2870" s="69"/>
      <c r="GI2870" s="69"/>
      <c r="GJ2870" s="69"/>
      <c r="GK2870" s="69"/>
      <c r="GL2870" s="69"/>
      <c r="GM2870" s="69"/>
      <c r="GN2870" s="69"/>
      <c r="GO2870" s="69"/>
      <c r="GP2870" s="69"/>
      <c r="GQ2870" s="69"/>
      <c r="GR2870" s="69"/>
      <c r="GS2870" s="69"/>
      <c r="GT2870" s="69"/>
      <c r="GU2870" s="69"/>
      <c r="GV2870" s="69"/>
      <c r="GW2870" s="69"/>
      <c r="GX2870" s="69"/>
      <c r="GY2870" s="69"/>
      <c r="GZ2870" s="69"/>
      <c r="HA2870" s="69"/>
      <c r="HB2870" s="69"/>
      <c r="HC2870" s="69"/>
      <c r="HD2870" s="69"/>
      <c r="HE2870" s="69"/>
      <c r="HF2870" s="69"/>
      <c r="HG2870" s="69"/>
      <c r="HH2870" s="69"/>
      <c r="HI2870" s="69"/>
      <c r="HJ2870" s="69"/>
      <c r="HK2870" s="69"/>
      <c r="HL2870" s="69"/>
      <c r="HM2870" s="69"/>
      <c r="HN2870" s="69"/>
      <c r="HO2870" s="69"/>
      <c r="HP2870" s="69"/>
      <c r="HQ2870" s="69"/>
      <c r="HR2870" s="69"/>
      <c r="HS2870" s="69"/>
      <c r="HT2870" s="69"/>
      <c r="HU2870" s="69"/>
      <c r="HV2870" s="69"/>
      <c r="HW2870" s="69"/>
      <c r="HX2870" s="69"/>
      <c r="HY2870" s="69"/>
      <c r="HZ2870" s="69"/>
      <c r="IA2870" s="69"/>
      <c r="IB2870" s="69"/>
      <c r="IC2870" s="69"/>
      <c r="ID2870" s="69"/>
      <c r="IE2870" s="69"/>
      <c r="IF2870" s="69"/>
      <c r="IG2870" s="69"/>
      <c r="IH2870" s="69"/>
      <c r="II2870" s="69"/>
      <c r="IJ2870" s="69"/>
      <c r="IK2870" s="69"/>
      <c r="IL2870" s="69"/>
      <c r="IM2870" s="69"/>
      <c r="IN2870" s="69"/>
    </row>
    <row r="2871" spans="1:248" s="70" customFormat="1" ht="32.1" customHeight="1" x14ac:dyDescent="0.2">
      <c r="A2871" s="33" t="s">
        <v>1768</v>
      </c>
      <c r="B2871" s="83">
        <v>52544</v>
      </c>
      <c r="C2871" s="34" t="s">
        <v>1769</v>
      </c>
      <c r="D2871" s="314">
        <v>42000</v>
      </c>
      <c r="E2871" s="69"/>
      <c r="F2871" s="69"/>
      <c r="G2871" s="69"/>
      <c r="H2871" s="69"/>
      <c r="I2871" s="69"/>
      <c r="J2871" s="69"/>
      <c r="N2871" s="69"/>
      <c r="O2871" s="69"/>
      <c r="P2871" s="69"/>
      <c r="Q2871" s="69"/>
      <c r="R2871" s="69"/>
      <c r="S2871" s="69"/>
      <c r="T2871" s="69"/>
      <c r="U2871" s="69"/>
      <c r="V2871" s="69"/>
      <c r="W2871" s="69"/>
      <c r="X2871" s="69"/>
      <c r="Y2871" s="69"/>
      <c r="Z2871" s="69"/>
      <c r="AA2871" s="69"/>
      <c r="AB2871" s="69"/>
      <c r="AC2871" s="69"/>
      <c r="AD2871" s="69"/>
      <c r="AE2871" s="69"/>
      <c r="AF2871" s="69"/>
      <c r="AG2871" s="69"/>
      <c r="AH2871" s="69"/>
      <c r="AI2871" s="69"/>
      <c r="AJ2871" s="69"/>
      <c r="AK2871" s="69"/>
      <c r="AL2871" s="69"/>
      <c r="AM2871" s="69"/>
      <c r="AN2871" s="69"/>
      <c r="AO2871" s="69"/>
      <c r="AP2871" s="69"/>
      <c r="AQ2871" s="69"/>
      <c r="AR2871" s="69"/>
      <c r="AS2871" s="69"/>
      <c r="AT2871" s="69"/>
      <c r="AU2871" s="69"/>
      <c r="AV2871" s="69"/>
      <c r="AW2871" s="69"/>
      <c r="AX2871" s="69"/>
      <c r="AY2871" s="69"/>
      <c r="AZ2871" s="69"/>
      <c r="BA2871" s="69"/>
      <c r="BB2871" s="69"/>
      <c r="BC2871" s="69"/>
      <c r="BD2871" s="69"/>
      <c r="BE2871" s="69"/>
      <c r="BF2871" s="69"/>
      <c r="BG2871" s="69"/>
      <c r="BH2871" s="69"/>
      <c r="BI2871" s="69"/>
      <c r="BJ2871" s="69"/>
      <c r="BK2871" s="69"/>
      <c r="BL2871" s="69"/>
      <c r="BM2871" s="69"/>
      <c r="BN2871" s="69"/>
      <c r="BO2871" s="69"/>
      <c r="BP2871" s="69"/>
      <c r="BQ2871" s="69"/>
      <c r="BR2871" s="69"/>
      <c r="BS2871" s="69"/>
      <c r="BT2871" s="69"/>
      <c r="BU2871" s="69"/>
      <c r="BV2871" s="69"/>
      <c r="BW2871" s="69"/>
      <c r="BX2871" s="69"/>
      <c r="BY2871" s="69"/>
      <c r="BZ2871" s="69"/>
      <c r="CA2871" s="69"/>
      <c r="CB2871" s="69"/>
      <c r="CC2871" s="69"/>
      <c r="CD2871" s="69"/>
      <c r="CE2871" s="69"/>
      <c r="CF2871" s="69"/>
      <c r="CG2871" s="69"/>
      <c r="CH2871" s="69"/>
      <c r="CI2871" s="69"/>
      <c r="CJ2871" s="69"/>
      <c r="CK2871" s="69"/>
      <c r="CL2871" s="69"/>
      <c r="CM2871" s="69"/>
      <c r="CN2871" s="69"/>
      <c r="CO2871" s="69"/>
      <c r="CP2871" s="69"/>
      <c r="CQ2871" s="69"/>
      <c r="CR2871" s="69"/>
      <c r="CS2871" s="69"/>
      <c r="CT2871" s="69"/>
      <c r="CU2871" s="69"/>
      <c r="CV2871" s="69"/>
      <c r="CW2871" s="69"/>
      <c r="CX2871" s="69"/>
      <c r="CY2871" s="69"/>
      <c r="CZ2871" s="69"/>
      <c r="DA2871" s="69"/>
      <c r="DB2871" s="69"/>
      <c r="DC2871" s="69"/>
      <c r="DD2871" s="69"/>
      <c r="DE2871" s="69"/>
      <c r="DF2871" s="69"/>
      <c r="DG2871" s="69"/>
      <c r="DH2871" s="69"/>
      <c r="DI2871" s="69"/>
      <c r="DJ2871" s="69"/>
      <c r="DK2871" s="69"/>
      <c r="DL2871" s="69"/>
      <c r="DM2871" s="69"/>
      <c r="DN2871" s="69"/>
      <c r="DO2871" s="69"/>
      <c r="DP2871" s="69"/>
      <c r="DQ2871" s="69"/>
      <c r="DR2871" s="69"/>
      <c r="DS2871" s="69"/>
      <c r="DT2871" s="69"/>
      <c r="DU2871" s="69"/>
      <c r="DV2871" s="69"/>
      <c r="DW2871" s="69"/>
      <c r="DX2871" s="69"/>
      <c r="DY2871" s="69"/>
      <c r="DZ2871" s="69"/>
      <c r="EA2871" s="69"/>
      <c r="EB2871" s="69"/>
      <c r="EC2871" s="69"/>
      <c r="ED2871" s="69"/>
      <c r="EE2871" s="69"/>
      <c r="EF2871" s="69"/>
      <c r="EG2871" s="69"/>
      <c r="EH2871" s="69"/>
      <c r="EI2871" s="69"/>
      <c r="EJ2871" s="69"/>
      <c r="EK2871" s="69"/>
      <c r="EL2871" s="69"/>
      <c r="EM2871" s="69"/>
      <c r="EN2871" s="69"/>
      <c r="EO2871" s="69"/>
      <c r="EP2871" s="69"/>
      <c r="EQ2871" s="69"/>
      <c r="ER2871" s="69"/>
      <c r="ES2871" s="69"/>
      <c r="ET2871" s="69"/>
      <c r="EU2871" s="69"/>
      <c r="EV2871" s="69"/>
      <c r="EW2871" s="69"/>
      <c r="EX2871" s="69"/>
      <c r="EY2871" s="69"/>
      <c r="EZ2871" s="69"/>
      <c r="FA2871" s="69"/>
      <c r="FB2871" s="69"/>
      <c r="FC2871" s="69"/>
      <c r="FD2871" s="69"/>
      <c r="FE2871" s="69"/>
      <c r="FF2871" s="69"/>
      <c r="FG2871" s="69"/>
      <c r="FH2871" s="69"/>
      <c r="FI2871" s="69"/>
      <c r="FJ2871" s="69"/>
      <c r="FK2871" s="69"/>
      <c r="FL2871" s="69"/>
      <c r="FM2871" s="69"/>
      <c r="FN2871" s="69"/>
      <c r="FO2871" s="69"/>
      <c r="FP2871" s="69"/>
      <c r="FQ2871" s="69"/>
      <c r="FR2871" s="69"/>
      <c r="FS2871" s="69"/>
      <c r="FT2871" s="69"/>
      <c r="FU2871" s="69"/>
      <c r="FV2871" s="69"/>
      <c r="FW2871" s="69"/>
      <c r="FX2871" s="69"/>
      <c r="FY2871" s="69"/>
      <c r="FZ2871" s="69"/>
      <c r="GA2871" s="69"/>
      <c r="GB2871" s="69"/>
      <c r="GC2871" s="69"/>
      <c r="GD2871" s="69"/>
      <c r="GE2871" s="69"/>
      <c r="GF2871" s="69"/>
      <c r="GG2871" s="69"/>
      <c r="GH2871" s="69"/>
      <c r="GI2871" s="69"/>
      <c r="GJ2871" s="69"/>
      <c r="GK2871" s="69"/>
      <c r="GL2871" s="69"/>
      <c r="GM2871" s="69"/>
      <c r="GN2871" s="69"/>
      <c r="GO2871" s="69"/>
      <c r="GP2871" s="69"/>
      <c r="GQ2871" s="69"/>
      <c r="GR2871" s="69"/>
      <c r="GS2871" s="69"/>
      <c r="GT2871" s="69"/>
      <c r="GU2871" s="69"/>
      <c r="GV2871" s="69"/>
      <c r="GW2871" s="69"/>
      <c r="GX2871" s="69"/>
      <c r="GY2871" s="69"/>
      <c r="GZ2871" s="69"/>
      <c r="HA2871" s="69"/>
      <c r="HB2871" s="69"/>
      <c r="HC2871" s="69"/>
      <c r="HD2871" s="69"/>
      <c r="HE2871" s="69"/>
      <c r="HF2871" s="69"/>
      <c r="HG2871" s="69"/>
      <c r="HH2871" s="69"/>
      <c r="HI2871" s="69"/>
      <c r="HJ2871" s="69"/>
      <c r="HK2871" s="69"/>
      <c r="HL2871" s="69"/>
      <c r="HM2871" s="69"/>
      <c r="HN2871" s="69"/>
      <c r="HO2871" s="69"/>
      <c r="HP2871" s="69"/>
      <c r="HQ2871" s="69"/>
      <c r="HR2871" s="69"/>
      <c r="HS2871" s="69"/>
      <c r="HT2871" s="69"/>
      <c r="HU2871" s="69"/>
      <c r="HV2871" s="69"/>
      <c r="HW2871" s="69"/>
      <c r="HX2871" s="69"/>
      <c r="HY2871" s="69"/>
      <c r="HZ2871" s="69"/>
      <c r="IA2871" s="69"/>
      <c r="IB2871" s="69"/>
      <c r="IC2871" s="69"/>
      <c r="ID2871" s="69"/>
      <c r="IE2871" s="69"/>
      <c r="IF2871" s="69"/>
      <c r="IG2871" s="69"/>
      <c r="IH2871" s="69"/>
      <c r="II2871" s="69"/>
      <c r="IJ2871" s="69"/>
      <c r="IK2871" s="69"/>
      <c r="IL2871" s="69"/>
      <c r="IM2871" s="69"/>
      <c r="IN2871" s="69"/>
    </row>
    <row r="2872" spans="1:248" s="70" customFormat="1" ht="15.95" customHeight="1" x14ac:dyDescent="0.2">
      <c r="A2872" s="33" t="s">
        <v>1770</v>
      </c>
      <c r="B2872" s="83">
        <v>52545</v>
      </c>
      <c r="C2872" s="34" t="s">
        <v>1771</v>
      </c>
      <c r="D2872" s="314">
        <v>34000</v>
      </c>
      <c r="E2872" s="69"/>
      <c r="F2872" s="69"/>
      <c r="G2872" s="69"/>
      <c r="H2872" s="69"/>
      <c r="I2872" s="69"/>
      <c r="J2872" s="69"/>
      <c r="N2872" s="69"/>
      <c r="O2872" s="69"/>
      <c r="P2872" s="69"/>
      <c r="Q2872" s="69"/>
      <c r="R2872" s="69"/>
      <c r="S2872" s="69"/>
      <c r="T2872" s="69"/>
      <c r="U2872" s="69"/>
      <c r="V2872" s="69"/>
      <c r="W2872" s="69"/>
      <c r="X2872" s="69"/>
      <c r="Y2872" s="69"/>
      <c r="Z2872" s="69"/>
      <c r="AA2872" s="69"/>
      <c r="AB2872" s="69"/>
      <c r="AC2872" s="69"/>
      <c r="AD2872" s="69"/>
      <c r="AE2872" s="69"/>
      <c r="AF2872" s="69"/>
      <c r="AG2872" s="69"/>
      <c r="AH2872" s="69"/>
      <c r="AI2872" s="69"/>
      <c r="AJ2872" s="69"/>
      <c r="AK2872" s="69"/>
      <c r="AL2872" s="69"/>
      <c r="AM2872" s="69"/>
      <c r="AN2872" s="69"/>
      <c r="AO2872" s="69"/>
      <c r="AP2872" s="69"/>
      <c r="AQ2872" s="69"/>
      <c r="AR2872" s="69"/>
      <c r="AS2872" s="69"/>
      <c r="AT2872" s="69"/>
      <c r="AU2872" s="69"/>
      <c r="AV2872" s="69"/>
      <c r="AW2872" s="69"/>
      <c r="AX2872" s="69"/>
      <c r="AY2872" s="69"/>
      <c r="AZ2872" s="69"/>
      <c r="BA2872" s="69"/>
      <c r="BB2872" s="69"/>
      <c r="BC2872" s="69"/>
      <c r="BD2872" s="69"/>
      <c r="BE2872" s="69"/>
      <c r="BF2872" s="69"/>
      <c r="BG2872" s="69"/>
      <c r="BH2872" s="69"/>
      <c r="BI2872" s="69"/>
      <c r="BJ2872" s="69"/>
      <c r="BK2872" s="69"/>
      <c r="BL2872" s="69"/>
      <c r="BM2872" s="69"/>
      <c r="BN2872" s="69"/>
      <c r="BO2872" s="69"/>
      <c r="BP2872" s="69"/>
      <c r="BQ2872" s="69"/>
      <c r="BR2872" s="69"/>
      <c r="BS2872" s="69"/>
      <c r="BT2872" s="69"/>
      <c r="BU2872" s="69"/>
      <c r="BV2872" s="69"/>
      <c r="BW2872" s="69"/>
      <c r="BX2872" s="69"/>
      <c r="BY2872" s="69"/>
      <c r="BZ2872" s="69"/>
      <c r="CA2872" s="69"/>
      <c r="CB2872" s="69"/>
      <c r="CC2872" s="69"/>
      <c r="CD2872" s="69"/>
      <c r="CE2872" s="69"/>
      <c r="CF2872" s="69"/>
      <c r="CG2872" s="69"/>
      <c r="CH2872" s="69"/>
      <c r="CI2872" s="69"/>
      <c r="CJ2872" s="69"/>
      <c r="CK2872" s="69"/>
      <c r="CL2872" s="69"/>
      <c r="CM2872" s="69"/>
      <c r="CN2872" s="69"/>
      <c r="CO2872" s="69"/>
      <c r="CP2872" s="69"/>
      <c r="CQ2872" s="69"/>
      <c r="CR2872" s="69"/>
      <c r="CS2872" s="69"/>
      <c r="CT2872" s="69"/>
      <c r="CU2872" s="69"/>
      <c r="CV2872" s="69"/>
      <c r="CW2872" s="69"/>
      <c r="CX2872" s="69"/>
      <c r="CY2872" s="69"/>
      <c r="CZ2872" s="69"/>
      <c r="DA2872" s="69"/>
      <c r="DB2872" s="69"/>
      <c r="DC2872" s="69"/>
      <c r="DD2872" s="69"/>
      <c r="DE2872" s="69"/>
      <c r="DF2872" s="69"/>
      <c r="DG2872" s="69"/>
      <c r="DH2872" s="69"/>
      <c r="DI2872" s="69"/>
      <c r="DJ2872" s="69"/>
      <c r="DK2872" s="69"/>
      <c r="DL2872" s="69"/>
      <c r="DM2872" s="69"/>
      <c r="DN2872" s="69"/>
      <c r="DO2872" s="69"/>
      <c r="DP2872" s="69"/>
      <c r="DQ2872" s="69"/>
      <c r="DR2872" s="69"/>
      <c r="DS2872" s="69"/>
      <c r="DT2872" s="69"/>
      <c r="DU2872" s="69"/>
      <c r="DV2872" s="69"/>
      <c r="DW2872" s="69"/>
      <c r="DX2872" s="69"/>
      <c r="DY2872" s="69"/>
      <c r="DZ2872" s="69"/>
      <c r="EA2872" s="69"/>
      <c r="EB2872" s="69"/>
      <c r="EC2872" s="69"/>
      <c r="ED2872" s="69"/>
      <c r="EE2872" s="69"/>
      <c r="EF2872" s="69"/>
      <c r="EG2872" s="69"/>
      <c r="EH2872" s="69"/>
      <c r="EI2872" s="69"/>
      <c r="EJ2872" s="69"/>
      <c r="EK2872" s="69"/>
      <c r="EL2872" s="69"/>
      <c r="EM2872" s="69"/>
      <c r="EN2872" s="69"/>
      <c r="EO2872" s="69"/>
      <c r="EP2872" s="69"/>
      <c r="EQ2872" s="69"/>
      <c r="ER2872" s="69"/>
      <c r="ES2872" s="69"/>
      <c r="ET2872" s="69"/>
      <c r="EU2872" s="69"/>
      <c r="EV2872" s="69"/>
      <c r="EW2872" s="69"/>
      <c r="EX2872" s="69"/>
      <c r="EY2872" s="69"/>
      <c r="EZ2872" s="69"/>
      <c r="FA2872" s="69"/>
      <c r="FB2872" s="69"/>
      <c r="FC2872" s="69"/>
      <c r="FD2872" s="69"/>
      <c r="FE2872" s="69"/>
      <c r="FF2872" s="69"/>
      <c r="FG2872" s="69"/>
      <c r="FH2872" s="69"/>
      <c r="FI2872" s="69"/>
      <c r="FJ2872" s="69"/>
      <c r="FK2872" s="69"/>
      <c r="FL2872" s="69"/>
      <c r="FM2872" s="69"/>
      <c r="FN2872" s="69"/>
      <c r="FO2872" s="69"/>
      <c r="FP2872" s="69"/>
      <c r="FQ2872" s="69"/>
      <c r="FR2872" s="69"/>
      <c r="FS2872" s="69"/>
      <c r="FT2872" s="69"/>
      <c r="FU2872" s="69"/>
      <c r="FV2872" s="69"/>
      <c r="FW2872" s="69"/>
      <c r="FX2872" s="69"/>
      <c r="FY2872" s="69"/>
      <c r="FZ2872" s="69"/>
      <c r="GA2872" s="69"/>
      <c r="GB2872" s="69"/>
      <c r="GC2872" s="69"/>
      <c r="GD2872" s="69"/>
      <c r="GE2872" s="69"/>
      <c r="GF2872" s="69"/>
      <c r="GG2872" s="69"/>
      <c r="GH2872" s="69"/>
      <c r="GI2872" s="69"/>
      <c r="GJ2872" s="69"/>
      <c r="GK2872" s="69"/>
      <c r="GL2872" s="69"/>
      <c r="GM2872" s="69"/>
      <c r="GN2872" s="69"/>
      <c r="GO2872" s="69"/>
      <c r="GP2872" s="69"/>
      <c r="GQ2872" s="69"/>
      <c r="GR2872" s="69"/>
      <c r="GS2872" s="69"/>
      <c r="GT2872" s="69"/>
      <c r="GU2872" s="69"/>
      <c r="GV2872" s="69"/>
      <c r="GW2872" s="69"/>
      <c r="GX2872" s="69"/>
      <c r="GY2872" s="69"/>
      <c r="GZ2872" s="69"/>
      <c r="HA2872" s="69"/>
      <c r="HB2872" s="69"/>
      <c r="HC2872" s="69"/>
      <c r="HD2872" s="69"/>
      <c r="HE2872" s="69"/>
      <c r="HF2872" s="69"/>
      <c r="HG2872" s="69"/>
      <c r="HH2872" s="69"/>
      <c r="HI2872" s="69"/>
      <c r="HJ2872" s="69"/>
      <c r="HK2872" s="69"/>
      <c r="HL2872" s="69"/>
      <c r="HM2872" s="69"/>
      <c r="HN2872" s="69"/>
      <c r="HO2872" s="69"/>
      <c r="HP2872" s="69"/>
      <c r="HQ2872" s="69"/>
      <c r="HR2872" s="69"/>
      <c r="HS2872" s="69"/>
      <c r="HT2872" s="69"/>
      <c r="HU2872" s="69"/>
      <c r="HV2872" s="69"/>
      <c r="HW2872" s="69"/>
      <c r="HX2872" s="69"/>
      <c r="HY2872" s="69"/>
      <c r="HZ2872" s="69"/>
      <c r="IA2872" s="69"/>
      <c r="IB2872" s="69"/>
      <c r="IC2872" s="69"/>
      <c r="ID2872" s="69"/>
      <c r="IE2872" s="69"/>
      <c r="IF2872" s="69"/>
      <c r="IG2872" s="69"/>
      <c r="IH2872" s="69"/>
      <c r="II2872" s="69"/>
      <c r="IJ2872" s="69"/>
      <c r="IK2872" s="69"/>
      <c r="IL2872" s="69"/>
      <c r="IM2872" s="69"/>
      <c r="IN2872" s="69"/>
    </row>
    <row r="2873" spans="1:248" s="70" customFormat="1" ht="32.1" customHeight="1" x14ac:dyDescent="0.2">
      <c r="A2873" s="33" t="s">
        <v>1772</v>
      </c>
      <c r="B2873" s="83">
        <v>52546</v>
      </c>
      <c r="C2873" s="34" t="s">
        <v>1773</v>
      </c>
      <c r="D2873" s="314">
        <v>4000</v>
      </c>
      <c r="E2873" s="69"/>
      <c r="F2873" s="69"/>
      <c r="G2873" s="69"/>
      <c r="H2873" s="69"/>
      <c r="I2873" s="69"/>
      <c r="J2873" s="69"/>
      <c r="N2873" s="69"/>
      <c r="O2873" s="69"/>
      <c r="P2873" s="69"/>
      <c r="Q2873" s="69"/>
      <c r="R2873" s="69"/>
      <c r="S2873" s="69"/>
      <c r="T2873" s="69"/>
      <c r="U2873" s="69"/>
      <c r="V2873" s="69"/>
      <c r="W2873" s="69"/>
      <c r="X2873" s="69"/>
      <c r="Y2873" s="69"/>
      <c r="Z2873" s="69"/>
      <c r="AA2873" s="69"/>
      <c r="AB2873" s="69"/>
      <c r="AC2873" s="69"/>
      <c r="AD2873" s="69"/>
      <c r="AE2873" s="69"/>
      <c r="AF2873" s="69"/>
      <c r="AG2873" s="69"/>
      <c r="AH2873" s="69"/>
      <c r="AI2873" s="69"/>
      <c r="AJ2873" s="69"/>
      <c r="AK2873" s="69"/>
      <c r="AL2873" s="69"/>
      <c r="AM2873" s="69"/>
      <c r="AN2873" s="69"/>
      <c r="AO2873" s="69"/>
      <c r="AP2873" s="69"/>
      <c r="AQ2873" s="69"/>
      <c r="AR2873" s="69"/>
      <c r="AS2873" s="69"/>
      <c r="AT2873" s="69"/>
      <c r="AU2873" s="69"/>
      <c r="AV2873" s="69"/>
      <c r="AW2873" s="69"/>
      <c r="AX2873" s="69"/>
      <c r="AY2873" s="69"/>
      <c r="AZ2873" s="69"/>
      <c r="BA2873" s="69"/>
      <c r="BB2873" s="69"/>
      <c r="BC2873" s="69"/>
      <c r="BD2873" s="69"/>
      <c r="BE2873" s="69"/>
      <c r="BF2873" s="69"/>
      <c r="BG2873" s="69"/>
      <c r="BH2873" s="69"/>
      <c r="BI2873" s="69"/>
      <c r="BJ2873" s="69"/>
      <c r="BK2873" s="69"/>
      <c r="BL2873" s="69"/>
      <c r="BM2873" s="69"/>
      <c r="BN2873" s="69"/>
      <c r="BO2873" s="69"/>
      <c r="BP2873" s="69"/>
      <c r="BQ2873" s="69"/>
      <c r="BR2873" s="69"/>
      <c r="BS2873" s="69"/>
      <c r="BT2873" s="69"/>
      <c r="BU2873" s="69"/>
      <c r="BV2873" s="69"/>
      <c r="BW2873" s="69"/>
      <c r="BX2873" s="69"/>
      <c r="BY2873" s="69"/>
      <c r="BZ2873" s="69"/>
      <c r="CA2873" s="69"/>
      <c r="CB2873" s="69"/>
      <c r="CC2873" s="69"/>
      <c r="CD2873" s="69"/>
      <c r="CE2873" s="69"/>
      <c r="CF2873" s="69"/>
      <c r="CG2873" s="69"/>
      <c r="CH2873" s="69"/>
      <c r="CI2873" s="69"/>
      <c r="CJ2873" s="69"/>
      <c r="CK2873" s="69"/>
      <c r="CL2873" s="69"/>
      <c r="CM2873" s="69"/>
      <c r="CN2873" s="69"/>
      <c r="CO2873" s="69"/>
      <c r="CP2873" s="69"/>
      <c r="CQ2873" s="69"/>
      <c r="CR2873" s="69"/>
      <c r="CS2873" s="69"/>
      <c r="CT2873" s="69"/>
      <c r="CU2873" s="69"/>
      <c r="CV2873" s="69"/>
      <c r="CW2873" s="69"/>
      <c r="CX2873" s="69"/>
      <c r="CY2873" s="69"/>
      <c r="CZ2873" s="69"/>
      <c r="DA2873" s="69"/>
      <c r="DB2873" s="69"/>
      <c r="DC2873" s="69"/>
      <c r="DD2873" s="69"/>
      <c r="DE2873" s="69"/>
      <c r="DF2873" s="69"/>
      <c r="DG2873" s="69"/>
      <c r="DH2873" s="69"/>
      <c r="DI2873" s="69"/>
      <c r="DJ2873" s="69"/>
      <c r="DK2873" s="69"/>
      <c r="DL2873" s="69"/>
      <c r="DM2873" s="69"/>
      <c r="DN2873" s="69"/>
      <c r="DO2873" s="69"/>
      <c r="DP2873" s="69"/>
      <c r="DQ2873" s="69"/>
      <c r="DR2873" s="69"/>
      <c r="DS2873" s="69"/>
      <c r="DT2873" s="69"/>
      <c r="DU2873" s="69"/>
      <c r="DV2873" s="69"/>
      <c r="DW2873" s="69"/>
      <c r="DX2873" s="69"/>
      <c r="DY2873" s="69"/>
      <c r="DZ2873" s="69"/>
      <c r="EA2873" s="69"/>
      <c r="EB2873" s="69"/>
      <c r="EC2873" s="69"/>
      <c r="ED2873" s="69"/>
      <c r="EE2873" s="69"/>
      <c r="EF2873" s="69"/>
      <c r="EG2873" s="69"/>
      <c r="EH2873" s="69"/>
      <c r="EI2873" s="69"/>
      <c r="EJ2873" s="69"/>
      <c r="EK2873" s="69"/>
      <c r="EL2873" s="69"/>
      <c r="EM2873" s="69"/>
      <c r="EN2873" s="69"/>
      <c r="EO2873" s="69"/>
      <c r="EP2873" s="69"/>
      <c r="EQ2873" s="69"/>
      <c r="ER2873" s="69"/>
      <c r="ES2873" s="69"/>
      <c r="ET2873" s="69"/>
      <c r="EU2873" s="69"/>
      <c r="EV2873" s="69"/>
      <c r="EW2873" s="69"/>
      <c r="EX2873" s="69"/>
      <c r="EY2873" s="69"/>
      <c r="EZ2873" s="69"/>
      <c r="FA2873" s="69"/>
      <c r="FB2873" s="69"/>
      <c r="FC2873" s="69"/>
      <c r="FD2873" s="69"/>
      <c r="FE2873" s="69"/>
      <c r="FF2873" s="69"/>
      <c r="FG2873" s="69"/>
      <c r="FH2873" s="69"/>
      <c r="FI2873" s="69"/>
      <c r="FJ2873" s="69"/>
      <c r="FK2873" s="69"/>
      <c r="FL2873" s="69"/>
      <c r="FM2873" s="69"/>
      <c r="FN2873" s="69"/>
      <c r="FO2873" s="69"/>
      <c r="FP2873" s="69"/>
      <c r="FQ2873" s="69"/>
      <c r="FR2873" s="69"/>
      <c r="FS2873" s="69"/>
      <c r="FT2873" s="69"/>
      <c r="FU2873" s="69"/>
      <c r="FV2873" s="69"/>
      <c r="FW2873" s="69"/>
      <c r="FX2873" s="69"/>
      <c r="FY2873" s="69"/>
      <c r="FZ2873" s="69"/>
      <c r="GA2873" s="69"/>
      <c r="GB2873" s="69"/>
      <c r="GC2873" s="69"/>
      <c r="GD2873" s="69"/>
      <c r="GE2873" s="69"/>
      <c r="GF2873" s="69"/>
      <c r="GG2873" s="69"/>
      <c r="GH2873" s="69"/>
      <c r="GI2873" s="69"/>
      <c r="GJ2873" s="69"/>
      <c r="GK2873" s="69"/>
      <c r="GL2873" s="69"/>
      <c r="GM2873" s="69"/>
      <c r="GN2873" s="69"/>
      <c r="GO2873" s="69"/>
      <c r="GP2873" s="69"/>
      <c r="GQ2873" s="69"/>
      <c r="GR2873" s="69"/>
      <c r="GS2873" s="69"/>
      <c r="GT2873" s="69"/>
      <c r="GU2873" s="69"/>
      <c r="GV2873" s="69"/>
      <c r="GW2873" s="69"/>
      <c r="GX2873" s="69"/>
      <c r="GY2873" s="69"/>
      <c r="GZ2873" s="69"/>
      <c r="HA2873" s="69"/>
      <c r="HB2873" s="69"/>
      <c r="HC2873" s="69"/>
      <c r="HD2873" s="69"/>
      <c r="HE2873" s="69"/>
      <c r="HF2873" s="69"/>
      <c r="HG2873" s="69"/>
      <c r="HH2873" s="69"/>
      <c r="HI2873" s="69"/>
      <c r="HJ2873" s="69"/>
      <c r="HK2873" s="69"/>
      <c r="HL2873" s="69"/>
      <c r="HM2873" s="69"/>
      <c r="HN2873" s="69"/>
      <c r="HO2873" s="69"/>
      <c r="HP2873" s="69"/>
      <c r="HQ2873" s="69"/>
      <c r="HR2873" s="69"/>
      <c r="HS2873" s="69"/>
      <c r="HT2873" s="69"/>
      <c r="HU2873" s="69"/>
      <c r="HV2873" s="69"/>
      <c r="HW2873" s="69"/>
      <c r="HX2873" s="69"/>
      <c r="HY2873" s="69"/>
      <c r="HZ2873" s="69"/>
      <c r="IA2873" s="69"/>
      <c r="IB2873" s="69"/>
      <c r="IC2873" s="69"/>
      <c r="ID2873" s="69"/>
      <c r="IE2873" s="69"/>
      <c r="IF2873" s="69"/>
      <c r="IG2873" s="69"/>
      <c r="IH2873" s="69"/>
      <c r="II2873" s="69"/>
      <c r="IJ2873" s="69"/>
      <c r="IK2873" s="69"/>
      <c r="IL2873" s="69"/>
      <c r="IM2873" s="69"/>
      <c r="IN2873" s="69"/>
    </row>
    <row r="2874" spans="1:248" s="70" customFormat="1" ht="15.95" customHeight="1" x14ac:dyDescent="0.2">
      <c r="A2874" s="33" t="s">
        <v>1595</v>
      </c>
      <c r="B2874" s="83">
        <v>52547</v>
      </c>
      <c r="C2874" s="34" t="s">
        <v>1774</v>
      </c>
      <c r="D2874" s="314">
        <v>51000</v>
      </c>
      <c r="E2874" s="69"/>
      <c r="F2874" s="69"/>
      <c r="G2874" s="69"/>
      <c r="H2874" s="69"/>
      <c r="I2874" s="69"/>
      <c r="J2874" s="69"/>
      <c r="N2874" s="69"/>
      <c r="O2874" s="69"/>
      <c r="P2874" s="69"/>
      <c r="Q2874" s="69"/>
      <c r="R2874" s="69"/>
      <c r="S2874" s="69"/>
      <c r="T2874" s="69"/>
      <c r="U2874" s="69"/>
      <c r="V2874" s="69"/>
      <c r="W2874" s="69"/>
      <c r="X2874" s="69"/>
      <c r="Y2874" s="69"/>
      <c r="Z2874" s="69"/>
      <c r="AA2874" s="69"/>
      <c r="AB2874" s="69"/>
      <c r="AC2874" s="69"/>
      <c r="AD2874" s="69"/>
      <c r="AE2874" s="69"/>
      <c r="AF2874" s="69"/>
      <c r="AG2874" s="69"/>
      <c r="AH2874" s="69"/>
      <c r="AI2874" s="69"/>
      <c r="AJ2874" s="69"/>
      <c r="AK2874" s="69"/>
      <c r="AL2874" s="69"/>
      <c r="AM2874" s="69"/>
      <c r="AN2874" s="69"/>
      <c r="AO2874" s="69"/>
      <c r="AP2874" s="69"/>
      <c r="AQ2874" s="69"/>
      <c r="AR2874" s="69"/>
      <c r="AS2874" s="69"/>
      <c r="AT2874" s="69"/>
      <c r="AU2874" s="69"/>
      <c r="AV2874" s="69"/>
      <c r="AW2874" s="69"/>
      <c r="AX2874" s="69"/>
      <c r="AY2874" s="69"/>
      <c r="AZ2874" s="69"/>
      <c r="BA2874" s="69"/>
      <c r="BB2874" s="69"/>
      <c r="BC2874" s="69"/>
      <c r="BD2874" s="69"/>
      <c r="BE2874" s="69"/>
      <c r="BF2874" s="69"/>
      <c r="BG2874" s="69"/>
      <c r="BH2874" s="69"/>
      <c r="BI2874" s="69"/>
      <c r="BJ2874" s="69"/>
      <c r="BK2874" s="69"/>
      <c r="BL2874" s="69"/>
      <c r="BM2874" s="69"/>
      <c r="BN2874" s="69"/>
      <c r="BO2874" s="69"/>
      <c r="BP2874" s="69"/>
      <c r="BQ2874" s="69"/>
      <c r="BR2874" s="69"/>
      <c r="BS2874" s="69"/>
      <c r="BT2874" s="69"/>
      <c r="BU2874" s="69"/>
      <c r="BV2874" s="69"/>
      <c r="BW2874" s="69"/>
      <c r="BX2874" s="69"/>
      <c r="BY2874" s="69"/>
      <c r="BZ2874" s="69"/>
      <c r="CA2874" s="69"/>
      <c r="CB2874" s="69"/>
      <c r="CC2874" s="69"/>
      <c r="CD2874" s="69"/>
      <c r="CE2874" s="69"/>
      <c r="CF2874" s="69"/>
      <c r="CG2874" s="69"/>
      <c r="CH2874" s="69"/>
      <c r="CI2874" s="69"/>
      <c r="CJ2874" s="69"/>
      <c r="CK2874" s="69"/>
      <c r="CL2874" s="69"/>
      <c r="CM2874" s="69"/>
      <c r="CN2874" s="69"/>
      <c r="CO2874" s="69"/>
      <c r="CP2874" s="69"/>
      <c r="CQ2874" s="69"/>
      <c r="CR2874" s="69"/>
      <c r="CS2874" s="69"/>
      <c r="CT2874" s="69"/>
      <c r="CU2874" s="69"/>
      <c r="CV2874" s="69"/>
      <c r="CW2874" s="69"/>
      <c r="CX2874" s="69"/>
      <c r="CY2874" s="69"/>
      <c r="CZ2874" s="69"/>
      <c r="DA2874" s="69"/>
      <c r="DB2874" s="69"/>
      <c r="DC2874" s="69"/>
      <c r="DD2874" s="69"/>
      <c r="DE2874" s="69"/>
      <c r="DF2874" s="69"/>
      <c r="DG2874" s="69"/>
      <c r="DH2874" s="69"/>
      <c r="DI2874" s="69"/>
      <c r="DJ2874" s="69"/>
      <c r="DK2874" s="69"/>
      <c r="DL2874" s="69"/>
      <c r="DM2874" s="69"/>
      <c r="DN2874" s="69"/>
      <c r="DO2874" s="69"/>
      <c r="DP2874" s="69"/>
      <c r="DQ2874" s="69"/>
      <c r="DR2874" s="69"/>
      <c r="DS2874" s="69"/>
      <c r="DT2874" s="69"/>
      <c r="DU2874" s="69"/>
      <c r="DV2874" s="69"/>
      <c r="DW2874" s="69"/>
      <c r="DX2874" s="69"/>
      <c r="DY2874" s="69"/>
      <c r="DZ2874" s="69"/>
      <c r="EA2874" s="69"/>
      <c r="EB2874" s="69"/>
      <c r="EC2874" s="69"/>
      <c r="ED2874" s="69"/>
      <c r="EE2874" s="69"/>
      <c r="EF2874" s="69"/>
      <c r="EG2874" s="69"/>
      <c r="EH2874" s="69"/>
      <c r="EI2874" s="69"/>
      <c r="EJ2874" s="69"/>
      <c r="EK2874" s="69"/>
      <c r="EL2874" s="69"/>
      <c r="EM2874" s="69"/>
      <c r="EN2874" s="69"/>
      <c r="EO2874" s="69"/>
      <c r="EP2874" s="69"/>
      <c r="EQ2874" s="69"/>
      <c r="ER2874" s="69"/>
      <c r="ES2874" s="69"/>
      <c r="ET2874" s="69"/>
      <c r="EU2874" s="69"/>
      <c r="EV2874" s="69"/>
      <c r="EW2874" s="69"/>
      <c r="EX2874" s="69"/>
      <c r="EY2874" s="69"/>
      <c r="EZ2874" s="69"/>
      <c r="FA2874" s="69"/>
      <c r="FB2874" s="69"/>
      <c r="FC2874" s="69"/>
      <c r="FD2874" s="69"/>
      <c r="FE2874" s="69"/>
      <c r="FF2874" s="69"/>
      <c r="FG2874" s="69"/>
      <c r="FH2874" s="69"/>
      <c r="FI2874" s="69"/>
      <c r="FJ2874" s="69"/>
      <c r="FK2874" s="69"/>
      <c r="FL2874" s="69"/>
      <c r="FM2874" s="69"/>
      <c r="FN2874" s="69"/>
      <c r="FO2874" s="69"/>
      <c r="FP2874" s="69"/>
      <c r="FQ2874" s="69"/>
      <c r="FR2874" s="69"/>
      <c r="FS2874" s="69"/>
      <c r="FT2874" s="69"/>
      <c r="FU2874" s="69"/>
      <c r="FV2874" s="69"/>
      <c r="FW2874" s="69"/>
      <c r="FX2874" s="69"/>
      <c r="FY2874" s="69"/>
      <c r="FZ2874" s="69"/>
      <c r="GA2874" s="69"/>
      <c r="GB2874" s="69"/>
      <c r="GC2874" s="69"/>
      <c r="GD2874" s="69"/>
      <c r="GE2874" s="69"/>
      <c r="GF2874" s="69"/>
      <c r="GG2874" s="69"/>
      <c r="GH2874" s="69"/>
      <c r="GI2874" s="69"/>
      <c r="GJ2874" s="69"/>
      <c r="GK2874" s="69"/>
      <c r="GL2874" s="69"/>
      <c r="GM2874" s="69"/>
      <c r="GN2874" s="69"/>
      <c r="GO2874" s="69"/>
      <c r="GP2874" s="69"/>
      <c r="GQ2874" s="69"/>
      <c r="GR2874" s="69"/>
      <c r="GS2874" s="69"/>
      <c r="GT2874" s="69"/>
      <c r="GU2874" s="69"/>
      <c r="GV2874" s="69"/>
      <c r="GW2874" s="69"/>
      <c r="GX2874" s="69"/>
      <c r="GY2874" s="69"/>
      <c r="GZ2874" s="69"/>
      <c r="HA2874" s="69"/>
      <c r="HB2874" s="69"/>
      <c r="HC2874" s="69"/>
      <c r="HD2874" s="69"/>
      <c r="HE2874" s="69"/>
      <c r="HF2874" s="69"/>
      <c r="HG2874" s="69"/>
      <c r="HH2874" s="69"/>
      <c r="HI2874" s="69"/>
      <c r="HJ2874" s="69"/>
      <c r="HK2874" s="69"/>
      <c r="HL2874" s="69"/>
      <c r="HM2874" s="69"/>
      <c r="HN2874" s="69"/>
      <c r="HO2874" s="69"/>
      <c r="HP2874" s="69"/>
      <c r="HQ2874" s="69"/>
      <c r="HR2874" s="69"/>
      <c r="HS2874" s="69"/>
      <c r="HT2874" s="69"/>
      <c r="HU2874" s="69"/>
      <c r="HV2874" s="69"/>
      <c r="HW2874" s="69"/>
      <c r="HX2874" s="69"/>
      <c r="HY2874" s="69"/>
      <c r="HZ2874" s="69"/>
      <c r="IA2874" s="69"/>
      <c r="IB2874" s="69"/>
      <c r="IC2874" s="69"/>
      <c r="ID2874" s="69"/>
      <c r="IE2874" s="69"/>
      <c r="IF2874" s="69"/>
      <c r="IG2874" s="69"/>
      <c r="IH2874" s="69"/>
      <c r="II2874" s="69"/>
      <c r="IJ2874" s="69"/>
      <c r="IK2874" s="69"/>
      <c r="IL2874" s="69"/>
      <c r="IM2874" s="69"/>
      <c r="IN2874" s="69"/>
    </row>
    <row r="2875" spans="1:248" s="70" customFormat="1" ht="15.95" customHeight="1" x14ac:dyDescent="0.2">
      <c r="A2875" s="33" t="s">
        <v>1775</v>
      </c>
      <c r="B2875" s="83">
        <v>52548</v>
      </c>
      <c r="C2875" s="34" t="s">
        <v>1776</v>
      </c>
      <c r="D2875" s="314">
        <v>3000</v>
      </c>
      <c r="E2875" s="69"/>
      <c r="F2875" s="69"/>
      <c r="G2875" s="69"/>
      <c r="H2875" s="69"/>
      <c r="I2875" s="69"/>
      <c r="J2875" s="69"/>
      <c r="N2875" s="69"/>
      <c r="O2875" s="69"/>
      <c r="P2875" s="69"/>
      <c r="Q2875" s="69"/>
      <c r="R2875" s="69"/>
      <c r="S2875" s="69"/>
      <c r="T2875" s="69"/>
      <c r="U2875" s="69"/>
      <c r="V2875" s="69"/>
      <c r="W2875" s="69"/>
      <c r="X2875" s="69"/>
      <c r="Y2875" s="69"/>
      <c r="Z2875" s="69"/>
      <c r="AA2875" s="69"/>
      <c r="AB2875" s="69"/>
      <c r="AC2875" s="69"/>
      <c r="AD2875" s="69"/>
      <c r="AE2875" s="69"/>
      <c r="AF2875" s="69"/>
      <c r="AG2875" s="69"/>
      <c r="AH2875" s="69"/>
      <c r="AI2875" s="69"/>
      <c r="AJ2875" s="69"/>
      <c r="AK2875" s="69"/>
      <c r="AL2875" s="69"/>
      <c r="AM2875" s="69"/>
      <c r="AN2875" s="69"/>
      <c r="AO2875" s="69"/>
      <c r="AP2875" s="69"/>
      <c r="AQ2875" s="69"/>
      <c r="AR2875" s="69"/>
      <c r="AS2875" s="69"/>
      <c r="AT2875" s="69"/>
      <c r="AU2875" s="69"/>
      <c r="AV2875" s="69"/>
      <c r="AW2875" s="69"/>
      <c r="AX2875" s="69"/>
      <c r="AY2875" s="69"/>
      <c r="AZ2875" s="69"/>
      <c r="BA2875" s="69"/>
      <c r="BB2875" s="69"/>
      <c r="BC2875" s="69"/>
      <c r="BD2875" s="69"/>
      <c r="BE2875" s="69"/>
      <c r="BF2875" s="69"/>
      <c r="BG2875" s="69"/>
      <c r="BH2875" s="69"/>
      <c r="BI2875" s="69"/>
      <c r="BJ2875" s="69"/>
      <c r="BK2875" s="69"/>
      <c r="BL2875" s="69"/>
      <c r="BM2875" s="69"/>
      <c r="BN2875" s="69"/>
      <c r="BO2875" s="69"/>
      <c r="BP2875" s="69"/>
      <c r="BQ2875" s="69"/>
      <c r="BR2875" s="69"/>
      <c r="BS2875" s="69"/>
      <c r="BT2875" s="69"/>
      <c r="BU2875" s="69"/>
      <c r="BV2875" s="69"/>
      <c r="BW2875" s="69"/>
      <c r="BX2875" s="69"/>
      <c r="BY2875" s="69"/>
      <c r="BZ2875" s="69"/>
      <c r="CA2875" s="69"/>
      <c r="CB2875" s="69"/>
      <c r="CC2875" s="69"/>
      <c r="CD2875" s="69"/>
      <c r="CE2875" s="69"/>
      <c r="CF2875" s="69"/>
      <c r="CG2875" s="69"/>
      <c r="CH2875" s="69"/>
      <c r="CI2875" s="69"/>
      <c r="CJ2875" s="69"/>
      <c r="CK2875" s="69"/>
      <c r="CL2875" s="69"/>
      <c r="CM2875" s="69"/>
      <c r="CN2875" s="69"/>
      <c r="CO2875" s="69"/>
      <c r="CP2875" s="69"/>
      <c r="CQ2875" s="69"/>
      <c r="CR2875" s="69"/>
      <c r="CS2875" s="69"/>
      <c r="CT2875" s="69"/>
      <c r="CU2875" s="69"/>
      <c r="CV2875" s="69"/>
      <c r="CW2875" s="69"/>
      <c r="CX2875" s="69"/>
      <c r="CY2875" s="69"/>
      <c r="CZ2875" s="69"/>
      <c r="DA2875" s="69"/>
      <c r="DB2875" s="69"/>
      <c r="DC2875" s="69"/>
      <c r="DD2875" s="69"/>
      <c r="DE2875" s="69"/>
      <c r="DF2875" s="69"/>
      <c r="DG2875" s="69"/>
      <c r="DH2875" s="69"/>
      <c r="DI2875" s="69"/>
      <c r="DJ2875" s="69"/>
      <c r="DK2875" s="69"/>
      <c r="DL2875" s="69"/>
      <c r="DM2875" s="69"/>
      <c r="DN2875" s="69"/>
      <c r="DO2875" s="69"/>
      <c r="DP2875" s="69"/>
      <c r="DQ2875" s="69"/>
      <c r="DR2875" s="69"/>
      <c r="DS2875" s="69"/>
      <c r="DT2875" s="69"/>
      <c r="DU2875" s="69"/>
      <c r="DV2875" s="69"/>
      <c r="DW2875" s="69"/>
      <c r="DX2875" s="69"/>
      <c r="DY2875" s="69"/>
      <c r="DZ2875" s="69"/>
      <c r="EA2875" s="69"/>
      <c r="EB2875" s="69"/>
      <c r="EC2875" s="69"/>
      <c r="ED2875" s="69"/>
      <c r="EE2875" s="69"/>
      <c r="EF2875" s="69"/>
      <c r="EG2875" s="69"/>
      <c r="EH2875" s="69"/>
      <c r="EI2875" s="69"/>
      <c r="EJ2875" s="69"/>
      <c r="EK2875" s="69"/>
      <c r="EL2875" s="69"/>
      <c r="EM2875" s="69"/>
      <c r="EN2875" s="69"/>
      <c r="EO2875" s="69"/>
      <c r="EP2875" s="69"/>
      <c r="EQ2875" s="69"/>
      <c r="ER2875" s="69"/>
      <c r="ES2875" s="69"/>
      <c r="ET2875" s="69"/>
      <c r="EU2875" s="69"/>
      <c r="EV2875" s="69"/>
      <c r="EW2875" s="69"/>
      <c r="EX2875" s="69"/>
      <c r="EY2875" s="69"/>
      <c r="EZ2875" s="69"/>
      <c r="FA2875" s="69"/>
      <c r="FB2875" s="69"/>
      <c r="FC2875" s="69"/>
      <c r="FD2875" s="69"/>
      <c r="FE2875" s="69"/>
      <c r="FF2875" s="69"/>
      <c r="FG2875" s="69"/>
      <c r="FH2875" s="69"/>
      <c r="FI2875" s="69"/>
      <c r="FJ2875" s="69"/>
      <c r="FK2875" s="69"/>
      <c r="FL2875" s="69"/>
      <c r="FM2875" s="69"/>
      <c r="FN2875" s="69"/>
      <c r="FO2875" s="69"/>
      <c r="FP2875" s="69"/>
      <c r="FQ2875" s="69"/>
      <c r="FR2875" s="69"/>
      <c r="FS2875" s="69"/>
      <c r="FT2875" s="69"/>
      <c r="FU2875" s="69"/>
      <c r="FV2875" s="69"/>
      <c r="FW2875" s="69"/>
      <c r="FX2875" s="69"/>
      <c r="FY2875" s="69"/>
      <c r="FZ2875" s="69"/>
      <c r="GA2875" s="69"/>
      <c r="GB2875" s="69"/>
      <c r="GC2875" s="69"/>
      <c r="GD2875" s="69"/>
      <c r="GE2875" s="69"/>
      <c r="GF2875" s="69"/>
      <c r="GG2875" s="69"/>
      <c r="GH2875" s="69"/>
      <c r="GI2875" s="69"/>
      <c r="GJ2875" s="69"/>
      <c r="GK2875" s="69"/>
      <c r="GL2875" s="69"/>
      <c r="GM2875" s="69"/>
      <c r="GN2875" s="69"/>
      <c r="GO2875" s="69"/>
      <c r="GP2875" s="69"/>
      <c r="GQ2875" s="69"/>
      <c r="GR2875" s="69"/>
      <c r="GS2875" s="69"/>
      <c r="GT2875" s="69"/>
      <c r="GU2875" s="69"/>
      <c r="GV2875" s="69"/>
      <c r="GW2875" s="69"/>
      <c r="GX2875" s="69"/>
      <c r="GY2875" s="69"/>
      <c r="GZ2875" s="69"/>
      <c r="HA2875" s="69"/>
      <c r="HB2875" s="69"/>
      <c r="HC2875" s="69"/>
      <c r="HD2875" s="69"/>
      <c r="HE2875" s="69"/>
      <c r="HF2875" s="69"/>
      <c r="HG2875" s="69"/>
      <c r="HH2875" s="69"/>
      <c r="HI2875" s="69"/>
      <c r="HJ2875" s="69"/>
      <c r="HK2875" s="69"/>
      <c r="HL2875" s="69"/>
      <c r="HM2875" s="69"/>
      <c r="HN2875" s="69"/>
      <c r="HO2875" s="69"/>
      <c r="HP2875" s="69"/>
      <c r="HQ2875" s="69"/>
      <c r="HR2875" s="69"/>
      <c r="HS2875" s="69"/>
      <c r="HT2875" s="69"/>
      <c r="HU2875" s="69"/>
      <c r="HV2875" s="69"/>
      <c r="HW2875" s="69"/>
      <c r="HX2875" s="69"/>
      <c r="HY2875" s="69"/>
      <c r="HZ2875" s="69"/>
      <c r="IA2875" s="69"/>
      <c r="IB2875" s="69"/>
      <c r="IC2875" s="69"/>
      <c r="ID2875" s="69"/>
      <c r="IE2875" s="69"/>
      <c r="IF2875" s="69"/>
      <c r="IG2875" s="69"/>
      <c r="IH2875" s="69"/>
      <c r="II2875" s="69"/>
      <c r="IJ2875" s="69"/>
      <c r="IK2875" s="69"/>
      <c r="IL2875" s="69"/>
      <c r="IM2875" s="69"/>
      <c r="IN2875" s="69"/>
    </row>
    <row r="2876" spans="1:248" s="70" customFormat="1" ht="15.95" customHeight="1" x14ac:dyDescent="0.2">
      <c r="A2876" s="33" t="s">
        <v>1775</v>
      </c>
      <c r="B2876" s="83">
        <v>52549</v>
      </c>
      <c r="C2876" s="34" t="s">
        <v>1777</v>
      </c>
      <c r="D2876" s="314">
        <v>3000</v>
      </c>
      <c r="E2876" s="69"/>
      <c r="F2876" s="69"/>
      <c r="G2876" s="69"/>
      <c r="H2876" s="69"/>
      <c r="I2876" s="69"/>
      <c r="J2876" s="69"/>
      <c r="N2876" s="69"/>
      <c r="O2876" s="69"/>
      <c r="P2876" s="69"/>
      <c r="Q2876" s="69"/>
      <c r="R2876" s="69"/>
      <c r="S2876" s="69"/>
      <c r="T2876" s="69"/>
      <c r="U2876" s="69"/>
      <c r="V2876" s="69"/>
      <c r="W2876" s="69"/>
      <c r="X2876" s="69"/>
      <c r="Y2876" s="69"/>
      <c r="Z2876" s="69"/>
      <c r="AA2876" s="69"/>
      <c r="AB2876" s="69"/>
      <c r="AC2876" s="69"/>
      <c r="AD2876" s="69"/>
      <c r="AE2876" s="69"/>
      <c r="AF2876" s="69"/>
      <c r="AG2876" s="69"/>
      <c r="AH2876" s="69"/>
      <c r="AI2876" s="69"/>
      <c r="AJ2876" s="69"/>
      <c r="AK2876" s="69"/>
      <c r="AL2876" s="69"/>
      <c r="AM2876" s="69"/>
      <c r="AN2876" s="69"/>
      <c r="AO2876" s="69"/>
      <c r="AP2876" s="69"/>
      <c r="AQ2876" s="69"/>
      <c r="AR2876" s="69"/>
      <c r="AS2876" s="69"/>
      <c r="AT2876" s="69"/>
      <c r="AU2876" s="69"/>
      <c r="AV2876" s="69"/>
      <c r="AW2876" s="69"/>
      <c r="AX2876" s="69"/>
      <c r="AY2876" s="69"/>
      <c r="AZ2876" s="69"/>
      <c r="BA2876" s="69"/>
      <c r="BB2876" s="69"/>
      <c r="BC2876" s="69"/>
      <c r="BD2876" s="69"/>
      <c r="BE2876" s="69"/>
      <c r="BF2876" s="69"/>
      <c r="BG2876" s="69"/>
      <c r="BH2876" s="69"/>
      <c r="BI2876" s="69"/>
      <c r="BJ2876" s="69"/>
      <c r="BK2876" s="69"/>
      <c r="BL2876" s="69"/>
      <c r="BM2876" s="69"/>
      <c r="BN2876" s="69"/>
      <c r="BO2876" s="69"/>
      <c r="BP2876" s="69"/>
      <c r="BQ2876" s="69"/>
      <c r="BR2876" s="69"/>
      <c r="BS2876" s="69"/>
      <c r="BT2876" s="69"/>
      <c r="BU2876" s="69"/>
      <c r="BV2876" s="69"/>
      <c r="BW2876" s="69"/>
      <c r="BX2876" s="69"/>
      <c r="BY2876" s="69"/>
      <c r="BZ2876" s="69"/>
      <c r="CA2876" s="69"/>
      <c r="CB2876" s="69"/>
      <c r="CC2876" s="69"/>
      <c r="CD2876" s="69"/>
      <c r="CE2876" s="69"/>
      <c r="CF2876" s="69"/>
      <c r="CG2876" s="69"/>
      <c r="CH2876" s="69"/>
      <c r="CI2876" s="69"/>
      <c r="CJ2876" s="69"/>
      <c r="CK2876" s="69"/>
      <c r="CL2876" s="69"/>
      <c r="CM2876" s="69"/>
      <c r="CN2876" s="69"/>
      <c r="CO2876" s="69"/>
      <c r="CP2876" s="69"/>
      <c r="CQ2876" s="69"/>
      <c r="CR2876" s="69"/>
      <c r="CS2876" s="69"/>
      <c r="CT2876" s="69"/>
      <c r="CU2876" s="69"/>
      <c r="CV2876" s="69"/>
      <c r="CW2876" s="69"/>
      <c r="CX2876" s="69"/>
      <c r="CY2876" s="69"/>
      <c r="CZ2876" s="69"/>
      <c r="DA2876" s="69"/>
      <c r="DB2876" s="69"/>
      <c r="DC2876" s="69"/>
      <c r="DD2876" s="69"/>
      <c r="DE2876" s="69"/>
      <c r="DF2876" s="69"/>
      <c r="DG2876" s="69"/>
      <c r="DH2876" s="69"/>
      <c r="DI2876" s="69"/>
      <c r="DJ2876" s="69"/>
      <c r="DK2876" s="69"/>
      <c r="DL2876" s="69"/>
      <c r="DM2876" s="69"/>
      <c r="DN2876" s="69"/>
      <c r="DO2876" s="69"/>
      <c r="DP2876" s="69"/>
      <c r="DQ2876" s="69"/>
      <c r="DR2876" s="69"/>
      <c r="DS2876" s="69"/>
      <c r="DT2876" s="69"/>
      <c r="DU2876" s="69"/>
      <c r="DV2876" s="69"/>
      <c r="DW2876" s="69"/>
      <c r="DX2876" s="69"/>
      <c r="DY2876" s="69"/>
      <c r="DZ2876" s="69"/>
      <c r="EA2876" s="69"/>
      <c r="EB2876" s="69"/>
      <c r="EC2876" s="69"/>
      <c r="ED2876" s="69"/>
      <c r="EE2876" s="69"/>
      <c r="EF2876" s="69"/>
      <c r="EG2876" s="69"/>
      <c r="EH2876" s="69"/>
      <c r="EI2876" s="69"/>
      <c r="EJ2876" s="69"/>
      <c r="EK2876" s="69"/>
      <c r="EL2876" s="69"/>
      <c r="EM2876" s="69"/>
      <c r="EN2876" s="69"/>
      <c r="EO2876" s="69"/>
      <c r="EP2876" s="69"/>
      <c r="EQ2876" s="69"/>
      <c r="ER2876" s="69"/>
      <c r="ES2876" s="69"/>
      <c r="ET2876" s="69"/>
      <c r="EU2876" s="69"/>
      <c r="EV2876" s="69"/>
      <c r="EW2876" s="69"/>
      <c r="EX2876" s="69"/>
      <c r="EY2876" s="69"/>
      <c r="EZ2876" s="69"/>
      <c r="FA2876" s="69"/>
      <c r="FB2876" s="69"/>
      <c r="FC2876" s="69"/>
      <c r="FD2876" s="69"/>
      <c r="FE2876" s="69"/>
      <c r="FF2876" s="69"/>
      <c r="FG2876" s="69"/>
      <c r="FH2876" s="69"/>
      <c r="FI2876" s="69"/>
      <c r="FJ2876" s="69"/>
      <c r="FK2876" s="69"/>
      <c r="FL2876" s="69"/>
      <c r="FM2876" s="69"/>
      <c r="FN2876" s="69"/>
      <c r="FO2876" s="69"/>
      <c r="FP2876" s="69"/>
      <c r="FQ2876" s="69"/>
      <c r="FR2876" s="69"/>
      <c r="FS2876" s="69"/>
      <c r="FT2876" s="69"/>
      <c r="FU2876" s="69"/>
      <c r="FV2876" s="69"/>
      <c r="FW2876" s="69"/>
      <c r="FX2876" s="69"/>
      <c r="FY2876" s="69"/>
      <c r="FZ2876" s="69"/>
      <c r="GA2876" s="69"/>
      <c r="GB2876" s="69"/>
      <c r="GC2876" s="69"/>
      <c r="GD2876" s="69"/>
      <c r="GE2876" s="69"/>
      <c r="GF2876" s="69"/>
      <c r="GG2876" s="69"/>
      <c r="GH2876" s="69"/>
      <c r="GI2876" s="69"/>
      <c r="GJ2876" s="69"/>
      <c r="GK2876" s="69"/>
      <c r="GL2876" s="69"/>
      <c r="GM2876" s="69"/>
      <c r="GN2876" s="69"/>
      <c r="GO2876" s="69"/>
      <c r="GP2876" s="69"/>
      <c r="GQ2876" s="69"/>
      <c r="GR2876" s="69"/>
      <c r="GS2876" s="69"/>
      <c r="GT2876" s="69"/>
      <c r="GU2876" s="69"/>
      <c r="GV2876" s="69"/>
      <c r="GW2876" s="69"/>
      <c r="GX2876" s="69"/>
      <c r="GY2876" s="69"/>
      <c r="GZ2876" s="69"/>
      <c r="HA2876" s="69"/>
      <c r="HB2876" s="69"/>
      <c r="HC2876" s="69"/>
      <c r="HD2876" s="69"/>
      <c r="HE2876" s="69"/>
      <c r="HF2876" s="69"/>
      <c r="HG2876" s="69"/>
      <c r="HH2876" s="69"/>
      <c r="HI2876" s="69"/>
      <c r="HJ2876" s="69"/>
      <c r="HK2876" s="69"/>
      <c r="HL2876" s="69"/>
      <c r="HM2876" s="69"/>
      <c r="HN2876" s="69"/>
      <c r="HO2876" s="69"/>
      <c r="HP2876" s="69"/>
      <c r="HQ2876" s="69"/>
      <c r="HR2876" s="69"/>
      <c r="HS2876" s="69"/>
      <c r="HT2876" s="69"/>
      <c r="HU2876" s="69"/>
      <c r="HV2876" s="69"/>
      <c r="HW2876" s="69"/>
      <c r="HX2876" s="69"/>
      <c r="HY2876" s="69"/>
      <c r="HZ2876" s="69"/>
      <c r="IA2876" s="69"/>
      <c r="IB2876" s="69"/>
      <c r="IC2876" s="69"/>
      <c r="ID2876" s="69"/>
      <c r="IE2876" s="69"/>
      <c r="IF2876" s="69"/>
      <c r="IG2876" s="69"/>
      <c r="IH2876" s="69"/>
      <c r="II2876" s="69"/>
      <c r="IJ2876" s="69"/>
      <c r="IK2876" s="69"/>
      <c r="IL2876" s="69"/>
      <c r="IM2876" s="69"/>
      <c r="IN2876" s="69"/>
    </row>
    <row r="2877" spans="1:248" s="70" customFormat="1" ht="15.95" customHeight="1" x14ac:dyDescent="0.2">
      <c r="A2877" s="33" t="s">
        <v>1778</v>
      </c>
      <c r="B2877" s="83">
        <v>52550</v>
      </c>
      <c r="C2877" s="34" t="s">
        <v>1779</v>
      </c>
      <c r="D2877" s="314">
        <v>2000</v>
      </c>
      <c r="E2877" s="69"/>
      <c r="F2877" s="69"/>
      <c r="G2877" s="69"/>
      <c r="H2877" s="69"/>
      <c r="I2877" s="69"/>
      <c r="J2877" s="69"/>
      <c r="N2877" s="69"/>
      <c r="O2877" s="69"/>
      <c r="P2877" s="69"/>
      <c r="Q2877" s="69"/>
      <c r="R2877" s="69"/>
      <c r="S2877" s="69"/>
      <c r="T2877" s="69"/>
      <c r="U2877" s="69"/>
      <c r="V2877" s="69"/>
      <c r="W2877" s="69"/>
      <c r="X2877" s="69"/>
      <c r="Y2877" s="69"/>
      <c r="Z2877" s="69"/>
      <c r="AA2877" s="69"/>
      <c r="AB2877" s="69"/>
      <c r="AC2877" s="69"/>
      <c r="AD2877" s="69"/>
      <c r="AE2877" s="69"/>
      <c r="AF2877" s="69"/>
      <c r="AG2877" s="69"/>
      <c r="AH2877" s="69"/>
      <c r="AI2877" s="69"/>
      <c r="AJ2877" s="69"/>
      <c r="AK2877" s="69"/>
      <c r="AL2877" s="69"/>
      <c r="AM2877" s="69"/>
      <c r="AN2877" s="69"/>
      <c r="AO2877" s="69"/>
      <c r="AP2877" s="69"/>
      <c r="AQ2877" s="69"/>
      <c r="AR2877" s="69"/>
      <c r="AS2877" s="69"/>
      <c r="AT2877" s="69"/>
      <c r="AU2877" s="69"/>
      <c r="AV2877" s="69"/>
      <c r="AW2877" s="69"/>
      <c r="AX2877" s="69"/>
      <c r="AY2877" s="69"/>
      <c r="AZ2877" s="69"/>
      <c r="BA2877" s="69"/>
      <c r="BB2877" s="69"/>
      <c r="BC2877" s="69"/>
      <c r="BD2877" s="69"/>
      <c r="BE2877" s="69"/>
      <c r="BF2877" s="69"/>
      <c r="BG2877" s="69"/>
      <c r="BH2877" s="69"/>
      <c r="BI2877" s="69"/>
      <c r="BJ2877" s="69"/>
      <c r="BK2877" s="69"/>
      <c r="BL2877" s="69"/>
      <c r="BM2877" s="69"/>
      <c r="BN2877" s="69"/>
      <c r="BO2877" s="69"/>
      <c r="BP2877" s="69"/>
      <c r="BQ2877" s="69"/>
      <c r="BR2877" s="69"/>
      <c r="BS2877" s="69"/>
      <c r="BT2877" s="69"/>
      <c r="BU2877" s="69"/>
      <c r="BV2877" s="69"/>
      <c r="BW2877" s="69"/>
      <c r="BX2877" s="69"/>
      <c r="BY2877" s="69"/>
      <c r="BZ2877" s="69"/>
      <c r="CA2877" s="69"/>
      <c r="CB2877" s="69"/>
      <c r="CC2877" s="69"/>
      <c r="CD2877" s="69"/>
      <c r="CE2877" s="69"/>
      <c r="CF2877" s="69"/>
      <c r="CG2877" s="69"/>
      <c r="CH2877" s="69"/>
      <c r="CI2877" s="69"/>
      <c r="CJ2877" s="69"/>
      <c r="CK2877" s="69"/>
      <c r="CL2877" s="69"/>
      <c r="CM2877" s="69"/>
      <c r="CN2877" s="69"/>
      <c r="CO2877" s="69"/>
      <c r="CP2877" s="69"/>
      <c r="CQ2877" s="69"/>
      <c r="CR2877" s="69"/>
      <c r="CS2877" s="69"/>
      <c r="CT2877" s="69"/>
      <c r="CU2877" s="69"/>
      <c r="CV2877" s="69"/>
      <c r="CW2877" s="69"/>
      <c r="CX2877" s="69"/>
      <c r="CY2877" s="69"/>
      <c r="CZ2877" s="69"/>
      <c r="DA2877" s="69"/>
      <c r="DB2877" s="69"/>
      <c r="DC2877" s="69"/>
      <c r="DD2877" s="69"/>
      <c r="DE2877" s="69"/>
      <c r="DF2877" s="69"/>
      <c r="DG2877" s="69"/>
      <c r="DH2877" s="69"/>
      <c r="DI2877" s="69"/>
      <c r="DJ2877" s="69"/>
      <c r="DK2877" s="69"/>
      <c r="DL2877" s="69"/>
      <c r="DM2877" s="69"/>
      <c r="DN2877" s="69"/>
      <c r="DO2877" s="69"/>
      <c r="DP2877" s="69"/>
      <c r="DQ2877" s="69"/>
      <c r="DR2877" s="69"/>
      <c r="DS2877" s="69"/>
      <c r="DT2877" s="69"/>
      <c r="DU2877" s="69"/>
      <c r="DV2877" s="69"/>
      <c r="DW2877" s="69"/>
      <c r="DX2877" s="69"/>
      <c r="DY2877" s="69"/>
      <c r="DZ2877" s="69"/>
      <c r="EA2877" s="69"/>
      <c r="EB2877" s="69"/>
      <c r="EC2877" s="69"/>
      <c r="ED2877" s="69"/>
      <c r="EE2877" s="69"/>
      <c r="EF2877" s="69"/>
      <c r="EG2877" s="69"/>
      <c r="EH2877" s="69"/>
      <c r="EI2877" s="69"/>
      <c r="EJ2877" s="69"/>
      <c r="EK2877" s="69"/>
      <c r="EL2877" s="69"/>
      <c r="EM2877" s="69"/>
      <c r="EN2877" s="69"/>
      <c r="EO2877" s="69"/>
      <c r="EP2877" s="69"/>
      <c r="EQ2877" s="69"/>
      <c r="ER2877" s="69"/>
      <c r="ES2877" s="69"/>
      <c r="ET2877" s="69"/>
      <c r="EU2877" s="69"/>
      <c r="EV2877" s="69"/>
      <c r="EW2877" s="69"/>
      <c r="EX2877" s="69"/>
      <c r="EY2877" s="69"/>
      <c r="EZ2877" s="69"/>
      <c r="FA2877" s="69"/>
      <c r="FB2877" s="69"/>
      <c r="FC2877" s="69"/>
      <c r="FD2877" s="69"/>
      <c r="FE2877" s="69"/>
      <c r="FF2877" s="69"/>
      <c r="FG2877" s="69"/>
      <c r="FH2877" s="69"/>
      <c r="FI2877" s="69"/>
      <c r="FJ2877" s="69"/>
      <c r="FK2877" s="69"/>
      <c r="FL2877" s="69"/>
      <c r="FM2877" s="69"/>
      <c r="FN2877" s="69"/>
      <c r="FO2877" s="69"/>
      <c r="FP2877" s="69"/>
      <c r="FQ2877" s="69"/>
      <c r="FR2877" s="69"/>
      <c r="FS2877" s="69"/>
      <c r="FT2877" s="69"/>
      <c r="FU2877" s="69"/>
      <c r="FV2877" s="69"/>
      <c r="FW2877" s="69"/>
      <c r="FX2877" s="69"/>
      <c r="FY2877" s="69"/>
      <c r="FZ2877" s="69"/>
      <c r="GA2877" s="69"/>
      <c r="GB2877" s="69"/>
      <c r="GC2877" s="69"/>
      <c r="GD2877" s="69"/>
      <c r="GE2877" s="69"/>
      <c r="GF2877" s="69"/>
      <c r="GG2877" s="69"/>
      <c r="GH2877" s="69"/>
      <c r="GI2877" s="69"/>
      <c r="GJ2877" s="69"/>
      <c r="GK2877" s="69"/>
      <c r="GL2877" s="69"/>
      <c r="GM2877" s="69"/>
      <c r="GN2877" s="69"/>
      <c r="GO2877" s="69"/>
      <c r="GP2877" s="69"/>
      <c r="GQ2877" s="69"/>
      <c r="GR2877" s="69"/>
      <c r="GS2877" s="69"/>
      <c r="GT2877" s="69"/>
      <c r="GU2877" s="69"/>
      <c r="GV2877" s="69"/>
      <c r="GW2877" s="69"/>
      <c r="GX2877" s="69"/>
      <c r="GY2877" s="69"/>
      <c r="GZ2877" s="69"/>
      <c r="HA2877" s="69"/>
      <c r="HB2877" s="69"/>
      <c r="HC2877" s="69"/>
      <c r="HD2877" s="69"/>
      <c r="HE2877" s="69"/>
      <c r="HF2877" s="69"/>
      <c r="HG2877" s="69"/>
      <c r="HH2877" s="69"/>
      <c r="HI2877" s="69"/>
      <c r="HJ2877" s="69"/>
      <c r="HK2877" s="69"/>
      <c r="HL2877" s="69"/>
      <c r="HM2877" s="69"/>
      <c r="HN2877" s="69"/>
      <c r="HO2877" s="69"/>
      <c r="HP2877" s="69"/>
      <c r="HQ2877" s="69"/>
      <c r="HR2877" s="69"/>
      <c r="HS2877" s="69"/>
      <c r="HT2877" s="69"/>
      <c r="HU2877" s="69"/>
      <c r="HV2877" s="69"/>
      <c r="HW2877" s="69"/>
      <c r="HX2877" s="69"/>
      <c r="HY2877" s="69"/>
      <c r="HZ2877" s="69"/>
      <c r="IA2877" s="69"/>
      <c r="IB2877" s="69"/>
      <c r="IC2877" s="69"/>
      <c r="ID2877" s="69"/>
      <c r="IE2877" s="69"/>
      <c r="IF2877" s="69"/>
      <c r="IG2877" s="69"/>
      <c r="IH2877" s="69"/>
      <c r="II2877" s="69"/>
      <c r="IJ2877" s="69"/>
      <c r="IK2877" s="69"/>
      <c r="IL2877" s="69"/>
      <c r="IM2877" s="69"/>
      <c r="IN2877" s="69"/>
    </row>
    <row r="2878" spans="1:248" s="70" customFormat="1" ht="32.1" customHeight="1" x14ac:dyDescent="0.2">
      <c r="A2878" s="33" t="s">
        <v>1778</v>
      </c>
      <c r="B2878" s="83">
        <v>52551</v>
      </c>
      <c r="C2878" s="34" t="s">
        <v>1780</v>
      </c>
      <c r="D2878" s="314">
        <v>2500</v>
      </c>
      <c r="E2878" s="69"/>
      <c r="F2878" s="69"/>
      <c r="G2878" s="69"/>
      <c r="H2878" s="69"/>
      <c r="I2878" s="69"/>
      <c r="J2878" s="69"/>
      <c r="N2878" s="69"/>
      <c r="O2878" s="69"/>
      <c r="P2878" s="69"/>
      <c r="Q2878" s="69"/>
      <c r="R2878" s="69"/>
      <c r="S2878" s="69"/>
      <c r="T2878" s="69"/>
      <c r="U2878" s="69"/>
      <c r="V2878" s="69"/>
      <c r="W2878" s="69"/>
      <c r="X2878" s="69"/>
      <c r="Y2878" s="69"/>
      <c r="Z2878" s="69"/>
      <c r="AA2878" s="69"/>
      <c r="AB2878" s="69"/>
      <c r="AC2878" s="69"/>
      <c r="AD2878" s="69"/>
      <c r="AE2878" s="69"/>
      <c r="AF2878" s="69"/>
      <c r="AG2878" s="69"/>
      <c r="AH2878" s="69"/>
      <c r="AI2878" s="69"/>
      <c r="AJ2878" s="69"/>
      <c r="AK2878" s="69"/>
      <c r="AL2878" s="69"/>
      <c r="AM2878" s="69"/>
      <c r="AN2878" s="69"/>
      <c r="AO2878" s="69"/>
      <c r="AP2878" s="69"/>
      <c r="AQ2878" s="69"/>
      <c r="AR2878" s="69"/>
      <c r="AS2878" s="69"/>
      <c r="AT2878" s="69"/>
      <c r="AU2878" s="69"/>
      <c r="AV2878" s="69"/>
      <c r="AW2878" s="69"/>
      <c r="AX2878" s="69"/>
      <c r="AY2878" s="69"/>
      <c r="AZ2878" s="69"/>
      <c r="BA2878" s="69"/>
      <c r="BB2878" s="69"/>
      <c r="BC2878" s="69"/>
      <c r="BD2878" s="69"/>
      <c r="BE2878" s="69"/>
      <c r="BF2878" s="69"/>
      <c r="BG2878" s="69"/>
      <c r="BH2878" s="69"/>
      <c r="BI2878" s="69"/>
      <c r="BJ2878" s="69"/>
      <c r="BK2878" s="69"/>
      <c r="BL2878" s="69"/>
      <c r="BM2878" s="69"/>
      <c r="BN2878" s="69"/>
      <c r="BO2878" s="69"/>
      <c r="BP2878" s="69"/>
      <c r="BQ2878" s="69"/>
      <c r="BR2878" s="69"/>
      <c r="BS2878" s="69"/>
      <c r="BT2878" s="69"/>
      <c r="BU2878" s="69"/>
      <c r="BV2878" s="69"/>
      <c r="BW2878" s="69"/>
      <c r="BX2878" s="69"/>
      <c r="BY2878" s="69"/>
      <c r="BZ2878" s="69"/>
      <c r="CA2878" s="69"/>
      <c r="CB2878" s="69"/>
      <c r="CC2878" s="69"/>
      <c r="CD2878" s="69"/>
      <c r="CE2878" s="69"/>
      <c r="CF2878" s="69"/>
      <c r="CG2878" s="69"/>
      <c r="CH2878" s="69"/>
      <c r="CI2878" s="69"/>
      <c r="CJ2878" s="69"/>
      <c r="CK2878" s="69"/>
      <c r="CL2878" s="69"/>
      <c r="CM2878" s="69"/>
      <c r="CN2878" s="69"/>
      <c r="CO2878" s="69"/>
      <c r="CP2878" s="69"/>
      <c r="CQ2878" s="69"/>
      <c r="CR2878" s="69"/>
      <c r="CS2878" s="69"/>
      <c r="CT2878" s="69"/>
      <c r="CU2878" s="69"/>
      <c r="CV2878" s="69"/>
      <c r="CW2878" s="69"/>
      <c r="CX2878" s="69"/>
      <c r="CY2878" s="69"/>
      <c r="CZ2878" s="69"/>
      <c r="DA2878" s="69"/>
      <c r="DB2878" s="69"/>
      <c r="DC2878" s="69"/>
      <c r="DD2878" s="69"/>
      <c r="DE2878" s="69"/>
      <c r="DF2878" s="69"/>
      <c r="DG2878" s="69"/>
      <c r="DH2878" s="69"/>
      <c r="DI2878" s="69"/>
      <c r="DJ2878" s="69"/>
      <c r="DK2878" s="69"/>
      <c r="DL2878" s="69"/>
      <c r="DM2878" s="69"/>
      <c r="DN2878" s="69"/>
      <c r="DO2878" s="69"/>
      <c r="DP2878" s="69"/>
      <c r="DQ2878" s="69"/>
      <c r="DR2878" s="69"/>
      <c r="DS2878" s="69"/>
      <c r="DT2878" s="69"/>
      <c r="DU2878" s="69"/>
      <c r="DV2878" s="69"/>
      <c r="DW2878" s="69"/>
      <c r="DX2878" s="69"/>
      <c r="DY2878" s="69"/>
      <c r="DZ2878" s="69"/>
      <c r="EA2878" s="69"/>
      <c r="EB2878" s="69"/>
      <c r="EC2878" s="69"/>
      <c r="ED2878" s="69"/>
      <c r="EE2878" s="69"/>
      <c r="EF2878" s="69"/>
      <c r="EG2878" s="69"/>
      <c r="EH2878" s="69"/>
      <c r="EI2878" s="69"/>
      <c r="EJ2878" s="69"/>
      <c r="EK2878" s="69"/>
      <c r="EL2878" s="69"/>
      <c r="EM2878" s="69"/>
      <c r="EN2878" s="69"/>
      <c r="EO2878" s="69"/>
      <c r="EP2878" s="69"/>
      <c r="EQ2878" s="69"/>
      <c r="ER2878" s="69"/>
      <c r="ES2878" s="69"/>
      <c r="ET2878" s="69"/>
      <c r="EU2878" s="69"/>
      <c r="EV2878" s="69"/>
      <c r="EW2878" s="69"/>
      <c r="EX2878" s="69"/>
      <c r="EY2878" s="69"/>
      <c r="EZ2878" s="69"/>
      <c r="FA2878" s="69"/>
      <c r="FB2878" s="69"/>
      <c r="FC2878" s="69"/>
      <c r="FD2878" s="69"/>
      <c r="FE2878" s="69"/>
      <c r="FF2878" s="69"/>
      <c r="FG2878" s="69"/>
      <c r="FH2878" s="69"/>
      <c r="FI2878" s="69"/>
      <c r="FJ2878" s="69"/>
      <c r="FK2878" s="69"/>
      <c r="FL2878" s="69"/>
      <c r="FM2878" s="69"/>
      <c r="FN2878" s="69"/>
      <c r="FO2878" s="69"/>
      <c r="FP2878" s="69"/>
      <c r="FQ2878" s="69"/>
      <c r="FR2878" s="69"/>
      <c r="FS2878" s="69"/>
      <c r="FT2878" s="69"/>
      <c r="FU2878" s="69"/>
      <c r="FV2878" s="69"/>
      <c r="FW2878" s="69"/>
      <c r="FX2878" s="69"/>
      <c r="FY2878" s="69"/>
      <c r="FZ2878" s="69"/>
      <c r="GA2878" s="69"/>
      <c r="GB2878" s="69"/>
      <c r="GC2878" s="69"/>
      <c r="GD2878" s="69"/>
      <c r="GE2878" s="69"/>
      <c r="GF2878" s="69"/>
      <c r="GG2878" s="69"/>
      <c r="GH2878" s="69"/>
      <c r="GI2878" s="69"/>
      <c r="GJ2878" s="69"/>
      <c r="GK2878" s="69"/>
      <c r="GL2878" s="69"/>
      <c r="GM2878" s="69"/>
      <c r="GN2878" s="69"/>
      <c r="GO2878" s="69"/>
      <c r="GP2878" s="69"/>
      <c r="GQ2878" s="69"/>
      <c r="GR2878" s="69"/>
      <c r="GS2878" s="69"/>
      <c r="GT2878" s="69"/>
      <c r="GU2878" s="69"/>
      <c r="GV2878" s="69"/>
      <c r="GW2878" s="69"/>
      <c r="GX2878" s="69"/>
      <c r="GY2878" s="69"/>
      <c r="GZ2878" s="69"/>
      <c r="HA2878" s="69"/>
      <c r="HB2878" s="69"/>
      <c r="HC2878" s="69"/>
      <c r="HD2878" s="69"/>
      <c r="HE2878" s="69"/>
      <c r="HF2878" s="69"/>
      <c r="HG2878" s="69"/>
      <c r="HH2878" s="69"/>
      <c r="HI2878" s="69"/>
      <c r="HJ2878" s="69"/>
      <c r="HK2878" s="69"/>
      <c r="HL2878" s="69"/>
      <c r="HM2878" s="69"/>
      <c r="HN2878" s="69"/>
      <c r="HO2878" s="69"/>
      <c r="HP2878" s="69"/>
      <c r="HQ2878" s="69"/>
      <c r="HR2878" s="69"/>
      <c r="HS2878" s="69"/>
      <c r="HT2878" s="69"/>
      <c r="HU2878" s="69"/>
      <c r="HV2878" s="69"/>
      <c r="HW2878" s="69"/>
      <c r="HX2878" s="69"/>
      <c r="HY2878" s="69"/>
      <c r="HZ2878" s="69"/>
      <c r="IA2878" s="69"/>
      <c r="IB2878" s="69"/>
      <c r="IC2878" s="69"/>
      <c r="ID2878" s="69"/>
      <c r="IE2878" s="69"/>
      <c r="IF2878" s="69"/>
      <c r="IG2878" s="69"/>
      <c r="IH2878" s="69"/>
      <c r="II2878" s="69"/>
      <c r="IJ2878" s="69"/>
      <c r="IK2878" s="69"/>
      <c r="IL2878" s="69"/>
      <c r="IM2878" s="69"/>
      <c r="IN2878" s="69"/>
    </row>
    <row r="2879" spans="1:248" s="70" customFormat="1" ht="32.1" customHeight="1" x14ac:dyDescent="0.2">
      <c r="A2879" s="33" t="s">
        <v>1778</v>
      </c>
      <c r="B2879" s="83">
        <v>52552</v>
      </c>
      <c r="C2879" s="34" t="s">
        <v>1781</v>
      </c>
      <c r="D2879" s="314">
        <v>3000</v>
      </c>
      <c r="E2879" s="69"/>
      <c r="F2879" s="69"/>
      <c r="G2879" s="69"/>
      <c r="H2879" s="69"/>
      <c r="I2879" s="69"/>
      <c r="J2879" s="69"/>
      <c r="N2879" s="69"/>
      <c r="O2879" s="69"/>
      <c r="P2879" s="69"/>
      <c r="Q2879" s="69"/>
      <c r="R2879" s="69"/>
      <c r="S2879" s="69"/>
      <c r="T2879" s="69"/>
      <c r="U2879" s="69"/>
      <c r="V2879" s="69"/>
      <c r="W2879" s="69"/>
      <c r="X2879" s="69"/>
      <c r="Y2879" s="69"/>
      <c r="Z2879" s="69"/>
      <c r="AA2879" s="69"/>
      <c r="AB2879" s="69"/>
      <c r="AC2879" s="69"/>
      <c r="AD2879" s="69"/>
      <c r="AE2879" s="69"/>
      <c r="AF2879" s="69"/>
      <c r="AG2879" s="69"/>
      <c r="AH2879" s="69"/>
      <c r="AI2879" s="69"/>
      <c r="AJ2879" s="69"/>
      <c r="AK2879" s="69"/>
      <c r="AL2879" s="69"/>
      <c r="AM2879" s="69"/>
      <c r="AN2879" s="69"/>
      <c r="AO2879" s="69"/>
      <c r="AP2879" s="69"/>
      <c r="AQ2879" s="69"/>
      <c r="AR2879" s="69"/>
      <c r="AS2879" s="69"/>
      <c r="AT2879" s="69"/>
      <c r="AU2879" s="69"/>
      <c r="AV2879" s="69"/>
      <c r="AW2879" s="69"/>
      <c r="AX2879" s="69"/>
      <c r="AY2879" s="69"/>
      <c r="AZ2879" s="69"/>
      <c r="BA2879" s="69"/>
      <c r="BB2879" s="69"/>
      <c r="BC2879" s="69"/>
      <c r="BD2879" s="69"/>
      <c r="BE2879" s="69"/>
      <c r="BF2879" s="69"/>
      <c r="BG2879" s="69"/>
      <c r="BH2879" s="69"/>
      <c r="BI2879" s="69"/>
      <c r="BJ2879" s="69"/>
      <c r="BK2879" s="69"/>
      <c r="BL2879" s="69"/>
      <c r="BM2879" s="69"/>
      <c r="BN2879" s="69"/>
      <c r="BO2879" s="69"/>
      <c r="BP2879" s="69"/>
      <c r="BQ2879" s="69"/>
      <c r="BR2879" s="69"/>
      <c r="BS2879" s="69"/>
      <c r="BT2879" s="69"/>
      <c r="BU2879" s="69"/>
      <c r="BV2879" s="69"/>
      <c r="BW2879" s="69"/>
      <c r="BX2879" s="69"/>
      <c r="BY2879" s="69"/>
      <c r="BZ2879" s="69"/>
      <c r="CA2879" s="69"/>
      <c r="CB2879" s="69"/>
      <c r="CC2879" s="69"/>
      <c r="CD2879" s="69"/>
      <c r="CE2879" s="69"/>
      <c r="CF2879" s="69"/>
      <c r="CG2879" s="69"/>
      <c r="CH2879" s="69"/>
      <c r="CI2879" s="69"/>
      <c r="CJ2879" s="69"/>
      <c r="CK2879" s="69"/>
      <c r="CL2879" s="69"/>
      <c r="CM2879" s="69"/>
      <c r="CN2879" s="69"/>
      <c r="CO2879" s="69"/>
      <c r="CP2879" s="69"/>
      <c r="CQ2879" s="69"/>
      <c r="CR2879" s="69"/>
      <c r="CS2879" s="69"/>
      <c r="CT2879" s="69"/>
      <c r="CU2879" s="69"/>
      <c r="CV2879" s="69"/>
      <c r="CW2879" s="69"/>
      <c r="CX2879" s="69"/>
      <c r="CY2879" s="69"/>
      <c r="CZ2879" s="69"/>
      <c r="DA2879" s="69"/>
      <c r="DB2879" s="69"/>
      <c r="DC2879" s="69"/>
      <c r="DD2879" s="69"/>
      <c r="DE2879" s="69"/>
      <c r="DF2879" s="69"/>
      <c r="DG2879" s="69"/>
      <c r="DH2879" s="69"/>
      <c r="DI2879" s="69"/>
      <c r="DJ2879" s="69"/>
      <c r="DK2879" s="69"/>
      <c r="DL2879" s="69"/>
      <c r="DM2879" s="69"/>
      <c r="DN2879" s="69"/>
      <c r="DO2879" s="69"/>
      <c r="DP2879" s="69"/>
      <c r="DQ2879" s="69"/>
      <c r="DR2879" s="69"/>
      <c r="DS2879" s="69"/>
      <c r="DT2879" s="69"/>
      <c r="DU2879" s="69"/>
      <c r="DV2879" s="69"/>
      <c r="DW2879" s="69"/>
      <c r="DX2879" s="69"/>
      <c r="DY2879" s="69"/>
      <c r="DZ2879" s="69"/>
      <c r="EA2879" s="69"/>
      <c r="EB2879" s="69"/>
      <c r="EC2879" s="69"/>
      <c r="ED2879" s="69"/>
      <c r="EE2879" s="69"/>
      <c r="EF2879" s="69"/>
      <c r="EG2879" s="69"/>
      <c r="EH2879" s="69"/>
      <c r="EI2879" s="69"/>
      <c r="EJ2879" s="69"/>
      <c r="EK2879" s="69"/>
      <c r="EL2879" s="69"/>
      <c r="EM2879" s="69"/>
      <c r="EN2879" s="69"/>
      <c r="EO2879" s="69"/>
      <c r="EP2879" s="69"/>
      <c r="EQ2879" s="69"/>
      <c r="ER2879" s="69"/>
      <c r="ES2879" s="69"/>
      <c r="ET2879" s="69"/>
      <c r="EU2879" s="69"/>
      <c r="EV2879" s="69"/>
      <c r="EW2879" s="69"/>
      <c r="EX2879" s="69"/>
      <c r="EY2879" s="69"/>
      <c r="EZ2879" s="69"/>
      <c r="FA2879" s="69"/>
      <c r="FB2879" s="69"/>
      <c r="FC2879" s="69"/>
      <c r="FD2879" s="69"/>
      <c r="FE2879" s="69"/>
      <c r="FF2879" s="69"/>
      <c r="FG2879" s="69"/>
      <c r="FH2879" s="69"/>
      <c r="FI2879" s="69"/>
      <c r="FJ2879" s="69"/>
      <c r="FK2879" s="69"/>
      <c r="FL2879" s="69"/>
      <c r="FM2879" s="69"/>
      <c r="FN2879" s="69"/>
      <c r="FO2879" s="69"/>
      <c r="FP2879" s="69"/>
      <c r="FQ2879" s="69"/>
      <c r="FR2879" s="69"/>
      <c r="FS2879" s="69"/>
      <c r="FT2879" s="69"/>
      <c r="FU2879" s="69"/>
      <c r="FV2879" s="69"/>
      <c r="FW2879" s="69"/>
      <c r="FX2879" s="69"/>
      <c r="FY2879" s="69"/>
      <c r="FZ2879" s="69"/>
      <c r="GA2879" s="69"/>
      <c r="GB2879" s="69"/>
      <c r="GC2879" s="69"/>
      <c r="GD2879" s="69"/>
      <c r="GE2879" s="69"/>
      <c r="GF2879" s="69"/>
      <c r="GG2879" s="69"/>
      <c r="GH2879" s="69"/>
      <c r="GI2879" s="69"/>
      <c r="GJ2879" s="69"/>
      <c r="GK2879" s="69"/>
      <c r="GL2879" s="69"/>
      <c r="GM2879" s="69"/>
      <c r="GN2879" s="69"/>
      <c r="GO2879" s="69"/>
      <c r="GP2879" s="69"/>
      <c r="GQ2879" s="69"/>
      <c r="GR2879" s="69"/>
      <c r="GS2879" s="69"/>
      <c r="GT2879" s="69"/>
      <c r="GU2879" s="69"/>
      <c r="GV2879" s="69"/>
      <c r="GW2879" s="69"/>
      <c r="GX2879" s="69"/>
      <c r="GY2879" s="69"/>
      <c r="GZ2879" s="69"/>
      <c r="HA2879" s="69"/>
      <c r="HB2879" s="69"/>
      <c r="HC2879" s="69"/>
      <c r="HD2879" s="69"/>
      <c r="HE2879" s="69"/>
      <c r="HF2879" s="69"/>
      <c r="HG2879" s="69"/>
      <c r="HH2879" s="69"/>
      <c r="HI2879" s="69"/>
      <c r="HJ2879" s="69"/>
      <c r="HK2879" s="69"/>
      <c r="HL2879" s="69"/>
      <c r="HM2879" s="69"/>
      <c r="HN2879" s="69"/>
      <c r="HO2879" s="69"/>
      <c r="HP2879" s="69"/>
      <c r="HQ2879" s="69"/>
      <c r="HR2879" s="69"/>
      <c r="HS2879" s="69"/>
      <c r="HT2879" s="69"/>
      <c r="HU2879" s="69"/>
      <c r="HV2879" s="69"/>
      <c r="HW2879" s="69"/>
      <c r="HX2879" s="69"/>
      <c r="HY2879" s="69"/>
      <c r="HZ2879" s="69"/>
      <c r="IA2879" s="69"/>
      <c r="IB2879" s="69"/>
      <c r="IC2879" s="69"/>
      <c r="ID2879" s="69"/>
      <c r="IE2879" s="69"/>
      <c r="IF2879" s="69"/>
      <c r="IG2879" s="69"/>
      <c r="IH2879" s="69"/>
      <c r="II2879" s="69"/>
      <c r="IJ2879" s="69"/>
      <c r="IK2879" s="69"/>
      <c r="IL2879" s="69"/>
      <c r="IM2879" s="69"/>
      <c r="IN2879" s="69"/>
    </row>
    <row r="2880" spans="1:248" s="70" customFormat="1" ht="32.1" customHeight="1" x14ac:dyDescent="0.2">
      <c r="A2880" s="33" t="s">
        <v>1778</v>
      </c>
      <c r="B2880" s="83">
        <v>52553</v>
      </c>
      <c r="C2880" s="34" t="s">
        <v>1782</v>
      </c>
      <c r="D2880" s="314">
        <v>1500</v>
      </c>
      <c r="E2880" s="69"/>
      <c r="F2880" s="69"/>
      <c r="G2880" s="69"/>
      <c r="H2880" s="69"/>
      <c r="I2880" s="69"/>
      <c r="J2880" s="69"/>
      <c r="N2880" s="69"/>
      <c r="O2880" s="69"/>
      <c r="P2880" s="69"/>
      <c r="Q2880" s="69"/>
      <c r="R2880" s="69"/>
      <c r="S2880" s="69"/>
      <c r="T2880" s="69"/>
      <c r="U2880" s="69"/>
      <c r="V2880" s="69"/>
      <c r="W2880" s="69"/>
      <c r="X2880" s="69"/>
      <c r="Y2880" s="69"/>
      <c r="Z2880" s="69"/>
      <c r="AA2880" s="69"/>
      <c r="AB2880" s="69"/>
      <c r="AC2880" s="69"/>
      <c r="AD2880" s="69"/>
      <c r="AE2880" s="69"/>
      <c r="AF2880" s="69"/>
      <c r="AG2880" s="69"/>
      <c r="AH2880" s="69"/>
      <c r="AI2880" s="69"/>
      <c r="AJ2880" s="69"/>
      <c r="AK2880" s="69"/>
      <c r="AL2880" s="69"/>
      <c r="AM2880" s="69"/>
      <c r="AN2880" s="69"/>
      <c r="AO2880" s="69"/>
      <c r="AP2880" s="69"/>
      <c r="AQ2880" s="69"/>
      <c r="AR2880" s="69"/>
      <c r="AS2880" s="69"/>
      <c r="AT2880" s="69"/>
      <c r="AU2880" s="69"/>
      <c r="AV2880" s="69"/>
      <c r="AW2880" s="69"/>
      <c r="AX2880" s="69"/>
      <c r="AY2880" s="69"/>
      <c r="AZ2880" s="69"/>
      <c r="BA2880" s="69"/>
      <c r="BB2880" s="69"/>
      <c r="BC2880" s="69"/>
      <c r="BD2880" s="69"/>
      <c r="BE2880" s="69"/>
      <c r="BF2880" s="69"/>
      <c r="BG2880" s="69"/>
      <c r="BH2880" s="69"/>
      <c r="BI2880" s="69"/>
      <c r="BJ2880" s="69"/>
      <c r="BK2880" s="69"/>
      <c r="BL2880" s="69"/>
      <c r="BM2880" s="69"/>
      <c r="BN2880" s="69"/>
      <c r="BO2880" s="69"/>
      <c r="BP2880" s="69"/>
      <c r="BQ2880" s="69"/>
      <c r="BR2880" s="69"/>
      <c r="BS2880" s="69"/>
      <c r="BT2880" s="69"/>
      <c r="BU2880" s="69"/>
      <c r="BV2880" s="69"/>
      <c r="BW2880" s="69"/>
      <c r="BX2880" s="69"/>
      <c r="BY2880" s="69"/>
      <c r="BZ2880" s="69"/>
      <c r="CA2880" s="69"/>
      <c r="CB2880" s="69"/>
      <c r="CC2880" s="69"/>
      <c r="CD2880" s="69"/>
      <c r="CE2880" s="69"/>
      <c r="CF2880" s="69"/>
      <c r="CG2880" s="69"/>
      <c r="CH2880" s="69"/>
      <c r="CI2880" s="69"/>
      <c r="CJ2880" s="69"/>
      <c r="CK2880" s="69"/>
      <c r="CL2880" s="69"/>
      <c r="CM2880" s="69"/>
      <c r="CN2880" s="69"/>
      <c r="CO2880" s="69"/>
      <c r="CP2880" s="69"/>
      <c r="CQ2880" s="69"/>
      <c r="CR2880" s="69"/>
      <c r="CS2880" s="69"/>
      <c r="CT2880" s="69"/>
      <c r="CU2880" s="69"/>
      <c r="CV2880" s="69"/>
      <c r="CW2880" s="69"/>
      <c r="CX2880" s="69"/>
      <c r="CY2880" s="69"/>
      <c r="CZ2880" s="69"/>
      <c r="DA2880" s="69"/>
      <c r="DB2880" s="69"/>
      <c r="DC2880" s="69"/>
      <c r="DD2880" s="69"/>
      <c r="DE2880" s="69"/>
      <c r="DF2880" s="69"/>
      <c r="DG2880" s="69"/>
      <c r="DH2880" s="69"/>
      <c r="DI2880" s="69"/>
      <c r="DJ2880" s="69"/>
      <c r="DK2880" s="69"/>
      <c r="DL2880" s="69"/>
      <c r="DM2880" s="69"/>
      <c r="DN2880" s="69"/>
      <c r="DO2880" s="69"/>
      <c r="DP2880" s="69"/>
      <c r="DQ2880" s="69"/>
      <c r="DR2880" s="69"/>
      <c r="DS2880" s="69"/>
      <c r="DT2880" s="69"/>
      <c r="DU2880" s="69"/>
      <c r="DV2880" s="69"/>
      <c r="DW2880" s="69"/>
      <c r="DX2880" s="69"/>
      <c r="DY2880" s="69"/>
      <c r="DZ2880" s="69"/>
      <c r="EA2880" s="69"/>
      <c r="EB2880" s="69"/>
      <c r="EC2880" s="69"/>
      <c r="ED2880" s="69"/>
      <c r="EE2880" s="69"/>
      <c r="EF2880" s="69"/>
      <c r="EG2880" s="69"/>
      <c r="EH2880" s="69"/>
      <c r="EI2880" s="69"/>
      <c r="EJ2880" s="69"/>
      <c r="EK2880" s="69"/>
      <c r="EL2880" s="69"/>
      <c r="EM2880" s="69"/>
      <c r="EN2880" s="69"/>
      <c r="EO2880" s="69"/>
      <c r="EP2880" s="69"/>
      <c r="EQ2880" s="69"/>
      <c r="ER2880" s="69"/>
      <c r="ES2880" s="69"/>
      <c r="ET2880" s="69"/>
      <c r="EU2880" s="69"/>
      <c r="EV2880" s="69"/>
      <c r="EW2880" s="69"/>
      <c r="EX2880" s="69"/>
      <c r="EY2880" s="69"/>
      <c r="EZ2880" s="69"/>
      <c r="FA2880" s="69"/>
      <c r="FB2880" s="69"/>
      <c r="FC2880" s="69"/>
      <c r="FD2880" s="69"/>
      <c r="FE2880" s="69"/>
      <c r="FF2880" s="69"/>
      <c r="FG2880" s="69"/>
      <c r="FH2880" s="69"/>
      <c r="FI2880" s="69"/>
      <c r="FJ2880" s="69"/>
      <c r="FK2880" s="69"/>
      <c r="FL2880" s="69"/>
      <c r="FM2880" s="69"/>
      <c r="FN2880" s="69"/>
      <c r="FO2880" s="69"/>
      <c r="FP2880" s="69"/>
      <c r="FQ2880" s="69"/>
      <c r="FR2880" s="69"/>
      <c r="FS2880" s="69"/>
      <c r="FT2880" s="69"/>
      <c r="FU2880" s="69"/>
      <c r="FV2880" s="69"/>
      <c r="FW2880" s="69"/>
      <c r="FX2880" s="69"/>
      <c r="FY2880" s="69"/>
      <c r="FZ2880" s="69"/>
      <c r="GA2880" s="69"/>
      <c r="GB2880" s="69"/>
      <c r="GC2880" s="69"/>
      <c r="GD2880" s="69"/>
      <c r="GE2880" s="69"/>
      <c r="GF2880" s="69"/>
      <c r="GG2880" s="69"/>
      <c r="GH2880" s="69"/>
      <c r="GI2880" s="69"/>
      <c r="GJ2880" s="69"/>
      <c r="GK2880" s="69"/>
      <c r="GL2880" s="69"/>
      <c r="GM2880" s="69"/>
      <c r="GN2880" s="69"/>
      <c r="GO2880" s="69"/>
      <c r="GP2880" s="69"/>
      <c r="GQ2880" s="69"/>
      <c r="GR2880" s="69"/>
      <c r="GS2880" s="69"/>
      <c r="GT2880" s="69"/>
      <c r="GU2880" s="69"/>
      <c r="GV2880" s="69"/>
      <c r="GW2880" s="69"/>
      <c r="GX2880" s="69"/>
      <c r="GY2880" s="69"/>
      <c r="GZ2880" s="69"/>
      <c r="HA2880" s="69"/>
      <c r="HB2880" s="69"/>
      <c r="HC2880" s="69"/>
      <c r="HD2880" s="69"/>
      <c r="HE2880" s="69"/>
      <c r="HF2880" s="69"/>
      <c r="HG2880" s="69"/>
      <c r="HH2880" s="69"/>
      <c r="HI2880" s="69"/>
      <c r="HJ2880" s="69"/>
      <c r="HK2880" s="69"/>
      <c r="HL2880" s="69"/>
      <c r="HM2880" s="69"/>
      <c r="HN2880" s="69"/>
      <c r="HO2880" s="69"/>
      <c r="HP2880" s="69"/>
      <c r="HQ2880" s="69"/>
      <c r="HR2880" s="69"/>
      <c r="HS2880" s="69"/>
      <c r="HT2880" s="69"/>
      <c r="HU2880" s="69"/>
      <c r="HV2880" s="69"/>
      <c r="HW2880" s="69"/>
      <c r="HX2880" s="69"/>
      <c r="HY2880" s="69"/>
      <c r="HZ2880" s="69"/>
      <c r="IA2880" s="69"/>
      <c r="IB2880" s="69"/>
      <c r="IC2880" s="69"/>
      <c r="ID2880" s="69"/>
      <c r="IE2880" s="69"/>
      <c r="IF2880" s="69"/>
      <c r="IG2880" s="69"/>
      <c r="IH2880" s="69"/>
      <c r="II2880" s="69"/>
      <c r="IJ2880" s="69"/>
      <c r="IK2880" s="69"/>
      <c r="IL2880" s="69"/>
      <c r="IM2880" s="69"/>
      <c r="IN2880" s="69"/>
    </row>
    <row r="2881" spans="1:248" s="70" customFormat="1" ht="32.1" customHeight="1" x14ac:dyDescent="0.2">
      <c r="A2881" s="33" t="s">
        <v>1783</v>
      </c>
      <c r="B2881" s="83">
        <v>52554</v>
      </c>
      <c r="C2881" s="34" t="s">
        <v>1784</v>
      </c>
      <c r="D2881" s="314">
        <v>7500</v>
      </c>
      <c r="E2881" s="69"/>
      <c r="F2881" s="69"/>
      <c r="G2881" s="69"/>
      <c r="H2881" s="69"/>
      <c r="I2881" s="69"/>
      <c r="J2881" s="69"/>
      <c r="N2881" s="69"/>
      <c r="O2881" s="69"/>
      <c r="P2881" s="69"/>
      <c r="Q2881" s="69"/>
      <c r="R2881" s="69"/>
      <c r="S2881" s="69"/>
      <c r="T2881" s="69"/>
      <c r="U2881" s="69"/>
      <c r="V2881" s="69"/>
      <c r="W2881" s="69"/>
      <c r="X2881" s="69"/>
      <c r="Y2881" s="69"/>
      <c r="Z2881" s="69"/>
      <c r="AA2881" s="69"/>
      <c r="AB2881" s="69"/>
      <c r="AC2881" s="69"/>
      <c r="AD2881" s="69"/>
      <c r="AE2881" s="69"/>
      <c r="AF2881" s="69"/>
      <c r="AG2881" s="69"/>
      <c r="AH2881" s="69"/>
      <c r="AI2881" s="69"/>
      <c r="AJ2881" s="69"/>
      <c r="AK2881" s="69"/>
      <c r="AL2881" s="69"/>
      <c r="AM2881" s="69"/>
      <c r="AN2881" s="69"/>
      <c r="AO2881" s="69"/>
      <c r="AP2881" s="69"/>
      <c r="AQ2881" s="69"/>
      <c r="AR2881" s="69"/>
      <c r="AS2881" s="69"/>
      <c r="AT2881" s="69"/>
      <c r="AU2881" s="69"/>
      <c r="AV2881" s="69"/>
      <c r="AW2881" s="69"/>
      <c r="AX2881" s="69"/>
      <c r="AY2881" s="69"/>
      <c r="AZ2881" s="69"/>
      <c r="BA2881" s="69"/>
      <c r="BB2881" s="69"/>
      <c r="BC2881" s="69"/>
      <c r="BD2881" s="69"/>
      <c r="BE2881" s="69"/>
      <c r="BF2881" s="69"/>
      <c r="BG2881" s="69"/>
      <c r="BH2881" s="69"/>
      <c r="BI2881" s="69"/>
      <c r="BJ2881" s="69"/>
      <c r="BK2881" s="69"/>
      <c r="BL2881" s="69"/>
      <c r="BM2881" s="69"/>
      <c r="BN2881" s="69"/>
      <c r="BO2881" s="69"/>
      <c r="BP2881" s="69"/>
      <c r="BQ2881" s="69"/>
      <c r="BR2881" s="69"/>
      <c r="BS2881" s="69"/>
      <c r="BT2881" s="69"/>
      <c r="BU2881" s="69"/>
      <c r="BV2881" s="69"/>
      <c r="BW2881" s="69"/>
      <c r="BX2881" s="69"/>
      <c r="BY2881" s="69"/>
      <c r="BZ2881" s="69"/>
      <c r="CA2881" s="69"/>
      <c r="CB2881" s="69"/>
      <c r="CC2881" s="69"/>
      <c r="CD2881" s="69"/>
      <c r="CE2881" s="69"/>
      <c r="CF2881" s="69"/>
      <c r="CG2881" s="69"/>
      <c r="CH2881" s="69"/>
      <c r="CI2881" s="69"/>
      <c r="CJ2881" s="69"/>
      <c r="CK2881" s="69"/>
      <c r="CL2881" s="69"/>
      <c r="CM2881" s="69"/>
      <c r="CN2881" s="69"/>
      <c r="CO2881" s="69"/>
      <c r="CP2881" s="69"/>
      <c r="CQ2881" s="69"/>
      <c r="CR2881" s="69"/>
      <c r="CS2881" s="69"/>
      <c r="CT2881" s="69"/>
      <c r="CU2881" s="69"/>
      <c r="CV2881" s="69"/>
      <c r="CW2881" s="69"/>
      <c r="CX2881" s="69"/>
      <c r="CY2881" s="69"/>
      <c r="CZ2881" s="69"/>
      <c r="DA2881" s="69"/>
      <c r="DB2881" s="69"/>
      <c r="DC2881" s="69"/>
      <c r="DD2881" s="69"/>
      <c r="DE2881" s="69"/>
      <c r="DF2881" s="69"/>
      <c r="DG2881" s="69"/>
      <c r="DH2881" s="69"/>
      <c r="DI2881" s="69"/>
      <c r="DJ2881" s="69"/>
      <c r="DK2881" s="69"/>
      <c r="DL2881" s="69"/>
      <c r="DM2881" s="69"/>
      <c r="DN2881" s="69"/>
      <c r="DO2881" s="69"/>
      <c r="DP2881" s="69"/>
      <c r="DQ2881" s="69"/>
      <c r="DR2881" s="69"/>
      <c r="DS2881" s="69"/>
      <c r="DT2881" s="69"/>
      <c r="DU2881" s="69"/>
      <c r="DV2881" s="69"/>
      <c r="DW2881" s="69"/>
      <c r="DX2881" s="69"/>
      <c r="DY2881" s="69"/>
      <c r="DZ2881" s="69"/>
      <c r="EA2881" s="69"/>
      <c r="EB2881" s="69"/>
      <c r="EC2881" s="69"/>
      <c r="ED2881" s="69"/>
      <c r="EE2881" s="69"/>
      <c r="EF2881" s="69"/>
      <c r="EG2881" s="69"/>
      <c r="EH2881" s="69"/>
      <c r="EI2881" s="69"/>
      <c r="EJ2881" s="69"/>
      <c r="EK2881" s="69"/>
      <c r="EL2881" s="69"/>
      <c r="EM2881" s="69"/>
      <c r="EN2881" s="69"/>
      <c r="EO2881" s="69"/>
      <c r="EP2881" s="69"/>
      <c r="EQ2881" s="69"/>
      <c r="ER2881" s="69"/>
      <c r="ES2881" s="69"/>
      <c r="ET2881" s="69"/>
      <c r="EU2881" s="69"/>
      <c r="EV2881" s="69"/>
      <c r="EW2881" s="69"/>
      <c r="EX2881" s="69"/>
      <c r="EY2881" s="69"/>
      <c r="EZ2881" s="69"/>
      <c r="FA2881" s="69"/>
      <c r="FB2881" s="69"/>
      <c r="FC2881" s="69"/>
      <c r="FD2881" s="69"/>
      <c r="FE2881" s="69"/>
      <c r="FF2881" s="69"/>
      <c r="FG2881" s="69"/>
      <c r="FH2881" s="69"/>
      <c r="FI2881" s="69"/>
      <c r="FJ2881" s="69"/>
      <c r="FK2881" s="69"/>
      <c r="FL2881" s="69"/>
      <c r="FM2881" s="69"/>
      <c r="FN2881" s="69"/>
      <c r="FO2881" s="69"/>
      <c r="FP2881" s="69"/>
      <c r="FQ2881" s="69"/>
      <c r="FR2881" s="69"/>
      <c r="FS2881" s="69"/>
      <c r="FT2881" s="69"/>
      <c r="FU2881" s="69"/>
      <c r="FV2881" s="69"/>
      <c r="FW2881" s="69"/>
      <c r="FX2881" s="69"/>
      <c r="FY2881" s="69"/>
      <c r="FZ2881" s="69"/>
      <c r="GA2881" s="69"/>
      <c r="GB2881" s="69"/>
      <c r="GC2881" s="69"/>
      <c r="GD2881" s="69"/>
      <c r="GE2881" s="69"/>
      <c r="GF2881" s="69"/>
      <c r="GG2881" s="69"/>
      <c r="GH2881" s="69"/>
      <c r="GI2881" s="69"/>
      <c r="GJ2881" s="69"/>
      <c r="GK2881" s="69"/>
      <c r="GL2881" s="69"/>
      <c r="GM2881" s="69"/>
      <c r="GN2881" s="69"/>
      <c r="GO2881" s="69"/>
      <c r="GP2881" s="69"/>
      <c r="GQ2881" s="69"/>
      <c r="GR2881" s="69"/>
      <c r="GS2881" s="69"/>
      <c r="GT2881" s="69"/>
      <c r="GU2881" s="69"/>
      <c r="GV2881" s="69"/>
      <c r="GW2881" s="69"/>
      <c r="GX2881" s="69"/>
      <c r="GY2881" s="69"/>
      <c r="GZ2881" s="69"/>
      <c r="HA2881" s="69"/>
      <c r="HB2881" s="69"/>
      <c r="HC2881" s="69"/>
      <c r="HD2881" s="69"/>
      <c r="HE2881" s="69"/>
      <c r="HF2881" s="69"/>
      <c r="HG2881" s="69"/>
      <c r="HH2881" s="69"/>
      <c r="HI2881" s="69"/>
      <c r="HJ2881" s="69"/>
      <c r="HK2881" s="69"/>
      <c r="HL2881" s="69"/>
      <c r="HM2881" s="69"/>
      <c r="HN2881" s="69"/>
      <c r="HO2881" s="69"/>
      <c r="HP2881" s="69"/>
      <c r="HQ2881" s="69"/>
      <c r="HR2881" s="69"/>
      <c r="HS2881" s="69"/>
      <c r="HT2881" s="69"/>
      <c r="HU2881" s="69"/>
      <c r="HV2881" s="69"/>
      <c r="HW2881" s="69"/>
      <c r="HX2881" s="69"/>
      <c r="HY2881" s="69"/>
      <c r="HZ2881" s="69"/>
      <c r="IA2881" s="69"/>
      <c r="IB2881" s="69"/>
      <c r="IC2881" s="69"/>
      <c r="ID2881" s="69"/>
      <c r="IE2881" s="69"/>
      <c r="IF2881" s="69"/>
      <c r="IG2881" s="69"/>
      <c r="IH2881" s="69"/>
      <c r="II2881" s="69"/>
      <c r="IJ2881" s="69"/>
      <c r="IK2881" s="69"/>
      <c r="IL2881" s="69"/>
      <c r="IM2881" s="69"/>
      <c r="IN2881" s="69"/>
    </row>
    <row r="2882" spans="1:248" s="70" customFormat="1" ht="15.95" customHeight="1" x14ac:dyDescent="0.2">
      <c r="A2882" s="33" t="s">
        <v>1783</v>
      </c>
      <c r="B2882" s="83">
        <v>52555</v>
      </c>
      <c r="C2882" s="34" t="s">
        <v>1785</v>
      </c>
      <c r="D2882" s="314">
        <v>1500</v>
      </c>
      <c r="E2882" s="69"/>
      <c r="F2882" s="69"/>
      <c r="G2882" s="69"/>
      <c r="H2882" s="69"/>
      <c r="I2882" s="69"/>
      <c r="J2882" s="69"/>
      <c r="N2882" s="69"/>
      <c r="O2882" s="69"/>
      <c r="P2882" s="69"/>
      <c r="Q2882" s="69"/>
      <c r="R2882" s="69"/>
      <c r="S2882" s="69"/>
      <c r="T2882" s="69"/>
      <c r="U2882" s="69"/>
      <c r="V2882" s="69"/>
      <c r="W2882" s="69"/>
      <c r="X2882" s="69"/>
      <c r="Y2882" s="69"/>
      <c r="Z2882" s="69"/>
      <c r="AA2882" s="69"/>
      <c r="AB2882" s="69"/>
      <c r="AC2882" s="69"/>
      <c r="AD2882" s="69"/>
      <c r="AE2882" s="69"/>
      <c r="AF2882" s="69"/>
      <c r="AG2882" s="69"/>
      <c r="AH2882" s="69"/>
      <c r="AI2882" s="69"/>
      <c r="AJ2882" s="69"/>
      <c r="AK2882" s="69"/>
      <c r="AL2882" s="69"/>
      <c r="AM2882" s="69"/>
      <c r="AN2882" s="69"/>
      <c r="AO2882" s="69"/>
      <c r="AP2882" s="69"/>
      <c r="AQ2882" s="69"/>
      <c r="AR2882" s="69"/>
      <c r="AS2882" s="69"/>
      <c r="AT2882" s="69"/>
      <c r="AU2882" s="69"/>
      <c r="AV2882" s="69"/>
      <c r="AW2882" s="69"/>
      <c r="AX2882" s="69"/>
      <c r="AY2882" s="69"/>
      <c r="AZ2882" s="69"/>
      <c r="BA2882" s="69"/>
      <c r="BB2882" s="69"/>
      <c r="BC2882" s="69"/>
      <c r="BD2882" s="69"/>
      <c r="BE2882" s="69"/>
      <c r="BF2882" s="69"/>
      <c r="BG2882" s="69"/>
      <c r="BH2882" s="69"/>
      <c r="BI2882" s="69"/>
      <c r="BJ2882" s="69"/>
      <c r="BK2882" s="69"/>
      <c r="BL2882" s="69"/>
      <c r="BM2882" s="69"/>
      <c r="BN2882" s="69"/>
      <c r="BO2882" s="69"/>
      <c r="BP2882" s="69"/>
      <c r="BQ2882" s="69"/>
      <c r="BR2882" s="69"/>
      <c r="BS2882" s="69"/>
      <c r="BT2882" s="69"/>
      <c r="BU2882" s="69"/>
      <c r="BV2882" s="69"/>
      <c r="BW2882" s="69"/>
      <c r="BX2882" s="69"/>
      <c r="BY2882" s="69"/>
      <c r="BZ2882" s="69"/>
      <c r="CA2882" s="69"/>
      <c r="CB2882" s="69"/>
      <c r="CC2882" s="69"/>
      <c r="CD2882" s="69"/>
      <c r="CE2882" s="69"/>
      <c r="CF2882" s="69"/>
      <c r="CG2882" s="69"/>
      <c r="CH2882" s="69"/>
      <c r="CI2882" s="69"/>
      <c r="CJ2882" s="69"/>
      <c r="CK2882" s="69"/>
      <c r="CL2882" s="69"/>
      <c r="CM2882" s="69"/>
      <c r="CN2882" s="69"/>
      <c r="CO2882" s="69"/>
      <c r="CP2882" s="69"/>
      <c r="CQ2882" s="69"/>
      <c r="CR2882" s="69"/>
      <c r="CS2882" s="69"/>
      <c r="CT2882" s="69"/>
      <c r="CU2882" s="69"/>
      <c r="CV2882" s="69"/>
      <c r="CW2882" s="69"/>
      <c r="CX2882" s="69"/>
      <c r="CY2882" s="69"/>
      <c r="CZ2882" s="69"/>
      <c r="DA2882" s="69"/>
      <c r="DB2882" s="69"/>
      <c r="DC2882" s="69"/>
      <c r="DD2882" s="69"/>
      <c r="DE2882" s="69"/>
      <c r="DF2882" s="69"/>
      <c r="DG2882" s="69"/>
      <c r="DH2882" s="69"/>
      <c r="DI2882" s="69"/>
      <c r="DJ2882" s="69"/>
      <c r="DK2882" s="69"/>
      <c r="DL2882" s="69"/>
      <c r="DM2882" s="69"/>
      <c r="DN2882" s="69"/>
      <c r="DO2882" s="69"/>
      <c r="DP2882" s="69"/>
      <c r="DQ2882" s="69"/>
      <c r="DR2882" s="69"/>
      <c r="DS2882" s="69"/>
      <c r="DT2882" s="69"/>
      <c r="DU2882" s="69"/>
      <c r="DV2882" s="69"/>
      <c r="DW2882" s="69"/>
      <c r="DX2882" s="69"/>
      <c r="DY2882" s="69"/>
      <c r="DZ2882" s="69"/>
      <c r="EA2882" s="69"/>
      <c r="EB2882" s="69"/>
      <c r="EC2882" s="69"/>
      <c r="ED2882" s="69"/>
      <c r="EE2882" s="69"/>
      <c r="EF2882" s="69"/>
      <c r="EG2882" s="69"/>
      <c r="EH2882" s="69"/>
      <c r="EI2882" s="69"/>
      <c r="EJ2882" s="69"/>
      <c r="EK2882" s="69"/>
      <c r="EL2882" s="69"/>
      <c r="EM2882" s="69"/>
      <c r="EN2882" s="69"/>
      <c r="EO2882" s="69"/>
      <c r="EP2882" s="69"/>
      <c r="EQ2882" s="69"/>
      <c r="ER2882" s="69"/>
      <c r="ES2882" s="69"/>
      <c r="ET2882" s="69"/>
      <c r="EU2882" s="69"/>
      <c r="EV2882" s="69"/>
      <c r="EW2882" s="69"/>
      <c r="EX2882" s="69"/>
      <c r="EY2882" s="69"/>
      <c r="EZ2882" s="69"/>
      <c r="FA2882" s="69"/>
      <c r="FB2882" s="69"/>
      <c r="FC2882" s="69"/>
      <c r="FD2882" s="69"/>
      <c r="FE2882" s="69"/>
      <c r="FF2882" s="69"/>
      <c r="FG2882" s="69"/>
      <c r="FH2882" s="69"/>
      <c r="FI2882" s="69"/>
      <c r="FJ2882" s="69"/>
      <c r="FK2882" s="69"/>
      <c r="FL2882" s="69"/>
      <c r="FM2882" s="69"/>
      <c r="FN2882" s="69"/>
      <c r="FO2882" s="69"/>
      <c r="FP2882" s="69"/>
      <c r="FQ2882" s="69"/>
      <c r="FR2882" s="69"/>
      <c r="FS2882" s="69"/>
      <c r="FT2882" s="69"/>
      <c r="FU2882" s="69"/>
      <c r="FV2882" s="69"/>
      <c r="FW2882" s="69"/>
      <c r="FX2882" s="69"/>
      <c r="FY2882" s="69"/>
      <c r="FZ2882" s="69"/>
      <c r="GA2882" s="69"/>
      <c r="GB2882" s="69"/>
      <c r="GC2882" s="69"/>
      <c r="GD2882" s="69"/>
      <c r="GE2882" s="69"/>
      <c r="GF2882" s="69"/>
      <c r="GG2882" s="69"/>
      <c r="GH2882" s="69"/>
      <c r="GI2882" s="69"/>
      <c r="GJ2882" s="69"/>
      <c r="GK2882" s="69"/>
      <c r="GL2882" s="69"/>
      <c r="GM2882" s="69"/>
      <c r="GN2882" s="69"/>
      <c r="GO2882" s="69"/>
      <c r="GP2882" s="69"/>
      <c r="GQ2882" s="69"/>
      <c r="GR2882" s="69"/>
      <c r="GS2882" s="69"/>
      <c r="GT2882" s="69"/>
      <c r="GU2882" s="69"/>
      <c r="GV2882" s="69"/>
      <c r="GW2882" s="69"/>
      <c r="GX2882" s="69"/>
      <c r="GY2882" s="69"/>
      <c r="GZ2882" s="69"/>
      <c r="HA2882" s="69"/>
      <c r="HB2882" s="69"/>
      <c r="HC2882" s="69"/>
      <c r="HD2882" s="69"/>
      <c r="HE2882" s="69"/>
      <c r="HF2882" s="69"/>
      <c r="HG2882" s="69"/>
      <c r="HH2882" s="69"/>
      <c r="HI2882" s="69"/>
      <c r="HJ2882" s="69"/>
      <c r="HK2882" s="69"/>
      <c r="HL2882" s="69"/>
      <c r="HM2882" s="69"/>
      <c r="HN2882" s="69"/>
      <c r="HO2882" s="69"/>
      <c r="HP2882" s="69"/>
      <c r="HQ2882" s="69"/>
      <c r="HR2882" s="69"/>
      <c r="HS2882" s="69"/>
      <c r="HT2882" s="69"/>
      <c r="HU2882" s="69"/>
      <c r="HV2882" s="69"/>
      <c r="HW2882" s="69"/>
      <c r="HX2882" s="69"/>
      <c r="HY2882" s="69"/>
      <c r="HZ2882" s="69"/>
      <c r="IA2882" s="69"/>
      <c r="IB2882" s="69"/>
      <c r="IC2882" s="69"/>
      <c r="ID2882" s="69"/>
      <c r="IE2882" s="69"/>
      <c r="IF2882" s="69"/>
      <c r="IG2882" s="69"/>
      <c r="IH2882" s="69"/>
      <c r="II2882" s="69"/>
      <c r="IJ2882" s="69"/>
      <c r="IK2882" s="69"/>
      <c r="IL2882" s="69"/>
      <c r="IM2882" s="69"/>
      <c r="IN2882" s="69"/>
    </row>
    <row r="2883" spans="1:248" s="70" customFormat="1" ht="15.95" customHeight="1" x14ac:dyDescent="0.2">
      <c r="A2883" s="84"/>
      <c r="B2883" s="49"/>
      <c r="C2883" s="273" t="s">
        <v>1786</v>
      </c>
      <c r="D2883" s="82"/>
      <c r="E2883" s="69"/>
      <c r="F2883" s="69"/>
      <c r="G2883" s="69"/>
      <c r="H2883" s="69"/>
      <c r="I2883" s="69"/>
      <c r="J2883" s="69"/>
      <c r="N2883" s="69"/>
      <c r="O2883" s="69"/>
      <c r="P2883" s="69"/>
      <c r="Q2883" s="69"/>
      <c r="R2883" s="69"/>
      <c r="S2883" s="69"/>
      <c r="T2883" s="69"/>
      <c r="U2883" s="69"/>
      <c r="V2883" s="69"/>
      <c r="W2883" s="69"/>
      <c r="X2883" s="69"/>
      <c r="Y2883" s="69"/>
      <c r="Z2883" s="69"/>
      <c r="AA2883" s="69"/>
      <c r="AB2883" s="69"/>
      <c r="AC2883" s="69"/>
      <c r="AD2883" s="69"/>
      <c r="AE2883" s="69"/>
      <c r="AF2883" s="69"/>
      <c r="AG2883" s="69"/>
      <c r="AH2883" s="69"/>
      <c r="AI2883" s="69"/>
      <c r="AJ2883" s="69"/>
      <c r="AK2883" s="69"/>
      <c r="AL2883" s="69"/>
      <c r="AM2883" s="69"/>
      <c r="AN2883" s="69"/>
      <c r="AO2883" s="69"/>
      <c r="AP2883" s="69"/>
      <c r="AQ2883" s="69"/>
      <c r="AR2883" s="69"/>
      <c r="AS2883" s="69"/>
      <c r="AT2883" s="69"/>
      <c r="AU2883" s="69"/>
      <c r="AV2883" s="69"/>
      <c r="AW2883" s="69"/>
      <c r="AX2883" s="69"/>
      <c r="AY2883" s="69"/>
      <c r="AZ2883" s="69"/>
      <c r="BA2883" s="69"/>
      <c r="BB2883" s="69"/>
      <c r="BC2883" s="69"/>
      <c r="BD2883" s="69"/>
      <c r="BE2883" s="69"/>
      <c r="BF2883" s="69"/>
      <c r="BG2883" s="69"/>
      <c r="BH2883" s="69"/>
      <c r="BI2883" s="69"/>
      <c r="BJ2883" s="69"/>
      <c r="BK2883" s="69"/>
      <c r="BL2883" s="69"/>
      <c r="BM2883" s="69"/>
      <c r="BN2883" s="69"/>
      <c r="BO2883" s="69"/>
      <c r="BP2883" s="69"/>
      <c r="BQ2883" s="69"/>
      <c r="BR2883" s="69"/>
      <c r="BS2883" s="69"/>
      <c r="BT2883" s="69"/>
      <c r="BU2883" s="69"/>
      <c r="BV2883" s="69"/>
      <c r="BW2883" s="69"/>
      <c r="BX2883" s="69"/>
      <c r="BY2883" s="69"/>
      <c r="BZ2883" s="69"/>
      <c r="CA2883" s="69"/>
      <c r="CB2883" s="69"/>
      <c r="CC2883" s="69"/>
      <c r="CD2883" s="69"/>
      <c r="CE2883" s="69"/>
      <c r="CF2883" s="69"/>
      <c r="CG2883" s="69"/>
      <c r="CH2883" s="69"/>
      <c r="CI2883" s="69"/>
      <c r="CJ2883" s="69"/>
      <c r="CK2883" s="69"/>
      <c r="CL2883" s="69"/>
      <c r="CM2883" s="69"/>
      <c r="CN2883" s="69"/>
      <c r="CO2883" s="69"/>
      <c r="CP2883" s="69"/>
      <c r="CQ2883" s="69"/>
      <c r="CR2883" s="69"/>
      <c r="CS2883" s="69"/>
      <c r="CT2883" s="69"/>
      <c r="CU2883" s="69"/>
      <c r="CV2883" s="69"/>
      <c r="CW2883" s="69"/>
      <c r="CX2883" s="69"/>
      <c r="CY2883" s="69"/>
      <c r="CZ2883" s="69"/>
      <c r="DA2883" s="69"/>
      <c r="DB2883" s="69"/>
      <c r="DC2883" s="69"/>
      <c r="DD2883" s="69"/>
      <c r="DE2883" s="69"/>
      <c r="DF2883" s="69"/>
      <c r="DG2883" s="69"/>
      <c r="DH2883" s="69"/>
      <c r="DI2883" s="69"/>
      <c r="DJ2883" s="69"/>
      <c r="DK2883" s="69"/>
      <c r="DL2883" s="69"/>
      <c r="DM2883" s="69"/>
      <c r="DN2883" s="69"/>
      <c r="DO2883" s="69"/>
      <c r="DP2883" s="69"/>
      <c r="DQ2883" s="69"/>
      <c r="DR2883" s="69"/>
      <c r="DS2883" s="69"/>
      <c r="DT2883" s="69"/>
      <c r="DU2883" s="69"/>
      <c r="DV2883" s="69"/>
      <c r="DW2883" s="69"/>
      <c r="DX2883" s="69"/>
      <c r="DY2883" s="69"/>
      <c r="DZ2883" s="69"/>
      <c r="EA2883" s="69"/>
      <c r="EB2883" s="69"/>
      <c r="EC2883" s="69"/>
      <c r="ED2883" s="69"/>
      <c r="EE2883" s="69"/>
      <c r="EF2883" s="69"/>
      <c r="EG2883" s="69"/>
      <c r="EH2883" s="69"/>
      <c r="EI2883" s="69"/>
      <c r="EJ2883" s="69"/>
      <c r="EK2883" s="69"/>
      <c r="EL2883" s="69"/>
      <c r="EM2883" s="69"/>
      <c r="EN2883" s="69"/>
      <c r="EO2883" s="69"/>
      <c r="EP2883" s="69"/>
      <c r="EQ2883" s="69"/>
      <c r="ER2883" s="69"/>
      <c r="ES2883" s="69"/>
      <c r="ET2883" s="69"/>
      <c r="EU2883" s="69"/>
      <c r="EV2883" s="69"/>
      <c r="EW2883" s="69"/>
      <c r="EX2883" s="69"/>
      <c r="EY2883" s="69"/>
      <c r="EZ2883" s="69"/>
      <c r="FA2883" s="69"/>
      <c r="FB2883" s="69"/>
      <c r="FC2883" s="69"/>
      <c r="FD2883" s="69"/>
      <c r="FE2883" s="69"/>
      <c r="FF2883" s="69"/>
      <c r="FG2883" s="69"/>
      <c r="FH2883" s="69"/>
      <c r="FI2883" s="69"/>
      <c r="FJ2883" s="69"/>
      <c r="FK2883" s="69"/>
      <c r="FL2883" s="69"/>
      <c r="FM2883" s="69"/>
      <c r="FN2883" s="69"/>
      <c r="FO2883" s="69"/>
      <c r="FP2883" s="69"/>
      <c r="FQ2883" s="69"/>
      <c r="FR2883" s="69"/>
      <c r="FS2883" s="69"/>
      <c r="FT2883" s="69"/>
      <c r="FU2883" s="69"/>
      <c r="FV2883" s="69"/>
      <c r="FW2883" s="69"/>
      <c r="FX2883" s="69"/>
      <c r="FY2883" s="69"/>
      <c r="FZ2883" s="69"/>
      <c r="GA2883" s="69"/>
      <c r="GB2883" s="69"/>
      <c r="GC2883" s="69"/>
      <c r="GD2883" s="69"/>
      <c r="GE2883" s="69"/>
      <c r="GF2883" s="69"/>
      <c r="GG2883" s="69"/>
      <c r="GH2883" s="69"/>
      <c r="GI2883" s="69"/>
      <c r="GJ2883" s="69"/>
      <c r="GK2883" s="69"/>
      <c r="GL2883" s="69"/>
      <c r="GM2883" s="69"/>
      <c r="GN2883" s="69"/>
      <c r="GO2883" s="69"/>
      <c r="GP2883" s="69"/>
      <c r="GQ2883" s="69"/>
      <c r="GR2883" s="69"/>
      <c r="GS2883" s="69"/>
      <c r="GT2883" s="69"/>
      <c r="GU2883" s="69"/>
      <c r="GV2883" s="69"/>
      <c r="GW2883" s="69"/>
      <c r="GX2883" s="69"/>
      <c r="GY2883" s="69"/>
      <c r="GZ2883" s="69"/>
      <c r="HA2883" s="69"/>
      <c r="HB2883" s="69"/>
      <c r="HC2883" s="69"/>
      <c r="HD2883" s="69"/>
      <c r="HE2883" s="69"/>
      <c r="HF2883" s="69"/>
      <c r="HG2883" s="69"/>
      <c r="HH2883" s="69"/>
      <c r="HI2883" s="69"/>
      <c r="HJ2883" s="69"/>
      <c r="HK2883" s="69"/>
      <c r="HL2883" s="69"/>
      <c r="HM2883" s="69"/>
      <c r="HN2883" s="69"/>
      <c r="HO2883" s="69"/>
      <c r="HP2883" s="69"/>
      <c r="HQ2883" s="69"/>
      <c r="HR2883" s="69"/>
      <c r="HS2883" s="69"/>
      <c r="HT2883" s="69"/>
      <c r="HU2883" s="69"/>
      <c r="HV2883" s="69"/>
      <c r="HW2883" s="69"/>
      <c r="HX2883" s="69"/>
      <c r="HY2883" s="69"/>
      <c r="HZ2883" s="69"/>
      <c r="IA2883" s="69"/>
      <c r="IB2883" s="69"/>
      <c r="IC2883" s="69"/>
      <c r="ID2883" s="69"/>
      <c r="IE2883" s="69"/>
      <c r="IF2883" s="69"/>
      <c r="IG2883" s="69"/>
      <c r="IH2883" s="69"/>
      <c r="II2883" s="69"/>
      <c r="IJ2883" s="69"/>
      <c r="IK2883" s="69"/>
      <c r="IL2883" s="69"/>
      <c r="IM2883" s="69"/>
      <c r="IN2883" s="69"/>
    </row>
    <row r="2884" spans="1:248" s="70" customFormat="1" ht="15.95" customHeight="1" x14ac:dyDescent="0.2">
      <c r="A2884" s="84"/>
      <c r="B2884" s="49"/>
      <c r="C2884" s="273" t="s">
        <v>1787</v>
      </c>
      <c r="D2884" s="82"/>
      <c r="E2884" s="69"/>
      <c r="F2884" s="69"/>
      <c r="G2884" s="69"/>
      <c r="H2884" s="69"/>
      <c r="I2884" s="69"/>
      <c r="J2884" s="69"/>
      <c r="N2884" s="69"/>
      <c r="O2884" s="69"/>
      <c r="P2884" s="69"/>
      <c r="Q2884" s="69"/>
      <c r="R2884" s="69"/>
      <c r="S2884" s="69"/>
      <c r="T2884" s="69"/>
      <c r="U2884" s="69"/>
      <c r="V2884" s="69"/>
      <c r="W2884" s="69"/>
      <c r="X2884" s="69"/>
      <c r="Y2884" s="69"/>
      <c r="Z2884" s="69"/>
      <c r="AA2884" s="69"/>
      <c r="AB2884" s="69"/>
      <c r="AC2884" s="69"/>
      <c r="AD2884" s="69"/>
      <c r="AE2884" s="69"/>
      <c r="AF2884" s="69"/>
      <c r="AG2884" s="69"/>
      <c r="AH2884" s="69"/>
      <c r="AI2884" s="69"/>
      <c r="AJ2884" s="69"/>
      <c r="AK2884" s="69"/>
      <c r="AL2884" s="69"/>
      <c r="AM2884" s="69"/>
      <c r="AN2884" s="69"/>
      <c r="AO2884" s="69"/>
      <c r="AP2884" s="69"/>
      <c r="AQ2884" s="69"/>
      <c r="AR2884" s="69"/>
      <c r="AS2884" s="69"/>
      <c r="AT2884" s="69"/>
      <c r="AU2884" s="69"/>
      <c r="AV2884" s="69"/>
      <c r="AW2884" s="69"/>
      <c r="AX2884" s="69"/>
      <c r="AY2884" s="69"/>
      <c r="AZ2884" s="69"/>
      <c r="BA2884" s="69"/>
      <c r="BB2884" s="69"/>
      <c r="BC2884" s="69"/>
      <c r="BD2884" s="69"/>
      <c r="BE2884" s="69"/>
      <c r="BF2884" s="69"/>
      <c r="BG2884" s="69"/>
      <c r="BH2884" s="69"/>
      <c r="BI2884" s="69"/>
      <c r="BJ2884" s="69"/>
      <c r="BK2884" s="69"/>
      <c r="BL2884" s="69"/>
      <c r="BM2884" s="69"/>
      <c r="BN2884" s="69"/>
      <c r="BO2884" s="69"/>
      <c r="BP2884" s="69"/>
      <c r="BQ2884" s="69"/>
      <c r="BR2884" s="69"/>
      <c r="BS2884" s="69"/>
      <c r="BT2884" s="69"/>
      <c r="BU2884" s="69"/>
      <c r="BV2884" s="69"/>
      <c r="BW2884" s="69"/>
      <c r="BX2884" s="69"/>
      <c r="BY2884" s="69"/>
      <c r="BZ2884" s="69"/>
      <c r="CA2884" s="69"/>
      <c r="CB2884" s="69"/>
      <c r="CC2884" s="69"/>
      <c r="CD2884" s="69"/>
      <c r="CE2884" s="69"/>
      <c r="CF2884" s="69"/>
      <c r="CG2884" s="69"/>
      <c r="CH2884" s="69"/>
      <c r="CI2884" s="69"/>
      <c r="CJ2884" s="69"/>
      <c r="CK2884" s="69"/>
      <c r="CL2884" s="69"/>
      <c r="CM2884" s="69"/>
      <c r="CN2884" s="69"/>
      <c r="CO2884" s="69"/>
      <c r="CP2884" s="69"/>
      <c r="CQ2884" s="69"/>
      <c r="CR2884" s="69"/>
      <c r="CS2884" s="69"/>
      <c r="CT2884" s="69"/>
      <c r="CU2884" s="69"/>
      <c r="CV2884" s="69"/>
      <c r="CW2884" s="69"/>
      <c r="CX2884" s="69"/>
      <c r="CY2884" s="69"/>
      <c r="CZ2884" s="69"/>
      <c r="DA2884" s="69"/>
      <c r="DB2884" s="69"/>
      <c r="DC2884" s="69"/>
      <c r="DD2884" s="69"/>
      <c r="DE2884" s="69"/>
      <c r="DF2884" s="69"/>
      <c r="DG2884" s="69"/>
      <c r="DH2884" s="69"/>
      <c r="DI2884" s="69"/>
      <c r="DJ2884" s="69"/>
      <c r="DK2884" s="69"/>
      <c r="DL2884" s="69"/>
      <c r="DM2884" s="69"/>
      <c r="DN2884" s="69"/>
      <c r="DO2884" s="69"/>
      <c r="DP2884" s="69"/>
      <c r="DQ2884" s="69"/>
      <c r="DR2884" s="69"/>
      <c r="DS2884" s="69"/>
      <c r="DT2884" s="69"/>
      <c r="DU2884" s="69"/>
      <c r="DV2884" s="69"/>
      <c r="DW2884" s="69"/>
      <c r="DX2884" s="69"/>
      <c r="DY2884" s="69"/>
      <c r="DZ2884" s="69"/>
      <c r="EA2884" s="69"/>
      <c r="EB2884" s="69"/>
      <c r="EC2884" s="69"/>
      <c r="ED2884" s="69"/>
      <c r="EE2884" s="69"/>
      <c r="EF2884" s="69"/>
      <c r="EG2884" s="69"/>
      <c r="EH2884" s="69"/>
      <c r="EI2884" s="69"/>
      <c r="EJ2884" s="69"/>
      <c r="EK2884" s="69"/>
      <c r="EL2884" s="69"/>
      <c r="EM2884" s="69"/>
      <c r="EN2884" s="69"/>
      <c r="EO2884" s="69"/>
      <c r="EP2884" s="69"/>
      <c r="EQ2884" s="69"/>
      <c r="ER2884" s="69"/>
      <c r="ES2884" s="69"/>
      <c r="ET2884" s="69"/>
      <c r="EU2884" s="69"/>
      <c r="EV2884" s="69"/>
      <c r="EW2884" s="69"/>
      <c r="EX2884" s="69"/>
      <c r="EY2884" s="69"/>
      <c r="EZ2884" s="69"/>
      <c r="FA2884" s="69"/>
      <c r="FB2884" s="69"/>
      <c r="FC2884" s="69"/>
      <c r="FD2884" s="69"/>
      <c r="FE2884" s="69"/>
      <c r="FF2884" s="69"/>
      <c r="FG2884" s="69"/>
      <c r="FH2884" s="69"/>
      <c r="FI2884" s="69"/>
      <c r="FJ2884" s="69"/>
      <c r="FK2884" s="69"/>
      <c r="FL2884" s="69"/>
      <c r="FM2884" s="69"/>
      <c r="FN2884" s="69"/>
      <c r="FO2884" s="69"/>
      <c r="FP2884" s="69"/>
      <c r="FQ2884" s="69"/>
      <c r="FR2884" s="69"/>
      <c r="FS2884" s="69"/>
      <c r="FT2884" s="69"/>
      <c r="FU2884" s="69"/>
      <c r="FV2884" s="69"/>
      <c r="FW2884" s="69"/>
      <c r="FX2884" s="69"/>
      <c r="FY2884" s="69"/>
      <c r="FZ2884" s="69"/>
      <c r="GA2884" s="69"/>
      <c r="GB2884" s="69"/>
      <c r="GC2884" s="69"/>
      <c r="GD2884" s="69"/>
      <c r="GE2884" s="69"/>
      <c r="GF2884" s="69"/>
      <c r="GG2884" s="69"/>
      <c r="GH2884" s="69"/>
      <c r="GI2884" s="69"/>
      <c r="GJ2884" s="69"/>
      <c r="GK2884" s="69"/>
      <c r="GL2884" s="69"/>
      <c r="GM2884" s="69"/>
      <c r="GN2884" s="69"/>
      <c r="GO2884" s="69"/>
      <c r="GP2884" s="69"/>
      <c r="GQ2884" s="69"/>
      <c r="GR2884" s="69"/>
      <c r="GS2884" s="69"/>
      <c r="GT2884" s="69"/>
      <c r="GU2884" s="69"/>
      <c r="GV2884" s="69"/>
      <c r="GW2884" s="69"/>
      <c r="GX2884" s="69"/>
      <c r="GY2884" s="69"/>
      <c r="GZ2884" s="69"/>
      <c r="HA2884" s="69"/>
      <c r="HB2884" s="69"/>
      <c r="HC2884" s="69"/>
      <c r="HD2884" s="69"/>
      <c r="HE2884" s="69"/>
      <c r="HF2884" s="69"/>
      <c r="HG2884" s="69"/>
      <c r="HH2884" s="69"/>
      <c r="HI2884" s="69"/>
      <c r="HJ2884" s="69"/>
      <c r="HK2884" s="69"/>
      <c r="HL2884" s="69"/>
      <c r="HM2884" s="69"/>
      <c r="HN2884" s="69"/>
      <c r="HO2884" s="69"/>
      <c r="HP2884" s="69"/>
      <c r="HQ2884" s="69"/>
      <c r="HR2884" s="69"/>
      <c r="HS2884" s="69"/>
      <c r="HT2884" s="69"/>
      <c r="HU2884" s="69"/>
      <c r="HV2884" s="69"/>
      <c r="HW2884" s="69"/>
      <c r="HX2884" s="69"/>
      <c r="HY2884" s="69"/>
      <c r="HZ2884" s="69"/>
      <c r="IA2884" s="69"/>
      <c r="IB2884" s="69"/>
      <c r="IC2884" s="69"/>
      <c r="ID2884" s="69"/>
      <c r="IE2884" s="69"/>
      <c r="IF2884" s="69"/>
      <c r="IG2884" s="69"/>
      <c r="IH2884" s="69"/>
      <c r="II2884" s="69"/>
      <c r="IJ2884" s="69"/>
      <c r="IK2884" s="69"/>
      <c r="IL2884" s="69"/>
      <c r="IM2884" s="69"/>
      <c r="IN2884" s="69"/>
    </row>
    <row r="2885" spans="1:248" s="70" customFormat="1" ht="15.95" customHeight="1" x14ac:dyDescent="0.2">
      <c r="A2885" s="2"/>
      <c r="B2885" s="54"/>
      <c r="C2885" s="55" t="s">
        <v>1788</v>
      </c>
      <c r="D2885" s="79"/>
      <c r="E2885" s="69"/>
      <c r="F2885" s="69"/>
      <c r="G2885" s="69"/>
      <c r="H2885" s="69"/>
      <c r="I2885" s="69"/>
      <c r="J2885" s="69"/>
      <c r="N2885" s="69"/>
      <c r="O2885" s="69"/>
      <c r="P2885" s="69"/>
      <c r="Q2885" s="69"/>
      <c r="R2885" s="69"/>
      <c r="S2885" s="69"/>
      <c r="T2885" s="69"/>
      <c r="U2885" s="69"/>
      <c r="V2885" s="69"/>
      <c r="W2885" s="69"/>
      <c r="X2885" s="69"/>
      <c r="Y2885" s="69"/>
      <c r="Z2885" s="69"/>
      <c r="AA2885" s="69"/>
      <c r="AB2885" s="69"/>
      <c r="AC2885" s="69"/>
      <c r="AD2885" s="69"/>
      <c r="AE2885" s="69"/>
      <c r="AF2885" s="69"/>
      <c r="AG2885" s="69"/>
      <c r="AH2885" s="69"/>
      <c r="AI2885" s="69"/>
      <c r="AJ2885" s="69"/>
      <c r="AK2885" s="69"/>
      <c r="AL2885" s="69"/>
      <c r="AM2885" s="69"/>
      <c r="AN2885" s="69"/>
      <c r="AO2885" s="69"/>
      <c r="AP2885" s="69"/>
      <c r="AQ2885" s="69"/>
      <c r="AR2885" s="69"/>
      <c r="AS2885" s="69"/>
      <c r="AT2885" s="69"/>
      <c r="AU2885" s="69"/>
      <c r="AV2885" s="69"/>
      <c r="AW2885" s="69"/>
      <c r="AX2885" s="69"/>
      <c r="AY2885" s="69"/>
      <c r="AZ2885" s="69"/>
      <c r="BA2885" s="69"/>
      <c r="BB2885" s="69"/>
      <c r="BC2885" s="69"/>
      <c r="BD2885" s="69"/>
      <c r="BE2885" s="69"/>
      <c r="BF2885" s="69"/>
      <c r="BG2885" s="69"/>
      <c r="BH2885" s="69"/>
      <c r="BI2885" s="69"/>
      <c r="BJ2885" s="69"/>
      <c r="BK2885" s="69"/>
      <c r="BL2885" s="69"/>
      <c r="BM2885" s="69"/>
      <c r="BN2885" s="69"/>
      <c r="BO2885" s="69"/>
      <c r="BP2885" s="69"/>
      <c r="BQ2885" s="69"/>
      <c r="BR2885" s="69"/>
      <c r="BS2885" s="69"/>
      <c r="BT2885" s="69"/>
      <c r="BU2885" s="69"/>
      <c r="BV2885" s="69"/>
      <c r="BW2885" s="69"/>
      <c r="BX2885" s="69"/>
      <c r="BY2885" s="69"/>
      <c r="BZ2885" s="69"/>
      <c r="CA2885" s="69"/>
      <c r="CB2885" s="69"/>
      <c r="CC2885" s="69"/>
      <c r="CD2885" s="69"/>
      <c r="CE2885" s="69"/>
      <c r="CF2885" s="69"/>
      <c r="CG2885" s="69"/>
      <c r="CH2885" s="69"/>
      <c r="CI2885" s="69"/>
      <c r="CJ2885" s="69"/>
      <c r="CK2885" s="69"/>
      <c r="CL2885" s="69"/>
      <c r="CM2885" s="69"/>
      <c r="CN2885" s="69"/>
      <c r="CO2885" s="69"/>
      <c r="CP2885" s="69"/>
      <c r="CQ2885" s="69"/>
      <c r="CR2885" s="69"/>
      <c r="CS2885" s="69"/>
      <c r="CT2885" s="69"/>
      <c r="CU2885" s="69"/>
      <c r="CV2885" s="69"/>
      <c r="CW2885" s="69"/>
      <c r="CX2885" s="69"/>
      <c r="CY2885" s="69"/>
      <c r="CZ2885" s="69"/>
      <c r="DA2885" s="69"/>
      <c r="DB2885" s="69"/>
      <c r="DC2885" s="69"/>
      <c r="DD2885" s="69"/>
      <c r="DE2885" s="69"/>
      <c r="DF2885" s="69"/>
      <c r="DG2885" s="69"/>
      <c r="DH2885" s="69"/>
      <c r="DI2885" s="69"/>
      <c r="DJ2885" s="69"/>
      <c r="DK2885" s="69"/>
      <c r="DL2885" s="69"/>
      <c r="DM2885" s="69"/>
      <c r="DN2885" s="69"/>
      <c r="DO2885" s="69"/>
      <c r="DP2885" s="69"/>
      <c r="DQ2885" s="69"/>
      <c r="DR2885" s="69"/>
      <c r="DS2885" s="69"/>
      <c r="DT2885" s="69"/>
      <c r="DU2885" s="69"/>
      <c r="DV2885" s="69"/>
      <c r="DW2885" s="69"/>
      <c r="DX2885" s="69"/>
      <c r="DY2885" s="69"/>
      <c r="DZ2885" s="69"/>
      <c r="EA2885" s="69"/>
      <c r="EB2885" s="69"/>
      <c r="EC2885" s="69"/>
      <c r="ED2885" s="69"/>
      <c r="EE2885" s="69"/>
      <c r="EF2885" s="69"/>
      <c r="EG2885" s="69"/>
      <c r="EH2885" s="69"/>
      <c r="EI2885" s="69"/>
      <c r="EJ2885" s="69"/>
      <c r="EK2885" s="69"/>
      <c r="EL2885" s="69"/>
      <c r="EM2885" s="69"/>
      <c r="EN2885" s="69"/>
      <c r="EO2885" s="69"/>
      <c r="EP2885" s="69"/>
      <c r="EQ2885" s="69"/>
      <c r="ER2885" s="69"/>
      <c r="ES2885" s="69"/>
      <c r="ET2885" s="69"/>
      <c r="EU2885" s="69"/>
      <c r="EV2885" s="69"/>
      <c r="EW2885" s="69"/>
      <c r="EX2885" s="69"/>
      <c r="EY2885" s="69"/>
      <c r="EZ2885" s="69"/>
      <c r="FA2885" s="69"/>
      <c r="FB2885" s="69"/>
      <c r="FC2885" s="69"/>
      <c r="FD2885" s="69"/>
      <c r="FE2885" s="69"/>
      <c r="FF2885" s="69"/>
      <c r="FG2885" s="69"/>
      <c r="FH2885" s="69"/>
      <c r="FI2885" s="69"/>
      <c r="FJ2885" s="69"/>
      <c r="FK2885" s="69"/>
      <c r="FL2885" s="69"/>
      <c r="FM2885" s="69"/>
      <c r="FN2885" s="69"/>
      <c r="FO2885" s="69"/>
      <c r="FP2885" s="69"/>
      <c r="FQ2885" s="69"/>
      <c r="FR2885" s="69"/>
      <c r="FS2885" s="69"/>
      <c r="FT2885" s="69"/>
      <c r="FU2885" s="69"/>
      <c r="FV2885" s="69"/>
      <c r="FW2885" s="69"/>
      <c r="FX2885" s="69"/>
      <c r="FY2885" s="69"/>
      <c r="FZ2885" s="69"/>
      <c r="GA2885" s="69"/>
      <c r="GB2885" s="69"/>
      <c r="GC2885" s="69"/>
      <c r="GD2885" s="69"/>
      <c r="GE2885" s="69"/>
      <c r="GF2885" s="69"/>
      <c r="GG2885" s="69"/>
      <c r="GH2885" s="69"/>
      <c r="GI2885" s="69"/>
      <c r="GJ2885" s="69"/>
      <c r="GK2885" s="69"/>
      <c r="GL2885" s="69"/>
      <c r="GM2885" s="69"/>
      <c r="GN2885" s="69"/>
      <c r="GO2885" s="69"/>
      <c r="GP2885" s="69"/>
      <c r="GQ2885" s="69"/>
      <c r="GR2885" s="69"/>
      <c r="GS2885" s="69"/>
      <c r="GT2885" s="69"/>
      <c r="GU2885" s="69"/>
      <c r="GV2885" s="69"/>
      <c r="GW2885" s="69"/>
      <c r="GX2885" s="69"/>
      <c r="GY2885" s="69"/>
      <c r="GZ2885" s="69"/>
      <c r="HA2885" s="69"/>
      <c r="HB2885" s="69"/>
      <c r="HC2885" s="69"/>
      <c r="HD2885" s="69"/>
      <c r="HE2885" s="69"/>
      <c r="HF2885" s="69"/>
      <c r="HG2885" s="69"/>
      <c r="HH2885" s="69"/>
      <c r="HI2885" s="69"/>
      <c r="HJ2885" s="69"/>
      <c r="HK2885" s="69"/>
      <c r="HL2885" s="69"/>
      <c r="HM2885" s="69"/>
      <c r="HN2885" s="69"/>
      <c r="HO2885" s="69"/>
      <c r="HP2885" s="69"/>
      <c r="HQ2885" s="69"/>
      <c r="HR2885" s="69"/>
      <c r="HS2885" s="69"/>
      <c r="HT2885" s="69"/>
      <c r="HU2885" s="69"/>
      <c r="HV2885" s="69"/>
      <c r="HW2885" s="69"/>
      <c r="HX2885" s="69"/>
      <c r="HY2885" s="69"/>
      <c r="HZ2885" s="69"/>
      <c r="IA2885" s="69"/>
      <c r="IB2885" s="69"/>
      <c r="IC2885" s="69"/>
      <c r="ID2885" s="69"/>
      <c r="IE2885" s="69"/>
      <c r="IF2885" s="69"/>
      <c r="IG2885" s="69"/>
      <c r="IH2885" s="69"/>
      <c r="II2885" s="69"/>
      <c r="IJ2885" s="69"/>
      <c r="IK2885" s="69"/>
      <c r="IL2885" s="69"/>
      <c r="IM2885" s="69"/>
      <c r="IN2885" s="69"/>
    </row>
    <row r="2886" spans="1:248" s="70" customFormat="1" ht="15.95" customHeight="1" x14ac:dyDescent="0.2">
      <c r="A2886" s="37"/>
      <c r="B2886" s="36"/>
      <c r="C2886" s="56" t="s">
        <v>1789</v>
      </c>
      <c r="D2886" s="327"/>
      <c r="E2886" s="69"/>
      <c r="F2886" s="69"/>
      <c r="G2886" s="69"/>
      <c r="H2886" s="69"/>
      <c r="I2886" s="69"/>
      <c r="J2886" s="69"/>
      <c r="N2886" s="69"/>
      <c r="O2886" s="69"/>
      <c r="P2886" s="69"/>
      <c r="Q2886" s="69"/>
      <c r="R2886" s="69"/>
      <c r="S2886" s="69"/>
      <c r="T2886" s="69"/>
      <c r="U2886" s="69"/>
      <c r="V2886" s="69"/>
      <c r="W2886" s="69"/>
      <c r="X2886" s="69"/>
      <c r="Y2886" s="69"/>
      <c r="Z2886" s="69"/>
      <c r="AA2886" s="69"/>
      <c r="AB2886" s="69"/>
      <c r="AC2886" s="69"/>
      <c r="AD2886" s="69"/>
      <c r="AE2886" s="69"/>
      <c r="AF2886" s="69"/>
      <c r="AG2886" s="69"/>
      <c r="AH2886" s="69"/>
      <c r="AI2886" s="69"/>
      <c r="AJ2886" s="69"/>
      <c r="AK2886" s="69"/>
      <c r="AL2886" s="69"/>
      <c r="AM2886" s="69"/>
      <c r="AN2886" s="69"/>
      <c r="AO2886" s="69"/>
      <c r="AP2886" s="69"/>
      <c r="AQ2886" s="69"/>
      <c r="AR2886" s="69"/>
      <c r="AS2886" s="69"/>
      <c r="AT2886" s="69"/>
      <c r="AU2886" s="69"/>
      <c r="AV2886" s="69"/>
      <c r="AW2886" s="69"/>
      <c r="AX2886" s="69"/>
      <c r="AY2886" s="69"/>
      <c r="AZ2886" s="69"/>
      <c r="BA2886" s="69"/>
      <c r="BB2886" s="69"/>
      <c r="BC2886" s="69"/>
      <c r="BD2886" s="69"/>
      <c r="BE2886" s="69"/>
      <c r="BF2886" s="69"/>
      <c r="BG2886" s="69"/>
      <c r="BH2886" s="69"/>
      <c r="BI2886" s="69"/>
      <c r="BJ2886" s="69"/>
      <c r="BK2886" s="69"/>
      <c r="BL2886" s="69"/>
      <c r="BM2886" s="69"/>
      <c r="BN2886" s="69"/>
      <c r="BO2886" s="69"/>
      <c r="BP2886" s="69"/>
      <c r="BQ2886" s="69"/>
      <c r="BR2886" s="69"/>
      <c r="BS2886" s="69"/>
      <c r="BT2886" s="69"/>
      <c r="BU2886" s="69"/>
      <c r="BV2886" s="69"/>
      <c r="BW2886" s="69"/>
      <c r="BX2886" s="69"/>
      <c r="BY2886" s="69"/>
      <c r="BZ2886" s="69"/>
      <c r="CA2886" s="69"/>
      <c r="CB2886" s="69"/>
      <c r="CC2886" s="69"/>
      <c r="CD2886" s="69"/>
      <c r="CE2886" s="69"/>
      <c r="CF2886" s="69"/>
      <c r="CG2886" s="69"/>
      <c r="CH2886" s="69"/>
      <c r="CI2886" s="69"/>
      <c r="CJ2886" s="69"/>
      <c r="CK2886" s="69"/>
      <c r="CL2886" s="69"/>
      <c r="CM2886" s="69"/>
      <c r="CN2886" s="69"/>
      <c r="CO2886" s="69"/>
      <c r="CP2886" s="69"/>
      <c r="CQ2886" s="69"/>
      <c r="CR2886" s="69"/>
      <c r="CS2886" s="69"/>
      <c r="CT2886" s="69"/>
      <c r="CU2886" s="69"/>
      <c r="CV2886" s="69"/>
      <c r="CW2886" s="69"/>
      <c r="CX2886" s="69"/>
      <c r="CY2886" s="69"/>
      <c r="CZ2886" s="69"/>
      <c r="DA2886" s="69"/>
      <c r="DB2886" s="69"/>
      <c r="DC2886" s="69"/>
      <c r="DD2886" s="69"/>
      <c r="DE2886" s="69"/>
      <c r="DF2886" s="69"/>
      <c r="DG2886" s="69"/>
      <c r="DH2886" s="69"/>
      <c r="DI2886" s="69"/>
      <c r="DJ2886" s="69"/>
      <c r="DK2886" s="69"/>
      <c r="DL2886" s="69"/>
      <c r="DM2886" s="69"/>
      <c r="DN2886" s="69"/>
      <c r="DO2886" s="69"/>
      <c r="DP2886" s="69"/>
      <c r="DQ2886" s="69"/>
      <c r="DR2886" s="69"/>
      <c r="DS2886" s="69"/>
      <c r="DT2886" s="69"/>
      <c r="DU2886" s="69"/>
      <c r="DV2886" s="69"/>
      <c r="DW2886" s="69"/>
      <c r="DX2886" s="69"/>
      <c r="DY2886" s="69"/>
      <c r="DZ2886" s="69"/>
      <c r="EA2886" s="69"/>
      <c r="EB2886" s="69"/>
      <c r="EC2886" s="69"/>
      <c r="ED2886" s="69"/>
      <c r="EE2886" s="69"/>
      <c r="EF2886" s="69"/>
      <c r="EG2886" s="69"/>
      <c r="EH2886" s="69"/>
      <c r="EI2886" s="69"/>
      <c r="EJ2886" s="69"/>
      <c r="EK2886" s="69"/>
      <c r="EL2886" s="69"/>
      <c r="EM2886" s="69"/>
      <c r="EN2886" s="69"/>
      <c r="EO2886" s="69"/>
      <c r="EP2886" s="69"/>
      <c r="EQ2886" s="69"/>
      <c r="ER2886" s="69"/>
      <c r="ES2886" s="69"/>
      <c r="ET2886" s="69"/>
      <c r="EU2886" s="69"/>
      <c r="EV2886" s="69"/>
      <c r="EW2886" s="69"/>
      <c r="EX2886" s="69"/>
      <c r="EY2886" s="69"/>
      <c r="EZ2886" s="69"/>
      <c r="FA2886" s="69"/>
      <c r="FB2886" s="69"/>
      <c r="FC2886" s="69"/>
      <c r="FD2886" s="69"/>
      <c r="FE2886" s="69"/>
      <c r="FF2886" s="69"/>
      <c r="FG2886" s="69"/>
      <c r="FH2886" s="69"/>
      <c r="FI2886" s="69"/>
      <c r="FJ2886" s="69"/>
      <c r="FK2886" s="69"/>
      <c r="FL2886" s="69"/>
      <c r="FM2886" s="69"/>
      <c r="FN2886" s="69"/>
      <c r="FO2886" s="69"/>
      <c r="FP2886" s="69"/>
      <c r="FQ2886" s="69"/>
      <c r="FR2886" s="69"/>
      <c r="FS2886" s="69"/>
      <c r="FT2886" s="69"/>
      <c r="FU2886" s="69"/>
      <c r="FV2886" s="69"/>
      <c r="FW2886" s="69"/>
      <c r="FX2886" s="69"/>
      <c r="FY2886" s="69"/>
      <c r="FZ2886" s="69"/>
      <c r="GA2886" s="69"/>
      <c r="GB2886" s="69"/>
      <c r="GC2886" s="69"/>
      <c r="GD2886" s="69"/>
      <c r="GE2886" s="69"/>
      <c r="GF2886" s="69"/>
      <c r="GG2886" s="69"/>
      <c r="GH2886" s="69"/>
      <c r="GI2886" s="69"/>
      <c r="GJ2886" s="69"/>
      <c r="GK2886" s="69"/>
      <c r="GL2886" s="69"/>
      <c r="GM2886" s="69"/>
      <c r="GN2886" s="69"/>
      <c r="GO2886" s="69"/>
      <c r="GP2886" s="69"/>
      <c r="GQ2886" s="69"/>
      <c r="GR2886" s="69"/>
      <c r="GS2886" s="69"/>
      <c r="GT2886" s="69"/>
      <c r="GU2886" s="69"/>
      <c r="GV2886" s="69"/>
      <c r="GW2886" s="69"/>
      <c r="GX2886" s="69"/>
      <c r="GY2886" s="69"/>
      <c r="GZ2886" s="69"/>
      <c r="HA2886" s="69"/>
      <c r="HB2886" s="69"/>
      <c r="HC2886" s="69"/>
      <c r="HD2886" s="69"/>
      <c r="HE2886" s="69"/>
      <c r="HF2886" s="69"/>
      <c r="HG2886" s="69"/>
      <c r="HH2886" s="69"/>
      <c r="HI2886" s="69"/>
      <c r="HJ2886" s="69"/>
      <c r="HK2886" s="69"/>
      <c r="HL2886" s="69"/>
      <c r="HM2886" s="69"/>
      <c r="HN2886" s="69"/>
      <c r="HO2886" s="69"/>
      <c r="HP2886" s="69"/>
      <c r="HQ2886" s="69"/>
      <c r="HR2886" s="69"/>
      <c r="HS2886" s="69"/>
      <c r="HT2886" s="69"/>
      <c r="HU2886" s="69"/>
      <c r="HV2886" s="69"/>
      <c r="HW2886" s="69"/>
      <c r="HX2886" s="69"/>
      <c r="HY2886" s="69"/>
      <c r="HZ2886" s="69"/>
      <c r="IA2886" s="69"/>
      <c r="IB2886" s="69"/>
      <c r="IC2886" s="69"/>
      <c r="ID2886" s="69"/>
      <c r="IE2886" s="69"/>
      <c r="IF2886" s="69"/>
      <c r="IG2886" s="69"/>
      <c r="IH2886" s="69"/>
      <c r="II2886" s="69"/>
      <c r="IJ2886" s="69"/>
      <c r="IK2886" s="69"/>
      <c r="IL2886" s="69"/>
      <c r="IM2886" s="69"/>
      <c r="IN2886" s="69"/>
    </row>
    <row r="2887" spans="1:248" s="70" customFormat="1" ht="15.95" customHeight="1" x14ac:dyDescent="0.2">
      <c r="A2887" s="25" t="s">
        <v>1790</v>
      </c>
      <c r="B2887" s="83">
        <v>52560</v>
      </c>
      <c r="C2887" s="27" t="s">
        <v>1791</v>
      </c>
      <c r="D2887" s="319">
        <v>7500</v>
      </c>
      <c r="E2887" s="69"/>
      <c r="F2887" s="69"/>
      <c r="G2887" s="69"/>
      <c r="H2887" s="69"/>
      <c r="I2887" s="69"/>
      <c r="J2887" s="69"/>
      <c r="N2887" s="69"/>
      <c r="O2887" s="69"/>
      <c r="P2887" s="69"/>
      <c r="Q2887" s="69"/>
      <c r="R2887" s="69"/>
      <c r="S2887" s="69"/>
      <c r="T2887" s="69"/>
      <c r="U2887" s="69"/>
      <c r="V2887" s="69"/>
      <c r="W2887" s="69"/>
      <c r="X2887" s="69"/>
      <c r="Y2887" s="69"/>
      <c r="Z2887" s="69"/>
      <c r="AA2887" s="69"/>
      <c r="AB2887" s="69"/>
      <c r="AC2887" s="69"/>
      <c r="AD2887" s="69"/>
      <c r="AE2887" s="69"/>
      <c r="AF2887" s="69"/>
      <c r="AG2887" s="69"/>
      <c r="AH2887" s="69"/>
      <c r="AI2887" s="69"/>
      <c r="AJ2887" s="69"/>
      <c r="AK2887" s="69"/>
      <c r="AL2887" s="69"/>
      <c r="AM2887" s="69"/>
      <c r="AN2887" s="69"/>
      <c r="AO2887" s="69"/>
      <c r="AP2887" s="69"/>
      <c r="AQ2887" s="69"/>
      <c r="AR2887" s="69"/>
      <c r="AS2887" s="69"/>
      <c r="AT2887" s="69"/>
      <c r="AU2887" s="69"/>
      <c r="AV2887" s="69"/>
      <c r="AW2887" s="69"/>
      <c r="AX2887" s="69"/>
      <c r="AY2887" s="69"/>
      <c r="AZ2887" s="69"/>
      <c r="BA2887" s="69"/>
      <c r="BB2887" s="69"/>
      <c r="BC2887" s="69"/>
      <c r="BD2887" s="69"/>
      <c r="BE2887" s="69"/>
      <c r="BF2887" s="69"/>
      <c r="BG2887" s="69"/>
      <c r="BH2887" s="69"/>
      <c r="BI2887" s="69"/>
      <c r="BJ2887" s="69"/>
      <c r="BK2887" s="69"/>
      <c r="BL2887" s="69"/>
      <c r="BM2887" s="69"/>
      <c r="BN2887" s="69"/>
      <c r="BO2887" s="69"/>
      <c r="BP2887" s="69"/>
      <c r="BQ2887" s="69"/>
      <c r="BR2887" s="69"/>
      <c r="BS2887" s="69"/>
      <c r="BT2887" s="69"/>
      <c r="BU2887" s="69"/>
      <c r="BV2887" s="69"/>
      <c r="BW2887" s="69"/>
      <c r="BX2887" s="69"/>
      <c r="BY2887" s="69"/>
      <c r="BZ2887" s="69"/>
      <c r="CA2887" s="69"/>
      <c r="CB2887" s="69"/>
      <c r="CC2887" s="69"/>
      <c r="CD2887" s="69"/>
      <c r="CE2887" s="69"/>
      <c r="CF2887" s="69"/>
      <c r="CG2887" s="69"/>
      <c r="CH2887" s="69"/>
      <c r="CI2887" s="69"/>
      <c r="CJ2887" s="69"/>
      <c r="CK2887" s="69"/>
      <c r="CL2887" s="69"/>
      <c r="CM2887" s="69"/>
      <c r="CN2887" s="69"/>
      <c r="CO2887" s="69"/>
      <c r="CP2887" s="69"/>
      <c r="CQ2887" s="69"/>
      <c r="CR2887" s="69"/>
      <c r="CS2887" s="69"/>
      <c r="CT2887" s="69"/>
      <c r="CU2887" s="69"/>
      <c r="CV2887" s="69"/>
      <c r="CW2887" s="69"/>
      <c r="CX2887" s="69"/>
      <c r="CY2887" s="69"/>
      <c r="CZ2887" s="69"/>
      <c r="DA2887" s="69"/>
      <c r="DB2887" s="69"/>
      <c r="DC2887" s="69"/>
      <c r="DD2887" s="69"/>
      <c r="DE2887" s="69"/>
      <c r="DF2887" s="69"/>
      <c r="DG2887" s="69"/>
      <c r="DH2887" s="69"/>
      <c r="DI2887" s="69"/>
      <c r="DJ2887" s="69"/>
      <c r="DK2887" s="69"/>
      <c r="DL2887" s="69"/>
      <c r="DM2887" s="69"/>
      <c r="DN2887" s="69"/>
      <c r="DO2887" s="69"/>
      <c r="DP2887" s="69"/>
      <c r="DQ2887" s="69"/>
      <c r="DR2887" s="69"/>
      <c r="DS2887" s="69"/>
      <c r="DT2887" s="69"/>
      <c r="DU2887" s="69"/>
      <c r="DV2887" s="69"/>
      <c r="DW2887" s="69"/>
      <c r="DX2887" s="69"/>
      <c r="DY2887" s="69"/>
      <c r="DZ2887" s="69"/>
      <c r="EA2887" s="69"/>
      <c r="EB2887" s="69"/>
      <c r="EC2887" s="69"/>
      <c r="ED2887" s="69"/>
      <c r="EE2887" s="69"/>
      <c r="EF2887" s="69"/>
      <c r="EG2887" s="69"/>
      <c r="EH2887" s="69"/>
      <c r="EI2887" s="69"/>
      <c r="EJ2887" s="69"/>
      <c r="EK2887" s="69"/>
      <c r="EL2887" s="69"/>
      <c r="EM2887" s="69"/>
      <c r="EN2887" s="69"/>
      <c r="EO2887" s="69"/>
      <c r="EP2887" s="69"/>
      <c r="EQ2887" s="69"/>
      <c r="ER2887" s="69"/>
      <c r="ES2887" s="69"/>
      <c r="ET2887" s="69"/>
      <c r="EU2887" s="69"/>
      <c r="EV2887" s="69"/>
      <c r="EW2887" s="69"/>
      <c r="EX2887" s="69"/>
      <c r="EY2887" s="69"/>
      <c r="EZ2887" s="69"/>
      <c r="FA2887" s="69"/>
      <c r="FB2887" s="69"/>
      <c r="FC2887" s="69"/>
      <c r="FD2887" s="69"/>
      <c r="FE2887" s="69"/>
      <c r="FF2887" s="69"/>
      <c r="FG2887" s="69"/>
      <c r="FH2887" s="69"/>
      <c r="FI2887" s="69"/>
      <c r="FJ2887" s="69"/>
      <c r="FK2887" s="69"/>
      <c r="FL2887" s="69"/>
      <c r="FM2887" s="69"/>
      <c r="FN2887" s="69"/>
      <c r="FO2887" s="69"/>
      <c r="FP2887" s="69"/>
      <c r="FQ2887" s="69"/>
      <c r="FR2887" s="69"/>
      <c r="FS2887" s="69"/>
      <c r="FT2887" s="69"/>
      <c r="FU2887" s="69"/>
      <c r="FV2887" s="69"/>
      <c r="FW2887" s="69"/>
      <c r="FX2887" s="69"/>
      <c r="FY2887" s="69"/>
      <c r="FZ2887" s="69"/>
      <c r="GA2887" s="69"/>
      <c r="GB2887" s="69"/>
      <c r="GC2887" s="69"/>
      <c r="GD2887" s="69"/>
      <c r="GE2887" s="69"/>
      <c r="GF2887" s="69"/>
      <c r="GG2887" s="69"/>
      <c r="GH2887" s="69"/>
      <c r="GI2887" s="69"/>
      <c r="GJ2887" s="69"/>
      <c r="GK2887" s="69"/>
      <c r="GL2887" s="69"/>
      <c r="GM2887" s="69"/>
      <c r="GN2887" s="69"/>
      <c r="GO2887" s="69"/>
      <c r="GP2887" s="69"/>
      <c r="GQ2887" s="69"/>
      <c r="GR2887" s="69"/>
      <c r="GS2887" s="69"/>
      <c r="GT2887" s="69"/>
      <c r="GU2887" s="69"/>
      <c r="GV2887" s="69"/>
      <c r="GW2887" s="69"/>
      <c r="GX2887" s="69"/>
      <c r="GY2887" s="69"/>
      <c r="GZ2887" s="69"/>
      <c r="HA2887" s="69"/>
      <c r="HB2887" s="69"/>
      <c r="HC2887" s="69"/>
      <c r="HD2887" s="69"/>
      <c r="HE2887" s="69"/>
      <c r="HF2887" s="69"/>
      <c r="HG2887" s="69"/>
      <c r="HH2887" s="69"/>
      <c r="HI2887" s="69"/>
      <c r="HJ2887" s="69"/>
      <c r="HK2887" s="69"/>
      <c r="HL2887" s="69"/>
      <c r="HM2887" s="69"/>
      <c r="HN2887" s="69"/>
      <c r="HO2887" s="69"/>
      <c r="HP2887" s="69"/>
      <c r="HQ2887" s="69"/>
      <c r="HR2887" s="69"/>
      <c r="HS2887" s="69"/>
      <c r="HT2887" s="69"/>
      <c r="HU2887" s="69"/>
      <c r="HV2887" s="69"/>
      <c r="HW2887" s="69"/>
      <c r="HX2887" s="69"/>
      <c r="HY2887" s="69"/>
      <c r="HZ2887" s="69"/>
      <c r="IA2887" s="69"/>
      <c r="IB2887" s="69"/>
      <c r="IC2887" s="69"/>
      <c r="ID2887" s="69"/>
      <c r="IE2887" s="69"/>
      <c r="IF2887" s="69"/>
      <c r="IG2887" s="69"/>
      <c r="IH2887" s="69"/>
      <c r="II2887" s="69"/>
      <c r="IJ2887" s="69"/>
      <c r="IK2887" s="69"/>
      <c r="IL2887" s="69"/>
      <c r="IM2887" s="69"/>
      <c r="IN2887" s="69"/>
    </row>
    <row r="2888" spans="1:248" s="70" customFormat="1" ht="15.95" customHeight="1" x14ac:dyDescent="0.2">
      <c r="A2888" s="25" t="s">
        <v>1792</v>
      </c>
      <c r="B2888" s="83">
        <v>52561</v>
      </c>
      <c r="C2888" s="27" t="s">
        <v>1793</v>
      </c>
      <c r="D2888" s="319">
        <v>4510</v>
      </c>
      <c r="E2888" s="69"/>
      <c r="F2888" s="69"/>
      <c r="G2888" s="69"/>
      <c r="H2888" s="69"/>
      <c r="I2888" s="69"/>
      <c r="J2888" s="69"/>
      <c r="N2888" s="69"/>
      <c r="O2888" s="69"/>
      <c r="P2888" s="69"/>
      <c r="Q2888" s="69"/>
      <c r="R2888" s="69"/>
      <c r="S2888" s="69"/>
      <c r="T2888" s="69"/>
      <c r="U2888" s="69"/>
      <c r="V2888" s="69"/>
      <c r="W2888" s="69"/>
      <c r="X2888" s="69"/>
      <c r="Y2888" s="69"/>
      <c r="Z2888" s="69"/>
      <c r="AA2888" s="69"/>
      <c r="AB2888" s="69"/>
      <c r="AC2888" s="69"/>
      <c r="AD2888" s="69"/>
      <c r="AE2888" s="69"/>
      <c r="AF2888" s="69"/>
      <c r="AG2888" s="69"/>
      <c r="AH2888" s="69"/>
      <c r="AI2888" s="69"/>
      <c r="AJ2888" s="69"/>
      <c r="AK2888" s="69"/>
      <c r="AL2888" s="69"/>
      <c r="AM2888" s="69"/>
      <c r="AN2888" s="69"/>
      <c r="AO2888" s="69"/>
      <c r="AP2888" s="69"/>
      <c r="AQ2888" s="69"/>
      <c r="AR2888" s="69"/>
      <c r="AS2888" s="69"/>
      <c r="AT2888" s="69"/>
      <c r="AU2888" s="69"/>
      <c r="AV2888" s="69"/>
      <c r="AW2888" s="69"/>
      <c r="AX2888" s="69"/>
      <c r="AY2888" s="69"/>
      <c r="AZ2888" s="69"/>
      <c r="BA2888" s="69"/>
      <c r="BB2888" s="69"/>
      <c r="BC2888" s="69"/>
      <c r="BD2888" s="69"/>
      <c r="BE2888" s="69"/>
      <c r="BF2888" s="69"/>
      <c r="BG2888" s="69"/>
      <c r="BH2888" s="69"/>
      <c r="BI2888" s="69"/>
      <c r="BJ2888" s="69"/>
      <c r="BK2888" s="69"/>
      <c r="BL2888" s="69"/>
      <c r="BM2888" s="69"/>
      <c r="BN2888" s="69"/>
      <c r="BO2888" s="69"/>
      <c r="BP2888" s="69"/>
      <c r="BQ2888" s="69"/>
      <c r="BR2888" s="69"/>
      <c r="BS2888" s="69"/>
      <c r="BT2888" s="69"/>
      <c r="BU2888" s="69"/>
      <c r="BV2888" s="69"/>
      <c r="BW2888" s="69"/>
      <c r="BX2888" s="69"/>
      <c r="BY2888" s="69"/>
      <c r="BZ2888" s="69"/>
      <c r="CA2888" s="69"/>
      <c r="CB2888" s="69"/>
      <c r="CC2888" s="69"/>
      <c r="CD2888" s="69"/>
      <c r="CE2888" s="69"/>
      <c r="CF2888" s="69"/>
      <c r="CG2888" s="69"/>
      <c r="CH2888" s="69"/>
      <c r="CI2888" s="69"/>
      <c r="CJ2888" s="69"/>
      <c r="CK2888" s="69"/>
      <c r="CL2888" s="69"/>
      <c r="CM2888" s="69"/>
      <c r="CN2888" s="69"/>
      <c r="CO2888" s="69"/>
      <c r="CP2888" s="69"/>
      <c r="CQ2888" s="69"/>
      <c r="CR2888" s="69"/>
      <c r="CS2888" s="69"/>
      <c r="CT2888" s="69"/>
      <c r="CU2888" s="69"/>
      <c r="CV2888" s="69"/>
      <c r="CW2888" s="69"/>
      <c r="CX2888" s="69"/>
      <c r="CY2888" s="69"/>
      <c r="CZ2888" s="69"/>
      <c r="DA2888" s="69"/>
      <c r="DB2888" s="69"/>
      <c r="DC2888" s="69"/>
      <c r="DD2888" s="69"/>
      <c r="DE2888" s="69"/>
      <c r="DF2888" s="69"/>
      <c r="DG2888" s="69"/>
      <c r="DH2888" s="69"/>
      <c r="DI2888" s="69"/>
      <c r="DJ2888" s="69"/>
      <c r="DK2888" s="69"/>
      <c r="DL2888" s="69"/>
      <c r="DM2888" s="69"/>
      <c r="DN2888" s="69"/>
      <c r="DO2888" s="69"/>
      <c r="DP2888" s="69"/>
      <c r="DQ2888" s="69"/>
      <c r="DR2888" s="69"/>
      <c r="DS2888" s="69"/>
      <c r="DT2888" s="69"/>
      <c r="DU2888" s="69"/>
      <c r="DV2888" s="69"/>
      <c r="DW2888" s="69"/>
      <c r="DX2888" s="69"/>
      <c r="DY2888" s="69"/>
      <c r="DZ2888" s="69"/>
      <c r="EA2888" s="69"/>
      <c r="EB2888" s="69"/>
      <c r="EC2888" s="69"/>
      <c r="ED2888" s="69"/>
      <c r="EE2888" s="69"/>
      <c r="EF2888" s="69"/>
      <c r="EG2888" s="69"/>
      <c r="EH2888" s="69"/>
      <c r="EI2888" s="69"/>
      <c r="EJ2888" s="69"/>
      <c r="EK2888" s="69"/>
      <c r="EL2888" s="69"/>
      <c r="EM2888" s="69"/>
      <c r="EN2888" s="69"/>
      <c r="EO2888" s="69"/>
      <c r="EP2888" s="69"/>
      <c r="EQ2888" s="69"/>
      <c r="ER2888" s="69"/>
      <c r="ES2888" s="69"/>
      <c r="ET2888" s="69"/>
      <c r="EU2888" s="69"/>
      <c r="EV2888" s="69"/>
      <c r="EW2888" s="69"/>
      <c r="EX2888" s="69"/>
      <c r="EY2888" s="69"/>
      <c r="EZ2888" s="69"/>
      <c r="FA2888" s="69"/>
      <c r="FB2888" s="69"/>
      <c r="FC2888" s="69"/>
      <c r="FD2888" s="69"/>
      <c r="FE2888" s="69"/>
      <c r="FF2888" s="69"/>
      <c r="FG2888" s="69"/>
      <c r="FH2888" s="69"/>
      <c r="FI2888" s="69"/>
      <c r="FJ2888" s="69"/>
      <c r="FK2888" s="69"/>
      <c r="FL2888" s="69"/>
      <c r="FM2888" s="69"/>
      <c r="FN2888" s="69"/>
      <c r="FO2888" s="69"/>
      <c r="FP2888" s="69"/>
      <c r="FQ2888" s="69"/>
      <c r="FR2888" s="69"/>
      <c r="FS2888" s="69"/>
      <c r="FT2888" s="69"/>
      <c r="FU2888" s="69"/>
      <c r="FV2888" s="69"/>
      <c r="FW2888" s="69"/>
      <c r="FX2888" s="69"/>
      <c r="FY2888" s="69"/>
      <c r="FZ2888" s="69"/>
      <c r="GA2888" s="69"/>
      <c r="GB2888" s="69"/>
      <c r="GC2888" s="69"/>
      <c r="GD2888" s="69"/>
      <c r="GE2888" s="69"/>
      <c r="GF2888" s="69"/>
      <c r="GG2888" s="69"/>
      <c r="GH2888" s="69"/>
      <c r="GI2888" s="69"/>
      <c r="GJ2888" s="69"/>
      <c r="GK2888" s="69"/>
      <c r="GL2888" s="69"/>
      <c r="GM2888" s="69"/>
      <c r="GN2888" s="69"/>
      <c r="GO2888" s="69"/>
      <c r="GP2888" s="69"/>
      <c r="GQ2888" s="69"/>
      <c r="GR2888" s="69"/>
      <c r="GS2888" s="69"/>
      <c r="GT2888" s="69"/>
      <c r="GU2888" s="69"/>
      <c r="GV2888" s="69"/>
      <c r="GW2888" s="69"/>
      <c r="GX2888" s="69"/>
      <c r="GY2888" s="69"/>
      <c r="GZ2888" s="69"/>
      <c r="HA2888" s="69"/>
      <c r="HB2888" s="69"/>
      <c r="HC2888" s="69"/>
      <c r="HD2888" s="69"/>
      <c r="HE2888" s="69"/>
      <c r="HF2888" s="69"/>
      <c r="HG2888" s="69"/>
      <c r="HH2888" s="69"/>
      <c r="HI2888" s="69"/>
      <c r="HJ2888" s="69"/>
      <c r="HK2888" s="69"/>
      <c r="HL2888" s="69"/>
      <c r="HM2888" s="69"/>
      <c r="HN2888" s="69"/>
      <c r="HO2888" s="69"/>
      <c r="HP2888" s="69"/>
      <c r="HQ2888" s="69"/>
      <c r="HR2888" s="69"/>
      <c r="HS2888" s="69"/>
      <c r="HT2888" s="69"/>
      <c r="HU2888" s="69"/>
      <c r="HV2888" s="69"/>
      <c r="HW2888" s="69"/>
      <c r="HX2888" s="69"/>
      <c r="HY2888" s="69"/>
      <c r="HZ2888" s="69"/>
      <c r="IA2888" s="69"/>
      <c r="IB2888" s="69"/>
      <c r="IC2888" s="69"/>
      <c r="ID2888" s="69"/>
      <c r="IE2888" s="69"/>
      <c r="IF2888" s="69"/>
      <c r="IG2888" s="69"/>
      <c r="IH2888" s="69"/>
      <c r="II2888" s="69"/>
      <c r="IJ2888" s="69"/>
      <c r="IK2888" s="69"/>
      <c r="IL2888" s="69"/>
      <c r="IM2888" s="69"/>
      <c r="IN2888" s="69"/>
    </row>
    <row r="2889" spans="1:248" s="70" customFormat="1" ht="15.95" customHeight="1" x14ac:dyDescent="0.2">
      <c r="A2889" s="25" t="s">
        <v>1794</v>
      </c>
      <c r="B2889" s="83">
        <v>52562</v>
      </c>
      <c r="C2889" s="27" t="s">
        <v>1434</v>
      </c>
      <c r="D2889" s="319">
        <v>4400</v>
      </c>
      <c r="E2889" s="69"/>
      <c r="F2889" s="69"/>
      <c r="G2889" s="69"/>
      <c r="H2889" s="69"/>
      <c r="I2889" s="69"/>
      <c r="J2889" s="69"/>
      <c r="N2889" s="69"/>
      <c r="O2889" s="69"/>
      <c r="P2889" s="69"/>
      <c r="Q2889" s="69"/>
      <c r="R2889" s="69"/>
      <c r="S2889" s="69"/>
      <c r="T2889" s="69"/>
      <c r="U2889" s="69"/>
      <c r="V2889" s="69"/>
      <c r="W2889" s="69"/>
      <c r="X2889" s="69"/>
      <c r="Y2889" s="69"/>
      <c r="Z2889" s="69"/>
      <c r="AA2889" s="69"/>
      <c r="AB2889" s="69"/>
      <c r="AC2889" s="69"/>
      <c r="AD2889" s="69"/>
      <c r="AE2889" s="69"/>
      <c r="AF2889" s="69"/>
      <c r="AG2889" s="69"/>
      <c r="AH2889" s="69"/>
      <c r="AI2889" s="69"/>
      <c r="AJ2889" s="69"/>
      <c r="AK2889" s="69"/>
      <c r="AL2889" s="69"/>
      <c r="AM2889" s="69"/>
      <c r="AN2889" s="69"/>
      <c r="AO2889" s="69"/>
      <c r="AP2889" s="69"/>
      <c r="AQ2889" s="69"/>
      <c r="AR2889" s="69"/>
      <c r="AS2889" s="69"/>
      <c r="AT2889" s="69"/>
      <c r="AU2889" s="69"/>
      <c r="AV2889" s="69"/>
      <c r="AW2889" s="69"/>
      <c r="AX2889" s="69"/>
      <c r="AY2889" s="69"/>
      <c r="AZ2889" s="69"/>
      <c r="BA2889" s="69"/>
      <c r="BB2889" s="69"/>
      <c r="BC2889" s="69"/>
      <c r="BD2889" s="69"/>
      <c r="BE2889" s="69"/>
      <c r="BF2889" s="69"/>
      <c r="BG2889" s="69"/>
      <c r="BH2889" s="69"/>
      <c r="BI2889" s="69"/>
      <c r="BJ2889" s="69"/>
      <c r="BK2889" s="69"/>
      <c r="BL2889" s="69"/>
      <c r="BM2889" s="69"/>
      <c r="BN2889" s="69"/>
      <c r="BO2889" s="69"/>
      <c r="BP2889" s="69"/>
      <c r="BQ2889" s="69"/>
      <c r="BR2889" s="69"/>
      <c r="BS2889" s="69"/>
      <c r="BT2889" s="69"/>
      <c r="BU2889" s="69"/>
      <c r="BV2889" s="69"/>
      <c r="BW2889" s="69"/>
      <c r="BX2889" s="69"/>
      <c r="BY2889" s="69"/>
      <c r="BZ2889" s="69"/>
      <c r="CA2889" s="69"/>
      <c r="CB2889" s="69"/>
      <c r="CC2889" s="69"/>
      <c r="CD2889" s="69"/>
      <c r="CE2889" s="69"/>
      <c r="CF2889" s="69"/>
      <c r="CG2889" s="69"/>
      <c r="CH2889" s="69"/>
      <c r="CI2889" s="69"/>
      <c r="CJ2889" s="69"/>
      <c r="CK2889" s="69"/>
      <c r="CL2889" s="69"/>
      <c r="CM2889" s="69"/>
      <c r="CN2889" s="69"/>
      <c r="CO2889" s="69"/>
      <c r="CP2889" s="69"/>
      <c r="CQ2889" s="69"/>
      <c r="CR2889" s="69"/>
      <c r="CS2889" s="69"/>
      <c r="CT2889" s="69"/>
      <c r="CU2889" s="69"/>
      <c r="CV2889" s="69"/>
      <c r="CW2889" s="69"/>
      <c r="CX2889" s="69"/>
      <c r="CY2889" s="69"/>
      <c r="CZ2889" s="69"/>
      <c r="DA2889" s="69"/>
      <c r="DB2889" s="69"/>
      <c r="DC2889" s="69"/>
      <c r="DD2889" s="69"/>
      <c r="DE2889" s="69"/>
      <c r="DF2889" s="69"/>
      <c r="DG2889" s="69"/>
      <c r="DH2889" s="69"/>
      <c r="DI2889" s="69"/>
      <c r="DJ2889" s="69"/>
      <c r="DK2889" s="69"/>
      <c r="DL2889" s="69"/>
      <c r="DM2889" s="69"/>
      <c r="DN2889" s="69"/>
      <c r="DO2889" s="69"/>
      <c r="DP2889" s="69"/>
      <c r="DQ2889" s="69"/>
      <c r="DR2889" s="69"/>
      <c r="DS2889" s="69"/>
      <c r="DT2889" s="69"/>
      <c r="DU2889" s="69"/>
      <c r="DV2889" s="69"/>
      <c r="DW2889" s="69"/>
      <c r="DX2889" s="69"/>
      <c r="DY2889" s="69"/>
      <c r="DZ2889" s="69"/>
      <c r="EA2889" s="69"/>
      <c r="EB2889" s="69"/>
      <c r="EC2889" s="69"/>
      <c r="ED2889" s="69"/>
      <c r="EE2889" s="69"/>
      <c r="EF2889" s="69"/>
      <c r="EG2889" s="69"/>
      <c r="EH2889" s="69"/>
      <c r="EI2889" s="69"/>
      <c r="EJ2889" s="69"/>
      <c r="EK2889" s="69"/>
      <c r="EL2889" s="69"/>
      <c r="EM2889" s="69"/>
      <c r="EN2889" s="69"/>
      <c r="EO2889" s="69"/>
      <c r="EP2889" s="69"/>
      <c r="EQ2889" s="69"/>
      <c r="ER2889" s="69"/>
      <c r="ES2889" s="69"/>
      <c r="ET2889" s="69"/>
      <c r="EU2889" s="69"/>
      <c r="EV2889" s="69"/>
      <c r="EW2889" s="69"/>
      <c r="EX2889" s="69"/>
      <c r="EY2889" s="69"/>
      <c r="EZ2889" s="69"/>
      <c r="FA2889" s="69"/>
      <c r="FB2889" s="69"/>
      <c r="FC2889" s="69"/>
      <c r="FD2889" s="69"/>
      <c r="FE2889" s="69"/>
      <c r="FF2889" s="69"/>
      <c r="FG2889" s="69"/>
      <c r="FH2889" s="69"/>
      <c r="FI2889" s="69"/>
      <c r="FJ2889" s="69"/>
      <c r="FK2889" s="69"/>
      <c r="FL2889" s="69"/>
      <c r="FM2889" s="69"/>
      <c r="FN2889" s="69"/>
      <c r="FO2889" s="69"/>
      <c r="FP2889" s="69"/>
      <c r="FQ2889" s="69"/>
      <c r="FR2889" s="69"/>
      <c r="FS2889" s="69"/>
      <c r="FT2889" s="69"/>
      <c r="FU2889" s="69"/>
      <c r="FV2889" s="69"/>
      <c r="FW2889" s="69"/>
      <c r="FX2889" s="69"/>
      <c r="FY2889" s="69"/>
      <c r="FZ2889" s="69"/>
      <c r="GA2889" s="69"/>
      <c r="GB2889" s="69"/>
      <c r="GC2889" s="69"/>
      <c r="GD2889" s="69"/>
      <c r="GE2889" s="69"/>
      <c r="GF2889" s="69"/>
      <c r="GG2889" s="69"/>
      <c r="GH2889" s="69"/>
      <c r="GI2889" s="69"/>
      <c r="GJ2889" s="69"/>
      <c r="GK2889" s="69"/>
      <c r="GL2889" s="69"/>
      <c r="GM2889" s="69"/>
      <c r="GN2889" s="69"/>
      <c r="GO2889" s="69"/>
      <c r="GP2889" s="69"/>
      <c r="GQ2889" s="69"/>
      <c r="GR2889" s="69"/>
      <c r="GS2889" s="69"/>
      <c r="GT2889" s="69"/>
      <c r="GU2889" s="69"/>
      <c r="GV2889" s="69"/>
      <c r="GW2889" s="69"/>
      <c r="GX2889" s="69"/>
      <c r="GY2889" s="69"/>
      <c r="GZ2889" s="69"/>
      <c r="HA2889" s="69"/>
      <c r="HB2889" s="69"/>
      <c r="HC2889" s="69"/>
      <c r="HD2889" s="69"/>
      <c r="HE2889" s="69"/>
      <c r="HF2889" s="69"/>
      <c r="HG2889" s="69"/>
      <c r="HH2889" s="69"/>
      <c r="HI2889" s="69"/>
      <c r="HJ2889" s="69"/>
      <c r="HK2889" s="69"/>
      <c r="HL2889" s="69"/>
      <c r="HM2889" s="69"/>
      <c r="HN2889" s="69"/>
      <c r="HO2889" s="69"/>
      <c r="HP2889" s="69"/>
      <c r="HQ2889" s="69"/>
      <c r="HR2889" s="69"/>
      <c r="HS2889" s="69"/>
      <c r="HT2889" s="69"/>
      <c r="HU2889" s="69"/>
      <c r="HV2889" s="69"/>
      <c r="HW2889" s="69"/>
      <c r="HX2889" s="69"/>
      <c r="HY2889" s="69"/>
      <c r="HZ2889" s="69"/>
      <c r="IA2889" s="69"/>
      <c r="IB2889" s="69"/>
      <c r="IC2889" s="69"/>
      <c r="ID2889" s="69"/>
      <c r="IE2889" s="69"/>
      <c r="IF2889" s="69"/>
      <c r="IG2889" s="69"/>
      <c r="IH2889" s="69"/>
      <c r="II2889" s="69"/>
      <c r="IJ2889" s="69"/>
      <c r="IK2889" s="69"/>
      <c r="IL2889" s="69"/>
      <c r="IM2889" s="69"/>
      <c r="IN2889" s="69"/>
    </row>
    <row r="2890" spans="1:248" s="70" customFormat="1" ht="15.95" customHeight="1" x14ac:dyDescent="0.2">
      <c r="A2890" s="25" t="s">
        <v>1795</v>
      </c>
      <c r="B2890" s="83">
        <v>52563</v>
      </c>
      <c r="C2890" s="27" t="s">
        <v>1796</v>
      </c>
      <c r="D2890" s="319">
        <v>4400</v>
      </c>
      <c r="E2890" s="69"/>
      <c r="F2890" s="69"/>
      <c r="G2890" s="69"/>
      <c r="H2890" s="69"/>
      <c r="I2890" s="69"/>
      <c r="J2890" s="69"/>
      <c r="N2890" s="69"/>
      <c r="O2890" s="69"/>
      <c r="P2890" s="69"/>
      <c r="Q2890" s="69"/>
      <c r="R2890" s="69"/>
      <c r="S2890" s="69"/>
      <c r="T2890" s="69"/>
      <c r="U2890" s="69"/>
      <c r="V2890" s="69"/>
      <c r="W2890" s="69"/>
      <c r="X2890" s="69"/>
      <c r="Y2890" s="69"/>
      <c r="Z2890" s="69"/>
      <c r="AA2890" s="69"/>
      <c r="AB2890" s="69"/>
      <c r="AC2890" s="69"/>
      <c r="AD2890" s="69"/>
      <c r="AE2890" s="69"/>
      <c r="AF2890" s="69"/>
      <c r="AG2890" s="69"/>
      <c r="AH2890" s="69"/>
      <c r="AI2890" s="69"/>
      <c r="AJ2890" s="69"/>
      <c r="AK2890" s="69"/>
      <c r="AL2890" s="69"/>
      <c r="AM2890" s="69"/>
      <c r="AN2890" s="69"/>
      <c r="AO2890" s="69"/>
      <c r="AP2890" s="69"/>
      <c r="AQ2890" s="69"/>
      <c r="AR2890" s="69"/>
      <c r="AS2890" s="69"/>
      <c r="AT2890" s="69"/>
      <c r="AU2890" s="69"/>
      <c r="AV2890" s="69"/>
      <c r="AW2890" s="69"/>
      <c r="AX2890" s="69"/>
      <c r="AY2890" s="69"/>
      <c r="AZ2890" s="69"/>
      <c r="BA2890" s="69"/>
      <c r="BB2890" s="69"/>
      <c r="BC2890" s="69"/>
      <c r="BD2890" s="69"/>
      <c r="BE2890" s="69"/>
      <c r="BF2890" s="69"/>
      <c r="BG2890" s="69"/>
      <c r="BH2890" s="69"/>
      <c r="BI2890" s="69"/>
      <c r="BJ2890" s="69"/>
      <c r="BK2890" s="69"/>
      <c r="BL2890" s="69"/>
      <c r="BM2890" s="69"/>
      <c r="BN2890" s="69"/>
      <c r="BO2890" s="69"/>
      <c r="BP2890" s="69"/>
      <c r="BQ2890" s="69"/>
      <c r="BR2890" s="69"/>
      <c r="BS2890" s="69"/>
      <c r="BT2890" s="69"/>
      <c r="BU2890" s="69"/>
      <c r="BV2890" s="69"/>
      <c r="BW2890" s="69"/>
      <c r="BX2890" s="69"/>
      <c r="BY2890" s="69"/>
      <c r="BZ2890" s="69"/>
      <c r="CA2890" s="69"/>
      <c r="CB2890" s="69"/>
      <c r="CC2890" s="69"/>
      <c r="CD2890" s="69"/>
      <c r="CE2890" s="69"/>
      <c r="CF2890" s="69"/>
      <c r="CG2890" s="69"/>
      <c r="CH2890" s="69"/>
      <c r="CI2890" s="69"/>
      <c r="CJ2890" s="69"/>
      <c r="CK2890" s="69"/>
      <c r="CL2890" s="69"/>
      <c r="CM2890" s="69"/>
      <c r="CN2890" s="69"/>
      <c r="CO2890" s="69"/>
      <c r="CP2890" s="69"/>
      <c r="CQ2890" s="69"/>
      <c r="CR2890" s="69"/>
      <c r="CS2890" s="69"/>
      <c r="CT2890" s="69"/>
      <c r="CU2890" s="69"/>
      <c r="CV2890" s="69"/>
      <c r="CW2890" s="69"/>
      <c r="CX2890" s="69"/>
      <c r="CY2890" s="69"/>
      <c r="CZ2890" s="69"/>
      <c r="DA2890" s="69"/>
      <c r="DB2890" s="69"/>
      <c r="DC2890" s="69"/>
      <c r="DD2890" s="69"/>
      <c r="DE2890" s="69"/>
      <c r="DF2890" s="69"/>
      <c r="DG2890" s="69"/>
      <c r="DH2890" s="69"/>
      <c r="DI2890" s="69"/>
      <c r="DJ2890" s="69"/>
      <c r="DK2890" s="69"/>
      <c r="DL2890" s="69"/>
      <c r="DM2890" s="69"/>
      <c r="DN2890" s="69"/>
      <c r="DO2890" s="69"/>
      <c r="DP2890" s="69"/>
      <c r="DQ2890" s="69"/>
      <c r="DR2890" s="69"/>
      <c r="DS2890" s="69"/>
      <c r="DT2890" s="69"/>
      <c r="DU2890" s="69"/>
      <c r="DV2890" s="69"/>
      <c r="DW2890" s="69"/>
      <c r="DX2890" s="69"/>
      <c r="DY2890" s="69"/>
      <c r="DZ2890" s="69"/>
      <c r="EA2890" s="69"/>
      <c r="EB2890" s="69"/>
      <c r="EC2890" s="69"/>
      <c r="ED2890" s="69"/>
      <c r="EE2890" s="69"/>
      <c r="EF2890" s="69"/>
      <c r="EG2890" s="69"/>
      <c r="EH2890" s="69"/>
      <c r="EI2890" s="69"/>
      <c r="EJ2890" s="69"/>
      <c r="EK2890" s="69"/>
      <c r="EL2890" s="69"/>
      <c r="EM2890" s="69"/>
      <c r="EN2890" s="69"/>
      <c r="EO2890" s="69"/>
      <c r="EP2890" s="69"/>
      <c r="EQ2890" s="69"/>
      <c r="ER2890" s="69"/>
      <c r="ES2890" s="69"/>
      <c r="ET2890" s="69"/>
      <c r="EU2890" s="69"/>
      <c r="EV2890" s="69"/>
      <c r="EW2890" s="69"/>
      <c r="EX2890" s="69"/>
      <c r="EY2890" s="69"/>
      <c r="EZ2890" s="69"/>
      <c r="FA2890" s="69"/>
      <c r="FB2890" s="69"/>
      <c r="FC2890" s="69"/>
      <c r="FD2890" s="69"/>
      <c r="FE2890" s="69"/>
      <c r="FF2890" s="69"/>
      <c r="FG2890" s="69"/>
      <c r="FH2890" s="69"/>
      <c r="FI2890" s="69"/>
      <c r="FJ2890" s="69"/>
      <c r="FK2890" s="69"/>
      <c r="FL2890" s="69"/>
      <c r="FM2890" s="69"/>
      <c r="FN2890" s="69"/>
      <c r="FO2890" s="69"/>
      <c r="FP2890" s="69"/>
      <c r="FQ2890" s="69"/>
      <c r="FR2890" s="69"/>
      <c r="FS2890" s="69"/>
      <c r="FT2890" s="69"/>
      <c r="FU2890" s="69"/>
      <c r="FV2890" s="69"/>
      <c r="FW2890" s="69"/>
      <c r="FX2890" s="69"/>
      <c r="FY2890" s="69"/>
      <c r="FZ2890" s="69"/>
      <c r="GA2890" s="69"/>
      <c r="GB2890" s="69"/>
      <c r="GC2890" s="69"/>
      <c r="GD2890" s="69"/>
      <c r="GE2890" s="69"/>
      <c r="GF2890" s="69"/>
      <c r="GG2890" s="69"/>
      <c r="GH2890" s="69"/>
      <c r="GI2890" s="69"/>
      <c r="GJ2890" s="69"/>
      <c r="GK2890" s="69"/>
      <c r="GL2890" s="69"/>
      <c r="GM2890" s="69"/>
      <c r="GN2890" s="69"/>
      <c r="GO2890" s="69"/>
      <c r="GP2890" s="69"/>
      <c r="GQ2890" s="69"/>
      <c r="GR2890" s="69"/>
      <c r="GS2890" s="69"/>
      <c r="GT2890" s="69"/>
      <c r="GU2890" s="69"/>
      <c r="GV2890" s="69"/>
      <c r="GW2890" s="69"/>
      <c r="GX2890" s="69"/>
      <c r="GY2890" s="69"/>
      <c r="GZ2890" s="69"/>
      <c r="HA2890" s="69"/>
      <c r="HB2890" s="69"/>
      <c r="HC2890" s="69"/>
      <c r="HD2890" s="69"/>
      <c r="HE2890" s="69"/>
      <c r="HF2890" s="69"/>
      <c r="HG2890" s="69"/>
      <c r="HH2890" s="69"/>
      <c r="HI2890" s="69"/>
      <c r="HJ2890" s="69"/>
      <c r="HK2890" s="69"/>
      <c r="HL2890" s="69"/>
      <c r="HM2890" s="69"/>
      <c r="HN2890" s="69"/>
      <c r="HO2890" s="69"/>
      <c r="HP2890" s="69"/>
      <c r="HQ2890" s="69"/>
      <c r="HR2890" s="69"/>
      <c r="HS2890" s="69"/>
      <c r="HT2890" s="69"/>
      <c r="HU2890" s="69"/>
      <c r="HV2890" s="69"/>
      <c r="HW2890" s="69"/>
      <c r="HX2890" s="69"/>
      <c r="HY2890" s="69"/>
      <c r="HZ2890" s="69"/>
      <c r="IA2890" s="69"/>
      <c r="IB2890" s="69"/>
      <c r="IC2890" s="69"/>
      <c r="ID2890" s="69"/>
      <c r="IE2890" s="69"/>
      <c r="IF2890" s="69"/>
      <c r="IG2890" s="69"/>
      <c r="IH2890" s="69"/>
      <c r="II2890" s="69"/>
      <c r="IJ2890" s="69"/>
      <c r="IK2890" s="69"/>
      <c r="IL2890" s="69"/>
      <c r="IM2890" s="69"/>
      <c r="IN2890" s="69"/>
    </row>
    <row r="2891" spans="1:248" s="70" customFormat="1" ht="15.95" customHeight="1" x14ac:dyDescent="0.2">
      <c r="A2891" s="25" t="s">
        <v>1797</v>
      </c>
      <c r="B2891" s="83">
        <v>52564</v>
      </c>
      <c r="C2891" s="27" t="s">
        <v>1798</v>
      </c>
      <c r="D2891" s="319">
        <v>7500</v>
      </c>
      <c r="E2891" s="69"/>
      <c r="F2891" s="69"/>
      <c r="G2891" s="69"/>
      <c r="H2891" s="69"/>
      <c r="I2891" s="69"/>
      <c r="J2891" s="69"/>
      <c r="N2891" s="69"/>
      <c r="O2891" s="69"/>
      <c r="P2891" s="69"/>
      <c r="Q2891" s="69"/>
      <c r="R2891" s="69"/>
      <c r="S2891" s="69"/>
      <c r="T2891" s="69"/>
      <c r="U2891" s="69"/>
      <c r="V2891" s="69"/>
      <c r="W2891" s="69"/>
      <c r="X2891" s="69"/>
      <c r="Y2891" s="69"/>
      <c r="Z2891" s="69"/>
      <c r="AA2891" s="69"/>
      <c r="AB2891" s="69"/>
      <c r="AC2891" s="69"/>
      <c r="AD2891" s="69"/>
      <c r="AE2891" s="69"/>
      <c r="AF2891" s="69"/>
      <c r="AG2891" s="69"/>
      <c r="AH2891" s="69"/>
      <c r="AI2891" s="69"/>
      <c r="AJ2891" s="69"/>
      <c r="AK2891" s="69"/>
      <c r="AL2891" s="69"/>
      <c r="AM2891" s="69"/>
      <c r="AN2891" s="69"/>
      <c r="AO2891" s="69"/>
      <c r="AP2891" s="69"/>
      <c r="AQ2891" s="69"/>
      <c r="AR2891" s="69"/>
      <c r="AS2891" s="69"/>
      <c r="AT2891" s="69"/>
      <c r="AU2891" s="69"/>
      <c r="AV2891" s="69"/>
      <c r="AW2891" s="69"/>
      <c r="AX2891" s="69"/>
      <c r="AY2891" s="69"/>
      <c r="AZ2891" s="69"/>
      <c r="BA2891" s="69"/>
      <c r="BB2891" s="69"/>
      <c r="BC2891" s="69"/>
      <c r="BD2891" s="69"/>
      <c r="BE2891" s="69"/>
      <c r="BF2891" s="69"/>
      <c r="BG2891" s="69"/>
      <c r="BH2891" s="69"/>
      <c r="BI2891" s="69"/>
      <c r="BJ2891" s="69"/>
      <c r="BK2891" s="69"/>
      <c r="BL2891" s="69"/>
      <c r="BM2891" s="69"/>
      <c r="BN2891" s="69"/>
      <c r="BO2891" s="69"/>
      <c r="BP2891" s="69"/>
      <c r="BQ2891" s="69"/>
      <c r="BR2891" s="69"/>
      <c r="BS2891" s="69"/>
      <c r="BT2891" s="69"/>
      <c r="BU2891" s="69"/>
      <c r="BV2891" s="69"/>
      <c r="BW2891" s="69"/>
      <c r="BX2891" s="69"/>
      <c r="BY2891" s="69"/>
      <c r="BZ2891" s="69"/>
      <c r="CA2891" s="69"/>
      <c r="CB2891" s="69"/>
      <c r="CC2891" s="69"/>
      <c r="CD2891" s="69"/>
      <c r="CE2891" s="69"/>
      <c r="CF2891" s="69"/>
      <c r="CG2891" s="69"/>
      <c r="CH2891" s="69"/>
      <c r="CI2891" s="69"/>
      <c r="CJ2891" s="69"/>
      <c r="CK2891" s="69"/>
      <c r="CL2891" s="69"/>
      <c r="CM2891" s="69"/>
      <c r="CN2891" s="69"/>
      <c r="CO2891" s="69"/>
      <c r="CP2891" s="69"/>
      <c r="CQ2891" s="69"/>
      <c r="CR2891" s="69"/>
      <c r="CS2891" s="69"/>
      <c r="CT2891" s="69"/>
      <c r="CU2891" s="69"/>
      <c r="CV2891" s="69"/>
      <c r="CW2891" s="69"/>
      <c r="CX2891" s="69"/>
      <c r="CY2891" s="69"/>
      <c r="CZ2891" s="69"/>
      <c r="DA2891" s="69"/>
      <c r="DB2891" s="69"/>
      <c r="DC2891" s="69"/>
      <c r="DD2891" s="69"/>
      <c r="DE2891" s="69"/>
      <c r="DF2891" s="69"/>
      <c r="DG2891" s="69"/>
      <c r="DH2891" s="69"/>
      <c r="DI2891" s="69"/>
      <c r="DJ2891" s="69"/>
      <c r="DK2891" s="69"/>
      <c r="DL2891" s="69"/>
      <c r="DM2891" s="69"/>
      <c r="DN2891" s="69"/>
      <c r="DO2891" s="69"/>
      <c r="DP2891" s="69"/>
      <c r="DQ2891" s="69"/>
      <c r="DR2891" s="69"/>
      <c r="DS2891" s="69"/>
      <c r="DT2891" s="69"/>
      <c r="DU2891" s="69"/>
      <c r="DV2891" s="69"/>
      <c r="DW2891" s="69"/>
      <c r="DX2891" s="69"/>
      <c r="DY2891" s="69"/>
      <c r="DZ2891" s="69"/>
      <c r="EA2891" s="69"/>
      <c r="EB2891" s="69"/>
      <c r="EC2891" s="69"/>
      <c r="ED2891" s="69"/>
      <c r="EE2891" s="69"/>
      <c r="EF2891" s="69"/>
      <c r="EG2891" s="69"/>
      <c r="EH2891" s="69"/>
      <c r="EI2891" s="69"/>
      <c r="EJ2891" s="69"/>
      <c r="EK2891" s="69"/>
      <c r="EL2891" s="69"/>
      <c r="EM2891" s="69"/>
      <c r="EN2891" s="69"/>
      <c r="EO2891" s="69"/>
      <c r="EP2891" s="69"/>
      <c r="EQ2891" s="69"/>
      <c r="ER2891" s="69"/>
      <c r="ES2891" s="69"/>
      <c r="ET2891" s="69"/>
      <c r="EU2891" s="69"/>
      <c r="EV2891" s="69"/>
      <c r="EW2891" s="69"/>
      <c r="EX2891" s="69"/>
      <c r="EY2891" s="69"/>
      <c r="EZ2891" s="69"/>
      <c r="FA2891" s="69"/>
      <c r="FB2891" s="69"/>
      <c r="FC2891" s="69"/>
      <c r="FD2891" s="69"/>
      <c r="FE2891" s="69"/>
      <c r="FF2891" s="69"/>
      <c r="FG2891" s="69"/>
      <c r="FH2891" s="69"/>
      <c r="FI2891" s="69"/>
      <c r="FJ2891" s="69"/>
      <c r="FK2891" s="69"/>
      <c r="FL2891" s="69"/>
      <c r="FM2891" s="69"/>
      <c r="FN2891" s="69"/>
      <c r="FO2891" s="69"/>
      <c r="FP2891" s="69"/>
      <c r="FQ2891" s="69"/>
      <c r="FR2891" s="69"/>
      <c r="FS2891" s="69"/>
      <c r="FT2891" s="69"/>
      <c r="FU2891" s="69"/>
      <c r="FV2891" s="69"/>
      <c r="FW2891" s="69"/>
      <c r="FX2891" s="69"/>
      <c r="FY2891" s="69"/>
      <c r="FZ2891" s="69"/>
      <c r="GA2891" s="69"/>
      <c r="GB2891" s="69"/>
      <c r="GC2891" s="69"/>
      <c r="GD2891" s="69"/>
      <c r="GE2891" s="69"/>
      <c r="GF2891" s="69"/>
      <c r="GG2891" s="69"/>
      <c r="GH2891" s="69"/>
      <c r="GI2891" s="69"/>
      <c r="GJ2891" s="69"/>
      <c r="GK2891" s="69"/>
      <c r="GL2891" s="69"/>
      <c r="GM2891" s="69"/>
      <c r="GN2891" s="69"/>
      <c r="GO2891" s="69"/>
      <c r="GP2891" s="69"/>
      <c r="GQ2891" s="69"/>
      <c r="GR2891" s="69"/>
      <c r="GS2891" s="69"/>
      <c r="GT2891" s="69"/>
      <c r="GU2891" s="69"/>
      <c r="GV2891" s="69"/>
      <c r="GW2891" s="69"/>
      <c r="GX2891" s="69"/>
      <c r="GY2891" s="69"/>
      <c r="GZ2891" s="69"/>
      <c r="HA2891" s="69"/>
      <c r="HB2891" s="69"/>
      <c r="HC2891" s="69"/>
      <c r="HD2891" s="69"/>
      <c r="HE2891" s="69"/>
      <c r="HF2891" s="69"/>
      <c r="HG2891" s="69"/>
      <c r="HH2891" s="69"/>
      <c r="HI2891" s="69"/>
      <c r="HJ2891" s="69"/>
      <c r="HK2891" s="69"/>
      <c r="HL2891" s="69"/>
      <c r="HM2891" s="69"/>
      <c r="HN2891" s="69"/>
      <c r="HO2891" s="69"/>
      <c r="HP2891" s="69"/>
      <c r="HQ2891" s="69"/>
      <c r="HR2891" s="69"/>
      <c r="HS2891" s="69"/>
      <c r="HT2891" s="69"/>
      <c r="HU2891" s="69"/>
      <c r="HV2891" s="69"/>
      <c r="HW2891" s="69"/>
      <c r="HX2891" s="69"/>
      <c r="HY2891" s="69"/>
      <c r="HZ2891" s="69"/>
      <c r="IA2891" s="69"/>
      <c r="IB2891" s="69"/>
      <c r="IC2891" s="69"/>
      <c r="ID2891" s="69"/>
      <c r="IE2891" s="69"/>
      <c r="IF2891" s="69"/>
      <c r="IG2891" s="69"/>
      <c r="IH2891" s="69"/>
      <c r="II2891" s="69"/>
      <c r="IJ2891" s="69"/>
      <c r="IK2891" s="69"/>
      <c r="IL2891" s="69"/>
      <c r="IM2891" s="69"/>
      <c r="IN2891" s="69"/>
    </row>
    <row r="2892" spans="1:248" s="70" customFormat="1" ht="15.95" customHeight="1" x14ac:dyDescent="0.2">
      <c r="A2892" s="25" t="s">
        <v>1799</v>
      </c>
      <c r="B2892" s="83">
        <v>52565</v>
      </c>
      <c r="C2892" s="27" t="s">
        <v>1435</v>
      </c>
      <c r="D2892" s="319">
        <v>9460</v>
      </c>
      <c r="E2892" s="69"/>
      <c r="F2892" s="69"/>
      <c r="G2892" s="69"/>
      <c r="H2892" s="69"/>
      <c r="I2892" s="69"/>
      <c r="J2892" s="69"/>
      <c r="N2892" s="69"/>
      <c r="O2892" s="69"/>
      <c r="P2892" s="69"/>
      <c r="Q2892" s="69"/>
      <c r="R2892" s="69"/>
      <c r="S2892" s="69"/>
      <c r="T2892" s="69"/>
      <c r="U2892" s="69"/>
      <c r="V2892" s="69"/>
      <c r="W2892" s="69"/>
      <c r="X2892" s="69"/>
      <c r="Y2892" s="69"/>
      <c r="Z2892" s="69"/>
      <c r="AA2892" s="69"/>
      <c r="AB2892" s="69"/>
      <c r="AC2892" s="69"/>
      <c r="AD2892" s="69"/>
      <c r="AE2892" s="69"/>
      <c r="AF2892" s="69"/>
      <c r="AG2892" s="69"/>
      <c r="AH2892" s="69"/>
      <c r="AI2892" s="69"/>
      <c r="AJ2892" s="69"/>
      <c r="AK2892" s="69"/>
      <c r="AL2892" s="69"/>
      <c r="AM2892" s="69"/>
      <c r="AN2892" s="69"/>
      <c r="AO2892" s="69"/>
      <c r="AP2892" s="69"/>
      <c r="AQ2892" s="69"/>
      <c r="AR2892" s="69"/>
      <c r="AS2892" s="69"/>
      <c r="AT2892" s="69"/>
      <c r="AU2892" s="69"/>
      <c r="AV2892" s="69"/>
      <c r="AW2892" s="69"/>
      <c r="AX2892" s="69"/>
      <c r="AY2892" s="69"/>
      <c r="AZ2892" s="69"/>
      <c r="BA2892" s="69"/>
      <c r="BB2892" s="69"/>
      <c r="BC2892" s="69"/>
      <c r="BD2892" s="69"/>
      <c r="BE2892" s="69"/>
      <c r="BF2892" s="69"/>
      <c r="BG2892" s="69"/>
      <c r="BH2892" s="69"/>
      <c r="BI2892" s="69"/>
      <c r="BJ2892" s="69"/>
      <c r="BK2892" s="69"/>
      <c r="BL2892" s="69"/>
      <c r="BM2892" s="69"/>
      <c r="BN2892" s="69"/>
      <c r="BO2892" s="69"/>
      <c r="BP2892" s="69"/>
      <c r="BQ2892" s="69"/>
      <c r="BR2892" s="69"/>
      <c r="BS2892" s="69"/>
      <c r="BT2892" s="69"/>
      <c r="BU2892" s="69"/>
      <c r="BV2892" s="69"/>
      <c r="BW2892" s="69"/>
      <c r="BX2892" s="69"/>
      <c r="BY2892" s="69"/>
      <c r="BZ2892" s="69"/>
      <c r="CA2892" s="69"/>
      <c r="CB2892" s="69"/>
      <c r="CC2892" s="69"/>
      <c r="CD2892" s="69"/>
      <c r="CE2892" s="69"/>
      <c r="CF2892" s="69"/>
      <c r="CG2892" s="69"/>
      <c r="CH2892" s="69"/>
      <c r="CI2892" s="69"/>
      <c r="CJ2892" s="69"/>
      <c r="CK2892" s="69"/>
      <c r="CL2892" s="69"/>
      <c r="CM2892" s="69"/>
      <c r="CN2892" s="69"/>
      <c r="CO2892" s="69"/>
      <c r="CP2892" s="69"/>
      <c r="CQ2892" s="69"/>
      <c r="CR2892" s="69"/>
      <c r="CS2892" s="69"/>
      <c r="CT2892" s="69"/>
      <c r="CU2892" s="69"/>
      <c r="CV2892" s="69"/>
      <c r="CW2892" s="69"/>
      <c r="CX2892" s="69"/>
      <c r="CY2892" s="69"/>
      <c r="CZ2892" s="69"/>
      <c r="DA2892" s="69"/>
      <c r="DB2892" s="69"/>
      <c r="DC2892" s="69"/>
      <c r="DD2892" s="69"/>
      <c r="DE2892" s="69"/>
      <c r="DF2892" s="69"/>
      <c r="DG2892" s="69"/>
      <c r="DH2892" s="69"/>
      <c r="DI2892" s="69"/>
      <c r="DJ2892" s="69"/>
      <c r="DK2892" s="69"/>
      <c r="DL2892" s="69"/>
      <c r="DM2892" s="69"/>
      <c r="DN2892" s="69"/>
      <c r="DO2892" s="69"/>
      <c r="DP2892" s="69"/>
      <c r="DQ2892" s="69"/>
      <c r="DR2892" s="69"/>
      <c r="DS2892" s="69"/>
      <c r="DT2892" s="69"/>
      <c r="DU2892" s="69"/>
      <c r="DV2892" s="69"/>
      <c r="DW2892" s="69"/>
      <c r="DX2892" s="69"/>
      <c r="DY2892" s="69"/>
      <c r="DZ2892" s="69"/>
      <c r="EA2892" s="69"/>
      <c r="EB2892" s="69"/>
      <c r="EC2892" s="69"/>
      <c r="ED2892" s="69"/>
      <c r="EE2892" s="69"/>
      <c r="EF2892" s="69"/>
      <c r="EG2892" s="69"/>
      <c r="EH2892" s="69"/>
      <c r="EI2892" s="69"/>
      <c r="EJ2892" s="69"/>
      <c r="EK2892" s="69"/>
      <c r="EL2892" s="69"/>
      <c r="EM2892" s="69"/>
      <c r="EN2892" s="69"/>
      <c r="EO2892" s="69"/>
      <c r="EP2892" s="69"/>
      <c r="EQ2892" s="69"/>
      <c r="ER2892" s="69"/>
      <c r="ES2892" s="69"/>
      <c r="ET2892" s="69"/>
      <c r="EU2892" s="69"/>
      <c r="EV2892" s="69"/>
      <c r="EW2892" s="69"/>
      <c r="EX2892" s="69"/>
      <c r="EY2892" s="69"/>
      <c r="EZ2892" s="69"/>
      <c r="FA2892" s="69"/>
      <c r="FB2892" s="69"/>
      <c r="FC2892" s="69"/>
      <c r="FD2892" s="69"/>
      <c r="FE2892" s="69"/>
      <c r="FF2892" s="69"/>
      <c r="FG2892" s="69"/>
      <c r="FH2892" s="69"/>
      <c r="FI2892" s="69"/>
      <c r="FJ2892" s="69"/>
      <c r="FK2892" s="69"/>
      <c r="FL2892" s="69"/>
      <c r="FM2892" s="69"/>
      <c r="FN2892" s="69"/>
      <c r="FO2892" s="69"/>
      <c r="FP2892" s="69"/>
      <c r="FQ2892" s="69"/>
      <c r="FR2892" s="69"/>
      <c r="FS2892" s="69"/>
      <c r="FT2892" s="69"/>
      <c r="FU2892" s="69"/>
      <c r="FV2892" s="69"/>
      <c r="FW2892" s="69"/>
      <c r="FX2892" s="69"/>
      <c r="FY2892" s="69"/>
      <c r="FZ2892" s="69"/>
      <c r="GA2892" s="69"/>
      <c r="GB2892" s="69"/>
      <c r="GC2892" s="69"/>
      <c r="GD2892" s="69"/>
      <c r="GE2892" s="69"/>
      <c r="GF2892" s="69"/>
      <c r="GG2892" s="69"/>
      <c r="GH2892" s="69"/>
      <c r="GI2892" s="69"/>
      <c r="GJ2892" s="69"/>
      <c r="GK2892" s="69"/>
      <c r="GL2892" s="69"/>
      <c r="GM2892" s="69"/>
      <c r="GN2892" s="69"/>
      <c r="GO2892" s="69"/>
      <c r="GP2892" s="69"/>
      <c r="GQ2892" s="69"/>
      <c r="GR2892" s="69"/>
      <c r="GS2892" s="69"/>
      <c r="GT2892" s="69"/>
      <c r="GU2892" s="69"/>
      <c r="GV2892" s="69"/>
      <c r="GW2892" s="69"/>
      <c r="GX2892" s="69"/>
      <c r="GY2892" s="69"/>
      <c r="GZ2892" s="69"/>
      <c r="HA2892" s="69"/>
      <c r="HB2892" s="69"/>
      <c r="HC2892" s="69"/>
      <c r="HD2892" s="69"/>
      <c r="HE2892" s="69"/>
      <c r="HF2892" s="69"/>
      <c r="HG2892" s="69"/>
      <c r="HH2892" s="69"/>
      <c r="HI2892" s="69"/>
      <c r="HJ2892" s="69"/>
      <c r="HK2892" s="69"/>
      <c r="HL2892" s="69"/>
      <c r="HM2892" s="69"/>
      <c r="HN2892" s="69"/>
      <c r="HO2892" s="69"/>
      <c r="HP2892" s="69"/>
      <c r="HQ2892" s="69"/>
      <c r="HR2892" s="69"/>
      <c r="HS2892" s="69"/>
      <c r="HT2892" s="69"/>
      <c r="HU2892" s="69"/>
      <c r="HV2892" s="69"/>
      <c r="HW2892" s="69"/>
      <c r="HX2892" s="69"/>
      <c r="HY2892" s="69"/>
      <c r="HZ2892" s="69"/>
      <c r="IA2892" s="69"/>
      <c r="IB2892" s="69"/>
      <c r="IC2892" s="69"/>
      <c r="ID2892" s="69"/>
      <c r="IE2892" s="69"/>
      <c r="IF2892" s="69"/>
      <c r="IG2892" s="69"/>
      <c r="IH2892" s="69"/>
      <c r="II2892" s="69"/>
      <c r="IJ2892" s="69"/>
      <c r="IK2892" s="69"/>
      <c r="IL2892" s="69"/>
      <c r="IM2892" s="69"/>
      <c r="IN2892" s="69"/>
    </row>
    <row r="2893" spans="1:248" s="70" customFormat="1" ht="15.95" customHeight="1" x14ac:dyDescent="0.2">
      <c r="A2893" s="25" t="s">
        <v>1800</v>
      </c>
      <c r="B2893" s="83">
        <v>52566</v>
      </c>
      <c r="C2893" s="27" t="s">
        <v>1801</v>
      </c>
      <c r="D2893" s="319">
        <v>5620</v>
      </c>
      <c r="E2893" s="69"/>
      <c r="F2893" s="69"/>
      <c r="G2893" s="69"/>
      <c r="H2893" s="69"/>
      <c r="I2893" s="69"/>
      <c r="J2893" s="69"/>
      <c r="N2893" s="69"/>
      <c r="O2893" s="69"/>
      <c r="P2893" s="69"/>
      <c r="Q2893" s="69"/>
      <c r="R2893" s="69"/>
      <c r="S2893" s="69"/>
      <c r="T2893" s="69"/>
      <c r="U2893" s="69"/>
      <c r="V2893" s="69"/>
      <c r="W2893" s="69"/>
      <c r="X2893" s="69"/>
      <c r="Y2893" s="69"/>
      <c r="Z2893" s="69"/>
      <c r="AA2893" s="69"/>
      <c r="AB2893" s="69"/>
      <c r="AC2893" s="69"/>
      <c r="AD2893" s="69"/>
      <c r="AE2893" s="69"/>
      <c r="AF2893" s="69"/>
      <c r="AG2893" s="69"/>
      <c r="AH2893" s="69"/>
      <c r="AI2893" s="69"/>
      <c r="AJ2893" s="69"/>
      <c r="AK2893" s="69"/>
      <c r="AL2893" s="69"/>
      <c r="AM2893" s="69"/>
      <c r="AN2893" s="69"/>
      <c r="AO2893" s="69"/>
      <c r="AP2893" s="69"/>
      <c r="AQ2893" s="69"/>
      <c r="AR2893" s="69"/>
      <c r="AS2893" s="69"/>
      <c r="AT2893" s="69"/>
      <c r="AU2893" s="69"/>
      <c r="AV2893" s="69"/>
      <c r="AW2893" s="69"/>
      <c r="AX2893" s="69"/>
      <c r="AY2893" s="69"/>
      <c r="AZ2893" s="69"/>
      <c r="BA2893" s="69"/>
      <c r="BB2893" s="69"/>
      <c r="BC2893" s="69"/>
      <c r="BD2893" s="69"/>
      <c r="BE2893" s="69"/>
      <c r="BF2893" s="69"/>
      <c r="BG2893" s="69"/>
      <c r="BH2893" s="69"/>
      <c r="BI2893" s="69"/>
      <c r="BJ2893" s="69"/>
      <c r="BK2893" s="69"/>
      <c r="BL2893" s="69"/>
      <c r="BM2893" s="69"/>
      <c r="BN2893" s="69"/>
      <c r="BO2893" s="69"/>
      <c r="BP2893" s="69"/>
      <c r="BQ2893" s="69"/>
      <c r="BR2893" s="69"/>
      <c r="BS2893" s="69"/>
      <c r="BT2893" s="69"/>
      <c r="BU2893" s="69"/>
      <c r="BV2893" s="69"/>
      <c r="BW2893" s="69"/>
      <c r="BX2893" s="69"/>
      <c r="BY2893" s="69"/>
      <c r="BZ2893" s="69"/>
      <c r="CA2893" s="69"/>
      <c r="CB2893" s="69"/>
      <c r="CC2893" s="69"/>
      <c r="CD2893" s="69"/>
      <c r="CE2893" s="69"/>
      <c r="CF2893" s="69"/>
      <c r="CG2893" s="69"/>
      <c r="CH2893" s="69"/>
      <c r="CI2893" s="69"/>
      <c r="CJ2893" s="69"/>
      <c r="CK2893" s="69"/>
      <c r="CL2893" s="69"/>
      <c r="CM2893" s="69"/>
      <c r="CN2893" s="69"/>
      <c r="CO2893" s="69"/>
      <c r="CP2893" s="69"/>
      <c r="CQ2893" s="69"/>
      <c r="CR2893" s="69"/>
      <c r="CS2893" s="69"/>
      <c r="CT2893" s="69"/>
      <c r="CU2893" s="69"/>
      <c r="CV2893" s="69"/>
      <c r="CW2893" s="69"/>
      <c r="CX2893" s="69"/>
      <c r="CY2893" s="69"/>
      <c r="CZ2893" s="69"/>
      <c r="DA2893" s="69"/>
      <c r="DB2893" s="69"/>
      <c r="DC2893" s="69"/>
      <c r="DD2893" s="69"/>
      <c r="DE2893" s="69"/>
      <c r="DF2893" s="69"/>
      <c r="DG2893" s="69"/>
      <c r="DH2893" s="69"/>
      <c r="DI2893" s="69"/>
      <c r="DJ2893" s="69"/>
      <c r="DK2893" s="69"/>
      <c r="DL2893" s="69"/>
      <c r="DM2893" s="69"/>
      <c r="DN2893" s="69"/>
      <c r="DO2893" s="69"/>
      <c r="DP2893" s="69"/>
      <c r="DQ2893" s="69"/>
      <c r="DR2893" s="69"/>
      <c r="DS2893" s="69"/>
      <c r="DT2893" s="69"/>
      <c r="DU2893" s="69"/>
      <c r="DV2893" s="69"/>
      <c r="DW2893" s="69"/>
      <c r="DX2893" s="69"/>
      <c r="DY2893" s="69"/>
      <c r="DZ2893" s="69"/>
      <c r="EA2893" s="69"/>
      <c r="EB2893" s="69"/>
      <c r="EC2893" s="69"/>
      <c r="ED2893" s="69"/>
      <c r="EE2893" s="69"/>
      <c r="EF2893" s="69"/>
      <c r="EG2893" s="69"/>
      <c r="EH2893" s="69"/>
      <c r="EI2893" s="69"/>
      <c r="EJ2893" s="69"/>
      <c r="EK2893" s="69"/>
      <c r="EL2893" s="69"/>
      <c r="EM2893" s="69"/>
      <c r="EN2893" s="69"/>
      <c r="EO2893" s="69"/>
      <c r="EP2893" s="69"/>
      <c r="EQ2893" s="69"/>
      <c r="ER2893" s="69"/>
      <c r="ES2893" s="69"/>
      <c r="ET2893" s="69"/>
      <c r="EU2893" s="69"/>
      <c r="EV2893" s="69"/>
      <c r="EW2893" s="69"/>
      <c r="EX2893" s="69"/>
      <c r="EY2893" s="69"/>
      <c r="EZ2893" s="69"/>
      <c r="FA2893" s="69"/>
      <c r="FB2893" s="69"/>
      <c r="FC2893" s="69"/>
      <c r="FD2893" s="69"/>
      <c r="FE2893" s="69"/>
      <c r="FF2893" s="69"/>
      <c r="FG2893" s="69"/>
      <c r="FH2893" s="69"/>
      <c r="FI2893" s="69"/>
      <c r="FJ2893" s="69"/>
      <c r="FK2893" s="69"/>
      <c r="FL2893" s="69"/>
      <c r="FM2893" s="69"/>
      <c r="FN2893" s="69"/>
      <c r="FO2893" s="69"/>
      <c r="FP2893" s="69"/>
      <c r="FQ2893" s="69"/>
      <c r="FR2893" s="69"/>
      <c r="FS2893" s="69"/>
      <c r="FT2893" s="69"/>
      <c r="FU2893" s="69"/>
      <c r="FV2893" s="69"/>
      <c r="FW2893" s="69"/>
      <c r="FX2893" s="69"/>
      <c r="FY2893" s="69"/>
      <c r="FZ2893" s="69"/>
      <c r="GA2893" s="69"/>
      <c r="GB2893" s="69"/>
      <c r="GC2893" s="69"/>
      <c r="GD2893" s="69"/>
      <c r="GE2893" s="69"/>
      <c r="GF2893" s="69"/>
      <c r="GG2893" s="69"/>
      <c r="GH2893" s="69"/>
      <c r="GI2893" s="69"/>
      <c r="GJ2893" s="69"/>
      <c r="GK2893" s="69"/>
      <c r="GL2893" s="69"/>
      <c r="GM2893" s="69"/>
      <c r="GN2893" s="69"/>
      <c r="GO2893" s="69"/>
      <c r="GP2893" s="69"/>
      <c r="GQ2893" s="69"/>
      <c r="GR2893" s="69"/>
      <c r="GS2893" s="69"/>
      <c r="GT2893" s="69"/>
      <c r="GU2893" s="69"/>
      <c r="GV2893" s="69"/>
      <c r="GW2893" s="69"/>
      <c r="GX2893" s="69"/>
      <c r="GY2893" s="69"/>
      <c r="GZ2893" s="69"/>
      <c r="HA2893" s="69"/>
      <c r="HB2893" s="69"/>
      <c r="HC2893" s="69"/>
      <c r="HD2893" s="69"/>
      <c r="HE2893" s="69"/>
      <c r="HF2893" s="69"/>
      <c r="HG2893" s="69"/>
      <c r="HH2893" s="69"/>
      <c r="HI2893" s="69"/>
      <c r="HJ2893" s="69"/>
      <c r="HK2893" s="69"/>
      <c r="HL2893" s="69"/>
      <c r="HM2893" s="69"/>
      <c r="HN2893" s="69"/>
      <c r="HO2893" s="69"/>
      <c r="HP2893" s="69"/>
      <c r="HQ2893" s="69"/>
      <c r="HR2893" s="69"/>
      <c r="HS2893" s="69"/>
      <c r="HT2893" s="69"/>
      <c r="HU2893" s="69"/>
      <c r="HV2893" s="69"/>
      <c r="HW2893" s="69"/>
      <c r="HX2893" s="69"/>
      <c r="HY2893" s="69"/>
      <c r="HZ2893" s="69"/>
      <c r="IA2893" s="69"/>
      <c r="IB2893" s="69"/>
      <c r="IC2893" s="69"/>
      <c r="ID2893" s="69"/>
      <c r="IE2893" s="69"/>
      <c r="IF2893" s="69"/>
      <c r="IG2893" s="69"/>
      <c r="IH2893" s="69"/>
      <c r="II2893" s="69"/>
      <c r="IJ2893" s="69"/>
      <c r="IK2893" s="69"/>
      <c r="IL2893" s="69"/>
      <c r="IM2893" s="69"/>
      <c r="IN2893" s="69"/>
    </row>
    <row r="2894" spans="1:248" s="70" customFormat="1" ht="15.95" customHeight="1" x14ac:dyDescent="0.2">
      <c r="A2894" s="25" t="s">
        <v>1802</v>
      </c>
      <c r="B2894" s="83">
        <v>52567</v>
      </c>
      <c r="C2894" s="27" t="s">
        <v>1803</v>
      </c>
      <c r="D2894" s="319">
        <v>4400</v>
      </c>
      <c r="E2894" s="69"/>
      <c r="F2894" s="69"/>
      <c r="G2894" s="69"/>
      <c r="H2894" s="69"/>
      <c r="I2894" s="69"/>
      <c r="J2894" s="69"/>
      <c r="N2894" s="69"/>
      <c r="O2894" s="69"/>
      <c r="P2894" s="69"/>
      <c r="Q2894" s="69"/>
      <c r="R2894" s="69"/>
      <c r="S2894" s="69"/>
      <c r="T2894" s="69"/>
      <c r="U2894" s="69"/>
      <c r="V2894" s="69"/>
      <c r="W2894" s="69"/>
      <c r="X2894" s="69"/>
      <c r="Y2894" s="69"/>
      <c r="Z2894" s="69"/>
      <c r="AA2894" s="69"/>
      <c r="AB2894" s="69"/>
      <c r="AC2894" s="69"/>
      <c r="AD2894" s="69"/>
      <c r="AE2894" s="69"/>
      <c r="AF2894" s="69"/>
      <c r="AG2894" s="69"/>
      <c r="AH2894" s="69"/>
      <c r="AI2894" s="69"/>
      <c r="AJ2894" s="69"/>
      <c r="AK2894" s="69"/>
      <c r="AL2894" s="69"/>
      <c r="AM2894" s="69"/>
      <c r="AN2894" s="69"/>
      <c r="AO2894" s="69"/>
      <c r="AP2894" s="69"/>
      <c r="AQ2894" s="69"/>
      <c r="AR2894" s="69"/>
      <c r="AS2894" s="69"/>
      <c r="AT2894" s="69"/>
      <c r="AU2894" s="69"/>
      <c r="AV2894" s="69"/>
      <c r="AW2894" s="69"/>
      <c r="AX2894" s="69"/>
      <c r="AY2894" s="69"/>
      <c r="AZ2894" s="69"/>
      <c r="BA2894" s="69"/>
      <c r="BB2894" s="69"/>
      <c r="BC2894" s="69"/>
      <c r="BD2894" s="69"/>
      <c r="BE2894" s="69"/>
      <c r="BF2894" s="69"/>
      <c r="BG2894" s="69"/>
      <c r="BH2894" s="69"/>
      <c r="BI2894" s="69"/>
      <c r="BJ2894" s="69"/>
      <c r="BK2894" s="69"/>
      <c r="BL2894" s="69"/>
      <c r="BM2894" s="69"/>
      <c r="BN2894" s="69"/>
      <c r="BO2894" s="69"/>
      <c r="BP2894" s="69"/>
      <c r="BQ2894" s="69"/>
      <c r="BR2894" s="69"/>
      <c r="BS2894" s="69"/>
      <c r="BT2894" s="69"/>
      <c r="BU2894" s="69"/>
      <c r="BV2894" s="69"/>
      <c r="BW2894" s="69"/>
      <c r="BX2894" s="69"/>
      <c r="BY2894" s="69"/>
      <c r="BZ2894" s="69"/>
      <c r="CA2894" s="69"/>
      <c r="CB2894" s="69"/>
      <c r="CC2894" s="69"/>
      <c r="CD2894" s="69"/>
      <c r="CE2894" s="69"/>
      <c r="CF2894" s="69"/>
      <c r="CG2894" s="69"/>
      <c r="CH2894" s="69"/>
      <c r="CI2894" s="69"/>
      <c r="CJ2894" s="69"/>
      <c r="CK2894" s="69"/>
      <c r="CL2894" s="69"/>
      <c r="CM2894" s="69"/>
      <c r="CN2894" s="69"/>
      <c r="CO2894" s="69"/>
      <c r="CP2894" s="69"/>
      <c r="CQ2894" s="69"/>
      <c r="CR2894" s="69"/>
      <c r="CS2894" s="69"/>
      <c r="CT2894" s="69"/>
      <c r="CU2894" s="69"/>
      <c r="CV2894" s="69"/>
      <c r="CW2894" s="69"/>
      <c r="CX2894" s="69"/>
      <c r="CY2894" s="69"/>
      <c r="CZ2894" s="69"/>
      <c r="DA2894" s="69"/>
      <c r="DB2894" s="69"/>
      <c r="DC2894" s="69"/>
      <c r="DD2894" s="69"/>
      <c r="DE2894" s="69"/>
      <c r="DF2894" s="69"/>
      <c r="DG2894" s="69"/>
      <c r="DH2894" s="69"/>
      <c r="DI2894" s="69"/>
      <c r="DJ2894" s="69"/>
      <c r="DK2894" s="69"/>
      <c r="DL2894" s="69"/>
      <c r="DM2894" s="69"/>
      <c r="DN2894" s="69"/>
      <c r="DO2894" s="69"/>
      <c r="DP2894" s="69"/>
      <c r="DQ2894" s="69"/>
      <c r="DR2894" s="69"/>
      <c r="DS2894" s="69"/>
      <c r="DT2894" s="69"/>
      <c r="DU2894" s="69"/>
      <c r="DV2894" s="69"/>
      <c r="DW2894" s="69"/>
      <c r="DX2894" s="69"/>
      <c r="DY2894" s="69"/>
      <c r="DZ2894" s="69"/>
      <c r="EA2894" s="69"/>
      <c r="EB2894" s="69"/>
      <c r="EC2894" s="69"/>
      <c r="ED2894" s="69"/>
      <c r="EE2894" s="69"/>
      <c r="EF2894" s="69"/>
      <c r="EG2894" s="69"/>
      <c r="EH2894" s="69"/>
      <c r="EI2894" s="69"/>
      <c r="EJ2894" s="69"/>
      <c r="EK2894" s="69"/>
      <c r="EL2894" s="69"/>
      <c r="EM2894" s="69"/>
      <c r="EN2894" s="69"/>
      <c r="EO2894" s="69"/>
      <c r="EP2894" s="69"/>
      <c r="EQ2894" s="69"/>
      <c r="ER2894" s="69"/>
      <c r="ES2894" s="69"/>
      <c r="ET2894" s="69"/>
      <c r="EU2894" s="69"/>
      <c r="EV2894" s="69"/>
      <c r="EW2894" s="69"/>
      <c r="EX2894" s="69"/>
      <c r="EY2894" s="69"/>
      <c r="EZ2894" s="69"/>
      <c r="FA2894" s="69"/>
      <c r="FB2894" s="69"/>
      <c r="FC2894" s="69"/>
      <c r="FD2894" s="69"/>
      <c r="FE2894" s="69"/>
      <c r="FF2894" s="69"/>
      <c r="FG2894" s="69"/>
      <c r="FH2894" s="69"/>
      <c r="FI2894" s="69"/>
      <c r="FJ2894" s="69"/>
      <c r="FK2894" s="69"/>
      <c r="FL2894" s="69"/>
      <c r="FM2894" s="69"/>
      <c r="FN2894" s="69"/>
      <c r="FO2894" s="69"/>
      <c r="FP2894" s="69"/>
      <c r="FQ2894" s="69"/>
      <c r="FR2894" s="69"/>
      <c r="FS2894" s="69"/>
      <c r="FT2894" s="69"/>
      <c r="FU2894" s="69"/>
      <c r="FV2894" s="69"/>
      <c r="FW2894" s="69"/>
      <c r="FX2894" s="69"/>
      <c r="FY2894" s="69"/>
      <c r="FZ2894" s="69"/>
      <c r="GA2894" s="69"/>
      <c r="GB2894" s="69"/>
      <c r="GC2894" s="69"/>
      <c r="GD2894" s="69"/>
      <c r="GE2894" s="69"/>
      <c r="GF2894" s="69"/>
      <c r="GG2894" s="69"/>
      <c r="GH2894" s="69"/>
      <c r="GI2894" s="69"/>
      <c r="GJ2894" s="69"/>
      <c r="GK2894" s="69"/>
      <c r="GL2894" s="69"/>
      <c r="GM2894" s="69"/>
      <c r="GN2894" s="69"/>
      <c r="GO2894" s="69"/>
      <c r="GP2894" s="69"/>
      <c r="GQ2894" s="69"/>
      <c r="GR2894" s="69"/>
      <c r="GS2894" s="69"/>
      <c r="GT2894" s="69"/>
      <c r="GU2894" s="69"/>
      <c r="GV2894" s="69"/>
      <c r="GW2894" s="69"/>
      <c r="GX2894" s="69"/>
      <c r="GY2894" s="69"/>
      <c r="GZ2894" s="69"/>
      <c r="HA2894" s="69"/>
      <c r="HB2894" s="69"/>
      <c r="HC2894" s="69"/>
      <c r="HD2894" s="69"/>
      <c r="HE2894" s="69"/>
      <c r="HF2894" s="69"/>
      <c r="HG2894" s="69"/>
      <c r="HH2894" s="69"/>
      <c r="HI2894" s="69"/>
      <c r="HJ2894" s="69"/>
      <c r="HK2894" s="69"/>
      <c r="HL2894" s="69"/>
      <c r="HM2894" s="69"/>
      <c r="HN2894" s="69"/>
      <c r="HO2894" s="69"/>
      <c r="HP2894" s="69"/>
      <c r="HQ2894" s="69"/>
      <c r="HR2894" s="69"/>
      <c r="HS2894" s="69"/>
      <c r="HT2894" s="69"/>
      <c r="HU2894" s="69"/>
      <c r="HV2894" s="69"/>
      <c r="HW2894" s="69"/>
      <c r="HX2894" s="69"/>
      <c r="HY2894" s="69"/>
      <c r="HZ2894" s="69"/>
      <c r="IA2894" s="69"/>
      <c r="IB2894" s="69"/>
      <c r="IC2894" s="69"/>
      <c r="ID2894" s="69"/>
      <c r="IE2894" s="69"/>
      <c r="IF2894" s="69"/>
      <c r="IG2894" s="69"/>
      <c r="IH2894" s="69"/>
      <c r="II2894" s="69"/>
      <c r="IJ2894" s="69"/>
      <c r="IK2894" s="69"/>
      <c r="IL2894" s="69"/>
      <c r="IM2894" s="69"/>
      <c r="IN2894" s="69"/>
    </row>
    <row r="2895" spans="1:248" s="70" customFormat="1" ht="15.95" customHeight="1" x14ac:dyDescent="0.2">
      <c r="A2895" s="25" t="s">
        <v>1804</v>
      </c>
      <c r="B2895" s="83">
        <v>52568</v>
      </c>
      <c r="C2895" s="27" t="s">
        <v>1805</v>
      </c>
      <c r="D2895" s="319">
        <v>7500</v>
      </c>
      <c r="E2895" s="69"/>
      <c r="F2895" s="69"/>
      <c r="G2895" s="69"/>
      <c r="H2895" s="69"/>
      <c r="I2895" s="69"/>
      <c r="J2895" s="69"/>
      <c r="N2895" s="69"/>
      <c r="O2895" s="69"/>
      <c r="P2895" s="69"/>
      <c r="Q2895" s="69"/>
      <c r="R2895" s="69"/>
      <c r="S2895" s="69"/>
      <c r="T2895" s="69"/>
      <c r="U2895" s="69"/>
      <c r="V2895" s="69"/>
      <c r="W2895" s="69"/>
      <c r="X2895" s="69"/>
      <c r="Y2895" s="69"/>
      <c r="Z2895" s="69"/>
      <c r="AA2895" s="69"/>
      <c r="AB2895" s="69"/>
      <c r="AC2895" s="69"/>
      <c r="AD2895" s="69"/>
      <c r="AE2895" s="69"/>
      <c r="AF2895" s="69"/>
      <c r="AG2895" s="69"/>
      <c r="AH2895" s="69"/>
      <c r="AI2895" s="69"/>
      <c r="AJ2895" s="69"/>
      <c r="AK2895" s="69"/>
      <c r="AL2895" s="69"/>
      <c r="AM2895" s="69"/>
      <c r="AN2895" s="69"/>
      <c r="AO2895" s="69"/>
      <c r="AP2895" s="69"/>
      <c r="AQ2895" s="69"/>
      <c r="AR2895" s="69"/>
      <c r="AS2895" s="69"/>
      <c r="AT2895" s="69"/>
      <c r="AU2895" s="69"/>
      <c r="AV2895" s="69"/>
      <c r="AW2895" s="69"/>
      <c r="AX2895" s="69"/>
      <c r="AY2895" s="69"/>
      <c r="AZ2895" s="69"/>
      <c r="BA2895" s="69"/>
      <c r="BB2895" s="69"/>
      <c r="BC2895" s="69"/>
      <c r="BD2895" s="69"/>
      <c r="BE2895" s="69"/>
      <c r="BF2895" s="69"/>
      <c r="BG2895" s="69"/>
      <c r="BH2895" s="69"/>
      <c r="BI2895" s="69"/>
      <c r="BJ2895" s="69"/>
      <c r="BK2895" s="69"/>
      <c r="BL2895" s="69"/>
      <c r="BM2895" s="69"/>
      <c r="BN2895" s="69"/>
      <c r="BO2895" s="69"/>
      <c r="BP2895" s="69"/>
      <c r="BQ2895" s="69"/>
      <c r="BR2895" s="69"/>
      <c r="BS2895" s="69"/>
      <c r="BT2895" s="69"/>
      <c r="BU2895" s="69"/>
      <c r="BV2895" s="69"/>
      <c r="BW2895" s="69"/>
      <c r="BX2895" s="69"/>
      <c r="BY2895" s="69"/>
      <c r="BZ2895" s="69"/>
      <c r="CA2895" s="69"/>
      <c r="CB2895" s="69"/>
      <c r="CC2895" s="69"/>
      <c r="CD2895" s="69"/>
      <c r="CE2895" s="69"/>
      <c r="CF2895" s="69"/>
      <c r="CG2895" s="69"/>
      <c r="CH2895" s="69"/>
      <c r="CI2895" s="69"/>
      <c r="CJ2895" s="69"/>
      <c r="CK2895" s="69"/>
      <c r="CL2895" s="69"/>
      <c r="CM2895" s="69"/>
      <c r="CN2895" s="69"/>
      <c r="CO2895" s="69"/>
      <c r="CP2895" s="69"/>
      <c r="CQ2895" s="69"/>
      <c r="CR2895" s="69"/>
      <c r="CS2895" s="69"/>
      <c r="CT2895" s="69"/>
      <c r="CU2895" s="69"/>
      <c r="CV2895" s="69"/>
      <c r="CW2895" s="69"/>
      <c r="CX2895" s="69"/>
      <c r="CY2895" s="69"/>
      <c r="CZ2895" s="69"/>
      <c r="DA2895" s="69"/>
      <c r="DB2895" s="69"/>
      <c r="DC2895" s="69"/>
      <c r="DD2895" s="69"/>
      <c r="DE2895" s="69"/>
      <c r="DF2895" s="69"/>
      <c r="DG2895" s="69"/>
      <c r="DH2895" s="69"/>
      <c r="DI2895" s="69"/>
      <c r="DJ2895" s="69"/>
      <c r="DK2895" s="69"/>
      <c r="DL2895" s="69"/>
      <c r="DM2895" s="69"/>
      <c r="DN2895" s="69"/>
      <c r="DO2895" s="69"/>
      <c r="DP2895" s="69"/>
      <c r="DQ2895" s="69"/>
      <c r="DR2895" s="69"/>
      <c r="DS2895" s="69"/>
      <c r="DT2895" s="69"/>
      <c r="DU2895" s="69"/>
      <c r="DV2895" s="69"/>
      <c r="DW2895" s="69"/>
      <c r="DX2895" s="69"/>
      <c r="DY2895" s="69"/>
      <c r="DZ2895" s="69"/>
      <c r="EA2895" s="69"/>
      <c r="EB2895" s="69"/>
      <c r="EC2895" s="69"/>
      <c r="ED2895" s="69"/>
      <c r="EE2895" s="69"/>
      <c r="EF2895" s="69"/>
      <c r="EG2895" s="69"/>
      <c r="EH2895" s="69"/>
      <c r="EI2895" s="69"/>
      <c r="EJ2895" s="69"/>
      <c r="EK2895" s="69"/>
      <c r="EL2895" s="69"/>
      <c r="EM2895" s="69"/>
      <c r="EN2895" s="69"/>
      <c r="EO2895" s="69"/>
      <c r="EP2895" s="69"/>
      <c r="EQ2895" s="69"/>
      <c r="ER2895" s="69"/>
      <c r="ES2895" s="69"/>
      <c r="ET2895" s="69"/>
      <c r="EU2895" s="69"/>
      <c r="EV2895" s="69"/>
      <c r="EW2895" s="69"/>
      <c r="EX2895" s="69"/>
      <c r="EY2895" s="69"/>
      <c r="EZ2895" s="69"/>
      <c r="FA2895" s="69"/>
      <c r="FB2895" s="69"/>
      <c r="FC2895" s="69"/>
      <c r="FD2895" s="69"/>
      <c r="FE2895" s="69"/>
      <c r="FF2895" s="69"/>
      <c r="FG2895" s="69"/>
      <c r="FH2895" s="69"/>
      <c r="FI2895" s="69"/>
      <c r="FJ2895" s="69"/>
      <c r="FK2895" s="69"/>
      <c r="FL2895" s="69"/>
      <c r="FM2895" s="69"/>
      <c r="FN2895" s="69"/>
      <c r="FO2895" s="69"/>
      <c r="FP2895" s="69"/>
      <c r="FQ2895" s="69"/>
      <c r="FR2895" s="69"/>
      <c r="FS2895" s="69"/>
      <c r="FT2895" s="69"/>
      <c r="FU2895" s="69"/>
      <c r="FV2895" s="69"/>
      <c r="FW2895" s="69"/>
      <c r="FX2895" s="69"/>
      <c r="FY2895" s="69"/>
      <c r="FZ2895" s="69"/>
      <c r="GA2895" s="69"/>
      <c r="GB2895" s="69"/>
      <c r="GC2895" s="69"/>
      <c r="GD2895" s="69"/>
      <c r="GE2895" s="69"/>
      <c r="GF2895" s="69"/>
      <c r="GG2895" s="69"/>
      <c r="GH2895" s="69"/>
      <c r="GI2895" s="69"/>
      <c r="GJ2895" s="69"/>
      <c r="GK2895" s="69"/>
      <c r="GL2895" s="69"/>
      <c r="GM2895" s="69"/>
      <c r="GN2895" s="69"/>
      <c r="GO2895" s="69"/>
      <c r="GP2895" s="69"/>
      <c r="GQ2895" s="69"/>
      <c r="GR2895" s="69"/>
      <c r="GS2895" s="69"/>
      <c r="GT2895" s="69"/>
      <c r="GU2895" s="69"/>
      <c r="GV2895" s="69"/>
      <c r="GW2895" s="69"/>
      <c r="GX2895" s="69"/>
      <c r="GY2895" s="69"/>
      <c r="GZ2895" s="69"/>
      <c r="HA2895" s="69"/>
      <c r="HB2895" s="69"/>
      <c r="HC2895" s="69"/>
      <c r="HD2895" s="69"/>
      <c r="HE2895" s="69"/>
      <c r="HF2895" s="69"/>
      <c r="HG2895" s="69"/>
      <c r="HH2895" s="69"/>
      <c r="HI2895" s="69"/>
      <c r="HJ2895" s="69"/>
      <c r="HK2895" s="69"/>
      <c r="HL2895" s="69"/>
      <c r="HM2895" s="69"/>
      <c r="HN2895" s="69"/>
      <c r="HO2895" s="69"/>
      <c r="HP2895" s="69"/>
      <c r="HQ2895" s="69"/>
      <c r="HR2895" s="69"/>
      <c r="HS2895" s="69"/>
      <c r="HT2895" s="69"/>
      <c r="HU2895" s="69"/>
      <c r="HV2895" s="69"/>
      <c r="HW2895" s="69"/>
      <c r="HX2895" s="69"/>
      <c r="HY2895" s="69"/>
      <c r="HZ2895" s="69"/>
      <c r="IA2895" s="69"/>
      <c r="IB2895" s="69"/>
      <c r="IC2895" s="69"/>
      <c r="ID2895" s="69"/>
      <c r="IE2895" s="69"/>
      <c r="IF2895" s="69"/>
      <c r="IG2895" s="69"/>
      <c r="IH2895" s="69"/>
      <c r="II2895" s="69"/>
      <c r="IJ2895" s="69"/>
      <c r="IK2895" s="69"/>
      <c r="IL2895" s="69"/>
      <c r="IM2895" s="69"/>
      <c r="IN2895" s="69"/>
    </row>
    <row r="2896" spans="1:248" s="70" customFormat="1" ht="15.95" customHeight="1" x14ac:dyDescent="0.2">
      <c r="A2896" s="25" t="s">
        <v>1806</v>
      </c>
      <c r="B2896" s="57">
        <v>52569</v>
      </c>
      <c r="C2896" s="27" t="s">
        <v>1807</v>
      </c>
      <c r="D2896" s="319">
        <v>8000</v>
      </c>
      <c r="E2896" s="69"/>
      <c r="F2896" s="69"/>
      <c r="G2896" s="69"/>
      <c r="H2896" s="69"/>
      <c r="I2896" s="69"/>
      <c r="J2896" s="69"/>
      <c r="N2896" s="69"/>
      <c r="O2896" s="69"/>
      <c r="P2896" s="69"/>
      <c r="Q2896" s="69"/>
      <c r="R2896" s="69"/>
      <c r="S2896" s="69"/>
      <c r="T2896" s="69"/>
      <c r="U2896" s="69"/>
      <c r="V2896" s="69"/>
      <c r="W2896" s="69"/>
      <c r="X2896" s="69"/>
      <c r="Y2896" s="69"/>
      <c r="Z2896" s="69"/>
      <c r="AA2896" s="69"/>
      <c r="AB2896" s="69"/>
      <c r="AC2896" s="69"/>
      <c r="AD2896" s="69"/>
      <c r="AE2896" s="69"/>
      <c r="AF2896" s="69"/>
      <c r="AG2896" s="69"/>
      <c r="AH2896" s="69"/>
      <c r="AI2896" s="69"/>
      <c r="AJ2896" s="69"/>
      <c r="AK2896" s="69"/>
      <c r="AL2896" s="69"/>
      <c r="AM2896" s="69"/>
      <c r="AN2896" s="69"/>
      <c r="AO2896" s="69"/>
      <c r="AP2896" s="69"/>
      <c r="AQ2896" s="69"/>
      <c r="AR2896" s="69"/>
      <c r="AS2896" s="69"/>
      <c r="AT2896" s="69"/>
      <c r="AU2896" s="69"/>
      <c r="AV2896" s="69"/>
      <c r="AW2896" s="69"/>
      <c r="AX2896" s="69"/>
      <c r="AY2896" s="69"/>
      <c r="AZ2896" s="69"/>
      <c r="BA2896" s="69"/>
      <c r="BB2896" s="69"/>
      <c r="BC2896" s="69"/>
      <c r="BD2896" s="69"/>
      <c r="BE2896" s="69"/>
      <c r="BF2896" s="69"/>
      <c r="BG2896" s="69"/>
      <c r="BH2896" s="69"/>
      <c r="BI2896" s="69"/>
      <c r="BJ2896" s="69"/>
      <c r="BK2896" s="69"/>
      <c r="BL2896" s="69"/>
      <c r="BM2896" s="69"/>
      <c r="BN2896" s="69"/>
      <c r="BO2896" s="69"/>
      <c r="BP2896" s="69"/>
      <c r="BQ2896" s="69"/>
      <c r="BR2896" s="69"/>
      <c r="BS2896" s="69"/>
      <c r="BT2896" s="69"/>
      <c r="BU2896" s="69"/>
      <c r="BV2896" s="69"/>
      <c r="BW2896" s="69"/>
      <c r="BX2896" s="69"/>
      <c r="BY2896" s="69"/>
      <c r="BZ2896" s="69"/>
      <c r="CA2896" s="69"/>
      <c r="CB2896" s="69"/>
      <c r="CC2896" s="69"/>
      <c r="CD2896" s="69"/>
      <c r="CE2896" s="69"/>
      <c r="CF2896" s="69"/>
      <c r="CG2896" s="69"/>
      <c r="CH2896" s="69"/>
      <c r="CI2896" s="69"/>
      <c r="CJ2896" s="69"/>
      <c r="CK2896" s="69"/>
      <c r="CL2896" s="69"/>
      <c r="CM2896" s="69"/>
      <c r="CN2896" s="69"/>
      <c r="CO2896" s="69"/>
      <c r="CP2896" s="69"/>
      <c r="CQ2896" s="69"/>
      <c r="CR2896" s="69"/>
      <c r="CS2896" s="69"/>
      <c r="CT2896" s="69"/>
      <c r="CU2896" s="69"/>
      <c r="CV2896" s="69"/>
      <c r="CW2896" s="69"/>
      <c r="CX2896" s="69"/>
      <c r="CY2896" s="69"/>
      <c r="CZ2896" s="69"/>
      <c r="DA2896" s="69"/>
      <c r="DB2896" s="69"/>
      <c r="DC2896" s="69"/>
      <c r="DD2896" s="69"/>
      <c r="DE2896" s="69"/>
      <c r="DF2896" s="69"/>
      <c r="DG2896" s="69"/>
      <c r="DH2896" s="69"/>
      <c r="DI2896" s="69"/>
      <c r="DJ2896" s="69"/>
      <c r="DK2896" s="69"/>
      <c r="DL2896" s="69"/>
      <c r="DM2896" s="69"/>
      <c r="DN2896" s="69"/>
      <c r="DO2896" s="69"/>
      <c r="DP2896" s="69"/>
      <c r="DQ2896" s="69"/>
      <c r="DR2896" s="69"/>
      <c r="DS2896" s="69"/>
      <c r="DT2896" s="69"/>
      <c r="DU2896" s="69"/>
      <c r="DV2896" s="69"/>
      <c r="DW2896" s="69"/>
      <c r="DX2896" s="69"/>
      <c r="DY2896" s="69"/>
      <c r="DZ2896" s="69"/>
      <c r="EA2896" s="69"/>
      <c r="EB2896" s="69"/>
      <c r="EC2896" s="69"/>
      <c r="ED2896" s="69"/>
      <c r="EE2896" s="69"/>
      <c r="EF2896" s="69"/>
      <c r="EG2896" s="69"/>
      <c r="EH2896" s="69"/>
      <c r="EI2896" s="69"/>
      <c r="EJ2896" s="69"/>
      <c r="EK2896" s="69"/>
      <c r="EL2896" s="69"/>
      <c r="EM2896" s="69"/>
      <c r="EN2896" s="69"/>
      <c r="EO2896" s="69"/>
      <c r="EP2896" s="69"/>
      <c r="EQ2896" s="69"/>
      <c r="ER2896" s="69"/>
      <c r="ES2896" s="69"/>
      <c r="ET2896" s="69"/>
      <c r="EU2896" s="69"/>
      <c r="EV2896" s="69"/>
      <c r="EW2896" s="69"/>
      <c r="EX2896" s="69"/>
      <c r="EY2896" s="69"/>
      <c r="EZ2896" s="69"/>
      <c r="FA2896" s="69"/>
      <c r="FB2896" s="69"/>
      <c r="FC2896" s="69"/>
      <c r="FD2896" s="69"/>
      <c r="FE2896" s="69"/>
      <c r="FF2896" s="69"/>
      <c r="FG2896" s="69"/>
      <c r="FH2896" s="69"/>
      <c r="FI2896" s="69"/>
      <c r="FJ2896" s="69"/>
      <c r="FK2896" s="69"/>
      <c r="FL2896" s="69"/>
      <c r="FM2896" s="69"/>
      <c r="FN2896" s="69"/>
      <c r="FO2896" s="69"/>
      <c r="FP2896" s="69"/>
      <c r="FQ2896" s="69"/>
      <c r="FR2896" s="69"/>
      <c r="FS2896" s="69"/>
      <c r="FT2896" s="69"/>
      <c r="FU2896" s="69"/>
      <c r="FV2896" s="69"/>
      <c r="FW2896" s="69"/>
      <c r="FX2896" s="69"/>
      <c r="FY2896" s="69"/>
      <c r="FZ2896" s="69"/>
      <c r="GA2896" s="69"/>
      <c r="GB2896" s="69"/>
      <c r="GC2896" s="69"/>
      <c r="GD2896" s="69"/>
      <c r="GE2896" s="69"/>
      <c r="GF2896" s="69"/>
      <c r="GG2896" s="69"/>
      <c r="GH2896" s="69"/>
      <c r="GI2896" s="69"/>
      <c r="GJ2896" s="69"/>
      <c r="GK2896" s="69"/>
      <c r="GL2896" s="69"/>
      <c r="GM2896" s="69"/>
      <c r="GN2896" s="69"/>
      <c r="GO2896" s="69"/>
      <c r="GP2896" s="69"/>
      <c r="GQ2896" s="69"/>
      <c r="GR2896" s="69"/>
      <c r="GS2896" s="69"/>
      <c r="GT2896" s="69"/>
      <c r="GU2896" s="69"/>
      <c r="GV2896" s="69"/>
      <c r="GW2896" s="69"/>
      <c r="GX2896" s="69"/>
      <c r="GY2896" s="69"/>
      <c r="GZ2896" s="69"/>
      <c r="HA2896" s="69"/>
      <c r="HB2896" s="69"/>
      <c r="HC2896" s="69"/>
      <c r="HD2896" s="69"/>
      <c r="HE2896" s="69"/>
      <c r="HF2896" s="69"/>
      <c r="HG2896" s="69"/>
      <c r="HH2896" s="69"/>
      <c r="HI2896" s="69"/>
      <c r="HJ2896" s="69"/>
      <c r="HK2896" s="69"/>
      <c r="HL2896" s="69"/>
      <c r="HM2896" s="69"/>
      <c r="HN2896" s="69"/>
      <c r="HO2896" s="69"/>
      <c r="HP2896" s="69"/>
      <c r="HQ2896" s="69"/>
      <c r="HR2896" s="69"/>
      <c r="HS2896" s="69"/>
      <c r="HT2896" s="69"/>
      <c r="HU2896" s="69"/>
      <c r="HV2896" s="69"/>
      <c r="HW2896" s="69"/>
      <c r="HX2896" s="69"/>
      <c r="HY2896" s="69"/>
      <c r="HZ2896" s="69"/>
      <c r="IA2896" s="69"/>
      <c r="IB2896" s="69"/>
      <c r="IC2896" s="69"/>
      <c r="ID2896" s="69"/>
      <c r="IE2896" s="69"/>
      <c r="IF2896" s="69"/>
      <c r="IG2896" s="69"/>
      <c r="IH2896" s="69"/>
      <c r="II2896" s="69"/>
      <c r="IJ2896" s="69"/>
      <c r="IK2896" s="69"/>
      <c r="IL2896" s="69"/>
      <c r="IM2896" s="69"/>
      <c r="IN2896" s="69"/>
    </row>
    <row r="2897" spans="1:248" s="70" customFormat="1" ht="32.1" customHeight="1" x14ac:dyDescent="0.2">
      <c r="A2897" s="25" t="s">
        <v>1808</v>
      </c>
      <c r="B2897" s="83">
        <v>52570</v>
      </c>
      <c r="C2897" s="27" t="s">
        <v>1809</v>
      </c>
      <c r="D2897" s="319">
        <v>15000</v>
      </c>
      <c r="E2897" s="69"/>
      <c r="F2897" s="69"/>
      <c r="G2897" s="69"/>
      <c r="H2897" s="69"/>
      <c r="I2897" s="69"/>
      <c r="J2897" s="69"/>
      <c r="N2897" s="69"/>
      <c r="O2897" s="69"/>
      <c r="P2897" s="69"/>
      <c r="Q2897" s="69"/>
      <c r="R2897" s="69"/>
      <c r="S2897" s="69"/>
      <c r="T2897" s="69"/>
      <c r="U2897" s="69"/>
      <c r="V2897" s="69"/>
      <c r="W2897" s="69"/>
      <c r="X2897" s="69"/>
      <c r="Y2897" s="69"/>
      <c r="Z2897" s="69"/>
      <c r="AA2897" s="69"/>
      <c r="AB2897" s="69"/>
      <c r="AC2897" s="69"/>
      <c r="AD2897" s="69"/>
      <c r="AE2897" s="69"/>
      <c r="AF2897" s="69"/>
      <c r="AG2897" s="69"/>
      <c r="AH2897" s="69"/>
      <c r="AI2897" s="69"/>
      <c r="AJ2897" s="69"/>
      <c r="AK2897" s="69"/>
      <c r="AL2897" s="69"/>
      <c r="AM2897" s="69"/>
      <c r="AN2897" s="69"/>
      <c r="AO2897" s="69"/>
      <c r="AP2897" s="69"/>
      <c r="AQ2897" s="69"/>
      <c r="AR2897" s="69"/>
      <c r="AS2897" s="69"/>
      <c r="AT2897" s="69"/>
      <c r="AU2897" s="69"/>
      <c r="AV2897" s="69"/>
      <c r="AW2897" s="69"/>
      <c r="AX2897" s="69"/>
      <c r="AY2897" s="69"/>
      <c r="AZ2897" s="69"/>
      <c r="BA2897" s="69"/>
      <c r="BB2897" s="69"/>
      <c r="BC2897" s="69"/>
      <c r="BD2897" s="69"/>
      <c r="BE2897" s="69"/>
      <c r="BF2897" s="69"/>
      <c r="BG2897" s="69"/>
      <c r="BH2897" s="69"/>
      <c r="BI2897" s="69"/>
      <c r="BJ2897" s="69"/>
      <c r="BK2897" s="69"/>
      <c r="BL2897" s="69"/>
      <c r="BM2897" s="69"/>
      <c r="BN2897" s="69"/>
      <c r="BO2897" s="69"/>
      <c r="BP2897" s="69"/>
      <c r="BQ2897" s="69"/>
      <c r="BR2897" s="69"/>
      <c r="BS2897" s="69"/>
      <c r="BT2897" s="69"/>
      <c r="BU2897" s="69"/>
      <c r="BV2897" s="69"/>
      <c r="BW2897" s="69"/>
      <c r="BX2897" s="69"/>
      <c r="BY2897" s="69"/>
      <c r="BZ2897" s="69"/>
      <c r="CA2897" s="69"/>
      <c r="CB2897" s="69"/>
      <c r="CC2897" s="69"/>
      <c r="CD2897" s="69"/>
      <c r="CE2897" s="69"/>
      <c r="CF2897" s="69"/>
      <c r="CG2897" s="69"/>
      <c r="CH2897" s="69"/>
      <c r="CI2897" s="69"/>
      <c r="CJ2897" s="69"/>
      <c r="CK2897" s="69"/>
      <c r="CL2897" s="69"/>
      <c r="CM2897" s="69"/>
      <c r="CN2897" s="69"/>
      <c r="CO2897" s="69"/>
      <c r="CP2897" s="69"/>
      <c r="CQ2897" s="69"/>
      <c r="CR2897" s="69"/>
      <c r="CS2897" s="69"/>
      <c r="CT2897" s="69"/>
      <c r="CU2897" s="69"/>
      <c r="CV2897" s="69"/>
      <c r="CW2897" s="69"/>
      <c r="CX2897" s="69"/>
      <c r="CY2897" s="69"/>
      <c r="CZ2897" s="69"/>
      <c r="DA2897" s="69"/>
      <c r="DB2897" s="69"/>
      <c r="DC2897" s="69"/>
      <c r="DD2897" s="69"/>
      <c r="DE2897" s="69"/>
      <c r="DF2897" s="69"/>
      <c r="DG2897" s="69"/>
      <c r="DH2897" s="69"/>
      <c r="DI2897" s="69"/>
      <c r="DJ2897" s="69"/>
      <c r="DK2897" s="69"/>
      <c r="DL2897" s="69"/>
      <c r="DM2897" s="69"/>
      <c r="DN2897" s="69"/>
      <c r="DO2897" s="69"/>
      <c r="DP2897" s="69"/>
      <c r="DQ2897" s="69"/>
      <c r="DR2897" s="69"/>
      <c r="DS2897" s="69"/>
      <c r="DT2897" s="69"/>
      <c r="DU2897" s="69"/>
      <c r="DV2897" s="69"/>
      <c r="DW2897" s="69"/>
      <c r="DX2897" s="69"/>
      <c r="DY2897" s="69"/>
      <c r="DZ2897" s="69"/>
      <c r="EA2897" s="69"/>
      <c r="EB2897" s="69"/>
      <c r="EC2897" s="69"/>
      <c r="ED2897" s="69"/>
      <c r="EE2897" s="69"/>
      <c r="EF2897" s="69"/>
      <c r="EG2897" s="69"/>
      <c r="EH2897" s="69"/>
      <c r="EI2897" s="69"/>
      <c r="EJ2897" s="69"/>
      <c r="EK2897" s="69"/>
      <c r="EL2897" s="69"/>
      <c r="EM2897" s="69"/>
      <c r="EN2897" s="69"/>
      <c r="EO2897" s="69"/>
      <c r="EP2897" s="69"/>
      <c r="EQ2897" s="69"/>
      <c r="ER2897" s="69"/>
      <c r="ES2897" s="69"/>
      <c r="ET2897" s="69"/>
      <c r="EU2897" s="69"/>
      <c r="EV2897" s="69"/>
      <c r="EW2897" s="69"/>
      <c r="EX2897" s="69"/>
      <c r="EY2897" s="69"/>
      <c r="EZ2897" s="69"/>
      <c r="FA2897" s="69"/>
      <c r="FB2897" s="69"/>
      <c r="FC2897" s="69"/>
      <c r="FD2897" s="69"/>
      <c r="FE2897" s="69"/>
      <c r="FF2897" s="69"/>
      <c r="FG2897" s="69"/>
      <c r="FH2897" s="69"/>
      <c r="FI2897" s="69"/>
      <c r="FJ2897" s="69"/>
      <c r="FK2897" s="69"/>
      <c r="FL2897" s="69"/>
      <c r="FM2897" s="69"/>
      <c r="FN2897" s="69"/>
      <c r="FO2897" s="69"/>
      <c r="FP2897" s="69"/>
      <c r="FQ2897" s="69"/>
      <c r="FR2897" s="69"/>
      <c r="FS2897" s="69"/>
      <c r="FT2897" s="69"/>
      <c r="FU2897" s="69"/>
      <c r="FV2897" s="69"/>
      <c r="FW2897" s="69"/>
      <c r="FX2897" s="69"/>
      <c r="FY2897" s="69"/>
      <c r="FZ2897" s="69"/>
      <c r="GA2897" s="69"/>
      <c r="GB2897" s="69"/>
      <c r="GC2897" s="69"/>
      <c r="GD2897" s="69"/>
      <c r="GE2897" s="69"/>
      <c r="GF2897" s="69"/>
      <c r="GG2897" s="69"/>
      <c r="GH2897" s="69"/>
      <c r="GI2897" s="69"/>
      <c r="GJ2897" s="69"/>
      <c r="GK2897" s="69"/>
      <c r="GL2897" s="69"/>
      <c r="GM2897" s="69"/>
      <c r="GN2897" s="69"/>
      <c r="GO2897" s="69"/>
      <c r="GP2897" s="69"/>
      <c r="GQ2897" s="69"/>
      <c r="GR2897" s="69"/>
      <c r="GS2897" s="69"/>
      <c r="GT2897" s="69"/>
      <c r="GU2897" s="69"/>
      <c r="GV2897" s="69"/>
      <c r="GW2897" s="69"/>
      <c r="GX2897" s="69"/>
      <c r="GY2897" s="69"/>
      <c r="GZ2897" s="69"/>
      <c r="HA2897" s="69"/>
      <c r="HB2897" s="69"/>
      <c r="HC2897" s="69"/>
      <c r="HD2897" s="69"/>
      <c r="HE2897" s="69"/>
      <c r="HF2897" s="69"/>
      <c r="HG2897" s="69"/>
      <c r="HH2897" s="69"/>
      <c r="HI2897" s="69"/>
      <c r="HJ2897" s="69"/>
      <c r="HK2897" s="69"/>
      <c r="HL2897" s="69"/>
      <c r="HM2897" s="69"/>
      <c r="HN2897" s="69"/>
      <c r="HO2897" s="69"/>
      <c r="HP2897" s="69"/>
      <c r="HQ2897" s="69"/>
      <c r="HR2897" s="69"/>
      <c r="HS2897" s="69"/>
      <c r="HT2897" s="69"/>
      <c r="HU2897" s="69"/>
      <c r="HV2897" s="69"/>
      <c r="HW2897" s="69"/>
      <c r="HX2897" s="69"/>
      <c r="HY2897" s="69"/>
      <c r="HZ2897" s="69"/>
      <c r="IA2897" s="69"/>
      <c r="IB2897" s="69"/>
      <c r="IC2897" s="69"/>
      <c r="ID2897" s="69"/>
      <c r="IE2897" s="69"/>
      <c r="IF2897" s="69"/>
      <c r="IG2897" s="69"/>
      <c r="IH2897" s="69"/>
      <c r="II2897" s="69"/>
      <c r="IJ2897" s="69"/>
      <c r="IK2897" s="69"/>
      <c r="IL2897" s="69"/>
      <c r="IM2897" s="69"/>
      <c r="IN2897" s="69"/>
    </row>
    <row r="2898" spans="1:248" s="70" customFormat="1" ht="15.95" customHeight="1" x14ac:dyDescent="0.2">
      <c r="A2898" s="25" t="s">
        <v>1810</v>
      </c>
      <c r="B2898" s="83">
        <v>52571</v>
      </c>
      <c r="C2898" s="27" t="s">
        <v>1438</v>
      </c>
      <c r="D2898" s="319">
        <v>8000</v>
      </c>
      <c r="E2898" s="69"/>
      <c r="F2898" s="69"/>
      <c r="G2898" s="69"/>
      <c r="H2898" s="69"/>
      <c r="I2898" s="69"/>
      <c r="J2898" s="69"/>
      <c r="N2898" s="69"/>
      <c r="O2898" s="69"/>
      <c r="P2898" s="69"/>
      <c r="Q2898" s="69"/>
      <c r="R2898" s="69"/>
      <c r="S2898" s="69"/>
      <c r="T2898" s="69"/>
      <c r="U2898" s="69"/>
      <c r="V2898" s="69"/>
      <c r="W2898" s="69"/>
      <c r="X2898" s="69"/>
      <c r="Y2898" s="69"/>
      <c r="Z2898" s="69"/>
      <c r="AA2898" s="69"/>
      <c r="AB2898" s="69"/>
      <c r="AC2898" s="69"/>
      <c r="AD2898" s="69"/>
      <c r="AE2898" s="69"/>
      <c r="AF2898" s="69"/>
      <c r="AG2898" s="69"/>
      <c r="AH2898" s="69"/>
      <c r="AI2898" s="69"/>
      <c r="AJ2898" s="69"/>
      <c r="AK2898" s="69"/>
      <c r="AL2898" s="69"/>
      <c r="AM2898" s="69"/>
      <c r="AN2898" s="69"/>
      <c r="AO2898" s="69"/>
      <c r="AP2898" s="69"/>
      <c r="AQ2898" s="69"/>
      <c r="AR2898" s="69"/>
      <c r="AS2898" s="69"/>
      <c r="AT2898" s="69"/>
      <c r="AU2898" s="69"/>
      <c r="AV2898" s="69"/>
      <c r="AW2898" s="69"/>
      <c r="AX2898" s="69"/>
      <c r="AY2898" s="69"/>
      <c r="AZ2898" s="69"/>
      <c r="BA2898" s="69"/>
      <c r="BB2898" s="69"/>
      <c r="BC2898" s="69"/>
      <c r="BD2898" s="69"/>
      <c r="BE2898" s="69"/>
      <c r="BF2898" s="69"/>
      <c r="BG2898" s="69"/>
      <c r="BH2898" s="69"/>
      <c r="BI2898" s="69"/>
      <c r="BJ2898" s="69"/>
      <c r="BK2898" s="69"/>
      <c r="BL2898" s="69"/>
      <c r="BM2898" s="69"/>
      <c r="BN2898" s="69"/>
      <c r="BO2898" s="69"/>
      <c r="BP2898" s="69"/>
      <c r="BQ2898" s="69"/>
      <c r="BR2898" s="69"/>
      <c r="BS2898" s="69"/>
      <c r="BT2898" s="69"/>
      <c r="BU2898" s="69"/>
      <c r="BV2898" s="69"/>
      <c r="BW2898" s="69"/>
      <c r="BX2898" s="69"/>
      <c r="BY2898" s="69"/>
      <c r="BZ2898" s="69"/>
      <c r="CA2898" s="69"/>
      <c r="CB2898" s="69"/>
      <c r="CC2898" s="69"/>
      <c r="CD2898" s="69"/>
      <c r="CE2898" s="69"/>
      <c r="CF2898" s="69"/>
      <c r="CG2898" s="69"/>
      <c r="CH2898" s="69"/>
      <c r="CI2898" s="69"/>
      <c r="CJ2898" s="69"/>
      <c r="CK2898" s="69"/>
      <c r="CL2898" s="69"/>
      <c r="CM2898" s="69"/>
      <c r="CN2898" s="69"/>
      <c r="CO2898" s="69"/>
      <c r="CP2898" s="69"/>
      <c r="CQ2898" s="69"/>
      <c r="CR2898" s="69"/>
      <c r="CS2898" s="69"/>
      <c r="CT2898" s="69"/>
      <c r="CU2898" s="69"/>
      <c r="CV2898" s="69"/>
      <c r="CW2898" s="69"/>
      <c r="CX2898" s="69"/>
      <c r="CY2898" s="69"/>
      <c r="CZ2898" s="69"/>
      <c r="DA2898" s="69"/>
      <c r="DB2898" s="69"/>
      <c r="DC2898" s="69"/>
      <c r="DD2898" s="69"/>
      <c r="DE2898" s="69"/>
      <c r="DF2898" s="69"/>
      <c r="DG2898" s="69"/>
      <c r="DH2898" s="69"/>
      <c r="DI2898" s="69"/>
      <c r="DJ2898" s="69"/>
      <c r="DK2898" s="69"/>
      <c r="DL2898" s="69"/>
      <c r="DM2898" s="69"/>
      <c r="DN2898" s="69"/>
      <c r="DO2898" s="69"/>
      <c r="DP2898" s="69"/>
      <c r="DQ2898" s="69"/>
      <c r="DR2898" s="69"/>
      <c r="DS2898" s="69"/>
      <c r="DT2898" s="69"/>
      <c r="DU2898" s="69"/>
      <c r="DV2898" s="69"/>
      <c r="DW2898" s="69"/>
      <c r="DX2898" s="69"/>
      <c r="DY2898" s="69"/>
      <c r="DZ2898" s="69"/>
      <c r="EA2898" s="69"/>
      <c r="EB2898" s="69"/>
      <c r="EC2898" s="69"/>
      <c r="ED2898" s="69"/>
      <c r="EE2898" s="69"/>
      <c r="EF2898" s="69"/>
      <c r="EG2898" s="69"/>
      <c r="EH2898" s="69"/>
      <c r="EI2898" s="69"/>
      <c r="EJ2898" s="69"/>
      <c r="EK2898" s="69"/>
      <c r="EL2898" s="69"/>
      <c r="EM2898" s="69"/>
      <c r="EN2898" s="69"/>
      <c r="EO2898" s="69"/>
      <c r="EP2898" s="69"/>
      <c r="EQ2898" s="69"/>
      <c r="ER2898" s="69"/>
      <c r="ES2898" s="69"/>
      <c r="ET2898" s="69"/>
      <c r="EU2898" s="69"/>
      <c r="EV2898" s="69"/>
      <c r="EW2898" s="69"/>
      <c r="EX2898" s="69"/>
      <c r="EY2898" s="69"/>
      <c r="EZ2898" s="69"/>
      <c r="FA2898" s="69"/>
      <c r="FB2898" s="69"/>
      <c r="FC2898" s="69"/>
      <c r="FD2898" s="69"/>
      <c r="FE2898" s="69"/>
      <c r="FF2898" s="69"/>
      <c r="FG2898" s="69"/>
      <c r="FH2898" s="69"/>
      <c r="FI2898" s="69"/>
      <c r="FJ2898" s="69"/>
      <c r="FK2898" s="69"/>
      <c r="FL2898" s="69"/>
      <c r="FM2898" s="69"/>
      <c r="FN2898" s="69"/>
      <c r="FO2898" s="69"/>
      <c r="FP2898" s="69"/>
      <c r="FQ2898" s="69"/>
      <c r="FR2898" s="69"/>
      <c r="FS2898" s="69"/>
      <c r="FT2898" s="69"/>
      <c r="FU2898" s="69"/>
      <c r="FV2898" s="69"/>
      <c r="FW2898" s="69"/>
      <c r="FX2898" s="69"/>
      <c r="FY2898" s="69"/>
      <c r="FZ2898" s="69"/>
      <c r="GA2898" s="69"/>
      <c r="GB2898" s="69"/>
      <c r="GC2898" s="69"/>
      <c r="GD2898" s="69"/>
      <c r="GE2898" s="69"/>
      <c r="GF2898" s="69"/>
      <c r="GG2898" s="69"/>
      <c r="GH2898" s="69"/>
      <c r="GI2898" s="69"/>
      <c r="GJ2898" s="69"/>
      <c r="GK2898" s="69"/>
      <c r="GL2898" s="69"/>
      <c r="GM2898" s="69"/>
      <c r="GN2898" s="69"/>
      <c r="GO2898" s="69"/>
      <c r="GP2898" s="69"/>
      <c r="GQ2898" s="69"/>
      <c r="GR2898" s="69"/>
      <c r="GS2898" s="69"/>
      <c r="GT2898" s="69"/>
      <c r="GU2898" s="69"/>
      <c r="GV2898" s="69"/>
      <c r="GW2898" s="69"/>
      <c r="GX2898" s="69"/>
      <c r="GY2898" s="69"/>
      <c r="GZ2898" s="69"/>
      <c r="HA2898" s="69"/>
      <c r="HB2898" s="69"/>
      <c r="HC2898" s="69"/>
      <c r="HD2898" s="69"/>
      <c r="HE2898" s="69"/>
      <c r="HF2898" s="69"/>
      <c r="HG2898" s="69"/>
      <c r="HH2898" s="69"/>
      <c r="HI2898" s="69"/>
      <c r="HJ2898" s="69"/>
      <c r="HK2898" s="69"/>
      <c r="HL2898" s="69"/>
      <c r="HM2898" s="69"/>
      <c r="HN2898" s="69"/>
      <c r="HO2898" s="69"/>
      <c r="HP2898" s="69"/>
      <c r="HQ2898" s="69"/>
      <c r="HR2898" s="69"/>
      <c r="HS2898" s="69"/>
      <c r="HT2898" s="69"/>
      <c r="HU2898" s="69"/>
      <c r="HV2898" s="69"/>
      <c r="HW2898" s="69"/>
      <c r="HX2898" s="69"/>
      <c r="HY2898" s="69"/>
      <c r="HZ2898" s="69"/>
      <c r="IA2898" s="69"/>
      <c r="IB2898" s="69"/>
      <c r="IC2898" s="69"/>
      <c r="ID2898" s="69"/>
      <c r="IE2898" s="69"/>
      <c r="IF2898" s="69"/>
      <c r="IG2898" s="69"/>
      <c r="IH2898" s="69"/>
      <c r="II2898" s="69"/>
      <c r="IJ2898" s="69"/>
      <c r="IK2898" s="69"/>
      <c r="IL2898" s="69"/>
      <c r="IM2898" s="69"/>
      <c r="IN2898" s="69"/>
    </row>
    <row r="2899" spans="1:248" s="70" customFormat="1" ht="32.1" customHeight="1" x14ac:dyDescent="0.2">
      <c r="A2899" s="25" t="s">
        <v>1811</v>
      </c>
      <c r="B2899" s="83">
        <v>52572</v>
      </c>
      <c r="C2899" s="27" t="s">
        <v>1812</v>
      </c>
      <c r="D2899" s="319">
        <v>6750</v>
      </c>
      <c r="E2899" s="69"/>
      <c r="F2899" s="69"/>
      <c r="G2899" s="69"/>
      <c r="H2899" s="69"/>
      <c r="I2899" s="69"/>
      <c r="J2899" s="69"/>
      <c r="N2899" s="69"/>
      <c r="O2899" s="69"/>
      <c r="P2899" s="69"/>
      <c r="Q2899" s="69"/>
      <c r="R2899" s="69"/>
      <c r="S2899" s="69"/>
      <c r="T2899" s="69"/>
      <c r="U2899" s="69"/>
      <c r="V2899" s="69"/>
      <c r="W2899" s="69"/>
      <c r="X2899" s="69"/>
      <c r="Y2899" s="69"/>
      <c r="Z2899" s="69"/>
      <c r="AA2899" s="69"/>
      <c r="AB2899" s="69"/>
      <c r="AC2899" s="69"/>
      <c r="AD2899" s="69"/>
      <c r="AE2899" s="69"/>
      <c r="AF2899" s="69"/>
      <c r="AG2899" s="69"/>
      <c r="AH2899" s="69"/>
      <c r="AI2899" s="69"/>
      <c r="AJ2899" s="69"/>
      <c r="AK2899" s="69"/>
      <c r="AL2899" s="69"/>
      <c r="AM2899" s="69"/>
      <c r="AN2899" s="69"/>
      <c r="AO2899" s="69"/>
      <c r="AP2899" s="69"/>
      <c r="AQ2899" s="69"/>
      <c r="AR2899" s="69"/>
      <c r="AS2899" s="69"/>
      <c r="AT2899" s="69"/>
      <c r="AU2899" s="69"/>
      <c r="AV2899" s="69"/>
      <c r="AW2899" s="69"/>
      <c r="AX2899" s="69"/>
      <c r="AY2899" s="69"/>
      <c r="AZ2899" s="69"/>
      <c r="BA2899" s="69"/>
      <c r="BB2899" s="69"/>
      <c r="BC2899" s="69"/>
      <c r="BD2899" s="69"/>
      <c r="BE2899" s="69"/>
      <c r="BF2899" s="69"/>
      <c r="BG2899" s="69"/>
      <c r="BH2899" s="69"/>
      <c r="BI2899" s="69"/>
      <c r="BJ2899" s="69"/>
      <c r="BK2899" s="69"/>
      <c r="BL2899" s="69"/>
      <c r="BM2899" s="69"/>
      <c r="BN2899" s="69"/>
      <c r="BO2899" s="69"/>
      <c r="BP2899" s="69"/>
      <c r="BQ2899" s="69"/>
      <c r="BR2899" s="69"/>
      <c r="BS2899" s="69"/>
      <c r="BT2899" s="69"/>
      <c r="BU2899" s="69"/>
      <c r="BV2899" s="69"/>
      <c r="BW2899" s="69"/>
      <c r="BX2899" s="69"/>
      <c r="BY2899" s="69"/>
      <c r="BZ2899" s="69"/>
      <c r="CA2899" s="69"/>
      <c r="CB2899" s="69"/>
      <c r="CC2899" s="69"/>
      <c r="CD2899" s="69"/>
      <c r="CE2899" s="69"/>
      <c r="CF2899" s="69"/>
      <c r="CG2899" s="69"/>
      <c r="CH2899" s="69"/>
      <c r="CI2899" s="69"/>
      <c r="CJ2899" s="69"/>
      <c r="CK2899" s="69"/>
      <c r="CL2899" s="69"/>
      <c r="CM2899" s="69"/>
      <c r="CN2899" s="69"/>
      <c r="CO2899" s="69"/>
      <c r="CP2899" s="69"/>
      <c r="CQ2899" s="69"/>
      <c r="CR2899" s="69"/>
      <c r="CS2899" s="69"/>
      <c r="CT2899" s="69"/>
      <c r="CU2899" s="69"/>
      <c r="CV2899" s="69"/>
      <c r="CW2899" s="69"/>
      <c r="CX2899" s="69"/>
      <c r="CY2899" s="69"/>
      <c r="CZ2899" s="69"/>
      <c r="DA2899" s="69"/>
      <c r="DB2899" s="69"/>
      <c r="DC2899" s="69"/>
      <c r="DD2899" s="69"/>
      <c r="DE2899" s="69"/>
      <c r="DF2899" s="69"/>
      <c r="DG2899" s="69"/>
      <c r="DH2899" s="69"/>
      <c r="DI2899" s="69"/>
      <c r="DJ2899" s="69"/>
      <c r="DK2899" s="69"/>
      <c r="DL2899" s="69"/>
      <c r="DM2899" s="69"/>
      <c r="DN2899" s="69"/>
      <c r="DO2899" s="69"/>
      <c r="DP2899" s="69"/>
      <c r="DQ2899" s="69"/>
      <c r="DR2899" s="69"/>
      <c r="DS2899" s="69"/>
      <c r="DT2899" s="69"/>
      <c r="DU2899" s="69"/>
      <c r="DV2899" s="69"/>
      <c r="DW2899" s="69"/>
      <c r="DX2899" s="69"/>
      <c r="DY2899" s="69"/>
      <c r="DZ2899" s="69"/>
      <c r="EA2899" s="69"/>
      <c r="EB2899" s="69"/>
      <c r="EC2899" s="69"/>
      <c r="ED2899" s="69"/>
      <c r="EE2899" s="69"/>
      <c r="EF2899" s="69"/>
      <c r="EG2899" s="69"/>
      <c r="EH2899" s="69"/>
      <c r="EI2899" s="69"/>
      <c r="EJ2899" s="69"/>
      <c r="EK2899" s="69"/>
      <c r="EL2899" s="69"/>
      <c r="EM2899" s="69"/>
      <c r="EN2899" s="69"/>
      <c r="EO2899" s="69"/>
      <c r="EP2899" s="69"/>
      <c r="EQ2899" s="69"/>
      <c r="ER2899" s="69"/>
      <c r="ES2899" s="69"/>
      <c r="ET2899" s="69"/>
      <c r="EU2899" s="69"/>
      <c r="EV2899" s="69"/>
      <c r="EW2899" s="69"/>
      <c r="EX2899" s="69"/>
      <c r="EY2899" s="69"/>
      <c r="EZ2899" s="69"/>
      <c r="FA2899" s="69"/>
      <c r="FB2899" s="69"/>
      <c r="FC2899" s="69"/>
      <c r="FD2899" s="69"/>
      <c r="FE2899" s="69"/>
      <c r="FF2899" s="69"/>
      <c r="FG2899" s="69"/>
      <c r="FH2899" s="69"/>
      <c r="FI2899" s="69"/>
      <c r="FJ2899" s="69"/>
      <c r="FK2899" s="69"/>
      <c r="FL2899" s="69"/>
      <c r="FM2899" s="69"/>
      <c r="FN2899" s="69"/>
      <c r="FO2899" s="69"/>
      <c r="FP2899" s="69"/>
      <c r="FQ2899" s="69"/>
      <c r="FR2899" s="69"/>
      <c r="FS2899" s="69"/>
      <c r="FT2899" s="69"/>
      <c r="FU2899" s="69"/>
      <c r="FV2899" s="69"/>
      <c r="FW2899" s="69"/>
      <c r="FX2899" s="69"/>
      <c r="FY2899" s="69"/>
      <c r="FZ2899" s="69"/>
      <c r="GA2899" s="69"/>
      <c r="GB2899" s="69"/>
      <c r="GC2899" s="69"/>
      <c r="GD2899" s="69"/>
      <c r="GE2899" s="69"/>
      <c r="GF2899" s="69"/>
      <c r="GG2899" s="69"/>
      <c r="GH2899" s="69"/>
      <c r="GI2899" s="69"/>
      <c r="GJ2899" s="69"/>
      <c r="GK2899" s="69"/>
      <c r="GL2899" s="69"/>
      <c r="GM2899" s="69"/>
      <c r="GN2899" s="69"/>
      <c r="GO2899" s="69"/>
      <c r="GP2899" s="69"/>
      <c r="GQ2899" s="69"/>
      <c r="GR2899" s="69"/>
      <c r="GS2899" s="69"/>
      <c r="GT2899" s="69"/>
      <c r="GU2899" s="69"/>
      <c r="GV2899" s="69"/>
      <c r="GW2899" s="69"/>
      <c r="GX2899" s="69"/>
      <c r="GY2899" s="69"/>
      <c r="GZ2899" s="69"/>
      <c r="HA2899" s="69"/>
      <c r="HB2899" s="69"/>
      <c r="HC2899" s="69"/>
      <c r="HD2899" s="69"/>
      <c r="HE2899" s="69"/>
      <c r="HF2899" s="69"/>
      <c r="HG2899" s="69"/>
      <c r="HH2899" s="69"/>
      <c r="HI2899" s="69"/>
      <c r="HJ2899" s="69"/>
      <c r="HK2899" s="69"/>
      <c r="HL2899" s="69"/>
      <c r="HM2899" s="69"/>
      <c r="HN2899" s="69"/>
      <c r="HO2899" s="69"/>
      <c r="HP2899" s="69"/>
      <c r="HQ2899" s="69"/>
      <c r="HR2899" s="69"/>
      <c r="HS2899" s="69"/>
      <c r="HT2899" s="69"/>
      <c r="HU2899" s="69"/>
      <c r="HV2899" s="69"/>
      <c r="HW2899" s="69"/>
      <c r="HX2899" s="69"/>
      <c r="HY2899" s="69"/>
      <c r="HZ2899" s="69"/>
      <c r="IA2899" s="69"/>
      <c r="IB2899" s="69"/>
      <c r="IC2899" s="69"/>
      <c r="ID2899" s="69"/>
      <c r="IE2899" s="69"/>
      <c r="IF2899" s="69"/>
      <c r="IG2899" s="69"/>
      <c r="IH2899" s="69"/>
      <c r="II2899" s="69"/>
      <c r="IJ2899" s="69"/>
      <c r="IK2899" s="69"/>
      <c r="IL2899" s="69"/>
      <c r="IM2899" s="69"/>
      <c r="IN2899" s="69"/>
    </row>
    <row r="2900" spans="1:248" s="70" customFormat="1" ht="32.1" customHeight="1" x14ac:dyDescent="0.2">
      <c r="A2900" s="25" t="s">
        <v>1813</v>
      </c>
      <c r="B2900" s="83">
        <v>52573</v>
      </c>
      <c r="C2900" s="27" t="s">
        <v>1814</v>
      </c>
      <c r="D2900" s="319">
        <v>6750</v>
      </c>
      <c r="E2900" s="69"/>
      <c r="F2900" s="69"/>
      <c r="G2900" s="69"/>
      <c r="H2900" s="69"/>
      <c r="I2900" s="69"/>
      <c r="J2900" s="69"/>
      <c r="N2900" s="69"/>
      <c r="O2900" s="69"/>
      <c r="P2900" s="69"/>
      <c r="Q2900" s="69"/>
      <c r="R2900" s="69"/>
      <c r="S2900" s="69"/>
      <c r="T2900" s="69"/>
      <c r="U2900" s="69"/>
      <c r="V2900" s="69"/>
      <c r="W2900" s="69"/>
      <c r="X2900" s="69"/>
      <c r="Y2900" s="69"/>
      <c r="Z2900" s="69"/>
      <c r="AA2900" s="69"/>
      <c r="AB2900" s="69"/>
      <c r="AC2900" s="69"/>
      <c r="AD2900" s="69"/>
      <c r="AE2900" s="69"/>
      <c r="AF2900" s="69"/>
      <c r="AG2900" s="69"/>
      <c r="AH2900" s="69"/>
      <c r="AI2900" s="69"/>
      <c r="AJ2900" s="69"/>
      <c r="AK2900" s="69"/>
      <c r="AL2900" s="69"/>
      <c r="AM2900" s="69"/>
      <c r="AN2900" s="69"/>
      <c r="AO2900" s="69"/>
      <c r="AP2900" s="69"/>
      <c r="AQ2900" s="69"/>
      <c r="AR2900" s="69"/>
      <c r="AS2900" s="69"/>
      <c r="AT2900" s="69"/>
      <c r="AU2900" s="69"/>
      <c r="AV2900" s="69"/>
      <c r="AW2900" s="69"/>
      <c r="AX2900" s="69"/>
      <c r="AY2900" s="69"/>
      <c r="AZ2900" s="69"/>
      <c r="BA2900" s="69"/>
      <c r="BB2900" s="69"/>
      <c r="BC2900" s="69"/>
      <c r="BD2900" s="69"/>
      <c r="BE2900" s="69"/>
      <c r="BF2900" s="69"/>
      <c r="BG2900" s="69"/>
      <c r="BH2900" s="69"/>
      <c r="BI2900" s="69"/>
      <c r="BJ2900" s="69"/>
      <c r="BK2900" s="69"/>
      <c r="BL2900" s="69"/>
      <c r="BM2900" s="69"/>
      <c r="BN2900" s="69"/>
      <c r="BO2900" s="69"/>
      <c r="BP2900" s="69"/>
      <c r="BQ2900" s="69"/>
      <c r="BR2900" s="69"/>
      <c r="BS2900" s="69"/>
      <c r="BT2900" s="69"/>
      <c r="BU2900" s="69"/>
      <c r="BV2900" s="69"/>
      <c r="BW2900" s="69"/>
      <c r="BX2900" s="69"/>
      <c r="BY2900" s="69"/>
      <c r="BZ2900" s="69"/>
      <c r="CA2900" s="69"/>
      <c r="CB2900" s="69"/>
      <c r="CC2900" s="69"/>
      <c r="CD2900" s="69"/>
      <c r="CE2900" s="69"/>
      <c r="CF2900" s="69"/>
      <c r="CG2900" s="69"/>
      <c r="CH2900" s="69"/>
      <c r="CI2900" s="69"/>
      <c r="CJ2900" s="69"/>
      <c r="CK2900" s="69"/>
      <c r="CL2900" s="69"/>
      <c r="CM2900" s="69"/>
      <c r="CN2900" s="69"/>
      <c r="CO2900" s="69"/>
      <c r="CP2900" s="69"/>
      <c r="CQ2900" s="69"/>
      <c r="CR2900" s="69"/>
      <c r="CS2900" s="69"/>
      <c r="CT2900" s="69"/>
      <c r="CU2900" s="69"/>
      <c r="CV2900" s="69"/>
      <c r="CW2900" s="69"/>
      <c r="CX2900" s="69"/>
      <c r="CY2900" s="69"/>
      <c r="CZ2900" s="69"/>
      <c r="DA2900" s="69"/>
      <c r="DB2900" s="69"/>
      <c r="DC2900" s="69"/>
      <c r="DD2900" s="69"/>
      <c r="DE2900" s="69"/>
      <c r="DF2900" s="69"/>
      <c r="DG2900" s="69"/>
      <c r="DH2900" s="69"/>
      <c r="DI2900" s="69"/>
      <c r="DJ2900" s="69"/>
      <c r="DK2900" s="69"/>
      <c r="DL2900" s="69"/>
      <c r="DM2900" s="69"/>
      <c r="DN2900" s="69"/>
      <c r="DO2900" s="69"/>
      <c r="DP2900" s="69"/>
      <c r="DQ2900" s="69"/>
      <c r="DR2900" s="69"/>
      <c r="DS2900" s="69"/>
      <c r="DT2900" s="69"/>
      <c r="DU2900" s="69"/>
      <c r="DV2900" s="69"/>
      <c r="DW2900" s="69"/>
      <c r="DX2900" s="69"/>
      <c r="DY2900" s="69"/>
      <c r="DZ2900" s="69"/>
      <c r="EA2900" s="69"/>
      <c r="EB2900" s="69"/>
      <c r="EC2900" s="69"/>
      <c r="ED2900" s="69"/>
      <c r="EE2900" s="69"/>
      <c r="EF2900" s="69"/>
      <c r="EG2900" s="69"/>
      <c r="EH2900" s="69"/>
      <c r="EI2900" s="69"/>
      <c r="EJ2900" s="69"/>
      <c r="EK2900" s="69"/>
      <c r="EL2900" s="69"/>
      <c r="EM2900" s="69"/>
      <c r="EN2900" s="69"/>
      <c r="EO2900" s="69"/>
      <c r="EP2900" s="69"/>
      <c r="EQ2900" s="69"/>
      <c r="ER2900" s="69"/>
      <c r="ES2900" s="69"/>
      <c r="ET2900" s="69"/>
      <c r="EU2900" s="69"/>
      <c r="EV2900" s="69"/>
      <c r="EW2900" s="69"/>
      <c r="EX2900" s="69"/>
      <c r="EY2900" s="69"/>
      <c r="EZ2900" s="69"/>
      <c r="FA2900" s="69"/>
      <c r="FB2900" s="69"/>
      <c r="FC2900" s="69"/>
      <c r="FD2900" s="69"/>
      <c r="FE2900" s="69"/>
      <c r="FF2900" s="69"/>
      <c r="FG2900" s="69"/>
      <c r="FH2900" s="69"/>
      <c r="FI2900" s="69"/>
      <c r="FJ2900" s="69"/>
      <c r="FK2900" s="69"/>
      <c r="FL2900" s="69"/>
      <c r="FM2900" s="69"/>
      <c r="FN2900" s="69"/>
      <c r="FO2900" s="69"/>
      <c r="FP2900" s="69"/>
      <c r="FQ2900" s="69"/>
      <c r="FR2900" s="69"/>
      <c r="FS2900" s="69"/>
      <c r="FT2900" s="69"/>
      <c r="FU2900" s="69"/>
      <c r="FV2900" s="69"/>
      <c r="FW2900" s="69"/>
      <c r="FX2900" s="69"/>
      <c r="FY2900" s="69"/>
      <c r="FZ2900" s="69"/>
      <c r="GA2900" s="69"/>
      <c r="GB2900" s="69"/>
      <c r="GC2900" s="69"/>
      <c r="GD2900" s="69"/>
      <c r="GE2900" s="69"/>
      <c r="GF2900" s="69"/>
      <c r="GG2900" s="69"/>
      <c r="GH2900" s="69"/>
      <c r="GI2900" s="69"/>
      <c r="GJ2900" s="69"/>
      <c r="GK2900" s="69"/>
      <c r="GL2900" s="69"/>
      <c r="GM2900" s="69"/>
      <c r="GN2900" s="69"/>
      <c r="GO2900" s="69"/>
      <c r="GP2900" s="69"/>
      <c r="GQ2900" s="69"/>
      <c r="GR2900" s="69"/>
      <c r="GS2900" s="69"/>
      <c r="GT2900" s="69"/>
      <c r="GU2900" s="69"/>
      <c r="GV2900" s="69"/>
      <c r="GW2900" s="69"/>
      <c r="GX2900" s="69"/>
      <c r="GY2900" s="69"/>
      <c r="GZ2900" s="69"/>
      <c r="HA2900" s="69"/>
      <c r="HB2900" s="69"/>
      <c r="HC2900" s="69"/>
      <c r="HD2900" s="69"/>
      <c r="HE2900" s="69"/>
      <c r="HF2900" s="69"/>
      <c r="HG2900" s="69"/>
      <c r="HH2900" s="69"/>
      <c r="HI2900" s="69"/>
      <c r="HJ2900" s="69"/>
      <c r="HK2900" s="69"/>
      <c r="HL2900" s="69"/>
      <c r="HM2900" s="69"/>
      <c r="HN2900" s="69"/>
      <c r="HO2900" s="69"/>
      <c r="HP2900" s="69"/>
      <c r="HQ2900" s="69"/>
      <c r="HR2900" s="69"/>
      <c r="HS2900" s="69"/>
      <c r="HT2900" s="69"/>
      <c r="HU2900" s="69"/>
      <c r="HV2900" s="69"/>
      <c r="HW2900" s="69"/>
      <c r="HX2900" s="69"/>
      <c r="HY2900" s="69"/>
      <c r="HZ2900" s="69"/>
      <c r="IA2900" s="69"/>
      <c r="IB2900" s="69"/>
      <c r="IC2900" s="69"/>
      <c r="ID2900" s="69"/>
      <c r="IE2900" s="69"/>
      <c r="IF2900" s="69"/>
      <c r="IG2900" s="69"/>
      <c r="IH2900" s="69"/>
      <c r="II2900" s="69"/>
      <c r="IJ2900" s="69"/>
      <c r="IK2900" s="69"/>
      <c r="IL2900" s="69"/>
      <c r="IM2900" s="69"/>
      <c r="IN2900" s="69"/>
    </row>
    <row r="2901" spans="1:248" s="70" customFormat="1" ht="15.95" customHeight="1" x14ac:dyDescent="0.2">
      <c r="A2901" s="25" t="s">
        <v>1815</v>
      </c>
      <c r="B2901" s="83">
        <v>52574</v>
      </c>
      <c r="C2901" s="27" t="s">
        <v>1816</v>
      </c>
      <c r="D2901" s="319">
        <v>5600</v>
      </c>
      <c r="E2901" s="69"/>
      <c r="F2901" s="69"/>
      <c r="G2901" s="69"/>
      <c r="H2901" s="69"/>
      <c r="I2901" s="69"/>
      <c r="J2901" s="69"/>
      <c r="N2901" s="69"/>
      <c r="O2901" s="69"/>
      <c r="P2901" s="69"/>
      <c r="Q2901" s="69"/>
      <c r="R2901" s="69"/>
      <c r="S2901" s="69"/>
      <c r="T2901" s="69"/>
      <c r="U2901" s="69"/>
      <c r="V2901" s="69"/>
      <c r="W2901" s="69"/>
      <c r="X2901" s="69"/>
      <c r="Y2901" s="69"/>
      <c r="Z2901" s="69"/>
      <c r="AA2901" s="69"/>
      <c r="AB2901" s="69"/>
      <c r="AC2901" s="69"/>
      <c r="AD2901" s="69"/>
      <c r="AE2901" s="69"/>
      <c r="AF2901" s="69"/>
      <c r="AG2901" s="69"/>
      <c r="AH2901" s="69"/>
      <c r="AI2901" s="69"/>
      <c r="AJ2901" s="69"/>
      <c r="AK2901" s="69"/>
      <c r="AL2901" s="69"/>
      <c r="AM2901" s="69"/>
      <c r="AN2901" s="69"/>
      <c r="AO2901" s="69"/>
      <c r="AP2901" s="69"/>
      <c r="AQ2901" s="69"/>
      <c r="AR2901" s="69"/>
      <c r="AS2901" s="69"/>
      <c r="AT2901" s="69"/>
      <c r="AU2901" s="69"/>
      <c r="AV2901" s="69"/>
      <c r="AW2901" s="69"/>
      <c r="AX2901" s="69"/>
      <c r="AY2901" s="69"/>
      <c r="AZ2901" s="69"/>
      <c r="BA2901" s="69"/>
      <c r="BB2901" s="69"/>
      <c r="BC2901" s="69"/>
      <c r="BD2901" s="69"/>
      <c r="BE2901" s="69"/>
      <c r="BF2901" s="69"/>
      <c r="BG2901" s="69"/>
      <c r="BH2901" s="69"/>
      <c r="BI2901" s="69"/>
      <c r="BJ2901" s="69"/>
      <c r="BK2901" s="69"/>
      <c r="BL2901" s="69"/>
      <c r="BM2901" s="69"/>
      <c r="BN2901" s="69"/>
      <c r="BO2901" s="69"/>
      <c r="BP2901" s="69"/>
      <c r="BQ2901" s="69"/>
      <c r="BR2901" s="69"/>
      <c r="BS2901" s="69"/>
      <c r="BT2901" s="69"/>
      <c r="BU2901" s="69"/>
      <c r="BV2901" s="69"/>
      <c r="BW2901" s="69"/>
      <c r="BX2901" s="69"/>
      <c r="BY2901" s="69"/>
      <c r="BZ2901" s="69"/>
      <c r="CA2901" s="69"/>
      <c r="CB2901" s="69"/>
      <c r="CC2901" s="69"/>
      <c r="CD2901" s="69"/>
      <c r="CE2901" s="69"/>
      <c r="CF2901" s="69"/>
      <c r="CG2901" s="69"/>
      <c r="CH2901" s="69"/>
      <c r="CI2901" s="69"/>
      <c r="CJ2901" s="69"/>
      <c r="CK2901" s="69"/>
      <c r="CL2901" s="69"/>
      <c r="CM2901" s="69"/>
      <c r="CN2901" s="69"/>
      <c r="CO2901" s="69"/>
      <c r="CP2901" s="69"/>
      <c r="CQ2901" s="69"/>
      <c r="CR2901" s="69"/>
      <c r="CS2901" s="69"/>
      <c r="CT2901" s="69"/>
      <c r="CU2901" s="69"/>
      <c r="CV2901" s="69"/>
      <c r="CW2901" s="69"/>
      <c r="CX2901" s="69"/>
      <c r="CY2901" s="69"/>
      <c r="CZ2901" s="69"/>
      <c r="DA2901" s="69"/>
      <c r="DB2901" s="69"/>
      <c r="DC2901" s="69"/>
      <c r="DD2901" s="69"/>
      <c r="DE2901" s="69"/>
      <c r="DF2901" s="69"/>
      <c r="DG2901" s="69"/>
      <c r="DH2901" s="69"/>
      <c r="DI2901" s="69"/>
      <c r="DJ2901" s="69"/>
      <c r="DK2901" s="69"/>
      <c r="DL2901" s="69"/>
      <c r="DM2901" s="69"/>
      <c r="DN2901" s="69"/>
      <c r="DO2901" s="69"/>
      <c r="DP2901" s="69"/>
      <c r="DQ2901" s="69"/>
      <c r="DR2901" s="69"/>
      <c r="DS2901" s="69"/>
      <c r="DT2901" s="69"/>
      <c r="DU2901" s="69"/>
      <c r="DV2901" s="69"/>
      <c r="DW2901" s="69"/>
      <c r="DX2901" s="69"/>
      <c r="DY2901" s="69"/>
      <c r="DZ2901" s="69"/>
      <c r="EA2901" s="69"/>
      <c r="EB2901" s="69"/>
      <c r="EC2901" s="69"/>
      <c r="ED2901" s="69"/>
      <c r="EE2901" s="69"/>
      <c r="EF2901" s="69"/>
      <c r="EG2901" s="69"/>
      <c r="EH2901" s="69"/>
      <c r="EI2901" s="69"/>
      <c r="EJ2901" s="69"/>
      <c r="EK2901" s="69"/>
      <c r="EL2901" s="69"/>
      <c r="EM2901" s="69"/>
      <c r="EN2901" s="69"/>
      <c r="EO2901" s="69"/>
      <c r="EP2901" s="69"/>
      <c r="EQ2901" s="69"/>
      <c r="ER2901" s="69"/>
      <c r="ES2901" s="69"/>
      <c r="ET2901" s="69"/>
      <c r="EU2901" s="69"/>
      <c r="EV2901" s="69"/>
      <c r="EW2901" s="69"/>
      <c r="EX2901" s="69"/>
      <c r="EY2901" s="69"/>
      <c r="EZ2901" s="69"/>
      <c r="FA2901" s="69"/>
      <c r="FB2901" s="69"/>
      <c r="FC2901" s="69"/>
      <c r="FD2901" s="69"/>
      <c r="FE2901" s="69"/>
      <c r="FF2901" s="69"/>
      <c r="FG2901" s="69"/>
      <c r="FH2901" s="69"/>
      <c r="FI2901" s="69"/>
      <c r="FJ2901" s="69"/>
      <c r="FK2901" s="69"/>
      <c r="FL2901" s="69"/>
      <c r="FM2901" s="69"/>
      <c r="FN2901" s="69"/>
      <c r="FO2901" s="69"/>
      <c r="FP2901" s="69"/>
      <c r="FQ2901" s="69"/>
      <c r="FR2901" s="69"/>
      <c r="FS2901" s="69"/>
      <c r="FT2901" s="69"/>
      <c r="FU2901" s="69"/>
      <c r="FV2901" s="69"/>
      <c r="FW2901" s="69"/>
      <c r="FX2901" s="69"/>
      <c r="FY2901" s="69"/>
      <c r="FZ2901" s="69"/>
      <c r="GA2901" s="69"/>
      <c r="GB2901" s="69"/>
      <c r="GC2901" s="69"/>
      <c r="GD2901" s="69"/>
      <c r="GE2901" s="69"/>
      <c r="GF2901" s="69"/>
      <c r="GG2901" s="69"/>
      <c r="GH2901" s="69"/>
      <c r="GI2901" s="69"/>
      <c r="GJ2901" s="69"/>
      <c r="GK2901" s="69"/>
      <c r="GL2901" s="69"/>
      <c r="GM2901" s="69"/>
      <c r="GN2901" s="69"/>
      <c r="GO2901" s="69"/>
      <c r="GP2901" s="69"/>
      <c r="GQ2901" s="69"/>
      <c r="GR2901" s="69"/>
      <c r="GS2901" s="69"/>
      <c r="GT2901" s="69"/>
      <c r="GU2901" s="69"/>
      <c r="GV2901" s="69"/>
      <c r="GW2901" s="69"/>
      <c r="GX2901" s="69"/>
      <c r="GY2901" s="69"/>
      <c r="GZ2901" s="69"/>
      <c r="HA2901" s="69"/>
      <c r="HB2901" s="69"/>
      <c r="HC2901" s="69"/>
      <c r="HD2901" s="69"/>
      <c r="HE2901" s="69"/>
      <c r="HF2901" s="69"/>
      <c r="HG2901" s="69"/>
      <c r="HH2901" s="69"/>
      <c r="HI2901" s="69"/>
      <c r="HJ2901" s="69"/>
      <c r="HK2901" s="69"/>
      <c r="HL2901" s="69"/>
      <c r="HM2901" s="69"/>
      <c r="HN2901" s="69"/>
      <c r="HO2901" s="69"/>
      <c r="HP2901" s="69"/>
      <c r="HQ2901" s="69"/>
      <c r="HR2901" s="69"/>
      <c r="HS2901" s="69"/>
      <c r="HT2901" s="69"/>
      <c r="HU2901" s="69"/>
      <c r="HV2901" s="69"/>
      <c r="HW2901" s="69"/>
      <c r="HX2901" s="69"/>
      <c r="HY2901" s="69"/>
      <c r="HZ2901" s="69"/>
      <c r="IA2901" s="69"/>
      <c r="IB2901" s="69"/>
      <c r="IC2901" s="69"/>
      <c r="ID2901" s="69"/>
      <c r="IE2901" s="69"/>
      <c r="IF2901" s="69"/>
      <c r="IG2901" s="69"/>
      <c r="IH2901" s="69"/>
      <c r="II2901" s="69"/>
      <c r="IJ2901" s="69"/>
      <c r="IK2901" s="69"/>
      <c r="IL2901" s="69"/>
      <c r="IM2901" s="69"/>
      <c r="IN2901" s="69"/>
    </row>
    <row r="2902" spans="1:248" s="70" customFormat="1" ht="15.95" customHeight="1" x14ac:dyDescent="0.2">
      <c r="A2902" s="25" t="s">
        <v>1817</v>
      </c>
      <c r="B2902" s="83">
        <v>52575</v>
      </c>
      <c r="C2902" s="27" t="s">
        <v>1818</v>
      </c>
      <c r="D2902" s="319">
        <v>7500</v>
      </c>
      <c r="E2902" s="69"/>
      <c r="F2902" s="69"/>
      <c r="G2902" s="69"/>
      <c r="H2902" s="69"/>
      <c r="I2902" s="69"/>
      <c r="J2902" s="69"/>
      <c r="N2902" s="69"/>
      <c r="O2902" s="69"/>
      <c r="P2902" s="69"/>
      <c r="Q2902" s="69"/>
      <c r="R2902" s="69"/>
      <c r="S2902" s="69"/>
      <c r="T2902" s="69"/>
      <c r="U2902" s="69"/>
      <c r="V2902" s="69"/>
      <c r="W2902" s="69"/>
      <c r="X2902" s="69"/>
      <c r="Y2902" s="69"/>
      <c r="Z2902" s="69"/>
      <c r="AA2902" s="69"/>
      <c r="AB2902" s="69"/>
      <c r="AC2902" s="69"/>
      <c r="AD2902" s="69"/>
      <c r="AE2902" s="69"/>
      <c r="AF2902" s="69"/>
      <c r="AG2902" s="69"/>
      <c r="AH2902" s="69"/>
      <c r="AI2902" s="69"/>
      <c r="AJ2902" s="69"/>
      <c r="AK2902" s="69"/>
      <c r="AL2902" s="69"/>
      <c r="AM2902" s="69"/>
      <c r="AN2902" s="69"/>
      <c r="AO2902" s="69"/>
      <c r="AP2902" s="69"/>
      <c r="AQ2902" s="69"/>
      <c r="AR2902" s="69"/>
      <c r="AS2902" s="69"/>
      <c r="AT2902" s="69"/>
      <c r="AU2902" s="69"/>
      <c r="AV2902" s="69"/>
      <c r="AW2902" s="69"/>
      <c r="AX2902" s="69"/>
      <c r="AY2902" s="69"/>
      <c r="AZ2902" s="69"/>
      <c r="BA2902" s="69"/>
      <c r="BB2902" s="69"/>
      <c r="BC2902" s="69"/>
      <c r="BD2902" s="69"/>
      <c r="BE2902" s="69"/>
      <c r="BF2902" s="69"/>
      <c r="BG2902" s="69"/>
      <c r="BH2902" s="69"/>
      <c r="BI2902" s="69"/>
      <c r="BJ2902" s="69"/>
      <c r="BK2902" s="69"/>
      <c r="BL2902" s="69"/>
      <c r="BM2902" s="69"/>
      <c r="BN2902" s="69"/>
      <c r="BO2902" s="69"/>
      <c r="BP2902" s="69"/>
      <c r="BQ2902" s="69"/>
      <c r="BR2902" s="69"/>
      <c r="BS2902" s="69"/>
      <c r="BT2902" s="69"/>
      <c r="BU2902" s="69"/>
      <c r="BV2902" s="69"/>
      <c r="BW2902" s="69"/>
      <c r="BX2902" s="69"/>
      <c r="BY2902" s="69"/>
      <c r="BZ2902" s="69"/>
      <c r="CA2902" s="69"/>
      <c r="CB2902" s="69"/>
      <c r="CC2902" s="69"/>
      <c r="CD2902" s="69"/>
      <c r="CE2902" s="69"/>
      <c r="CF2902" s="69"/>
      <c r="CG2902" s="69"/>
      <c r="CH2902" s="69"/>
      <c r="CI2902" s="69"/>
      <c r="CJ2902" s="69"/>
      <c r="CK2902" s="69"/>
      <c r="CL2902" s="69"/>
      <c r="CM2902" s="69"/>
      <c r="CN2902" s="69"/>
      <c r="CO2902" s="69"/>
      <c r="CP2902" s="69"/>
      <c r="CQ2902" s="69"/>
      <c r="CR2902" s="69"/>
      <c r="CS2902" s="69"/>
      <c r="CT2902" s="69"/>
      <c r="CU2902" s="69"/>
      <c r="CV2902" s="69"/>
      <c r="CW2902" s="69"/>
      <c r="CX2902" s="69"/>
      <c r="CY2902" s="69"/>
      <c r="CZ2902" s="69"/>
      <c r="DA2902" s="69"/>
      <c r="DB2902" s="69"/>
      <c r="DC2902" s="69"/>
      <c r="DD2902" s="69"/>
      <c r="DE2902" s="69"/>
      <c r="DF2902" s="69"/>
      <c r="DG2902" s="69"/>
      <c r="DH2902" s="69"/>
      <c r="DI2902" s="69"/>
      <c r="DJ2902" s="69"/>
      <c r="DK2902" s="69"/>
      <c r="DL2902" s="69"/>
      <c r="DM2902" s="69"/>
      <c r="DN2902" s="69"/>
      <c r="DO2902" s="69"/>
      <c r="DP2902" s="69"/>
      <c r="DQ2902" s="69"/>
      <c r="DR2902" s="69"/>
      <c r="DS2902" s="69"/>
      <c r="DT2902" s="69"/>
      <c r="DU2902" s="69"/>
      <c r="DV2902" s="69"/>
      <c r="DW2902" s="69"/>
      <c r="DX2902" s="69"/>
      <c r="DY2902" s="69"/>
      <c r="DZ2902" s="69"/>
      <c r="EA2902" s="69"/>
      <c r="EB2902" s="69"/>
      <c r="EC2902" s="69"/>
      <c r="ED2902" s="69"/>
      <c r="EE2902" s="69"/>
      <c r="EF2902" s="69"/>
      <c r="EG2902" s="69"/>
      <c r="EH2902" s="69"/>
      <c r="EI2902" s="69"/>
      <c r="EJ2902" s="69"/>
      <c r="EK2902" s="69"/>
      <c r="EL2902" s="69"/>
      <c r="EM2902" s="69"/>
      <c r="EN2902" s="69"/>
      <c r="EO2902" s="69"/>
      <c r="EP2902" s="69"/>
      <c r="EQ2902" s="69"/>
      <c r="ER2902" s="69"/>
      <c r="ES2902" s="69"/>
      <c r="ET2902" s="69"/>
      <c r="EU2902" s="69"/>
      <c r="EV2902" s="69"/>
      <c r="EW2902" s="69"/>
      <c r="EX2902" s="69"/>
      <c r="EY2902" s="69"/>
      <c r="EZ2902" s="69"/>
      <c r="FA2902" s="69"/>
      <c r="FB2902" s="69"/>
      <c r="FC2902" s="69"/>
      <c r="FD2902" s="69"/>
      <c r="FE2902" s="69"/>
      <c r="FF2902" s="69"/>
      <c r="FG2902" s="69"/>
      <c r="FH2902" s="69"/>
      <c r="FI2902" s="69"/>
      <c r="FJ2902" s="69"/>
      <c r="FK2902" s="69"/>
      <c r="FL2902" s="69"/>
      <c r="FM2902" s="69"/>
      <c r="FN2902" s="69"/>
      <c r="FO2902" s="69"/>
      <c r="FP2902" s="69"/>
      <c r="FQ2902" s="69"/>
      <c r="FR2902" s="69"/>
      <c r="FS2902" s="69"/>
      <c r="FT2902" s="69"/>
      <c r="FU2902" s="69"/>
      <c r="FV2902" s="69"/>
      <c r="FW2902" s="69"/>
      <c r="FX2902" s="69"/>
      <c r="FY2902" s="69"/>
      <c r="FZ2902" s="69"/>
      <c r="GA2902" s="69"/>
      <c r="GB2902" s="69"/>
      <c r="GC2902" s="69"/>
      <c r="GD2902" s="69"/>
      <c r="GE2902" s="69"/>
      <c r="GF2902" s="69"/>
      <c r="GG2902" s="69"/>
      <c r="GH2902" s="69"/>
      <c r="GI2902" s="69"/>
      <c r="GJ2902" s="69"/>
      <c r="GK2902" s="69"/>
      <c r="GL2902" s="69"/>
      <c r="GM2902" s="69"/>
      <c r="GN2902" s="69"/>
      <c r="GO2902" s="69"/>
      <c r="GP2902" s="69"/>
      <c r="GQ2902" s="69"/>
      <c r="GR2902" s="69"/>
      <c r="GS2902" s="69"/>
      <c r="GT2902" s="69"/>
      <c r="GU2902" s="69"/>
      <c r="GV2902" s="69"/>
      <c r="GW2902" s="69"/>
      <c r="GX2902" s="69"/>
      <c r="GY2902" s="69"/>
      <c r="GZ2902" s="69"/>
      <c r="HA2902" s="69"/>
      <c r="HB2902" s="69"/>
      <c r="HC2902" s="69"/>
      <c r="HD2902" s="69"/>
      <c r="HE2902" s="69"/>
      <c r="HF2902" s="69"/>
      <c r="HG2902" s="69"/>
      <c r="HH2902" s="69"/>
      <c r="HI2902" s="69"/>
      <c r="HJ2902" s="69"/>
      <c r="HK2902" s="69"/>
      <c r="HL2902" s="69"/>
      <c r="HM2902" s="69"/>
      <c r="HN2902" s="69"/>
      <c r="HO2902" s="69"/>
      <c r="HP2902" s="69"/>
      <c r="HQ2902" s="69"/>
      <c r="HR2902" s="69"/>
      <c r="HS2902" s="69"/>
      <c r="HT2902" s="69"/>
      <c r="HU2902" s="69"/>
      <c r="HV2902" s="69"/>
      <c r="HW2902" s="69"/>
      <c r="HX2902" s="69"/>
      <c r="HY2902" s="69"/>
      <c r="HZ2902" s="69"/>
      <c r="IA2902" s="69"/>
      <c r="IB2902" s="69"/>
      <c r="IC2902" s="69"/>
      <c r="ID2902" s="69"/>
      <c r="IE2902" s="69"/>
      <c r="IF2902" s="69"/>
      <c r="IG2902" s="69"/>
      <c r="IH2902" s="69"/>
      <c r="II2902" s="69"/>
      <c r="IJ2902" s="69"/>
      <c r="IK2902" s="69"/>
      <c r="IL2902" s="69"/>
      <c r="IM2902" s="69"/>
      <c r="IN2902" s="69"/>
    </row>
    <row r="2903" spans="1:248" s="70" customFormat="1" ht="15.95" customHeight="1" x14ac:dyDescent="0.2">
      <c r="A2903" s="25" t="s">
        <v>1819</v>
      </c>
      <c r="B2903" s="83">
        <v>52576</v>
      </c>
      <c r="C2903" s="27" t="s">
        <v>1820</v>
      </c>
      <c r="D2903" s="319">
        <v>10000</v>
      </c>
      <c r="E2903" s="69"/>
      <c r="F2903" s="69"/>
      <c r="G2903" s="69"/>
      <c r="H2903" s="69"/>
      <c r="I2903" s="69"/>
      <c r="J2903" s="69"/>
      <c r="N2903" s="69"/>
      <c r="O2903" s="69"/>
      <c r="P2903" s="69"/>
      <c r="Q2903" s="69"/>
      <c r="R2903" s="69"/>
      <c r="S2903" s="69"/>
      <c r="T2903" s="69"/>
      <c r="U2903" s="69"/>
      <c r="V2903" s="69"/>
      <c r="W2903" s="69"/>
      <c r="X2903" s="69"/>
      <c r="Y2903" s="69"/>
      <c r="Z2903" s="69"/>
      <c r="AA2903" s="69"/>
      <c r="AB2903" s="69"/>
      <c r="AC2903" s="69"/>
      <c r="AD2903" s="69"/>
      <c r="AE2903" s="69"/>
      <c r="AF2903" s="69"/>
      <c r="AG2903" s="69"/>
      <c r="AH2903" s="69"/>
      <c r="AI2903" s="69"/>
      <c r="AJ2903" s="69"/>
      <c r="AK2903" s="69"/>
      <c r="AL2903" s="69"/>
      <c r="AM2903" s="69"/>
      <c r="AN2903" s="69"/>
      <c r="AO2903" s="69"/>
      <c r="AP2903" s="69"/>
      <c r="AQ2903" s="69"/>
      <c r="AR2903" s="69"/>
      <c r="AS2903" s="69"/>
      <c r="AT2903" s="69"/>
      <c r="AU2903" s="69"/>
      <c r="AV2903" s="69"/>
      <c r="AW2903" s="69"/>
      <c r="AX2903" s="69"/>
      <c r="AY2903" s="69"/>
      <c r="AZ2903" s="69"/>
      <c r="BA2903" s="69"/>
      <c r="BB2903" s="69"/>
      <c r="BC2903" s="69"/>
      <c r="BD2903" s="69"/>
      <c r="BE2903" s="69"/>
      <c r="BF2903" s="69"/>
      <c r="BG2903" s="69"/>
      <c r="BH2903" s="69"/>
      <c r="BI2903" s="69"/>
      <c r="BJ2903" s="69"/>
      <c r="BK2903" s="69"/>
      <c r="BL2903" s="69"/>
      <c r="BM2903" s="69"/>
      <c r="BN2903" s="69"/>
      <c r="BO2903" s="69"/>
      <c r="BP2903" s="69"/>
      <c r="BQ2903" s="69"/>
      <c r="BR2903" s="69"/>
      <c r="BS2903" s="69"/>
      <c r="BT2903" s="69"/>
      <c r="BU2903" s="69"/>
      <c r="BV2903" s="69"/>
      <c r="BW2903" s="69"/>
      <c r="BX2903" s="69"/>
      <c r="BY2903" s="69"/>
      <c r="BZ2903" s="69"/>
      <c r="CA2903" s="69"/>
      <c r="CB2903" s="69"/>
      <c r="CC2903" s="69"/>
      <c r="CD2903" s="69"/>
      <c r="CE2903" s="69"/>
      <c r="CF2903" s="69"/>
      <c r="CG2903" s="69"/>
      <c r="CH2903" s="69"/>
      <c r="CI2903" s="69"/>
      <c r="CJ2903" s="69"/>
      <c r="CK2903" s="69"/>
      <c r="CL2903" s="69"/>
      <c r="CM2903" s="69"/>
      <c r="CN2903" s="69"/>
      <c r="CO2903" s="69"/>
      <c r="CP2903" s="69"/>
      <c r="CQ2903" s="69"/>
      <c r="CR2903" s="69"/>
      <c r="CS2903" s="69"/>
      <c r="CT2903" s="69"/>
      <c r="CU2903" s="69"/>
      <c r="CV2903" s="69"/>
      <c r="CW2903" s="69"/>
      <c r="CX2903" s="69"/>
      <c r="CY2903" s="69"/>
      <c r="CZ2903" s="69"/>
      <c r="DA2903" s="69"/>
      <c r="DB2903" s="69"/>
      <c r="DC2903" s="69"/>
      <c r="DD2903" s="69"/>
      <c r="DE2903" s="69"/>
      <c r="DF2903" s="69"/>
      <c r="DG2903" s="69"/>
      <c r="DH2903" s="69"/>
      <c r="DI2903" s="69"/>
      <c r="DJ2903" s="69"/>
      <c r="DK2903" s="69"/>
      <c r="DL2903" s="69"/>
      <c r="DM2903" s="69"/>
      <c r="DN2903" s="69"/>
      <c r="DO2903" s="69"/>
      <c r="DP2903" s="69"/>
      <c r="DQ2903" s="69"/>
      <c r="DR2903" s="69"/>
      <c r="DS2903" s="69"/>
      <c r="DT2903" s="69"/>
      <c r="DU2903" s="69"/>
      <c r="DV2903" s="69"/>
      <c r="DW2903" s="69"/>
      <c r="DX2903" s="69"/>
      <c r="DY2903" s="69"/>
      <c r="DZ2903" s="69"/>
      <c r="EA2903" s="69"/>
      <c r="EB2903" s="69"/>
      <c r="EC2903" s="69"/>
      <c r="ED2903" s="69"/>
      <c r="EE2903" s="69"/>
      <c r="EF2903" s="69"/>
      <c r="EG2903" s="69"/>
      <c r="EH2903" s="69"/>
      <c r="EI2903" s="69"/>
      <c r="EJ2903" s="69"/>
      <c r="EK2903" s="69"/>
      <c r="EL2903" s="69"/>
      <c r="EM2903" s="69"/>
      <c r="EN2903" s="69"/>
      <c r="EO2903" s="69"/>
      <c r="EP2903" s="69"/>
      <c r="EQ2903" s="69"/>
      <c r="ER2903" s="69"/>
      <c r="ES2903" s="69"/>
      <c r="ET2903" s="69"/>
      <c r="EU2903" s="69"/>
      <c r="EV2903" s="69"/>
      <c r="EW2903" s="69"/>
      <c r="EX2903" s="69"/>
      <c r="EY2903" s="69"/>
      <c r="EZ2903" s="69"/>
      <c r="FA2903" s="69"/>
      <c r="FB2903" s="69"/>
      <c r="FC2903" s="69"/>
      <c r="FD2903" s="69"/>
      <c r="FE2903" s="69"/>
      <c r="FF2903" s="69"/>
      <c r="FG2903" s="69"/>
      <c r="FH2903" s="69"/>
      <c r="FI2903" s="69"/>
      <c r="FJ2903" s="69"/>
      <c r="FK2903" s="69"/>
      <c r="FL2903" s="69"/>
      <c r="FM2903" s="69"/>
      <c r="FN2903" s="69"/>
      <c r="FO2903" s="69"/>
      <c r="FP2903" s="69"/>
      <c r="FQ2903" s="69"/>
      <c r="FR2903" s="69"/>
      <c r="FS2903" s="69"/>
      <c r="FT2903" s="69"/>
      <c r="FU2903" s="69"/>
      <c r="FV2903" s="69"/>
      <c r="FW2903" s="69"/>
      <c r="FX2903" s="69"/>
      <c r="FY2903" s="69"/>
      <c r="FZ2903" s="69"/>
      <c r="GA2903" s="69"/>
      <c r="GB2903" s="69"/>
      <c r="GC2903" s="69"/>
      <c r="GD2903" s="69"/>
      <c r="GE2903" s="69"/>
      <c r="GF2903" s="69"/>
      <c r="GG2903" s="69"/>
      <c r="GH2903" s="69"/>
      <c r="GI2903" s="69"/>
      <c r="GJ2903" s="69"/>
      <c r="GK2903" s="69"/>
      <c r="GL2903" s="69"/>
      <c r="GM2903" s="69"/>
      <c r="GN2903" s="69"/>
      <c r="GO2903" s="69"/>
      <c r="GP2903" s="69"/>
      <c r="GQ2903" s="69"/>
      <c r="GR2903" s="69"/>
      <c r="GS2903" s="69"/>
      <c r="GT2903" s="69"/>
      <c r="GU2903" s="69"/>
      <c r="GV2903" s="69"/>
      <c r="GW2903" s="69"/>
      <c r="GX2903" s="69"/>
      <c r="GY2903" s="69"/>
      <c r="GZ2903" s="69"/>
      <c r="HA2903" s="69"/>
      <c r="HB2903" s="69"/>
      <c r="HC2903" s="69"/>
      <c r="HD2903" s="69"/>
      <c r="HE2903" s="69"/>
      <c r="HF2903" s="69"/>
      <c r="HG2903" s="69"/>
      <c r="HH2903" s="69"/>
      <c r="HI2903" s="69"/>
      <c r="HJ2903" s="69"/>
      <c r="HK2903" s="69"/>
      <c r="HL2903" s="69"/>
      <c r="HM2903" s="69"/>
      <c r="HN2903" s="69"/>
      <c r="HO2903" s="69"/>
      <c r="HP2903" s="69"/>
      <c r="HQ2903" s="69"/>
      <c r="HR2903" s="69"/>
      <c r="HS2903" s="69"/>
      <c r="HT2903" s="69"/>
      <c r="HU2903" s="69"/>
      <c r="HV2903" s="69"/>
      <c r="HW2903" s="69"/>
      <c r="HX2903" s="69"/>
      <c r="HY2903" s="69"/>
      <c r="HZ2903" s="69"/>
      <c r="IA2903" s="69"/>
      <c r="IB2903" s="69"/>
      <c r="IC2903" s="69"/>
      <c r="ID2903" s="69"/>
      <c r="IE2903" s="69"/>
      <c r="IF2903" s="69"/>
      <c r="IG2903" s="69"/>
      <c r="IH2903" s="69"/>
      <c r="II2903" s="69"/>
      <c r="IJ2903" s="69"/>
      <c r="IK2903" s="69"/>
      <c r="IL2903" s="69"/>
      <c r="IM2903" s="69"/>
      <c r="IN2903" s="69"/>
    </row>
    <row r="2904" spans="1:248" s="70" customFormat="1" ht="15.95" customHeight="1" x14ac:dyDescent="0.2">
      <c r="A2904" s="25" t="s">
        <v>1821</v>
      </c>
      <c r="B2904" s="83">
        <v>52577</v>
      </c>
      <c r="C2904" s="27" t="s">
        <v>1822</v>
      </c>
      <c r="D2904" s="319">
        <v>9000</v>
      </c>
      <c r="E2904" s="69"/>
      <c r="F2904" s="69"/>
      <c r="G2904" s="69"/>
      <c r="H2904" s="69"/>
      <c r="I2904" s="69"/>
      <c r="J2904" s="69"/>
      <c r="N2904" s="69"/>
      <c r="O2904" s="69"/>
      <c r="P2904" s="69"/>
      <c r="Q2904" s="69"/>
      <c r="R2904" s="69"/>
      <c r="S2904" s="69"/>
      <c r="T2904" s="69"/>
      <c r="U2904" s="69"/>
      <c r="V2904" s="69"/>
      <c r="W2904" s="69"/>
      <c r="X2904" s="69"/>
      <c r="Y2904" s="69"/>
      <c r="Z2904" s="69"/>
      <c r="AA2904" s="69"/>
      <c r="AB2904" s="69"/>
      <c r="AC2904" s="69"/>
      <c r="AD2904" s="69"/>
      <c r="AE2904" s="69"/>
      <c r="AF2904" s="69"/>
      <c r="AG2904" s="69"/>
      <c r="AH2904" s="69"/>
      <c r="AI2904" s="69"/>
      <c r="AJ2904" s="69"/>
      <c r="AK2904" s="69"/>
      <c r="AL2904" s="69"/>
      <c r="AM2904" s="69"/>
      <c r="AN2904" s="69"/>
      <c r="AO2904" s="69"/>
      <c r="AP2904" s="69"/>
      <c r="AQ2904" s="69"/>
      <c r="AR2904" s="69"/>
      <c r="AS2904" s="69"/>
      <c r="AT2904" s="69"/>
      <c r="AU2904" s="69"/>
      <c r="AV2904" s="69"/>
      <c r="AW2904" s="69"/>
      <c r="AX2904" s="69"/>
      <c r="AY2904" s="69"/>
      <c r="AZ2904" s="69"/>
      <c r="BA2904" s="69"/>
      <c r="BB2904" s="69"/>
      <c r="BC2904" s="69"/>
      <c r="BD2904" s="69"/>
      <c r="BE2904" s="69"/>
      <c r="BF2904" s="69"/>
      <c r="BG2904" s="69"/>
      <c r="BH2904" s="69"/>
      <c r="BI2904" s="69"/>
      <c r="BJ2904" s="69"/>
      <c r="BK2904" s="69"/>
      <c r="BL2904" s="69"/>
      <c r="BM2904" s="69"/>
      <c r="BN2904" s="69"/>
      <c r="BO2904" s="69"/>
      <c r="BP2904" s="69"/>
      <c r="BQ2904" s="69"/>
      <c r="BR2904" s="69"/>
      <c r="BS2904" s="69"/>
      <c r="BT2904" s="69"/>
      <c r="BU2904" s="69"/>
      <c r="BV2904" s="69"/>
      <c r="BW2904" s="69"/>
      <c r="BX2904" s="69"/>
      <c r="BY2904" s="69"/>
      <c r="BZ2904" s="69"/>
      <c r="CA2904" s="69"/>
      <c r="CB2904" s="69"/>
      <c r="CC2904" s="69"/>
      <c r="CD2904" s="69"/>
      <c r="CE2904" s="69"/>
      <c r="CF2904" s="69"/>
      <c r="CG2904" s="69"/>
      <c r="CH2904" s="69"/>
      <c r="CI2904" s="69"/>
      <c r="CJ2904" s="69"/>
      <c r="CK2904" s="69"/>
      <c r="CL2904" s="69"/>
      <c r="CM2904" s="69"/>
      <c r="CN2904" s="69"/>
      <c r="CO2904" s="69"/>
      <c r="CP2904" s="69"/>
      <c r="CQ2904" s="69"/>
      <c r="CR2904" s="69"/>
      <c r="CS2904" s="69"/>
      <c r="CT2904" s="69"/>
      <c r="CU2904" s="69"/>
      <c r="CV2904" s="69"/>
      <c r="CW2904" s="69"/>
      <c r="CX2904" s="69"/>
      <c r="CY2904" s="69"/>
      <c r="CZ2904" s="69"/>
      <c r="DA2904" s="69"/>
      <c r="DB2904" s="69"/>
      <c r="DC2904" s="69"/>
      <c r="DD2904" s="69"/>
      <c r="DE2904" s="69"/>
      <c r="DF2904" s="69"/>
      <c r="DG2904" s="69"/>
      <c r="DH2904" s="69"/>
      <c r="DI2904" s="69"/>
      <c r="DJ2904" s="69"/>
      <c r="DK2904" s="69"/>
      <c r="DL2904" s="69"/>
      <c r="DM2904" s="69"/>
      <c r="DN2904" s="69"/>
      <c r="DO2904" s="69"/>
      <c r="DP2904" s="69"/>
      <c r="DQ2904" s="69"/>
      <c r="DR2904" s="69"/>
      <c r="DS2904" s="69"/>
      <c r="DT2904" s="69"/>
      <c r="DU2904" s="69"/>
      <c r="DV2904" s="69"/>
      <c r="DW2904" s="69"/>
      <c r="DX2904" s="69"/>
      <c r="DY2904" s="69"/>
      <c r="DZ2904" s="69"/>
      <c r="EA2904" s="69"/>
      <c r="EB2904" s="69"/>
      <c r="EC2904" s="69"/>
      <c r="ED2904" s="69"/>
      <c r="EE2904" s="69"/>
      <c r="EF2904" s="69"/>
      <c r="EG2904" s="69"/>
      <c r="EH2904" s="69"/>
      <c r="EI2904" s="69"/>
      <c r="EJ2904" s="69"/>
      <c r="EK2904" s="69"/>
      <c r="EL2904" s="69"/>
      <c r="EM2904" s="69"/>
      <c r="EN2904" s="69"/>
      <c r="EO2904" s="69"/>
      <c r="EP2904" s="69"/>
      <c r="EQ2904" s="69"/>
      <c r="ER2904" s="69"/>
      <c r="ES2904" s="69"/>
      <c r="ET2904" s="69"/>
      <c r="EU2904" s="69"/>
      <c r="EV2904" s="69"/>
      <c r="EW2904" s="69"/>
      <c r="EX2904" s="69"/>
      <c r="EY2904" s="69"/>
      <c r="EZ2904" s="69"/>
      <c r="FA2904" s="69"/>
      <c r="FB2904" s="69"/>
      <c r="FC2904" s="69"/>
      <c r="FD2904" s="69"/>
      <c r="FE2904" s="69"/>
      <c r="FF2904" s="69"/>
      <c r="FG2904" s="69"/>
      <c r="FH2904" s="69"/>
      <c r="FI2904" s="69"/>
      <c r="FJ2904" s="69"/>
      <c r="FK2904" s="69"/>
      <c r="FL2904" s="69"/>
      <c r="FM2904" s="69"/>
      <c r="FN2904" s="69"/>
      <c r="FO2904" s="69"/>
      <c r="FP2904" s="69"/>
      <c r="FQ2904" s="69"/>
      <c r="FR2904" s="69"/>
      <c r="FS2904" s="69"/>
      <c r="FT2904" s="69"/>
      <c r="FU2904" s="69"/>
      <c r="FV2904" s="69"/>
      <c r="FW2904" s="69"/>
      <c r="FX2904" s="69"/>
      <c r="FY2904" s="69"/>
      <c r="FZ2904" s="69"/>
      <c r="GA2904" s="69"/>
      <c r="GB2904" s="69"/>
      <c r="GC2904" s="69"/>
      <c r="GD2904" s="69"/>
      <c r="GE2904" s="69"/>
      <c r="GF2904" s="69"/>
      <c r="GG2904" s="69"/>
      <c r="GH2904" s="69"/>
      <c r="GI2904" s="69"/>
      <c r="GJ2904" s="69"/>
      <c r="GK2904" s="69"/>
      <c r="GL2904" s="69"/>
      <c r="GM2904" s="69"/>
      <c r="GN2904" s="69"/>
      <c r="GO2904" s="69"/>
      <c r="GP2904" s="69"/>
      <c r="GQ2904" s="69"/>
      <c r="GR2904" s="69"/>
      <c r="GS2904" s="69"/>
      <c r="GT2904" s="69"/>
      <c r="GU2904" s="69"/>
      <c r="GV2904" s="69"/>
      <c r="GW2904" s="69"/>
      <c r="GX2904" s="69"/>
      <c r="GY2904" s="69"/>
      <c r="GZ2904" s="69"/>
      <c r="HA2904" s="69"/>
      <c r="HB2904" s="69"/>
      <c r="HC2904" s="69"/>
      <c r="HD2904" s="69"/>
      <c r="HE2904" s="69"/>
      <c r="HF2904" s="69"/>
      <c r="HG2904" s="69"/>
      <c r="HH2904" s="69"/>
      <c r="HI2904" s="69"/>
      <c r="HJ2904" s="69"/>
      <c r="HK2904" s="69"/>
      <c r="HL2904" s="69"/>
      <c r="HM2904" s="69"/>
      <c r="HN2904" s="69"/>
      <c r="HO2904" s="69"/>
      <c r="HP2904" s="69"/>
      <c r="HQ2904" s="69"/>
      <c r="HR2904" s="69"/>
      <c r="HS2904" s="69"/>
      <c r="HT2904" s="69"/>
      <c r="HU2904" s="69"/>
      <c r="HV2904" s="69"/>
      <c r="HW2904" s="69"/>
      <c r="HX2904" s="69"/>
      <c r="HY2904" s="69"/>
      <c r="HZ2904" s="69"/>
      <c r="IA2904" s="69"/>
      <c r="IB2904" s="69"/>
      <c r="IC2904" s="69"/>
      <c r="ID2904" s="69"/>
      <c r="IE2904" s="69"/>
      <c r="IF2904" s="69"/>
      <c r="IG2904" s="69"/>
      <c r="IH2904" s="69"/>
      <c r="II2904" s="69"/>
      <c r="IJ2904" s="69"/>
      <c r="IK2904" s="69"/>
      <c r="IL2904" s="69"/>
      <c r="IM2904" s="69"/>
      <c r="IN2904" s="69"/>
    </row>
    <row r="2905" spans="1:248" s="70" customFormat="1" ht="15.95" customHeight="1" x14ac:dyDescent="0.2">
      <c r="A2905" s="25" t="s">
        <v>1823</v>
      </c>
      <c r="B2905" s="83">
        <v>52578</v>
      </c>
      <c r="C2905" s="27" t="s">
        <v>1824</v>
      </c>
      <c r="D2905" s="319">
        <v>3250</v>
      </c>
      <c r="E2905" s="69"/>
      <c r="F2905" s="69"/>
      <c r="G2905" s="69"/>
      <c r="H2905" s="69"/>
      <c r="I2905" s="69"/>
      <c r="J2905" s="69"/>
      <c r="N2905" s="69"/>
      <c r="O2905" s="69"/>
      <c r="P2905" s="69"/>
      <c r="Q2905" s="69"/>
      <c r="R2905" s="69"/>
      <c r="S2905" s="69"/>
      <c r="T2905" s="69"/>
      <c r="U2905" s="69"/>
      <c r="V2905" s="69"/>
      <c r="W2905" s="69"/>
      <c r="X2905" s="69"/>
      <c r="Y2905" s="69"/>
      <c r="Z2905" s="69"/>
      <c r="AA2905" s="69"/>
      <c r="AB2905" s="69"/>
      <c r="AC2905" s="69"/>
      <c r="AD2905" s="69"/>
      <c r="AE2905" s="69"/>
      <c r="AF2905" s="69"/>
      <c r="AG2905" s="69"/>
      <c r="AH2905" s="69"/>
      <c r="AI2905" s="69"/>
      <c r="AJ2905" s="69"/>
      <c r="AK2905" s="69"/>
      <c r="AL2905" s="69"/>
      <c r="AM2905" s="69"/>
      <c r="AN2905" s="69"/>
      <c r="AO2905" s="69"/>
      <c r="AP2905" s="69"/>
      <c r="AQ2905" s="69"/>
      <c r="AR2905" s="69"/>
      <c r="AS2905" s="69"/>
      <c r="AT2905" s="69"/>
      <c r="AU2905" s="69"/>
      <c r="AV2905" s="69"/>
      <c r="AW2905" s="69"/>
      <c r="AX2905" s="69"/>
      <c r="AY2905" s="69"/>
      <c r="AZ2905" s="69"/>
      <c r="BA2905" s="69"/>
      <c r="BB2905" s="69"/>
      <c r="BC2905" s="69"/>
      <c r="BD2905" s="69"/>
      <c r="BE2905" s="69"/>
      <c r="BF2905" s="69"/>
      <c r="BG2905" s="69"/>
      <c r="BH2905" s="69"/>
      <c r="BI2905" s="69"/>
      <c r="BJ2905" s="69"/>
      <c r="BK2905" s="69"/>
      <c r="BL2905" s="69"/>
      <c r="BM2905" s="69"/>
      <c r="BN2905" s="69"/>
      <c r="BO2905" s="69"/>
      <c r="BP2905" s="69"/>
      <c r="BQ2905" s="69"/>
      <c r="BR2905" s="69"/>
      <c r="BS2905" s="69"/>
      <c r="BT2905" s="69"/>
      <c r="BU2905" s="69"/>
      <c r="BV2905" s="69"/>
      <c r="BW2905" s="69"/>
      <c r="BX2905" s="69"/>
      <c r="BY2905" s="69"/>
      <c r="BZ2905" s="69"/>
      <c r="CA2905" s="69"/>
      <c r="CB2905" s="69"/>
      <c r="CC2905" s="69"/>
      <c r="CD2905" s="69"/>
      <c r="CE2905" s="69"/>
      <c r="CF2905" s="69"/>
      <c r="CG2905" s="69"/>
      <c r="CH2905" s="69"/>
      <c r="CI2905" s="69"/>
      <c r="CJ2905" s="69"/>
      <c r="CK2905" s="69"/>
      <c r="CL2905" s="69"/>
      <c r="CM2905" s="69"/>
      <c r="CN2905" s="69"/>
      <c r="CO2905" s="69"/>
      <c r="CP2905" s="69"/>
      <c r="CQ2905" s="69"/>
      <c r="CR2905" s="69"/>
      <c r="CS2905" s="69"/>
      <c r="CT2905" s="69"/>
      <c r="CU2905" s="69"/>
      <c r="CV2905" s="69"/>
      <c r="CW2905" s="69"/>
      <c r="CX2905" s="69"/>
      <c r="CY2905" s="69"/>
      <c r="CZ2905" s="69"/>
      <c r="DA2905" s="69"/>
      <c r="DB2905" s="69"/>
      <c r="DC2905" s="69"/>
      <c r="DD2905" s="69"/>
      <c r="DE2905" s="69"/>
      <c r="DF2905" s="69"/>
      <c r="DG2905" s="69"/>
      <c r="DH2905" s="69"/>
      <c r="DI2905" s="69"/>
      <c r="DJ2905" s="69"/>
      <c r="DK2905" s="69"/>
      <c r="DL2905" s="69"/>
      <c r="DM2905" s="69"/>
      <c r="DN2905" s="69"/>
      <c r="DO2905" s="69"/>
      <c r="DP2905" s="69"/>
      <c r="DQ2905" s="69"/>
      <c r="DR2905" s="69"/>
      <c r="DS2905" s="69"/>
      <c r="DT2905" s="69"/>
      <c r="DU2905" s="69"/>
      <c r="DV2905" s="69"/>
      <c r="DW2905" s="69"/>
      <c r="DX2905" s="69"/>
      <c r="DY2905" s="69"/>
      <c r="DZ2905" s="69"/>
      <c r="EA2905" s="69"/>
      <c r="EB2905" s="69"/>
      <c r="EC2905" s="69"/>
      <c r="ED2905" s="69"/>
      <c r="EE2905" s="69"/>
      <c r="EF2905" s="69"/>
      <c r="EG2905" s="69"/>
      <c r="EH2905" s="69"/>
      <c r="EI2905" s="69"/>
      <c r="EJ2905" s="69"/>
      <c r="EK2905" s="69"/>
      <c r="EL2905" s="69"/>
      <c r="EM2905" s="69"/>
      <c r="EN2905" s="69"/>
      <c r="EO2905" s="69"/>
      <c r="EP2905" s="69"/>
      <c r="EQ2905" s="69"/>
      <c r="ER2905" s="69"/>
      <c r="ES2905" s="69"/>
      <c r="ET2905" s="69"/>
      <c r="EU2905" s="69"/>
      <c r="EV2905" s="69"/>
      <c r="EW2905" s="69"/>
      <c r="EX2905" s="69"/>
      <c r="EY2905" s="69"/>
      <c r="EZ2905" s="69"/>
      <c r="FA2905" s="69"/>
      <c r="FB2905" s="69"/>
      <c r="FC2905" s="69"/>
      <c r="FD2905" s="69"/>
      <c r="FE2905" s="69"/>
      <c r="FF2905" s="69"/>
      <c r="FG2905" s="69"/>
      <c r="FH2905" s="69"/>
      <c r="FI2905" s="69"/>
      <c r="FJ2905" s="69"/>
      <c r="FK2905" s="69"/>
      <c r="FL2905" s="69"/>
      <c r="FM2905" s="69"/>
      <c r="FN2905" s="69"/>
      <c r="FO2905" s="69"/>
      <c r="FP2905" s="69"/>
      <c r="FQ2905" s="69"/>
      <c r="FR2905" s="69"/>
      <c r="FS2905" s="69"/>
      <c r="FT2905" s="69"/>
      <c r="FU2905" s="69"/>
      <c r="FV2905" s="69"/>
      <c r="FW2905" s="69"/>
      <c r="FX2905" s="69"/>
      <c r="FY2905" s="69"/>
      <c r="FZ2905" s="69"/>
      <c r="GA2905" s="69"/>
      <c r="GB2905" s="69"/>
      <c r="GC2905" s="69"/>
      <c r="GD2905" s="69"/>
      <c r="GE2905" s="69"/>
      <c r="GF2905" s="69"/>
      <c r="GG2905" s="69"/>
      <c r="GH2905" s="69"/>
      <c r="GI2905" s="69"/>
      <c r="GJ2905" s="69"/>
      <c r="GK2905" s="69"/>
      <c r="GL2905" s="69"/>
      <c r="GM2905" s="69"/>
      <c r="GN2905" s="69"/>
      <c r="GO2905" s="69"/>
      <c r="GP2905" s="69"/>
      <c r="GQ2905" s="69"/>
      <c r="GR2905" s="69"/>
      <c r="GS2905" s="69"/>
      <c r="GT2905" s="69"/>
      <c r="GU2905" s="69"/>
      <c r="GV2905" s="69"/>
      <c r="GW2905" s="69"/>
      <c r="GX2905" s="69"/>
      <c r="GY2905" s="69"/>
      <c r="GZ2905" s="69"/>
      <c r="HA2905" s="69"/>
      <c r="HB2905" s="69"/>
      <c r="HC2905" s="69"/>
      <c r="HD2905" s="69"/>
      <c r="HE2905" s="69"/>
      <c r="HF2905" s="69"/>
      <c r="HG2905" s="69"/>
      <c r="HH2905" s="69"/>
      <c r="HI2905" s="69"/>
      <c r="HJ2905" s="69"/>
      <c r="HK2905" s="69"/>
      <c r="HL2905" s="69"/>
      <c r="HM2905" s="69"/>
      <c r="HN2905" s="69"/>
      <c r="HO2905" s="69"/>
      <c r="HP2905" s="69"/>
      <c r="HQ2905" s="69"/>
      <c r="HR2905" s="69"/>
      <c r="HS2905" s="69"/>
      <c r="HT2905" s="69"/>
      <c r="HU2905" s="69"/>
      <c r="HV2905" s="69"/>
      <c r="HW2905" s="69"/>
      <c r="HX2905" s="69"/>
      <c r="HY2905" s="69"/>
      <c r="HZ2905" s="69"/>
      <c r="IA2905" s="69"/>
      <c r="IB2905" s="69"/>
      <c r="IC2905" s="69"/>
      <c r="ID2905" s="69"/>
      <c r="IE2905" s="69"/>
      <c r="IF2905" s="69"/>
      <c r="IG2905" s="69"/>
      <c r="IH2905" s="69"/>
      <c r="II2905" s="69"/>
      <c r="IJ2905" s="69"/>
      <c r="IK2905" s="69"/>
      <c r="IL2905" s="69"/>
      <c r="IM2905" s="69"/>
      <c r="IN2905" s="69"/>
    </row>
    <row r="2906" spans="1:248" s="70" customFormat="1" ht="32.1" customHeight="1" x14ac:dyDescent="0.2">
      <c r="A2906" s="25" t="s">
        <v>1825</v>
      </c>
      <c r="B2906" s="83">
        <v>52579</v>
      </c>
      <c r="C2906" s="27" t="s">
        <v>1826</v>
      </c>
      <c r="D2906" s="319">
        <v>4300</v>
      </c>
      <c r="E2906" s="69"/>
      <c r="F2906" s="69"/>
      <c r="G2906" s="69"/>
      <c r="H2906" s="69"/>
      <c r="I2906" s="69"/>
      <c r="J2906" s="69"/>
      <c r="N2906" s="69"/>
      <c r="O2906" s="69"/>
      <c r="P2906" s="69"/>
      <c r="Q2906" s="69"/>
      <c r="R2906" s="69"/>
      <c r="S2906" s="69"/>
      <c r="T2906" s="69"/>
      <c r="U2906" s="69"/>
      <c r="V2906" s="69"/>
      <c r="W2906" s="69"/>
      <c r="X2906" s="69"/>
      <c r="Y2906" s="69"/>
      <c r="Z2906" s="69"/>
      <c r="AA2906" s="69"/>
      <c r="AB2906" s="69"/>
      <c r="AC2906" s="69"/>
      <c r="AD2906" s="69"/>
      <c r="AE2906" s="69"/>
      <c r="AF2906" s="69"/>
      <c r="AG2906" s="69"/>
      <c r="AH2906" s="69"/>
      <c r="AI2906" s="69"/>
      <c r="AJ2906" s="69"/>
      <c r="AK2906" s="69"/>
      <c r="AL2906" s="69"/>
      <c r="AM2906" s="69"/>
      <c r="AN2906" s="69"/>
      <c r="AO2906" s="69"/>
      <c r="AP2906" s="69"/>
      <c r="AQ2906" s="69"/>
      <c r="AR2906" s="69"/>
      <c r="AS2906" s="69"/>
      <c r="AT2906" s="69"/>
      <c r="AU2906" s="69"/>
      <c r="AV2906" s="69"/>
      <c r="AW2906" s="69"/>
      <c r="AX2906" s="69"/>
      <c r="AY2906" s="69"/>
      <c r="AZ2906" s="69"/>
      <c r="BA2906" s="69"/>
      <c r="BB2906" s="69"/>
      <c r="BC2906" s="69"/>
      <c r="BD2906" s="69"/>
      <c r="BE2906" s="69"/>
      <c r="BF2906" s="69"/>
      <c r="BG2906" s="69"/>
      <c r="BH2906" s="69"/>
      <c r="BI2906" s="69"/>
      <c r="BJ2906" s="69"/>
      <c r="BK2906" s="69"/>
      <c r="BL2906" s="69"/>
      <c r="BM2906" s="69"/>
      <c r="BN2906" s="69"/>
      <c r="BO2906" s="69"/>
      <c r="BP2906" s="69"/>
      <c r="BQ2906" s="69"/>
      <c r="BR2906" s="69"/>
      <c r="BS2906" s="69"/>
      <c r="BT2906" s="69"/>
      <c r="BU2906" s="69"/>
      <c r="BV2906" s="69"/>
      <c r="BW2906" s="69"/>
      <c r="BX2906" s="69"/>
      <c r="BY2906" s="69"/>
      <c r="BZ2906" s="69"/>
      <c r="CA2906" s="69"/>
      <c r="CB2906" s="69"/>
      <c r="CC2906" s="69"/>
      <c r="CD2906" s="69"/>
      <c r="CE2906" s="69"/>
      <c r="CF2906" s="69"/>
      <c r="CG2906" s="69"/>
      <c r="CH2906" s="69"/>
      <c r="CI2906" s="69"/>
      <c r="CJ2906" s="69"/>
      <c r="CK2906" s="69"/>
      <c r="CL2906" s="69"/>
      <c r="CM2906" s="69"/>
      <c r="CN2906" s="69"/>
      <c r="CO2906" s="69"/>
      <c r="CP2906" s="69"/>
      <c r="CQ2906" s="69"/>
      <c r="CR2906" s="69"/>
      <c r="CS2906" s="69"/>
      <c r="CT2906" s="69"/>
      <c r="CU2906" s="69"/>
      <c r="CV2906" s="69"/>
      <c r="CW2906" s="69"/>
      <c r="CX2906" s="69"/>
      <c r="CY2906" s="69"/>
      <c r="CZ2906" s="69"/>
      <c r="DA2906" s="69"/>
      <c r="DB2906" s="69"/>
      <c r="DC2906" s="69"/>
      <c r="DD2906" s="69"/>
      <c r="DE2906" s="69"/>
      <c r="DF2906" s="69"/>
      <c r="DG2906" s="69"/>
      <c r="DH2906" s="69"/>
      <c r="DI2906" s="69"/>
      <c r="DJ2906" s="69"/>
      <c r="DK2906" s="69"/>
      <c r="DL2906" s="69"/>
      <c r="DM2906" s="69"/>
      <c r="DN2906" s="69"/>
      <c r="DO2906" s="69"/>
      <c r="DP2906" s="69"/>
      <c r="DQ2906" s="69"/>
      <c r="DR2906" s="69"/>
      <c r="DS2906" s="69"/>
      <c r="DT2906" s="69"/>
      <c r="DU2906" s="69"/>
      <c r="DV2906" s="69"/>
      <c r="DW2906" s="69"/>
      <c r="DX2906" s="69"/>
      <c r="DY2906" s="69"/>
      <c r="DZ2906" s="69"/>
      <c r="EA2906" s="69"/>
      <c r="EB2906" s="69"/>
      <c r="EC2906" s="69"/>
      <c r="ED2906" s="69"/>
      <c r="EE2906" s="69"/>
      <c r="EF2906" s="69"/>
      <c r="EG2906" s="69"/>
      <c r="EH2906" s="69"/>
      <c r="EI2906" s="69"/>
      <c r="EJ2906" s="69"/>
      <c r="EK2906" s="69"/>
      <c r="EL2906" s="69"/>
      <c r="EM2906" s="69"/>
      <c r="EN2906" s="69"/>
      <c r="EO2906" s="69"/>
      <c r="EP2906" s="69"/>
      <c r="EQ2906" s="69"/>
      <c r="ER2906" s="69"/>
      <c r="ES2906" s="69"/>
      <c r="ET2906" s="69"/>
      <c r="EU2906" s="69"/>
      <c r="EV2906" s="69"/>
      <c r="EW2906" s="69"/>
      <c r="EX2906" s="69"/>
      <c r="EY2906" s="69"/>
      <c r="EZ2906" s="69"/>
      <c r="FA2906" s="69"/>
      <c r="FB2906" s="69"/>
      <c r="FC2906" s="69"/>
      <c r="FD2906" s="69"/>
      <c r="FE2906" s="69"/>
      <c r="FF2906" s="69"/>
      <c r="FG2906" s="69"/>
      <c r="FH2906" s="69"/>
      <c r="FI2906" s="69"/>
      <c r="FJ2906" s="69"/>
      <c r="FK2906" s="69"/>
      <c r="FL2906" s="69"/>
      <c r="FM2906" s="69"/>
      <c r="FN2906" s="69"/>
      <c r="FO2906" s="69"/>
      <c r="FP2906" s="69"/>
      <c r="FQ2906" s="69"/>
      <c r="FR2906" s="69"/>
      <c r="FS2906" s="69"/>
      <c r="FT2906" s="69"/>
      <c r="FU2906" s="69"/>
      <c r="FV2906" s="69"/>
      <c r="FW2906" s="69"/>
      <c r="FX2906" s="69"/>
      <c r="FY2906" s="69"/>
      <c r="FZ2906" s="69"/>
      <c r="GA2906" s="69"/>
      <c r="GB2906" s="69"/>
      <c r="GC2906" s="69"/>
      <c r="GD2906" s="69"/>
      <c r="GE2906" s="69"/>
      <c r="GF2906" s="69"/>
      <c r="GG2906" s="69"/>
      <c r="GH2906" s="69"/>
      <c r="GI2906" s="69"/>
      <c r="GJ2906" s="69"/>
      <c r="GK2906" s="69"/>
      <c r="GL2906" s="69"/>
      <c r="GM2906" s="69"/>
      <c r="GN2906" s="69"/>
      <c r="GO2906" s="69"/>
      <c r="GP2906" s="69"/>
      <c r="GQ2906" s="69"/>
      <c r="GR2906" s="69"/>
      <c r="GS2906" s="69"/>
      <c r="GT2906" s="69"/>
      <c r="GU2906" s="69"/>
      <c r="GV2906" s="69"/>
      <c r="GW2906" s="69"/>
      <c r="GX2906" s="69"/>
      <c r="GY2906" s="69"/>
      <c r="GZ2906" s="69"/>
      <c r="HA2906" s="69"/>
      <c r="HB2906" s="69"/>
      <c r="HC2906" s="69"/>
      <c r="HD2906" s="69"/>
      <c r="HE2906" s="69"/>
      <c r="HF2906" s="69"/>
      <c r="HG2906" s="69"/>
      <c r="HH2906" s="69"/>
      <c r="HI2906" s="69"/>
      <c r="HJ2906" s="69"/>
      <c r="HK2906" s="69"/>
      <c r="HL2906" s="69"/>
      <c r="HM2906" s="69"/>
      <c r="HN2906" s="69"/>
      <c r="HO2906" s="69"/>
      <c r="HP2906" s="69"/>
      <c r="HQ2906" s="69"/>
      <c r="HR2906" s="69"/>
      <c r="HS2906" s="69"/>
      <c r="HT2906" s="69"/>
      <c r="HU2906" s="69"/>
      <c r="HV2906" s="69"/>
      <c r="HW2906" s="69"/>
      <c r="HX2906" s="69"/>
      <c r="HY2906" s="69"/>
      <c r="HZ2906" s="69"/>
      <c r="IA2906" s="69"/>
      <c r="IB2906" s="69"/>
      <c r="IC2906" s="69"/>
      <c r="ID2906" s="69"/>
      <c r="IE2906" s="69"/>
      <c r="IF2906" s="69"/>
      <c r="IG2906" s="69"/>
      <c r="IH2906" s="69"/>
      <c r="II2906" s="69"/>
      <c r="IJ2906" s="69"/>
      <c r="IK2906" s="69"/>
      <c r="IL2906" s="69"/>
      <c r="IM2906" s="69"/>
      <c r="IN2906" s="69"/>
    </row>
    <row r="2907" spans="1:248" s="70" customFormat="1" ht="15.95" customHeight="1" x14ac:dyDescent="0.2">
      <c r="A2907" s="25" t="s">
        <v>1827</v>
      </c>
      <c r="B2907" s="83">
        <v>52580</v>
      </c>
      <c r="C2907" s="27" t="s">
        <v>1828</v>
      </c>
      <c r="D2907" s="319">
        <v>7530</v>
      </c>
      <c r="E2907" s="69"/>
      <c r="F2907" s="69"/>
      <c r="G2907" s="69"/>
      <c r="H2907" s="69"/>
      <c r="I2907" s="69"/>
      <c r="J2907" s="69"/>
      <c r="N2907" s="69"/>
      <c r="O2907" s="69"/>
      <c r="P2907" s="69"/>
      <c r="Q2907" s="69"/>
      <c r="R2907" s="69"/>
      <c r="S2907" s="69"/>
      <c r="T2907" s="69"/>
      <c r="U2907" s="69"/>
      <c r="V2907" s="69"/>
      <c r="W2907" s="69"/>
      <c r="X2907" s="69"/>
      <c r="Y2907" s="69"/>
      <c r="Z2907" s="69"/>
      <c r="AA2907" s="69"/>
      <c r="AB2907" s="69"/>
      <c r="AC2907" s="69"/>
      <c r="AD2907" s="69"/>
      <c r="AE2907" s="69"/>
      <c r="AF2907" s="69"/>
      <c r="AG2907" s="69"/>
      <c r="AH2907" s="69"/>
      <c r="AI2907" s="69"/>
      <c r="AJ2907" s="69"/>
      <c r="AK2907" s="69"/>
      <c r="AL2907" s="69"/>
      <c r="AM2907" s="69"/>
      <c r="AN2907" s="69"/>
      <c r="AO2907" s="69"/>
      <c r="AP2907" s="69"/>
      <c r="AQ2907" s="69"/>
      <c r="AR2907" s="69"/>
      <c r="AS2907" s="69"/>
      <c r="AT2907" s="69"/>
      <c r="AU2907" s="69"/>
      <c r="AV2907" s="69"/>
      <c r="AW2907" s="69"/>
      <c r="AX2907" s="69"/>
      <c r="AY2907" s="69"/>
      <c r="AZ2907" s="69"/>
      <c r="BA2907" s="69"/>
      <c r="BB2907" s="69"/>
      <c r="BC2907" s="69"/>
      <c r="BD2907" s="69"/>
      <c r="BE2907" s="69"/>
      <c r="BF2907" s="69"/>
      <c r="BG2907" s="69"/>
      <c r="BH2907" s="69"/>
      <c r="BI2907" s="69"/>
      <c r="BJ2907" s="69"/>
      <c r="BK2907" s="69"/>
      <c r="BL2907" s="69"/>
      <c r="BM2907" s="69"/>
      <c r="BN2907" s="69"/>
      <c r="BO2907" s="69"/>
      <c r="BP2907" s="69"/>
      <c r="BQ2907" s="69"/>
      <c r="BR2907" s="69"/>
      <c r="BS2907" s="69"/>
      <c r="BT2907" s="69"/>
      <c r="BU2907" s="69"/>
      <c r="BV2907" s="69"/>
      <c r="BW2907" s="69"/>
      <c r="BX2907" s="69"/>
      <c r="BY2907" s="69"/>
      <c r="BZ2907" s="69"/>
      <c r="CA2907" s="69"/>
      <c r="CB2907" s="69"/>
      <c r="CC2907" s="69"/>
      <c r="CD2907" s="69"/>
      <c r="CE2907" s="69"/>
      <c r="CF2907" s="69"/>
      <c r="CG2907" s="69"/>
      <c r="CH2907" s="69"/>
      <c r="CI2907" s="69"/>
      <c r="CJ2907" s="69"/>
      <c r="CK2907" s="69"/>
      <c r="CL2907" s="69"/>
      <c r="CM2907" s="69"/>
      <c r="CN2907" s="69"/>
      <c r="CO2907" s="69"/>
      <c r="CP2907" s="69"/>
      <c r="CQ2907" s="69"/>
      <c r="CR2907" s="69"/>
      <c r="CS2907" s="69"/>
      <c r="CT2907" s="69"/>
      <c r="CU2907" s="69"/>
      <c r="CV2907" s="69"/>
      <c r="CW2907" s="69"/>
      <c r="CX2907" s="69"/>
      <c r="CY2907" s="69"/>
      <c r="CZ2907" s="69"/>
      <c r="DA2907" s="69"/>
      <c r="DB2907" s="69"/>
      <c r="DC2907" s="69"/>
      <c r="DD2907" s="69"/>
      <c r="DE2907" s="69"/>
      <c r="DF2907" s="69"/>
      <c r="DG2907" s="69"/>
      <c r="DH2907" s="69"/>
      <c r="DI2907" s="69"/>
      <c r="DJ2907" s="69"/>
      <c r="DK2907" s="69"/>
      <c r="DL2907" s="69"/>
      <c r="DM2907" s="69"/>
      <c r="DN2907" s="69"/>
      <c r="DO2907" s="69"/>
      <c r="DP2907" s="69"/>
      <c r="DQ2907" s="69"/>
      <c r="DR2907" s="69"/>
      <c r="DS2907" s="69"/>
      <c r="DT2907" s="69"/>
      <c r="DU2907" s="69"/>
      <c r="DV2907" s="69"/>
      <c r="DW2907" s="69"/>
      <c r="DX2907" s="69"/>
      <c r="DY2907" s="69"/>
      <c r="DZ2907" s="69"/>
      <c r="EA2907" s="69"/>
      <c r="EB2907" s="69"/>
      <c r="EC2907" s="69"/>
      <c r="ED2907" s="69"/>
      <c r="EE2907" s="69"/>
      <c r="EF2907" s="69"/>
      <c r="EG2907" s="69"/>
      <c r="EH2907" s="69"/>
      <c r="EI2907" s="69"/>
      <c r="EJ2907" s="69"/>
      <c r="EK2907" s="69"/>
      <c r="EL2907" s="69"/>
      <c r="EM2907" s="69"/>
      <c r="EN2907" s="69"/>
      <c r="EO2907" s="69"/>
      <c r="EP2907" s="69"/>
      <c r="EQ2907" s="69"/>
      <c r="ER2907" s="69"/>
      <c r="ES2907" s="69"/>
      <c r="ET2907" s="69"/>
      <c r="EU2907" s="69"/>
      <c r="EV2907" s="69"/>
      <c r="EW2907" s="69"/>
      <c r="EX2907" s="69"/>
      <c r="EY2907" s="69"/>
      <c r="EZ2907" s="69"/>
      <c r="FA2907" s="69"/>
      <c r="FB2907" s="69"/>
      <c r="FC2907" s="69"/>
      <c r="FD2907" s="69"/>
      <c r="FE2907" s="69"/>
      <c r="FF2907" s="69"/>
      <c r="FG2907" s="69"/>
      <c r="FH2907" s="69"/>
      <c r="FI2907" s="69"/>
      <c r="FJ2907" s="69"/>
      <c r="FK2907" s="69"/>
      <c r="FL2907" s="69"/>
      <c r="FM2907" s="69"/>
      <c r="FN2907" s="69"/>
      <c r="FO2907" s="69"/>
      <c r="FP2907" s="69"/>
      <c r="FQ2907" s="69"/>
      <c r="FR2907" s="69"/>
      <c r="FS2907" s="69"/>
      <c r="FT2907" s="69"/>
      <c r="FU2907" s="69"/>
      <c r="FV2907" s="69"/>
      <c r="FW2907" s="69"/>
      <c r="FX2907" s="69"/>
      <c r="FY2907" s="69"/>
      <c r="FZ2907" s="69"/>
      <c r="GA2907" s="69"/>
      <c r="GB2907" s="69"/>
      <c r="GC2907" s="69"/>
      <c r="GD2907" s="69"/>
      <c r="GE2907" s="69"/>
      <c r="GF2907" s="69"/>
      <c r="GG2907" s="69"/>
      <c r="GH2907" s="69"/>
      <c r="GI2907" s="69"/>
      <c r="GJ2907" s="69"/>
      <c r="GK2907" s="69"/>
      <c r="GL2907" s="69"/>
      <c r="GM2907" s="69"/>
      <c r="GN2907" s="69"/>
      <c r="GO2907" s="69"/>
      <c r="GP2907" s="69"/>
      <c r="GQ2907" s="69"/>
      <c r="GR2907" s="69"/>
      <c r="GS2907" s="69"/>
      <c r="GT2907" s="69"/>
      <c r="GU2907" s="69"/>
      <c r="GV2907" s="69"/>
      <c r="GW2907" s="69"/>
      <c r="GX2907" s="69"/>
      <c r="GY2907" s="69"/>
      <c r="GZ2907" s="69"/>
      <c r="HA2907" s="69"/>
      <c r="HB2907" s="69"/>
      <c r="HC2907" s="69"/>
      <c r="HD2907" s="69"/>
      <c r="HE2907" s="69"/>
      <c r="HF2907" s="69"/>
      <c r="HG2907" s="69"/>
      <c r="HH2907" s="69"/>
      <c r="HI2907" s="69"/>
      <c r="HJ2907" s="69"/>
      <c r="HK2907" s="69"/>
      <c r="HL2907" s="69"/>
      <c r="HM2907" s="69"/>
      <c r="HN2907" s="69"/>
      <c r="HO2907" s="69"/>
      <c r="HP2907" s="69"/>
      <c r="HQ2907" s="69"/>
      <c r="HR2907" s="69"/>
      <c r="HS2907" s="69"/>
      <c r="HT2907" s="69"/>
      <c r="HU2907" s="69"/>
      <c r="HV2907" s="69"/>
      <c r="HW2907" s="69"/>
      <c r="HX2907" s="69"/>
      <c r="HY2907" s="69"/>
      <c r="HZ2907" s="69"/>
      <c r="IA2907" s="69"/>
      <c r="IB2907" s="69"/>
      <c r="IC2907" s="69"/>
      <c r="ID2907" s="69"/>
      <c r="IE2907" s="69"/>
      <c r="IF2907" s="69"/>
      <c r="IG2907" s="69"/>
      <c r="IH2907" s="69"/>
      <c r="II2907" s="69"/>
      <c r="IJ2907" s="69"/>
      <c r="IK2907" s="69"/>
      <c r="IL2907" s="69"/>
      <c r="IM2907" s="69"/>
      <c r="IN2907" s="69"/>
    </row>
    <row r="2908" spans="1:248" s="70" customFormat="1" ht="15.95" customHeight="1" x14ac:dyDescent="0.2">
      <c r="A2908" s="25" t="s">
        <v>1829</v>
      </c>
      <c r="B2908" s="83">
        <v>52581</v>
      </c>
      <c r="C2908" s="27" t="s">
        <v>1830</v>
      </c>
      <c r="D2908" s="319">
        <v>7530</v>
      </c>
      <c r="E2908" s="69"/>
      <c r="F2908" s="69"/>
      <c r="G2908" s="69"/>
      <c r="H2908" s="69"/>
      <c r="I2908" s="69"/>
      <c r="J2908" s="69"/>
      <c r="N2908" s="69"/>
      <c r="O2908" s="69"/>
      <c r="P2908" s="69"/>
      <c r="Q2908" s="69"/>
      <c r="R2908" s="69"/>
      <c r="S2908" s="69"/>
      <c r="T2908" s="69"/>
      <c r="U2908" s="69"/>
      <c r="V2908" s="69"/>
      <c r="W2908" s="69"/>
      <c r="X2908" s="69"/>
      <c r="Y2908" s="69"/>
      <c r="Z2908" s="69"/>
      <c r="AA2908" s="69"/>
      <c r="AB2908" s="69"/>
      <c r="AC2908" s="69"/>
      <c r="AD2908" s="69"/>
      <c r="AE2908" s="69"/>
      <c r="AF2908" s="69"/>
      <c r="AG2908" s="69"/>
      <c r="AH2908" s="69"/>
      <c r="AI2908" s="69"/>
      <c r="AJ2908" s="69"/>
      <c r="AK2908" s="69"/>
      <c r="AL2908" s="69"/>
      <c r="AM2908" s="69"/>
      <c r="AN2908" s="69"/>
      <c r="AO2908" s="69"/>
      <c r="AP2908" s="69"/>
      <c r="AQ2908" s="69"/>
      <c r="AR2908" s="69"/>
      <c r="AS2908" s="69"/>
      <c r="AT2908" s="69"/>
      <c r="AU2908" s="69"/>
      <c r="AV2908" s="69"/>
      <c r="AW2908" s="69"/>
      <c r="AX2908" s="69"/>
      <c r="AY2908" s="69"/>
      <c r="AZ2908" s="69"/>
      <c r="BA2908" s="69"/>
      <c r="BB2908" s="69"/>
      <c r="BC2908" s="69"/>
      <c r="BD2908" s="69"/>
      <c r="BE2908" s="69"/>
      <c r="BF2908" s="69"/>
      <c r="BG2908" s="69"/>
      <c r="BH2908" s="69"/>
      <c r="BI2908" s="69"/>
      <c r="BJ2908" s="69"/>
      <c r="BK2908" s="69"/>
      <c r="BL2908" s="69"/>
      <c r="BM2908" s="69"/>
      <c r="BN2908" s="69"/>
      <c r="BO2908" s="69"/>
      <c r="BP2908" s="69"/>
      <c r="BQ2908" s="69"/>
      <c r="BR2908" s="69"/>
      <c r="BS2908" s="69"/>
      <c r="BT2908" s="69"/>
      <c r="BU2908" s="69"/>
      <c r="BV2908" s="69"/>
      <c r="BW2908" s="69"/>
      <c r="BX2908" s="69"/>
      <c r="BY2908" s="69"/>
      <c r="BZ2908" s="69"/>
      <c r="CA2908" s="69"/>
      <c r="CB2908" s="69"/>
      <c r="CC2908" s="69"/>
      <c r="CD2908" s="69"/>
      <c r="CE2908" s="69"/>
      <c r="CF2908" s="69"/>
      <c r="CG2908" s="69"/>
      <c r="CH2908" s="69"/>
      <c r="CI2908" s="69"/>
      <c r="CJ2908" s="69"/>
      <c r="CK2908" s="69"/>
      <c r="CL2908" s="69"/>
      <c r="CM2908" s="69"/>
      <c r="CN2908" s="69"/>
      <c r="CO2908" s="69"/>
      <c r="CP2908" s="69"/>
      <c r="CQ2908" s="69"/>
      <c r="CR2908" s="69"/>
      <c r="CS2908" s="69"/>
      <c r="CT2908" s="69"/>
      <c r="CU2908" s="69"/>
      <c r="CV2908" s="69"/>
      <c r="CW2908" s="69"/>
      <c r="CX2908" s="69"/>
      <c r="CY2908" s="69"/>
      <c r="CZ2908" s="69"/>
      <c r="DA2908" s="69"/>
      <c r="DB2908" s="69"/>
      <c r="DC2908" s="69"/>
      <c r="DD2908" s="69"/>
      <c r="DE2908" s="69"/>
      <c r="DF2908" s="69"/>
      <c r="DG2908" s="69"/>
      <c r="DH2908" s="69"/>
      <c r="DI2908" s="69"/>
      <c r="DJ2908" s="69"/>
      <c r="DK2908" s="69"/>
      <c r="DL2908" s="69"/>
      <c r="DM2908" s="69"/>
      <c r="DN2908" s="69"/>
      <c r="DO2908" s="69"/>
      <c r="DP2908" s="69"/>
      <c r="DQ2908" s="69"/>
      <c r="DR2908" s="69"/>
      <c r="DS2908" s="69"/>
      <c r="DT2908" s="69"/>
      <c r="DU2908" s="69"/>
      <c r="DV2908" s="69"/>
      <c r="DW2908" s="69"/>
      <c r="DX2908" s="69"/>
      <c r="DY2908" s="69"/>
      <c r="DZ2908" s="69"/>
      <c r="EA2908" s="69"/>
      <c r="EB2908" s="69"/>
      <c r="EC2908" s="69"/>
      <c r="ED2908" s="69"/>
      <c r="EE2908" s="69"/>
      <c r="EF2908" s="69"/>
      <c r="EG2908" s="69"/>
      <c r="EH2908" s="69"/>
      <c r="EI2908" s="69"/>
      <c r="EJ2908" s="69"/>
      <c r="EK2908" s="69"/>
      <c r="EL2908" s="69"/>
      <c r="EM2908" s="69"/>
      <c r="EN2908" s="69"/>
      <c r="EO2908" s="69"/>
      <c r="EP2908" s="69"/>
      <c r="EQ2908" s="69"/>
      <c r="ER2908" s="69"/>
      <c r="ES2908" s="69"/>
      <c r="ET2908" s="69"/>
      <c r="EU2908" s="69"/>
      <c r="EV2908" s="69"/>
      <c r="EW2908" s="69"/>
      <c r="EX2908" s="69"/>
      <c r="EY2908" s="69"/>
      <c r="EZ2908" s="69"/>
      <c r="FA2908" s="69"/>
      <c r="FB2908" s="69"/>
      <c r="FC2908" s="69"/>
      <c r="FD2908" s="69"/>
      <c r="FE2908" s="69"/>
      <c r="FF2908" s="69"/>
      <c r="FG2908" s="69"/>
      <c r="FH2908" s="69"/>
      <c r="FI2908" s="69"/>
      <c r="FJ2908" s="69"/>
      <c r="FK2908" s="69"/>
      <c r="FL2908" s="69"/>
      <c r="FM2908" s="69"/>
      <c r="FN2908" s="69"/>
      <c r="FO2908" s="69"/>
      <c r="FP2908" s="69"/>
      <c r="FQ2908" s="69"/>
      <c r="FR2908" s="69"/>
      <c r="FS2908" s="69"/>
      <c r="FT2908" s="69"/>
      <c r="FU2908" s="69"/>
      <c r="FV2908" s="69"/>
      <c r="FW2908" s="69"/>
      <c r="FX2908" s="69"/>
      <c r="FY2908" s="69"/>
      <c r="FZ2908" s="69"/>
      <c r="GA2908" s="69"/>
      <c r="GB2908" s="69"/>
      <c r="GC2908" s="69"/>
      <c r="GD2908" s="69"/>
      <c r="GE2908" s="69"/>
      <c r="GF2908" s="69"/>
      <c r="GG2908" s="69"/>
      <c r="GH2908" s="69"/>
      <c r="GI2908" s="69"/>
      <c r="GJ2908" s="69"/>
      <c r="GK2908" s="69"/>
      <c r="GL2908" s="69"/>
      <c r="GM2908" s="69"/>
      <c r="GN2908" s="69"/>
      <c r="GO2908" s="69"/>
      <c r="GP2908" s="69"/>
      <c r="GQ2908" s="69"/>
      <c r="GR2908" s="69"/>
      <c r="GS2908" s="69"/>
      <c r="GT2908" s="69"/>
      <c r="GU2908" s="69"/>
      <c r="GV2908" s="69"/>
      <c r="GW2908" s="69"/>
      <c r="GX2908" s="69"/>
      <c r="GY2908" s="69"/>
      <c r="GZ2908" s="69"/>
      <c r="HA2908" s="69"/>
      <c r="HB2908" s="69"/>
      <c r="HC2908" s="69"/>
      <c r="HD2908" s="69"/>
      <c r="HE2908" s="69"/>
      <c r="HF2908" s="69"/>
      <c r="HG2908" s="69"/>
      <c r="HH2908" s="69"/>
      <c r="HI2908" s="69"/>
      <c r="HJ2908" s="69"/>
      <c r="HK2908" s="69"/>
      <c r="HL2908" s="69"/>
      <c r="HM2908" s="69"/>
      <c r="HN2908" s="69"/>
      <c r="HO2908" s="69"/>
      <c r="HP2908" s="69"/>
      <c r="HQ2908" s="69"/>
      <c r="HR2908" s="69"/>
      <c r="HS2908" s="69"/>
      <c r="HT2908" s="69"/>
      <c r="HU2908" s="69"/>
      <c r="HV2908" s="69"/>
      <c r="HW2908" s="69"/>
      <c r="HX2908" s="69"/>
      <c r="HY2908" s="69"/>
      <c r="HZ2908" s="69"/>
      <c r="IA2908" s="69"/>
      <c r="IB2908" s="69"/>
      <c r="IC2908" s="69"/>
      <c r="ID2908" s="69"/>
      <c r="IE2908" s="69"/>
      <c r="IF2908" s="69"/>
      <c r="IG2908" s="69"/>
      <c r="IH2908" s="69"/>
      <c r="II2908" s="69"/>
      <c r="IJ2908" s="69"/>
      <c r="IK2908" s="69"/>
      <c r="IL2908" s="69"/>
      <c r="IM2908" s="69"/>
      <c r="IN2908" s="69"/>
    </row>
    <row r="2909" spans="1:248" s="70" customFormat="1" ht="47.1" customHeight="1" x14ac:dyDescent="0.2">
      <c r="A2909" s="25" t="s">
        <v>1831</v>
      </c>
      <c r="B2909" s="83">
        <v>52582</v>
      </c>
      <c r="C2909" s="27" t="s">
        <v>1832</v>
      </c>
      <c r="D2909" s="319">
        <v>7300</v>
      </c>
      <c r="E2909" s="69"/>
      <c r="F2909" s="69"/>
      <c r="G2909" s="69"/>
      <c r="H2909" s="69"/>
      <c r="I2909" s="69"/>
      <c r="J2909" s="69"/>
      <c r="N2909" s="69"/>
      <c r="O2909" s="69"/>
      <c r="P2909" s="69"/>
      <c r="Q2909" s="69"/>
      <c r="R2909" s="69"/>
      <c r="S2909" s="69"/>
      <c r="T2909" s="69"/>
      <c r="U2909" s="69"/>
      <c r="V2909" s="69"/>
      <c r="W2909" s="69"/>
      <c r="X2909" s="69"/>
      <c r="Y2909" s="69"/>
      <c r="Z2909" s="69"/>
      <c r="AA2909" s="69"/>
      <c r="AB2909" s="69"/>
      <c r="AC2909" s="69"/>
      <c r="AD2909" s="69"/>
      <c r="AE2909" s="69"/>
      <c r="AF2909" s="69"/>
      <c r="AG2909" s="69"/>
      <c r="AH2909" s="69"/>
      <c r="AI2909" s="69"/>
      <c r="AJ2909" s="69"/>
      <c r="AK2909" s="69"/>
      <c r="AL2909" s="69"/>
      <c r="AM2909" s="69"/>
      <c r="AN2909" s="69"/>
      <c r="AO2909" s="69"/>
      <c r="AP2909" s="69"/>
      <c r="AQ2909" s="69"/>
      <c r="AR2909" s="69"/>
      <c r="AS2909" s="69"/>
      <c r="AT2909" s="69"/>
      <c r="AU2909" s="69"/>
      <c r="AV2909" s="69"/>
      <c r="AW2909" s="69"/>
      <c r="AX2909" s="69"/>
      <c r="AY2909" s="69"/>
      <c r="AZ2909" s="69"/>
      <c r="BA2909" s="69"/>
      <c r="BB2909" s="69"/>
      <c r="BC2909" s="69"/>
      <c r="BD2909" s="69"/>
      <c r="BE2909" s="69"/>
      <c r="BF2909" s="69"/>
      <c r="BG2909" s="69"/>
      <c r="BH2909" s="69"/>
      <c r="BI2909" s="69"/>
      <c r="BJ2909" s="69"/>
      <c r="BK2909" s="69"/>
      <c r="BL2909" s="69"/>
      <c r="BM2909" s="69"/>
      <c r="BN2909" s="69"/>
      <c r="BO2909" s="69"/>
      <c r="BP2909" s="69"/>
      <c r="BQ2909" s="69"/>
      <c r="BR2909" s="69"/>
      <c r="BS2909" s="69"/>
      <c r="BT2909" s="69"/>
      <c r="BU2909" s="69"/>
      <c r="BV2909" s="69"/>
      <c r="BW2909" s="69"/>
      <c r="BX2909" s="69"/>
      <c r="BY2909" s="69"/>
      <c r="BZ2909" s="69"/>
      <c r="CA2909" s="69"/>
      <c r="CB2909" s="69"/>
      <c r="CC2909" s="69"/>
      <c r="CD2909" s="69"/>
      <c r="CE2909" s="69"/>
      <c r="CF2909" s="69"/>
      <c r="CG2909" s="69"/>
      <c r="CH2909" s="69"/>
      <c r="CI2909" s="69"/>
      <c r="CJ2909" s="69"/>
      <c r="CK2909" s="69"/>
      <c r="CL2909" s="69"/>
      <c r="CM2909" s="69"/>
      <c r="CN2909" s="69"/>
      <c r="CO2909" s="69"/>
      <c r="CP2909" s="69"/>
      <c r="CQ2909" s="69"/>
      <c r="CR2909" s="69"/>
      <c r="CS2909" s="69"/>
      <c r="CT2909" s="69"/>
      <c r="CU2909" s="69"/>
      <c r="CV2909" s="69"/>
      <c r="CW2909" s="69"/>
      <c r="CX2909" s="69"/>
      <c r="CY2909" s="69"/>
      <c r="CZ2909" s="69"/>
      <c r="DA2909" s="69"/>
      <c r="DB2909" s="69"/>
      <c r="DC2909" s="69"/>
      <c r="DD2909" s="69"/>
      <c r="DE2909" s="69"/>
      <c r="DF2909" s="69"/>
      <c r="DG2909" s="69"/>
      <c r="DH2909" s="69"/>
      <c r="DI2909" s="69"/>
      <c r="DJ2909" s="69"/>
      <c r="DK2909" s="69"/>
      <c r="DL2909" s="69"/>
      <c r="DM2909" s="69"/>
      <c r="DN2909" s="69"/>
      <c r="DO2909" s="69"/>
      <c r="DP2909" s="69"/>
      <c r="DQ2909" s="69"/>
      <c r="DR2909" s="69"/>
      <c r="DS2909" s="69"/>
      <c r="DT2909" s="69"/>
      <c r="DU2909" s="69"/>
      <c r="DV2909" s="69"/>
      <c r="DW2909" s="69"/>
      <c r="DX2909" s="69"/>
      <c r="DY2909" s="69"/>
      <c r="DZ2909" s="69"/>
      <c r="EA2909" s="69"/>
      <c r="EB2909" s="69"/>
      <c r="EC2909" s="69"/>
      <c r="ED2909" s="69"/>
      <c r="EE2909" s="69"/>
      <c r="EF2909" s="69"/>
      <c r="EG2909" s="69"/>
      <c r="EH2909" s="69"/>
      <c r="EI2909" s="69"/>
      <c r="EJ2909" s="69"/>
      <c r="EK2909" s="69"/>
      <c r="EL2909" s="69"/>
      <c r="EM2909" s="69"/>
      <c r="EN2909" s="69"/>
      <c r="EO2909" s="69"/>
      <c r="EP2909" s="69"/>
      <c r="EQ2909" s="69"/>
      <c r="ER2909" s="69"/>
      <c r="ES2909" s="69"/>
      <c r="ET2909" s="69"/>
      <c r="EU2909" s="69"/>
      <c r="EV2909" s="69"/>
      <c r="EW2909" s="69"/>
      <c r="EX2909" s="69"/>
      <c r="EY2909" s="69"/>
      <c r="EZ2909" s="69"/>
      <c r="FA2909" s="69"/>
      <c r="FB2909" s="69"/>
      <c r="FC2909" s="69"/>
      <c r="FD2909" s="69"/>
      <c r="FE2909" s="69"/>
      <c r="FF2909" s="69"/>
      <c r="FG2909" s="69"/>
      <c r="FH2909" s="69"/>
      <c r="FI2909" s="69"/>
      <c r="FJ2909" s="69"/>
      <c r="FK2909" s="69"/>
      <c r="FL2909" s="69"/>
      <c r="FM2909" s="69"/>
      <c r="FN2909" s="69"/>
      <c r="FO2909" s="69"/>
      <c r="FP2909" s="69"/>
      <c r="FQ2909" s="69"/>
      <c r="FR2909" s="69"/>
      <c r="FS2909" s="69"/>
      <c r="FT2909" s="69"/>
      <c r="FU2909" s="69"/>
      <c r="FV2909" s="69"/>
      <c r="FW2909" s="69"/>
      <c r="FX2909" s="69"/>
      <c r="FY2909" s="69"/>
      <c r="FZ2909" s="69"/>
      <c r="GA2909" s="69"/>
      <c r="GB2909" s="69"/>
      <c r="GC2909" s="69"/>
      <c r="GD2909" s="69"/>
      <c r="GE2909" s="69"/>
      <c r="GF2909" s="69"/>
      <c r="GG2909" s="69"/>
      <c r="GH2909" s="69"/>
      <c r="GI2909" s="69"/>
      <c r="GJ2909" s="69"/>
      <c r="GK2909" s="69"/>
      <c r="GL2909" s="69"/>
      <c r="GM2909" s="69"/>
      <c r="GN2909" s="69"/>
      <c r="GO2909" s="69"/>
      <c r="GP2909" s="69"/>
      <c r="GQ2909" s="69"/>
      <c r="GR2909" s="69"/>
      <c r="GS2909" s="69"/>
      <c r="GT2909" s="69"/>
      <c r="GU2909" s="69"/>
      <c r="GV2909" s="69"/>
      <c r="GW2909" s="69"/>
      <c r="GX2909" s="69"/>
      <c r="GY2909" s="69"/>
      <c r="GZ2909" s="69"/>
      <c r="HA2909" s="69"/>
      <c r="HB2909" s="69"/>
      <c r="HC2909" s="69"/>
      <c r="HD2909" s="69"/>
      <c r="HE2909" s="69"/>
      <c r="HF2909" s="69"/>
      <c r="HG2909" s="69"/>
      <c r="HH2909" s="69"/>
      <c r="HI2909" s="69"/>
      <c r="HJ2909" s="69"/>
      <c r="HK2909" s="69"/>
      <c r="HL2909" s="69"/>
      <c r="HM2909" s="69"/>
      <c r="HN2909" s="69"/>
      <c r="HO2909" s="69"/>
      <c r="HP2909" s="69"/>
      <c r="HQ2909" s="69"/>
      <c r="HR2909" s="69"/>
      <c r="HS2909" s="69"/>
      <c r="HT2909" s="69"/>
      <c r="HU2909" s="69"/>
      <c r="HV2909" s="69"/>
      <c r="HW2909" s="69"/>
      <c r="HX2909" s="69"/>
      <c r="HY2909" s="69"/>
      <c r="HZ2909" s="69"/>
      <c r="IA2909" s="69"/>
      <c r="IB2909" s="69"/>
      <c r="IC2909" s="69"/>
      <c r="ID2909" s="69"/>
      <c r="IE2909" s="69"/>
      <c r="IF2909" s="69"/>
      <c r="IG2909" s="69"/>
      <c r="IH2909" s="69"/>
      <c r="II2909" s="69"/>
      <c r="IJ2909" s="69"/>
      <c r="IK2909" s="69"/>
      <c r="IL2909" s="69"/>
      <c r="IM2909" s="69"/>
      <c r="IN2909" s="69"/>
    </row>
    <row r="2910" spans="1:248" s="70" customFormat="1" ht="32.1" customHeight="1" x14ac:dyDescent="0.2">
      <c r="A2910" s="25" t="s">
        <v>1833</v>
      </c>
      <c r="B2910" s="83">
        <v>52583</v>
      </c>
      <c r="C2910" s="27" t="s">
        <v>1834</v>
      </c>
      <c r="D2910" s="319">
        <v>7300</v>
      </c>
      <c r="E2910" s="69"/>
      <c r="F2910" s="69"/>
      <c r="G2910" s="69"/>
      <c r="H2910" s="69"/>
      <c r="I2910" s="69"/>
      <c r="J2910" s="69"/>
      <c r="N2910" s="69"/>
      <c r="O2910" s="69"/>
      <c r="P2910" s="69"/>
      <c r="Q2910" s="69"/>
      <c r="R2910" s="69"/>
      <c r="S2910" s="69"/>
      <c r="T2910" s="69"/>
      <c r="U2910" s="69"/>
      <c r="V2910" s="69"/>
      <c r="W2910" s="69"/>
      <c r="X2910" s="69"/>
      <c r="Y2910" s="69"/>
      <c r="Z2910" s="69"/>
      <c r="AA2910" s="69"/>
      <c r="AB2910" s="69"/>
      <c r="AC2910" s="69"/>
      <c r="AD2910" s="69"/>
      <c r="AE2910" s="69"/>
      <c r="AF2910" s="69"/>
      <c r="AG2910" s="69"/>
      <c r="AH2910" s="69"/>
      <c r="AI2910" s="69"/>
      <c r="AJ2910" s="69"/>
      <c r="AK2910" s="69"/>
      <c r="AL2910" s="69"/>
      <c r="AM2910" s="69"/>
      <c r="AN2910" s="69"/>
      <c r="AO2910" s="69"/>
      <c r="AP2910" s="69"/>
      <c r="AQ2910" s="69"/>
      <c r="AR2910" s="69"/>
      <c r="AS2910" s="69"/>
      <c r="AT2910" s="69"/>
      <c r="AU2910" s="69"/>
      <c r="AV2910" s="69"/>
      <c r="AW2910" s="69"/>
      <c r="AX2910" s="69"/>
      <c r="AY2910" s="69"/>
      <c r="AZ2910" s="69"/>
      <c r="BA2910" s="69"/>
      <c r="BB2910" s="69"/>
      <c r="BC2910" s="69"/>
      <c r="BD2910" s="69"/>
      <c r="BE2910" s="69"/>
      <c r="BF2910" s="69"/>
      <c r="BG2910" s="69"/>
      <c r="BH2910" s="69"/>
      <c r="BI2910" s="69"/>
      <c r="BJ2910" s="69"/>
      <c r="BK2910" s="69"/>
      <c r="BL2910" s="69"/>
      <c r="BM2910" s="69"/>
      <c r="BN2910" s="69"/>
      <c r="BO2910" s="69"/>
      <c r="BP2910" s="69"/>
      <c r="BQ2910" s="69"/>
      <c r="BR2910" s="69"/>
      <c r="BS2910" s="69"/>
      <c r="BT2910" s="69"/>
      <c r="BU2910" s="69"/>
      <c r="BV2910" s="69"/>
      <c r="BW2910" s="69"/>
      <c r="BX2910" s="69"/>
      <c r="BY2910" s="69"/>
      <c r="BZ2910" s="69"/>
      <c r="CA2910" s="69"/>
      <c r="CB2910" s="69"/>
      <c r="CC2910" s="69"/>
      <c r="CD2910" s="69"/>
      <c r="CE2910" s="69"/>
      <c r="CF2910" s="69"/>
      <c r="CG2910" s="69"/>
      <c r="CH2910" s="69"/>
      <c r="CI2910" s="69"/>
      <c r="CJ2910" s="69"/>
      <c r="CK2910" s="69"/>
      <c r="CL2910" s="69"/>
      <c r="CM2910" s="69"/>
      <c r="CN2910" s="69"/>
      <c r="CO2910" s="69"/>
      <c r="CP2910" s="69"/>
      <c r="CQ2910" s="69"/>
      <c r="CR2910" s="69"/>
      <c r="CS2910" s="69"/>
      <c r="CT2910" s="69"/>
      <c r="CU2910" s="69"/>
      <c r="CV2910" s="69"/>
      <c r="CW2910" s="69"/>
      <c r="CX2910" s="69"/>
      <c r="CY2910" s="69"/>
      <c r="CZ2910" s="69"/>
      <c r="DA2910" s="69"/>
      <c r="DB2910" s="69"/>
      <c r="DC2910" s="69"/>
      <c r="DD2910" s="69"/>
      <c r="DE2910" s="69"/>
      <c r="DF2910" s="69"/>
      <c r="DG2910" s="69"/>
      <c r="DH2910" s="69"/>
      <c r="DI2910" s="69"/>
      <c r="DJ2910" s="69"/>
      <c r="DK2910" s="69"/>
      <c r="DL2910" s="69"/>
      <c r="DM2910" s="69"/>
      <c r="DN2910" s="69"/>
      <c r="DO2910" s="69"/>
      <c r="DP2910" s="69"/>
      <c r="DQ2910" s="69"/>
      <c r="DR2910" s="69"/>
      <c r="DS2910" s="69"/>
      <c r="DT2910" s="69"/>
      <c r="DU2910" s="69"/>
      <c r="DV2910" s="69"/>
      <c r="DW2910" s="69"/>
      <c r="DX2910" s="69"/>
      <c r="DY2910" s="69"/>
      <c r="DZ2910" s="69"/>
      <c r="EA2910" s="69"/>
      <c r="EB2910" s="69"/>
      <c r="EC2910" s="69"/>
      <c r="ED2910" s="69"/>
      <c r="EE2910" s="69"/>
      <c r="EF2910" s="69"/>
      <c r="EG2910" s="69"/>
      <c r="EH2910" s="69"/>
      <c r="EI2910" s="69"/>
      <c r="EJ2910" s="69"/>
      <c r="EK2910" s="69"/>
      <c r="EL2910" s="69"/>
      <c r="EM2910" s="69"/>
      <c r="EN2910" s="69"/>
      <c r="EO2910" s="69"/>
      <c r="EP2910" s="69"/>
      <c r="EQ2910" s="69"/>
      <c r="ER2910" s="69"/>
      <c r="ES2910" s="69"/>
      <c r="ET2910" s="69"/>
      <c r="EU2910" s="69"/>
      <c r="EV2910" s="69"/>
      <c r="EW2910" s="69"/>
      <c r="EX2910" s="69"/>
      <c r="EY2910" s="69"/>
      <c r="EZ2910" s="69"/>
      <c r="FA2910" s="69"/>
      <c r="FB2910" s="69"/>
      <c r="FC2910" s="69"/>
      <c r="FD2910" s="69"/>
      <c r="FE2910" s="69"/>
      <c r="FF2910" s="69"/>
      <c r="FG2910" s="69"/>
      <c r="FH2910" s="69"/>
      <c r="FI2910" s="69"/>
      <c r="FJ2910" s="69"/>
      <c r="FK2910" s="69"/>
      <c r="FL2910" s="69"/>
      <c r="FM2910" s="69"/>
      <c r="FN2910" s="69"/>
      <c r="FO2910" s="69"/>
      <c r="FP2910" s="69"/>
      <c r="FQ2910" s="69"/>
      <c r="FR2910" s="69"/>
      <c r="FS2910" s="69"/>
      <c r="FT2910" s="69"/>
      <c r="FU2910" s="69"/>
      <c r="FV2910" s="69"/>
      <c r="FW2910" s="69"/>
      <c r="FX2910" s="69"/>
      <c r="FY2910" s="69"/>
      <c r="FZ2910" s="69"/>
      <c r="GA2910" s="69"/>
      <c r="GB2910" s="69"/>
      <c r="GC2910" s="69"/>
      <c r="GD2910" s="69"/>
      <c r="GE2910" s="69"/>
      <c r="GF2910" s="69"/>
      <c r="GG2910" s="69"/>
      <c r="GH2910" s="69"/>
      <c r="GI2910" s="69"/>
      <c r="GJ2910" s="69"/>
      <c r="GK2910" s="69"/>
      <c r="GL2910" s="69"/>
      <c r="GM2910" s="69"/>
      <c r="GN2910" s="69"/>
      <c r="GO2910" s="69"/>
      <c r="GP2910" s="69"/>
      <c r="GQ2910" s="69"/>
      <c r="GR2910" s="69"/>
      <c r="GS2910" s="69"/>
      <c r="GT2910" s="69"/>
      <c r="GU2910" s="69"/>
      <c r="GV2910" s="69"/>
      <c r="GW2910" s="69"/>
      <c r="GX2910" s="69"/>
      <c r="GY2910" s="69"/>
      <c r="GZ2910" s="69"/>
      <c r="HA2910" s="69"/>
      <c r="HB2910" s="69"/>
      <c r="HC2910" s="69"/>
      <c r="HD2910" s="69"/>
      <c r="HE2910" s="69"/>
      <c r="HF2910" s="69"/>
      <c r="HG2910" s="69"/>
      <c r="HH2910" s="69"/>
      <c r="HI2910" s="69"/>
      <c r="HJ2910" s="69"/>
      <c r="HK2910" s="69"/>
      <c r="HL2910" s="69"/>
      <c r="HM2910" s="69"/>
      <c r="HN2910" s="69"/>
      <c r="HO2910" s="69"/>
      <c r="HP2910" s="69"/>
      <c r="HQ2910" s="69"/>
      <c r="HR2910" s="69"/>
      <c r="HS2910" s="69"/>
      <c r="HT2910" s="69"/>
      <c r="HU2910" s="69"/>
      <c r="HV2910" s="69"/>
      <c r="HW2910" s="69"/>
      <c r="HX2910" s="69"/>
      <c r="HY2910" s="69"/>
      <c r="HZ2910" s="69"/>
      <c r="IA2910" s="69"/>
      <c r="IB2910" s="69"/>
      <c r="IC2910" s="69"/>
      <c r="ID2910" s="69"/>
      <c r="IE2910" s="69"/>
      <c r="IF2910" s="69"/>
      <c r="IG2910" s="69"/>
      <c r="IH2910" s="69"/>
      <c r="II2910" s="69"/>
      <c r="IJ2910" s="69"/>
      <c r="IK2910" s="69"/>
      <c r="IL2910" s="69"/>
      <c r="IM2910" s="69"/>
      <c r="IN2910" s="69"/>
    </row>
    <row r="2911" spans="1:248" s="70" customFormat="1" ht="47.1" customHeight="1" x14ac:dyDescent="0.2">
      <c r="A2911" s="25" t="s">
        <v>1835</v>
      </c>
      <c r="B2911" s="83">
        <v>52584</v>
      </c>
      <c r="C2911" s="27" t="s">
        <v>1836</v>
      </c>
      <c r="D2911" s="319">
        <v>8500</v>
      </c>
      <c r="E2911" s="69"/>
      <c r="F2911" s="69"/>
      <c r="G2911" s="69"/>
      <c r="H2911" s="69"/>
      <c r="I2911" s="69"/>
      <c r="J2911" s="69"/>
      <c r="N2911" s="69"/>
      <c r="O2911" s="69"/>
      <c r="P2911" s="69"/>
      <c r="Q2911" s="69"/>
      <c r="R2911" s="69"/>
      <c r="S2911" s="69"/>
      <c r="T2911" s="69"/>
      <c r="U2911" s="69"/>
      <c r="V2911" s="69"/>
      <c r="W2911" s="69"/>
      <c r="X2911" s="69"/>
      <c r="Y2911" s="69"/>
      <c r="Z2911" s="69"/>
      <c r="AA2911" s="69"/>
      <c r="AB2911" s="69"/>
      <c r="AC2911" s="69"/>
      <c r="AD2911" s="69"/>
      <c r="AE2911" s="69"/>
      <c r="AF2911" s="69"/>
      <c r="AG2911" s="69"/>
      <c r="AH2911" s="69"/>
      <c r="AI2911" s="69"/>
      <c r="AJ2911" s="69"/>
      <c r="AK2911" s="69"/>
      <c r="AL2911" s="69"/>
      <c r="AM2911" s="69"/>
      <c r="AN2911" s="69"/>
      <c r="AO2911" s="69"/>
      <c r="AP2911" s="69"/>
      <c r="AQ2911" s="69"/>
      <c r="AR2911" s="69"/>
      <c r="AS2911" s="69"/>
      <c r="AT2911" s="69"/>
      <c r="AU2911" s="69"/>
      <c r="AV2911" s="69"/>
      <c r="AW2911" s="69"/>
      <c r="AX2911" s="69"/>
      <c r="AY2911" s="69"/>
      <c r="AZ2911" s="69"/>
      <c r="BA2911" s="69"/>
      <c r="BB2911" s="69"/>
      <c r="BC2911" s="69"/>
      <c r="BD2911" s="69"/>
      <c r="BE2911" s="69"/>
      <c r="BF2911" s="69"/>
      <c r="BG2911" s="69"/>
      <c r="BH2911" s="69"/>
      <c r="BI2911" s="69"/>
      <c r="BJ2911" s="69"/>
      <c r="BK2911" s="69"/>
      <c r="BL2911" s="69"/>
      <c r="BM2911" s="69"/>
      <c r="BN2911" s="69"/>
      <c r="BO2911" s="69"/>
      <c r="BP2911" s="69"/>
      <c r="BQ2911" s="69"/>
      <c r="BR2911" s="69"/>
      <c r="BS2911" s="69"/>
      <c r="BT2911" s="69"/>
      <c r="BU2911" s="69"/>
      <c r="BV2911" s="69"/>
      <c r="BW2911" s="69"/>
      <c r="BX2911" s="69"/>
      <c r="BY2911" s="69"/>
      <c r="BZ2911" s="69"/>
      <c r="CA2911" s="69"/>
      <c r="CB2911" s="69"/>
      <c r="CC2911" s="69"/>
      <c r="CD2911" s="69"/>
      <c r="CE2911" s="69"/>
      <c r="CF2911" s="69"/>
      <c r="CG2911" s="69"/>
      <c r="CH2911" s="69"/>
      <c r="CI2911" s="69"/>
      <c r="CJ2911" s="69"/>
      <c r="CK2911" s="69"/>
      <c r="CL2911" s="69"/>
      <c r="CM2911" s="69"/>
      <c r="CN2911" s="69"/>
      <c r="CO2911" s="69"/>
      <c r="CP2911" s="69"/>
      <c r="CQ2911" s="69"/>
      <c r="CR2911" s="69"/>
      <c r="CS2911" s="69"/>
      <c r="CT2911" s="69"/>
      <c r="CU2911" s="69"/>
      <c r="CV2911" s="69"/>
      <c r="CW2911" s="69"/>
      <c r="CX2911" s="69"/>
      <c r="CY2911" s="69"/>
      <c r="CZ2911" s="69"/>
      <c r="DA2911" s="69"/>
      <c r="DB2911" s="69"/>
      <c r="DC2911" s="69"/>
      <c r="DD2911" s="69"/>
      <c r="DE2911" s="69"/>
      <c r="DF2911" s="69"/>
      <c r="DG2911" s="69"/>
      <c r="DH2911" s="69"/>
      <c r="DI2911" s="69"/>
      <c r="DJ2911" s="69"/>
      <c r="DK2911" s="69"/>
      <c r="DL2911" s="69"/>
      <c r="DM2911" s="69"/>
      <c r="DN2911" s="69"/>
      <c r="DO2911" s="69"/>
      <c r="DP2911" s="69"/>
      <c r="DQ2911" s="69"/>
      <c r="DR2911" s="69"/>
      <c r="DS2911" s="69"/>
      <c r="DT2911" s="69"/>
      <c r="DU2911" s="69"/>
      <c r="DV2911" s="69"/>
      <c r="DW2911" s="69"/>
      <c r="DX2911" s="69"/>
      <c r="DY2911" s="69"/>
      <c r="DZ2911" s="69"/>
      <c r="EA2911" s="69"/>
      <c r="EB2911" s="69"/>
      <c r="EC2911" s="69"/>
      <c r="ED2911" s="69"/>
      <c r="EE2911" s="69"/>
      <c r="EF2911" s="69"/>
      <c r="EG2911" s="69"/>
      <c r="EH2911" s="69"/>
      <c r="EI2911" s="69"/>
      <c r="EJ2911" s="69"/>
      <c r="EK2911" s="69"/>
      <c r="EL2911" s="69"/>
      <c r="EM2911" s="69"/>
      <c r="EN2911" s="69"/>
      <c r="EO2911" s="69"/>
      <c r="EP2911" s="69"/>
      <c r="EQ2911" s="69"/>
      <c r="ER2911" s="69"/>
      <c r="ES2911" s="69"/>
      <c r="ET2911" s="69"/>
      <c r="EU2911" s="69"/>
      <c r="EV2911" s="69"/>
      <c r="EW2911" s="69"/>
      <c r="EX2911" s="69"/>
      <c r="EY2911" s="69"/>
      <c r="EZ2911" s="69"/>
      <c r="FA2911" s="69"/>
      <c r="FB2911" s="69"/>
      <c r="FC2911" s="69"/>
      <c r="FD2911" s="69"/>
      <c r="FE2911" s="69"/>
      <c r="FF2911" s="69"/>
      <c r="FG2911" s="69"/>
      <c r="FH2911" s="69"/>
      <c r="FI2911" s="69"/>
      <c r="FJ2911" s="69"/>
      <c r="FK2911" s="69"/>
      <c r="FL2911" s="69"/>
      <c r="FM2911" s="69"/>
      <c r="FN2911" s="69"/>
      <c r="FO2911" s="69"/>
      <c r="FP2911" s="69"/>
      <c r="FQ2911" s="69"/>
      <c r="FR2911" s="69"/>
      <c r="FS2911" s="69"/>
      <c r="FT2911" s="69"/>
      <c r="FU2911" s="69"/>
      <c r="FV2911" s="69"/>
      <c r="FW2911" s="69"/>
      <c r="FX2911" s="69"/>
      <c r="FY2911" s="69"/>
      <c r="FZ2911" s="69"/>
      <c r="GA2911" s="69"/>
      <c r="GB2911" s="69"/>
      <c r="GC2911" s="69"/>
      <c r="GD2911" s="69"/>
      <c r="GE2911" s="69"/>
      <c r="GF2911" s="69"/>
      <c r="GG2911" s="69"/>
      <c r="GH2911" s="69"/>
      <c r="GI2911" s="69"/>
      <c r="GJ2911" s="69"/>
      <c r="GK2911" s="69"/>
      <c r="GL2911" s="69"/>
      <c r="GM2911" s="69"/>
      <c r="GN2911" s="69"/>
      <c r="GO2911" s="69"/>
      <c r="GP2911" s="69"/>
      <c r="GQ2911" s="69"/>
      <c r="GR2911" s="69"/>
      <c r="GS2911" s="69"/>
      <c r="GT2911" s="69"/>
      <c r="GU2911" s="69"/>
      <c r="GV2911" s="69"/>
      <c r="GW2911" s="69"/>
      <c r="GX2911" s="69"/>
      <c r="GY2911" s="69"/>
      <c r="GZ2911" s="69"/>
      <c r="HA2911" s="69"/>
      <c r="HB2911" s="69"/>
      <c r="HC2911" s="69"/>
      <c r="HD2911" s="69"/>
      <c r="HE2911" s="69"/>
      <c r="HF2911" s="69"/>
      <c r="HG2911" s="69"/>
      <c r="HH2911" s="69"/>
      <c r="HI2911" s="69"/>
      <c r="HJ2911" s="69"/>
      <c r="HK2911" s="69"/>
      <c r="HL2911" s="69"/>
      <c r="HM2911" s="69"/>
      <c r="HN2911" s="69"/>
      <c r="HO2911" s="69"/>
      <c r="HP2911" s="69"/>
      <c r="HQ2911" s="69"/>
      <c r="HR2911" s="69"/>
      <c r="HS2911" s="69"/>
      <c r="HT2911" s="69"/>
      <c r="HU2911" s="69"/>
      <c r="HV2911" s="69"/>
      <c r="HW2911" s="69"/>
      <c r="HX2911" s="69"/>
      <c r="HY2911" s="69"/>
      <c r="HZ2911" s="69"/>
      <c r="IA2911" s="69"/>
      <c r="IB2911" s="69"/>
      <c r="IC2911" s="69"/>
      <c r="ID2911" s="69"/>
      <c r="IE2911" s="69"/>
      <c r="IF2911" s="69"/>
      <c r="IG2911" s="69"/>
      <c r="IH2911" s="69"/>
      <c r="II2911" s="69"/>
      <c r="IJ2911" s="69"/>
      <c r="IK2911" s="69"/>
      <c r="IL2911" s="69"/>
      <c r="IM2911" s="69"/>
      <c r="IN2911" s="69"/>
    </row>
    <row r="2912" spans="1:248" s="70" customFormat="1" ht="15.95" customHeight="1" x14ac:dyDescent="0.2">
      <c r="A2912" s="25" t="s">
        <v>1837</v>
      </c>
      <c r="B2912" s="83">
        <v>52585</v>
      </c>
      <c r="C2912" s="27" t="s">
        <v>1439</v>
      </c>
      <c r="D2912" s="319">
        <v>6000</v>
      </c>
      <c r="E2912" s="69"/>
      <c r="F2912" s="69"/>
      <c r="G2912" s="69"/>
      <c r="H2912" s="69"/>
      <c r="I2912" s="69"/>
      <c r="J2912" s="69"/>
      <c r="N2912" s="69"/>
      <c r="O2912" s="69"/>
      <c r="P2912" s="69"/>
      <c r="Q2912" s="69"/>
      <c r="R2912" s="69"/>
      <c r="S2912" s="69"/>
      <c r="T2912" s="69"/>
      <c r="U2912" s="69"/>
      <c r="V2912" s="69"/>
      <c r="W2912" s="69"/>
      <c r="X2912" s="69"/>
      <c r="Y2912" s="69"/>
      <c r="Z2912" s="69"/>
      <c r="AA2912" s="69"/>
      <c r="AB2912" s="69"/>
      <c r="AC2912" s="69"/>
      <c r="AD2912" s="69"/>
      <c r="AE2912" s="69"/>
      <c r="AF2912" s="69"/>
      <c r="AG2912" s="69"/>
      <c r="AH2912" s="69"/>
      <c r="AI2912" s="69"/>
      <c r="AJ2912" s="69"/>
      <c r="AK2912" s="69"/>
      <c r="AL2912" s="69"/>
      <c r="AM2912" s="69"/>
      <c r="AN2912" s="69"/>
      <c r="AO2912" s="69"/>
      <c r="AP2912" s="69"/>
      <c r="AQ2912" s="69"/>
      <c r="AR2912" s="69"/>
      <c r="AS2912" s="69"/>
      <c r="AT2912" s="69"/>
      <c r="AU2912" s="69"/>
      <c r="AV2912" s="69"/>
      <c r="AW2912" s="69"/>
      <c r="AX2912" s="69"/>
      <c r="AY2912" s="69"/>
      <c r="AZ2912" s="69"/>
      <c r="BA2912" s="69"/>
      <c r="BB2912" s="69"/>
      <c r="BC2912" s="69"/>
      <c r="BD2912" s="69"/>
      <c r="BE2912" s="69"/>
      <c r="BF2912" s="69"/>
      <c r="BG2912" s="69"/>
      <c r="BH2912" s="69"/>
      <c r="BI2912" s="69"/>
      <c r="BJ2912" s="69"/>
      <c r="BK2912" s="69"/>
      <c r="BL2912" s="69"/>
      <c r="BM2912" s="69"/>
      <c r="BN2912" s="69"/>
      <c r="BO2912" s="69"/>
      <c r="BP2912" s="69"/>
      <c r="BQ2912" s="69"/>
      <c r="BR2912" s="69"/>
      <c r="BS2912" s="69"/>
      <c r="BT2912" s="69"/>
      <c r="BU2912" s="69"/>
      <c r="BV2912" s="69"/>
      <c r="BW2912" s="69"/>
      <c r="BX2912" s="69"/>
      <c r="BY2912" s="69"/>
      <c r="BZ2912" s="69"/>
      <c r="CA2912" s="69"/>
      <c r="CB2912" s="69"/>
      <c r="CC2912" s="69"/>
      <c r="CD2912" s="69"/>
      <c r="CE2912" s="69"/>
      <c r="CF2912" s="69"/>
      <c r="CG2912" s="69"/>
      <c r="CH2912" s="69"/>
      <c r="CI2912" s="69"/>
      <c r="CJ2912" s="69"/>
      <c r="CK2912" s="69"/>
      <c r="CL2912" s="69"/>
      <c r="CM2912" s="69"/>
      <c r="CN2912" s="69"/>
      <c r="CO2912" s="69"/>
      <c r="CP2912" s="69"/>
      <c r="CQ2912" s="69"/>
      <c r="CR2912" s="69"/>
      <c r="CS2912" s="69"/>
      <c r="CT2912" s="69"/>
      <c r="CU2912" s="69"/>
      <c r="CV2912" s="69"/>
      <c r="CW2912" s="69"/>
      <c r="CX2912" s="69"/>
      <c r="CY2912" s="69"/>
      <c r="CZ2912" s="69"/>
      <c r="DA2912" s="69"/>
      <c r="DB2912" s="69"/>
      <c r="DC2912" s="69"/>
      <c r="DD2912" s="69"/>
      <c r="DE2912" s="69"/>
      <c r="DF2912" s="69"/>
      <c r="DG2912" s="69"/>
      <c r="DH2912" s="69"/>
      <c r="DI2912" s="69"/>
      <c r="DJ2912" s="69"/>
      <c r="DK2912" s="69"/>
      <c r="DL2912" s="69"/>
      <c r="DM2912" s="69"/>
      <c r="DN2912" s="69"/>
      <c r="DO2912" s="69"/>
      <c r="DP2912" s="69"/>
      <c r="DQ2912" s="69"/>
      <c r="DR2912" s="69"/>
      <c r="DS2912" s="69"/>
      <c r="DT2912" s="69"/>
      <c r="DU2912" s="69"/>
      <c r="DV2912" s="69"/>
      <c r="DW2912" s="69"/>
      <c r="DX2912" s="69"/>
      <c r="DY2912" s="69"/>
      <c r="DZ2912" s="69"/>
      <c r="EA2912" s="69"/>
      <c r="EB2912" s="69"/>
      <c r="EC2912" s="69"/>
      <c r="ED2912" s="69"/>
      <c r="EE2912" s="69"/>
      <c r="EF2912" s="69"/>
      <c r="EG2912" s="69"/>
      <c r="EH2912" s="69"/>
      <c r="EI2912" s="69"/>
      <c r="EJ2912" s="69"/>
      <c r="EK2912" s="69"/>
      <c r="EL2912" s="69"/>
      <c r="EM2912" s="69"/>
      <c r="EN2912" s="69"/>
      <c r="EO2912" s="69"/>
      <c r="EP2912" s="69"/>
      <c r="EQ2912" s="69"/>
      <c r="ER2912" s="69"/>
      <c r="ES2912" s="69"/>
      <c r="ET2912" s="69"/>
      <c r="EU2912" s="69"/>
      <c r="EV2912" s="69"/>
      <c r="EW2912" s="69"/>
      <c r="EX2912" s="69"/>
      <c r="EY2912" s="69"/>
      <c r="EZ2912" s="69"/>
      <c r="FA2912" s="69"/>
      <c r="FB2912" s="69"/>
      <c r="FC2912" s="69"/>
      <c r="FD2912" s="69"/>
      <c r="FE2912" s="69"/>
      <c r="FF2912" s="69"/>
      <c r="FG2912" s="69"/>
      <c r="FH2912" s="69"/>
      <c r="FI2912" s="69"/>
      <c r="FJ2912" s="69"/>
      <c r="FK2912" s="69"/>
      <c r="FL2912" s="69"/>
      <c r="FM2912" s="69"/>
      <c r="FN2912" s="69"/>
      <c r="FO2912" s="69"/>
      <c r="FP2912" s="69"/>
      <c r="FQ2912" s="69"/>
      <c r="FR2912" s="69"/>
      <c r="FS2912" s="69"/>
      <c r="FT2912" s="69"/>
      <c r="FU2912" s="69"/>
      <c r="FV2912" s="69"/>
      <c r="FW2912" s="69"/>
      <c r="FX2912" s="69"/>
      <c r="FY2912" s="69"/>
      <c r="FZ2912" s="69"/>
      <c r="GA2912" s="69"/>
      <c r="GB2912" s="69"/>
      <c r="GC2912" s="69"/>
      <c r="GD2912" s="69"/>
      <c r="GE2912" s="69"/>
      <c r="GF2912" s="69"/>
      <c r="GG2912" s="69"/>
      <c r="GH2912" s="69"/>
      <c r="GI2912" s="69"/>
      <c r="GJ2912" s="69"/>
      <c r="GK2912" s="69"/>
      <c r="GL2912" s="69"/>
      <c r="GM2912" s="69"/>
      <c r="GN2912" s="69"/>
      <c r="GO2912" s="69"/>
      <c r="GP2912" s="69"/>
      <c r="GQ2912" s="69"/>
      <c r="GR2912" s="69"/>
      <c r="GS2912" s="69"/>
      <c r="GT2912" s="69"/>
      <c r="GU2912" s="69"/>
      <c r="GV2912" s="69"/>
      <c r="GW2912" s="69"/>
      <c r="GX2912" s="69"/>
      <c r="GY2912" s="69"/>
      <c r="GZ2912" s="69"/>
      <c r="HA2912" s="69"/>
      <c r="HB2912" s="69"/>
      <c r="HC2912" s="69"/>
      <c r="HD2912" s="69"/>
      <c r="HE2912" s="69"/>
      <c r="HF2912" s="69"/>
      <c r="HG2912" s="69"/>
      <c r="HH2912" s="69"/>
      <c r="HI2912" s="69"/>
      <c r="HJ2912" s="69"/>
      <c r="HK2912" s="69"/>
      <c r="HL2912" s="69"/>
      <c r="HM2912" s="69"/>
      <c r="HN2912" s="69"/>
      <c r="HO2912" s="69"/>
      <c r="HP2912" s="69"/>
      <c r="HQ2912" s="69"/>
      <c r="HR2912" s="69"/>
      <c r="HS2912" s="69"/>
      <c r="HT2912" s="69"/>
      <c r="HU2912" s="69"/>
      <c r="HV2912" s="69"/>
      <c r="HW2912" s="69"/>
      <c r="HX2912" s="69"/>
      <c r="HY2912" s="69"/>
      <c r="HZ2912" s="69"/>
      <c r="IA2912" s="69"/>
      <c r="IB2912" s="69"/>
      <c r="IC2912" s="69"/>
      <c r="ID2912" s="69"/>
      <c r="IE2912" s="69"/>
      <c r="IF2912" s="69"/>
      <c r="IG2912" s="69"/>
      <c r="IH2912" s="69"/>
      <c r="II2912" s="69"/>
      <c r="IJ2912" s="69"/>
      <c r="IK2912" s="69"/>
      <c r="IL2912" s="69"/>
      <c r="IM2912" s="69"/>
      <c r="IN2912" s="69"/>
    </row>
    <row r="2913" spans="1:248" s="70" customFormat="1" ht="15.95" customHeight="1" x14ac:dyDescent="0.2">
      <c r="A2913" s="25" t="s">
        <v>1838</v>
      </c>
      <c r="B2913" s="83">
        <v>52586</v>
      </c>
      <c r="C2913" s="27" t="s">
        <v>1839</v>
      </c>
      <c r="D2913" s="319">
        <v>2000</v>
      </c>
      <c r="E2913" s="69"/>
      <c r="F2913" s="69"/>
      <c r="G2913" s="69"/>
      <c r="H2913" s="69"/>
      <c r="I2913" s="69"/>
      <c r="J2913" s="69"/>
      <c r="N2913" s="69"/>
      <c r="O2913" s="69"/>
      <c r="P2913" s="69"/>
      <c r="Q2913" s="69"/>
      <c r="R2913" s="69"/>
      <c r="S2913" s="69"/>
      <c r="T2913" s="69"/>
      <c r="U2913" s="69"/>
      <c r="V2913" s="69"/>
      <c r="W2913" s="69"/>
      <c r="X2913" s="69"/>
      <c r="Y2913" s="69"/>
      <c r="Z2913" s="69"/>
      <c r="AA2913" s="69"/>
      <c r="AB2913" s="69"/>
      <c r="AC2913" s="69"/>
      <c r="AD2913" s="69"/>
      <c r="AE2913" s="69"/>
      <c r="AF2913" s="69"/>
      <c r="AG2913" s="69"/>
      <c r="AH2913" s="69"/>
      <c r="AI2913" s="69"/>
      <c r="AJ2913" s="69"/>
      <c r="AK2913" s="69"/>
      <c r="AL2913" s="69"/>
      <c r="AM2913" s="69"/>
      <c r="AN2913" s="69"/>
      <c r="AO2913" s="69"/>
      <c r="AP2913" s="69"/>
      <c r="AQ2913" s="69"/>
      <c r="AR2913" s="69"/>
      <c r="AS2913" s="69"/>
      <c r="AT2913" s="69"/>
      <c r="AU2913" s="69"/>
      <c r="AV2913" s="69"/>
      <c r="AW2913" s="69"/>
      <c r="AX2913" s="69"/>
      <c r="AY2913" s="69"/>
      <c r="AZ2913" s="69"/>
      <c r="BA2913" s="69"/>
      <c r="BB2913" s="69"/>
      <c r="BC2913" s="69"/>
      <c r="BD2913" s="69"/>
      <c r="BE2913" s="69"/>
      <c r="BF2913" s="69"/>
      <c r="BG2913" s="69"/>
      <c r="BH2913" s="69"/>
      <c r="BI2913" s="69"/>
      <c r="BJ2913" s="69"/>
      <c r="BK2913" s="69"/>
      <c r="BL2913" s="69"/>
      <c r="BM2913" s="69"/>
      <c r="BN2913" s="69"/>
      <c r="BO2913" s="69"/>
      <c r="BP2913" s="69"/>
      <c r="BQ2913" s="69"/>
      <c r="BR2913" s="69"/>
      <c r="BS2913" s="69"/>
      <c r="BT2913" s="69"/>
      <c r="BU2913" s="69"/>
      <c r="BV2913" s="69"/>
      <c r="BW2913" s="69"/>
      <c r="BX2913" s="69"/>
      <c r="BY2913" s="69"/>
      <c r="BZ2913" s="69"/>
      <c r="CA2913" s="69"/>
      <c r="CB2913" s="69"/>
      <c r="CC2913" s="69"/>
      <c r="CD2913" s="69"/>
      <c r="CE2913" s="69"/>
      <c r="CF2913" s="69"/>
      <c r="CG2913" s="69"/>
      <c r="CH2913" s="69"/>
      <c r="CI2913" s="69"/>
      <c r="CJ2913" s="69"/>
      <c r="CK2913" s="69"/>
      <c r="CL2913" s="69"/>
      <c r="CM2913" s="69"/>
      <c r="CN2913" s="69"/>
      <c r="CO2913" s="69"/>
      <c r="CP2913" s="69"/>
      <c r="CQ2913" s="69"/>
      <c r="CR2913" s="69"/>
      <c r="CS2913" s="69"/>
      <c r="CT2913" s="69"/>
      <c r="CU2913" s="69"/>
      <c r="CV2913" s="69"/>
      <c r="CW2913" s="69"/>
      <c r="CX2913" s="69"/>
      <c r="CY2913" s="69"/>
      <c r="CZ2913" s="69"/>
      <c r="DA2913" s="69"/>
      <c r="DB2913" s="69"/>
      <c r="DC2913" s="69"/>
      <c r="DD2913" s="69"/>
      <c r="DE2913" s="69"/>
      <c r="DF2913" s="69"/>
      <c r="DG2913" s="69"/>
      <c r="DH2913" s="69"/>
      <c r="DI2913" s="69"/>
      <c r="DJ2913" s="69"/>
      <c r="DK2913" s="69"/>
      <c r="DL2913" s="69"/>
      <c r="DM2913" s="69"/>
      <c r="DN2913" s="69"/>
      <c r="DO2913" s="69"/>
      <c r="DP2913" s="69"/>
      <c r="DQ2913" s="69"/>
      <c r="DR2913" s="69"/>
      <c r="DS2913" s="69"/>
      <c r="DT2913" s="69"/>
      <c r="DU2913" s="69"/>
      <c r="DV2913" s="69"/>
      <c r="DW2913" s="69"/>
      <c r="DX2913" s="69"/>
      <c r="DY2913" s="69"/>
      <c r="DZ2913" s="69"/>
      <c r="EA2913" s="69"/>
      <c r="EB2913" s="69"/>
      <c r="EC2913" s="69"/>
      <c r="ED2913" s="69"/>
      <c r="EE2913" s="69"/>
      <c r="EF2913" s="69"/>
      <c r="EG2913" s="69"/>
      <c r="EH2913" s="69"/>
      <c r="EI2913" s="69"/>
      <c r="EJ2913" s="69"/>
      <c r="EK2913" s="69"/>
      <c r="EL2913" s="69"/>
      <c r="EM2913" s="69"/>
      <c r="EN2913" s="69"/>
      <c r="EO2913" s="69"/>
      <c r="EP2913" s="69"/>
      <c r="EQ2913" s="69"/>
      <c r="ER2913" s="69"/>
      <c r="ES2913" s="69"/>
      <c r="ET2913" s="69"/>
      <c r="EU2913" s="69"/>
      <c r="EV2913" s="69"/>
      <c r="EW2913" s="69"/>
      <c r="EX2913" s="69"/>
      <c r="EY2913" s="69"/>
      <c r="EZ2913" s="69"/>
      <c r="FA2913" s="69"/>
      <c r="FB2913" s="69"/>
      <c r="FC2913" s="69"/>
      <c r="FD2913" s="69"/>
      <c r="FE2913" s="69"/>
      <c r="FF2913" s="69"/>
      <c r="FG2913" s="69"/>
      <c r="FH2913" s="69"/>
      <c r="FI2913" s="69"/>
      <c r="FJ2913" s="69"/>
      <c r="FK2913" s="69"/>
      <c r="FL2913" s="69"/>
      <c r="FM2913" s="69"/>
      <c r="FN2913" s="69"/>
      <c r="FO2913" s="69"/>
      <c r="FP2913" s="69"/>
      <c r="FQ2913" s="69"/>
      <c r="FR2913" s="69"/>
      <c r="FS2913" s="69"/>
      <c r="FT2913" s="69"/>
      <c r="FU2913" s="69"/>
      <c r="FV2913" s="69"/>
      <c r="FW2913" s="69"/>
      <c r="FX2913" s="69"/>
      <c r="FY2913" s="69"/>
      <c r="FZ2913" s="69"/>
      <c r="GA2913" s="69"/>
      <c r="GB2913" s="69"/>
      <c r="GC2913" s="69"/>
      <c r="GD2913" s="69"/>
      <c r="GE2913" s="69"/>
      <c r="GF2913" s="69"/>
      <c r="GG2913" s="69"/>
      <c r="GH2913" s="69"/>
      <c r="GI2913" s="69"/>
      <c r="GJ2913" s="69"/>
      <c r="GK2913" s="69"/>
      <c r="GL2913" s="69"/>
      <c r="GM2913" s="69"/>
      <c r="GN2913" s="69"/>
      <c r="GO2913" s="69"/>
      <c r="GP2913" s="69"/>
      <c r="GQ2913" s="69"/>
      <c r="GR2913" s="69"/>
      <c r="GS2913" s="69"/>
      <c r="GT2913" s="69"/>
      <c r="GU2913" s="69"/>
      <c r="GV2913" s="69"/>
      <c r="GW2913" s="69"/>
      <c r="GX2913" s="69"/>
      <c r="GY2913" s="69"/>
      <c r="GZ2913" s="69"/>
      <c r="HA2913" s="69"/>
      <c r="HB2913" s="69"/>
      <c r="HC2913" s="69"/>
      <c r="HD2913" s="69"/>
      <c r="HE2913" s="69"/>
      <c r="HF2913" s="69"/>
      <c r="HG2913" s="69"/>
      <c r="HH2913" s="69"/>
      <c r="HI2913" s="69"/>
      <c r="HJ2913" s="69"/>
      <c r="HK2913" s="69"/>
      <c r="HL2913" s="69"/>
      <c r="HM2913" s="69"/>
      <c r="HN2913" s="69"/>
      <c r="HO2913" s="69"/>
      <c r="HP2913" s="69"/>
      <c r="HQ2913" s="69"/>
      <c r="HR2913" s="69"/>
      <c r="HS2913" s="69"/>
      <c r="HT2913" s="69"/>
      <c r="HU2913" s="69"/>
      <c r="HV2913" s="69"/>
      <c r="HW2913" s="69"/>
      <c r="HX2913" s="69"/>
      <c r="HY2913" s="69"/>
      <c r="HZ2913" s="69"/>
      <c r="IA2913" s="69"/>
      <c r="IB2913" s="69"/>
      <c r="IC2913" s="69"/>
      <c r="ID2913" s="69"/>
      <c r="IE2913" s="69"/>
      <c r="IF2913" s="69"/>
      <c r="IG2913" s="69"/>
      <c r="IH2913" s="69"/>
      <c r="II2913" s="69"/>
      <c r="IJ2913" s="69"/>
      <c r="IK2913" s="69"/>
      <c r="IL2913" s="69"/>
      <c r="IM2913" s="69"/>
      <c r="IN2913" s="69"/>
    </row>
    <row r="2914" spans="1:248" s="70" customFormat="1" ht="15.95" customHeight="1" x14ac:dyDescent="0.2">
      <c r="A2914" s="25" t="s">
        <v>1840</v>
      </c>
      <c r="B2914" s="83">
        <v>52587</v>
      </c>
      <c r="C2914" s="27" t="s">
        <v>1841</v>
      </c>
      <c r="D2914" s="319">
        <v>4400</v>
      </c>
      <c r="E2914" s="69"/>
      <c r="F2914" s="69"/>
      <c r="G2914" s="69"/>
      <c r="H2914" s="69"/>
      <c r="I2914" s="69"/>
      <c r="J2914" s="69"/>
      <c r="N2914" s="69"/>
      <c r="O2914" s="69"/>
      <c r="P2914" s="69"/>
      <c r="Q2914" s="69"/>
      <c r="R2914" s="69"/>
      <c r="S2914" s="69"/>
      <c r="T2914" s="69"/>
      <c r="U2914" s="69"/>
      <c r="V2914" s="69"/>
      <c r="W2914" s="69"/>
      <c r="X2914" s="69"/>
      <c r="Y2914" s="69"/>
      <c r="Z2914" s="69"/>
      <c r="AA2914" s="69"/>
      <c r="AB2914" s="69"/>
      <c r="AC2914" s="69"/>
      <c r="AD2914" s="69"/>
      <c r="AE2914" s="69"/>
      <c r="AF2914" s="69"/>
      <c r="AG2914" s="69"/>
      <c r="AH2914" s="69"/>
      <c r="AI2914" s="69"/>
      <c r="AJ2914" s="69"/>
      <c r="AK2914" s="69"/>
      <c r="AL2914" s="69"/>
      <c r="AM2914" s="69"/>
      <c r="AN2914" s="69"/>
      <c r="AO2914" s="69"/>
      <c r="AP2914" s="69"/>
      <c r="AQ2914" s="69"/>
      <c r="AR2914" s="69"/>
      <c r="AS2914" s="69"/>
      <c r="AT2914" s="69"/>
      <c r="AU2914" s="69"/>
      <c r="AV2914" s="69"/>
      <c r="AW2914" s="69"/>
      <c r="AX2914" s="69"/>
      <c r="AY2914" s="69"/>
      <c r="AZ2914" s="69"/>
      <c r="BA2914" s="69"/>
      <c r="BB2914" s="69"/>
      <c r="BC2914" s="69"/>
      <c r="BD2914" s="69"/>
      <c r="BE2914" s="69"/>
      <c r="BF2914" s="69"/>
      <c r="BG2914" s="69"/>
      <c r="BH2914" s="69"/>
      <c r="BI2914" s="69"/>
      <c r="BJ2914" s="69"/>
      <c r="BK2914" s="69"/>
      <c r="BL2914" s="69"/>
      <c r="BM2914" s="69"/>
      <c r="BN2914" s="69"/>
      <c r="BO2914" s="69"/>
      <c r="BP2914" s="69"/>
      <c r="BQ2914" s="69"/>
      <c r="BR2914" s="69"/>
      <c r="BS2914" s="69"/>
      <c r="BT2914" s="69"/>
      <c r="BU2914" s="69"/>
      <c r="BV2914" s="69"/>
      <c r="BW2914" s="69"/>
      <c r="BX2914" s="69"/>
      <c r="BY2914" s="69"/>
      <c r="BZ2914" s="69"/>
      <c r="CA2914" s="69"/>
      <c r="CB2914" s="69"/>
      <c r="CC2914" s="69"/>
      <c r="CD2914" s="69"/>
      <c r="CE2914" s="69"/>
      <c r="CF2914" s="69"/>
      <c r="CG2914" s="69"/>
      <c r="CH2914" s="69"/>
      <c r="CI2914" s="69"/>
      <c r="CJ2914" s="69"/>
      <c r="CK2914" s="69"/>
      <c r="CL2914" s="69"/>
      <c r="CM2914" s="69"/>
      <c r="CN2914" s="69"/>
      <c r="CO2914" s="69"/>
      <c r="CP2914" s="69"/>
      <c r="CQ2914" s="69"/>
      <c r="CR2914" s="69"/>
      <c r="CS2914" s="69"/>
      <c r="CT2914" s="69"/>
      <c r="CU2914" s="69"/>
      <c r="CV2914" s="69"/>
      <c r="CW2914" s="69"/>
      <c r="CX2914" s="69"/>
      <c r="CY2914" s="69"/>
      <c r="CZ2914" s="69"/>
      <c r="DA2914" s="69"/>
      <c r="DB2914" s="69"/>
      <c r="DC2914" s="69"/>
      <c r="DD2914" s="69"/>
      <c r="DE2914" s="69"/>
      <c r="DF2914" s="69"/>
      <c r="DG2914" s="69"/>
      <c r="DH2914" s="69"/>
      <c r="DI2914" s="69"/>
      <c r="DJ2914" s="69"/>
      <c r="DK2914" s="69"/>
      <c r="DL2914" s="69"/>
      <c r="DM2914" s="69"/>
      <c r="DN2914" s="69"/>
      <c r="DO2914" s="69"/>
      <c r="DP2914" s="69"/>
      <c r="DQ2914" s="69"/>
      <c r="DR2914" s="69"/>
      <c r="DS2914" s="69"/>
      <c r="DT2914" s="69"/>
      <c r="DU2914" s="69"/>
      <c r="DV2914" s="69"/>
      <c r="DW2914" s="69"/>
      <c r="DX2914" s="69"/>
      <c r="DY2914" s="69"/>
      <c r="DZ2914" s="69"/>
      <c r="EA2914" s="69"/>
      <c r="EB2914" s="69"/>
      <c r="EC2914" s="69"/>
      <c r="ED2914" s="69"/>
      <c r="EE2914" s="69"/>
      <c r="EF2914" s="69"/>
      <c r="EG2914" s="69"/>
      <c r="EH2914" s="69"/>
      <c r="EI2914" s="69"/>
      <c r="EJ2914" s="69"/>
      <c r="EK2914" s="69"/>
      <c r="EL2914" s="69"/>
      <c r="EM2914" s="69"/>
      <c r="EN2914" s="69"/>
      <c r="EO2914" s="69"/>
      <c r="EP2914" s="69"/>
      <c r="EQ2914" s="69"/>
      <c r="ER2914" s="69"/>
      <c r="ES2914" s="69"/>
      <c r="ET2914" s="69"/>
      <c r="EU2914" s="69"/>
      <c r="EV2914" s="69"/>
      <c r="EW2914" s="69"/>
      <c r="EX2914" s="69"/>
      <c r="EY2914" s="69"/>
      <c r="EZ2914" s="69"/>
      <c r="FA2914" s="69"/>
      <c r="FB2914" s="69"/>
      <c r="FC2914" s="69"/>
      <c r="FD2914" s="69"/>
      <c r="FE2914" s="69"/>
      <c r="FF2914" s="69"/>
      <c r="FG2914" s="69"/>
      <c r="FH2914" s="69"/>
      <c r="FI2914" s="69"/>
      <c r="FJ2914" s="69"/>
      <c r="FK2914" s="69"/>
      <c r="FL2914" s="69"/>
      <c r="FM2914" s="69"/>
      <c r="FN2914" s="69"/>
      <c r="FO2914" s="69"/>
      <c r="FP2914" s="69"/>
      <c r="FQ2914" s="69"/>
      <c r="FR2914" s="69"/>
      <c r="FS2914" s="69"/>
      <c r="FT2914" s="69"/>
      <c r="FU2914" s="69"/>
      <c r="FV2914" s="69"/>
      <c r="FW2914" s="69"/>
      <c r="FX2914" s="69"/>
      <c r="FY2914" s="69"/>
      <c r="FZ2914" s="69"/>
      <c r="GA2914" s="69"/>
      <c r="GB2914" s="69"/>
      <c r="GC2914" s="69"/>
      <c r="GD2914" s="69"/>
      <c r="GE2914" s="69"/>
      <c r="GF2914" s="69"/>
      <c r="GG2914" s="69"/>
      <c r="GH2914" s="69"/>
      <c r="GI2914" s="69"/>
      <c r="GJ2914" s="69"/>
      <c r="GK2914" s="69"/>
      <c r="GL2914" s="69"/>
      <c r="GM2914" s="69"/>
      <c r="GN2914" s="69"/>
      <c r="GO2914" s="69"/>
      <c r="GP2914" s="69"/>
      <c r="GQ2914" s="69"/>
      <c r="GR2914" s="69"/>
      <c r="GS2914" s="69"/>
      <c r="GT2914" s="69"/>
      <c r="GU2914" s="69"/>
      <c r="GV2914" s="69"/>
      <c r="GW2914" s="69"/>
      <c r="GX2914" s="69"/>
      <c r="GY2914" s="69"/>
      <c r="GZ2914" s="69"/>
      <c r="HA2914" s="69"/>
      <c r="HB2914" s="69"/>
      <c r="HC2914" s="69"/>
      <c r="HD2914" s="69"/>
      <c r="HE2914" s="69"/>
      <c r="HF2914" s="69"/>
      <c r="HG2914" s="69"/>
      <c r="HH2914" s="69"/>
      <c r="HI2914" s="69"/>
      <c r="HJ2914" s="69"/>
      <c r="HK2914" s="69"/>
      <c r="HL2914" s="69"/>
      <c r="HM2914" s="69"/>
      <c r="HN2914" s="69"/>
      <c r="HO2914" s="69"/>
      <c r="HP2914" s="69"/>
      <c r="HQ2914" s="69"/>
      <c r="HR2914" s="69"/>
      <c r="HS2914" s="69"/>
      <c r="HT2914" s="69"/>
      <c r="HU2914" s="69"/>
      <c r="HV2914" s="69"/>
      <c r="HW2914" s="69"/>
      <c r="HX2914" s="69"/>
      <c r="HY2914" s="69"/>
      <c r="HZ2914" s="69"/>
      <c r="IA2914" s="69"/>
      <c r="IB2914" s="69"/>
      <c r="IC2914" s="69"/>
      <c r="ID2914" s="69"/>
      <c r="IE2914" s="69"/>
      <c r="IF2914" s="69"/>
      <c r="IG2914" s="69"/>
      <c r="IH2914" s="69"/>
      <c r="II2914" s="69"/>
      <c r="IJ2914" s="69"/>
      <c r="IK2914" s="69"/>
      <c r="IL2914" s="69"/>
      <c r="IM2914" s="69"/>
      <c r="IN2914" s="69"/>
    </row>
    <row r="2915" spans="1:248" s="70" customFormat="1" ht="15.95" customHeight="1" x14ac:dyDescent="0.2">
      <c r="A2915" s="25" t="s">
        <v>1842</v>
      </c>
      <c r="B2915" s="83">
        <v>52588</v>
      </c>
      <c r="C2915" s="27" t="s">
        <v>1843</v>
      </c>
      <c r="D2915" s="319">
        <v>6000</v>
      </c>
      <c r="E2915" s="69"/>
      <c r="F2915" s="69"/>
      <c r="G2915" s="69"/>
      <c r="H2915" s="69"/>
      <c r="I2915" s="69"/>
      <c r="J2915" s="69"/>
      <c r="N2915" s="69"/>
      <c r="O2915" s="69"/>
      <c r="P2915" s="69"/>
      <c r="Q2915" s="69"/>
      <c r="R2915" s="69"/>
      <c r="S2915" s="69"/>
      <c r="T2915" s="69"/>
      <c r="U2915" s="69"/>
      <c r="V2915" s="69"/>
      <c r="W2915" s="69"/>
      <c r="X2915" s="69"/>
      <c r="Y2915" s="69"/>
      <c r="Z2915" s="69"/>
      <c r="AA2915" s="69"/>
      <c r="AB2915" s="69"/>
      <c r="AC2915" s="69"/>
      <c r="AD2915" s="69"/>
      <c r="AE2915" s="69"/>
      <c r="AF2915" s="69"/>
      <c r="AG2915" s="69"/>
      <c r="AH2915" s="69"/>
      <c r="AI2915" s="69"/>
      <c r="AJ2915" s="69"/>
      <c r="AK2915" s="69"/>
      <c r="AL2915" s="69"/>
      <c r="AM2915" s="69"/>
      <c r="AN2915" s="69"/>
      <c r="AO2915" s="69"/>
      <c r="AP2915" s="69"/>
      <c r="AQ2915" s="69"/>
      <c r="AR2915" s="69"/>
      <c r="AS2915" s="69"/>
      <c r="AT2915" s="69"/>
      <c r="AU2915" s="69"/>
      <c r="AV2915" s="69"/>
      <c r="AW2915" s="69"/>
      <c r="AX2915" s="69"/>
      <c r="AY2915" s="69"/>
      <c r="AZ2915" s="69"/>
      <c r="BA2915" s="69"/>
      <c r="BB2915" s="69"/>
      <c r="BC2915" s="69"/>
      <c r="BD2915" s="69"/>
      <c r="BE2915" s="69"/>
      <c r="BF2915" s="69"/>
      <c r="BG2915" s="69"/>
      <c r="BH2915" s="69"/>
      <c r="BI2915" s="69"/>
      <c r="BJ2915" s="69"/>
      <c r="BK2915" s="69"/>
      <c r="BL2915" s="69"/>
      <c r="BM2915" s="69"/>
      <c r="BN2915" s="69"/>
      <c r="BO2915" s="69"/>
      <c r="BP2915" s="69"/>
      <c r="BQ2915" s="69"/>
      <c r="BR2915" s="69"/>
      <c r="BS2915" s="69"/>
      <c r="BT2915" s="69"/>
      <c r="BU2915" s="69"/>
      <c r="BV2915" s="69"/>
      <c r="BW2915" s="69"/>
      <c r="BX2915" s="69"/>
      <c r="BY2915" s="69"/>
      <c r="BZ2915" s="69"/>
      <c r="CA2915" s="69"/>
      <c r="CB2915" s="69"/>
      <c r="CC2915" s="69"/>
      <c r="CD2915" s="69"/>
      <c r="CE2915" s="69"/>
      <c r="CF2915" s="69"/>
      <c r="CG2915" s="69"/>
      <c r="CH2915" s="69"/>
      <c r="CI2915" s="69"/>
      <c r="CJ2915" s="69"/>
      <c r="CK2915" s="69"/>
      <c r="CL2915" s="69"/>
      <c r="CM2915" s="69"/>
      <c r="CN2915" s="69"/>
      <c r="CO2915" s="69"/>
      <c r="CP2915" s="69"/>
      <c r="CQ2915" s="69"/>
      <c r="CR2915" s="69"/>
      <c r="CS2915" s="69"/>
      <c r="CT2915" s="69"/>
      <c r="CU2915" s="69"/>
      <c r="CV2915" s="69"/>
      <c r="CW2915" s="69"/>
      <c r="CX2915" s="69"/>
      <c r="CY2915" s="69"/>
      <c r="CZ2915" s="69"/>
      <c r="DA2915" s="69"/>
      <c r="DB2915" s="69"/>
      <c r="DC2915" s="69"/>
      <c r="DD2915" s="69"/>
      <c r="DE2915" s="69"/>
      <c r="DF2915" s="69"/>
      <c r="DG2915" s="69"/>
      <c r="DH2915" s="69"/>
      <c r="DI2915" s="69"/>
      <c r="DJ2915" s="69"/>
      <c r="DK2915" s="69"/>
      <c r="DL2915" s="69"/>
      <c r="DM2915" s="69"/>
      <c r="DN2915" s="69"/>
      <c r="DO2915" s="69"/>
      <c r="DP2915" s="69"/>
      <c r="DQ2915" s="69"/>
      <c r="DR2915" s="69"/>
      <c r="DS2915" s="69"/>
      <c r="DT2915" s="69"/>
      <c r="DU2915" s="69"/>
      <c r="DV2915" s="69"/>
      <c r="DW2915" s="69"/>
      <c r="DX2915" s="69"/>
      <c r="DY2915" s="69"/>
      <c r="DZ2915" s="69"/>
      <c r="EA2915" s="69"/>
      <c r="EB2915" s="69"/>
      <c r="EC2915" s="69"/>
      <c r="ED2915" s="69"/>
      <c r="EE2915" s="69"/>
      <c r="EF2915" s="69"/>
      <c r="EG2915" s="69"/>
      <c r="EH2915" s="69"/>
      <c r="EI2915" s="69"/>
      <c r="EJ2915" s="69"/>
      <c r="EK2915" s="69"/>
      <c r="EL2915" s="69"/>
      <c r="EM2915" s="69"/>
      <c r="EN2915" s="69"/>
      <c r="EO2915" s="69"/>
      <c r="EP2915" s="69"/>
      <c r="EQ2915" s="69"/>
      <c r="ER2915" s="69"/>
      <c r="ES2915" s="69"/>
      <c r="ET2915" s="69"/>
      <c r="EU2915" s="69"/>
      <c r="EV2915" s="69"/>
      <c r="EW2915" s="69"/>
      <c r="EX2915" s="69"/>
      <c r="EY2915" s="69"/>
      <c r="EZ2915" s="69"/>
      <c r="FA2915" s="69"/>
      <c r="FB2915" s="69"/>
      <c r="FC2915" s="69"/>
      <c r="FD2915" s="69"/>
      <c r="FE2915" s="69"/>
      <c r="FF2915" s="69"/>
      <c r="FG2915" s="69"/>
      <c r="FH2915" s="69"/>
      <c r="FI2915" s="69"/>
      <c r="FJ2915" s="69"/>
      <c r="FK2915" s="69"/>
      <c r="FL2915" s="69"/>
      <c r="FM2915" s="69"/>
      <c r="FN2915" s="69"/>
      <c r="FO2915" s="69"/>
      <c r="FP2915" s="69"/>
      <c r="FQ2915" s="69"/>
      <c r="FR2915" s="69"/>
      <c r="FS2915" s="69"/>
      <c r="FT2915" s="69"/>
      <c r="FU2915" s="69"/>
      <c r="FV2915" s="69"/>
      <c r="FW2915" s="69"/>
      <c r="FX2915" s="69"/>
      <c r="FY2915" s="69"/>
      <c r="FZ2915" s="69"/>
      <c r="GA2915" s="69"/>
      <c r="GB2915" s="69"/>
      <c r="GC2915" s="69"/>
      <c r="GD2915" s="69"/>
      <c r="GE2915" s="69"/>
      <c r="GF2915" s="69"/>
      <c r="GG2915" s="69"/>
      <c r="GH2915" s="69"/>
      <c r="GI2915" s="69"/>
      <c r="GJ2915" s="69"/>
      <c r="GK2915" s="69"/>
      <c r="GL2915" s="69"/>
      <c r="GM2915" s="69"/>
      <c r="GN2915" s="69"/>
      <c r="GO2915" s="69"/>
      <c r="GP2915" s="69"/>
      <c r="GQ2915" s="69"/>
      <c r="GR2915" s="69"/>
      <c r="GS2915" s="69"/>
      <c r="GT2915" s="69"/>
      <c r="GU2915" s="69"/>
      <c r="GV2915" s="69"/>
      <c r="GW2915" s="69"/>
      <c r="GX2915" s="69"/>
      <c r="GY2915" s="69"/>
      <c r="GZ2915" s="69"/>
      <c r="HA2915" s="69"/>
      <c r="HB2915" s="69"/>
      <c r="HC2915" s="69"/>
      <c r="HD2915" s="69"/>
      <c r="HE2915" s="69"/>
      <c r="HF2915" s="69"/>
      <c r="HG2915" s="69"/>
      <c r="HH2915" s="69"/>
      <c r="HI2915" s="69"/>
      <c r="HJ2915" s="69"/>
      <c r="HK2915" s="69"/>
      <c r="HL2915" s="69"/>
      <c r="HM2915" s="69"/>
      <c r="HN2915" s="69"/>
      <c r="HO2915" s="69"/>
      <c r="HP2915" s="69"/>
      <c r="HQ2915" s="69"/>
      <c r="HR2915" s="69"/>
      <c r="HS2915" s="69"/>
      <c r="HT2915" s="69"/>
      <c r="HU2915" s="69"/>
      <c r="HV2915" s="69"/>
      <c r="HW2915" s="69"/>
      <c r="HX2915" s="69"/>
      <c r="HY2915" s="69"/>
      <c r="HZ2915" s="69"/>
      <c r="IA2915" s="69"/>
      <c r="IB2915" s="69"/>
      <c r="IC2915" s="69"/>
      <c r="ID2915" s="69"/>
      <c r="IE2915" s="69"/>
      <c r="IF2915" s="69"/>
      <c r="IG2915" s="69"/>
      <c r="IH2915" s="69"/>
      <c r="II2915" s="69"/>
      <c r="IJ2915" s="69"/>
      <c r="IK2915" s="69"/>
      <c r="IL2915" s="69"/>
      <c r="IM2915" s="69"/>
      <c r="IN2915" s="69"/>
    </row>
    <row r="2916" spans="1:248" s="70" customFormat="1" ht="15.95" customHeight="1" x14ac:dyDescent="0.2">
      <c r="A2916" s="25" t="s">
        <v>1844</v>
      </c>
      <c r="B2916" s="83">
        <v>52589</v>
      </c>
      <c r="C2916" s="27" t="s">
        <v>1845</v>
      </c>
      <c r="D2916" s="319">
        <v>14000</v>
      </c>
      <c r="E2916" s="69"/>
      <c r="F2916" s="69"/>
      <c r="G2916" s="69"/>
      <c r="H2916" s="69"/>
      <c r="I2916" s="69"/>
      <c r="J2916" s="69"/>
      <c r="N2916" s="69"/>
      <c r="O2916" s="69"/>
      <c r="P2916" s="69"/>
      <c r="Q2916" s="69"/>
      <c r="R2916" s="69"/>
      <c r="S2916" s="69"/>
      <c r="T2916" s="69"/>
      <c r="U2916" s="69"/>
      <c r="V2916" s="69"/>
      <c r="W2916" s="69"/>
      <c r="X2916" s="69"/>
      <c r="Y2916" s="69"/>
      <c r="Z2916" s="69"/>
      <c r="AA2916" s="69"/>
      <c r="AB2916" s="69"/>
      <c r="AC2916" s="69"/>
      <c r="AD2916" s="69"/>
      <c r="AE2916" s="69"/>
      <c r="AF2916" s="69"/>
      <c r="AG2916" s="69"/>
      <c r="AH2916" s="69"/>
      <c r="AI2916" s="69"/>
      <c r="AJ2916" s="69"/>
      <c r="AK2916" s="69"/>
      <c r="AL2916" s="69"/>
      <c r="AM2916" s="69"/>
      <c r="AN2916" s="69"/>
      <c r="AO2916" s="69"/>
      <c r="AP2916" s="69"/>
      <c r="AQ2916" s="69"/>
      <c r="AR2916" s="69"/>
      <c r="AS2916" s="69"/>
      <c r="AT2916" s="69"/>
      <c r="AU2916" s="69"/>
      <c r="AV2916" s="69"/>
      <c r="AW2916" s="69"/>
      <c r="AX2916" s="69"/>
      <c r="AY2916" s="69"/>
      <c r="AZ2916" s="69"/>
      <c r="BA2916" s="69"/>
      <c r="BB2916" s="69"/>
      <c r="BC2916" s="69"/>
      <c r="BD2916" s="69"/>
      <c r="BE2916" s="69"/>
      <c r="BF2916" s="69"/>
      <c r="BG2916" s="69"/>
      <c r="BH2916" s="69"/>
      <c r="BI2916" s="69"/>
      <c r="BJ2916" s="69"/>
      <c r="BK2916" s="69"/>
      <c r="BL2916" s="69"/>
      <c r="BM2916" s="69"/>
      <c r="BN2916" s="69"/>
      <c r="BO2916" s="69"/>
      <c r="BP2916" s="69"/>
      <c r="BQ2916" s="69"/>
      <c r="BR2916" s="69"/>
      <c r="BS2916" s="69"/>
      <c r="BT2916" s="69"/>
      <c r="BU2916" s="69"/>
      <c r="BV2916" s="69"/>
      <c r="BW2916" s="69"/>
      <c r="BX2916" s="69"/>
      <c r="BY2916" s="69"/>
      <c r="BZ2916" s="69"/>
      <c r="CA2916" s="69"/>
      <c r="CB2916" s="69"/>
      <c r="CC2916" s="69"/>
      <c r="CD2916" s="69"/>
      <c r="CE2916" s="69"/>
      <c r="CF2916" s="69"/>
      <c r="CG2916" s="69"/>
      <c r="CH2916" s="69"/>
      <c r="CI2916" s="69"/>
      <c r="CJ2916" s="69"/>
      <c r="CK2916" s="69"/>
      <c r="CL2916" s="69"/>
      <c r="CM2916" s="69"/>
      <c r="CN2916" s="69"/>
      <c r="CO2916" s="69"/>
      <c r="CP2916" s="69"/>
      <c r="CQ2916" s="69"/>
      <c r="CR2916" s="69"/>
      <c r="CS2916" s="69"/>
      <c r="CT2916" s="69"/>
      <c r="CU2916" s="69"/>
      <c r="CV2916" s="69"/>
      <c r="CW2916" s="69"/>
      <c r="CX2916" s="69"/>
      <c r="CY2916" s="69"/>
      <c r="CZ2916" s="69"/>
      <c r="DA2916" s="69"/>
      <c r="DB2916" s="69"/>
      <c r="DC2916" s="69"/>
      <c r="DD2916" s="69"/>
      <c r="DE2916" s="69"/>
      <c r="DF2916" s="69"/>
      <c r="DG2916" s="69"/>
      <c r="DH2916" s="69"/>
      <c r="DI2916" s="69"/>
      <c r="DJ2916" s="69"/>
      <c r="DK2916" s="69"/>
      <c r="DL2916" s="69"/>
      <c r="DM2916" s="69"/>
      <c r="DN2916" s="69"/>
      <c r="DO2916" s="69"/>
      <c r="DP2916" s="69"/>
      <c r="DQ2916" s="69"/>
      <c r="DR2916" s="69"/>
      <c r="DS2916" s="69"/>
      <c r="DT2916" s="69"/>
      <c r="DU2916" s="69"/>
      <c r="DV2916" s="69"/>
      <c r="DW2916" s="69"/>
      <c r="DX2916" s="69"/>
      <c r="DY2916" s="69"/>
      <c r="DZ2916" s="69"/>
      <c r="EA2916" s="69"/>
      <c r="EB2916" s="69"/>
      <c r="EC2916" s="69"/>
      <c r="ED2916" s="69"/>
      <c r="EE2916" s="69"/>
      <c r="EF2916" s="69"/>
      <c r="EG2916" s="69"/>
      <c r="EH2916" s="69"/>
      <c r="EI2916" s="69"/>
      <c r="EJ2916" s="69"/>
      <c r="EK2916" s="69"/>
      <c r="EL2916" s="69"/>
      <c r="EM2916" s="69"/>
      <c r="EN2916" s="69"/>
      <c r="EO2916" s="69"/>
      <c r="EP2916" s="69"/>
      <c r="EQ2916" s="69"/>
      <c r="ER2916" s="69"/>
      <c r="ES2916" s="69"/>
      <c r="ET2916" s="69"/>
      <c r="EU2916" s="69"/>
      <c r="EV2916" s="69"/>
      <c r="EW2916" s="69"/>
      <c r="EX2916" s="69"/>
      <c r="EY2916" s="69"/>
      <c r="EZ2916" s="69"/>
      <c r="FA2916" s="69"/>
      <c r="FB2916" s="69"/>
      <c r="FC2916" s="69"/>
      <c r="FD2916" s="69"/>
      <c r="FE2916" s="69"/>
      <c r="FF2916" s="69"/>
      <c r="FG2916" s="69"/>
      <c r="FH2916" s="69"/>
      <c r="FI2916" s="69"/>
      <c r="FJ2916" s="69"/>
      <c r="FK2916" s="69"/>
      <c r="FL2916" s="69"/>
      <c r="FM2916" s="69"/>
      <c r="FN2916" s="69"/>
      <c r="FO2916" s="69"/>
      <c r="FP2916" s="69"/>
      <c r="FQ2916" s="69"/>
      <c r="FR2916" s="69"/>
      <c r="FS2916" s="69"/>
      <c r="FT2916" s="69"/>
      <c r="FU2916" s="69"/>
      <c r="FV2916" s="69"/>
      <c r="FW2916" s="69"/>
      <c r="FX2916" s="69"/>
      <c r="FY2916" s="69"/>
      <c r="FZ2916" s="69"/>
      <c r="GA2916" s="69"/>
      <c r="GB2916" s="69"/>
      <c r="GC2916" s="69"/>
      <c r="GD2916" s="69"/>
      <c r="GE2916" s="69"/>
      <c r="GF2916" s="69"/>
      <c r="GG2916" s="69"/>
      <c r="GH2916" s="69"/>
      <c r="GI2916" s="69"/>
      <c r="GJ2916" s="69"/>
      <c r="GK2916" s="69"/>
      <c r="GL2916" s="69"/>
      <c r="GM2916" s="69"/>
      <c r="GN2916" s="69"/>
      <c r="GO2916" s="69"/>
      <c r="GP2916" s="69"/>
      <c r="GQ2916" s="69"/>
      <c r="GR2916" s="69"/>
      <c r="GS2916" s="69"/>
      <c r="GT2916" s="69"/>
      <c r="GU2916" s="69"/>
      <c r="GV2916" s="69"/>
      <c r="GW2916" s="69"/>
      <c r="GX2916" s="69"/>
      <c r="GY2916" s="69"/>
      <c r="GZ2916" s="69"/>
      <c r="HA2916" s="69"/>
      <c r="HB2916" s="69"/>
      <c r="HC2916" s="69"/>
      <c r="HD2916" s="69"/>
      <c r="HE2916" s="69"/>
      <c r="HF2916" s="69"/>
      <c r="HG2916" s="69"/>
      <c r="HH2916" s="69"/>
      <c r="HI2916" s="69"/>
      <c r="HJ2916" s="69"/>
      <c r="HK2916" s="69"/>
      <c r="HL2916" s="69"/>
      <c r="HM2916" s="69"/>
      <c r="HN2916" s="69"/>
      <c r="HO2916" s="69"/>
      <c r="HP2916" s="69"/>
      <c r="HQ2916" s="69"/>
      <c r="HR2916" s="69"/>
      <c r="HS2916" s="69"/>
      <c r="HT2916" s="69"/>
      <c r="HU2916" s="69"/>
      <c r="HV2916" s="69"/>
      <c r="HW2916" s="69"/>
      <c r="HX2916" s="69"/>
      <c r="HY2916" s="69"/>
      <c r="HZ2916" s="69"/>
      <c r="IA2916" s="69"/>
      <c r="IB2916" s="69"/>
      <c r="IC2916" s="69"/>
      <c r="ID2916" s="69"/>
      <c r="IE2916" s="69"/>
      <c r="IF2916" s="69"/>
      <c r="IG2916" s="69"/>
      <c r="IH2916" s="69"/>
      <c r="II2916" s="69"/>
      <c r="IJ2916" s="69"/>
      <c r="IK2916" s="69"/>
      <c r="IL2916" s="69"/>
      <c r="IM2916" s="69"/>
      <c r="IN2916" s="69"/>
    </row>
    <row r="2917" spans="1:248" s="70" customFormat="1" ht="15.95" customHeight="1" x14ac:dyDescent="0.2">
      <c r="A2917" s="25" t="s">
        <v>1846</v>
      </c>
      <c r="B2917" s="83">
        <v>52590</v>
      </c>
      <c r="C2917" s="27" t="s">
        <v>1847</v>
      </c>
      <c r="D2917" s="319">
        <v>6000</v>
      </c>
      <c r="E2917" s="69"/>
      <c r="F2917" s="69"/>
      <c r="G2917" s="69"/>
      <c r="H2917" s="69"/>
      <c r="I2917" s="69"/>
      <c r="J2917" s="69"/>
      <c r="N2917" s="69"/>
      <c r="O2917" s="69"/>
      <c r="P2917" s="69"/>
      <c r="Q2917" s="69"/>
      <c r="R2917" s="69"/>
      <c r="S2917" s="69"/>
      <c r="T2917" s="69"/>
      <c r="U2917" s="69"/>
      <c r="V2917" s="69"/>
      <c r="W2917" s="69"/>
      <c r="X2917" s="69"/>
      <c r="Y2917" s="69"/>
      <c r="Z2917" s="69"/>
      <c r="AA2917" s="69"/>
      <c r="AB2917" s="69"/>
      <c r="AC2917" s="69"/>
      <c r="AD2917" s="69"/>
      <c r="AE2917" s="69"/>
      <c r="AF2917" s="69"/>
      <c r="AG2917" s="69"/>
      <c r="AH2917" s="69"/>
      <c r="AI2917" s="69"/>
      <c r="AJ2917" s="69"/>
      <c r="AK2917" s="69"/>
      <c r="AL2917" s="69"/>
      <c r="AM2917" s="69"/>
      <c r="AN2917" s="69"/>
      <c r="AO2917" s="69"/>
      <c r="AP2917" s="69"/>
      <c r="AQ2917" s="69"/>
      <c r="AR2917" s="69"/>
      <c r="AS2917" s="69"/>
      <c r="AT2917" s="69"/>
      <c r="AU2917" s="69"/>
      <c r="AV2917" s="69"/>
      <c r="AW2917" s="69"/>
      <c r="AX2917" s="69"/>
      <c r="AY2917" s="69"/>
      <c r="AZ2917" s="69"/>
      <c r="BA2917" s="69"/>
      <c r="BB2917" s="69"/>
      <c r="BC2917" s="69"/>
      <c r="BD2917" s="69"/>
      <c r="BE2917" s="69"/>
      <c r="BF2917" s="69"/>
      <c r="BG2917" s="69"/>
      <c r="BH2917" s="69"/>
      <c r="BI2917" s="69"/>
      <c r="BJ2917" s="69"/>
      <c r="BK2917" s="69"/>
      <c r="BL2917" s="69"/>
      <c r="BM2917" s="69"/>
      <c r="BN2917" s="69"/>
      <c r="BO2917" s="69"/>
      <c r="BP2917" s="69"/>
      <c r="BQ2917" s="69"/>
      <c r="BR2917" s="69"/>
      <c r="BS2917" s="69"/>
      <c r="BT2917" s="69"/>
      <c r="BU2917" s="69"/>
      <c r="BV2917" s="69"/>
      <c r="BW2917" s="69"/>
      <c r="BX2917" s="69"/>
      <c r="BY2917" s="69"/>
      <c r="BZ2917" s="69"/>
      <c r="CA2917" s="69"/>
      <c r="CB2917" s="69"/>
      <c r="CC2917" s="69"/>
      <c r="CD2917" s="69"/>
      <c r="CE2917" s="69"/>
      <c r="CF2917" s="69"/>
      <c r="CG2917" s="69"/>
      <c r="CH2917" s="69"/>
      <c r="CI2917" s="69"/>
      <c r="CJ2917" s="69"/>
      <c r="CK2917" s="69"/>
      <c r="CL2917" s="69"/>
      <c r="CM2917" s="69"/>
      <c r="CN2917" s="69"/>
      <c r="CO2917" s="69"/>
      <c r="CP2917" s="69"/>
      <c r="CQ2917" s="69"/>
      <c r="CR2917" s="69"/>
      <c r="CS2917" s="69"/>
      <c r="CT2917" s="69"/>
      <c r="CU2917" s="69"/>
      <c r="CV2917" s="69"/>
      <c r="CW2917" s="69"/>
      <c r="CX2917" s="69"/>
      <c r="CY2917" s="69"/>
      <c r="CZ2917" s="69"/>
      <c r="DA2917" s="69"/>
      <c r="DB2917" s="69"/>
      <c r="DC2917" s="69"/>
      <c r="DD2917" s="69"/>
      <c r="DE2917" s="69"/>
      <c r="DF2917" s="69"/>
      <c r="DG2917" s="69"/>
      <c r="DH2917" s="69"/>
      <c r="DI2917" s="69"/>
      <c r="DJ2917" s="69"/>
      <c r="DK2917" s="69"/>
      <c r="DL2917" s="69"/>
      <c r="DM2917" s="69"/>
      <c r="DN2917" s="69"/>
      <c r="DO2917" s="69"/>
      <c r="DP2917" s="69"/>
      <c r="DQ2917" s="69"/>
      <c r="DR2917" s="69"/>
      <c r="DS2917" s="69"/>
      <c r="DT2917" s="69"/>
      <c r="DU2917" s="69"/>
      <c r="DV2917" s="69"/>
      <c r="DW2917" s="69"/>
      <c r="DX2917" s="69"/>
      <c r="DY2917" s="69"/>
      <c r="DZ2917" s="69"/>
      <c r="EA2917" s="69"/>
      <c r="EB2917" s="69"/>
      <c r="EC2917" s="69"/>
      <c r="ED2917" s="69"/>
      <c r="EE2917" s="69"/>
      <c r="EF2917" s="69"/>
      <c r="EG2917" s="69"/>
      <c r="EH2917" s="69"/>
      <c r="EI2917" s="69"/>
      <c r="EJ2917" s="69"/>
      <c r="EK2917" s="69"/>
      <c r="EL2917" s="69"/>
      <c r="EM2917" s="69"/>
      <c r="EN2917" s="69"/>
      <c r="EO2917" s="69"/>
      <c r="EP2917" s="69"/>
      <c r="EQ2917" s="69"/>
      <c r="ER2917" s="69"/>
      <c r="ES2917" s="69"/>
      <c r="ET2917" s="69"/>
      <c r="EU2917" s="69"/>
      <c r="EV2917" s="69"/>
      <c r="EW2917" s="69"/>
      <c r="EX2917" s="69"/>
      <c r="EY2917" s="69"/>
      <c r="EZ2917" s="69"/>
      <c r="FA2917" s="69"/>
      <c r="FB2917" s="69"/>
      <c r="FC2917" s="69"/>
      <c r="FD2917" s="69"/>
      <c r="FE2917" s="69"/>
      <c r="FF2917" s="69"/>
      <c r="FG2917" s="69"/>
      <c r="FH2917" s="69"/>
      <c r="FI2917" s="69"/>
      <c r="FJ2917" s="69"/>
      <c r="FK2917" s="69"/>
      <c r="FL2917" s="69"/>
      <c r="FM2917" s="69"/>
      <c r="FN2917" s="69"/>
      <c r="FO2917" s="69"/>
      <c r="FP2917" s="69"/>
      <c r="FQ2917" s="69"/>
      <c r="FR2917" s="69"/>
      <c r="FS2917" s="69"/>
      <c r="FT2917" s="69"/>
      <c r="FU2917" s="69"/>
      <c r="FV2917" s="69"/>
      <c r="FW2917" s="69"/>
      <c r="FX2917" s="69"/>
      <c r="FY2917" s="69"/>
      <c r="FZ2917" s="69"/>
      <c r="GA2917" s="69"/>
      <c r="GB2917" s="69"/>
      <c r="GC2917" s="69"/>
      <c r="GD2917" s="69"/>
      <c r="GE2917" s="69"/>
      <c r="GF2917" s="69"/>
      <c r="GG2917" s="69"/>
      <c r="GH2917" s="69"/>
      <c r="GI2917" s="69"/>
      <c r="GJ2917" s="69"/>
      <c r="GK2917" s="69"/>
      <c r="GL2917" s="69"/>
      <c r="GM2917" s="69"/>
      <c r="GN2917" s="69"/>
      <c r="GO2917" s="69"/>
      <c r="GP2917" s="69"/>
      <c r="GQ2917" s="69"/>
      <c r="GR2917" s="69"/>
      <c r="GS2917" s="69"/>
      <c r="GT2917" s="69"/>
      <c r="GU2917" s="69"/>
      <c r="GV2917" s="69"/>
      <c r="GW2917" s="69"/>
      <c r="GX2917" s="69"/>
      <c r="GY2917" s="69"/>
      <c r="GZ2917" s="69"/>
      <c r="HA2917" s="69"/>
      <c r="HB2917" s="69"/>
      <c r="HC2917" s="69"/>
      <c r="HD2917" s="69"/>
      <c r="HE2917" s="69"/>
      <c r="HF2917" s="69"/>
      <c r="HG2917" s="69"/>
      <c r="HH2917" s="69"/>
      <c r="HI2917" s="69"/>
      <c r="HJ2917" s="69"/>
      <c r="HK2917" s="69"/>
      <c r="HL2917" s="69"/>
      <c r="HM2917" s="69"/>
      <c r="HN2917" s="69"/>
      <c r="HO2917" s="69"/>
      <c r="HP2917" s="69"/>
      <c r="HQ2917" s="69"/>
      <c r="HR2917" s="69"/>
      <c r="HS2917" s="69"/>
      <c r="HT2917" s="69"/>
      <c r="HU2917" s="69"/>
      <c r="HV2917" s="69"/>
      <c r="HW2917" s="69"/>
      <c r="HX2917" s="69"/>
      <c r="HY2917" s="69"/>
      <c r="HZ2917" s="69"/>
      <c r="IA2917" s="69"/>
      <c r="IB2917" s="69"/>
      <c r="IC2917" s="69"/>
      <c r="ID2917" s="69"/>
      <c r="IE2917" s="69"/>
      <c r="IF2917" s="69"/>
      <c r="IG2917" s="69"/>
      <c r="IH2917" s="69"/>
      <c r="II2917" s="69"/>
      <c r="IJ2917" s="69"/>
      <c r="IK2917" s="69"/>
      <c r="IL2917" s="69"/>
      <c r="IM2917" s="69"/>
      <c r="IN2917" s="69"/>
    </row>
    <row r="2918" spans="1:248" s="70" customFormat="1" ht="15.95" customHeight="1" x14ac:dyDescent="0.2">
      <c r="A2918" s="25" t="s">
        <v>1848</v>
      </c>
      <c r="B2918" s="83">
        <v>52591</v>
      </c>
      <c r="C2918" s="27" t="s">
        <v>1440</v>
      </c>
      <c r="D2918" s="319">
        <v>6000</v>
      </c>
      <c r="E2918" s="69"/>
      <c r="F2918" s="69"/>
      <c r="G2918" s="69"/>
      <c r="H2918" s="69"/>
      <c r="I2918" s="69"/>
      <c r="J2918" s="69"/>
      <c r="N2918" s="69"/>
      <c r="O2918" s="69"/>
      <c r="P2918" s="69"/>
      <c r="Q2918" s="69"/>
      <c r="R2918" s="69"/>
      <c r="S2918" s="69"/>
      <c r="T2918" s="69"/>
      <c r="U2918" s="69"/>
      <c r="V2918" s="69"/>
      <c r="W2918" s="69"/>
      <c r="X2918" s="69"/>
      <c r="Y2918" s="69"/>
      <c r="Z2918" s="69"/>
      <c r="AA2918" s="69"/>
      <c r="AB2918" s="69"/>
      <c r="AC2918" s="69"/>
      <c r="AD2918" s="69"/>
      <c r="AE2918" s="69"/>
      <c r="AF2918" s="69"/>
      <c r="AG2918" s="69"/>
      <c r="AH2918" s="69"/>
      <c r="AI2918" s="69"/>
      <c r="AJ2918" s="69"/>
      <c r="AK2918" s="69"/>
      <c r="AL2918" s="69"/>
      <c r="AM2918" s="69"/>
      <c r="AN2918" s="69"/>
      <c r="AO2918" s="69"/>
      <c r="AP2918" s="69"/>
      <c r="AQ2918" s="69"/>
      <c r="AR2918" s="69"/>
      <c r="AS2918" s="69"/>
      <c r="AT2918" s="69"/>
      <c r="AU2918" s="69"/>
      <c r="AV2918" s="69"/>
      <c r="AW2918" s="69"/>
      <c r="AX2918" s="69"/>
      <c r="AY2918" s="69"/>
      <c r="AZ2918" s="69"/>
      <c r="BA2918" s="69"/>
      <c r="BB2918" s="69"/>
      <c r="BC2918" s="69"/>
      <c r="BD2918" s="69"/>
      <c r="BE2918" s="69"/>
      <c r="BF2918" s="69"/>
      <c r="BG2918" s="69"/>
      <c r="BH2918" s="69"/>
      <c r="BI2918" s="69"/>
      <c r="BJ2918" s="69"/>
      <c r="BK2918" s="69"/>
      <c r="BL2918" s="69"/>
      <c r="BM2918" s="69"/>
      <c r="BN2918" s="69"/>
      <c r="BO2918" s="69"/>
      <c r="BP2918" s="69"/>
      <c r="BQ2918" s="69"/>
      <c r="BR2918" s="69"/>
      <c r="BS2918" s="69"/>
      <c r="BT2918" s="69"/>
      <c r="BU2918" s="69"/>
      <c r="BV2918" s="69"/>
      <c r="BW2918" s="69"/>
      <c r="BX2918" s="69"/>
      <c r="BY2918" s="69"/>
      <c r="BZ2918" s="69"/>
      <c r="CA2918" s="69"/>
      <c r="CB2918" s="69"/>
      <c r="CC2918" s="69"/>
      <c r="CD2918" s="69"/>
      <c r="CE2918" s="69"/>
      <c r="CF2918" s="69"/>
      <c r="CG2918" s="69"/>
      <c r="CH2918" s="69"/>
      <c r="CI2918" s="69"/>
      <c r="CJ2918" s="69"/>
      <c r="CK2918" s="69"/>
      <c r="CL2918" s="69"/>
      <c r="CM2918" s="69"/>
      <c r="CN2918" s="69"/>
      <c r="CO2918" s="69"/>
      <c r="CP2918" s="69"/>
      <c r="CQ2918" s="69"/>
      <c r="CR2918" s="69"/>
      <c r="CS2918" s="69"/>
      <c r="CT2918" s="69"/>
      <c r="CU2918" s="69"/>
      <c r="CV2918" s="69"/>
      <c r="CW2918" s="69"/>
      <c r="CX2918" s="69"/>
      <c r="CY2918" s="69"/>
      <c r="CZ2918" s="69"/>
      <c r="DA2918" s="69"/>
      <c r="DB2918" s="69"/>
      <c r="DC2918" s="69"/>
      <c r="DD2918" s="69"/>
      <c r="DE2918" s="69"/>
      <c r="DF2918" s="69"/>
      <c r="DG2918" s="69"/>
      <c r="DH2918" s="69"/>
      <c r="DI2918" s="69"/>
      <c r="DJ2918" s="69"/>
      <c r="DK2918" s="69"/>
      <c r="DL2918" s="69"/>
      <c r="DM2918" s="69"/>
      <c r="DN2918" s="69"/>
      <c r="DO2918" s="69"/>
      <c r="DP2918" s="69"/>
      <c r="DQ2918" s="69"/>
      <c r="DR2918" s="69"/>
      <c r="DS2918" s="69"/>
      <c r="DT2918" s="69"/>
      <c r="DU2918" s="69"/>
      <c r="DV2918" s="69"/>
      <c r="DW2918" s="69"/>
      <c r="DX2918" s="69"/>
      <c r="DY2918" s="69"/>
      <c r="DZ2918" s="69"/>
      <c r="EA2918" s="69"/>
      <c r="EB2918" s="69"/>
      <c r="EC2918" s="69"/>
      <c r="ED2918" s="69"/>
      <c r="EE2918" s="69"/>
      <c r="EF2918" s="69"/>
      <c r="EG2918" s="69"/>
      <c r="EH2918" s="69"/>
      <c r="EI2918" s="69"/>
      <c r="EJ2918" s="69"/>
      <c r="EK2918" s="69"/>
      <c r="EL2918" s="69"/>
      <c r="EM2918" s="69"/>
      <c r="EN2918" s="69"/>
      <c r="EO2918" s="69"/>
      <c r="EP2918" s="69"/>
      <c r="EQ2918" s="69"/>
      <c r="ER2918" s="69"/>
      <c r="ES2918" s="69"/>
      <c r="ET2918" s="69"/>
      <c r="EU2918" s="69"/>
      <c r="EV2918" s="69"/>
      <c r="EW2918" s="69"/>
      <c r="EX2918" s="69"/>
      <c r="EY2918" s="69"/>
      <c r="EZ2918" s="69"/>
      <c r="FA2918" s="69"/>
      <c r="FB2918" s="69"/>
      <c r="FC2918" s="69"/>
      <c r="FD2918" s="69"/>
      <c r="FE2918" s="69"/>
      <c r="FF2918" s="69"/>
      <c r="FG2918" s="69"/>
      <c r="FH2918" s="69"/>
      <c r="FI2918" s="69"/>
      <c r="FJ2918" s="69"/>
      <c r="FK2918" s="69"/>
      <c r="FL2918" s="69"/>
      <c r="FM2918" s="69"/>
      <c r="FN2918" s="69"/>
      <c r="FO2918" s="69"/>
      <c r="FP2918" s="69"/>
      <c r="FQ2918" s="69"/>
      <c r="FR2918" s="69"/>
      <c r="FS2918" s="69"/>
      <c r="FT2918" s="69"/>
      <c r="FU2918" s="69"/>
      <c r="FV2918" s="69"/>
      <c r="FW2918" s="69"/>
      <c r="FX2918" s="69"/>
      <c r="FY2918" s="69"/>
      <c r="FZ2918" s="69"/>
      <c r="GA2918" s="69"/>
      <c r="GB2918" s="69"/>
      <c r="GC2918" s="69"/>
      <c r="GD2918" s="69"/>
      <c r="GE2918" s="69"/>
      <c r="GF2918" s="69"/>
      <c r="GG2918" s="69"/>
      <c r="GH2918" s="69"/>
      <c r="GI2918" s="69"/>
      <c r="GJ2918" s="69"/>
      <c r="GK2918" s="69"/>
      <c r="GL2918" s="69"/>
      <c r="GM2918" s="69"/>
      <c r="GN2918" s="69"/>
      <c r="GO2918" s="69"/>
      <c r="GP2918" s="69"/>
      <c r="GQ2918" s="69"/>
      <c r="GR2918" s="69"/>
      <c r="GS2918" s="69"/>
      <c r="GT2918" s="69"/>
      <c r="GU2918" s="69"/>
      <c r="GV2918" s="69"/>
      <c r="GW2918" s="69"/>
      <c r="GX2918" s="69"/>
      <c r="GY2918" s="69"/>
      <c r="GZ2918" s="69"/>
      <c r="HA2918" s="69"/>
      <c r="HB2918" s="69"/>
      <c r="HC2918" s="69"/>
      <c r="HD2918" s="69"/>
      <c r="HE2918" s="69"/>
      <c r="HF2918" s="69"/>
      <c r="HG2918" s="69"/>
      <c r="HH2918" s="69"/>
      <c r="HI2918" s="69"/>
      <c r="HJ2918" s="69"/>
      <c r="HK2918" s="69"/>
      <c r="HL2918" s="69"/>
      <c r="HM2918" s="69"/>
      <c r="HN2918" s="69"/>
      <c r="HO2918" s="69"/>
      <c r="HP2918" s="69"/>
      <c r="HQ2918" s="69"/>
      <c r="HR2918" s="69"/>
      <c r="HS2918" s="69"/>
      <c r="HT2918" s="69"/>
      <c r="HU2918" s="69"/>
      <c r="HV2918" s="69"/>
      <c r="HW2918" s="69"/>
      <c r="HX2918" s="69"/>
      <c r="HY2918" s="69"/>
      <c r="HZ2918" s="69"/>
      <c r="IA2918" s="69"/>
      <c r="IB2918" s="69"/>
      <c r="IC2918" s="69"/>
      <c r="ID2918" s="69"/>
      <c r="IE2918" s="69"/>
      <c r="IF2918" s="69"/>
      <c r="IG2918" s="69"/>
      <c r="IH2918" s="69"/>
      <c r="II2918" s="69"/>
      <c r="IJ2918" s="69"/>
      <c r="IK2918" s="69"/>
      <c r="IL2918" s="69"/>
      <c r="IM2918" s="69"/>
      <c r="IN2918" s="69"/>
    </row>
    <row r="2919" spans="1:248" s="70" customFormat="1" ht="15.95" customHeight="1" x14ac:dyDescent="0.2">
      <c r="A2919" s="25" t="s">
        <v>1849</v>
      </c>
      <c r="B2919" s="83">
        <v>52592</v>
      </c>
      <c r="C2919" s="27" t="s">
        <v>1850</v>
      </c>
      <c r="D2919" s="319">
        <v>8500</v>
      </c>
      <c r="E2919" s="69"/>
      <c r="F2919" s="69"/>
      <c r="G2919" s="69"/>
      <c r="H2919" s="69"/>
      <c r="I2919" s="69"/>
      <c r="J2919" s="69"/>
      <c r="N2919" s="69"/>
      <c r="O2919" s="69"/>
      <c r="P2919" s="69"/>
      <c r="Q2919" s="69"/>
      <c r="R2919" s="69"/>
      <c r="S2919" s="69"/>
      <c r="T2919" s="69"/>
      <c r="U2919" s="69"/>
      <c r="V2919" s="69"/>
      <c r="W2919" s="69"/>
      <c r="X2919" s="69"/>
      <c r="Y2919" s="69"/>
      <c r="Z2919" s="69"/>
      <c r="AA2919" s="69"/>
      <c r="AB2919" s="69"/>
      <c r="AC2919" s="69"/>
      <c r="AD2919" s="69"/>
      <c r="AE2919" s="69"/>
      <c r="AF2919" s="69"/>
      <c r="AG2919" s="69"/>
      <c r="AH2919" s="69"/>
      <c r="AI2919" s="69"/>
      <c r="AJ2919" s="69"/>
      <c r="AK2919" s="69"/>
      <c r="AL2919" s="69"/>
      <c r="AM2919" s="69"/>
      <c r="AN2919" s="69"/>
      <c r="AO2919" s="69"/>
      <c r="AP2919" s="69"/>
      <c r="AQ2919" s="69"/>
      <c r="AR2919" s="69"/>
      <c r="AS2919" s="69"/>
      <c r="AT2919" s="69"/>
      <c r="AU2919" s="69"/>
      <c r="AV2919" s="69"/>
      <c r="AW2919" s="69"/>
      <c r="AX2919" s="69"/>
      <c r="AY2919" s="69"/>
      <c r="AZ2919" s="69"/>
      <c r="BA2919" s="69"/>
      <c r="BB2919" s="69"/>
      <c r="BC2919" s="69"/>
      <c r="BD2919" s="69"/>
      <c r="BE2919" s="69"/>
      <c r="BF2919" s="69"/>
      <c r="BG2919" s="69"/>
      <c r="BH2919" s="69"/>
      <c r="BI2919" s="69"/>
      <c r="BJ2919" s="69"/>
      <c r="BK2919" s="69"/>
      <c r="BL2919" s="69"/>
      <c r="BM2919" s="69"/>
      <c r="BN2919" s="69"/>
      <c r="BO2919" s="69"/>
      <c r="BP2919" s="69"/>
      <c r="BQ2919" s="69"/>
      <c r="BR2919" s="69"/>
      <c r="BS2919" s="69"/>
      <c r="BT2919" s="69"/>
      <c r="BU2919" s="69"/>
      <c r="BV2919" s="69"/>
      <c r="BW2919" s="69"/>
      <c r="BX2919" s="69"/>
      <c r="BY2919" s="69"/>
      <c r="BZ2919" s="69"/>
      <c r="CA2919" s="69"/>
      <c r="CB2919" s="69"/>
      <c r="CC2919" s="69"/>
      <c r="CD2919" s="69"/>
      <c r="CE2919" s="69"/>
      <c r="CF2919" s="69"/>
      <c r="CG2919" s="69"/>
      <c r="CH2919" s="69"/>
      <c r="CI2919" s="69"/>
      <c r="CJ2919" s="69"/>
      <c r="CK2919" s="69"/>
      <c r="CL2919" s="69"/>
      <c r="CM2919" s="69"/>
      <c r="CN2919" s="69"/>
      <c r="CO2919" s="69"/>
      <c r="CP2919" s="69"/>
      <c r="CQ2919" s="69"/>
      <c r="CR2919" s="69"/>
      <c r="CS2919" s="69"/>
      <c r="CT2919" s="69"/>
      <c r="CU2919" s="69"/>
      <c r="CV2919" s="69"/>
      <c r="CW2919" s="69"/>
      <c r="CX2919" s="69"/>
      <c r="CY2919" s="69"/>
      <c r="CZ2919" s="69"/>
      <c r="DA2919" s="69"/>
      <c r="DB2919" s="69"/>
      <c r="DC2919" s="69"/>
      <c r="DD2919" s="69"/>
      <c r="DE2919" s="69"/>
      <c r="DF2919" s="69"/>
      <c r="DG2919" s="69"/>
      <c r="DH2919" s="69"/>
      <c r="DI2919" s="69"/>
      <c r="DJ2919" s="69"/>
      <c r="DK2919" s="69"/>
      <c r="DL2919" s="69"/>
      <c r="DM2919" s="69"/>
      <c r="DN2919" s="69"/>
      <c r="DO2919" s="69"/>
      <c r="DP2919" s="69"/>
      <c r="DQ2919" s="69"/>
      <c r="DR2919" s="69"/>
      <c r="DS2919" s="69"/>
      <c r="DT2919" s="69"/>
      <c r="DU2919" s="69"/>
      <c r="DV2919" s="69"/>
      <c r="DW2919" s="69"/>
      <c r="DX2919" s="69"/>
      <c r="DY2919" s="69"/>
      <c r="DZ2919" s="69"/>
      <c r="EA2919" s="69"/>
      <c r="EB2919" s="69"/>
      <c r="EC2919" s="69"/>
      <c r="ED2919" s="69"/>
      <c r="EE2919" s="69"/>
      <c r="EF2919" s="69"/>
      <c r="EG2919" s="69"/>
      <c r="EH2919" s="69"/>
      <c r="EI2919" s="69"/>
      <c r="EJ2919" s="69"/>
      <c r="EK2919" s="69"/>
      <c r="EL2919" s="69"/>
      <c r="EM2919" s="69"/>
      <c r="EN2919" s="69"/>
      <c r="EO2919" s="69"/>
      <c r="EP2919" s="69"/>
      <c r="EQ2919" s="69"/>
      <c r="ER2919" s="69"/>
      <c r="ES2919" s="69"/>
      <c r="ET2919" s="69"/>
      <c r="EU2919" s="69"/>
      <c r="EV2919" s="69"/>
      <c r="EW2919" s="69"/>
      <c r="EX2919" s="69"/>
      <c r="EY2919" s="69"/>
      <c r="EZ2919" s="69"/>
      <c r="FA2919" s="69"/>
      <c r="FB2919" s="69"/>
      <c r="FC2919" s="69"/>
      <c r="FD2919" s="69"/>
      <c r="FE2919" s="69"/>
      <c r="FF2919" s="69"/>
      <c r="FG2919" s="69"/>
      <c r="FH2919" s="69"/>
      <c r="FI2919" s="69"/>
      <c r="FJ2919" s="69"/>
      <c r="FK2919" s="69"/>
      <c r="FL2919" s="69"/>
      <c r="FM2919" s="69"/>
      <c r="FN2919" s="69"/>
      <c r="FO2919" s="69"/>
      <c r="FP2919" s="69"/>
      <c r="FQ2919" s="69"/>
      <c r="FR2919" s="69"/>
      <c r="FS2919" s="69"/>
      <c r="FT2919" s="69"/>
      <c r="FU2919" s="69"/>
      <c r="FV2919" s="69"/>
      <c r="FW2919" s="69"/>
      <c r="FX2919" s="69"/>
      <c r="FY2919" s="69"/>
      <c r="FZ2919" s="69"/>
      <c r="GA2919" s="69"/>
      <c r="GB2919" s="69"/>
      <c r="GC2919" s="69"/>
      <c r="GD2919" s="69"/>
      <c r="GE2919" s="69"/>
      <c r="GF2919" s="69"/>
      <c r="GG2919" s="69"/>
      <c r="GH2919" s="69"/>
      <c r="GI2919" s="69"/>
      <c r="GJ2919" s="69"/>
      <c r="GK2919" s="69"/>
      <c r="GL2919" s="69"/>
      <c r="GM2919" s="69"/>
      <c r="GN2919" s="69"/>
      <c r="GO2919" s="69"/>
      <c r="GP2919" s="69"/>
      <c r="GQ2919" s="69"/>
      <c r="GR2919" s="69"/>
      <c r="GS2919" s="69"/>
      <c r="GT2919" s="69"/>
      <c r="GU2919" s="69"/>
      <c r="GV2919" s="69"/>
      <c r="GW2919" s="69"/>
      <c r="GX2919" s="69"/>
      <c r="GY2919" s="69"/>
      <c r="GZ2919" s="69"/>
      <c r="HA2919" s="69"/>
      <c r="HB2919" s="69"/>
      <c r="HC2919" s="69"/>
      <c r="HD2919" s="69"/>
      <c r="HE2919" s="69"/>
      <c r="HF2919" s="69"/>
      <c r="HG2919" s="69"/>
      <c r="HH2919" s="69"/>
      <c r="HI2919" s="69"/>
      <c r="HJ2919" s="69"/>
      <c r="HK2919" s="69"/>
      <c r="HL2919" s="69"/>
      <c r="HM2919" s="69"/>
      <c r="HN2919" s="69"/>
      <c r="HO2919" s="69"/>
      <c r="HP2919" s="69"/>
      <c r="HQ2919" s="69"/>
      <c r="HR2919" s="69"/>
      <c r="HS2919" s="69"/>
      <c r="HT2919" s="69"/>
      <c r="HU2919" s="69"/>
      <c r="HV2919" s="69"/>
      <c r="HW2919" s="69"/>
      <c r="HX2919" s="69"/>
      <c r="HY2919" s="69"/>
      <c r="HZ2919" s="69"/>
      <c r="IA2919" s="69"/>
      <c r="IB2919" s="69"/>
      <c r="IC2919" s="69"/>
      <c r="ID2919" s="69"/>
      <c r="IE2919" s="69"/>
      <c r="IF2919" s="69"/>
      <c r="IG2919" s="69"/>
      <c r="IH2919" s="69"/>
      <c r="II2919" s="69"/>
      <c r="IJ2919" s="69"/>
      <c r="IK2919" s="69"/>
      <c r="IL2919" s="69"/>
      <c r="IM2919" s="69"/>
      <c r="IN2919" s="69"/>
    </row>
    <row r="2920" spans="1:248" s="70" customFormat="1" ht="15.95" customHeight="1" x14ac:dyDescent="0.2">
      <c r="A2920" s="25" t="s">
        <v>1851</v>
      </c>
      <c r="B2920" s="83">
        <v>52593</v>
      </c>
      <c r="C2920" s="27" t="s">
        <v>1852</v>
      </c>
      <c r="D2920" s="319">
        <v>6000</v>
      </c>
      <c r="E2920" s="69"/>
      <c r="F2920" s="69"/>
      <c r="G2920" s="69"/>
      <c r="H2920" s="69"/>
      <c r="I2920" s="69"/>
      <c r="J2920" s="69"/>
      <c r="N2920" s="69"/>
      <c r="O2920" s="69"/>
      <c r="P2920" s="69"/>
      <c r="Q2920" s="69"/>
      <c r="R2920" s="69"/>
      <c r="S2920" s="69"/>
      <c r="T2920" s="69"/>
      <c r="U2920" s="69"/>
      <c r="V2920" s="69"/>
      <c r="W2920" s="69"/>
      <c r="X2920" s="69"/>
      <c r="Y2920" s="69"/>
      <c r="Z2920" s="69"/>
      <c r="AA2920" s="69"/>
      <c r="AB2920" s="69"/>
      <c r="AC2920" s="69"/>
      <c r="AD2920" s="69"/>
      <c r="AE2920" s="69"/>
      <c r="AF2920" s="69"/>
      <c r="AG2920" s="69"/>
      <c r="AH2920" s="69"/>
      <c r="AI2920" s="69"/>
      <c r="AJ2920" s="69"/>
      <c r="AK2920" s="69"/>
      <c r="AL2920" s="69"/>
      <c r="AM2920" s="69"/>
      <c r="AN2920" s="69"/>
      <c r="AO2920" s="69"/>
      <c r="AP2920" s="69"/>
      <c r="AQ2920" s="69"/>
      <c r="AR2920" s="69"/>
      <c r="AS2920" s="69"/>
      <c r="AT2920" s="69"/>
      <c r="AU2920" s="69"/>
      <c r="AV2920" s="69"/>
      <c r="AW2920" s="69"/>
      <c r="AX2920" s="69"/>
      <c r="AY2920" s="69"/>
      <c r="AZ2920" s="69"/>
      <c r="BA2920" s="69"/>
      <c r="BB2920" s="69"/>
      <c r="BC2920" s="69"/>
      <c r="BD2920" s="69"/>
      <c r="BE2920" s="69"/>
      <c r="BF2920" s="69"/>
      <c r="BG2920" s="69"/>
      <c r="BH2920" s="69"/>
      <c r="BI2920" s="69"/>
      <c r="BJ2920" s="69"/>
      <c r="BK2920" s="69"/>
      <c r="BL2920" s="69"/>
      <c r="BM2920" s="69"/>
      <c r="BN2920" s="69"/>
      <c r="BO2920" s="69"/>
      <c r="BP2920" s="69"/>
      <c r="BQ2920" s="69"/>
      <c r="BR2920" s="69"/>
      <c r="BS2920" s="69"/>
      <c r="BT2920" s="69"/>
      <c r="BU2920" s="69"/>
      <c r="BV2920" s="69"/>
      <c r="BW2920" s="69"/>
      <c r="BX2920" s="69"/>
      <c r="BY2920" s="69"/>
      <c r="BZ2920" s="69"/>
      <c r="CA2920" s="69"/>
      <c r="CB2920" s="69"/>
      <c r="CC2920" s="69"/>
      <c r="CD2920" s="69"/>
      <c r="CE2920" s="69"/>
      <c r="CF2920" s="69"/>
      <c r="CG2920" s="69"/>
      <c r="CH2920" s="69"/>
      <c r="CI2920" s="69"/>
      <c r="CJ2920" s="69"/>
      <c r="CK2920" s="69"/>
      <c r="CL2920" s="69"/>
      <c r="CM2920" s="69"/>
      <c r="CN2920" s="69"/>
      <c r="CO2920" s="69"/>
      <c r="CP2920" s="69"/>
      <c r="CQ2920" s="69"/>
      <c r="CR2920" s="69"/>
      <c r="CS2920" s="69"/>
      <c r="CT2920" s="69"/>
      <c r="CU2920" s="69"/>
      <c r="CV2920" s="69"/>
      <c r="CW2920" s="69"/>
      <c r="CX2920" s="69"/>
      <c r="CY2920" s="69"/>
      <c r="CZ2920" s="69"/>
      <c r="DA2920" s="69"/>
      <c r="DB2920" s="69"/>
      <c r="DC2920" s="69"/>
      <c r="DD2920" s="69"/>
      <c r="DE2920" s="69"/>
      <c r="DF2920" s="69"/>
      <c r="DG2920" s="69"/>
      <c r="DH2920" s="69"/>
      <c r="DI2920" s="69"/>
      <c r="DJ2920" s="69"/>
      <c r="DK2920" s="69"/>
      <c r="DL2920" s="69"/>
      <c r="DM2920" s="69"/>
      <c r="DN2920" s="69"/>
      <c r="DO2920" s="69"/>
      <c r="DP2920" s="69"/>
      <c r="DQ2920" s="69"/>
      <c r="DR2920" s="69"/>
      <c r="DS2920" s="69"/>
      <c r="DT2920" s="69"/>
      <c r="DU2920" s="69"/>
      <c r="DV2920" s="69"/>
      <c r="DW2920" s="69"/>
      <c r="DX2920" s="69"/>
      <c r="DY2920" s="69"/>
      <c r="DZ2920" s="69"/>
      <c r="EA2920" s="69"/>
      <c r="EB2920" s="69"/>
      <c r="EC2920" s="69"/>
      <c r="ED2920" s="69"/>
      <c r="EE2920" s="69"/>
      <c r="EF2920" s="69"/>
      <c r="EG2920" s="69"/>
      <c r="EH2920" s="69"/>
      <c r="EI2920" s="69"/>
      <c r="EJ2920" s="69"/>
      <c r="EK2920" s="69"/>
      <c r="EL2920" s="69"/>
      <c r="EM2920" s="69"/>
      <c r="EN2920" s="69"/>
      <c r="EO2920" s="69"/>
      <c r="EP2920" s="69"/>
      <c r="EQ2920" s="69"/>
      <c r="ER2920" s="69"/>
      <c r="ES2920" s="69"/>
      <c r="ET2920" s="69"/>
      <c r="EU2920" s="69"/>
      <c r="EV2920" s="69"/>
      <c r="EW2920" s="69"/>
      <c r="EX2920" s="69"/>
      <c r="EY2920" s="69"/>
      <c r="EZ2920" s="69"/>
      <c r="FA2920" s="69"/>
      <c r="FB2920" s="69"/>
      <c r="FC2920" s="69"/>
      <c r="FD2920" s="69"/>
      <c r="FE2920" s="69"/>
      <c r="FF2920" s="69"/>
      <c r="FG2920" s="69"/>
      <c r="FH2920" s="69"/>
      <c r="FI2920" s="69"/>
      <c r="FJ2920" s="69"/>
      <c r="FK2920" s="69"/>
      <c r="FL2920" s="69"/>
      <c r="FM2920" s="69"/>
      <c r="FN2920" s="69"/>
      <c r="FO2920" s="69"/>
      <c r="FP2920" s="69"/>
      <c r="FQ2920" s="69"/>
      <c r="FR2920" s="69"/>
      <c r="FS2920" s="69"/>
      <c r="FT2920" s="69"/>
      <c r="FU2920" s="69"/>
      <c r="FV2920" s="69"/>
      <c r="FW2920" s="69"/>
      <c r="FX2920" s="69"/>
      <c r="FY2920" s="69"/>
      <c r="FZ2920" s="69"/>
      <c r="GA2920" s="69"/>
      <c r="GB2920" s="69"/>
      <c r="GC2920" s="69"/>
      <c r="GD2920" s="69"/>
      <c r="GE2920" s="69"/>
      <c r="GF2920" s="69"/>
      <c r="GG2920" s="69"/>
      <c r="GH2920" s="69"/>
      <c r="GI2920" s="69"/>
      <c r="GJ2920" s="69"/>
      <c r="GK2920" s="69"/>
      <c r="GL2920" s="69"/>
      <c r="GM2920" s="69"/>
      <c r="GN2920" s="69"/>
      <c r="GO2920" s="69"/>
      <c r="GP2920" s="69"/>
      <c r="GQ2920" s="69"/>
      <c r="GR2920" s="69"/>
      <c r="GS2920" s="69"/>
      <c r="GT2920" s="69"/>
      <c r="GU2920" s="69"/>
      <c r="GV2920" s="69"/>
      <c r="GW2920" s="69"/>
      <c r="GX2920" s="69"/>
      <c r="GY2920" s="69"/>
      <c r="GZ2920" s="69"/>
      <c r="HA2920" s="69"/>
      <c r="HB2920" s="69"/>
      <c r="HC2920" s="69"/>
      <c r="HD2920" s="69"/>
      <c r="HE2920" s="69"/>
      <c r="HF2920" s="69"/>
      <c r="HG2920" s="69"/>
      <c r="HH2920" s="69"/>
      <c r="HI2920" s="69"/>
      <c r="HJ2920" s="69"/>
      <c r="HK2920" s="69"/>
      <c r="HL2920" s="69"/>
      <c r="HM2920" s="69"/>
      <c r="HN2920" s="69"/>
      <c r="HO2920" s="69"/>
      <c r="HP2920" s="69"/>
      <c r="HQ2920" s="69"/>
      <c r="HR2920" s="69"/>
      <c r="HS2920" s="69"/>
      <c r="HT2920" s="69"/>
      <c r="HU2920" s="69"/>
      <c r="HV2920" s="69"/>
      <c r="HW2920" s="69"/>
      <c r="HX2920" s="69"/>
      <c r="HY2920" s="69"/>
      <c r="HZ2920" s="69"/>
      <c r="IA2920" s="69"/>
      <c r="IB2920" s="69"/>
      <c r="IC2920" s="69"/>
      <c r="ID2920" s="69"/>
      <c r="IE2920" s="69"/>
      <c r="IF2920" s="69"/>
      <c r="IG2920" s="69"/>
      <c r="IH2920" s="69"/>
      <c r="II2920" s="69"/>
      <c r="IJ2920" s="69"/>
      <c r="IK2920" s="69"/>
      <c r="IL2920" s="69"/>
      <c r="IM2920" s="69"/>
      <c r="IN2920" s="69"/>
    </row>
    <row r="2921" spans="1:248" s="70" customFormat="1" ht="32.1" customHeight="1" x14ac:dyDescent="0.2">
      <c r="A2921" s="25" t="s">
        <v>1853</v>
      </c>
      <c r="B2921" s="83">
        <v>52594</v>
      </c>
      <c r="C2921" s="27" t="s">
        <v>1441</v>
      </c>
      <c r="D2921" s="319">
        <v>4500</v>
      </c>
      <c r="E2921" s="69"/>
      <c r="F2921" s="69"/>
      <c r="G2921" s="69"/>
      <c r="H2921" s="69"/>
      <c r="I2921" s="69"/>
      <c r="J2921" s="69"/>
      <c r="N2921" s="69"/>
      <c r="O2921" s="69"/>
      <c r="P2921" s="69"/>
      <c r="Q2921" s="69"/>
      <c r="R2921" s="69"/>
      <c r="S2921" s="69"/>
      <c r="T2921" s="69"/>
      <c r="U2921" s="69"/>
      <c r="V2921" s="69"/>
      <c r="W2921" s="69"/>
      <c r="X2921" s="69"/>
      <c r="Y2921" s="69"/>
      <c r="Z2921" s="69"/>
      <c r="AA2921" s="69"/>
      <c r="AB2921" s="69"/>
      <c r="AC2921" s="69"/>
      <c r="AD2921" s="69"/>
      <c r="AE2921" s="69"/>
      <c r="AF2921" s="69"/>
      <c r="AG2921" s="69"/>
      <c r="AH2921" s="69"/>
      <c r="AI2921" s="69"/>
      <c r="AJ2921" s="69"/>
      <c r="AK2921" s="69"/>
      <c r="AL2921" s="69"/>
      <c r="AM2921" s="69"/>
      <c r="AN2921" s="69"/>
      <c r="AO2921" s="69"/>
      <c r="AP2921" s="69"/>
      <c r="AQ2921" s="69"/>
      <c r="AR2921" s="69"/>
      <c r="AS2921" s="69"/>
      <c r="AT2921" s="69"/>
      <c r="AU2921" s="69"/>
      <c r="AV2921" s="69"/>
      <c r="AW2921" s="69"/>
      <c r="AX2921" s="69"/>
      <c r="AY2921" s="69"/>
      <c r="AZ2921" s="69"/>
      <c r="BA2921" s="69"/>
      <c r="BB2921" s="69"/>
      <c r="BC2921" s="69"/>
      <c r="BD2921" s="69"/>
      <c r="BE2921" s="69"/>
      <c r="BF2921" s="69"/>
      <c r="BG2921" s="69"/>
      <c r="BH2921" s="69"/>
      <c r="BI2921" s="69"/>
      <c r="BJ2921" s="69"/>
      <c r="BK2921" s="69"/>
      <c r="BL2921" s="69"/>
      <c r="BM2921" s="69"/>
      <c r="BN2921" s="69"/>
      <c r="BO2921" s="69"/>
      <c r="BP2921" s="69"/>
      <c r="BQ2921" s="69"/>
      <c r="BR2921" s="69"/>
      <c r="BS2921" s="69"/>
      <c r="BT2921" s="69"/>
      <c r="BU2921" s="69"/>
      <c r="BV2921" s="69"/>
      <c r="BW2921" s="69"/>
      <c r="BX2921" s="69"/>
      <c r="BY2921" s="69"/>
      <c r="BZ2921" s="69"/>
      <c r="CA2921" s="69"/>
      <c r="CB2921" s="69"/>
      <c r="CC2921" s="69"/>
      <c r="CD2921" s="69"/>
      <c r="CE2921" s="69"/>
      <c r="CF2921" s="69"/>
      <c r="CG2921" s="69"/>
      <c r="CH2921" s="69"/>
      <c r="CI2921" s="69"/>
      <c r="CJ2921" s="69"/>
      <c r="CK2921" s="69"/>
      <c r="CL2921" s="69"/>
      <c r="CM2921" s="69"/>
      <c r="CN2921" s="69"/>
      <c r="CO2921" s="69"/>
      <c r="CP2921" s="69"/>
      <c r="CQ2921" s="69"/>
      <c r="CR2921" s="69"/>
      <c r="CS2921" s="69"/>
      <c r="CT2921" s="69"/>
      <c r="CU2921" s="69"/>
      <c r="CV2921" s="69"/>
      <c r="CW2921" s="69"/>
      <c r="CX2921" s="69"/>
      <c r="CY2921" s="69"/>
      <c r="CZ2921" s="69"/>
      <c r="DA2921" s="69"/>
      <c r="DB2921" s="69"/>
      <c r="DC2921" s="69"/>
      <c r="DD2921" s="69"/>
      <c r="DE2921" s="69"/>
      <c r="DF2921" s="69"/>
      <c r="DG2921" s="69"/>
      <c r="DH2921" s="69"/>
      <c r="DI2921" s="69"/>
      <c r="DJ2921" s="69"/>
      <c r="DK2921" s="69"/>
      <c r="DL2921" s="69"/>
      <c r="DM2921" s="69"/>
      <c r="DN2921" s="69"/>
      <c r="DO2921" s="69"/>
      <c r="DP2921" s="69"/>
      <c r="DQ2921" s="69"/>
      <c r="DR2921" s="69"/>
      <c r="DS2921" s="69"/>
      <c r="DT2921" s="69"/>
      <c r="DU2921" s="69"/>
      <c r="DV2921" s="69"/>
      <c r="DW2921" s="69"/>
      <c r="DX2921" s="69"/>
      <c r="DY2921" s="69"/>
      <c r="DZ2921" s="69"/>
      <c r="EA2921" s="69"/>
      <c r="EB2921" s="69"/>
      <c r="EC2921" s="69"/>
      <c r="ED2921" s="69"/>
      <c r="EE2921" s="69"/>
      <c r="EF2921" s="69"/>
      <c r="EG2921" s="69"/>
      <c r="EH2921" s="69"/>
      <c r="EI2921" s="69"/>
      <c r="EJ2921" s="69"/>
      <c r="EK2921" s="69"/>
      <c r="EL2921" s="69"/>
      <c r="EM2921" s="69"/>
      <c r="EN2921" s="69"/>
      <c r="EO2921" s="69"/>
      <c r="EP2921" s="69"/>
      <c r="EQ2921" s="69"/>
      <c r="ER2921" s="69"/>
      <c r="ES2921" s="69"/>
      <c r="ET2921" s="69"/>
      <c r="EU2921" s="69"/>
      <c r="EV2921" s="69"/>
      <c r="EW2921" s="69"/>
      <c r="EX2921" s="69"/>
      <c r="EY2921" s="69"/>
      <c r="EZ2921" s="69"/>
      <c r="FA2921" s="69"/>
      <c r="FB2921" s="69"/>
      <c r="FC2921" s="69"/>
      <c r="FD2921" s="69"/>
      <c r="FE2921" s="69"/>
      <c r="FF2921" s="69"/>
      <c r="FG2921" s="69"/>
      <c r="FH2921" s="69"/>
      <c r="FI2921" s="69"/>
      <c r="FJ2921" s="69"/>
      <c r="FK2921" s="69"/>
      <c r="FL2921" s="69"/>
      <c r="FM2921" s="69"/>
      <c r="FN2921" s="69"/>
      <c r="FO2921" s="69"/>
      <c r="FP2921" s="69"/>
      <c r="FQ2921" s="69"/>
      <c r="FR2921" s="69"/>
      <c r="FS2921" s="69"/>
      <c r="FT2921" s="69"/>
      <c r="FU2921" s="69"/>
      <c r="FV2921" s="69"/>
      <c r="FW2921" s="69"/>
      <c r="FX2921" s="69"/>
      <c r="FY2921" s="69"/>
      <c r="FZ2921" s="69"/>
      <c r="GA2921" s="69"/>
      <c r="GB2921" s="69"/>
      <c r="GC2921" s="69"/>
      <c r="GD2921" s="69"/>
      <c r="GE2921" s="69"/>
      <c r="GF2921" s="69"/>
      <c r="GG2921" s="69"/>
      <c r="GH2921" s="69"/>
      <c r="GI2921" s="69"/>
      <c r="GJ2921" s="69"/>
      <c r="GK2921" s="69"/>
      <c r="GL2921" s="69"/>
      <c r="GM2921" s="69"/>
      <c r="GN2921" s="69"/>
      <c r="GO2921" s="69"/>
      <c r="GP2921" s="69"/>
      <c r="GQ2921" s="69"/>
      <c r="GR2921" s="69"/>
      <c r="GS2921" s="69"/>
      <c r="GT2921" s="69"/>
      <c r="GU2921" s="69"/>
      <c r="GV2921" s="69"/>
      <c r="GW2921" s="69"/>
      <c r="GX2921" s="69"/>
      <c r="GY2921" s="69"/>
      <c r="GZ2921" s="69"/>
      <c r="HA2921" s="69"/>
      <c r="HB2921" s="69"/>
      <c r="HC2921" s="69"/>
      <c r="HD2921" s="69"/>
      <c r="HE2921" s="69"/>
      <c r="HF2921" s="69"/>
      <c r="HG2921" s="69"/>
      <c r="HH2921" s="69"/>
      <c r="HI2921" s="69"/>
      <c r="HJ2921" s="69"/>
      <c r="HK2921" s="69"/>
      <c r="HL2921" s="69"/>
      <c r="HM2921" s="69"/>
      <c r="HN2921" s="69"/>
      <c r="HO2921" s="69"/>
      <c r="HP2921" s="69"/>
      <c r="HQ2921" s="69"/>
      <c r="HR2921" s="69"/>
      <c r="HS2921" s="69"/>
      <c r="HT2921" s="69"/>
      <c r="HU2921" s="69"/>
      <c r="HV2921" s="69"/>
      <c r="HW2921" s="69"/>
      <c r="HX2921" s="69"/>
      <c r="HY2921" s="69"/>
      <c r="HZ2921" s="69"/>
      <c r="IA2921" s="69"/>
      <c r="IB2921" s="69"/>
      <c r="IC2921" s="69"/>
      <c r="ID2921" s="69"/>
      <c r="IE2921" s="69"/>
      <c r="IF2921" s="69"/>
      <c r="IG2921" s="69"/>
      <c r="IH2921" s="69"/>
      <c r="II2921" s="69"/>
      <c r="IJ2921" s="69"/>
      <c r="IK2921" s="69"/>
      <c r="IL2921" s="69"/>
      <c r="IM2921" s="69"/>
      <c r="IN2921" s="69"/>
    </row>
    <row r="2922" spans="1:248" s="70" customFormat="1" ht="32.1" customHeight="1" x14ac:dyDescent="0.2">
      <c r="A2922" s="25" t="s">
        <v>1854</v>
      </c>
      <c r="B2922" s="83">
        <v>52595</v>
      </c>
      <c r="C2922" s="27" t="s">
        <v>1855</v>
      </c>
      <c r="D2922" s="319">
        <v>10000</v>
      </c>
      <c r="E2922" s="69"/>
      <c r="F2922" s="69"/>
      <c r="G2922" s="69"/>
      <c r="H2922" s="69"/>
      <c r="I2922" s="69"/>
      <c r="J2922" s="69"/>
      <c r="N2922" s="69"/>
      <c r="O2922" s="69"/>
      <c r="P2922" s="69"/>
      <c r="Q2922" s="69"/>
      <c r="R2922" s="69"/>
      <c r="S2922" s="69"/>
      <c r="T2922" s="69"/>
      <c r="U2922" s="69"/>
      <c r="V2922" s="69"/>
      <c r="W2922" s="69"/>
      <c r="X2922" s="69"/>
      <c r="Y2922" s="69"/>
      <c r="Z2922" s="69"/>
      <c r="AA2922" s="69"/>
      <c r="AB2922" s="69"/>
      <c r="AC2922" s="69"/>
      <c r="AD2922" s="69"/>
      <c r="AE2922" s="69"/>
      <c r="AF2922" s="69"/>
      <c r="AG2922" s="69"/>
      <c r="AH2922" s="69"/>
      <c r="AI2922" s="69"/>
      <c r="AJ2922" s="69"/>
      <c r="AK2922" s="69"/>
      <c r="AL2922" s="69"/>
      <c r="AM2922" s="69"/>
      <c r="AN2922" s="69"/>
      <c r="AO2922" s="69"/>
      <c r="AP2922" s="69"/>
      <c r="AQ2922" s="69"/>
      <c r="AR2922" s="69"/>
      <c r="AS2922" s="69"/>
      <c r="AT2922" s="69"/>
      <c r="AU2922" s="69"/>
      <c r="AV2922" s="69"/>
      <c r="AW2922" s="69"/>
      <c r="AX2922" s="69"/>
      <c r="AY2922" s="69"/>
      <c r="AZ2922" s="69"/>
      <c r="BA2922" s="69"/>
      <c r="BB2922" s="69"/>
      <c r="BC2922" s="69"/>
      <c r="BD2922" s="69"/>
      <c r="BE2922" s="69"/>
      <c r="BF2922" s="69"/>
      <c r="BG2922" s="69"/>
      <c r="BH2922" s="69"/>
      <c r="BI2922" s="69"/>
      <c r="BJ2922" s="69"/>
      <c r="BK2922" s="69"/>
      <c r="BL2922" s="69"/>
      <c r="BM2922" s="69"/>
      <c r="BN2922" s="69"/>
      <c r="BO2922" s="69"/>
      <c r="BP2922" s="69"/>
      <c r="BQ2922" s="69"/>
      <c r="BR2922" s="69"/>
      <c r="BS2922" s="69"/>
      <c r="BT2922" s="69"/>
      <c r="BU2922" s="69"/>
      <c r="BV2922" s="69"/>
      <c r="BW2922" s="69"/>
      <c r="BX2922" s="69"/>
      <c r="BY2922" s="69"/>
      <c r="BZ2922" s="69"/>
      <c r="CA2922" s="69"/>
      <c r="CB2922" s="69"/>
      <c r="CC2922" s="69"/>
      <c r="CD2922" s="69"/>
      <c r="CE2922" s="69"/>
      <c r="CF2922" s="69"/>
      <c r="CG2922" s="69"/>
      <c r="CH2922" s="69"/>
      <c r="CI2922" s="69"/>
      <c r="CJ2922" s="69"/>
      <c r="CK2922" s="69"/>
      <c r="CL2922" s="69"/>
      <c r="CM2922" s="69"/>
      <c r="CN2922" s="69"/>
      <c r="CO2922" s="69"/>
      <c r="CP2922" s="69"/>
      <c r="CQ2922" s="69"/>
      <c r="CR2922" s="69"/>
      <c r="CS2922" s="69"/>
      <c r="CT2922" s="69"/>
      <c r="CU2922" s="69"/>
      <c r="CV2922" s="69"/>
      <c r="CW2922" s="69"/>
      <c r="CX2922" s="69"/>
      <c r="CY2922" s="69"/>
      <c r="CZ2922" s="69"/>
      <c r="DA2922" s="69"/>
      <c r="DB2922" s="69"/>
      <c r="DC2922" s="69"/>
      <c r="DD2922" s="69"/>
      <c r="DE2922" s="69"/>
      <c r="DF2922" s="69"/>
      <c r="DG2922" s="69"/>
      <c r="DH2922" s="69"/>
      <c r="DI2922" s="69"/>
      <c r="DJ2922" s="69"/>
      <c r="DK2922" s="69"/>
      <c r="DL2922" s="69"/>
      <c r="DM2922" s="69"/>
      <c r="DN2922" s="69"/>
      <c r="DO2922" s="69"/>
      <c r="DP2922" s="69"/>
      <c r="DQ2922" s="69"/>
      <c r="DR2922" s="69"/>
      <c r="DS2922" s="69"/>
      <c r="DT2922" s="69"/>
      <c r="DU2922" s="69"/>
      <c r="DV2922" s="69"/>
      <c r="DW2922" s="69"/>
      <c r="DX2922" s="69"/>
      <c r="DY2922" s="69"/>
      <c r="DZ2922" s="69"/>
      <c r="EA2922" s="69"/>
      <c r="EB2922" s="69"/>
      <c r="EC2922" s="69"/>
      <c r="ED2922" s="69"/>
      <c r="EE2922" s="69"/>
      <c r="EF2922" s="69"/>
      <c r="EG2922" s="69"/>
      <c r="EH2922" s="69"/>
      <c r="EI2922" s="69"/>
      <c r="EJ2922" s="69"/>
      <c r="EK2922" s="69"/>
      <c r="EL2922" s="69"/>
      <c r="EM2922" s="69"/>
      <c r="EN2922" s="69"/>
      <c r="EO2922" s="69"/>
      <c r="EP2922" s="69"/>
      <c r="EQ2922" s="69"/>
      <c r="ER2922" s="69"/>
      <c r="ES2922" s="69"/>
      <c r="ET2922" s="69"/>
      <c r="EU2922" s="69"/>
      <c r="EV2922" s="69"/>
      <c r="EW2922" s="69"/>
      <c r="EX2922" s="69"/>
      <c r="EY2922" s="69"/>
      <c r="EZ2922" s="69"/>
      <c r="FA2922" s="69"/>
      <c r="FB2922" s="69"/>
      <c r="FC2922" s="69"/>
      <c r="FD2922" s="69"/>
      <c r="FE2922" s="69"/>
      <c r="FF2922" s="69"/>
      <c r="FG2922" s="69"/>
      <c r="FH2922" s="69"/>
      <c r="FI2922" s="69"/>
      <c r="FJ2922" s="69"/>
      <c r="FK2922" s="69"/>
      <c r="FL2922" s="69"/>
      <c r="FM2922" s="69"/>
      <c r="FN2922" s="69"/>
      <c r="FO2922" s="69"/>
      <c r="FP2922" s="69"/>
      <c r="FQ2922" s="69"/>
      <c r="FR2922" s="69"/>
      <c r="FS2922" s="69"/>
      <c r="FT2922" s="69"/>
      <c r="FU2922" s="69"/>
      <c r="FV2922" s="69"/>
      <c r="FW2922" s="69"/>
      <c r="FX2922" s="69"/>
      <c r="FY2922" s="69"/>
      <c r="FZ2922" s="69"/>
      <c r="GA2922" s="69"/>
      <c r="GB2922" s="69"/>
      <c r="GC2922" s="69"/>
      <c r="GD2922" s="69"/>
      <c r="GE2922" s="69"/>
      <c r="GF2922" s="69"/>
      <c r="GG2922" s="69"/>
      <c r="GH2922" s="69"/>
      <c r="GI2922" s="69"/>
      <c r="GJ2922" s="69"/>
      <c r="GK2922" s="69"/>
      <c r="GL2922" s="69"/>
      <c r="GM2922" s="69"/>
      <c r="GN2922" s="69"/>
      <c r="GO2922" s="69"/>
      <c r="GP2922" s="69"/>
      <c r="GQ2922" s="69"/>
      <c r="GR2922" s="69"/>
      <c r="GS2922" s="69"/>
      <c r="GT2922" s="69"/>
      <c r="GU2922" s="69"/>
      <c r="GV2922" s="69"/>
      <c r="GW2922" s="69"/>
      <c r="GX2922" s="69"/>
      <c r="GY2922" s="69"/>
      <c r="GZ2922" s="69"/>
      <c r="HA2922" s="69"/>
      <c r="HB2922" s="69"/>
      <c r="HC2922" s="69"/>
      <c r="HD2922" s="69"/>
      <c r="HE2922" s="69"/>
      <c r="HF2922" s="69"/>
      <c r="HG2922" s="69"/>
      <c r="HH2922" s="69"/>
      <c r="HI2922" s="69"/>
      <c r="HJ2922" s="69"/>
      <c r="HK2922" s="69"/>
      <c r="HL2922" s="69"/>
      <c r="HM2922" s="69"/>
      <c r="HN2922" s="69"/>
      <c r="HO2922" s="69"/>
      <c r="HP2922" s="69"/>
      <c r="HQ2922" s="69"/>
      <c r="HR2922" s="69"/>
      <c r="HS2922" s="69"/>
      <c r="HT2922" s="69"/>
      <c r="HU2922" s="69"/>
      <c r="HV2922" s="69"/>
      <c r="HW2922" s="69"/>
      <c r="HX2922" s="69"/>
      <c r="HY2922" s="69"/>
      <c r="HZ2922" s="69"/>
      <c r="IA2922" s="69"/>
      <c r="IB2922" s="69"/>
      <c r="IC2922" s="69"/>
      <c r="ID2922" s="69"/>
      <c r="IE2922" s="69"/>
      <c r="IF2922" s="69"/>
      <c r="IG2922" s="69"/>
      <c r="IH2922" s="69"/>
      <c r="II2922" s="69"/>
      <c r="IJ2922" s="69"/>
      <c r="IK2922" s="69"/>
      <c r="IL2922" s="69"/>
      <c r="IM2922" s="69"/>
      <c r="IN2922" s="69"/>
    </row>
    <row r="2923" spans="1:248" s="70" customFormat="1" ht="32.1" customHeight="1" x14ac:dyDescent="0.2">
      <c r="A2923" s="25" t="s">
        <v>1854</v>
      </c>
      <c r="B2923" s="83">
        <v>52596</v>
      </c>
      <c r="C2923" s="27" t="s">
        <v>1856</v>
      </c>
      <c r="D2923" s="319">
        <v>10000</v>
      </c>
      <c r="E2923" s="69"/>
      <c r="F2923" s="69"/>
      <c r="G2923" s="69"/>
      <c r="H2923" s="69"/>
      <c r="I2923" s="69"/>
      <c r="J2923" s="69"/>
      <c r="N2923" s="69"/>
      <c r="O2923" s="69"/>
      <c r="P2923" s="69"/>
      <c r="Q2923" s="69"/>
      <c r="R2923" s="69"/>
      <c r="S2923" s="69"/>
      <c r="T2923" s="69"/>
      <c r="U2923" s="69"/>
      <c r="V2923" s="69"/>
      <c r="W2923" s="69"/>
      <c r="X2923" s="69"/>
      <c r="Y2923" s="69"/>
      <c r="Z2923" s="69"/>
      <c r="AA2923" s="69"/>
      <c r="AB2923" s="69"/>
      <c r="AC2923" s="69"/>
      <c r="AD2923" s="69"/>
      <c r="AE2923" s="69"/>
      <c r="AF2923" s="69"/>
      <c r="AG2923" s="69"/>
      <c r="AH2923" s="69"/>
      <c r="AI2923" s="69"/>
      <c r="AJ2923" s="69"/>
      <c r="AK2923" s="69"/>
      <c r="AL2923" s="69"/>
      <c r="AM2923" s="69"/>
      <c r="AN2923" s="69"/>
      <c r="AO2923" s="69"/>
      <c r="AP2923" s="69"/>
      <c r="AQ2923" s="69"/>
      <c r="AR2923" s="69"/>
      <c r="AS2923" s="69"/>
      <c r="AT2923" s="69"/>
      <c r="AU2923" s="69"/>
      <c r="AV2923" s="69"/>
      <c r="AW2923" s="69"/>
      <c r="AX2923" s="69"/>
      <c r="AY2923" s="69"/>
      <c r="AZ2923" s="69"/>
      <c r="BA2923" s="69"/>
      <c r="BB2923" s="69"/>
      <c r="BC2923" s="69"/>
      <c r="BD2923" s="69"/>
      <c r="BE2923" s="69"/>
      <c r="BF2923" s="69"/>
      <c r="BG2923" s="69"/>
      <c r="BH2923" s="69"/>
      <c r="BI2923" s="69"/>
      <c r="BJ2923" s="69"/>
      <c r="BK2923" s="69"/>
      <c r="BL2923" s="69"/>
      <c r="BM2923" s="69"/>
      <c r="BN2923" s="69"/>
      <c r="BO2923" s="69"/>
      <c r="BP2923" s="69"/>
      <c r="BQ2923" s="69"/>
      <c r="BR2923" s="69"/>
      <c r="BS2923" s="69"/>
      <c r="BT2923" s="69"/>
      <c r="BU2923" s="69"/>
      <c r="BV2923" s="69"/>
      <c r="BW2923" s="69"/>
      <c r="BX2923" s="69"/>
      <c r="BY2923" s="69"/>
      <c r="BZ2923" s="69"/>
      <c r="CA2923" s="69"/>
      <c r="CB2923" s="69"/>
      <c r="CC2923" s="69"/>
      <c r="CD2923" s="69"/>
      <c r="CE2923" s="69"/>
      <c r="CF2923" s="69"/>
      <c r="CG2923" s="69"/>
      <c r="CH2923" s="69"/>
      <c r="CI2923" s="69"/>
      <c r="CJ2923" s="69"/>
      <c r="CK2923" s="69"/>
      <c r="CL2923" s="69"/>
      <c r="CM2923" s="69"/>
      <c r="CN2923" s="69"/>
      <c r="CO2923" s="69"/>
      <c r="CP2923" s="69"/>
      <c r="CQ2923" s="69"/>
      <c r="CR2923" s="69"/>
      <c r="CS2923" s="69"/>
      <c r="CT2923" s="69"/>
      <c r="CU2923" s="69"/>
      <c r="CV2923" s="69"/>
      <c r="CW2923" s="69"/>
      <c r="CX2923" s="69"/>
      <c r="CY2923" s="69"/>
      <c r="CZ2923" s="69"/>
      <c r="DA2923" s="69"/>
      <c r="DB2923" s="69"/>
      <c r="DC2923" s="69"/>
      <c r="DD2923" s="69"/>
      <c r="DE2923" s="69"/>
      <c r="DF2923" s="69"/>
      <c r="DG2923" s="69"/>
      <c r="DH2923" s="69"/>
      <c r="DI2923" s="69"/>
      <c r="DJ2923" s="69"/>
      <c r="DK2923" s="69"/>
      <c r="DL2923" s="69"/>
      <c r="DM2923" s="69"/>
      <c r="DN2923" s="69"/>
      <c r="DO2923" s="69"/>
      <c r="DP2923" s="69"/>
      <c r="DQ2923" s="69"/>
      <c r="DR2923" s="69"/>
      <c r="DS2923" s="69"/>
      <c r="DT2923" s="69"/>
      <c r="DU2923" s="69"/>
      <c r="DV2923" s="69"/>
      <c r="DW2923" s="69"/>
      <c r="DX2923" s="69"/>
      <c r="DY2923" s="69"/>
      <c r="DZ2923" s="69"/>
      <c r="EA2923" s="69"/>
      <c r="EB2923" s="69"/>
      <c r="EC2923" s="69"/>
      <c r="ED2923" s="69"/>
      <c r="EE2923" s="69"/>
      <c r="EF2923" s="69"/>
      <c r="EG2923" s="69"/>
      <c r="EH2923" s="69"/>
      <c r="EI2923" s="69"/>
      <c r="EJ2923" s="69"/>
      <c r="EK2923" s="69"/>
      <c r="EL2923" s="69"/>
      <c r="EM2923" s="69"/>
      <c r="EN2923" s="69"/>
      <c r="EO2923" s="69"/>
      <c r="EP2923" s="69"/>
      <c r="EQ2923" s="69"/>
      <c r="ER2923" s="69"/>
      <c r="ES2923" s="69"/>
      <c r="ET2923" s="69"/>
      <c r="EU2923" s="69"/>
      <c r="EV2923" s="69"/>
      <c r="EW2923" s="69"/>
      <c r="EX2923" s="69"/>
      <c r="EY2923" s="69"/>
      <c r="EZ2923" s="69"/>
      <c r="FA2923" s="69"/>
      <c r="FB2923" s="69"/>
      <c r="FC2923" s="69"/>
      <c r="FD2923" s="69"/>
      <c r="FE2923" s="69"/>
      <c r="FF2923" s="69"/>
      <c r="FG2923" s="69"/>
      <c r="FH2923" s="69"/>
      <c r="FI2923" s="69"/>
      <c r="FJ2923" s="69"/>
      <c r="FK2923" s="69"/>
      <c r="FL2923" s="69"/>
      <c r="FM2923" s="69"/>
      <c r="FN2923" s="69"/>
      <c r="FO2923" s="69"/>
      <c r="FP2923" s="69"/>
      <c r="FQ2923" s="69"/>
      <c r="FR2923" s="69"/>
      <c r="FS2923" s="69"/>
      <c r="FT2923" s="69"/>
      <c r="FU2923" s="69"/>
      <c r="FV2923" s="69"/>
      <c r="FW2923" s="69"/>
      <c r="FX2923" s="69"/>
      <c r="FY2923" s="69"/>
      <c r="FZ2923" s="69"/>
      <c r="GA2923" s="69"/>
      <c r="GB2923" s="69"/>
      <c r="GC2923" s="69"/>
      <c r="GD2923" s="69"/>
      <c r="GE2923" s="69"/>
      <c r="GF2923" s="69"/>
      <c r="GG2923" s="69"/>
      <c r="GH2923" s="69"/>
      <c r="GI2923" s="69"/>
      <c r="GJ2923" s="69"/>
      <c r="GK2923" s="69"/>
      <c r="GL2923" s="69"/>
      <c r="GM2923" s="69"/>
      <c r="GN2923" s="69"/>
      <c r="GO2923" s="69"/>
      <c r="GP2923" s="69"/>
      <c r="GQ2923" s="69"/>
      <c r="GR2923" s="69"/>
      <c r="GS2923" s="69"/>
      <c r="GT2923" s="69"/>
      <c r="GU2923" s="69"/>
      <c r="GV2923" s="69"/>
      <c r="GW2923" s="69"/>
      <c r="GX2923" s="69"/>
      <c r="GY2923" s="69"/>
      <c r="GZ2923" s="69"/>
      <c r="HA2923" s="69"/>
      <c r="HB2923" s="69"/>
      <c r="HC2923" s="69"/>
      <c r="HD2923" s="69"/>
      <c r="HE2923" s="69"/>
      <c r="HF2923" s="69"/>
      <c r="HG2923" s="69"/>
      <c r="HH2923" s="69"/>
      <c r="HI2923" s="69"/>
      <c r="HJ2923" s="69"/>
      <c r="HK2923" s="69"/>
      <c r="HL2923" s="69"/>
      <c r="HM2923" s="69"/>
      <c r="HN2923" s="69"/>
      <c r="HO2923" s="69"/>
      <c r="HP2923" s="69"/>
      <c r="HQ2923" s="69"/>
      <c r="HR2923" s="69"/>
      <c r="HS2923" s="69"/>
      <c r="HT2923" s="69"/>
      <c r="HU2923" s="69"/>
      <c r="HV2923" s="69"/>
      <c r="HW2923" s="69"/>
      <c r="HX2923" s="69"/>
      <c r="HY2923" s="69"/>
      <c r="HZ2923" s="69"/>
      <c r="IA2923" s="69"/>
      <c r="IB2923" s="69"/>
      <c r="IC2923" s="69"/>
      <c r="ID2923" s="69"/>
      <c r="IE2923" s="69"/>
      <c r="IF2923" s="69"/>
      <c r="IG2923" s="69"/>
      <c r="IH2923" s="69"/>
      <c r="II2923" s="69"/>
      <c r="IJ2923" s="69"/>
      <c r="IK2923" s="69"/>
      <c r="IL2923" s="69"/>
      <c r="IM2923" s="69"/>
      <c r="IN2923" s="69"/>
    </row>
    <row r="2924" spans="1:248" s="70" customFormat="1" ht="32.1" customHeight="1" x14ac:dyDescent="0.2">
      <c r="A2924" s="25" t="s">
        <v>1857</v>
      </c>
      <c r="B2924" s="83">
        <v>52597</v>
      </c>
      <c r="C2924" s="27" t="s">
        <v>1858</v>
      </c>
      <c r="D2924" s="319">
        <v>5410</v>
      </c>
      <c r="E2924" s="69"/>
      <c r="F2924" s="69"/>
      <c r="G2924" s="69"/>
      <c r="H2924" s="69"/>
      <c r="I2924" s="69"/>
      <c r="J2924" s="69"/>
      <c r="N2924" s="69"/>
      <c r="O2924" s="69"/>
      <c r="P2924" s="69"/>
      <c r="Q2924" s="69"/>
      <c r="R2924" s="69"/>
      <c r="S2924" s="69"/>
      <c r="T2924" s="69"/>
      <c r="U2924" s="69"/>
      <c r="V2924" s="69"/>
      <c r="W2924" s="69"/>
      <c r="X2924" s="69"/>
      <c r="Y2924" s="69"/>
      <c r="Z2924" s="69"/>
      <c r="AA2924" s="69"/>
      <c r="AB2924" s="69"/>
      <c r="AC2924" s="69"/>
      <c r="AD2924" s="69"/>
      <c r="AE2924" s="69"/>
      <c r="AF2924" s="69"/>
      <c r="AG2924" s="69"/>
      <c r="AH2924" s="69"/>
      <c r="AI2924" s="69"/>
      <c r="AJ2924" s="69"/>
      <c r="AK2924" s="69"/>
      <c r="AL2924" s="69"/>
      <c r="AM2924" s="69"/>
      <c r="AN2924" s="69"/>
      <c r="AO2924" s="69"/>
      <c r="AP2924" s="69"/>
      <c r="AQ2924" s="69"/>
      <c r="AR2924" s="69"/>
      <c r="AS2924" s="69"/>
      <c r="AT2924" s="69"/>
      <c r="AU2924" s="69"/>
      <c r="AV2924" s="69"/>
      <c r="AW2924" s="69"/>
      <c r="AX2924" s="69"/>
      <c r="AY2924" s="69"/>
      <c r="AZ2924" s="69"/>
      <c r="BA2924" s="69"/>
      <c r="BB2924" s="69"/>
      <c r="BC2924" s="69"/>
      <c r="BD2924" s="69"/>
      <c r="BE2924" s="69"/>
      <c r="BF2924" s="69"/>
      <c r="BG2924" s="69"/>
      <c r="BH2924" s="69"/>
      <c r="BI2924" s="69"/>
      <c r="BJ2924" s="69"/>
      <c r="BK2924" s="69"/>
      <c r="BL2924" s="69"/>
      <c r="BM2924" s="69"/>
      <c r="BN2924" s="69"/>
      <c r="BO2924" s="69"/>
      <c r="BP2924" s="69"/>
      <c r="BQ2924" s="69"/>
      <c r="BR2924" s="69"/>
      <c r="BS2924" s="69"/>
      <c r="BT2924" s="69"/>
      <c r="BU2924" s="69"/>
      <c r="BV2924" s="69"/>
      <c r="BW2924" s="69"/>
      <c r="BX2924" s="69"/>
      <c r="BY2924" s="69"/>
      <c r="BZ2924" s="69"/>
      <c r="CA2924" s="69"/>
      <c r="CB2924" s="69"/>
      <c r="CC2924" s="69"/>
      <c r="CD2924" s="69"/>
      <c r="CE2924" s="69"/>
      <c r="CF2924" s="69"/>
      <c r="CG2924" s="69"/>
      <c r="CH2924" s="69"/>
      <c r="CI2924" s="69"/>
      <c r="CJ2924" s="69"/>
      <c r="CK2924" s="69"/>
      <c r="CL2924" s="69"/>
      <c r="CM2924" s="69"/>
      <c r="CN2924" s="69"/>
      <c r="CO2924" s="69"/>
      <c r="CP2924" s="69"/>
      <c r="CQ2924" s="69"/>
      <c r="CR2924" s="69"/>
      <c r="CS2924" s="69"/>
      <c r="CT2924" s="69"/>
      <c r="CU2924" s="69"/>
      <c r="CV2924" s="69"/>
      <c r="CW2924" s="69"/>
      <c r="CX2924" s="69"/>
      <c r="CY2924" s="69"/>
      <c r="CZ2924" s="69"/>
      <c r="DA2924" s="69"/>
      <c r="DB2924" s="69"/>
      <c r="DC2924" s="69"/>
      <c r="DD2924" s="69"/>
      <c r="DE2924" s="69"/>
      <c r="DF2924" s="69"/>
      <c r="DG2924" s="69"/>
      <c r="DH2924" s="69"/>
      <c r="DI2924" s="69"/>
      <c r="DJ2924" s="69"/>
      <c r="DK2924" s="69"/>
      <c r="DL2924" s="69"/>
      <c r="DM2924" s="69"/>
      <c r="DN2924" s="69"/>
      <c r="DO2924" s="69"/>
      <c r="DP2924" s="69"/>
      <c r="DQ2924" s="69"/>
      <c r="DR2924" s="69"/>
      <c r="DS2924" s="69"/>
      <c r="DT2924" s="69"/>
      <c r="DU2924" s="69"/>
      <c r="DV2924" s="69"/>
      <c r="DW2924" s="69"/>
      <c r="DX2924" s="69"/>
      <c r="DY2924" s="69"/>
      <c r="DZ2924" s="69"/>
      <c r="EA2924" s="69"/>
      <c r="EB2924" s="69"/>
      <c r="EC2924" s="69"/>
      <c r="ED2924" s="69"/>
      <c r="EE2924" s="69"/>
      <c r="EF2924" s="69"/>
      <c r="EG2924" s="69"/>
      <c r="EH2924" s="69"/>
      <c r="EI2924" s="69"/>
      <c r="EJ2924" s="69"/>
      <c r="EK2924" s="69"/>
      <c r="EL2924" s="69"/>
      <c r="EM2924" s="69"/>
      <c r="EN2924" s="69"/>
      <c r="EO2924" s="69"/>
      <c r="EP2924" s="69"/>
      <c r="EQ2924" s="69"/>
      <c r="ER2924" s="69"/>
      <c r="ES2924" s="69"/>
      <c r="ET2924" s="69"/>
      <c r="EU2924" s="69"/>
      <c r="EV2924" s="69"/>
      <c r="EW2924" s="69"/>
      <c r="EX2924" s="69"/>
      <c r="EY2924" s="69"/>
      <c r="EZ2924" s="69"/>
      <c r="FA2924" s="69"/>
      <c r="FB2924" s="69"/>
      <c r="FC2924" s="69"/>
      <c r="FD2924" s="69"/>
      <c r="FE2924" s="69"/>
      <c r="FF2924" s="69"/>
      <c r="FG2924" s="69"/>
      <c r="FH2924" s="69"/>
      <c r="FI2924" s="69"/>
      <c r="FJ2924" s="69"/>
      <c r="FK2924" s="69"/>
      <c r="FL2924" s="69"/>
      <c r="FM2924" s="69"/>
      <c r="FN2924" s="69"/>
      <c r="FO2924" s="69"/>
      <c r="FP2924" s="69"/>
      <c r="FQ2924" s="69"/>
      <c r="FR2924" s="69"/>
      <c r="FS2924" s="69"/>
      <c r="FT2924" s="69"/>
      <c r="FU2924" s="69"/>
      <c r="FV2924" s="69"/>
      <c r="FW2924" s="69"/>
      <c r="FX2924" s="69"/>
      <c r="FY2924" s="69"/>
      <c r="FZ2924" s="69"/>
      <c r="GA2924" s="69"/>
      <c r="GB2924" s="69"/>
      <c r="GC2924" s="69"/>
      <c r="GD2924" s="69"/>
      <c r="GE2924" s="69"/>
      <c r="GF2924" s="69"/>
      <c r="GG2924" s="69"/>
      <c r="GH2924" s="69"/>
      <c r="GI2924" s="69"/>
      <c r="GJ2924" s="69"/>
      <c r="GK2924" s="69"/>
      <c r="GL2924" s="69"/>
      <c r="GM2924" s="69"/>
      <c r="GN2924" s="69"/>
      <c r="GO2924" s="69"/>
      <c r="GP2924" s="69"/>
      <c r="GQ2924" s="69"/>
      <c r="GR2924" s="69"/>
      <c r="GS2924" s="69"/>
      <c r="GT2924" s="69"/>
      <c r="GU2924" s="69"/>
      <c r="GV2924" s="69"/>
      <c r="GW2924" s="69"/>
      <c r="GX2924" s="69"/>
      <c r="GY2924" s="69"/>
      <c r="GZ2924" s="69"/>
      <c r="HA2924" s="69"/>
      <c r="HB2924" s="69"/>
      <c r="HC2924" s="69"/>
      <c r="HD2924" s="69"/>
      <c r="HE2924" s="69"/>
      <c r="HF2924" s="69"/>
      <c r="HG2924" s="69"/>
      <c r="HH2924" s="69"/>
      <c r="HI2924" s="69"/>
      <c r="HJ2924" s="69"/>
      <c r="HK2924" s="69"/>
      <c r="HL2924" s="69"/>
      <c r="HM2924" s="69"/>
      <c r="HN2924" s="69"/>
      <c r="HO2924" s="69"/>
      <c r="HP2924" s="69"/>
      <c r="HQ2924" s="69"/>
      <c r="HR2924" s="69"/>
      <c r="HS2924" s="69"/>
      <c r="HT2924" s="69"/>
      <c r="HU2924" s="69"/>
      <c r="HV2924" s="69"/>
      <c r="HW2924" s="69"/>
      <c r="HX2924" s="69"/>
      <c r="HY2924" s="69"/>
      <c r="HZ2924" s="69"/>
      <c r="IA2924" s="69"/>
      <c r="IB2924" s="69"/>
      <c r="IC2924" s="69"/>
      <c r="ID2924" s="69"/>
      <c r="IE2924" s="69"/>
      <c r="IF2924" s="69"/>
      <c r="IG2924" s="69"/>
      <c r="IH2924" s="69"/>
      <c r="II2924" s="69"/>
      <c r="IJ2924" s="69"/>
      <c r="IK2924" s="69"/>
      <c r="IL2924" s="69"/>
      <c r="IM2924" s="69"/>
      <c r="IN2924" s="69"/>
    </row>
    <row r="2925" spans="1:248" s="70" customFormat="1" ht="15.95" customHeight="1" x14ac:dyDescent="0.2">
      <c r="A2925" s="25" t="s">
        <v>1859</v>
      </c>
      <c r="B2925" s="83">
        <v>52598</v>
      </c>
      <c r="C2925" s="27" t="s">
        <v>1860</v>
      </c>
      <c r="D2925" s="319">
        <v>8500</v>
      </c>
      <c r="E2925" s="69"/>
      <c r="F2925" s="69"/>
      <c r="G2925" s="69"/>
      <c r="H2925" s="69"/>
      <c r="I2925" s="69"/>
      <c r="J2925" s="69"/>
      <c r="N2925" s="69"/>
      <c r="O2925" s="69"/>
      <c r="P2925" s="69"/>
      <c r="Q2925" s="69"/>
      <c r="R2925" s="69"/>
      <c r="S2925" s="69"/>
      <c r="T2925" s="69"/>
      <c r="U2925" s="69"/>
      <c r="V2925" s="69"/>
      <c r="W2925" s="69"/>
      <c r="X2925" s="69"/>
      <c r="Y2925" s="69"/>
      <c r="Z2925" s="69"/>
      <c r="AA2925" s="69"/>
      <c r="AB2925" s="69"/>
      <c r="AC2925" s="69"/>
      <c r="AD2925" s="69"/>
      <c r="AE2925" s="69"/>
      <c r="AF2925" s="69"/>
      <c r="AG2925" s="69"/>
      <c r="AH2925" s="69"/>
      <c r="AI2925" s="69"/>
      <c r="AJ2925" s="69"/>
      <c r="AK2925" s="69"/>
      <c r="AL2925" s="69"/>
      <c r="AM2925" s="69"/>
      <c r="AN2925" s="69"/>
      <c r="AO2925" s="69"/>
      <c r="AP2925" s="69"/>
      <c r="AQ2925" s="69"/>
      <c r="AR2925" s="69"/>
      <c r="AS2925" s="69"/>
      <c r="AT2925" s="69"/>
      <c r="AU2925" s="69"/>
      <c r="AV2925" s="69"/>
      <c r="AW2925" s="69"/>
      <c r="AX2925" s="69"/>
      <c r="AY2925" s="69"/>
      <c r="AZ2925" s="69"/>
      <c r="BA2925" s="69"/>
      <c r="BB2925" s="69"/>
      <c r="BC2925" s="69"/>
      <c r="BD2925" s="69"/>
      <c r="BE2925" s="69"/>
      <c r="BF2925" s="69"/>
      <c r="BG2925" s="69"/>
      <c r="BH2925" s="69"/>
      <c r="BI2925" s="69"/>
      <c r="BJ2925" s="69"/>
      <c r="BK2925" s="69"/>
      <c r="BL2925" s="69"/>
      <c r="BM2925" s="69"/>
      <c r="BN2925" s="69"/>
      <c r="BO2925" s="69"/>
      <c r="BP2925" s="69"/>
      <c r="BQ2925" s="69"/>
      <c r="BR2925" s="69"/>
      <c r="BS2925" s="69"/>
      <c r="BT2925" s="69"/>
      <c r="BU2925" s="69"/>
      <c r="BV2925" s="69"/>
      <c r="BW2925" s="69"/>
      <c r="BX2925" s="69"/>
      <c r="BY2925" s="69"/>
      <c r="BZ2925" s="69"/>
      <c r="CA2925" s="69"/>
      <c r="CB2925" s="69"/>
      <c r="CC2925" s="69"/>
      <c r="CD2925" s="69"/>
      <c r="CE2925" s="69"/>
      <c r="CF2925" s="69"/>
      <c r="CG2925" s="69"/>
      <c r="CH2925" s="69"/>
      <c r="CI2925" s="69"/>
      <c r="CJ2925" s="69"/>
      <c r="CK2925" s="69"/>
      <c r="CL2925" s="69"/>
      <c r="CM2925" s="69"/>
      <c r="CN2925" s="69"/>
      <c r="CO2925" s="69"/>
      <c r="CP2925" s="69"/>
      <c r="CQ2925" s="69"/>
      <c r="CR2925" s="69"/>
      <c r="CS2925" s="69"/>
      <c r="CT2925" s="69"/>
      <c r="CU2925" s="69"/>
      <c r="CV2925" s="69"/>
      <c r="CW2925" s="69"/>
      <c r="CX2925" s="69"/>
      <c r="CY2925" s="69"/>
      <c r="CZ2925" s="69"/>
      <c r="DA2925" s="69"/>
      <c r="DB2925" s="69"/>
      <c r="DC2925" s="69"/>
      <c r="DD2925" s="69"/>
      <c r="DE2925" s="69"/>
      <c r="DF2925" s="69"/>
      <c r="DG2925" s="69"/>
      <c r="DH2925" s="69"/>
      <c r="DI2925" s="69"/>
      <c r="DJ2925" s="69"/>
      <c r="DK2925" s="69"/>
      <c r="DL2925" s="69"/>
      <c r="DM2925" s="69"/>
      <c r="DN2925" s="69"/>
      <c r="DO2925" s="69"/>
      <c r="DP2925" s="69"/>
      <c r="DQ2925" s="69"/>
      <c r="DR2925" s="69"/>
      <c r="DS2925" s="69"/>
      <c r="DT2925" s="69"/>
      <c r="DU2925" s="69"/>
      <c r="DV2925" s="69"/>
      <c r="DW2925" s="69"/>
      <c r="DX2925" s="69"/>
      <c r="DY2925" s="69"/>
      <c r="DZ2925" s="69"/>
      <c r="EA2925" s="69"/>
      <c r="EB2925" s="69"/>
      <c r="EC2925" s="69"/>
      <c r="ED2925" s="69"/>
      <c r="EE2925" s="69"/>
      <c r="EF2925" s="69"/>
      <c r="EG2925" s="69"/>
      <c r="EH2925" s="69"/>
      <c r="EI2925" s="69"/>
      <c r="EJ2925" s="69"/>
      <c r="EK2925" s="69"/>
      <c r="EL2925" s="69"/>
      <c r="EM2925" s="69"/>
      <c r="EN2925" s="69"/>
      <c r="EO2925" s="69"/>
      <c r="EP2925" s="69"/>
      <c r="EQ2925" s="69"/>
      <c r="ER2925" s="69"/>
      <c r="ES2925" s="69"/>
      <c r="ET2925" s="69"/>
      <c r="EU2925" s="69"/>
      <c r="EV2925" s="69"/>
      <c r="EW2925" s="69"/>
      <c r="EX2925" s="69"/>
      <c r="EY2925" s="69"/>
      <c r="EZ2925" s="69"/>
      <c r="FA2925" s="69"/>
      <c r="FB2925" s="69"/>
      <c r="FC2925" s="69"/>
      <c r="FD2925" s="69"/>
      <c r="FE2925" s="69"/>
      <c r="FF2925" s="69"/>
      <c r="FG2925" s="69"/>
      <c r="FH2925" s="69"/>
      <c r="FI2925" s="69"/>
      <c r="FJ2925" s="69"/>
      <c r="FK2925" s="69"/>
      <c r="FL2925" s="69"/>
      <c r="FM2925" s="69"/>
      <c r="FN2925" s="69"/>
      <c r="FO2925" s="69"/>
      <c r="FP2925" s="69"/>
      <c r="FQ2925" s="69"/>
      <c r="FR2925" s="69"/>
      <c r="FS2925" s="69"/>
      <c r="FT2925" s="69"/>
      <c r="FU2925" s="69"/>
      <c r="FV2925" s="69"/>
      <c r="FW2925" s="69"/>
      <c r="FX2925" s="69"/>
      <c r="FY2925" s="69"/>
      <c r="FZ2925" s="69"/>
      <c r="GA2925" s="69"/>
      <c r="GB2925" s="69"/>
      <c r="GC2925" s="69"/>
      <c r="GD2925" s="69"/>
      <c r="GE2925" s="69"/>
      <c r="GF2925" s="69"/>
      <c r="GG2925" s="69"/>
      <c r="GH2925" s="69"/>
      <c r="GI2925" s="69"/>
      <c r="GJ2925" s="69"/>
      <c r="GK2925" s="69"/>
      <c r="GL2925" s="69"/>
      <c r="GM2925" s="69"/>
      <c r="GN2925" s="69"/>
      <c r="GO2925" s="69"/>
      <c r="GP2925" s="69"/>
      <c r="GQ2925" s="69"/>
      <c r="GR2925" s="69"/>
      <c r="GS2925" s="69"/>
      <c r="GT2925" s="69"/>
      <c r="GU2925" s="69"/>
      <c r="GV2925" s="69"/>
      <c r="GW2925" s="69"/>
      <c r="GX2925" s="69"/>
      <c r="GY2925" s="69"/>
      <c r="GZ2925" s="69"/>
      <c r="HA2925" s="69"/>
      <c r="HB2925" s="69"/>
      <c r="HC2925" s="69"/>
      <c r="HD2925" s="69"/>
      <c r="HE2925" s="69"/>
      <c r="HF2925" s="69"/>
      <c r="HG2925" s="69"/>
      <c r="HH2925" s="69"/>
      <c r="HI2925" s="69"/>
      <c r="HJ2925" s="69"/>
      <c r="HK2925" s="69"/>
      <c r="HL2925" s="69"/>
      <c r="HM2925" s="69"/>
      <c r="HN2925" s="69"/>
      <c r="HO2925" s="69"/>
      <c r="HP2925" s="69"/>
      <c r="HQ2925" s="69"/>
      <c r="HR2925" s="69"/>
      <c r="HS2925" s="69"/>
      <c r="HT2925" s="69"/>
      <c r="HU2925" s="69"/>
      <c r="HV2925" s="69"/>
      <c r="HW2925" s="69"/>
      <c r="HX2925" s="69"/>
      <c r="HY2925" s="69"/>
      <c r="HZ2925" s="69"/>
      <c r="IA2925" s="69"/>
      <c r="IB2925" s="69"/>
      <c r="IC2925" s="69"/>
      <c r="ID2925" s="69"/>
      <c r="IE2925" s="69"/>
      <c r="IF2925" s="69"/>
      <c r="IG2925" s="69"/>
      <c r="IH2925" s="69"/>
      <c r="II2925" s="69"/>
      <c r="IJ2925" s="69"/>
      <c r="IK2925" s="69"/>
      <c r="IL2925" s="69"/>
      <c r="IM2925" s="69"/>
      <c r="IN2925" s="69"/>
    </row>
    <row r="2926" spans="1:248" s="70" customFormat="1" ht="15.95" customHeight="1" x14ac:dyDescent="0.2">
      <c r="A2926" s="25" t="s">
        <v>1862</v>
      </c>
      <c r="B2926" s="83">
        <v>52600</v>
      </c>
      <c r="C2926" s="27" t="s">
        <v>4921</v>
      </c>
      <c r="D2926" s="319">
        <v>8000</v>
      </c>
      <c r="E2926" s="69"/>
      <c r="F2926" s="69"/>
      <c r="G2926" s="69"/>
      <c r="H2926" s="69"/>
      <c r="I2926" s="69"/>
      <c r="J2926" s="69"/>
      <c r="N2926" s="69"/>
      <c r="O2926" s="69"/>
      <c r="P2926" s="69"/>
      <c r="Q2926" s="69"/>
      <c r="R2926" s="69"/>
      <c r="S2926" s="69"/>
      <c r="T2926" s="69"/>
      <c r="U2926" s="69"/>
      <c r="V2926" s="69"/>
      <c r="W2926" s="69"/>
      <c r="X2926" s="69"/>
      <c r="Y2926" s="69"/>
      <c r="Z2926" s="69"/>
      <c r="AA2926" s="69"/>
      <c r="AB2926" s="69"/>
      <c r="AC2926" s="69"/>
      <c r="AD2926" s="69"/>
      <c r="AE2926" s="69"/>
      <c r="AF2926" s="69"/>
      <c r="AG2926" s="69"/>
      <c r="AH2926" s="69"/>
      <c r="AI2926" s="69"/>
      <c r="AJ2926" s="69"/>
      <c r="AK2926" s="69"/>
      <c r="AL2926" s="69"/>
      <c r="AM2926" s="69"/>
      <c r="AN2926" s="69"/>
      <c r="AO2926" s="69"/>
      <c r="AP2926" s="69"/>
      <c r="AQ2926" s="69"/>
      <c r="AR2926" s="69"/>
      <c r="AS2926" s="69"/>
      <c r="AT2926" s="69"/>
      <c r="AU2926" s="69"/>
      <c r="AV2926" s="69"/>
      <c r="AW2926" s="69"/>
      <c r="AX2926" s="69"/>
      <c r="AY2926" s="69"/>
      <c r="AZ2926" s="69"/>
      <c r="BA2926" s="69"/>
      <c r="BB2926" s="69"/>
      <c r="BC2926" s="69"/>
      <c r="BD2926" s="69"/>
      <c r="BE2926" s="69"/>
      <c r="BF2926" s="69"/>
      <c r="BG2926" s="69"/>
      <c r="BH2926" s="69"/>
      <c r="BI2926" s="69"/>
      <c r="BJ2926" s="69"/>
      <c r="BK2926" s="69"/>
      <c r="BL2926" s="69"/>
      <c r="BM2926" s="69"/>
      <c r="BN2926" s="69"/>
      <c r="BO2926" s="69"/>
      <c r="BP2926" s="69"/>
      <c r="BQ2926" s="69"/>
      <c r="BR2926" s="69"/>
      <c r="BS2926" s="69"/>
      <c r="BT2926" s="69"/>
      <c r="BU2926" s="69"/>
      <c r="BV2926" s="69"/>
      <c r="BW2926" s="69"/>
      <c r="BX2926" s="69"/>
      <c r="BY2926" s="69"/>
      <c r="BZ2926" s="69"/>
      <c r="CA2926" s="69"/>
      <c r="CB2926" s="69"/>
      <c r="CC2926" s="69"/>
      <c r="CD2926" s="69"/>
      <c r="CE2926" s="69"/>
      <c r="CF2926" s="69"/>
      <c r="CG2926" s="69"/>
      <c r="CH2926" s="69"/>
      <c r="CI2926" s="69"/>
      <c r="CJ2926" s="69"/>
      <c r="CK2926" s="69"/>
      <c r="CL2926" s="69"/>
      <c r="CM2926" s="69"/>
      <c r="CN2926" s="69"/>
      <c r="CO2926" s="69"/>
      <c r="CP2926" s="69"/>
      <c r="CQ2926" s="69"/>
      <c r="CR2926" s="69"/>
      <c r="CS2926" s="69"/>
      <c r="CT2926" s="69"/>
      <c r="CU2926" s="69"/>
      <c r="CV2926" s="69"/>
      <c r="CW2926" s="69"/>
      <c r="CX2926" s="69"/>
      <c r="CY2926" s="69"/>
      <c r="CZ2926" s="69"/>
      <c r="DA2926" s="69"/>
      <c r="DB2926" s="69"/>
      <c r="DC2926" s="69"/>
      <c r="DD2926" s="69"/>
      <c r="DE2926" s="69"/>
      <c r="DF2926" s="69"/>
      <c r="DG2926" s="69"/>
      <c r="DH2926" s="69"/>
      <c r="DI2926" s="69"/>
      <c r="DJ2926" s="69"/>
      <c r="DK2926" s="69"/>
      <c r="DL2926" s="69"/>
      <c r="DM2926" s="69"/>
      <c r="DN2926" s="69"/>
      <c r="DO2926" s="69"/>
      <c r="DP2926" s="69"/>
      <c r="DQ2926" s="69"/>
      <c r="DR2926" s="69"/>
      <c r="DS2926" s="69"/>
      <c r="DT2926" s="69"/>
      <c r="DU2926" s="69"/>
      <c r="DV2926" s="69"/>
      <c r="DW2926" s="69"/>
      <c r="DX2926" s="69"/>
      <c r="DY2926" s="69"/>
      <c r="DZ2926" s="69"/>
      <c r="EA2926" s="69"/>
      <c r="EB2926" s="69"/>
      <c r="EC2926" s="69"/>
      <c r="ED2926" s="69"/>
      <c r="EE2926" s="69"/>
      <c r="EF2926" s="69"/>
      <c r="EG2926" s="69"/>
      <c r="EH2926" s="69"/>
      <c r="EI2926" s="69"/>
      <c r="EJ2926" s="69"/>
      <c r="EK2926" s="69"/>
      <c r="EL2926" s="69"/>
      <c r="EM2926" s="69"/>
      <c r="EN2926" s="69"/>
      <c r="EO2926" s="69"/>
      <c r="EP2926" s="69"/>
      <c r="EQ2926" s="69"/>
      <c r="ER2926" s="69"/>
      <c r="ES2926" s="69"/>
      <c r="ET2926" s="69"/>
      <c r="EU2926" s="69"/>
      <c r="EV2926" s="69"/>
      <c r="EW2926" s="69"/>
      <c r="EX2926" s="69"/>
      <c r="EY2926" s="69"/>
      <c r="EZ2926" s="69"/>
      <c r="FA2926" s="69"/>
      <c r="FB2926" s="69"/>
      <c r="FC2926" s="69"/>
      <c r="FD2926" s="69"/>
      <c r="FE2926" s="69"/>
      <c r="FF2926" s="69"/>
      <c r="FG2926" s="69"/>
      <c r="FH2926" s="69"/>
      <c r="FI2926" s="69"/>
      <c r="FJ2926" s="69"/>
      <c r="FK2926" s="69"/>
      <c r="FL2926" s="69"/>
      <c r="FM2926" s="69"/>
      <c r="FN2926" s="69"/>
      <c r="FO2926" s="69"/>
      <c r="FP2926" s="69"/>
      <c r="FQ2926" s="69"/>
      <c r="FR2926" s="69"/>
      <c r="FS2926" s="69"/>
      <c r="FT2926" s="69"/>
      <c r="FU2926" s="69"/>
      <c r="FV2926" s="69"/>
      <c r="FW2926" s="69"/>
      <c r="FX2926" s="69"/>
      <c r="FY2926" s="69"/>
      <c r="FZ2926" s="69"/>
      <c r="GA2926" s="69"/>
      <c r="GB2926" s="69"/>
      <c r="GC2926" s="69"/>
      <c r="GD2926" s="69"/>
      <c r="GE2926" s="69"/>
      <c r="GF2926" s="69"/>
      <c r="GG2926" s="69"/>
      <c r="GH2926" s="69"/>
      <c r="GI2926" s="69"/>
      <c r="GJ2926" s="69"/>
      <c r="GK2926" s="69"/>
      <c r="GL2926" s="69"/>
      <c r="GM2926" s="69"/>
      <c r="GN2926" s="69"/>
      <c r="GO2926" s="69"/>
      <c r="GP2926" s="69"/>
      <c r="GQ2926" s="69"/>
      <c r="GR2926" s="69"/>
      <c r="GS2926" s="69"/>
      <c r="GT2926" s="69"/>
      <c r="GU2926" s="69"/>
      <c r="GV2926" s="69"/>
      <c r="GW2926" s="69"/>
      <c r="GX2926" s="69"/>
      <c r="GY2926" s="69"/>
      <c r="GZ2926" s="69"/>
      <c r="HA2926" s="69"/>
      <c r="HB2926" s="69"/>
      <c r="HC2926" s="69"/>
      <c r="HD2926" s="69"/>
      <c r="HE2926" s="69"/>
      <c r="HF2926" s="69"/>
      <c r="HG2926" s="69"/>
      <c r="HH2926" s="69"/>
      <c r="HI2926" s="69"/>
      <c r="HJ2926" s="69"/>
      <c r="HK2926" s="69"/>
      <c r="HL2926" s="69"/>
      <c r="HM2926" s="69"/>
      <c r="HN2926" s="69"/>
      <c r="HO2926" s="69"/>
      <c r="HP2926" s="69"/>
      <c r="HQ2926" s="69"/>
      <c r="HR2926" s="69"/>
      <c r="HS2926" s="69"/>
      <c r="HT2926" s="69"/>
      <c r="HU2926" s="69"/>
      <c r="HV2926" s="69"/>
      <c r="HW2926" s="69"/>
      <c r="HX2926" s="69"/>
      <c r="HY2926" s="69"/>
      <c r="HZ2926" s="69"/>
      <c r="IA2926" s="69"/>
      <c r="IB2926" s="69"/>
      <c r="IC2926" s="69"/>
      <c r="ID2926" s="69"/>
      <c r="IE2926" s="69"/>
      <c r="IF2926" s="69"/>
      <c r="IG2926" s="69"/>
      <c r="IH2926" s="69"/>
      <c r="II2926" s="69"/>
      <c r="IJ2926" s="69"/>
      <c r="IK2926" s="69"/>
      <c r="IL2926" s="69"/>
      <c r="IM2926" s="69"/>
      <c r="IN2926" s="69"/>
    </row>
    <row r="2927" spans="1:248" s="70" customFormat="1" ht="15.95" customHeight="1" x14ac:dyDescent="0.2">
      <c r="A2927" s="25" t="s">
        <v>1863</v>
      </c>
      <c r="B2927" s="83">
        <v>52601</v>
      </c>
      <c r="C2927" s="27" t="s">
        <v>4922</v>
      </c>
      <c r="D2927" s="319">
        <v>15000</v>
      </c>
      <c r="E2927" s="69"/>
      <c r="F2927" s="69"/>
      <c r="G2927" s="69"/>
      <c r="H2927" s="69"/>
      <c r="I2927" s="69"/>
      <c r="J2927" s="69"/>
      <c r="N2927" s="69"/>
      <c r="O2927" s="69"/>
      <c r="P2927" s="69"/>
      <c r="Q2927" s="69"/>
      <c r="R2927" s="69"/>
      <c r="S2927" s="69"/>
      <c r="T2927" s="69"/>
      <c r="U2927" s="69"/>
      <c r="V2927" s="69"/>
      <c r="W2927" s="69"/>
      <c r="X2927" s="69"/>
      <c r="Y2927" s="69"/>
      <c r="Z2927" s="69"/>
      <c r="AA2927" s="69"/>
      <c r="AB2927" s="69"/>
      <c r="AC2927" s="69"/>
      <c r="AD2927" s="69"/>
      <c r="AE2927" s="69"/>
      <c r="AF2927" s="69"/>
      <c r="AG2927" s="69"/>
      <c r="AH2927" s="69"/>
      <c r="AI2927" s="69"/>
      <c r="AJ2927" s="69"/>
      <c r="AK2927" s="69"/>
      <c r="AL2927" s="69"/>
      <c r="AM2927" s="69"/>
      <c r="AN2927" s="69"/>
      <c r="AO2927" s="69"/>
      <c r="AP2927" s="69"/>
      <c r="AQ2927" s="69"/>
      <c r="AR2927" s="69"/>
      <c r="AS2927" s="69"/>
      <c r="AT2927" s="69"/>
      <c r="AU2927" s="69"/>
      <c r="AV2927" s="69"/>
      <c r="AW2927" s="69"/>
      <c r="AX2927" s="69"/>
      <c r="AY2927" s="69"/>
      <c r="AZ2927" s="69"/>
      <c r="BA2927" s="69"/>
      <c r="BB2927" s="69"/>
      <c r="BC2927" s="69"/>
      <c r="BD2927" s="69"/>
      <c r="BE2927" s="69"/>
      <c r="BF2927" s="69"/>
      <c r="BG2927" s="69"/>
      <c r="BH2927" s="69"/>
      <c r="BI2927" s="69"/>
      <c r="BJ2927" s="69"/>
      <c r="BK2927" s="69"/>
      <c r="BL2927" s="69"/>
      <c r="BM2927" s="69"/>
      <c r="BN2927" s="69"/>
      <c r="BO2927" s="69"/>
      <c r="BP2927" s="69"/>
      <c r="BQ2927" s="69"/>
      <c r="BR2927" s="69"/>
      <c r="BS2927" s="69"/>
      <c r="BT2927" s="69"/>
      <c r="BU2927" s="69"/>
      <c r="BV2927" s="69"/>
      <c r="BW2927" s="69"/>
      <c r="BX2927" s="69"/>
      <c r="BY2927" s="69"/>
      <c r="BZ2927" s="69"/>
      <c r="CA2927" s="69"/>
      <c r="CB2927" s="69"/>
      <c r="CC2927" s="69"/>
      <c r="CD2927" s="69"/>
      <c r="CE2927" s="69"/>
      <c r="CF2927" s="69"/>
      <c r="CG2927" s="69"/>
      <c r="CH2927" s="69"/>
      <c r="CI2927" s="69"/>
      <c r="CJ2927" s="69"/>
      <c r="CK2927" s="69"/>
      <c r="CL2927" s="69"/>
      <c r="CM2927" s="69"/>
      <c r="CN2927" s="69"/>
      <c r="CO2927" s="69"/>
      <c r="CP2927" s="69"/>
      <c r="CQ2927" s="69"/>
      <c r="CR2927" s="69"/>
      <c r="CS2927" s="69"/>
      <c r="CT2927" s="69"/>
      <c r="CU2927" s="69"/>
      <c r="CV2927" s="69"/>
      <c r="CW2927" s="69"/>
      <c r="CX2927" s="69"/>
      <c r="CY2927" s="69"/>
      <c r="CZ2927" s="69"/>
      <c r="DA2927" s="69"/>
      <c r="DB2927" s="69"/>
      <c r="DC2927" s="69"/>
      <c r="DD2927" s="69"/>
      <c r="DE2927" s="69"/>
      <c r="DF2927" s="69"/>
      <c r="DG2927" s="69"/>
      <c r="DH2927" s="69"/>
      <c r="DI2927" s="69"/>
      <c r="DJ2927" s="69"/>
      <c r="DK2927" s="69"/>
      <c r="DL2927" s="69"/>
      <c r="DM2927" s="69"/>
      <c r="DN2927" s="69"/>
      <c r="DO2927" s="69"/>
      <c r="DP2927" s="69"/>
      <c r="DQ2927" s="69"/>
      <c r="DR2927" s="69"/>
      <c r="DS2927" s="69"/>
      <c r="DT2927" s="69"/>
      <c r="DU2927" s="69"/>
      <c r="DV2927" s="69"/>
      <c r="DW2927" s="69"/>
      <c r="DX2927" s="69"/>
      <c r="DY2927" s="69"/>
      <c r="DZ2927" s="69"/>
      <c r="EA2927" s="69"/>
      <c r="EB2927" s="69"/>
      <c r="EC2927" s="69"/>
      <c r="ED2927" s="69"/>
      <c r="EE2927" s="69"/>
      <c r="EF2927" s="69"/>
      <c r="EG2927" s="69"/>
      <c r="EH2927" s="69"/>
      <c r="EI2927" s="69"/>
      <c r="EJ2927" s="69"/>
      <c r="EK2927" s="69"/>
      <c r="EL2927" s="69"/>
      <c r="EM2927" s="69"/>
      <c r="EN2927" s="69"/>
      <c r="EO2927" s="69"/>
      <c r="EP2927" s="69"/>
      <c r="EQ2927" s="69"/>
      <c r="ER2927" s="69"/>
      <c r="ES2927" s="69"/>
      <c r="ET2927" s="69"/>
      <c r="EU2927" s="69"/>
      <c r="EV2927" s="69"/>
      <c r="EW2927" s="69"/>
      <c r="EX2927" s="69"/>
      <c r="EY2927" s="69"/>
      <c r="EZ2927" s="69"/>
      <c r="FA2927" s="69"/>
      <c r="FB2927" s="69"/>
      <c r="FC2927" s="69"/>
      <c r="FD2927" s="69"/>
      <c r="FE2927" s="69"/>
      <c r="FF2927" s="69"/>
      <c r="FG2927" s="69"/>
      <c r="FH2927" s="69"/>
      <c r="FI2927" s="69"/>
      <c r="FJ2927" s="69"/>
      <c r="FK2927" s="69"/>
      <c r="FL2927" s="69"/>
      <c r="FM2927" s="69"/>
      <c r="FN2927" s="69"/>
      <c r="FO2927" s="69"/>
      <c r="FP2927" s="69"/>
      <c r="FQ2927" s="69"/>
      <c r="FR2927" s="69"/>
      <c r="FS2927" s="69"/>
      <c r="FT2927" s="69"/>
      <c r="FU2927" s="69"/>
      <c r="FV2927" s="69"/>
      <c r="FW2927" s="69"/>
      <c r="FX2927" s="69"/>
      <c r="FY2927" s="69"/>
      <c r="FZ2927" s="69"/>
      <c r="GA2927" s="69"/>
      <c r="GB2927" s="69"/>
      <c r="GC2927" s="69"/>
      <c r="GD2927" s="69"/>
      <c r="GE2927" s="69"/>
      <c r="GF2927" s="69"/>
      <c r="GG2927" s="69"/>
      <c r="GH2927" s="69"/>
      <c r="GI2927" s="69"/>
      <c r="GJ2927" s="69"/>
      <c r="GK2927" s="69"/>
      <c r="GL2927" s="69"/>
      <c r="GM2927" s="69"/>
      <c r="GN2927" s="69"/>
      <c r="GO2927" s="69"/>
      <c r="GP2927" s="69"/>
      <c r="GQ2927" s="69"/>
      <c r="GR2927" s="69"/>
      <c r="GS2927" s="69"/>
      <c r="GT2927" s="69"/>
      <c r="GU2927" s="69"/>
      <c r="GV2927" s="69"/>
      <c r="GW2927" s="69"/>
      <c r="GX2927" s="69"/>
      <c r="GY2927" s="69"/>
      <c r="GZ2927" s="69"/>
      <c r="HA2927" s="69"/>
      <c r="HB2927" s="69"/>
      <c r="HC2927" s="69"/>
      <c r="HD2927" s="69"/>
      <c r="HE2927" s="69"/>
      <c r="HF2927" s="69"/>
      <c r="HG2927" s="69"/>
      <c r="HH2927" s="69"/>
      <c r="HI2927" s="69"/>
      <c r="HJ2927" s="69"/>
      <c r="HK2927" s="69"/>
      <c r="HL2927" s="69"/>
      <c r="HM2927" s="69"/>
      <c r="HN2927" s="69"/>
      <c r="HO2927" s="69"/>
      <c r="HP2927" s="69"/>
      <c r="HQ2927" s="69"/>
      <c r="HR2927" s="69"/>
      <c r="HS2927" s="69"/>
      <c r="HT2927" s="69"/>
      <c r="HU2927" s="69"/>
      <c r="HV2927" s="69"/>
      <c r="HW2927" s="69"/>
      <c r="HX2927" s="69"/>
      <c r="HY2927" s="69"/>
      <c r="HZ2927" s="69"/>
      <c r="IA2927" s="69"/>
      <c r="IB2927" s="69"/>
      <c r="IC2927" s="69"/>
      <c r="ID2927" s="69"/>
      <c r="IE2927" s="69"/>
      <c r="IF2927" s="69"/>
      <c r="IG2927" s="69"/>
      <c r="IH2927" s="69"/>
      <c r="II2927" s="69"/>
      <c r="IJ2927" s="69"/>
      <c r="IK2927" s="69"/>
      <c r="IL2927" s="69"/>
      <c r="IM2927" s="69"/>
      <c r="IN2927" s="69"/>
    </row>
    <row r="2928" spans="1:248" s="70" customFormat="1" ht="32.1" customHeight="1" x14ac:dyDescent="0.2">
      <c r="A2928" s="25" t="s">
        <v>1864</v>
      </c>
      <c r="B2928" s="83">
        <v>52602</v>
      </c>
      <c r="C2928" s="27" t="s">
        <v>1865</v>
      </c>
      <c r="D2928" s="319">
        <v>8500</v>
      </c>
      <c r="E2928" s="69"/>
      <c r="F2928" s="69"/>
      <c r="G2928" s="69"/>
      <c r="H2928" s="69"/>
      <c r="I2928" s="69"/>
      <c r="J2928" s="69"/>
      <c r="N2928" s="69"/>
      <c r="O2928" s="69"/>
      <c r="P2928" s="69"/>
      <c r="Q2928" s="69"/>
      <c r="R2928" s="69"/>
      <c r="S2928" s="69"/>
      <c r="T2928" s="69"/>
      <c r="U2928" s="69"/>
      <c r="V2928" s="69"/>
      <c r="W2928" s="69"/>
      <c r="X2928" s="69"/>
      <c r="Y2928" s="69"/>
      <c r="Z2928" s="69"/>
      <c r="AA2928" s="69"/>
      <c r="AB2928" s="69"/>
      <c r="AC2928" s="69"/>
      <c r="AD2928" s="69"/>
      <c r="AE2928" s="69"/>
      <c r="AF2928" s="69"/>
      <c r="AG2928" s="69"/>
      <c r="AH2928" s="69"/>
      <c r="AI2928" s="69"/>
      <c r="AJ2928" s="69"/>
      <c r="AK2928" s="69"/>
      <c r="AL2928" s="69"/>
      <c r="AM2928" s="69"/>
      <c r="AN2928" s="69"/>
      <c r="AO2928" s="69"/>
      <c r="AP2928" s="69"/>
      <c r="AQ2928" s="69"/>
      <c r="AR2928" s="69"/>
      <c r="AS2928" s="69"/>
      <c r="AT2928" s="69"/>
      <c r="AU2928" s="69"/>
      <c r="AV2928" s="69"/>
      <c r="AW2928" s="69"/>
      <c r="AX2928" s="69"/>
      <c r="AY2928" s="69"/>
      <c r="AZ2928" s="69"/>
      <c r="BA2928" s="69"/>
      <c r="BB2928" s="69"/>
      <c r="BC2928" s="69"/>
      <c r="BD2928" s="69"/>
      <c r="BE2928" s="69"/>
      <c r="BF2928" s="69"/>
      <c r="BG2928" s="69"/>
      <c r="BH2928" s="69"/>
      <c r="BI2928" s="69"/>
      <c r="BJ2928" s="69"/>
      <c r="BK2928" s="69"/>
      <c r="BL2928" s="69"/>
      <c r="BM2928" s="69"/>
      <c r="BN2928" s="69"/>
      <c r="BO2928" s="69"/>
      <c r="BP2928" s="69"/>
      <c r="BQ2928" s="69"/>
      <c r="BR2928" s="69"/>
      <c r="BS2928" s="69"/>
      <c r="BT2928" s="69"/>
      <c r="BU2928" s="69"/>
      <c r="BV2928" s="69"/>
      <c r="BW2928" s="69"/>
      <c r="BX2928" s="69"/>
      <c r="BY2928" s="69"/>
      <c r="BZ2928" s="69"/>
      <c r="CA2928" s="69"/>
      <c r="CB2928" s="69"/>
      <c r="CC2928" s="69"/>
      <c r="CD2928" s="69"/>
      <c r="CE2928" s="69"/>
      <c r="CF2928" s="69"/>
      <c r="CG2928" s="69"/>
      <c r="CH2928" s="69"/>
      <c r="CI2928" s="69"/>
      <c r="CJ2928" s="69"/>
      <c r="CK2928" s="69"/>
      <c r="CL2928" s="69"/>
      <c r="CM2928" s="69"/>
      <c r="CN2928" s="69"/>
      <c r="CO2928" s="69"/>
      <c r="CP2928" s="69"/>
      <c r="CQ2928" s="69"/>
      <c r="CR2928" s="69"/>
      <c r="CS2928" s="69"/>
      <c r="CT2928" s="69"/>
      <c r="CU2928" s="69"/>
      <c r="CV2928" s="69"/>
      <c r="CW2928" s="69"/>
      <c r="CX2928" s="69"/>
      <c r="CY2928" s="69"/>
      <c r="CZ2928" s="69"/>
      <c r="DA2928" s="69"/>
      <c r="DB2928" s="69"/>
      <c r="DC2928" s="69"/>
      <c r="DD2928" s="69"/>
      <c r="DE2928" s="69"/>
      <c r="DF2928" s="69"/>
      <c r="DG2928" s="69"/>
      <c r="DH2928" s="69"/>
      <c r="DI2928" s="69"/>
      <c r="DJ2928" s="69"/>
      <c r="DK2928" s="69"/>
      <c r="DL2928" s="69"/>
      <c r="DM2928" s="69"/>
      <c r="DN2928" s="69"/>
      <c r="DO2928" s="69"/>
      <c r="DP2928" s="69"/>
      <c r="DQ2928" s="69"/>
      <c r="DR2928" s="69"/>
      <c r="DS2928" s="69"/>
      <c r="DT2928" s="69"/>
      <c r="DU2928" s="69"/>
      <c r="DV2928" s="69"/>
      <c r="DW2928" s="69"/>
      <c r="DX2928" s="69"/>
      <c r="DY2928" s="69"/>
      <c r="DZ2928" s="69"/>
      <c r="EA2928" s="69"/>
      <c r="EB2928" s="69"/>
      <c r="EC2928" s="69"/>
      <c r="ED2928" s="69"/>
      <c r="EE2928" s="69"/>
      <c r="EF2928" s="69"/>
      <c r="EG2928" s="69"/>
      <c r="EH2928" s="69"/>
      <c r="EI2928" s="69"/>
      <c r="EJ2928" s="69"/>
      <c r="EK2928" s="69"/>
      <c r="EL2928" s="69"/>
      <c r="EM2928" s="69"/>
      <c r="EN2928" s="69"/>
      <c r="EO2928" s="69"/>
      <c r="EP2928" s="69"/>
      <c r="EQ2928" s="69"/>
      <c r="ER2928" s="69"/>
      <c r="ES2928" s="69"/>
      <c r="ET2928" s="69"/>
      <c r="EU2928" s="69"/>
      <c r="EV2928" s="69"/>
      <c r="EW2928" s="69"/>
      <c r="EX2928" s="69"/>
      <c r="EY2928" s="69"/>
      <c r="EZ2928" s="69"/>
      <c r="FA2928" s="69"/>
      <c r="FB2928" s="69"/>
      <c r="FC2928" s="69"/>
      <c r="FD2928" s="69"/>
      <c r="FE2928" s="69"/>
      <c r="FF2928" s="69"/>
      <c r="FG2928" s="69"/>
      <c r="FH2928" s="69"/>
      <c r="FI2928" s="69"/>
      <c r="FJ2928" s="69"/>
      <c r="FK2928" s="69"/>
      <c r="FL2928" s="69"/>
      <c r="FM2928" s="69"/>
      <c r="FN2928" s="69"/>
      <c r="FO2928" s="69"/>
      <c r="FP2928" s="69"/>
      <c r="FQ2928" s="69"/>
      <c r="FR2928" s="69"/>
      <c r="FS2928" s="69"/>
      <c r="FT2928" s="69"/>
      <c r="FU2928" s="69"/>
      <c r="FV2928" s="69"/>
      <c r="FW2928" s="69"/>
      <c r="FX2928" s="69"/>
      <c r="FY2928" s="69"/>
      <c r="FZ2928" s="69"/>
      <c r="GA2928" s="69"/>
      <c r="GB2928" s="69"/>
      <c r="GC2928" s="69"/>
      <c r="GD2928" s="69"/>
      <c r="GE2928" s="69"/>
      <c r="GF2928" s="69"/>
      <c r="GG2928" s="69"/>
      <c r="GH2928" s="69"/>
      <c r="GI2928" s="69"/>
      <c r="GJ2928" s="69"/>
      <c r="GK2928" s="69"/>
      <c r="GL2928" s="69"/>
      <c r="GM2928" s="69"/>
      <c r="GN2928" s="69"/>
      <c r="GO2928" s="69"/>
      <c r="GP2928" s="69"/>
      <c r="GQ2928" s="69"/>
      <c r="GR2928" s="69"/>
      <c r="GS2928" s="69"/>
      <c r="GT2928" s="69"/>
      <c r="GU2928" s="69"/>
      <c r="GV2928" s="69"/>
      <c r="GW2928" s="69"/>
      <c r="GX2928" s="69"/>
      <c r="GY2928" s="69"/>
      <c r="GZ2928" s="69"/>
      <c r="HA2928" s="69"/>
      <c r="HB2928" s="69"/>
      <c r="HC2928" s="69"/>
      <c r="HD2928" s="69"/>
      <c r="HE2928" s="69"/>
      <c r="HF2928" s="69"/>
      <c r="HG2928" s="69"/>
      <c r="HH2928" s="69"/>
      <c r="HI2928" s="69"/>
      <c r="HJ2928" s="69"/>
      <c r="HK2928" s="69"/>
      <c r="HL2928" s="69"/>
      <c r="HM2928" s="69"/>
      <c r="HN2928" s="69"/>
      <c r="HO2928" s="69"/>
      <c r="HP2928" s="69"/>
      <c r="HQ2928" s="69"/>
      <c r="HR2928" s="69"/>
      <c r="HS2928" s="69"/>
      <c r="HT2928" s="69"/>
      <c r="HU2928" s="69"/>
      <c r="HV2928" s="69"/>
      <c r="HW2928" s="69"/>
      <c r="HX2928" s="69"/>
      <c r="HY2928" s="69"/>
      <c r="HZ2928" s="69"/>
      <c r="IA2928" s="69"/>
      <c r="IB2928" s="69"/>
      <c r="IC2928" s="69"/>
      <c r="ID2928" s="69"/>
      <c r="IE2928" s="69"/>
      <c r="IF2928" s="69"/>
      <c r="IG2928" s="69"/>
      <c r="IH2928" s="69"/>
      <c r="II2928" s="69"/>
      <c r="IJ2928" s="69"/>
      <c r="IK2928" s="69"/>
      <c r="IL2928" s="69"/>
      <c r="IM2928" s="69"/>
      <c r="IN2928" s="69"/>
    </row>
    <row r="2929" spans="1:248" s="70" customFormat="1" ht="32.1" customHeight="1" x14ac:dyDescent="0.2">
      <c r="A2929" s="25" t="s">
        <v>1866</v>
      </c>
      <c r="B2929" s="83">
        <v>52603</v>
      </c>
      <c r="C2929" s="27" t="s">
        <v>1867</v>
      </c>
      <c r="D2929" s="319">
        <v>5500</v>
      </c>
      <c r="E2929" s="69"/>
      <c r="F2929" s="69"/>
      <c r="G2929" s="69"/>
      <c r="H2929" s="69"/>
      <c r="I2929" s="69"/>
      <c r="J2929" s="69"/>
      <c r="N2929" s="69"/>
      <c r="O2929" s="69"/>
      <c r="P2929" s="69"/>
      <c r="Q2929" s="69"/>
      <c r="R2929" s="69"/>
      <c r="S2929" s="69"/>
      <c r="T2929" s="69"/>
      <c r="U2929" s="69"/>
      <c r="V2929" s="69"/>
      <c r="W2929" s="69"/>
      <c r="X2929" s="69"/>
      <c r="Y2929" s="69"/>
      <c r="Z2929" s="69"/>
      <c r="AA2929" s="69"/>
      <c r="AB2929" s="69"/>
      <c r="AC2929" s="69"/>
      <c r="AD2929" s="69"/>
      <c r="AE2929" s="69"/>
      <c r="AF2929" s="69"/>
      <c r="AG2929" s="69"/>
      <c r="AH2929" s="69"/>
      <c r="AI2929" s="69"/>
      <c r="AJ2929" s="69"/>
      <c r="AK2929" s="69"/>
      <c r="AL2929" s="69"/>
      <c r="AM2929" s="69"/>
      <c r="AN2929" s="69"/>
      <c r="AO2929" s="69"/>
      <c r="AP2929" s="69"/>
      <c r="AQ2929" s="69"/>
      <c r="AR2929" s="69"/>
      <c r="AS2929" s="69"/>
      <c r="AT2929" s="69"/>
      <c r="AU2929" s="69"/>
      <c r="AV2929" s="69"/>
      <c r="AW2929" s="69"/>
      <c r="AX2929" s="69"/>
      <c r="AY2929" s="69"/>
      <c r="AZ2929" s="69"/>
      <c r="BA2929" s="69"/>
      <c r="BB2929" s="69"/>
      <c r="BC2929" s="69"/>
      <c r="BD2929" s="69"/>
      <c r="BE2929" s="69"/>
      <c r="BF2929" s="69"/>
      <c r="BG2929" s="69"/>
      <c r="BH2929" s="69"/>
      <c r="BI2929" s="69"/>
      <c r="BJ2929" s="69"/>
      <c r="BK2929" s="69"/>
      <c r="BL2929" s="69"/>
      <c r="BM2929" s="69"/>
      <c r="BN2929" s="69"/>
      <c r="BO2929" s="69"/>
      <c r="BP2929" s="69"/>
      <c r="BQ2929" s="69"/>
      <c r="BR2929" s="69"/>
      <c r="BS2929" s="69"/>
      <c r="BT2929" s="69"/>
      <c r="BU2929" s="69"/>
      <c r="BV2929" s="69"/>
      <c r="BW2929" s="69"/>
      <c r="BX2929" s="69"/>
      <c r="BY2929" s="69"/>
      <c r="BZ2929" s="69"/>
      <c r="CA2929" s="69"/>
      <c r="CB2929" s="69"/>
      <c r="CC2929" s="69"/>
      <c r="CD2929" s="69"/>
      <c r="CE2929" s="69"/>
      <c r="CF2929" s="69"/>
      <c r="CG2929" s="69"/>
      <c r="CH2929" s="69"/>
      <c r="CI2929" s="69"/>
      <c r="CJ2929" s="69"/>
      <c r="CK2929" s="69"/>
      <c r="CL2929" s="69"/>
      <c r="CM2929" s="69"/>
      <c r="CN2929" s="69"/>
      <c r="CO2929" s="69"/>
      <c r="CP2929" s="69"/>
      <c r="CQ2929" s="69"/>
      <c r="CR2929" s="69"/>
      <c r="CS2929" s="69"/>
      <c r="CT2929" s="69"/>
      <c r="CU2929" s="69"/>
      <c r="CV2929" s="69"/>
      <c r="CW2929" s="69"/>
      <c r="CX2929" s="69"/>
      <c r="CY2929" s="69"/>
      <c r="CZ2929" s="69"/>
      <c r="DA2929" s="69"/>
      <c r="DB2929" s="69"/>
      <c r="DC2929" s="69"/>
      <c r="DD2929" s="69"/>
      <c r="DE2929" s="69"/>
      <c r="DF2929" s="69"/>
      <c r="DG2929" s="69"/>
      <c r="DH2929" s="69"/>
      <c r="DI2929" s="69"/>
      <c r="DJ2929" s="69"/>
      <c r="DK2929" s="69"/>
      <c r="DL2929" s="69"/>
      <c r="DM2929" s="69"/>
      <c r="DN2929" s="69"/>
      <c r="DO2929" s="69"/>
      <c r="DP2929" s="69"/>
      <c r="DQ2929" s="69"/>
      <c r="DR2929" s="69"/>
      <c r="DS2929" s="69"/>
      <c r="DT2929" s="69"/>
      <c r="DU2929" s="69"/>
      <c r="DV2929" s="69"/>
      <c r="DW2929" s="69"/>
      <c r="DX2929" s="69"/>
      <c r="DY2929" s="69"/>
      <c r="DZ2929" s="69"/>
      <c r="EA2929" s="69"/>
      <c r="EB2929" s="69"/>
      <c r="EC2929" s="69"/>
      <c r="ED2929" s="69"/>
      <c r="EE2929" s="69"/>
      <c r="EF2929" s="69"/>
      <c r="EG2929" s="69"/>
      <c r="EH2929" s="69"/>
      <c r="EI2929" s="69"/>
      <c r="EJ2929" s="69"/>
      <c r="EK2929" s="69"/>
      <c r="EL2929" s="69"/>
      <c r="EM2929" s="69"/>
      <c r="EN2929" s="69"/>
      <c r="EO2929" s="69"/>
      <c r="EP2929" s="69"/>
      <c r="EQ2929" s="69"/>
      <c r="ER2929" s="69"/>
      <c r="ES2929" s="69"/>
      <c r="ET2929" s="69"/>
      <c r="EU2929" s="69"/>
      <c r="EV2929" s="69"/>
      <c r="EW2929" s="69"/>
      <c r="EX2929" s="69"/>
      <c r="EY2929" s="69"/>
      <c r="EZ2929" s="69"/>
      <c r="FA2929" s="69"/>
      <c r="FB2929" s="69"/>
      <c r="FC2929" s="69"/>
      <c r="FD2929" s="69"/>
      <c r="FE2929" s="69"/>
      <c r="FF2929" s="69"/>
      <c r="FG2929" s="69"/>
      <c r="FH2929" s="69"/>
      <c r="FI2929" s="69"/>
      <c r="FJ2929" s="69"/>
      <c r="FK2929" s="69"/>
      <c r="FL2929" s="69"/>
      <c r="FM2929" s="69"/>
      <c r="FN2929" s="69"/>
      <c r="FO2929" s="69"/>
      <c r="FP2929" s="69"/>
      <c r="FQ2929" s="69"/>
      <c r="FR2929" s="69"/>
      <c r="FS2929" s="69"/>
      <c r="FT2929" s="69"/>
      <c r="FU2929" s="69"/>
      <c r="FV2929" s="69"/>
      <c r="FW2929" s="69"/>
      <c r="FX2929" s="69"/>
      <c r="FY2929" s="69"/>
      <c r="FZ2929" s="69"/>
      <c r="GA2929" s="69"/>
      <c r="GB2929" s="69"/>
      <c r="GC2929" s="69"/>
      <c r="GD2929" s="69"/>
      <c r="GE2929" s="69"/>
      <c r="GF2929" s="69"/>
      <c r="GG2929" s="69"/>
      <c r="GH2929" s="69"/>
      <c r="GI2929" s="69"/>
      <c r="GJ2929" s="69"/>
      <c r="GK2929" s="69"/>
      <c r="GL2929" s="69"/>
      <c r="GM2929" s="69"/>
      <c r="GN2929" s="69"/>
      <c r="GO2929" s="69"/>
      <c r="GP2929" s="69"/>
      <c r="GQ2929" s="69"/>
      <c r="GR2929" s="69"/>
      <c r="GS2929" s="69"/>
      <c r="GT2929" s="69"/>
      <c r="GU2929" s="69"/>
      <c r="GV2929" s="69"/>
      <c r="GW2929" s="69"/>
      <c r="GX2929" s="69"/>
      <c r="GY2929" s="69"/>
      <c r="GZ2929" s="69"/>
      <c r="HA2929" s="69"/>
      <c r="HB2929" s="69"/>
      <c r="HC2929" s="69"/>
      <c r="HD2929" s="69"/>
      <c r="HE2929" s="69"/>
      <c r="HF2929" s="69"/>
      <c r="HG2929" s="69"/>
      <c r="HH2929" s="69"/>
      <c r="HI2929" s="69"/>
      <c r="HJ2929" s="69"/>
      <c r="HK2929" s="69"/>
      <c r="HL2929" s="69"/>
      <c r="HM2929" s="69"/>
      <c r="HN2929" s="69"/>
      <c r="HO2929" s="69"/>
      <c r="HP2929" s="69"/>
      <c r="HQ2929" s="69"/>
      <c r="HR2929" s="69"/>
      <c r="HS2929" s="69"/>
      <c r="HT2929" s="69"/>
      <c r="HU2929" s="69"/>
      <c r="HV2929" s="69"/>
      <c r="HW2929" s="69"/>
      <c r="HX2929" s="69"/>
      <c r="HY2929" s="69"/>
      <c r="HZ2929" s="69"/>
      <c r="IA2929" s="69"/>
      <c r="IB2929" s="69"/>
      <c r="IC2929" s="69"/>
      <c r="ID2929" s="69"/>
      <c r="IE2929" s="69"/>
      <c r="IF2929" s="69"/>
      <c r="IG2929" s="69"/>
      <c r="IH2929" s="69"/>
      <c r="II2929" s="69"/>
      <c r="IJ2929" s="69"/>
      <c r="IK2929" s="69"/>
      <c r="IL2929" s="69"/>
      <c r="IM2929" s="69"/>
      <c r="IN2929" s="69"/>
    </row>
    <row r="2930" spans="1:248" s="70" customFormat="1" ht="15.95" customHeight="1" x14ac:dyDescent="0.2">
      <c r="A2930" s="25" t="s">
        <v>1868</v>
      </c>
      <c r="B2930" s="83">
        <v>52604</v>
      </c>
      <c r="C2930" s="27" t="s">
        <v>1869</v>
      </c>
      <c r="D2930" s="319">
        <v>20000</v>
      </c>
      <c r="E2930" s="69"/>
      <c r="F2930" s="69"/>
      <c r="G2930" s="69"/>
      <c r="H2930" s="69"/>
      <c r="I2930" s="69"/>
      <c r="J2930" s="69"/>
      <c r="N2930" s="69"/>
      <c r="O2930" s="69"/>
      <c r="P2930" s="69"/>
      <c r="Q2930" s="69"/>
      <c r="R2930" s="69"/>
      <c r="S2930" s="69"/>
      <c r="T2930" s="69"/>
      <c r="U2930" s="69"/>
      <c r="V2930" s="69"/>
      <c r="W2930" s="69"/>
      <c r="X2930" s="69"/>
      <c r="Y2930" s="69"/>
      <c r="Z2930" s="69"/>
      <c r="AA2930" s="69"/>
      <c r="AB2930" s="69"/>
      <c r="AC2930" s="69"/>
      <c r="AD2930" s="69"/>
      <c r="AE2930" s="69"/>
      <c r="AF2930" s="69"/>
      <c r="AG2930" s="69"/>
      <c r="AH2930" s="69"/>
      <c r="AI2930" s="69"/>
      <c r="AJ2930" s="69"/>
      <c r="AK2930" s="69"/>
      <c r="AL2930" s="69"/>
      <c r="AM2930" s="69"/>
      <c r="AN2930" s="69"/>
      <c r="AO2930" s="69"/>
      <c r="AP2930" s="69"/>
      <c r="AQ2930" s="69"/>
      <c r="AR2930" s="69"/>
      <c r="AS2930" s="69"/>
      <c r="AT2930" s="69"/>
      <c r="AU2930" s="69"/>
      <c r="AV2930" s="69"/>
      <c r="AW2930" s="69"/>
      <c r="AX2930" s="69"/>
      <c r="AY2930" s="69"/>
      <c r="AZ2930" s="69"/>
      <c r="BA2930" s="69"/>
      <c r="BB2930" s="69"/>
      <c r="BC2930" s="69"/>
      <c r="BD2930" s="69"/>
      <c r="BE2930" s="69"/>
      <c r="BF2930" s="69"/>
      <c r="BG2930" s="69"/>
      <c r="BH2930" s="69"/>
      <c r="BI2930" s="69"/>
      <c r="BJ2930" s="69"/>
      <c r="BK2930" s="69"/>
      <c r="BL2930" s="69"/>
      <c r="BM2930" s="69"/>
      <c r="BN2930" s="69"/>
      <c r="BO2930" s="69"/>
      <c r="BP2930" s="69"/>
      <c r="BQ2930" s="69"/>
      <c r="BR2930" s="69"/>
      <c r="BS2930" s="69"/>
      <c r="BT2930" s="69"/>
      <c r="BU2930" s="69"/>
      <c r="BV2930" s="69"/>
      <c r="BW2930" s="69"/>
      <c r="BX2930" s="69"/>
      <c r="BY2930" s="69"/>
      <c r="BZ2930" s="69"/>
      <c r="CA2930" s="69"/>
      <c r="CB2930" s="69"/>
      <c r="CC2930" s="69"/>
      <c r="CD2930" s="69"/>
      <c r="CE2930" s="69"/>
      <c r="CF2930" s="69"/>
      <c r="CG2930" s="69"/>
      <c r="CH2930" s="69"/>
      <c r="CI2930" s="69"/>
      <c r="CJ2930" s="69"/>
      <c r="CK2930" s="69"/>
      <c r="CL2930" s="69"/>
      <c r="CM2930" s="69"/>
      <c r="CN2930" s="69"/>
      <c r="CO2930" s="69"/>
      <c r="CP2930" s="69"/>
      <c r="CQ2930" s="69"/>
      <c r="CR2930" s="69"/>
      <c r="CS2930" s="69"/>
      <c r="CT2930" s="69"/>
      <c r="CU2930" s="69"/>
      <c r="CV2930" s="69"/>
      <c r="CW2930" s="69"/>
      <c r="CX2930" s="69"/>
      <c r="CY2930" s="69"/>
      <c r="CZ2930" s="69"/>
      <c r="DA2930" s="69"/>
      <c r="DB2930" s="69"/>
      <c r="DC2930" s="69"/>
      <c r="DD2930" s="69"/>
      <c r="DE2930" s="69"/>
      <c r="DF2930" s="69"/>
      <c r="DG2930" s="69"/>
      <c r="DH2930" s="69"/>
      <c r="DI2930" s="69"/>
      <c r="DJ2930" s="69"/>
      <c r="DK2930" s="69"/>
      <c r="DL2930" s="69"/>
      <c r="DM2930" s="69"/>
      <c r="DN2930" s="69"/>
      <c r="DO2930" s="69"/>
      <c r="DP2930" s="69"/>
      <c r="DQ2930" s="69"/>
      <c r="DR2930" s="69"/>
      <c r="DS2930" s="69"/>
      <c r="DT2930" s="69"/>
      <c r="DU2930" s="69"/>
      <c r="DV2930" s="69"/>
      <c r="DW2930" s="69"/>
      <c r="DX2930" s="69"/>
      <c r="DY2930" s="69"/>
      <c r="DZ2930" s="69"/>
      <c r="EA2930" s="69"/>
      <c r="EB2930" s="69"/>
      <c r="EC2930" s="69"/>
      <c r="ED2930" s="69"/>
      <c r="EE2930" s="69"/>
      <c r="EF2930" s="69"/>
      <c r="EG2930" s="69"/>
      <c r="EH2930" s="69"/>
      <c r="EI2930" s="69"/>
      <c r="EJ2930" s="69"/>
      <c r="EK2930" s="69"/>
      <c r="EL2930" s="69"/>
      <c r="EM2930" s="69"/>
      <c r="EN2930" s="69"/>
      <c r="EO2930" s="69"/>
      <c r="EP2930" s="69"/>
      <c r="EQ2930" s="69"/>
      <c r="ER2930" s="69"/>
      <c r="ES2930" s="69"/>
      <c r="ET2930" s="69"/>
      <c r="EU2930" s="69"/>
      <c r="EV2930" s="69"/>
      <c r="EW2930" s="69"/>
      <c r="EX2930" s="69"/>
      <c r="EY2930" s="69"/>
      <c r="EZ2930" s="69"/>
      <c r="FA2930" s="69"/>
      <c r="FB2930" s="69"/>
      <c r="FC2930" s="69"/>
      <c r="FD2930" s="69"/>
      <c r="FE2930" s="69"/>
      <c r="FF2930" s="69"/>
      <c r="FG2930" s="69"/>
      <c r="FH2930" s="69"/>
      <c r="FI2930" s="69"/>
      <c r="FJ2930" s="69"/>
      <c r="FK2930" s="69"/>
      <c r="FL2930" s="69"/>
      <c r="FM2930" s="69"/>
      <c r="FN2930" s="69"/>
      <c r="FO2930" s="69"/>
      <c r="FP2930" s="69"/>
      <c r="FQ2930" s="69"/>
      <c r="FR2930" s="69"/>
      <c r="FS2930" s="69"/>
      <c r="FT2930" s="69"/>
      <c r="FU2930" s="69"/>
      <c r="FV2930" s="69"/>
      <c r="FW2930" s="69"/>
      <c r="FX2930" s="69"/>
      <c r="FY2930" s="69"/>
      <c r="FZ2930" s="69"/>
      <c r="GA2930" s="69"/>
      <c r="GB2930" s="69"/>
      <c r="GC2930" s="69"/>
      <c r="GD2930" s="69"/>
      <c r="GE2930" s="69"/>
      <c r="GF2930" s="69"/>
      <c r="GG2930" s="69"/>
      <c r="GH2930" s="69"/>
      <c r="GI2930" s="69"/>
      <c r="GJ2930" s="69"/>
      <c r="GK2930" s="69"/>
      <c r="GL2930" s="69"/>
      <c r="GM2930" s="69"/>
      <c r="GN2930" s="69"/>
      <c r="GO2930" s="69"/>
      <c r="GP2930" s="69"/>
      <c r="GQ2930" s="69"/>
      <c r="GR2930" s="69"/>
      <c r="GS2930" s="69"/>
      <c r="GT2930" s="69"/>
      <c r="GU2930" s="69"/>
      <c r="GV2930" s="69"/>
      <c r="GW2930" s="69"/>
      <c r="GX2930" s="69"/>
      <c r="GY2930" s="69"/>
      <c r="GZ2930" s="69"/>
      <c r="HA2930" s="69"/>
      <c r="HB2930" s="69"/>
      <c r="HC2930" s="69"/>
      <c r="HD2930" s="69"/>
      <c r="HE2930" s="69"/>
      <c r="HF2930" s="69"/>
      <c r="HG2930" s="69"/>
      <c r="HH2930" s="69"/>
      <c r="HI2930" s="69"/>
      <c r="HJ2930" s="69"/>
      <c r="HK2930" s="69"/>
      <c r="HL2930" s="69"/>
      <c r="HM2930" s="69"/>
      <c r="HN2930" s="69"/>
      <c r="HO2930" s="69"/>
      <c r="HP2930" s="69"/>
      <c r="HQ2930" s="69"/>
      <c r="HR2930" s="69"/>
      <c r="HS2930" s="69"/>
      <c r="HT2930" s="69"/>
      <c r="HU2930" s="69"/>
      <c r="HV2930" s="69"/>
      <c r="HW2930" s="69"/>
      <c r="HX2930" s="69"/>
      <c r="HY2930" s="69"/>
      <c r="HZ2930" s="69"/>
      <c r="IA2930" s="69"/>
      <c r="IB2930" s="69"/>
      <c r="IC2930" s="69"/>
      <c r="ID2930" s="69"/>
      <c r="IE2930" s="69"/>
      <c r="IF2930" s="69"/>
      <c r="IG2930" s="69"/>
      <c r="IH2930" s="69"/>
      <c r="II2930" s="69"/>
      <c r="IJ2930" s="69"/>
      <c r="IK2930" s="69"/>
      <c r="IL2930" s="69"/>
      <c r="IM2930" s="69"/>
      <c r="IN2930" s="69"/>
    </row>
    <row r="2931" spans="1:248" s="70" customFormat="1" ht="32.1" customHeight="1" x14ac:dyDescent="0.2">
      <c r="A2931" s="25" t="s">
        <v>1870</v>
      </c>
      <c r="B2931" s="83">
        <v>52605</v>
      </c>
      <c r="C2931" s="27" t="s">
        <v>1871</v>
      </c>
      <c r="D2931" s="319">
        <v>5500</v>
      </c>
      <c r="E2931" s="69"/>
      <c r="F2931" s="69"/>
      <c r="G2931" s="69"/>
      <c r="H2931" s="69"/>
      <c r="I2931" s="69"/>
      <c r="J2931" s="69"/>
      <c r="N2931" s="69"/>
      <c r="O2931" s="69"/>
      <c r="P2931" s="69"/>
      <c r="Q2931" s="69"/>
      <c r="R2931" s="69"/>
      <c r="S2931" s="69"/>
      <c r="T2931" s="69"/>
      <c r="U2931" s="69"/>
      <c r="V2931" s="69"/>
      <c r="W2931" s="69"/>
      <c r="X2931" s="69"/>
      <c r="Y2931" s="69"/>
      <c r="Z2931" s="69"/>
      <c r="AA2931" s="69"/>
      <c r="AB2931" s="69"/>
      <c r="AC2931" s="69"/>
      <c r="AD2931" s="69"/>
      <c r="AE2931" s="69"/>
      <c r="AF2931" s="69"/>
      <c r="AG2931" s="69"/>
      <c r="AH2931" s="69"/>
      <c r="AI2931" s="69"/>
      <c r="AJ2931" s="69"/>
      <c r="AK2931" s="69"/>
      <c r="AL2931" s="69"/>
      <c r="AM2931" s="69"/>
      <c r="AN2931" s="69"/>
      <c r="AO2931" s="69"/>
      <c r="AP2931" s="69"/>
      <c r="AQ2931" s="69"/>
      <c r="AR2931" s="69"/>
      <c r="AS2931" s="69"/>
      <c r="AT2931" s="69"/>
      <c r="AU2931" s="69"/>
      <c r="AV2931" s="69"/>
      <c r="AW2931" s="69"/>
      <c r="AX2931" s="69"/>
      <c r="AY2931" s="69"/>
      <c r="AZ2931" s="69"/>
      <c r="BA2931" s="69"/>
      <c r="BB2931" s="69"/>
      <c r="BC2931" s="69"/>
      <c r="BD2931" s="69"/>
      <c r="BE2931" s="69"/>
      <c r="BF2931" s="69"/>
      <c r="BG2931" s="69"/>
      <c r="BH2931" s="69"/>
      <c r="BI2931" s="69"/>
      <c r="BJ2931" s="69"/>
      <c r="BK2931" s="69"/>
      <c r="BL2931" s="69"/>
      <c r="BM2931" s="69"/>
      <c r="BN2931" s="69"/>
      <c r="BO2931" s="69"/>
      <c r="BP2931" s="69"/>
      <c r="BQ2931" s="69"/>
      <c r="BR2931" s="69"/>
      <c r="BS2931" s="69"/>
      <c r="BT2931" s="69"/>
      <c r="BU2931" s="69"/>
      <c r="BV2931" s="69"/>
      <c r="BW2931" s="69"/>
      <c r="BX2931" s="69"/>
      <c r="BY2931" s="69"/>
      <c r="BZ2931" s="69"/>
      <c r="CA2931" s="69"/>
      <c r="CB2931" s="69"/>
      <c r="CC2931" s="69"/>
      <c r="CD2931" s="69"/>
      <c r="CE2931" s="69"/>
      <c r="CF2931" s="69"/>
      <c r="CG2931" s="69"/>
      <c r="CH2931" s="69"/>
      <c r="CI2931" s="69"/>
      <c r="CJ2931" s="69"/>
      <c r="CK2931" s="69"/>
      <c r="CL2931" s="69"/>
      <c r="CM2931" s="69"/>
      <c r="CN2931" s="69"/>
      <c r="CO2931" s="69"/>
      <c r="CP2931" s="69"/>
      <c r="CQ2931" s="69"/>
      <c r="CR2931" s="69"/>
      <c r="CS2931" s="69"/>
      <c r="CT2931" s="69"/>
      <c r="CU2931" s="69"/>
      <c r="CV2931" s="69"/>
      <c r="CW2931" s="69"/>
      <c r="CX2931" s="69"/>
      <c r="CY2931" s="69"/>
      <c r="CZ2931" s="69"/>
      <c r="DA2931" s="69"/>
      <c r="DB2931" s="69"/>
      <c r="DC2931" s="69"/>
      <c r="DD2931" s="69"/>
      <c r="DE2931" s="69"/>
      <c r="DF2931" s="69"/>
      <c r="DG2931" s="69"/>
      <c r="DH2931" s="69"/>
      <c r="DI2931" s="69"/>
      <c r="DJ2931" s="69"/>
      <c r="DK2931" s="69"/>
      <c r="DL2931" s="69"/>
      <c r="DM2931" s="69"/>
      <c r="DN2931" s="69"/>
      <c r="DO2931" s="69"/>
      <c r="DP2931" s="69"/>
      <c r="DQ2931" s="69"/>
      <c r="DR2931" s="69"/>
      <c r="DS2931" s="69"/>
      <c r="DT2931" s="69"/>
      <c r="DU2931" s="69"/>
      <c r="DV2931" s="69"/>
      <c r="DW2931" s="69"/>
      <c r="DX2931" s="69"/>
      <c r="DY2931" s="69"/>
      <c r="DZ2931" s="69"/>
      <c r="EA2931" s="69"/>
      <c r="EB2931" s="69"/>
      <c r="EC2931" s="69"/>
      <c r="ED2931" s="69"/>
      <c r="EE2931" s="69"/>
      <c r="EF2931" s="69"/>
      <c r="EG2931" s="69"/>
      <c r="EH2931" s="69"/>
      <c r="EI2931" s="69"/>
      <c r="EJ2931" s="69"/>
      <c r="EK2931" s="69"/>
      <c r="EL2931" s="69"/>
      <c r="EM2931" s="69"/>
      <c r="EN2931" s="69"/>
      <c r="EO2931" s="69"/>
      <c r="EP2931" s="69"/>
      <c r="EQ2931" s="69"/>
      <c r="ER2931" s="69"/>
      <c r="ES2931" s="69"/>
      <c r="ET2931" s="69"/>
      <c r="EU2931" s="69"/>
      <c r="EV2931" s="69"/>
      <c r="EW2931" s="69"/>
      <c r="EX2931" s="69"/>
      <c r="EY2931" s="69"/>
      <c r="EZ2931" s="69"/>
      <c r="FA2931" s="69"/>
      <c r="FB2931" s="69"/>
      <c r="FC2931" s="69"/>
      <c r="FD2931" s="69"/>
      <c r="FE2931" s="69"/>
      <c r="FF2931" s="69"/>
      <c r="FG2931" s="69"/>
      <c r="FH2931" s="69"/>
      <c r="FI2931" s="69"/>
      <c r="FJ2931" s="69"/>
      <c r="FK2931" s="69"/>
      <c r="FL2931" s="69"/>
      <c r="FM2931" s="69"/>
      <c r="FN2931" s="69"/>
      <c r="FO2931" s="69"/>
      <c r="FP2931" s="69"/>
      <c r="FQ2931" s="69"/>
      <c r="FR2931" s="69"/>
      <c r="FS2931" s="69"/>
      <c r="FT2931" s="69"/>
      <c r="FU2931" s="69"/>
      <c r="FV2931" s="69"/>
      <c r="FW2931" s="69"/>
      <c r="FX2931" s="69"/>
      <c r="FY2931" s="69"/>
      <c r="FZ2931" s="69"/>
      <c r="GA2931" s="69"/>
      <c r="GB2931" s="69"/>
      <c r="GC2931" s="69"/>
      <c r="GD2931" s="69"/>
      <c r="GE2931" s="69"/>
      <c r="GF2931" s="69"/>
      <c r="GG2931" s="69"/>
      <c r="GH2931" s="69"/>
      <c r="GI2931" s="69"/>
      <c r="GJ2931" s="69"/>
      <c r="GK2931" s="69"/>
      <c r="GL2931" s="69"/>
      <c r="GM2931" s="69"/>
      <c r="GN2931" s="69"/>
      <c r="GO2931" s="69"/>
      <c r="GP2931" s="69"/>
      <c r="GQ2931" s="69"/>
      <c r="GR2931" s="69"/>
      <c r="GS2931" s="69"/>
      <c r="GT2931" s="69"/>
      <c r="GU2931" s="69"/>
      <c r="GV2931" s="69"/>
      <c r="GW2931" s="69"/>
      <c r="GX2931" s="69"/>
      <c r="GY2931" s="69"/>
      <c r="GZ2931" s="69"/>
      <c r="HA2931" s="69"/>
      <c r="HB2931" s="69"/>
      <c r="HC2931" s="69"/>
      <c r="HD2931" s="69"/>
      <c r="HE2931" s="69"/>
      <c r="HF2931" s="69"/>
      <c r="HG2931" s="69"/>
      <c r="HH2931" s="69"/>
      <c r="HI2931" s="69"/>
      <c r="HJ2931" s="69"/>
      <c r="HK2931" s="69"/>
      <c r="HL2931" s="69"/>
      <c r="HM2931" s="69"/>
      <c r="HN2931" s="69"/>
      <c r="HO2931" s="69"/>
      <c r="HP2931" s="69"/>
      <c r="HQ2931" s="69"/>
      <c r="HR2931" s="69"/>
      <c r="HS2931" s="69"/>
      <c r="HT2931" s="69"/>
      <c r="HU2931" s="69"/>
      <c r="HV2931" s="69"/>
      <c r="HW2931" s="69"/>
      <c r="HX2931" s="69"/>
      <c r="HY2931" s="69"/>
      <c r="HZ2931" s="69"/>
      <c r="IA2931" s="69"/>
      <c r="IB2931" s="69"/>
      <c r="IC2931" s="69"/>
      <c r="ID2931" s="69"/>
      <c r="IE2931" s="69"/>
      <c r="IF2931" s="69"/>
      <c r="IG2931" s="69"/>
      <c r="IH2931" s="69"/>
      <c r="II2931" s="69"/>
      <c r="IJ2931" s="69"/>
      <c r="IK2931" s="69"/>
      <c r="IL2931" s="69"/>
      <c r="IM2931" s="69"/>
      <c r="IN2931" s="69"/>
    </row>
    <row r="2932" spans="1:248" s="70" customFormat="1" ht="15.95" customHeight="1" x14ac:dyDescent="0.2">
      <c r="A2932" s="25" t="s">
        <v>1872</v>
      </c>
      <c r="B2932" s="83">
        <v>52606</v>
      </c>
      <c r="C2932" s="27" t="s">
        <v>1873</v>
      </c>
      <c r="D2932" s="319">
        <v>5820</v>
      </c>
      <c r="E2932" s="69"/>
      <c r="F2932" s="69"/>
      <c r="G2932" s="69"/>
      <c r="H2932" s="69"/>
      <c r="I2932" s="69"/>
      <c r="J2932" s="69"/>
      <c r="N2932" s="69"/>
      <c r="O2932" s="69"/>
      <c r="P2932" s="69"/>
      <c r="Q2932" s="69"/>
      <c r="R2932" s="69"/>
      <c r="S2932" s="69"/>
      <c r="T2932" s="69"/>
      <c r="U2932" s="69"/>
      <c r="V2932" s="69"/>
      <c r="W2932" s="69"/>
      <c r="X2932" s="69"/>
      <c r="Y2932" s="69"/>
      <c r="Z2932" s="69"/>
      <c r="AA2932" s="69"/>
      <c r="AB2932" s="69"/>
      <c r="AC2932" s="69"/>
      <c r="AD2932" s="69"/>
      <c r="AE2932" s="69"/>
      <c r="AF2932" s="69"/>
      <c r="AG2932" s="69"/>
      <c r="AH2932" s="69"/>
      <c r="AI2932" s="69"/>
      <c r="AJ2932" s="69"/>
      <c r="AK2932" s="69"/>
      <c r="AL2932" s="69"/>
      <c r="AM2932" s="69"/>
      <c r="AN2932" s="69"/>
      <c r="AO2932" s="69"/>
      <c r="AP2932" s="69"/>
      <c r="AQ2932" s="69"/>
      <c r="AR2932" s="69"/>
      <c r="AS2932" s="69"/>
      <c r="AT2932" s="69"/>
      <c r="AU2932" s="69"/>
      <c r="AV2932" s="69"/>
      <c r="AW2932" s="69"/>
      <c r="AX2932" s="69"/>
      <c r="AY2932" s="69"/>
      <c r="AZ2932" s="69"/>
      <c r="BA2932" s="69"/>
      <c r="BB2932" s="69"/>
      <c r="BC2932" s="69"/>
      <c r="BD2932" s="69"/>
      <c r="BE2932" s="69"/>
      <c r="BF2932" s="69"/>
      <c r="BG2932" s="69"/>
      <c r="BH2932" s="69"/>
      <c r="BI2932" s="69"/>
      <c r="BJ2932" s="69"/>
      <c r="BK2932" s="69"/>
      <c r="BL2932" s="69"/>
      <c r="BM2932" s="69"/>
      <c r="BN2932" s="69"/>
      <c r="BO2932" s="69"/>
      <c r="BP2932" s="69"/>
      <c r="BQ2932" s="69"/>
      <c r="BR2932" s="69"/>
      <c r="BS2932" s="69"/>
      <c r="BT2932" s="69"/>
      <c r="BU2932" s="69"/>
      <c r="BV2932" s="69"/>
      <c r="BW2932" s="69"/>
      <c r="BX2932" s="69"/>
      <c r="BY2932" s="69"/>
      <c r="BZ2932" s="69"/>
      <c r="CA2932" s="69"/>
      <c r="CB2932" s="69"/>
      <c r="CC2932" s="69"/>
      <c r="CD2932" s="69"/>
      <c r="CE2932" s="69"/>
      <c r="CF2932" s="69"/>
      <c r="CG2932" s="69"/>
      <c r="CH2932" s="69"/>
      <c r="CI2932" s="69"/>
      <c r="CJ2932" s="69"/>
      <c r="CK2932" s="69"/>
      <c r="CL2932" s="69"/>
      <c r="CM2932" s="69"/>
      <c r="CN2932" s="69"/>
      <c r="CO2932" s="69"/>
      <c r="CP2932" s="69"/>
      <c r="CQ2932" s="69"/>
      <c r="CR2932" s="69"/>
      <c r="CS2932" s="69"/>
      <c r="CT2932" s="69"/>
      <c r="CU2932" s="69"/>
      <c r="CV2932" s="69"/>
      <c r="CW2932" s="69"/>
      <c r="CX2932" s="69"/>
      <c r="CY2932" s="69"/>
      <c r="CZ2932" s="69"/>
      <c r="DA2932" s="69"/>
      <c r="DB2932" s="69"/>
      <c r="DC2932" s="69"/>
      <c r="DD2932" s="69"/>
      <c r="DE2932" s="69"/>
      <c r="DF2932" s="69"/>
      <c r="DG2932" s="69"/>
      <c r="DH2932" s="69"/>
      <c r="DI2932" s="69"/>
      <c r="DJ2932" s="69"/>
      <c r="DK2932" s="69"/>
      <c r="DL2932" s="69"/>
      <c r="DM2932" s="69"/>
      <c r="DN2932" s="69"/>
      <c r="DO2932" s="69"/>
      <c r="DP2932" s="69"/>
      <c r="DQ2932" s="69"/>
      <c r="DR2932" s="69"/>
      <c r="DS2932" s="69"/>
      <c r="DT2932" s="69"/>
      <c r="DU2932" s="69"/>
      <c r="DV2932" s="69"/>
      <c r="DW2932" s="69"/>
      <c r="DX2932" s="69"/>
      <c r="DY2932" s="69"/>
      <c r="DZ2932" s="69"/>
      <c r="EA2932" s="69"/>
      <c r="EB2932" s="69"/>
      <c r="EC2932" s="69"/>
      <c r="ED2932" s="69"/>
      <c r="EE2932" s="69"/>
      <c r="EF2932" s="69"/>
      <c r="EG2932" s="69"/>
      <c r="EH2932" s="69"/>
      <c r="EI2932" s="69"/>
      <c r="EJ2932" s="69"/>
      <c r="EK2932" s="69"/>
      <c r="EL2932" s="69"/>
      <c r="EM2932" s="69"/>
      <c r="EN2932" s="69"/>
      <c r="EO2932" s="69"/>
      <c r="EP2932" s="69"/>
      <c r="EQ2932" s="69"/>
      <c r="ER2932" s="69"/>
      <c r="ES2932" s="69"/>
      <c r="ET2932" s="69"/>
      <c r="EU2932" s="69"/>
      <c r="EV2932" s="69"/>
      <c r="EW2932" s="69"/>
      <c r="EX2932" s="69"/>
      <c r="EY2932" s="69"/>
      <c r="EZ2932" s="69"/>
      <c r="FA2932" s="69"/>
      <c r="FB2932" s="69"/>
      <c r="FC2932" s="69"/>
      <c r="FD2932" s="69"/>
      <c r="FE2932" s="69"/>
      <c r="FF2932" s="69"/>
      <c r="FG2932" s="69"/>
      <c r="FH2932" s="69"/>
      <c r="FI2932" s="69"/>
      <c r="FJ2932" s="69"/>
      <c r="FK2932" s="69"/>
      <c r="FL2932" s="69"/>
      <c r="FM2932" s="69"/>
      <c r="FN2932" s="69"/>
      <c r="FO2932" s="69"/>
      <c r="FP2932" s="69"/>
      <c r="FQ2932" s="69"/>
      <c r="FR2932" s="69"/>
      <c r="FS2932" s="69"/>
      <c r="FT2932" s="69"/>
      <c r="FU2932" s="69"/>
      <c r="FV2932" s="69"/>
      <c r="FW2932" s="69"/>
      <c r="FX2932" s="69"/>
      <c r="FY2932" s="69"/>
      <c r="FZ2932" s="69"/>
      <c r="GA2932" s="69"/>
      <c r="GB2932" s="69"/>
      <c r="GC2932" s="69"/>
      <c r="GD2932" s="69"/>
      <c r="GE2932" s="69"/>
      <c r="GF2932" s="69"/>
      <c r="GG2932" s="69"/>
      <c r="GH2932" s="69"/>
      <c r="GI2932" s="69"/>
      <c r="GJ2932" s="69"/>
      <c r="GK2932" s="69"/>
      <c r="GL2932" s="69"/>
      <c r="GM2932" s="69"/>
      <c r="GN2932" s="69"/>
      <c r="GO2932" s="69"/>
      <c r="GP2932" s="69"/>
      <c r="GQ2932" s="69"/>
      <c r="GR2932" s="69"/>
      <c r="GS2932" s="69"/>
      <c r="GT2932" s="69"/>
      <c r="GU2932" s="69"/>
      <c r="GV2932" s="69"/>
      <c r="GW2932" s="69"/>
      <c r="GX2932" s="69"/>
      <c r="GY2932" s="69"/>
      <c r="GZ2932" s="69"/>
      <c r="HA2932" s="69"/>
      <c r="HB2932" s="69"/>
      <c r="HC2932" s="69"/>
      <c r="HD2932" s="69"/>
      <c r="HE2932" s="69"/>
      <c r="HF2932" s="69"/>
      <c r="HG2932" s="69"/>
      <c r="HH2932" s="69"/>
      <c r="HI2932" s="69"/>
      <c r="HJ2932" s="69"/>
      <c r="HK2932" s="69"/>
      <c r="HL2932" s="69"/>
      <c r="HM2932" s="69"/>
      <c r="HN2932" s="69"/>
      <c r="HO2932" s="69"/>
      <c r="HP2932" s="69"/>
      <c r="HQ2932" s="69"/>
      <c r="HR2932" s="69"/>
      <c r="HS2932" s="69"/>
      <c r="HT2932" s="69"/>
      <c r="HU2932" s="69"/>
      <c r="HV2932" s="69"/>
      <c r="HW2932" s="69"/>
      <c r="HX2932" s="69"/>
      <c r="HY2932" s="69"/>
      <c r="HZ2932" s="69"/>
      <c r="IA2932" s="69"/>
      <c r="IB2932" s="69"/>
      <c r="IC2932" s="69"/>
      <c r="ID2932" s="69"/>
      <c r="IE2932" s="69"/>
      <c r="IF2932" s="69"/>
      <c r="IG2932" s="69"/>
      <c r="IH2932" s="69"/>
      <c r="II2932" s="69"/>
      <c r="IJ2932" s="69"/>
      <c r="IK2932" s="69"/>
      <c r="IL2932" s="69"/>
      <c r="IM2932" s="69"/>
      <c r="IN2932" s="69"/>
    </row>
    <row r="2933" spans="1:248" s="70" customFormat="1" ht="32.1" customHeight="1" x14ac:dyDescent="0.2">
      <c r="A2933" s="25" t="s">
        <v>1874</v>
      </c>
      <c r="B2933" s="83">
        <v>52607</v>
      </c>
      <c r="C2933" s="27" t="s">
        <v>1875</v>
      </c>
      <c r="D2933" s="322">
        <v>9500</v>
      </c>
      <c r="E2933" s="69"/>
      <c r="F2933" s="69"/>
      <c r="G2933" s="69"/>
      <c r="H2933" s="69"/>
      <c r="I2933" s="69"/>
      <c r="J2933" s="69"/>
      <c r="N2933" s="69"/>
      <c r="O2933" s="69"/>
      <c r="P2933" s="69"/>
      <c r="Q2933" s="69"/>
      <c r="R2933" s="69"/>
      <c r="S2933" s="69"/>
      <c r="T2933" s="69"/>
      <c r="U2933" s="69"/>
      <c r="V2933" s="69"/>
      <c r="W2933" s="69"/>
      <c r="X2933" s="69"/>
      <c r="Y2933" s="69"/>
      <c r="Z2933" s="69"/>
      <c r="AA2933" s="69"/>
      <c r="AB2933" s="69"/>
      <c r="AC2933" s="69"/>
      <c r="AD2933" s="69"/>
      <c r="AE2933" s="69"/>
      <c r="AF2933" s="69"/>
      <c r="AG2933" s="69"/>
      <c r="AH2933" s="69"/>
      <c r="AI2933" s="69"/>
      <c r="AJ2933" s="69"/>
      <c r="AK2933" s="69"/>
      <c r="AL2933" s="69"/>
      <c r="AM2933" s="69"/>
      <c r="AN2933" s="69"/>
      <c r="AO2933" s="69"/>
      <c r="AP2933" s="69"/>
      <c r="AQ2933" s="69"/>
      <c r="AR2933" s="69"/>
      <c r="AS2933" s="69"/>
      <c r="AT2933" s="69"/>
      <c r="AU2933" s="69"/>
      <c r="AV2933" s="69"/>
      <c r="AW2933" s="69"/>
      <c r="AX2933" s="69"/>
      <c r="AY2933" s="69"/>
      <c r="AZ2933" s="69"/>
      <c r="BA2933" s="69"/>
      <c r="BB2933" s="69"/>
      <c r="BC2933" s="69"/>
      <c r="BD2933" s="69"/>
      <c r="BE2933" s="69"/>
      <c r="BF2933" s="69"/>
      <c r="BG2933" s="69"/>
      <c r="BH2933" s="69"/>
      <c r="BI2933" s="69"/>
      <c r="BJ2933" s="69"/>
      <c r="BK2933" s="69"/>
      <c r="BL2933" s="69"/>
      <c r="BM2933" s="69"/>
      <c r="BN2933" s="69"/>
      <c r="BO2933" s="69"/>
      <c r="BP2933" s="69"/>
      <c r="BQ2933" s="69"/>
      <c r="BR2933" s="69"/>
      <c r="BS2933" s="69"/>
      <c r="BT2933" s="69"/>
      <c r="BU2933" s="69"/>
      <c r="BV2933" s="69"/>
      <c r="BW2933" s="69"/>
      <c r="BX2933" s="69"/>
      <c r="BY2933" s="69"/>
      <c r="BZ2933" s="69"/>
      <c r="CA2933" s="69"/>
      <c r="CB2933" s="69"/>
      <c r="CC2933" s="69"/>
      <c r="CD2933" s="69"/>
      <c r="CE2933" s="69"/>
      <c r="CF2933" s="69"/>
      <c r="CG2933" s="69"/>
      <c r="CH2933" s="69"/>
      <c r="CI2933" s="69"/>
      <c r="CJ2933" s="69"/>
      <c r="CK2933" s="69"/>
      <c r="CL2933" s="69"/>
      <c r="CM2933" s="69"/>
      <c r="CN2933" s="69"/>
      <c r="CO2933" s="69"/>
      <c r="CP2933" s="69"/>
      <c r="CQ2933" s="69"/>
      <c r="CR2933" s="69"/>
      <c r="CS2933" s="69"/>
      <c r="CT2933" s="69"/>
      <c r="CU2933" s="69"/>
      <c r="CV2933" s="69"/>
      <c r="CW2933" s="69"/>
      <c r="CX2933" s="69"/>
      <c r="CY2933" s="69"/>
      <c r="CZ2933" s="69"/>
      <c r="DA2933" s="69"/>
      <c r="DB2933" s="69"/>
      <c r="DC2933" s="69"/>
      <c r="DD2933" s="69"/>
      <c r="DE2933" s="69"/>
      <c r="DF2933" s="69"/>
      <c r="DG2933" s="69"/>
      <c r="DH2933" s="69"/>
      <c r="DI2933" s="69"/>
      <c r="DJ2933" s="69"/>
      <c r="DK2933" s="69"/>
      <c r="DL2933" s="69"/>
      <c r="DM2933" s="69"/>
      <c r="DN2933" s="69"/>
      <c r="DO2933" s="69"/>
      <c r="DP2933" s="69"/>
      <c r="DQ2933" s="69"/>
      <c r="DR2933" s="69"/>
      <c r="DS2933" s="69"/>
      <c r="DT2933" s="69"/>
      <c r="DU2933" s="69"/>
      <c r="DV2933" s="69"/>
      <c r="DW2933" s="69"/>
      <c r="DX2933" s="69"/>
      <c r="DY2933" s="69"/>
      <c r="DZ2933" s="69"/>
      <c r="EA2933" s="69"/>
      <c r="EB2933" s="69"/>
      <c r="EC2933" s="69"/>
      <c r="ED2933" s="69"/>
      <c r="EE2933" s="69"/>
      <c r="EF2933" s="69"/>
      <c r="EG2933" s="69"/>
      <c r="EH2933" s="69"/>
      <c r="EI2933" s="69"/>
      <c r="EJ2933" s="69"/>
      <c r="EK2933" s="69"/>
      <c r="EL2933" s="69"/>
      <c r="EM2933" s="69"/>
      <c r="EN2933" s="69"/>
      <c r="EO2933" s="69"/>
      <c r="EP2933" s="69"/>
      <c r="EQ2933" s="69"/>
      <c r="ER2933" s="69"/>
      <c r="ES2933" s="69"/>
      <c r="ET2933" s="69"/>
      <c r="EU2933" s="69"/>
      <c r="EV2933" s="69"/>
      <c r="EW2933" s="69"/>
      <c r="EX2933" s="69"/>
      <c r="EY2933" s="69"/>
      <c r="EZ2933" s="69"/>
      <c r="FA2933" s="69"/>
      <c r="FB2933" s="69"/>
      <c r="FC2933" s="69"/>
      <c r="FD2933" s="69"/>
      <c r="FE2933" s="69"/>
      <c r="FF2933" s="69"/>
      <c r="FG2933" s="69"/>
      <c r="FH2933" s="69"/>
      <c r="FI2933" s="69"/>
      <c r="FJ2933" s="69"/>
      <c r="FK2933" s="69"/>
      <c r="FL2933" s="69"/>
      <c r="FM2933" s="69"/>
      <c r="FN2933" s="69"/>
      <c r="FO2933" s="69"/>
      <c r="FP2933" s="69"/>
      <c r="FQ2933" s="69"/>
      <c r="FR2933" s="69"/>
      <c r="FS2933" s="69"/>
      <c r="FT2933" s="69"/>
      <c r="FU2933" s="69"/>
      <c r="FV2933" s="69"/>
      <c r="FW2933" s="69"/>
      <c r="FX2933" s="69"/>
      <c r="FY2933" s="69"/>
      <c r="FZ2933" s="69"/>
      <c r="GA2933" s="69"/>
      <c r="GB2933" s="69"/>
      <c r="GC2933" s="69"/>
      <c r="GD2933" s="69"/>
      <c r="GE2933" s="69"/>
      <c r="GF2933" s="69"/>
      <c r="GG2933" s="69"/>
      <c r="GH2933" s="69"/>
      <c r="GI2933" s="69"/>
      <c r="GJ2933" s="69"/>
      <c r="GK2933" s="69"/>
      <c r="GL2933" s="69"/>
      <c r="GM2933" s="69"/>
      <c r="GN2933" s="69"/>
      <c r="GO2933" s="69"/>
      <c r="GP2933" s="69"/>
      <c r="GQ2933" s="69"/>
      <c r="GR2933" s="69"/>
      <c r="GS2933" s="69"/>
      <c r="GT2933" s="69"/>
      <c r="GU2933" s="69"/>
      <c r="GV2933" s="69"/>
      <c r="GW2933" s="69"/>
      <c r="GX2933" s="69"/>
      <c r="GY2933" s="69"/>
      <c r="GZ2933" s="69"/>
      <c r="HA2933" s="69"/>
      <c r="HB2933" s="69"/>
      <c r="HC2933" s="69"/>
      <c r="HD2933" s="69"/>
      <c r="HE2933" s="69"/>
      <c r="HF2933" s="69"/>
      <c r="HG2933" s="69"/>
      <c r="HH2933" s="69"/>
      <c r="HI2933" s="69"/>
      <c r="HJ2933" s="69"/>
      <c r="HK2933" s="69"/>
      <c r="HL2933" s="69"/>
      <c r="HM2933" s="69"/>
      <c r="HN2933" s="69"/>
      <c r="HO2933" s="69"/>
      <c r="HP2933" s="69"/>
      <c r="HQ2933" s="69"/>
      <c r="HR2933" s="69"/>
      <c r="HS2933" s="69"/>
      <c r="HT2933" s="69"/>
      <c r="HU2933" s="69"/>
      <c r="HV2933" s="69"/>
      <c r="HW2933" s="69"/>
      <c r="HX2933" s="69"/>
      <c r="HY2933" s="69"/>
      <c r="HZ2933" s="69"/>
      <c r="IA2933" s="69"/>
      <c r="IB2933" s="69"/>
      <c r="IC2933" s="69"/>
      <c r="ID2933" s="69"/>
      <c r="IE2933" s="69"/>
      <c r="IF2933" s="69"/>
      <c r="IG2933" s="69"/>
      <c r="IH2933" s="69"/>
      <c r="II2933" s="69"/>
      <c r="IJ2933" s="69"/>
      <c r="IK2933" s="69"/>
      <c r="IL2933" s="69"/>
      <c r="IM2933" s="69"/>
      <c r="IN2933" s="69"/>
    </row>
    <row r="2934" spans="1:248" s="70" customFormat="1" ht="15.95" customHeight="1" x14ac:dyDescent="0.2">
      <c r="A2934" s="25" t="s">
        <v>1876</v>
      </c>
      <c r="B2934" s="83">
        <v>52608</v>
      </c>
      <c r="C2934" s="27" t="s">
        <v>1877</v>
      </c>
      <c r="D2934" s="322">
        <v>6500</v>
      </c>
      <c r="E2934" s="69"/>
      <c r="F2934" s="69"/>
      <c r="G2934" s="69"/>
      <c r="H2934" s="69"/>
      <c r="I2934" s="69"/>
      <c r="J2934" s="69"/>
      <c r="N2934" s="69"/>
      <c r="O2934" s="69"/>
      <c r="P2934" s="69"/>
      <c r="Q2934" s="69"/>
      <c r="R2934" s="69"/>
      <c r="S2934" s="69"/>
      <c r="T2934" s="69"/>
      <c r="U2934" s="69"/>
      <c r="V2934" s="69"/>
      <c r="W2934" s="69"/>
      <c r="X2934" s="69"/>
      <c r="Y2934" s="69"/>
      <c r="Z2934" s="69"/>
      <c r="AA2934" s="69"/>
      <c r="AB2934" s="69"/>
      <c r="AC2934" s="69"/>
      <c r="AD2934" s="69"/>
      <c r="AE2934" s="69"/>
      <c r="AF2934" s="69"/>
      <c r="AG2934" s="69"/>
      <c r="AH2934" s="69"/>
      <c r="AI2934" s="69"/>
      <c r="AJ2934" s="69"/>
      <c r="AK2934" s="69"/>
      <c r="AL2934" s="69"/>
      <c r="AM2934" s="69"/>
      <c r="AN2934" s="69"/>
      <c r="AO2934" s="69"/>
      <c r="AP2934" s="69"/>
      <c r="AQ2934" s="69"/>
      <c r="AR2934" s="69"/>
      <c r="AS2934" s="69"/>
      <c r="AT2934" s="69"/>
      <c r="AU2934" s="69"/>
      <c r="AV2934" s="69"/>
      <c r="AW2934" s="69"/>
      <c r="AX2934" s="69"/>
      <c r="AY2934" s="69"/>
      <c r="AZ2934" s="69"/>
      <c r="BA2934" s="69"/>
      <c r="BB2934" s="69"/>
      <c r="BC2934" s="69"/>
      <c r="BD2934" s="69"/>
      <c r="BE2934" s="69"/>
      <c r="BF2934" s="69"/>
      <c r="BG2934" s="69"/>
      <c r="BH2934" s="69"/>
      <c r="BI2934" s="69"/>
      <c r="BJ2934" s="69"/>
      <c r="BK2934" s="69"/>
      <c r="BL2934" s="69"/>
      <c r="BM2934" s="69"/>
      <c r="BN2934" s="69"/>
      <c r="BO2934" s="69"/>
      <c r="BP2934" s="69"/>
      <c r="BQ2934" s="69"/>
      <c r="BR2934" s="69"/>
      <c r="BS2934" s="69"/>
      <c r="BT2934" s="69"/>
      <c r="BU2934" s="69"/>
      <c r="BV2934" s="69"/>
      <c r="BW2934" s="69"/>
      <c r="BX2934" s="69"/>
      <c r="BY2934" s="69"/>
      <c r="BZ2934" s="69"/>
      <c r="CA2934" s="69"/>
      <c r="CB2934" s="69"/>
      <c r="CC2934" s="69"/>
      <c r="CD2934" s="69"/>
      <c r="CE2934" s="69"/>
      <c r="CF2934" s="69"/>
      <c r="CG2934" s="69"/>
      <c r="CH2934" s="69"/>
      <c r="CI2934" s="69"/>
      <c r="CJ2934" s="69"/>
      <c r="CK2934" s="69"/>
      <c r="CL2934" s="69"/>
      <c r="CM2934" s="69"/>
      <c r="CN2934" s="69"/>
      <c r="CO2934" s="69"/>
      <c r="CP2934" s="69"/>
      <c r="CQ2934" s="69"/>
      <c r="CR2934" s="69"/>
      <c r="CS2934" s="69"/>
      <c r="CT2934" s="69"/>
      <c r="CU2934" s="69"/>
      <c r="CV2934" s="69"/>
      <c r="CW2934" s="69"/>
      <c r="CX2934" s="69"/>
      <c r="CY2934" s="69"/>
      <c r="CZ2934" s="69"/>
      <c r="DA2934" s="69"/>
      <c r="DB2934" s="69"/>
      <c r="DC2934" s="69"/>
      <c r="DD2934" s="69"/>
      <c r="DE2934" s="69"/>
      <c r="DF2934" s="69"/>
      <c r="DG2934" s="69"/>
      <c r="DH2934" s="69"/>
      <c r="DI2934" s="69"/>
      <c r="DJ2934" s="69"/>
      <c r="DK2934" s="69"/>
      <c r="DL2934" s="69"/>
      <c r="DM2934" s="69"/>
      <c r="DN2934" s="69"/>
      <c r="DO2934" s="69"/>
      <c r="DP2934" s="69"/>
      <c r="DQ2934" s="69"/>
      <c r="DR2934" s="69"/>
      <c r="DS2934" s="69"/>
      <c r="DT2934" s="69"/>
      <c r="DU2934" s="69"/>
      <c r="DV2934" s="69"/>
      <c r="DW2934" s="69"/>
      <c r="DX2934" s="69"/>
      <c r="DY2934" s="69"/>
      <c r="DZ2934" s="69"/>
      <c r="EA2934" s="69"/>
      <c r="EB2934" s="69"/>
      <c r="EC2934" s="69"/>
      <c r="ED2934" s="69"/>
      <c r="EE2934" s="69"/>
      <c r="EF2934" s="69"/>
      <c r="EG2934" s="69"/>
      <c r="EH2934" s="69"/>
      <c r="EI2934" s="69"/>
      <c r="EJ2934" s="69"/>
      <c r="EK2934" s="69"/>
      <c r="EL2934" s="69"/>
      <c r="EM2934" s="69"/>
      <c r="EN2934" s="69"/>
      <c r="EO2934" s="69"/>
      <c r="EP2934" s="69"/>
      <c r="EQ2934" s="69"/>
      <c r="ER2934" s="69"/>
      <c r="ES2934" s="69"/>
      <c r="ET2934" s="69"/>
      <c r="EU2934" s="69"/>
      <c r="EV2934" s="69"/>
      <c r="EW2934" s="69"/>
      <c r="EX2934" s="69"/>
      <c r="EY2934" s="69"/>
      <c r="EZ2934" s="69"/>
      <c r="FA2934" s="69"/>
      <c r="FB2934" s="69"/>
      <c r="FC2934" s="69"/>
      <c r="FD2934" s="69"/>
      <c r="FE2934" s="69"/>
      <c r="FF2934" s="69"/>
      <c r="FG2934" s="69"/>
      <c r="FH2934" s="69"/>
      <c r="FI2934" s="69"/>
      <c r="FJ2934" s="69"/>
      <c r="FK2934" s="69"/>
      <c r="FL2934" s="69"/>
      <c r="FM2934" s="69"/>
      <c r="FN2934" s="69"/>
      <c r="FO2934" s="69"/>
      <c r="FP2934" s="69"/>
      <c r="FQ2934" s="69"/>
      <c r="FR2934" s="69"/>
      <c r="FS2934" s="69"/>
      <c r="FT2934" s="69"/>
      <c r="FU2934" s="69"/>
      <c r="FV2934" s="69"/>
      <c r="FW2934" s="69"/>
      <c r="FX2934" s="69"/>
      <c r="FY2934" s="69"/>
      <c r="FZ2934" s="69"/>
      <c r="GA2934" s="69"/>
      <c r="GB2934" s="69"/>
      <c r="GC2934" s="69"/>
      <c r="GD2934" s="69"/>
      <c r="GE2934" s="69"/>
      <c r="GF2934" s="69"/>
      <c r="GG2934" s="69"/>
      <c r="GH2934" s="69"/>
      <c r="GI2934" s="69"/>
      <c r="GJ2934" s="69"/>
      <c r="GK2934" s="69"/>
      <c r="GL2934" s="69"/>
      <c r="GM2934" s="69"/>
      <c r="GN2934" s="69"/>
      <c r="GO2934" s="69"/>
      <c r="GP2934" s="69"/>
      <c r="GQ2934" s="69"/>
      <c r="GR2934" s="69"/>
      <c r="GS2934" s="69"/>
      <c r="GT2934" s="69"/>
      <c r="GU2934" s="69"/>
      <c r="GV2934" s="69"/>
      <c r="GW2934" s="69"/>
      <c r="GX2934" s="69"/>
      <c r="GY2934" s="69"/>
      <c r="GZ2934" s="69"/>
      <c r="HA2934" s="69"/>
      <c r="HB2934" s="69"/>
      <c r="HC2934" s="69"/>
      <c r="HD2934" s="69"/>
      <c r="HE2934" s="69"/>
      <c r="HF2934" s="69"/>
      <c r="HG2934" s="69"/>
      <c r="HH2934" s="69"/>
      <c r="HI2934" s="69"/>
      <c r="HJ2934" s="69"/>
      <c r="HK2934" s="69"/>
      <c r="HL2934" s="69"/>
      <c r="HM2934" s="69"/>
      <c r="HN2934" s="69"/>
      <c r="HO2934" s="69"/>
      <c r="HP2934" s="69"/>
      <c r="HQ2934" s="69"/>
      <c r="HR2934" s="69"/>
      <c r="HS2934" s="69"/>
      <c r="HT2934" s="69"/>
      <c r="HU2934" s="69"/>
      <c r="HV2934" s="69"/>
      <c r="HW2934" s="69"/>
      <c r="HX2934" s="69"/>
      <c r="HY2934" s="69"/>
      <c r="HZ2934" s="69"/>
      <c r="IA2934" s="69"/>
      <c r="IB2934" s="69"/>
      <c r="IC2934" s="69"/>
      <c r="ID2934" s="69"/>
      <c r="IE2934" s="69"/>
      <c r="IF2934" s="69"/>
      <c r="IG2934" s="69"/>
      <c r="IH2934" s="69"/>
      <c r="II2934" s="69"/>
      <c r="IJ2934" s="69"/>
      <c r="IK2934" s="69"/>
      <c r="IL2934" s="69"/>
      <c r="IM2934" s="69"/>
      <c r="IN2934" s="69"/>
    </row>
    <row r="2935" spans="1:248" s="70" customFormat="1" ht="15.95" customHeight="1" x14ac:dyDescent="0.2">
      <c r="A2935" s="25" t="s">
        <v>1878</v>
      </c>
      <c r="B2935" s="83">
        <v>52609</v>
      </c>
      <c r="C2935" s="27" t="s">
        <v>1879</v>
      </c>
      <c r="D2935" s="322">
        <v>8900</v>
      </c>
      <c r="E2935" s="69"/>
      <c r="F2935" s="69"/>
      <c r="G2935" s="69"/>
      <c r="H2935" s="69"/>
      <c r="I2935" s="69"/>
      <c r="J2935" s="69"/>
      <c r="N2935" s="69"/>
      <c r="O2935" s="69"/>
      <c r="P2935" s="69"/>
      <c r="Q2935" s="69"/>
      <c r="R2935" s="69"/>
      <c r="S2935" s="69"/>
      <c r="T2935" s="69"/>
      <c r="U2935" s="69"/>
      <c r="V2935" s="69"/>
      <c r="W2935" s="69"/>
      <c r="X2935" s="69"/>
      <c r="Y2935" s="69"/>
      <c r="Z2935" s="69"/>
      <c r="AA2935" s="69"/>
      <c r="AB2935" s="69"/>
      <c r="AC2935" s="69"/>
      <c r="AD2935" s="69"/>
      <c r="AE2935" s="69"/>
      <c r="AF2935" s="69"/>
      <c r="AG2935" s="69"/>
      <c r="AH2935" s="69"/>
      <c r="AI2935" s="69"/>
      <c r="AJ2935" s="69"/>
      <c r="AK2935" s="69"/>
      <c r="AL2935" s="69"/>
      <c r="AM2935" s="69"/>
      <c r="AN2935" s="69"/>
      <c r="AO2935" s="69"/>
      <c r="AP2935" s="69"/>
      <c r="AQ2935" s="69"/>
      <c r="AR2935" s="69"/>
      <c r="AS2935" s="69"/>
      <c r="AT2935" s="69"/>
      <c r="AU2935" s="69"/>
      <c r="AV2935" s="69"/>
      <c r="AW2935" s="69"/>
      <c r="AX2935" s="69"/>
      <c r="AY2935" s="69"/>
      <c r="AZ2935" s="69"/>
      <c r="BA2935" s="69"/>
      <c r="BB2935" s="69"/>
      <c r="BC2935" s="69"/>
      <c r="BD2935" s="69"/>
      <c r="BE2935" s="69"/>
      <c r="BF2935" s="69"/>
      <c r="BG2935" s="69"/>
      <c r="BH2935" s="69"/>
      <c r="BI2935" s="69"/>
      <c r="BJ2935" s="69"/>
      <c r="BK2935" s="69"/>
      <c r="BL2935" s="69"/>
      <c r="BM2935" s="69"/>
      <c r="BN2935" s="69"/>
      <c r="BO2935" s="69"/>
      <c r="BP2935" s="69"/>
      <c r="BQ2935" s="69"/>
      <c r="BR2935" s="69"/>
      <c r="BS2935" s="69"/>
      <c r="BT2935" s="69"/>
      <c r="BU2935" s="69"/>
      <c r="BV2935" s="69"/>
      <c r="BW2935" s="69"/>
      <c r="BX2935" s="69"/>
      <c r="BY2935" s="69"/>
      <c r="BZ2935" s="69"/>
      <c r="CA2935" s="69"/>
      <c r="CB2935" s="69"/>
      <c r="CC2935" s="69"/>
      <c r="CD2935" s="69"/>
      <c r="CE2935" s="69"/>
      <c r="CF2935" s="69"/>
      <c r="CG2935" s="69"/>
      <c r="CH2935" s="69"/>
      <c r="CI2935" s="69"/>
      <c r="CJ2935" s="69"/>
      <c r="CK2935" s="69"/>
      <c r="CL2935" s="69"/>
      <c r="CM2935" s="69"/>
      <c r="CN2935" s="69"/>
      <c r="CO2935" s="69"/>
      <c r="CP2935" s="69"/>
      <c r="CQ2935" s="69"/>
      <c r="CR2935" s="69"/>
      <c r="CS2935" s="69"/>
      <c r="CT2935" s="69"/>
      <c r="CU2935" s="69"/>
      <c r="CV2935" s="69"/>
      <c r="CW2935" s="69"/>
      <c r="CX2935" s="69"/>
      <c r="CY2935" s="69"/>
      <c r="CZ2935" s="69"/>
      <c r="DA2935" s="69"/>
      <c r="DB2935" s="69"/>
      <c r="DC2935" s="69"/>
      <c r="DD2935" s="69"/>
      <c r="DE2935" s="69"/>
      <c r="DF2935" s="69"/>
      <c r="DG2935" s="69"/>
      <c r="DH2935" s="69"/>
      <c r="DI2935" s="69"/>
      <c r="DJ2935" s="69"/>
      <c r="DK2935" s="69"/>
      <c r="DL2935" s="69"/>
      <c r="DM2935" s="69"/>
      <c r="DN2935" s="69"/>
      <c r="DO2935" s="69"/>
      <c r="DP2935" s="69"/>
      <c r="DQ2935" s="69"/>
      <c r="DR2935" s="69"/>
      <c r="DS2935" s="69"/>
      <c r="DT2935" s="69"/>
      <c r="DU2935" s="69"/>
      <c r="DV2935" s="69"/>
      <c r="DW2935" s="69"/>
      <c r="DX2935" s="69"/>
      <c r="DY2935" s="69"/>
      <c r="DZ2935" s="69"/>
      <c r="EA2935" s="69"/>
      <c r="EB2935" s="69"/>
      <c r="EC2935" s="69"/>
      <c r="ED2935" s="69"/>
      <c r="EE2935" s="69"/>
      <c r="EF2935" s="69"/>
      <c r="EG2935" s="69"/>
      <c r="EH2935" s="69"/>
      <c r="EI2935" s="69"/>
      <c r="EJ2935" s="69"/>
      <c r="EK2935" s="69"/>
      <c r="EL2935" s="69"/>
      <c r="EM2935" s="69"/>
      <c r="EN2935" s="69"/>
      <c r="EO2935" s="69"/>
      <c r="EP2935" s="69"/>
      <c r="EQ2935" s="69"/>
      <c r="ER2935" s="69"/>
      <c r="ES2935" s="69"/>
      <c r="ET2935" s="69"/>
      <c r="EU2935" s="69"/>
      <c r="EV2935" s="69"/>
      <c r="EW2935" s="69"/>
      <c r="EX2935" s="69"/>
      <c r="EY2935" s="69"/>
      <c r="EZ2935" s="69"/>
      <c r="FA2935" s="69"/>
      <c r="FB2935" s="69"/>
      <c r="FC2935" s="69"/>
      <c r="FD2935" s="69"/>
      <c r="FE2935" s="69"/>
      <c r="FF2935" s="69"/>
      <c r="FG2935" s="69"/>
      <c r="FH2935" s="69"/>
      <c r="FI2935" s="69"/>
      <c r="FJ2935" s="69"/>
      <c r="FK2935" s="69"/>
      <c r="FL2935" s="69"/>
      <c r="FM2935" s="69"/>
      <c r="FN2935" s="69"/>
      <c r="FO2935" s="69"/>
      <c r="FP2935" s="69"/>
      <c r="FQ2935" s="69"/>
      <c r="FR2935" s="69"/>
      <c r="FS2935" s="69"/>
      <c r="FT2935" s="69"/>
      <c r="FU2935" s="69"/>
      <c r="FV2935" s="69"/>
      <c r="FW2935" s="69"/>
      <c r="FX2935" s="69"/>
      <c r="FY2935" s="69"/>
      <c r="FZ2935" s="69"/>
      <c r="GA2935" s="69"/>
      <c r="GB2935" s="69"/>
      <c r="GC2935" s="69"/>
      <c r="GD2935" s="69"/>
      <c r="GE2935" s="69"/>
      <c r="GF2935" s="69"/>
      <c r="GG2935" s="69"/>
      <c r="GH2935" s="69"/>
      <c r="GI2935" s="69"/>
      <c r="GJ2935" s="69"/>
      <c r="GK2935" s="69"/>
      <c r="GL2935" s="69"/>
      <c r="GM2935" s="69"/>
      <c r="GN2935" s="69"/>
      <c r="GO2935" s="69"/>
      <c r="GP2935" s="69"/>
      <c r="GQ2935" s="69"/>
      <c r="GR2935" s="69"/>
      <c r="GS2935" s="69"/>
      <c r="GT2935" s="69"/>
      <c r="GU2935" s="69"/>
      <c r="GV2935" s="69"/>
      <c r="GW2935" s="69"/>
      <c r="GX2935" s="69"/>
      <c r="GY2935" s="69"/>
      <c r="GZ2935" s="69"/>
      <c r="HA2935" s="69"/>
      <c r="HB2935" s="69"/>
      <c r="HC2935" s="69"/>
      <c r="HD2935" s="69"/>
      <c r="HE2935" s="69"/>
      <c r="HF2935" s="69"/>
      <c r="HG2935" s="69"/>
      <c r="HH2935" s="69"/>
      <c r="HI2935" s="69"/>
      <c r="HJ2935" s="69"/>
      <c r="HK2935" s="69"/>
      <c r="HL2935" s="69"/>
      <c r="HM2935" s="69"/>
      <c r="HN2935" s="69"/>
      <c r="HO2935" s="69"/>
      <c r="HP2935" s="69"/>
      <c r="HQ2935" s="69"/>
      <c r="HR2935" s="69"/>
      <c r="HS2935" s="69"/>
      <c r="HT2935" s="69"/>
      <c r="HU2935" s="69"/>
      <c r="HV2935" s="69"/>
      <c r="HW2935" s="69"/>
      <c r="HX2935" s="69"/>
      <c r="HY2935" s="69"/>
      <c r="HZ2935" s="69"/>
      <c r="IA2935" s="69"/>
      <c r="IB2935" s="69"/>
      <c r="IC2935" s="69"/>
      <c r="ID2935" s="69"/>
      <c r="IE2935" s="69"/>
      <c r="IF2935" s="69"/>
      <c r="IG2935" s="69"/>
      <c r="IH2935" s="69"/>
      <c r="II2935" s="69"/>
      <c r="IJ2935" s="69"/>
      <c r="IK2935" s="69"/>
      <c r="IL2935" s="69"/>
      <c r="IM2935" s="69"/>
      <c r="IN2935" s="69"/>
    </row>
    <row r="2936" spans="1:248" s="70" customFormat="1" ht="15.95" customHeight="1" x14ac:dyDescent="0.2">
      <c r="A2936" s="25" t="s">
        <v>1880</v>
      </c>
      <c r="B2936" s="83">
        <v>52610</v>
      </c>
      <c r="C2936" s="27" t="s">
        <v>1881</v>
      </c>
      <c r="D2936" s="322">
        <v>4400</v>
      </c>
      <c r="E2936" s="69"/>
      <c r="F2936" s="69"/>
      <c r="G2936" s="69"/>
      <c r="H2936" s="69"/>
      <c r="I2936" s="69"/>
      <c r="J2936" s="69"/>
      <c r="N2936" s="69"/>
      <c r="O2936" s="69"/>
      <c r="P2936" s="69"/>
      <c r="Q2936" s="69"/>
      <c r="R2936" s="69"/>
      <c r="S2936" s="69"/>
      <c r="T2936" s="69"/>
      <c r="U2936" s="69"/>
      <c r="V2936" s="69"/>
      <c r="W2936" s="69"/>
      <c r="X2936" s="69"/>
      <c r="Y2936" s="69"/>
      <c r="Z2936" s="69"/>
      <c r="AA2936" s="69"/>
      <c r="AB2936" s="69"/>
      <c r="AC2936" s="69"/>
      <c r="AD2936" s="69"/>
      <c r="AE2936" s="69"/>
      <c r="AF2936" s="69"/>
      <c r="AG2936" s="69"/>
      <c r="AH2936" s="69"/>
      <c r="AI2936" s="69"/>
      <c r="AJ2936" s="69"/>
      <c r="AK2936" s="69"/>
      <c r="AL2936" s="69"/>
      <c r="AM2936" s="69"/>
      <c r="AN2936" s="69"/>
      <c r="AO2936" s="69"/>
      <c r="AP2936" s="69"/>
      <c r="AQ2936" s="69"/>
      <c r="AR2936" s="69"/>
      <c r="AS2936" s="69"/>
      <c r="AT2936" s="69"/>
      <c r="AU2936" s="69"/>
      <c r="AV2936" s="69"/>
      <c r="AW2936" s="69"/>
      <c r="AX2936" s="69"/>
      <c r="AY2936" s="69"/>
      <c r="AZ2936" s="69"/>
      <c r="BA2936" s="69"/>
      <c r="BB2936" s="69"/>
      <c r="BC2936" s="69"/>
      <c r="BD2936" s="69"/>
      <c r="BE2936" s="69"/>
      <c r="BF2936" s="69"/>
      <c r="BG2936" s="69"/>
      <c r="BH2936" s="69"/>
      <c r="BI2936" s="69"/>
      <c r="BJ2936" s="69"/>
      <c r="BK2936" s="69"/>
      <c r="BL2936" s="69"/>
      <c r="BM2936" s="69"/>
      <c r="BN2936" s="69"/>
      <c r="BO2936" s="69"/>
      <c r="BP2936" s="69"/>
      <c r="BQ2936" s="69"/>
      <c r="BR2936" s="69"/>
      <c r="BS2936" s="69"/>
      <c r="BT2936" s="69"/>
      <c r="BU2936" s="69"/>
      <c r="BV2936" s="69"/>
      <c r="BW2936" s="69"/>
      <c r="BX2936" s="69"/>
      <c r="BY2936" s="69"/>
      <c r="BZ2936" s="69"/>
      <c r="CA2936" s="69"/>
      <c r="CB2936" s="69"/>
      <c r="CC2936" s="69"/>
      <c r="CD2936" s="69"/>
      <c r="CE2936" s="69"/>
      <c r="CF2936" s="69"/>
      <c r="CG2936" s="69"/>
      <c r="CH2936" s="69"/>
      <c r="CI2936" s="69"/>
      <c r="CJ2936" s="69"/>
      <c r="CK2936" s="69"/>
      <c r="CL2936" s="69"/>
      <c r="CM2936" s="69"/>
      <c r="CN2936" s="69"/>
      <c r="CO2936" s="69"/>
      <c r="CP2936" s="69"/>
      <c r="CQ2936" s="69"/>
      <c r="CR2936" s="69"/>
      <c r="CS2936" s="69"/>
      <c r="CT2936" s="69"/>
      <c r="CU2936" s="69"/>
      <c r="CV2936" s="69"/>
      <c r="CW2936" s="69"/>
      <c r="CX2936" s="69"/>
      <c r="CY2936" s="69"/>
      <c r="CZ2936" s="69"/>
      <c r="DA2936" s="69"/>
      <c r="DB2936" s="69"/>
      <c r="DC2936" s="69"/>
      <c r="DD2936" s="69"/>
      <c r="DE2936" s="69"/>
      <c r="DF2936" s="69"/>
      <c r="DG2936" s="69"/>
      <c r="DH2936" s="69"/>
      <c r="DI2936" s="69"/>
      <c r="DJ2936" s="69"/>
      <c r="DK2936" s="69"/>
      <c r="DL2936" s="69"/>
      <c r="DM2936" s="69"/>
      <c r="DN2936" s="69"/>
      <c r="DO2936" s="69"/>
      <c r="DP2936" s="69"/>
      <c r="DQ2936" s="69"/>
      <c r="DR2936" s="69"/>
      <c r="DS2936" s="69"/>
      <c r="DT2936" s="69"/>
      <c r="DU2936" s="69"/>
      <c r="DV2936" s="69"/>
      <c r="DW2936" s="69"/>
      <c r="DX2936" s="69"/>
      <c r="DY2936" s="69"/>
      <c r="DZ2936" s="69"/>
      <c r="EA2936" s="69"/>
      <c r="EB2936" s="69"/>
      <c r="EC2936" s="69"/>
      <c r="ED2936" s="69"/>
      <c r="EE2936" s="69"/>
      <c r="EF2936" s="69"/>
      <c r="EG2936" s="69"/>
      <c r="EH2936" s="69"/>
      <c r="EI2936" s="69"/>
      <c r="EJ2936" s="69"/>
      <c r="EK2936" s="69"/>
      <c r="EL2936" s="69"/>
      <c r="EM2936" s="69"/>
      <c r="EN2936" s="69"/>
      <c r="EO2936" s="69"/>
      <c r="EP2936" s="69"/>
      <c r="EQ2936" s="69"/>
      <c r="ER2936" s="69"/>
      <c r="ES2936" s="69"/>
      <c r="ET2936" s="69"/>
      <c r="EU2936" s="69"/>
      <c r="EV2936" s="69"/>
      <c r="EW2936" s="69"/>
      <c r="EX2936" s="69"/>
      <c r="EY2936" s="69"/>
      <c r="EZ2936" s="69"/>
      <c r="FA2936" s="69"/>
      <c r="FB2936" s="69"/>
      <c r="FC2936" s="69"/>
      <c r="FD2936" s="69"/>
      <c r="FE2936" s="69"/>
      <c r="FF2936" s="69"/>
      <c r="FG2936" s="69"/>
      <c r="FH2936" s="69"/>
      <c r="FI2936" s="69"/>
      <c r="FJ2936" s="69"/>
      <c r="FK2936" s="69"/>
      <c r="FL2936" s="69"/>
      <c r="FM2936" s="69"/>
      <c r="FN2936" s="69"/>
      <c r="FO2936" s="69"/>
      <c r="FP2936" s="69"/>
      <c r="FQ2936" s="69"/>
      <c r="FR2936" s="69"/>
      <c r="FS2936" s="69"/>
      <c r="FT2936" s="69"/>
      <c r="FU2936" s="69"/>
      <c r="FV2936" s="69"/>
      <c r="FW2936" s="69"/>
      <c r="FX2936" s="69"/>
      <c r="FY2936" s="69"/>
      <c r="FZ2936" s="69"/>
      <c r="GA2936" s="69"/>
      <c r="GB2936" s="69"/>
      <c r="GC2936" s="69"/>
      <c r="GD2936" s="69"/>
      <c r="GE2936" s="69"/>
      <c r="GF2936" s="69"/>
      <c r="GG2936" s="69"/>
      <c r="GH2936" s="69"/>
      <c r="GI2936" s="69"/>
      <c r="GJ2936" s="69"/>
      <c r="GK2936" s="69"/>
      <c r="GL2936" s="69"/>
      <c r="GM2936" s="69"/>
      <c r="GN2936" s="69"/>
      <c r="GO2936" s="69"/>
      <c r="GP2936" s="69"/>
      <c r="GQ2936" s="69"/>
      <c r="GR2936" s="69"/>
      <c r="GS2936" s="69"/>
      <c r="GT2936" s="69"/>
      <c r="GU2936" s="69"/>
      <c r="GV2936" s="69"/>
      <c r="GW2936" s="69"/>
      <c r="GX2936" s="69"/>
      <c r="GY2936" s="69"/>
      <c r="GZ2936" s="69"/>
      <c r="HA2936" s="69"/>
      <c r="HB2936" s="69"/>
      <c r="HC2936" s="69"/>
      <c r="HD2936" s="69"/>
      <c r="HE2936" s="69"/>
      <c r="HF2936" s="69"/>
      <c r="HG2936" s="69"/>
      <c r="HH2936" s="69"/>
      <c r="HI2936" s="69"/>
      <c r="HJ2936" s="69"/>
      <c r="HK2936" s="69"/>
      <c r="HL2936" s="69"/>
      <c r="HM2936" s="69"/>
      <c r="HN2936" s="69"/>
      <c r="HO2936" s="69"/>
      <c r="HP2936" s="69"/>
      <c r="HQ2936" s="69"/>
      <c r="HR2936" s="69"/>
      <c r="HS2936" s="69"/>
      <c r="HT2936" s="69"/>
      <c r="HU2936" s="69"/>
      <c r="HV2936" s="69"/>
      <c r="HW2936" s="69"/>
      <c r="HX2936" s="69"/>
      <c r="HY2936" s="69"/>
      <c r="HZ2936" s="69"/>
      <c r="IA2936" s="69"/>
      <c r="IB2936" s="69"/>
      <c r="IC2936" s="69"/>
      <c r="ID2936" s="69"/>
      <c r="IE2936" s="69"/>
      <c r="IF2936" s="69"/>
      <c r="IG2936" s="69"/>
      <c r="IH2936" s="69"/>
      <c r="II2936" s="69"/>
      <c r="IJ2936" s="69"/>
      <c r="IK2936" s="69"/>
      <c r="IL2936" s="69"/>
      <c r="IM2936" s="69"/>
      <c r="IN2936" s="69"/>
    </row>
    <row r="2937" spans="1:248" s="70" customFormat="1" ht="15.95" customHeight="1" x14ac:dyDescent="0.2">
      <c r="A2937" s="25" t="s">
        <v>1882</v>
      </c>
      <c r="B2937" s="83">
        <v>52611</v>
      </c>
      <c r="C2937" s="27" t="s">
        <v>1883</v>
      </c>
      <c r="D2937" s="322">
        <v>6500</v>
      </c>
      <c r="E2937" s="69"/>
      <c r="F2937" s="69"/>
      <c r="G2937" s="69"/>
      <c r="H2937" s="69"/>
      <c r="I2937" s="69"/>
      <c r="J2937" s="69"/>
      <c r="N2937" s="69"/>
      <c r="O2937" s="69"/>
      <c r="P2937" s="69"/>
      <c r="Q2937" s="69"/>
      <c r="R2937" s="69"/>
      <c r="S2937" s="69"/>
      <c r="T2937" s="69"/>
      <c r="U2937" s="69"/>
      <c r="V2937" s="69"/>
      <c r="W2937" s="69"/>
      <c r="X2937" s="69"/>
      <c r="Y2937" s="69"/>
      <c r="Z2937" s="69"/>
      <c r="AA2937" s="69"/>
      <c r="AB2937" s="69"/>
      <c r="AC2937" s="69"/>
      <c r="AD2937" s="69"/>
      <c r="AE2937" s="69"/>
      <c r="AF2937" s="69"/>
      <c r="AG2937" s="69"/>
      <c r="AH2937" s="69"/>
      <c r="AI2937" s="69"/>
      <c r="AJ2937" s="69"/>
      <c r="AK2937" s="69"/>
      <c r="AL2937" s="69"/>
      <c r="AM2937" s="69"/>
      <c r="AN2937" s="69"/>
      <c r="AO2937" s="69"/>
      <c r="AP2937" s="69"/>
      <c r="AQ2937" s="69"/>
      <c r="AR2937" s="69"/>
      <c r="AS2937" s="69"/>
      <c r="AT2937" s="69"/>
      <c r="AU2937" s="69"/>
      <c r="AV2937" s="69"/>
      <c r="AW2937" s="69"/>
      <c r="AX2937" s="69"/>
      <c r="AY2937" s="69"/>
      <c r="AZ2937" s="69"/>
      <c r="BA2937" s="69"/>
      <c r="BB2937" s="69"/>
      <c r="BC2937" s="69"/>
      <c r="BD2937" s="69"/>
      <c r="BE2937" s="69"/>
      <c r="BF2937" s="69"/>
      <c r="BG2937" s="69"/>
      <c r="BH2937" s="69"/>
      <c r="BI2937" s="69"/>
      <c r="BJ2937" s="69"/>
      <c r="BK2937" s="69"/>
      <c r="BL2937" s="69"/>
      <c r="BM2937" s="69"/>
      <c r="BN2937" s="69"/>
      <c r="BO2937" s="69"/>
      <c r="BP2937" s="69"/>
      <c r="BQ2937" s="69"/>
      <c r="BR2937" s="69"/>
      <c r="BS2937" s="69"/>
      <c r="BT2937" s="69"/>
      <c r="BU2937" s="69"/>
      <c r="BV2937" s="69"/>
      <c r="BW2937" s="69"/>
      <c r="BX2937" s="69"/>
      <c r="BY2937" s="69"/>
      <c r="BZ2937" s="69"/>
      <c r="CA2937" s="69"/>
      <c r="CB2937" s="69"/>
      <c r="CC2937" s="69"/>
      <c r="CD2937" s="69"/>
      <c r="CE2937" s="69"/>
      <c r="CF2937" s="69"/>
      <c r="CG2937" s="69"/>
      <c r="CH2937" s="69"/>
      <c r="CI2937" s="69"/>
      <c r="CJ2937" s="69"/>
      <c r="CK2937" s="69"/>
      <c r="CL2937" s="69"/>
      <c r="CM2937" s="69"/>
      <c r="CN2937" s="69"/>
      <c r="CO2937" s="69"/>
      <c r="CP2937" s="69"/>
      <c r="CQ2937" s="69"/>
      <c r="CR2937" s="69"/>
      <c r="CS2937" s="69"/>
      <c r="CT2937" s="69"/>
      <c r="CU2937" s="69"/>
      <c r="CV2937" s="69"/>
      <c r="CW2937" s="69"/>
      <c r="CX2937" s="69"/>
      <c r="CY2937" s="69"/>
      <c r="CZ2937" s="69"/>
      <c r="DA2937" s="69"/>
      <c r="DB2937" s="69"/>
      <c r="DC2937" s="69"/>
      <c r="DD2937" s="69"/>
      <c r="DE2937" s="69"/>
      <c r="DF2937" s="69"/>
      <c r="DG2937" s="69"/>
      <c r="DH2937" s="69"/>
      <c r="DI2937" s="69"/>
      <c r="DJ2937" s="69"/>
      <c r="DK2937" s="69"/>
      <c r="DL2937" s="69"/>
      <c r="DM2937" s="69"/>
      <c r="DN2937" s="69"/>
      <c r="DO2937" s="69"/>
      <c r="DP2937" s="69"/>
      <c r="DQ2937" s="69"/>
      <c r="DR2937" s="69"/>
      <c r="DS2937" s="69"/>
      <c r="DT2937" s="69"/>
      <c r="DU2937" s="69"/>
      <c r="DV2937" s="69"/>
      <c r="DW2937" s="69"/>
      <c r="DX2937" s="69"/>
      <c r="DY2937" s="69"/>
      <c r="DZ2937" s="69"/>
      <c r="EA2937" s="69"/>
      <c r="EB2937" s="69"/>
      <c r="EC2937" s="69"/>
      <c r="ED2937" s="69"/>
      <c r="EE2937" s="69"/>
      <c r="EF2937" s="69"/>
      <c r="EG2937" s="69"/>
      <c r="EH2937" s="69"/>
      <c r="EI2937" s="69"/>
      <c r="EJ2937" s="69"/>
      <c r="EK2937" s="69"/>
      <c r="EL2937" s="69"/>
      <c r="EM2937" s="69"/>
      <c r="EN2937" s="69"/>
      <c r="EO2937" s="69"/>
      <c r="EP2937" s="69"/>
      <c r="EQ2937" s="69"/>
      <c r="ER2937" s="69"/>
      <c r="ES2937" s="69"/>
      <c r="ET2937" s="69"/>
      <c r="EU2937" s="69"/>
      <c r="EV2937" s="69"/>
      <c r="EW2937" s="69"/>
      <c r="EX2937" s="69"/>
      <c r="EY2937" s="69"/>
      <c r="EZ2937" s="69"/>
      <c r="FA2937" s="69"/>
      <c r="FB2937" s="69"/>
      <c r="FC2937" s="69"/>
      <c r="FD2937" s="69"/>
      <c r="FE2937" s="69"/>
      <c r="FF2937" s="69"/>
      <c r="FG2937" s="69"/>
      <c r="FH2937" s="69"/>
      <c r="FI2937" s="69"/>
      <c r="FJ2937" s="69"/>
      <c r="FK2937" s="69"/>
      <c r="FL2937" s="69"/>
      <c r="FM2937" s="69"/>
      <c r="FN2937" s="69"/>
      <c r="FO2937" s="69"/>
      <c r="FP2937" s="69"/>
      <c r="FQ2937" s="69"/>
      <c r="FR2937" s="69"/>
      <c r="FS2937" s="69"/>
      <c r="FT2937" s="69"/>
      <c r="FU2937" s="69"/>
      <c r="FV2937" s="69"/>
      <c r="FW2937" s="69"/>
      <c r="FX2937" s="69"/>
      <c r="FY2937" s="69"/>
      <c r="FZ2937" s="69"/>
      <c r="GA2937" s="69"/>
      <c r="GB2937" s="69"/>
      <c r="GC2937" s="69"/>
      <c r="GD2937" s="69"/>
      <c r="GE2937" s="69"/>
      <c r="GF2937" s="69"/>
      <c r="GG2937" s="69"/>
      <c r="GH2937" s="69"/>
      <c r="GI2937" s="69"/>
      <c r="GJ2937" s="69"/>
      <c r="GK2937" s="69"/>
      <c r="GL2937" s="69"/>
      <c r="GM2937" s="69"/>
      <c r="GN2937" s="69"/>
      <c r="GO2937" s="69"/>
      <c r="GP2937" s="69"/>
      <c r="GQ2937" s="69"/>
      <c r="GR2937" s="69"/>
      <c r="GS2937" s="69"/>
      <c r="GT2937" s="69"/>
      <c r="GU2937" s="69"/>
      <c r="GV2937" s="69"/>
      <c r="GW2937" s="69"/>
      <c r="GX2937" s="69"/>
      <c r="GY2937" s="69"/>
      <c r="GZ2937" s="69"/>
      <c r="HA2937" s="69"/>
      <c r="HB2937" s="69"/>
      <c r="HC2937" s="69"/>
      <c r="HD2937" s="69"/>
      <c r="HE2937" s="69"/>
      <c r="HF2937" s="69"/>
      <c r="HG2937" s="69"/>
      <c r="HH2937" s="69"/>
      <c r="HI2937" s="69"/>
      <c r="HJ2937" s="69"/>
      <c r="HK2937" s="69"/>
      <c r="HL2937" s="69"/>
      <c r="HM2937" s="69"/>
      <c r="HN2937" s="69"/>
      <c r="HO2937" s="69"/>
      <c r="HP2937" s="69"/>
      <c r="HQ2937" s="69"/>
      <c r="HR2937" s="69"/>
      <c r="HS2937" s="69"/>
      <c r="HT2937" s="69"/>
      <c r="HU2937" s="69"/>
      <c r="HV2937" s="69"/>
      <c r="HW2937" s="69"/>
      <c r="HX2937" s="69"/>
      <c r="HY2937" s="69"/>
      <c r="HZ2937" s="69"/>
      <c r="IA2937" s="69"/>
      <c r="IB2937" s="69"/>
      <c r="IC2937" s="69"/>
      <c r="ID2937" s="69"/>
      <c r="IE2937" s="69"/>
      <c r="IF2937" s="69"/>
      <c r="IG2937" s="69"/>
      <c r="IH2937" s="69"/>
      <c r="II2937" s="69"/>
      <c r="IJ2937" s="69"/>
      <c r="IK2937" s="69"/>
      <c r="IL2937" s="69"/>
      <c r="IM2937" s="69"/>
      <c r="IN2937" s="69"/>
    </row>
    <row r="2938" spans="1:248" s="70" customFormat="1" ht="28.5" customHeight="1" x14ac:dyDescent="0.2">
      <c r="A2938" s="25" t="s">
        <v>1884</v>
      </c>
      <c r="B2938" s="83">
        <v>52612</v>
      </c>
      <c r="C2938" s="27" t="s">
        <v>1885</v>
      </c>
      <c r="D2938" s="322">
        <v>8500</v>
      </c>
      <c r="E2938" s="69"/>
      <c r="F2938" s="69"/>
      <c r="G2938" s="69"/>
      <c r="H2938" s="69"/>
      <c r="I2938" s="69"/>
      <c r="J2938" s="69"/>
      <c r="N2938" s="69"/>
      <c r="O2938" s="69"/>
      <c r="P2938" s="69"/>
      <c r="Q2938" s="69"/>
      <c r="R2938" s="69"/>
      <c r="S2938" s="69"/>
      <c r="T2938" s="69"/>
      <c r="U2938" s="69"/>
      <c r="V2938" s="69"/>
      <c r="W2938" s="69"/>
      <c r="X2938" s="69"/>
      <c r="Y2938" s="69"/>
      <c r="Z2938" s="69"/>
      <c r="AA2938" s="69"/>
      <c r="AB2938" s="69"/>
      <c r="AC2938" s="69"/>
      <c r="AD2938" s="69"/>
      <c r="AE2938" s="69"/>
      <c r="AF2938" s="69"/>
      <c r="AG2938" s="69"/>
      <c r="AH2938" s="69"/>
      <c r="AI2938" s="69"/>
      <c r="AJ2938" s="69"/>
      <c r="AK2938" s="69"/>
      <c r="AL2938" s="69"/>
      <c r="AM2938" s="69"/>
      <c r="AN2938" s="69"/>
      <c r="AO2938" s="69"/>
      <c r="AP2938" s="69"/>
      <c r="AQ2938" s="69"/>
      <c r="AR2938" s="69"/>
      <c r="AS2938" s="69"/>
      <c r="AT2938" s="69"/>
      <c r="AU2938" s="69"/>
      <c r="AV2938" s="69"/>
      <c r="AW2938" s="69"/>
      <c r="AX2938" s="69"/>
      <c r="AY2938" s="69"/>
      <c r="AZ2938" s="69"/>
      <c r="BA2938" s="69"/>
      <c r="BB2938" s="69"/>
      <c r="BC2938" s="69"/>
      <c r="BD2938" s="69"/>
      <c r="BE2938" s="69"/>
      <c r="BF2938" s="69"/>
      <c r="BG2938" s="69"/>
      <c r="BH2938" s="69"/>
      <c r="BI2938" s="69"/>
      <c r="BJ2938" s="69"/>
      <c r="BK2938" s="69"/>
      <c r="BL2938" s="69"/>
      <c r="BM2938" s="69"/>
      <c r="BN2938" s="69"/>
      <c r="BO2938" s="69"/>
      <c r="BP2938" s="69"/>
      <c r="BQ2938" s="69"/>
      <c r="BR2938" s="69"/>
      <c r="BS2938" s="69"/>
      <c r="BT2938" s="69"/>
      <c r="BU2938" s="69"/>
      <c r="BV2938" s="69"/>
      <c r="BW2938" s="69"/>
      <c r="BX2938" s="69"/>
      <c r="BY2938" s="69"/>
      <c r="BZ2938" s="69"/>
      <c r="CA2938" s="69"/>
      <c r="CB2938" s="69"/>
      <c r="CC2938" s="69"/>
      <c r="CD2938" s="69"/>
      <c r="CE2938" s="69"/>
      <c r="CF2938" s="69"/>
      <c r="CG2938" s="69"/>
      <c r="CH2938" s="69"/>
      <c r="CI2938" s="69"/>
      <c r="CJ2938" s="69"/>
      <c r="CK2938" s="69"/>
      <c r="CL2938" s="69"/>
      <c r="CM2938" s="69"/>
      <c r="CN2938" s="69"/>
      <c r="CO2938" s="69"/>
      <c r="CP2938" s="69"/>
      <c r="CQ2938" s="69"/>
      <c r="CR2938" s="69"/>
      <c r="CS2938" s="69"/>
      <c r="CT2938" s="69"/>
      <c r="CU2938" s="69"/>
      <c r="CV2938" s="69"/>
      <c r="CW2938" s="69"/>
      <c r="CX2938" s="69"/>
      <c r="CY2938" s="69"/>
      <c r="CZ2938" s="69"/>
      <c r="DA2938" s="69"/>
      <c r="DB2938" s="69"/>
      <c r="DC2938" s="69"/>
      <c r="DD2938" s="69"/>
      <c r="DE2938" s="69"/>
      <c r="DF2938" s="69"/>
      <c r="DG2938" s="69"/>
      <c r="DH2938" s="69"/>
      <c r="DI2938" s="69"/>
      <c r="DJ2938" s="69"/>
      <c r="DK2938" s="69"/>
      <c r="DL2938" s="69"/>
      <c r="DM2938" s="69"/>
      <c r="DN2938" s="69"/>
      <c r="DO2938" s="69"/>
      <c r="DP2938" s="69"/>
      <c r="DQ2938" s="69"/>
      <c r="DR2938" s="69"/>
      <c r="DS2938" s="69"/>
      <c r="DT2938" s="69"/>
      <c r="DU2938" s="69"/>
      <c r="DV2938" s="69"/>
      <c r="DW2938" s="69"/>
      <c r="DX2938" s="69"/>
      <c r="DY2938" s="69"/>
      <c r="DZ2938" s="69"/>
      <c r="EA2938" s="69"/>
      <c r="EB2938" s="69"/>
      <c r="EC2938" s="69"/>
      <c r="ED2938" s="69"/>
      <c r="EE2938" s="69"/>
      <c r="EF2938" s="69"/>
      <c r="EG2938" s="69"/>
      <c r="EH2938" s="69"/>
      <c r="EI2938" s="69"/>
      <c r="EJ2938" s="69"/>
      <c r="EK2938" s="69"/>
      <c r="EL2938" s="69"/>
      <c r="EM2938" s="69"/>
      <c r="EN2938" s="69"/>
      <c r="EO2938" s="69"/>
      <c r="EP2938" s="69"/>
      <c r="EQ2938" s="69"/>
      <c r="ER2938" s="69"/>
      <c r="ES2938" s="69"/>
      <c r="ET2938" s="69"/>
      <c r="EU2938" s="69"/>
      <c r="EV2938" s="69"/>
      <c r="EW2938" s="69"/>
      <c r="EX2938" s="69"/>
      <c r="EY2938" s="69"/>
      <c r="EZ2938" s="69"/>
      <c r="FA2938" s="69"/>
      <c r="FB2938" s="69"/>
      <c r="FC2938" s="69"/>
      <c r="FD2938" s="69"/>
      <c r="FE2938" s="69"/>
      <c r="FF2938" s="69"/>
      <c r="FG2938" s="69"/>
      <c r="FH2938" s="69"/>
      <c r="FI2938" s="69"/>
      <c r="FJ2938" s="69"/>
      <c r="FK2938" s="69"/>
      <c r="FL2938" s="69"/>
      <c r="FM2938" s="69"/>
      <c r="FN2938" s="69"/>
      <c r="FO2938" s="69"/>
      <c r="FP2938" s="69"/>
      <c r="FQ2938" s="69"/>
      <c r="FR2938" s="69"/>
      <c r="FS2938" s="69"/>
      <c r="FT2938" s="69"/>
      <c r="FU2938" s="69"/>
      <c r="FV2938" s="69"/>
      <c r="FW2938" s="69"/>
      <c r="FX2938" s="69"/>
      <c r="FY2938" s="69"/>
      <c r="FZ2938" s="69"/>
      <c r="GA2938" s="69"/>
      <c r="GB2938" s="69"/>
      <c r="GC2938" s="69"/>
      <c r="GD2938" s="69"/>
      <c r="GE2938" s="69"/>
      <c r="GF2938" s="69"/>
      <c r="GG2938" s="69"/>
      <c r="GH2938" s="69"/>
      <c r="GI2938" s="69"/>
      <c r="GJ2938" s="69"/>
      <c r="GK2938" s="69"/>
      <c r="GL2938" s="69"/>
      <c r="GM2938" s="69"/>
      <c r="GN2938" s="69"/>
      <c r="GO2938" s="69"/>
      <c r="GP2938" s="69"/>
      <c r="GQ2938" s="69"/>
      <c r="GR2938" s="69"/>
      <c r="GS2938" s="69"/>
      <c r="GT2938" s="69"/>
      <c r="GU2938" s="69"/>
      <c r="GV2938" s="69"/>
      <c r="GW2938" s="69"/>
      <c r="GX2938" s="69"/>
      <c r="GY2938" s="69"/>
      <c r="GZ2938" s="69"/>
      <c r="HA2938" s="69"/>
      <c r="HB2938" s="69"/>
      <c r="HC2938" s="69"/>
      <c r="HD2938" s="69"/>
      <c r="HE2938" s="69"/>
      <c r="HF2938" s="69"/>
      <c r="HG2938" s="69"/>
      <c r="HH2938" s="69"/>
      <c r="HI2938" s="69"/>
      <c r="HJ2938" s="69"/>
      <c r="HK2938" s="69"/>
      <c r="HL2938" s="69"/>
      <c r="HM2938" s="69"/>
      <c r="HN2938" s="69"/>
      <c r="HO2938" s="69"/>
      <c r="HP2938" s="69"/>
      <c r="HQ2938" s="69"/>
      <c r="HR2938" s="69"/>
      <c r="HS2938" s="69"/>
      <c r="HT2938" s="69"/>
      <c r="HU2938" s="69"/>
      <c r="HV2938" s="69"/>
      <c r="HW2938" s="69"/>
      <c r="HX2938" s="69"/>
      <c r="HY2938" s="69"/>
      <c r="HZ2938" s="69"/>
      <c r="IA2938" s="69"/>
      <c r="IB2938" s="69"/>
      <c r="IC2938" s="69"/>
      <c r="ID2938" s="69"/>
      <c r="IE2938" s="69"/>
      <c r="IF2938" s="69"/>
      <c r="IG2938" s="69"/>
      <c r="IH2938" s="69"/>
      <c r="II2938" s="69"/>
      <c r="IJ2938" s="69"/>
      <c r="IK2938" s="69"/>
      <c r="IL2938" s="69"/>
      <c r="IM2938" s="69"/>
      <c r="IN2938" s="69"/>
    </row>
    <row r="2939" spans="1:248" s="70" customFormat="1" ht="32.1" customHeight="1" x14ac:dyDescent="0.2">
      <c r="A2939" s="25" t="s">
        <v>1886</v>
      </c>
      <c r="B2939" s="83">
        <v>52613</v>
      </c>
      <c r="C2939" s="27" t="s">
        <v>1887</v>
      </c>
      <c r="D2939" s="322">
        <v>9670</v>
      </c>
      <c r="E2939" s="69"/>
      <c r="F2939" s="69"/>
      <c r="G2939" s="69"/>
      <c r="H2939" s="69"/>
      <c r="I2939" s="69"/>
      <c r="J2939" s="69"/>
      <c r="N2939" s="69"/>
      <c r="O2939" s="69"/>
      <c r="P2939" s="69"/>
      <c r="Q2939" s="69"/>
      <c r="R2939" s="69"/>
      <c r="S2939" s="69"/>
      <c r="T2939" s="69"/>
      <c r="U2939" s="69"/>
      <c r="V2939" s="69"/>
      <c r="W2939" s="69"/>
      <c r="X2939" s="69"/>
      <c r="Y2939" s="69"/>
      <c r="Z2939" s="69"/>
      <c r="AA2939" s="69"/>
      <c r="AB2939" s="69"/>
      <c r="AC2939" s="69"/>
      <c r="AD2939" s="69"/>
      <c r="AE2939" s="69"/>
      <c r="AF2939" s="69"/>
      <c r="AG2939" s="69"/>
      <c r="AH2939" s="69"/>
      <c r="AI2939" s="69"/>
      <c r="AJ2939" s="69"/>
      <c r="AK2939" s="69"/>
      <c r="AL2939" s="69"/>
      <c r="AM2939" s="69"/>
      <c r="AN2939" s="69"/>
      <c r="AO2939" s="69"/>
      <c r="AP2939" s="69"/>
      <c r="AQ2939" s="69"/>
      <c r="AR2939" s="69"/>
      <c r="AS2939" s="69"/>
      <c r="AT2939" s="69"/>
      <c r="AU2939" s="69"/>
      <c r="AV2939" s="69"/>
      <c r="AW2939" s="69"/>
      <c r="AX2939" s="69"/>
      <c r="AY2939" s="69"/>
      <c r="AZ2939" s="69"/>
      <c r="BA2939" s="69"/>
      <c r="BB2939" s="69"/>
      <c r="BC2939" s="69"/>
      <c r="BD2939" s="69"/>
      <c r="BE2939" s="69"/>
      <c r="BF2939" s="69"/>
      <c r="BG2939" s="69"/>
      <c r="BH2939" s="69"/>
      <c r="BI2939" s="69"/>
      <c r="BJ2939" s="69"/>
      <c r="BK2939" s="69"/>
      <c r="BL2939" s="69"/>
      <c r="BM2939" s="69"/>
      <c r="BN2939" s="69"/>
      <c r="BO2939" s="69"/>
      <c r="BP2939" s="69"/>
      <c r="BQ2939" s="69"/>
      <c r="BR2939" s="69"/>
      <c r="BS2939" s="69"/>
      <c r="BT2939" s="69"/>
      <c r="BU2939" s="69"/>
      <c r="BV2939" s="69"/>
      <c r="BW2939" s="69"/>
      <c r="BX2939" s="69"/>
      <c r="BY2939" s="69"/>
      <c r="BZ2939" s="69"/>
      <c r="CA2939" s="69"/>
      <c r="CB2939" s="69"/>
      <c r="CC2939" s="69"/>
      <c r="CD2939" s="69"/>
      <c r="CE2939" s="69"/>
      <c r="CF2939" s="69"/>
      <c r="CG2939" s="69"/>
      <c r="CH2939" s="69"/>
      <c r="CI2939" s="69"/>
      <c r="CJ2939" s="69"/>
      <c r="CK2939" s="69"/>
      <c r="CL2939" s="69"/>
      <c r="CM2939" s="69"/>
      <c r="CN2939" s="69"/>
      <c r="CO2939" s="69"/>
      <c r="CP2939" s="69"/>
      <c r="CQ2939" s="69"/>
      <c r="CR2939" s="69"/>
      <c r="CS2939" s="69"/>
      <c r="CT2939" s="69"/>
      <c r="CU2939" s="69"/>
      <c r="CV2939" s="69"/>
      <c r="CW2939" s="69"/>
      <c r="CX2939" s="69"/>
      <c r="CY2939" s="69"/>
      <c r="CZ2939" s="69"/>
      <c r="DA2939" s="69"/>
      <c r="DB2939" s="69"/>
      <c r="DC2939" s="69"/>
      <c r="DD2939" s="69"/>
      <c r="DE2939" s="69"/>
      <c r="DF2939" s="69"/>
      <c r="DG2939" s="69"/>
      <c r="DH2939" s="69"/>
      <c r="DI2939" s="69"/>
      <c r="DJ2939" s="69"/>
      <c r="DK2939" s="69"/>
      <c r="DL2939" s="69"/>
      <c r="DM2939" s="69"/>
      <c r="DN2939" s="69"/>
      <c r="DO2939" s="69"/>
      <c r="DP2939" s="69"/>
      <c r="DQ2939" s="69"/>
      <c r="DR2939" s="69"/>
      <c r="DS2939" s="69"/>
      <c r="DT2939" s="69"/>
      <c r="DU2939" s="69"/>
      <c r="DV2939" s="69"/>
      <c r="DW2939" s="69"/>
      <c r="DX2939" s="69"/>
      <c r="DY2939" s="69"/>
      <c r="DZ2939" s="69"/>
      <c r="EA2939" s="69"/>
      <c r="EB2939" s="69"/>
      <c r="EC2939" s="69"/>
      <c r="ED2939" s="69"/>
      <c r="EE2939" s="69"/>
      <c r="EF2939" s="69"/>
      <c r="EG2939" s="69"/>
      <c r="EH2939" s="69"/>
      <c r="EI2939" s="69"/>
      <c r="EJ2939" s="69"/>
      <c r="EK2939" s="69"/>
      <c r="EL2939" s="69"/>
      <c r="EM2939" s="69"/>
      <c r="EN2939" s="69"/>
      <c r="EO2939" s="69"/>
      <c r="EP2939" s="69"/>
      <c r="EQ2939" s="69"/>
      <c r="ER2939" s="69"/>
      <c r="ES2939" s="69"/>
      <c r="ET2939" s="69"/>
      <c r="EU2939" s="69"/>
      <c r="EV2939" s="69"/>
      <c r="EW2939" s="69"/>
      <c r="EX2939" s="69"/>
      <c r="EY2939" s="69"/>
      <c r="EZ2939" s="69"/>
      <c r="FA2939" s="69"/>
      <c r="FB2939" s="69"/>
      <c r="FC2939" s="69"/>
      <c r="FD2939" s="69"/>
      <c r="FE2939" s="69"/>
      <c r="FF2939" s="69"/>
      <c r="FG2939" s="69"/>
      <c r="FH2939" s="69"/>
      <c r="FI2939" s="69"/>
      <c r="FJ2939" s="69"/>
      <c r="FK2939" s="69"/>
      <c r="FL2939" s="69"/>
      <c r="FM2939" s="69"/>
      <c r="FN2939" s="69"/>
      <c r="FO2939" s="69"/>
      <c r="FP2939" s="69"/>
      <c r="FQ2939" s="69"/>
      <c r="FR2939" s="69"/>
      <c r="FS2939" s="69"/>
      <c r="FT2939" s="69"/>
      <c r="FU2939" s="69"/>
      <c r="FV2939" s="69"/>
      <c r="FW2939" s="69"/>
      <c r="FX2939" s="69"/>
      <c r="FY2939" s="69"/>
      <c r="FZ2939" s="69"/>
      <c r="GA2939" s="69"/>
      <c r="GB2939" s="69"/>
      <c r="GC2939" s="69"/>
      <c r="GD2939" s="69"/>
      <c r="GE2939" s="69"/>
      <c r="GF2939" s="69"/>
      <c r="GG2939" s="69"/>
      <c r="GH2939" s="69"/>
      <c r="GI2939" s="69"/>
      <c r="GJ2939" s="69"/>
      <c r="GK2939" s="69"/>
      <c r="GL2939" s="69"/>
      <c r="GM2939" s="69"/>
      <c r="GN2939" s="69"/>
      <c r="GO2939" s="69"/>
      <c r="GP2939" s="69"/>
      <c r="GQ2939" s="69"/>
      <c r="GR2939" s="69"/>
      <c r="GS2939" s="69"/>
      <c r="GT2939" s="69"/>
      <c r="GU2939" s="69"/>
      <c r="GV2939" s="69"/>
      <c r="GW2939" s="69"/>
      <c r="GX2939" s="69"/>
      <c r="GY2939" s="69"/>
      <c r="GZ2939" s="69"/>
      <c r="HA2939" s="69"/>
      <c r="HB2939" s="69"/>
      <c r="HC2939" s="69"/>
      <c r="HD2939" s="69"/>
      <c r="HE2939" s="69"/>
      <c r="HF2939" s="69"/>
      <c r="HG2939" s="69"/>
      <c r="HH2939" s="69"/>
      <c r="HI2939" s="69"/>
      <c r="HJ2939" s="69"/>
      <c r="HK2939" s="69"/>
      <c r="HL2939" s="69"/>
      <c r="HM2939" s="69"/>
      <c r="HN2939" s="69"/>
      <c r="HO2939" s="69"/>
      <c r="HP2939" s="69"/>
      <c r="HQ2939" s="69"/>
      <c r="HR2939" s="69"/>
      <c r="HS2939" s="69"/>
      <c r="HT2939" s="69"/>
      <c r="HU2939" s="69"/>
      <c r="HV2939" s="69"/>
      <c r="HW2939" s="69"/>
      <c r="HX2939" s="69"/>
      <c r="HY2939" s="69"/>
      <c r="HZ2939" s="69"/>
      <c r="IA2939" s="69"/>
      <c r="IB2939" s="69"/>
      <c r="IC2939" s="69"/>
      <c r="ID2939" s="69"/>
      <c r="IE2939" s="69"/>
      <c r="IF2939" s="69"/>
      <c r="IG2939" s="69"/>
      <c r="IH2939" s="69"/>
      <c r="II2939" s="69"/>
      <c r="IJ2939" s="69"/>
      <c r="IK2939" s="69"/>
      <c r="IL2939" s="69"/>
      <c r="IM2939" s="69"/>
      <c r="IN2939" s="69"/>
    </row>
    <row r="2940" spans="1:248" s="70" customFormat="1" ht="20.100000000000001" customHeight="1" x14ac:dyDescent="0.2">
      <c r="A2940" s="25" t="s">
        <v>1888</v>
      </c>
      <c r="B2940" s="83">
        <v>52614</v>
      </c>
      <c r="C2940" s="27" t="s">
        <v>1889</v>
      </c>
      <c r="D2940" s="322">
        <v>5820</v>
      </c>
      <c r="E2940" s="69"/>
      <c r="F2940" s="69"/>
      <c r="G2940" s="69"/>
      <c r="H2940" s="69"/>
      <c r="I2940" s="69"/>
      <c r="J2940" s="69"/>
      <c r="N2940" s="69"/>
      <c r="O2940" s="69"/>
      <c r="P2940" s="69"/>
      <c r="Q2940" s="69"/>
      <c r="R2940" s="69"/>
      <c r="S2940" s="69"/>
      <c r="T2940" s="69"/>
      <c r="U2940" s="69"/>
      <c r="V2940" s="69"/>
      <c r="W2940" s="69"/>
      <c r="X2940" s="69"/>
      <c r="Y2940" s="69"/>
      <c r="Z2940" s="69"/>
      <c r="AA2940" s="69"/>
      <c r="AB2940" s="69"/>
      <c r="AC2940" s="69"/>
      <c r="AD2940" s="69"/>
      <c r="AE2940" s="69"/>
      <c r="AF2940" s="69"/>
      <c r="AG2940" s="69"/>
      <c r="AH2940" s="69"/>
      <c r="AI2940" s="69"/>
      <c r="AJ2940" s="69"/>
      <c r="AK2940" s="69"/>
      <c r="AL2940" s="69"/>
      <c r="AM2940" s="69"/>
      <c r="AN2940" s="69"/>
      <c r="AO2940" s="69"/>
      <c r="AP2940" s="69"/>
      <c r="AQ2940" s="69"/>
      <c r="AR2940" s="69"/>
      <c r="AS2940" s="69"/>
      <c r="AT2940" s="69"/>
      <c r="AU2940" s="69"/>
      <c r="AV2940" s="69"/>
      <c r="AW2940" s="69"/>
      <c r="AX2940" s="69"/>
      <c r="AY2940" s="69"/>
      <c r="AZ2940" s="69"/>
      <c r="BA2940" s="69"/>
      <c r="BB2940" s="69"/>
      <c r="BC2940" s="69"/>
      <c r="BD2940" s="69"/>
      <c r="BE2940" s="69"/>
      <c r="BF2940" s="69"/>
      <c r="BG2940" s="69"/>
      <c r="BH2940" s="69"/>
      <c r="BI2940" s="69"/>
      <c r="BJ2940" s="69"/>
      <c r="BK2940" s="69"/>
      <c r="BL2940" s="69"/>
      <c r="BM2940" s="69"/>
      <c r="BN2940" s="69"/>
      <c r="BO2940" s="69"/>
      <c r="BP2940" s="69"/>
      <c r="BQ2940" s="69"/>
      <c r="BR2940" s="69"/>
      <c r="BS2940" s="69"/>
      <c r="BT2940" s="69"/>
      <c r="BU2940" s="69"/>
      <c r="BV2940" s="69"/>
      <c r="BW2940" s="69"/>
      <c r="BX2940" s="69"/>
      <c r="BY2940" s="69"/>
      <c r="BZ2940" s="69"/>
      <c r="CA2940" s="69"/>
      <c r="CB2940" s="69"/>
      <c r="CC2940" s="69"/>
      <c r="CD2940" s="69"/>
      <c r="CE2940" s="69"/>
      <c r="CF2940" s="69"/>
      <c r="CG2940" s="69"/>
      <c r="CH2940" s="69"/>
      <c r="CI2940" s="69"/>
      <c r="CJ2940" s="69"/>
      <c r="CK2940" s="69"/>
      <c r="CL2940" s="69"/>
      <c r="CM2940" s="69"/>
      <c r="CN2940" s="69"/>
      <c r="CO2940" s="69"/>
      <c r="CP2940" s="69"/>
      <c r="CQ2940" s="69"/>
      <c r="CR2940" s="69"/>
      <c r="CS2940" s="69"/>
      <c r="CT2940" s="69"/>
      <c r="CU2940" s="69"/>
      <c r="CV2940" s="69"/>
      <c r="CW2940" s="69"/>
      <c r="CX2940" s="69"/>
      <c r="CY2940" s="69"/>
      <c r="CZ2940" s="69"/>
      <c r="DA2940" s="69"/>
      <c r="DB2940" s="69"/>
      <c r="DC2940" s="69"/>
      <c r="DD2940" s="69"/>
      <c r="DE2940" s="69"/>
      <c r="DF2940" s="69"/>
      <c r="DG2940" s="69"/>
      <c r="DH2940" s="69"/>
      <c r="DI2940" s="69"/>
      <c r="DJ2940" s="69"/>
      <c r="DK2940" s="69"/>
      <c r="DL2940" s="69"/>
      <c r="DM2940" s="69"/>
      <c r="DN2940" s="69"/>
      <c r="DO2940" s="69"/>
      <c r="DP2940" s="69"/>
      <c r="DQ2940" s="69"/>
      <c r="DR2940" s="69"/>
      <c r="DS2940" s="69"/>
      <c r="DT2940" s="69"/>
      <c r="DU2940" s="69"/>
      <c r="DV2940" s="69"/>
      <c r="DW2940" s="69"/>
      <c r="DX2940" s="69"/>
      <c r="DY2940" s="69"/>
      <c r="DZ2940" s="69"/>
      <c r="EA2940" s="69"/>
      <c r="EB2940" s="69"/>
      <c r="EC2940" s="69"/>
      <c r="ED2940" s="69"/>
      <c r="EE2940" s="69"/>
      <c r="EF2940" s="69"/>
      <c r="EG2940" s="69"/>
      <c r="EH2940" s="69"/>
      <c r="EI2940" s="69"/>
      <c r="EJ2940" s="69"/>
      <c r="EK2940" s="69"/>
      <c r="EL2940" s="69"/>
      <c r="EM2940" s="69"/>
      <c r="EN2940" s="69"/>
      <c r="EO2940" s="69"/>
      <c r="EP2940" s="69"/>
      <c r="EQ2940" s="69"/>
      <c r="ER2940" s="69"/>
      <c r="ES2940" s="69"/>
      <c r="ET2940" s="69"/>
      <c r="EU2940" s="69"/>
      <c r="EV2940" s="69"/>
      <c r="EW2940" s="69"/>
      <c r="EX2940" s="69"/>
      <c r="EY2940" s="69"/>
      <c r="EZ2940" s="69"/>
      <c r="FA2940" s="69"/>
      <c r="FB2940" s="69"/>
      <c r="FC2940" s="69"/>
      <c r="FD2940" s="69"/>
      <c r="FE2940" s="69"/>
      <c r="FF2940" s="69"/>
      <c r="FG2940" s="69"/>
      <c r="FH2940" s="69"/>
      <c r="FI2940" s="69"/>
      <c r="FJ2940" s="69"/>
      <c r="FK2940" s="69"/>
      <c r="FL2940" s="69"/>
      <c r="FM2940" s="69"/>
      <c r="FN2940" s="69"/>
      <c r="FO2940" s="69"/>
      <c r="FP2940" s="69"/>
      <c r="FQ2940" s="69"/>
      <c r="FR2940" s="69"/>
      <c r="FS2940" s="69"/>
      <c r="FT2940" s="69"/>
      <c r="FU2940" s="69"/>
      <c r="FV2940" s="69"/>
      <c r="FW2940" s="69"/>
      <c r="FX2940" s="69"/>
      <c r="FY2940" s="69"/>
      <c r="FZ2940" s="69"/>
      <c r="GA2940" s="69"/>
      <c r="GB2940" s="69"/>
      <c r="GC2940" s="69"/>
      <c r="GD2940" s="69"/>
      <c r="GE2940" s="69"/>
      <c r="GF2940" s="69"/>
      <c r="GG2940" s="69"/>
      <c r="GH2940" s="69"/>
      <c r="GI2940" s="69"/>
      <c r="GJ2940" s="69"/>
      <c r="GK2940" s="69"/>
      <c r="GL2940" s="69"/>
      <c r="GM2940" s="69"/>
      <c r="GN2940" s="69"/>
      <c r="GO2940" s="69"/>
      <c r="GP2940" s="69"/>
      <c r="GQ2940" s="69"/>
      <c r="GR2940" s="69"/>
      <c r="GS2940" s="69"/>
      <c r="GT2940" s="69"/>
      <c r="GU2940" s="69"/>
      <c r="GV2940" s="69"/>
      <c r="GW2940" s="69"/>
      <c r="GX2940" s="69"/>
      <c r="GY2940" s="69"/>
      <c r="GZ2940" s="69"/>
      <c r="HA2940" s="69"/>
      <c r="HB2940" s="69"/>
      <c r="HC2940" s="69"/>
      <c r="HD2940" s="69"/>
      <c r="HE2940" s="69"/>
      <c r="HF2940" s="69"/>
      <c r="HG2940" s="69"/>
      <c r="HH2940" s="69"/>
      <c r="HI2940" s="69"/>
      <c r="HJ2940" s="69"/>
      <c r="HK2940" s="69"/>
      <c r="HL2940" s="69"/>
      <c r="HM2940" s="69"/>
      <c r="HN2940" s="69"/>
      <c r="HO2940" s="69"/>
      <c r="HP2940" s="69"/>
      <c r="HQ2940" s="69"/>
      <c r="HR2940" s="69"/>
      <c r="HS2940" s="69"/>
      <c r="HT2940" s="69"/>
      <c r="HU2940" s="69"/>
      <c r="HV2940" s="69"/>
      <c r="HW2940" s="69"/>
      <c r="HX2940" s="69"/>
      <c r="HY2940" s="69"/>
      <c r="HZ2940" s="69"/>
      <c r="IA2940" s="69"/>
      <c r="IB2940" s="69"/>
      <c r="IC2940" s="69"/>
      <c r="ID2940" s="69"/>
      <c r="IE2940" s="69"/>
      <c r="IF2940" s="69"/>
      <c r="IG2940" s="69"/>
      <c r="IH2940" s="69"/>
      <c r="II2940" s="69"/>
      <c r="IJ2940" s="69"/>
      <c r="IK2940" s="69"/>
      <c r="IL2940" s="69"/>
      <c r="IM2940" s="69"/>
      <c r="IN2940" s="69"/>
    </row>
    <row r="2941" spans="1:248" s="70" customFormat="1" ht="15.95" customHeight="1" x14ac:dyDescent="0.2">
      <c r="A2941" s="25" t="s">
        <v>1890</v>
      </c>
      <c r="B2941" s="83">
        <v>52615</v>
      </c>
      <c r="C2941" s="27" t="s">
        <v>4923</v>
      </c>
      <c r="D2941" s="322">
        <v>8500</v>
      </c>
      <c r="E2941" s="69"/>
      <c r="F2941" s="69"/>
      <c r="G2941" s="69"/>
      <c r="H2941" s="69"/>
      <c r="I2941" s="69"/>
      <c r="J2941" s="69"/>
      <c r="N2941" s="69"/>
      <c r="O2941" s="69"/>
      <c r="P2941" s="69"/>
      <c r="Q2941" s="69"/>
      <c r="R2941" s="69"/>
      <c r="S2941" s="69"/>
      <c r="T2941" s="69"/>
      <c r="U2941" s="69"/>
      <c r="V2941" s="69"/>
      <c r="W2941" s="69"/>
      <c r="X2941" s="69"/>
      <c r="Y2941" s="69"/>
      <c r="Z2941" s="69"/>
      <c r="AA2941" s="69"/>
      <c r="AB2941" s="69"/>
      <c r="AC2941" s="69"/>
      <c r="AD2941" s="69"/>
      <c r="AE2941" s="69"/>
      <c r="AF2941" s="69"/>
      <c r="AG2941" s="69"/>
      <c r="AH2941" s="69"/>
      <c r="AI2941" s="69"/>
      <c r="AJ2941" s="69"/>
      <c r="AK2941" s="69"/>
      <c r="AL2941" s="69"/>
      <c r="AM2941" s="69"/>
      <c r="AN2941" s="69"/>
      <c r="AO2941" s="69"/>
      <c r="AP2941" s="69"/>
      <c r="AQ2941" s="69"/>
      <c r="AR2941" s="69"/>
      <c r="AS2941" s="69"/>
      <c r="AT2941" s="69"/>
      <c r="AU2941" s="69"/>
      <c r="AV2941" s="69"/>
      <c r="AW2941" s="69"/>
      <c r="AX2941" s="69"/>
      <c r="AY2941" s="69"/>
      <c r="AZ2941" s="69"/>
      <c r="BA2941" s="69"/>
      <c r="BB2941" s="69"/>
      <c r="BC2941" s="69"/>
      <c r="BD2941" s="69"/>
      <c r="BE2941" s="69"/>
      <c r="BF2941" s="69"/>
      <c r="BG2941" s="69"/>
      <c r="BH2941" s="69"/>
      <c r="BI2941" s="69"/>
      <c r="BJ2941" s="69"/>
      <c r="BK2941" s="69"/>
      <c r="BL2941" s="69"/>
      <c r="BM2941" s="69"/>
      <c r="BN2941" s="69"/>
      <c r="BO2941" s="69"/>
      <c r="BP2941" s="69"/>
      <c r="BQ2941" s="69"/>
      <c r="BR2941" s="69"/>
      <c r="BS2941" s="69"/>
      <c r="BT2941" s="69"/>
      <c r="BU2941" s="69"/>
      <c r="BV2941" s="69"/>
      <c r="BW2941" s="69"/>
      <c r="BX2941" s="69"/>
      <c r="BY2941" s="69"/>
      <c r="BZ2941" s="69"/>
      <c r="CA2941" s="69"/>
      <c r="CB2941" s="69"/>
      <c r="CC2941" s="69"/>
      <c r="CD2941" s="69"/>
      <c r="CE2941" s="69"/>
      <c r="CF2941" s="69"/>
      <c r="CG2941" s="69"/>
      <c r="CH2941" s="69"/>
      <c r="CI2941" s="69"/>
      <c r="CJ2941" s="69"/>
      <c r="CK2941" s="69"/>
      <c r="CL2941" s="69"/>
      <c r="CM2941" s="69"/>
      <c r="CN2941" s="69"/>
      <c r="CO2941" s="69"/>
      <c r="CP2941" s="69"/>
      <c r="CQ2941" s="69"/>
      <c r="CR2941" s="69"/>
      <c r="CS2941" s="69"/>
      <c r="CT2941" s="69"/>
      <c r="CU2941" s="69"/>
      <c r="CV2941" s="69"/>
      <c r="CW2941" s="69"/>
      <c r="CX2941" s="69"/>
      <c r="CY2941" s="69"/>
      <c r="CZ2941" s="69"/>
      <c r="DA2941" s="69"/>
      <c r="DB2941" s="69"/>
      <c r="DC2941" s="69"/>
      <c r="DD2941" s="69"/>
      <c r="DE2941" s="69"/>
      <c r="DF2941" s="69"/>
      <c r="DG2941" s="69"/>
      <c r="DH2941" s="69"/>
      <c r="DI2941" s="69"/>
      <c r="DJ2941" s="69"/>
      <c r="DK2941" s="69"/>
      <c r="DL2941" s="69"/>
      <c r="DM2941" s="69"/>
      <c r="DN2941" s="69"/>
      <c r="DO2941" s="69"/>
      <c r="DP2941" s="69"/>
      <c r="DQ2941" s="69"/>
      <c r="DR2941" s="69"/>
      <c r="DS2941" s="69"/>
      <c r="DT2941" s="69"/>
      <c r="DU2941" s="69"/>
      <c r="DV2941" s="69"/>
      <c r="DW2941" s="69"/>
      <c r="DX2941" s="69"/>
      <c r="DY2941" s="69"/>
      <c r="DZ2941" s="69"/>
      <c r="EA2941" s="69"/>
      <c r="EB2941" s="69"/>
      <c r="EC2941" s="69"/>
      <c r="ED2941" s="69"/>
      <c r="EE2941" s="69"/>
      <c r="EF2941" s="69"/>
      <c r="EG2941" s="69"/>
      <c r="EH2941" s="69"/>
      <c r="EI2941" s="69"/>
      <c r="EJ2941" s="69"/>
      <c r="EK2941" s="69"/>
      <c r="EL2941" s="69"/>
      <c r="EM2941" s="69"/>
      <c r="EN2941" s="69"/>
      <c r="EO2941" s="69"/>
      <c r="EP2941" s="69"/>
      <c r="EQ2941" s="69"/>
      <c r="ER2941" s="69"/>
      <c r="ES2941" s="69"/>
      <c r="ET2941" s="69"/>
      <c r="EU2941" s="69"/>
      <c r="EV2941" s="69"/>
      <c r="EW2941" s="69"/>
      <c r="EX2941" s="69"/>
      <c r="EY2941" s="69"/>
      <c r="EZ2941" s="69"/>
      <c r="FA2941" s="69"/>
      <c r="FB2941" s="69"/>
      <c r="FC2941" s="69"/>
      <c r="FD2941" s="69"/>
      <c r="FE2941" s="69"/>
      <c r="FF2941" s="69"/>
      <c r="FG2941" s="69"/>
      <c r="FH2941" s="69"/>
      <c r="FI2941" s="69"/>
      <c r="FJ2941" s="69"/>
      <c r="FK2941" s="69"/>
      <c r="FL2941" s="69"/>
      <c r="FM2941" s="69"/>
      <c r="FN2941" s="69"/>
      <c r="FO2941" s="69"/>
      <c r="FP2941" s="69"/>
      <c r="FQ2941" s="69"/>
      <c r="FR2941" s="69"/>
      <c r="FS2941" s="69"/>
      <c r="FT2941" s="69"/>
      <c r="FU2941" s="69"/>
      <c r="FV2941" s="69"/>
      <c r="FW2941" s="69"/>
      <c r="FX2941" s="69"/>
      <c r="FY2941" s="69"/>
      <c r="FZ2941" s="69"/>
      <c r="GA2941" s="69"/>
      <c r="GB2941" s="69"/>
      <c r="GC2941" s="69"/>
      <c r="GD2941" s="69"/>
      <c r="GE2941" s="69"/>
      <c r="GF2941" s="69"/>
      <c r="GG2941" s="69"/>
      <c r="GH2941" s="69"/>
      <c r="GI2941" s="69"/>
      <c r="GJ2941" s="69"/>
      <c r="GK2941" s="69"/>
      <c r="GL2941" s="69"/>
      <c r="GM2941" s="69"/>
      <c r="GN2941" s="69"/>
      <c r="GO2941" s="69"/>
      <c r="GP2941" s="69"/>
      <c r="GQ2941" s="69"/>
      <c r="GR2941" s="69"/>
      <c r="GS2941" s="69"/>
      <c r="GT2941" s="69"/>
      <c r="GU2941" s="69"/>
      <c r="GV2941" s="69"/>
      <c r="GW2941" s="69"/>
      <c r="GX2941" s="69"/>
      <c r="GY2941" s="69"/>
      <c r="GZ2941" s="69"/>
      <c r="HA2941" s="69"/>
      <c r="HB2941" s="69"/>
      <c r="HC2941" s="69"/>
      <c r="HD2941" s="69"/>
      <c r="HE2941" s="69"/>
      <c r="HF2941" s="69"/>
      <c r="HG2941" s="69"/>
      <c r="HH2941" s="69"/>
      <c r="HI2941" s="69"/>
      <c r="HJ2941" s="69"/>
      <c r="HK2941" s="69"/>
      <c r="HL2941" s="69"/>
      <c r="HM2941" s="69"/>
      <c r="HN2941" s="69"/>
      <c r="HO2941" s="69"/>
      <c r="HP2941" s="69"/>
      <c r="HQ2941" s="69"/>
      <c r="HR2941" s="69"/>
      <c r="HS2941" s="69"/>
      <c r="HT2941" s="69"/>
      <c r="HU2941" s="69"/>
      <c r="HV2941" s="69"/>
      <c r="HW2941" s="69"/>
      <c r="HX2941" s="69"/>
      <c r="HY2941" s="69"/>
      <c r="HZ2941" s="69"/>
      <c r="IA2941" s="69"/>
      <c r="IB2941" s="69"/>
      <c r="IC2941" s="69"/>
      <c r="ID2941" s="69"/>
      <c r="IE2941" s="69"/>
      <c r="IF2941" s="69"/>
      <c r="IG2941" s="69"/>
      <c r="IH2941" s="69"/>
      <c r="II2941" s="69"/>
      <c r="IJ2941" s="69"/>
      <c r="IK2941" s="69"/>
      <c r="IL2941" s="69"/>
      <c r="IM2941" s="69"/>
      <c r="IN2941" s="69"/>
    </row>
    <row r="2942" spans="1:248" s="70" customFormat="1" ht="15.95" customHeight="1" x14ac:dyDescent="0.2">
      <c r="A2942" s="25" t="s">
        <v>1891</v>
      </c>
      <c r="B2942" s="83">
        <v>52616</v>
      </c>
      <c r="C2942" s="27" t="s">
        <v>1892</v>
      </c>
      <c r="D2942" s="322">
        <v>8500</v>
      </c>
      <c r="E2942" s="69"/>
      <c r="F2942" s="69"/>
      <c r="G2942" s="69"/>
      <c r="H2942" s="69"/>
      <c r="I2942" s="69"/>
      <c r="J2942" s="69"/>
      <c r="N2942" s="69"/>
      <c r="O2942" s="69"/>
      <c r="P2942" s="69"/>
      <c r="Q2942" s="69"/>
      <c r="R2942" s="69"/>
      <c r="S2942" s="69"/>
      <c r="T2942" s="69"/>
      <c r="U2942" s="69"/>
      <c r="V2942" s="69"/>
      <c r="W2942" s="69"/>
      <c r="X2942" s="69"/>
      <c r="Y2942" s="69"/>
      <c r="Z2942" s="69"/>
      <c r="AA2942" s="69"/>
      <c r="AB2942" s="69"/>
      <c r="AC2942" s="69"/>
      <c r="AD2942" s="69"/>
      <c r="AE2942" s="69"/>
      <c r="AF2942" s="69"/>
      <c r="AG2942" s="69"/>
      <c r="AH2942" s="69"/>
      <c r="AI2942" s="69"/>
      <c r="AJ2942" s="69"/>
      <c r="AK2942" s="69"/>
      <c r="AL2942" s="69"/>
      <c r="AM2942" s="69"/>
      <c r="AN2942" s="69"/>
      <c r="AO2942" s="69"/>
      <c r="AP2942" s="69"/>
      <c r="AQ2942" s="69"/>
      <c r="AR2942" s="69"/>
      <c r="AS2942" s="69"/>
      <c r="AT2942" s="69"/>
      <c r="AU2942" s="69"/>
      <c r="AV2942" s="69"/>
      <c r="AW2942" s="69"/>
      <c r="AX2942" s="69"/>
      <c r="AY2942" s="69"/>
      <c r="AZ2942" s="69"/>
      <c r="BA2942" s="69"/>
      <c r="BB2942" s="69"/>
      <c r="BC2942" s="69"/>
      <c r="BD2942" s="69"/>
      <c r="BE2942" s="69"/>
      <c r="BF2942" s="69"/>
      <c r="BG2942" s="69"/>
      <c r="BH2942" s="69"/>
      <c r="BI2942" s="69"/>
      <c r="BJ2942" s="69"/>
      <c r="BK2942" s="69"/>
      <c r="BL2942" s="69"/>
      <c r="BM2942" s="69"/>
      <c r="BN2942" s="69"/>
      <c r="BO2942" s="69"/>
      <c r="BP2942" s="69"/>
      <c r="BQ2942" s="69"/>
      <c r="BR2942" s="69"/>
      <c r="BS2942" s="69"/>
      <c r="BT2942" s="69"/>
      <c r="BU2942" s="69"/>
      <c r="BV2942" s="69"/>
      <c r="BW2942" s="69"/>
      <c r="BX2942" s="69"/>
      <c r="BY2942" s="69"/>
      <c r="BZ2942" s="69"/>
      <c r="CA2942" s="69"/>
      <c r="CB2942" s="69"/>
      <c r="CC2942" s="69"/>
      <c r="CD2942" s="69"/>
      <c r="CE2942" s="69"/>
      <c r="CF2942" s="69"/>
      <c r="CG2942" s="69"/>
      <c r="CH2942" s="69"/>
      <c r="CI2942" s="69"/>
      <c r="CJ2942" s="69"/>
      <c r="CK2942" s="69"/>
      <c r="CL2942" s="69"/>
      <c r="CM2942" s="69"/>
      <c r="CN2942" s="69"/>
      <c r="CO2942" s="69"/>
      <c r="CP2942" s="69"/>
      <c r="CQ2942" s="69"/>
      <c r="CR2942" s="69"/>
      <c r="CS2942" s="69"/>
      <c r="CT2942" s="69"/>
      <c r="CU2942" s="69"/>
      <c r="CV2942" s="69"/>
      <c r="CW2942" s="69"/>
      <c r="CX2942" s="69"/>
      <c r="CY2942" s="69"/>
      <c r="CZ2942" s="69"/>
      <c r="DA2942" s="69"/>
      <c r="DB2942" s="69"/>
      <c r="DC2942" s="69"/>
      <c r="DD2942" s="69"/>
      <c r="DE2942" s="69"/>
      <c r="DF2942" s="69"/>
      <c r="DG2942" s="69"/>
      <c r="DH2942" s="69"/>
      <c r="DI2942" s="69"/>
      <c r="DJ2942" s="69"/>
      <c r="DK2942" s="69"/>
      <c r="DL2942" s="69"/>
      <c r="DM2942" s="69"/>
      <c r="DN2942" s="69"/>
      <c r="DO2942" s="69"/>
      <c r="DP2942" s="69"/>
      <c r="DQ2942" s="69"/>
      <c r="DR2942" s="69"/>
      <c r="DS2942" s="69"/>
      <c r="DT2942" s="69"/>
      <c r="DU2942" s="69"/>
      <c r="DV2942" s="69"/>
      <c r="DW2942" s="69"/>
      <c r="DX2942" s="69"/>
      <c r="DY2942" s="69"/>
      <c r="DZ2942" s="69"/>
      <c r="EA2942" s="69"/>
      <c r="EB2942" s="69"/>
      <c r="EC2942" s="69"/>
      <c r="ED2942" s="69"/>
      <c r="EE2942" s="69"/>
      <c r="EF2942" s="69"/>
      <c r="EG2942" s="69"/>
      <c r="EH2942" s="69"/>
      <c r="EI2942" s="69"/>
      <c r="EJ2942" s="69"/>
      <c r="EK2942" s="69"/>
      <c r="EL2942" s="69"/>
      <c r="EM2942" s="69"/>
      <c r="EN2942" s="69"/>
      <c r="EO2942" s="69"/>
      <c r="EP2942" s="69"/>
      <c r="EQ2942" s="69"/>
      <c r="ER2942" s="69"/>
      <c r="ES2942" s="69"/>
      <c r="ET2942" s="69"/>
      <c r="EU2942" s="69"/>
      <c r="EV2942" s="69"/>
      <c r="EW2942" s="69"/>
      <c r="EX2942" s="69"/>
      <c r="EY2942" s="69"/>
      <c r="EZ2942" s="69"/>
      <c r="FA2942" s="69"/>
      <c r="FB2942" s="69"/>
      <c r="FC2942" s="69"/>
      <c r="FD2942" s="69"/>
      <c r="FE2942" s="69"/>
      <c r="FF2942" s="69"/>
      <c r="FG2942" s="69"/>
      <c r="FH2942" s="69"/>
      <c r="FI2942" s="69"/>
      <c r="FJ2942" s="69"/>
      <c r="FK2942" s="69"/>
      <c r="FL2942" s="69"/>
      <c r="FM2942" s="69"/>
      <c r="FN2942" s="69"/>
      <c r="FO2942" s="69"/>
      <c r="FP2942" s="69"/>
      <c r="FQ2942" s="69"/>
      <c r="FR2942" s="69"/>
      <c r="FS2942" s="69"/>
      <c r="FT2942" s="69"/>
      <c r="FU2942" s="69"/>
      <c r="FV2942" s="69"/>
      <c r="FW2942" s="69"/>
      <c r="FX2942" s="69"/>
      <c r="FY2942" s="69"/>
      <c r="FZ2942" s="69"/>
      <c r="GA2942" s="69"/>
      <c r="GB2942" s="69"/>
      <c r="GC2942" s="69"/>
      <c r="GD2942" s="69"/>
      <c r="GE2942" s="69"/>
      <c r="GF2942" s="69"/>
      <c r="GG2942" s="69"/>
      <c r="GH2942" s="69"/>
      <c r="GI2942" s="69"/>
      <c r="GJ2942" s="69"/>
      <c r="GK2942" s="69"/>
      <c r="GL2942" s="69"/>
      <c r="GM2942" s="69"/>
      <c r="GN2942" s="69"/>
      <c r="GO2942" s="69"/>
      <c r="GP2942" s="69"/>
      <c r="GQ2942" s="69"/>
      <c r="GR2942" s="69"/>
      <c r="GS2942" s="69"/>
      <c r="GT2942" s="69"/>
      <c r="GU2942" s="69"/>
      <c r="GV2942" s="69"/>
      <c r="GW2942" s="69"/>
      <c r="GX2942" s="69"/>
      <c r="GY2942" s="69"/>
      <c r="GZ2942" s="69"/>
      <c r="HA2942" s="69"/>
      <c r="HB2942" s="69"/>
      <c r="HC2942" s="69"/>
      <c r="HD2942" s="69"/>
      <c r="HE2942" s="69"/>
      <c r="HF2942" s="69"/>
      <c r="HG2942" s="69"/>
      <c r="HH2942" s="69"/>
      <c r="HI2942" s="69"/>
      <c r="HJ2942" s="69"/>
      <c r="HK2942" s="69"/>
      <c r="HL2942" s="69"/>
      <c r="HM2942" s="69"/>
      <c r="HN2942" s="69"/>
      <c r="HO2942" s="69"/>
      <c r="HP2942" s="69"/>
      <c r="HQ2942" s="69"/>
      <c r="HR2942" s="69"/>
      <c r="HS2942" s="69"/>
      <c r="HT2942" s="69"/>
      <c r="HU2942" s="69"/>
      <c r="HV2942" s="69"/>
      <c r="HW2942" s="69"/>
      <c r="HX2942" s="69"/>
      <c r="HY2942" s="69"/>
      <c r="HZ2942" s="69"/>
      <c r="IA2942" s="69"/>
      <c r="IB2942" s="69"/>
      <c r="IC2942" s="69"/>
      <c r="ID2942" s="69"/>
      <c r="IE2942" s="69"/>
      <c r="IF2942" s="69"/>
      <c r="IG2942" s="69"/>
      <c r="IH2942" s="69"/>
      <c r="II2942" s="69"/>
      <c r="IJ2942" s="69"/>
      <c r="IK2942" s="69"/>
      <c r="IL2942" s="69"/>
      <c r="IM2942" s="69"/>
      <c r="IN2942" s="69"/>
    </row>
    <row r="2943" spans="1:248" s="70" customFormat="1" ht="15.95" customHeight="1" x14ac:dyDescent="0.2">
      <c r="A2943" s="25" t="s">
        <v>1893</v>
      </c>
      <c r="B2943" s="83">
        <v>52617</v>
      </c>
      <c r="C2943" s="27" t="s">
        <v>1894</v>
      </c>
      <c r="D2943" s="322">
        <v>15000</v>
      </c>
      <c r="E2943" s="69"/>
      <c r="F2943" s="69"/>
      <c r="G2943" s="69"/>
      <c r="H2943" s="69"/>
      <c r="I2943" s="69"/>
      <c r="J2943" s="69"/>
      <c r="N2943" s="69"/>
      <c r="O2943" s="69"/>
      <c r="P2943" s="69"/>
      <c r="Q2943" s="69"/>
      <c r="R2943" s="69"/>
      <c r="S2943" s="69"/>
      <c r="T2943" s="69"/>
      <c r="U2943" s="69"/>
      <c r="V2943" s="69"/>
      <c r="W2943" s="69"/>
      <c r="X2943" s="69"/>
      <c r="Y2943" s="69"/>
      <c r="Z2943" s="69"/>
      <c r="AA2943" s="69"/>
      <c r="AB2943" s="69"/>
      <c r="AC2943" s="69"/>
      <c r="AD2943" s="69"/>
      <c r="AE2943" s="69"/>
      <c r="AF2943" s="69"/>
      <c r="AG2943" s="69"/>
      <c r="AH2943" s="69"/>
      <c r="AI2943" s="69"/>
      <c r="AJ2943" s="69"/>
      <c r="AK2943" s="69"/>
      <c r="AL2943" s="69"/>
      <c r="AM2943" s="69"/>
      <c r="AN2943" s="69"/>
      <c r="AO2943" s="69"/>
      <c r="AP2943" s="69"/>
      <c r="AQ2943" s="69"/>
      <c r="AR2943" s="69"/>
      <c r="AS2943" s="69"/>
      <c r="AT2943" s="69"/>
      <c r="AU2943" s="69"/>
      <c r="AV2943" s="69"/>
      <c r="AW2943" s="69"/>
      <c r="AX2943" s="69"/>
      <c r="AY2943" s="69"/>
      <c r="AZ2943" s="69"/>
      <c r="BA2943" s="69"/>
      <c r="BB2943" s="69"/>
      <c r="BC2943" s="69"/>
      <c r="BD2943" s="69"/>
      <c r="BE2943" s="69"/>
      <c r="BF2943" s="69"/>
      <c r="BG2943" s="69"/>
      <c r="BH2943" s="69"/>
      <c r="BI2943" s="69"/>
      <c r="BJ2943" s="69"/>
      <c r="BK2943" s="69"/>
      <c r="BL2943" s="69"/>
      <c r="BM2943" s="69"/>
      <c r="BN2943" s="69"/>
      <c r="BO2943" s="69"/>
      <c r="BP2943" s="69"/>
      <c r="BQ2943" s="69"/>
      <c r="BR2943" s="69"/>
      <c r="BS2943" s="69"/>
      <c r="BT2943" s="69"/>
      <c r="BU2943" s="69"/>
      <c r="BV2943" s="69"/>
      <c r="BW2943" s="69"/>
      <c r="BX2943" s="69"/>
      <c r="BY2943" s="69"/>
      <c r="BZ2943" s="69"/>
      <c r="CA2943" s="69"/>
      <c r="CB2943" s="69"/>
      <c r="CC2943" s="69"/>
      <c r="CD2943" s="69"/>
      <c r="CE2943" s="69"/>
      <c r="CF2943" s="69"/>
      <c r="CG2943" s="69"/>
      <c r="CH2943" s="69"/>
      <c r="CI2943" s="69"/>
      <c r="CJ2943" s="69"/>
      <c r="CK2943" s="69"/>
      <c r="CL2943" s="69"/>
      <c r="CM2943" s="69"/>
      <c r="CN2943" s="69"/>
      <c r="CO2943" s="69"/>
      <c r="CP2943" s="69"/>
      <c r="CQ2943" s="69"/>
      <c r="CR2943" s="69"/>
      <c r="CS2943" s="69"/>
      <c r="CT2943" s="69"/>
      <c r="CU2943" s="69"/>
      <c r="CV2943" s="69"/>
      <c r="CW2943" s="69"/>
      <c r="CX2943" s="69"/>
      <c r="CY2943" s="69"/>
      <c r="CZ2943" s="69"/>
      <c r="DA2943" s="69"/>
      <c r="DB2943" s="69"/>
      <c r="DC2943" s="69"/>
      <c r="DD2943" s="69"/>
      <c r="DE2943" s="69"/>
      <c r="DF2943" s="69"/>
      <c r="DG2943" s="69"/>
      <c r="DH2943" s="69"/>
      <c r="DI2943" s="69"/>
      <c r="DJ2943" s="69"/>
      <c r="DK2943" s="69"/>
      <c r="DL2943" s="69"/>
      <c r="DM2943" s="69"/>
      <c r="DN2943" s="69"/>
      <c r="DO2943" s="69"/>
      <c r="DP2943" s="69"/>
      <c r="DQ2943" s="69"/>
      <c r="DR2943" s="69"/>
      <c r="DS2943" s="69"/>
      <c r="DT2943" s="69"/>
      <c r="DU2943" s="69"/>
      <c r="DV2943" s="69"/>
      <c r="DW2943" s="69"/>
      <c r="DX2943" s="69"/>
      <c r="DY2943" s="69"/>
      <c r="DZ2943" s="69"/>
      <c r="EA2943" s="69"/>
      <c r="EB2943" s="69"/>
      <c r="EC2943" s="69"/>
      <c r="ED2943" s="69"/>
      <c r="EE2943" s="69"/>
      <c r="EF2943" s="69"/>
      <c r="EG2943" s="69"/>
      <c r="EH2943" s="69"/>
      <c r="EI2943" s="69"/>
      <c r="EJ2943" s="69"/>
      <c r="EK2943" s="69"/>
      <c r="EL2943" s="69"/>
      <c r="EM2943" s="69"/>
      <c r="EN2943" s="69"/>
      <c r="EO2943" s="69"/>
      <c r="EP2943" s="69"/>
      <c r="EQ2943" s="69"/>
      <c r="ER2943" s="69"/>
      <c r="ES2943" s="69"/>
      <c r="ET2943" s="69"/>
      <c r="EU2943" s="69"/>
      <c r="EV2943" s="69"/>
      <c r="EW2943" s="69"/>
      <c r="EX2943" s="69"/>
      <c r="EY2943" s="69"/>
      <c r="EZ2943" s="69"/>
      <c r="FA2943" s="69"/>
      <c r="FB2943" s="69"/>
      <c r="FC2943" s="69"/>
      <c r="FD2943" s="69"/>
      <c r="FE2943" s="69"/>
      <c r="FF2943" s="69"/>
      <c r="FG2943" s="69"/>
      <c r="FH2943" s="69"/>
      <c r="FI2943" s="69"/>
      <c r="FJ2943" s="69"/>
      <c r="FK2943" s="69"/>
      <c r="FL2943" s="69"/>
      <c r="FM2943" s="69"/>
      <c r="FN2943" s="69"/>
      <c r="FO2943" s="69"/>
      <c r="FP2943" s="69"/>
      <c r="FQ2943" s="69"/>
      <c r="FR2943" s="69"/>
      <c r="FS2943" s="69"/>
      <c r="FT2943" s="69"/>
      <c r="FU2943" s="69"/>
      <c r="FV2943" s="69"/>
      <c r="FW2943" s="69"/>
      <c r="FX2943" s="69"/>
      <c r="FY2943" s="69"/>
      <c r="FZ2943" s="69"/>
      <c r="GA2943" s="69"/>
      <c r="GB2943" s="69"/>
      <c r="GC2943" s="69"/>
      <c r="GD2943" s="69"/>
      <c r="GE2943" s="69"/>
      <c r="GF2943" s="69"/>
      <c r="GG2943" s="69"/>
      <c r="GH2943" s="69"/>
      <c r="GI2943" s="69"/>
      <c r="GJ2943" s="69"/>
      <c r="GK2943" s="69"/>
      <c r="GL2943" s="69"/>
      <c r="GM2943" s="69"/>
      <c r="GN2943" s="69"/>
      <c r="GO2943" s="69"/>
      <c r="GP2943" s="69"/>
      <c r="GQ2943" s="69"/>
      <c r="GR2943" s="69"/>
      <c r="GS2943" s="69"/>
      <c r="GT2943" s="69"/>
      <c r="GU2943" s="69"/>
      <c r="GV2943" s="69"/>
      <c r="GW2943" s="69"/>
      <c r="GX2943" s="69"/>
      <c r="GY2943" s="69"/>
      <c r="GZ2943" s="69"/>
      <c r="HA2943" s="69"/>
      <c r="HB2943" s="69"/>
      <c r="HC2943" s="69"/>
      <c r="HD2943" s="69"/>
      <c r="HE2943" s="69"/>
      <c r="HF2943" s="69"/>
      <c r="HG2943" s="69"/>
      <c r="HH2943" s="69"/>
      <c r="HI2943" s="69"/>
      <c r="HJ2943" s="69"/>
      <c r="HK2943" s="69"/>
      <c r="HL2943" s="69"/>
      <c r="HM2943" s="69"/>
      <c r="HN2943" s="69"/>
      <c r="HO2943" s="69"/>
      <c r="HP2943" s="69"/>
      <c r="HQ2943" s="69"/>
      <c r="HR2943" s="69"/>
      <c r="HS2943" s="69"/>
      <c r="HT2943" s="69"/>
      <c r="HU2943" s="69"/>
      <c r="HV2943" s="69"/>
      <c r="HW2943" s="69"/>
      <c r="HX2943" s="69"/>
      <c r="HY2943" s="69"/>
      <c r="HZ2943" s="69"/>
      <c r="IA2943" s="69"/>
      <c r="IB2943" s="69"/>
      <c r="IC2943" s="69"/>
      <c r="ID2943" s="69"/>
      <c r="IE2943" s="69"/>
      <c r="IF2943" s="69"/>
      <c r="IG2943" s="69"/>
      <c r="IH2943" s="69"/>
      <c r="II2943" s="69"/>
      <c r="IJ2943" s="69"/>
      <c r="IK2943" s="69"/>
      <c r="IL2943" s="69"/>
      <c r="IM2943" s="69"/>
      <c r="IN2943" s="69"/>
    </row>
    <row r="2944" spans="1:248" s="70" customFormat="1" ht="15.95" customHeight="1" x14ac:dyDescent="0.2">
      <c r="A2944" s="25" t="s">
        <v>1895</v>
      </c>
      <c r="B2944" s="83">
        <v>52618</v>
      </c>
      <c r="C2944" s="27" t="s">
        <v>1896</v>
      </c>
      <c r="D2944" s="322">
        <v>15000</v>
      </c>
      <c r="E2944" s="69"/>
      <c r="F2944" s="69"/>
      <c r="G2944" s="69"/>
      <c r="H2944" s="69"/>
      <c r="I2944" s="69"/>
      <c r="J2944" s="69"/>
      <c r="N2944" s="69"/>
      <c r="O2944" s="69"/>
      <c r="P2944" s="69"/>
      <c r="Q2944" s="69"/>
      <c r="R2944" s="69"/>
      <c r="S2944" s="69"/>
      <c r="T2944" s="69"/>
      <c r="U2944" s="69"/>
      <c r="V2944" s="69"/>
      <c r="W2944" s="69"/>
      <c r="X2944" s="69"/>
      <c r="Y2944" s="69"/>
      <c r="Z2944" s="69"/>
      <c r="AA2944" s="69"/>
      <c r="AB2944" s="69"/>
      <c r="AC2944" s="69"/>
      <c r="AD2944" s="69"/>
      <c r="AE2944" s="69"/>
      <c r="AF2944" s="69"/>
      <c r="AG2944" s="69"/>
      <c r="AH2944" s="69"/>
      <c r="AI2944" s="69"/>
      <c r="AJ2944" s="69"/>
      <c r="AK2944" s="69"/>
      <c r="AL2944" s="69"/>
      <c r="AM2944" s="69"/>
      <c r="AN2944" s="69"/>
      <c r="AO2944" s="69"/>
      <c r="AP2944" s="69"/>
      <c r="AQ2944" s="69"/>
      <c r="AR2944" s="69"/>
      <c r="AS2944" s="69"/>
      <c r="AT2944" s="69"/>
      <c r="AU2944" s="69"/>
      <c r="AV2944" s="69"/>
      <c r="AW2944" s="69"/>
      <c r="AX2944" s="69"/>
      <c r="AY2944" s="69"/>
      <c r="AZ2944" s="69"/>
      <c r="BA2944" s="69"/>
      <c r="BB2944" s="69"/>
      <c r="BC2944" s="69"/>
      <c r="BD2944" s="69"/>
      <c r="BE2944" s="69"/>
      <c r="BF2944" s="69"/>
      <c r="BG2944" s="69"/>
      <c r="BH2944" s="69"/>
      <c r="BI2944" s="69"/>
      <c r="BJ2944" s="69"/>
      <c r="BK2944" s="69"/>
      <c r="BL2944" s="69"/>
      <c r="BM2944" s="69"/>
      <c r="BN2944" s="69"/>
      <c r="BO2944" s="69"/>
      <c r="BP2944" s="69"/>
      <c r="BQ2944" s="69"/>
      <c r="BR2944" s="69"/>
      <c r="BS2944" s="69"/>
      <c r="BT2944" s="69"/>
      <c r="BU2944" s="69"/>
      <c r="BV2944" s="69"/>
      <c r="BW2944" s="69"/>
      <c r="BX2944" s="69"/>
      <c r="BY2944" s="69"/>
      <c r="BZ2944" s="69"/>
      <c r="CA2944" s="69"/>
      <c r="CB2944" s="69"/>
      <c r="CC2944" s="69"/>
      <c r="CD2944" s="69"/>
      <c r="CE2944" s="69"/>
      <c r="CF2944" s="69"/>
      <c r="CG2944" s="69"/>
      <c r="CH2944" s="69"/>
      <c r="CI2944" s="69"/>
      <c r="CJ2944" s="69"/>
      <c r="CK2944" s="69"/>
      <c r="CL2944" s="69"/>
      <c r="CM2944" s="69"/>
      <c r="CN2944" s="69"/>
      <c r="CO2944" s="69"/>
      <c r="CP2944" s="69"/>
      <c r="CQ2944" s="69"/>
      <c r="CR2944" s="69"/>
      <c r="CS2944" s="69"/>
      <c r="CT2944" s="69"/>
      <c r="CU2944" s="69"/>
      <c r="CV2944" s="69"/>
      <c r="CW2944" s="69"/>
      <c r="CX2944" s="69"/>
      <c r="CY2944" s="69"/>
      <c r="CZ2944" s="69"/>
      <c r="DA2944" s="69"/>
      <c r="DB2944" s="69"/>
      <c r="DC2944" s="69"/>
      <c r="DD2944" s="69"/>
      <c r="DE2944" s="69"/>
      <c r="DF2944" s="69"/>
      <c r="DG2944" s="69"/>
      <c r="DH2944" s="69"/>
      <c r="DI2944" s="69"/>
      <c r="DJ2944" s="69"/>
      <c r="DK2944" s="69"/>
      <c r="DL2944" s="69"/>
      <c r="DM2944" s="69"/>
      <c r="DN2944" s="69"/>
      <c r="DO2944" s="69"/>
      <c r="DP2944" s="69"/>
      <c r="DQ2944" s="69"/>
      <c r="DR2944" s="69"/>
      <c r="DS2944" s="69"/>
      <c r="DT2944" s="69"/>
      <c r="DU2944" s="69"/>
      <c r="DV2944" s="69"/>
      <c r="DW2944" s="69"/>
      <c r="DX2944" s="69"/>
      <c r="DY2944" s="69"/>
      <c r="DZ2944" s="69"/>
      <c r="EA2944" s="69"/>
      <c r="EB2944" s="69"/>
      <c r="EC2944" s="69"/>
      <c r="ED2944" s="69"/>
      <c r="EE2944" s="69"/>
      <c r="EF2944" s="69"/>
      <c r="EG2944" s="69"/>
      <c r="EH2944" s="69"/>
      <c r="EI2944" s="69"/>
      <c r="EJ2944" s="69"/>
      <c r="EK2944" s="69"/>
      <c r="EL2944" s="69"/>
      <c r="EM2944" s="69"/>
      <c r="EN2944" s="69"/>
      <c r="EO2944" s="69"/>
      <c r="EP2944" s="69"/>
      <c r="EQ2944" s="69"/>
      <c r="ER2944" s="69"/>
      <c r="ES2944" s="69"/>
      <c r="ET2944" s="69"/>
      <c r="EU2944" s="69"/>
      <c r="EV2944" s="69"/>
      <c r="EW2944" s="69"/>
      <c r="EX2944" s="69"/>
      <c r="EY2944" s="69"/>
      <c r="EZ2944" s="69"/>
      <c r="FA2944" s="69"/>
      <c r="FB2944" s="69"/>
      <c r="FC2944" s="69"/>
      <c r="FD2944" s="69"/>
      <c r="FE2944" s="69"/>
      <c r="FF2944" s="69"/>
      <c r="FG2944" s="69"/>
      <c r="FH2944" s="69"/>
      <c r="FI2944" s="69"/>
      <c r="FJ2944" s="69"/>
      <c r="FK2944" s="69"/>
      <c r="FL2944" s="69"/>
      <c r="FM2944" s="69"/>
      <c r="FN2944" s="69"/>
      <c r="FO2944" s="69"/>
      <c r="FP2944" s="69"/>
      <c r="FQ2944" s="69"/>
      <c r="FR2944" s="69"/>
      <c r="FS2944" s="69"/>
      <c r="FT2944" s="69"/>
      <c r="FU2944" s="69"/>
      <c r="FV2944" s="69"/>
      <c r="FW2944" s="69"/>
      <c r="FX2944" s="69"/>
      <c r="FY2944" s="69"/>
      <c r="FZ2944" s="69"/>
      <c r="GA2944" s="69"/>
      <c r="GB2944" s="69"/>
      <c r="GC2944" s="69"/>
      <c r="GD2944" s="69"/>
      <c r="GE2944" s="69"/>
      <c r="GF2944" s="69"/>
      <c r="GG2944" s="69"/>
      <c r="GH2944" s="69"/>
      <c r="GI2944" s="69"/>
      <c r="GJ2944" s="69"/>
      <c r="GK2944" s="69"/>
      <c r="GL2944" s="69"/>
      <c r="GM2944" s="69"/>
      <c r="GN2944" s="69"/>
      <c r="GO2944" s="69"/>
      <c r="GP2944" s="69"/>
      <c r="GQ2944" s="69"/>
      <c r="GR2944" s="69"/>
      <c r="GS2944" s="69"/>
      <c r="GT2944" s="69"/>
      <c r="GU2944" s="69"/>
      <c r="GV2944" s="69"/>
      <c r="GW2944" s="69"/>
      <c r="GX2944" s="69"/>
      <c r="GY2944" s="69"/>
      <c r="GZ2944" s="69"/>
      <c r="HA2944" s="69"/>
      <c r="HB2944" s="69"/>
      <c r="HC2944" s="69"/>
      <c r="HD2944" s="69"/>
      <c r="HE2944" s="69"/>
      <c r="HF2944" s="69"/>
      <c r="HG2944" s="69"/>
      <c r="HH2944" s="69"/>
      <c r="HI2944" s="69"/>
      <c r="HJ2944" s="69"/>
      <c r="HK2944" s="69"/>
      <c r="HL2944" s="69"/>
      <c r="HM2944" s="69"/>
      <c r="HN2944" s="69"/>
      <c r="HO2944" s="69"/>
      <c r="HP2944" s="69"/>
      <c r="HQ2944" s="69"/>
      <c r="HR2944" s="69"/>
      <c r="HS2944" s="69"/>
      <c r="HT2944" s="69"/>
      <c r="HU2944" s="69"/>
      <c r="HV2944" s="69"/>
      <c r="HW2944" s="69"/>
      <c r="HX2944" s="69"/>
      <c r="HY2944" s="69"/>
      <c r="HZ2944" s="69"/>
      <c r="IA2944" s="69"/>
      <c r="IB2944" s="69"/>
      <c r="IC2944" s="69"/>
      <c r="ID2944" s="69"/>
      <c r="IE2944" s="69"/>
      <c r="IF2944" s="69"/>
      <c r="IG2944" s="69"/>
      <c r="IH2944" s="69"/>
      <c r="II2944" s="69"/>
      <c r="IJ2944" s="69"/>
      <c r="IK2944" s="69"/>
      <c r="IL2944" s="69"/>
      <c r="IM2944" s="69"/>
      <c r="IN2944" s="69"/>
    </row>
    <row r="2945" spans="1:248" s="70" customFormat="1" ht="32.1" customHeight="1" x14ac:dyDescent="0.2">
      <c r="A2945" s="25" t="s">
        <v>1897</v>
      </c>
      <c r="B2945" s="83">
        <v>52619</v>
      </c>
      <c r="C2945" s="27" t="s">
        <v>1898</v>
      </c>
      <c r="D2945" s="322">
        <v>9000</v>
      </c>
      <c r="E2945" s="69"/>
      <c r="F2945" s="69"/>
      <c r="G2945" s="69"/>
      <c r="H2945" s="69"/>
      <c r="I2945" s="69"/>
      <c r="J2945" s="69"/>
      <c r="N2945" s="69"/>
      <c r="O2945" s="69"/>
      <c r="P2945" s="69"/>
      <c r="Q2945" s="69"/>
      <c r="R2945" s="69"/>
      <c r="S2945" s="69"/>
      <c r="T2945" s="69"/>
      <c r="U2945" s="69"/>
      <c r="V2945" s="69"/>
      <c r="W2945" s="69"/>
      <c r="X2945" s="69"/>
      <c r="Y2945" s="69"/>
      <c r="Z2945" s="69"/>
      <c r="AA2945" s="69"/>
      <c r="AB2945" s="69"/>
      <c r="AC2945" s="69"/>
      <c r="AD2945" s="69"/>
      <c r="AE2945" s="69"/>
      <c r="AF2945" s="69"/>
      <c r="AG2945" s="69"/>
      <c r="AH2945" s="69"/>
      <c r="AI2945" s="69"/>
      <c r="AJ2945" s="69"/>
      <c r="AK2945" s="69"/>
      <c r="AL2945" s="69"/>
      <c r="AM2945" s="69"/>
      <c r="AN2945" s="69"/>
      <c r="AO2945" s="69"/>
      <c r="AP2945" s="69"/>
      <c r="AQ2945" s="69"/>
      <c r="AR2945" s="69"/>
      <c r="AS2945" s="69"/>
      <c r="AT2945" s="69"/>
      <c r="AU2945" s="69"/>
      <c r="AV2945" s="69"/>
      <c r="AW2945" s="69"/>
      <c r="AX2945" s="69"/>
      <c r="AY2945" s="69"/>
      <c r="AZ2945" s="69"/>
      <c r="BA2945" s="69"/>
      <c r="BB2945" s="69"/>
      <c r="BC2945" s="69"/>
      <c r="BD2945" s="69"/>
      <c r="BE2945" s="69"/>
      <c r="BF2945" s="69"/>
      <c r="BG2945" s="69"/>
      <c r="BH2945" s="69"/>
      <c r="BI2945" s="69"/>
      <c r="BJ2945" s="69"/>
      <c r="BK2945" s="69"/>
      <c r="BL2945" s="69"/>
      <c r="BM2945" s="69"/>
      <c r="BN2945" s="69"/>
      <c r="BO2945" s="69"/>
      <c r="BP2945" s="69"/>
      <c r="BQ2945" s="69"/>
      <c r="BR2945" s="69"/>
      <c r="BS2945" s="69"/>
      <c r="BT2945" s="69"/>
      <c r="BU2945" s="69"/>
      <c r="BV2945" s="69"/>
      <c r="BW2945" s="69"/>
      <c r="BX2945" s="69"/>
      <c r="BY2945" s="69"/>
      <c r="BZ2945" s="69"/>
      <c r="CA2945" s="69"/>
      <c r="CB2945" s="69"/>
      <c r="CC2945" s="69"/>
      <c r="CD2945" s="69"/>
      <c r="CE2945" s="69"/>
      <c r="CF2945" s="69"/>
      <c r="CG2945" s="69"/>
      <c r="CH2945" s="69"/>
      <c r="CI2945" s="69"/>
      <c r="CJ2945" s="69"/>
      <c r="CK2945" s="69"/>
      <c r="CL2945" s="69"/>
      <c r="CM2945" s="69"/>
      <c r="CN2945" s="69"/>
      <c r="CO2945" s="69"/>
      <c r="CP2945" s="69"/>
      <c r="CQ2945" s="69"/>
      <c r="CR2945" s="69"/>
      <c r="CS2945" s="69"/>
      <c r="CT2945" s="69"/>
      <c r="CU2945" s="69"/>
      <c r="CV2945" s="69"/>
      <c r="CW2945" s="69"/>
      <c r="CX2945" s="69"/>
      <c r="CY2945" s="69"/>
      <c r="CZ2945" s="69"/>
      <c r="DA2945" s="69"/>
      <c r="DB2945" s="69"/>
      <c r="DC2945" s="69"/>
      <c r="DD2945" s="69"/>
      <c r="DE2945" s="69"/>
      <c r="DF2945" s="69"/>
      <c r="DG2945" s="69"/>
      <c r="DH2945" s="69"/>
      <c r="DI2945" s="69"/>
      <c r="DJ2945" s="69"/>
      <c r="DK2945" s="69"/>
      <c r="DL2945" s="69"/>
      <c r="DM2945" s="69"/>
      <c r="DN2945" s="69"/>
      <c r="DO2945" s="69"/>
      <c r="DP2945" s="69"/>
      <c r="DQ2945" s="69"/>
      <c r="DR2945" s="69"/>
      <c r="DS2945" s="69"/>
      <c r="DT2945" s="69"/>
      <c r="DU2945" s="69"/>
      <c r="DV2945" s="69"/>
      <c r="DW2945" s="69"/>
      <c r="DX2945" s="69"/>
      <c r="DY2945" s="69"/>
      <c r="DZ2945" s="69"/>
      <c r="EA2945" s="69"/>
      <c r="EB2945" s="69"/>
      <c r="EC2945" s="69"/>
      <c r="ED2945" s="69"/>
      <c r="EE2945" s="69"/>
      <c r="EF2945" s="69"/>
      <c r="EG2945" s="69"/>
      <c r="EH2945" s="69"/>
      <c r="EI2945" s="69"/>
      <c r="EJ2945" s="69"/>
      <c r="EK2945" s="69"/>
      <c r="EL2945" s="69"/>
      <c r="EM2945" s="69"/>
      <c r="EN2945" s="69"/>
      <c r="EO2945" s="69"/>
      <c r="EP2945" s="69"/>
      <c r="EQ2945" s="69"/>
      <c r="ER2945" s="69"/>
      <c r="ES2945" s="69"/>
      <c r="ET2945" s="69"/>
      <c r="EU2945" s="69"/>
      <c r="EV2945" s="69"/>
      <c r="EW2945" s="69"/>
      <c r="EX2945" s="69"/>
      <c r="EY2945" s="69"/>
      <c r="EZ2945" s="69"/>
      <c r="FA2945" s="69"/>
      <c r="FB2945" s="69"/>
      <c r="FC2945" s="69"/>
      <c r="FD2945" s="69"/>
      <c r="FE2945" s="69"/>
      <c r="FF2945" s="69"/>
      <c r="FG2945" s="69"/>
      <c r="FH2945" s="69"/>
      <c r="FI2945" s="69"/>
      <c r="FJ2945" s="69"/>
      <c r="FK2945" s="69"/>
      <c r="FL2945" s="69"/>
      <c r="FM2945" s="69"/>
      <c r="FN2945" s="69"/>
      <c r="FO2945" s="69"/>
      <c r="FP2945" s="69"/>
      <c r="FQ2945" s="69"/>
      <c r="FR2945" s="69"/>
      <c r="FS2945" s="69"/>
      <c r="FT2945" s="69"/>
      <c r="FU2945" s="69"/>
      <c r="FV2945" s="69"/>
      <c r="FW2945" s="69"/>
      <c r="FX2945" s="69"/>
      <c r="FY2945" s="69"/>
      <c r="FZ2945" s="69"/>
      <c r="GA2945" s="69"/>
      <c r="GB2945" s="69"/>
      <c r="GC2945" s="69"/>
      <c r="GD2945" s="69"/>
      <c r="GE2945" s="69"/>
      <c r="GF2945" s="69"/>
      <c r="GG2945" s="69"/>
      <c r="GH2945" s="69"/>
      <c r="GI2945" s="69"/>
      <c r="GJ2945" s="69"/>
      <c r="GK2945" s="69"/>
      <c r="GL2945" s="69"/>
      <c r="GM2945" s="69"/>
      <c r="GN2945" s="69"/>
      <c r="GO2945" s="69"/>
      <c r="GP2945" s="69"/>
      <c r="GQ2945" s="69"/>
      <c r="GR2945" s="69"/>
      <c r="GS2945" s="69"/>
      <c r="GT2945" s="69"/>
      <c r="GU2945" s="69"/>
      <c r="GV2945" s="69"/>
      <c r="GW2945" s="69"/>
      <c r="GX2945" s="69"/>
      <c r="GY2945" s="69"/>
      <c r="GZ2945" s="69"/>
      <c r="HA2945" s="69"/>
      <c r="HB2945" s="69"/>
      <c r="HC2945" s="69"/>
      <c r="HD2945" s="69"/>
      <c r="HE2945" s="69"/>
      <c r="HF2945" s="69"/>
      <c r="HG2945" s="69"/>
      <c r="HH2945" s="69"/>
      <c r="HI2945" s="69"/>
      <c r="HJ2945" s="69"/>
      <c r="HK2945" s="69"/>
      <c r="HL2945" s="69"/>
      <c r="HM2945" s="69"/>
      <c r="HN2945" s="69"/>
      <c r="HO2945" s="69"/>
      <c r="HP2945" s="69"/>
      <c r="HQ2945" s="69"/>
      <c r="HR2945" s="69"/>
      <c r="HS2945" s="69"/>
      <c r="HT2945" s="69"/>
      <c r="HU2945" s="69"/>
      <c r="HV2945" s="69"/>
      <c r="HW2945" s="69"/>
      <c r="HX2945" s="69"/>
      <c r="HY2945" s="69"/>
      <c r="HZ2945" s="69"/>
      <c r="IA2945" s="69"/>
      <c r="IB2945" s="69"/>
      <c r="IC2945" s="69"/>
      <c r="ID2945" s="69"/>
      <c r="IE2945" s="69"/>
      <c r="IF2945" s="69"/>
      <c r="IG2945" s="69"/>
      <c r="IH2945" s="69"/>
      <c r="II2945" s="69"/>
      <c r="IJ2945" s="69"/>
      <c r="IK2945" s="69"/>
      <c r="IL2945" s="69"/>
      <c r="IM2945" s="69"/>
      <c r="IN2945" s="69"/>
    </row>
    <row r="2946" spans="1:248" s="70" customFormat="1" ht="15.95" customHeight="1" x14ac:dyDescent="0.2">
      <c r="A2946" s="25" t="s">
        <v>1899</v>
      </c>
      <c r="B2946" s="83">
        <v>52620</v>
      </c>
      <c r="C2946" s="27" t="s">
        <v>1900</v>
      </c>
      <c r="D2946" s="322">
        <v>7500</v>
      </c>
      <c r="E2946" s="69"/>
      <c r="F2946" s="69"/>
      <c r="G2946" s="69"/>
      <c r="H2946" s="69"/>
      <c r="I2946" s="69"/>
      <c r="J2946" s="69"/>
      <c r="N2946" s="69"/>
      <c r="O2946" s="69"/>
      <c r="P2946" s="69"/>
      <c r="Q2946" s="69"/>
      <c r="R2946" s="69"/>
      <c r="S2946" s="69"/>
      <c r="T2946" s="69"/>
      <c r="U2946" s="69"/>
      <c r="V2946" s="69"/>
      <c r="W2946" s="69"/>
      <c r="X2946" s="69"/>
      <c r="Y2946" s="69"/>
      <c r="Z2946" s="69"/>
      <c r="AA2946" s="69"/>
      <c r="AB2946" s="69"/>
      <c r="AC2946" s="69"/>
      <c r="AD2946" s="69"/>
      <c r="AE2946" s="69"/>
      <c r="AF2946" s="69"/>
      <c r="AG2946" s="69"/>
      <c r="AH2946" s="69"/>
      <c r="AI2946" s="69"/>
      <c r="AJ2946" s="69"/>
      <c r="AK2946" s="69"/>
      <c r="AL2946" s="69"/>
      <c r="AM2946" s="69"/>
      <c r="AN2946" s="69"/>
      <c r="AO2946" s="69"/>
      <c r="AP2946" s="69"/>
      <c r="AQ2946" s="69"/>
      <c r="AR2946" s="69"/>
      <c r="AS2946" s="69"/>
      <c r="AT2946" s="69"/>
      <c r="AU2946" s="69"/>
      <c r="AV2946" s="69"/>
      <c r="AW2946" s="69"/>
      <c r="AX2946" s="69"/>
      <c r="AY2946" s="69"/>
      <c r="AZ2946" s="69"/>
      <c r="BA2946" s="69"/>
      <c r="BB2946" s="69"/>
      <c r="BC2946" s="69"/>
      <c r="BD2946" s="69"/>
      <c r="BE2946" s="69"/>
      <c r="BF2946" s="69"/>
      <c r="BG2946" s="69"/>
      <c r="BH2946" s="69"/>
      <c r="BI2946" s="69"/>
      <c r="BJ2946" s="69"/>
      <c r="BK2946" s="69"/>
      <c r="BL2946" s="69"/>
      <c r="BM2946" s="69"/>
      <c r="BN2946" s="69"/>
      <c r="BO2946" s="69"/>
      <c r="BP2946" s="69"/>
      <c r="BQ2946" s="69"/>
      <c r="BR2946" s="69"/>
      <c r="BS2946" s="69"/>
      <c r="BT2946" s="69"/>
      <c r="BU2946" s="69"/>
      <c r="BV2946" s="69"/>
      <c r="BW2946" s="69"/>
      <c r="BX2946" s="69"/>
      <c r="BY2946" s="69"/>
      <c r="BZ2946" s="69"/>
      <c r="CA2946" s="69"/>
      <c r="CB2946" s="69"/>
      <c r="CC2946" s="69"/>
      <c r="CD2946" s="69"/>
      <c r="CE2946" s="69"/>
      <c r="CF2946" s="69"/>
      <c r="CG2946" s="69"/>
      <c r="CH2946" s="69"/>
      <c r="CI2946" s="69"/>
      <c r="CJ2946" s="69"/>
      <c r="CK2946" s="69"/>
      <c r="CL2946" s="69"/>
      <c r="CM2946" s="69"/>
      <c r="CN2946" s="69"/>
      <c r="CO2946" s="69"/>
      <c r="CP2946" s="69"/>
      <c r="CQ2946" s="69"/>
      <c r="CR2946" s="69"/>
      <c r="CS2946" s="69"/>
      <c r="CT2946" s="69"/>
      <c r="CU2946" s="69"/>
      <c r="CV2946" s="69"/>
      <c r="CW2946" s="69"/>
      <c r="CX2946" s="69"/>
      <c r="CY2946" s="69"/>
      <c r="CZ2946" s="69"/>
      <c r="DA2946" s="69"/>
      <c r="DB2946" s="69"/>
      <c r="DC2946" s="69"/>
      <c r="DD2946" s="69"/>
      <c r="DE2946" s="69"/>
      <c r="DF2946" s="69"/>
      <c r="DG2946" s="69"/>
      <c r="DH2946" s="69"/>
      <c r="DI2946" s="69"/>
      <c r="DJ2946" s="69"/>
      <c r="DK2946" s="69"/>
      <c r="DL2946" s="69"/>
      <c r="DM2946" s="69"/>
      <c r="DN2946" s="69"/>
      <c r="DO2946" s="69"/>
      <c r="DP2946" s="69"/>
      <c r="DQ2946" s="69"/>
      <c r="DR2946" s="69"/>
      <c r="DS2946" s="69"/>
      <c r="DT2946" s="69"/>
      <c r="DU2946" s="69"/>
      <c r="DV2946" s="69"/>
      <c r="DW2946" s="69"/>
      <c r="DX2946" s="69"/>
      <c r="DY2946" s="69"/>
      <c r="DZ2946" s="69"/>
      <c r="EA2946" s="69"/>
      <c r="EB2946" s="69"/>
      <c r="EC2946" s="69"/>
      <c r="ED2946" s="69"/>
      <c r="EE2946" s="69"/>
      <c r="EF2946" s="69"/>
      <c r="EG2946" s="69"/>
      <c r="EH2946" s="69"/>
      <c r="EI2946" s="69"/>
      <c r="EJ2946" s="69"/>
      <c r="EK2946" s="69"/>
      <c r="EL2946" s="69"/>
      <c r="EM2946" s="69"/>
      <c r="EN2946" s="69"/>
      <c r="EO2946" s="69"/>
      <c r="EP2946" s="69"/>
      <c r="EQ2946" s="69"/>
      <c r="ER2946" s="69"/>
      <c r="ES2946" s="69"/>
      <c r="ET2946" s="69"/>
      <c r="EU2946" s="69"/>
      <c r="EV2946" s="69"/>
      <c r="EW2946" s="69"/>
      <c r="EX2946" s="69"/>
      <c r="EY2946" s="69"/>
      <c r="EZ2946" s="69"/>
      <c r="FA2946" s="69"/>
      <c r="FB2946" s="69"/>
      <c r="FC2946" s="69"/>
      <c r="FD2946" s="69"/>
      <c r="FE2946" s="69"/>
      <c r="FF2946" s="69"/>
      <c r="FG2946" s="69"/>
      <c r="FH2946" s="69"/>
      <c r="FI2946" s="69"/>
      <c r="FJ2946" s="69"/>
      <c r="FK2946" s="69"/>
      <c r="FL2946" s="69"/>
      <c r="FM2946" s="69"/>
      <c r="FN2946" s="69"/>
      <c r="FO2946" s="69"/>
      <c r="FP2946" s="69"/>
      <c r="FQ2946" s="69"/>
      <c r="FR2946" s="69"/>
      <c r="FS2946" s="69"/>
      <c r="FT2946" s="69"/>
      <c r="FU2946" s="69"/>
      <c r="FV2946" s="69"/>
      <c r="FW2946" s="69"/>
      <c r="FX2946" s="69"/>
      <c r="FY2946" s="69"/>
      <c r="FZ2946" s="69"/>
      <c r="GA2946" s="69"/>
      <c r="GB2946" s="69"/>
      <c r="GC2946" s="69"/>
      <c r="GD2946" s="69"/>
      <c r="GE2946" s="69"/>
      <c r="GF2946" s="69"/>
      <c r="GG2946" s="69"/>
      <c r="GH2946" s="69"/>
      <c r="GI2946" s="69"/>
      <c r="GJ2946" s="69"/>
      <c r="GK2946" s="69"/>
      <c r="GL2946" s="69"/>
      <c r="GM2946" s="69"/>
      <c r="GN2946" s="69"/>
      <c r="GO2946" s="69"/>
      <c r="GP2946" s="69"/>
      <c r="GQ2946" s="69"/>
      <c r="GR2946" s="69"/>
      <c r="GS2946" s="69"/>
      <c r="GT2946" s="69"/>
      <c r="GU2946" s="69"/>
      <c r="GV2946" s="69"/>
      <c r="GW2946" s="69"/>
      <c r="GX2946" s="69"/>
      <c r="GY2946" s="69"/>
      <c r="GZ2946" s="69"/>
      <c r="HA2946" s="69"/>
      <c r="HB2946" s="69"/>
      <c r="HC2946" s="69"/>
      <c r="HD2946" s="69"/>
      <c r="HE2946" s="69"/>
      <c r="HF2946" s="69"/>
      <c r="HG2946" s="69"/>
      <c r="HH2946" s="69"/>
      <c r="HI2946" s="69"/>
      <c r="HJ2946" s="69"/>
      <c r="HK2946" s="69"/>
      <c r="HL2946" s="69"/>
      <c r="HM2946" s="69"/>
      <c r="HN2946" s="69"/>
      <c r="HO2946" s="69"/>
      <c r="HP2946" s="69"/>
      <c r="HQ2946" s="69"/>
      <c r="HR2946" s="69"/>
      <c r="HS2946" s="69"/>
      <c r="HT2946" s="69"/>
      <c r="HU2946" s="69"/>
      <c r="HV2946" s="69"/>
      <c r="HW2946" s="69"/>
      <c r="HX2946" s="69"/>
      <c r="HY2946" s="69"/>
      <c r="HZ2946" s="69"/>
      <c r="IA2946" s="69"/>
      <c r="IB2946" s="69"/>
      <c r="IC2946" s="69"/>
      <c r="ID2946" s="69"/>
      <c r="IE2946" s="69"/>
      <c r="IF2946" s="69"/>
      <c r="IG2946" s="69"/>
      <c r="IH2946" s="69"/>
      <c r="II2946" s="69"/>
      <c r="IJ2946" s="69"/>
      <c r="IK2946" s="69"/>
      <c r="IL2946" s="69"/>
      <c r="IM2946" s="69"/>
      <c r="IN2946" s="69"/>
    </row>
    <row r="2947" spans="1:248" s="70" customFormat="1" ht="15.95" customHeight="1" x14ac:dyDescent="0.2">
      <c r="A2947" s="25" t="s">
        <v>1901</v>
      </c>
      <c r="B2947" s="83">
        <v>52621</v>
      </c>
      <c r="C2947" s="27" t="s">
        <v>1902</v>
      </c>
      <c r="D2947" s="322">
        <v>15000</v>
      </c>
      <c r="E2947" s="69"/>
      <c r="F2947" s="69"/>
      <c r="G2947" s="69"/>
      <c r="H2947" s="69"/>
      <c r="I2947" s="69"/>
      <c r="J2947" s="69"/>
      <c r="N2947" s="69"/>
      <c r="O2947" s="69"/>
      <c r="P2947" s="69"/>
      <c r="Q2947" s="69"/>
      <c r="R2947" s="69"/>
      <c r="S2947" s="69"/>
      <c r="T2947" s="69"/>
      <c r="U2947" s="69"/>
      <c r="V2947" s="69"/>
      <c r="W2947" s="69"/>
      <c r="X2947" s="69"/>
      <c r="Y2947" s="69"/>
      <c r="Z2947" s="69"/>
      <c r="AA2947" s="69"/>
      <c r="AB2947" s="69"/>
      <c r="AC2947" s="69"/>
      <c r="AD2947" s="69"/>
      <c r="AE2947" s="69"/>
      <c r="AF2947" s="69"/>
      <c r="AG2947" s="69"/>
      <c r="AH2947" s="69"/>
      <c r="AI2947" s="69"/>
      <c r="AJ2947" s="69"/>
      <c r="AK2947" s="69"/>
      <c r="AL2947" s="69"/>
      <c r="AM2947" s="69"/>
      <c r="AN2947" s="69"/>
      <c r="AO2947" s="69"/>
      <c r="AP2947" s="69"/>
      <c r="AQ2947" s="69"/>
      <c r="AR2947" s="69"/>
      <c r="AS2947" s="69"/>
      <c r="AT2947" s="69"/>
      <c r="AU2947" s="69"/>
      <c r="AV2947" s="69"/>
      <c r="AW2947" s="69"/>
      <c r="AX2947" s="69"/>
      <c r="AY2947" s="69"/>
      <c r="AZ2947" s="69"/>
      <c r="BA2947" s="69"/>
      <c r="BB2947" s="69"/>
      <c r="BC2947" s="69"/>
      <c r="BD2947" s="69"/>
      <c r="BE2947" s="69"/>
      <c r="BF2947" s="69"/>
      <c r="BG2947" s="69"/>
      <c r="BH2947" s="69"/>
      <c r="BI2947" s="69"/>
      <c r="BJ2947" s="69"/>
      <c r="BK2947" s="69"/>
      <c r="BL2947" s="69"/>
      <c r="BM2947" s="69"/>
      <c r="BN2947" s="69"/>
      <c r="BO2947" s="69"/>
      <c r="BP2947" s="69"/>
      <c r="BQ2947" s="69"/>
      <c r="BR2947" s="69"/>
      <c r="BS2947" s="69"/>
      <c r="BT2947" s="69"/>
      <c r="BU2947" s="69"/>
      <c r="BV2947" s="69"/>
      <c r="BW2947" s="69"/>
      <c r="BX2947" s="69"/>
      <c r="BY2947" s="69"/>
      <c r="BZ2947" s="69"/>
      <c r="CA2947" s="69"/>
      <c r="CB2947" s="69"/>
      <c r="CC2947" s="69"/>
      <c r="CD2947" s="69"/>
      <c r="CE2947" s="69"/>
      <c r="CF2947" s="69"/>
      <c r="CG2947" s="69"/>
      <c r="CH2947" s="69"/>
      <c r="CI2947" s="69"/>
      <c r="CJ2947" s="69"/>
      <c r="CK2947" s="69"/>
      <c r="CL2947" s="69"/>
      <c r="CM2947" s="69"/>
      <c r="CN2947" s="69"/>
      <c r="CO2947" s="69"/>
      <c r="CP2947" s="69"/>
      <c r="CQ2947" s="69"/>
      <c r="CR2947" s="69"/>
      <c r="CS2947" s="69"/>
      <c r="CT2947" s="69"/>
      <c r="CU2947" s="69"/>
      <c r="CV2947" s="69"/>
      <c r="CW2947" s="69"/>
      <c r="CX2947" s="69"/>
      <c r="CY2947" s="69"/>
      <c r="CZ2947" s="69"/>
      <c r="DA2947" s="69"/>
      <c r="DB2947" s="69"/>
      <c r="DC2947" s="69"/>
      <c r="DD2947" s="69"/>
      <c r="DE2947" s="69"/>
      <c r="DF2947" s="69"/>
      <c r="DG2947" s="69"/>
      <c r="DH2947" s="69"/>
      <c r="DI2947" s="69"/>
      <c r="DJ2947" s="69"/>
      <c r="DK2947" s="69"/>
      <c r="DL2947" s="69"/>
      <c r="DM2947" s="69"/>
      <c r="DN2947" s="69"/>
      <c r="DO2947" s="69"/>
      <c r="DP2947" s="69"/>
      <c r="DQ2947" s="69"/>
      <c r="DR2947" s="69"/>
      <c r="DS2947" s="69"/>
      <c r="DT2947" s="69"/>
      <c r="DU2947" s="69"/>
      <c r="DV2947" s="69"/>
      <c r="DW2947" s="69"/>
      <c r="DX2947" s="69"/>
      <c r="DY2947" s="69"/>
      <c r="DZ2947" s="69"/>
      <c r="EA2947" s="69"/>
      <c r="EB2947" s="69"/>
      <c r="EC2947" s="69"/>
      <c r="ED2947" s="69"/>
      <c r="EE2947" s="69"/>
      <c r="EF2947" s="69"/>
      <c r="EG2947" s="69"/>
      <c r="EH2947" s="69"/>
      <c r="EI2947" s="69"/>
      <c r="EJ2947" s="69"/>
      <c r="EK2947" s="69"/>
      <c r="EL2947" s="69"/>
      <c r="EM2947" s="69"/>
      <c r="EN2947" s="69"/>
      <c r="EO2947" s="69"/>
      <c r="EP2947" s="69"/>
      <c r="EQ2947" s="69"/>
      <c r="ER2947" s="69"/>
      <c r="ES2947" s="69"/>
      <c r="ET2947" s="69"/>
      <c r="EU2947" s="69"/>
      <c r="EV2947" s="69"/>
      <c r="EW2947" s="69"/>
      <c r="EX2947" s="69"/>
      <c r="EY2947" s="69"/>
      <c r="EZ2947" s="69"/>
      <c r="FA2947" s="69"/>
      <c r="FB2947" s="69"/>
      <c r="FC2947" s="69"/>
      <c r="FD2947" s="69"/>
      <c r="FE2947" s="69"/>
      <c r="FF2947" s="69"/>
      <c r="FG2947" s="69"/>
      <c r="FH2947" s="69"/>
      <c r="FI2947" s="69"/>
      <c r="FJ2947" s="69"/>
      <c r="FK2947" s="69"/>
      <c r="FL2947" s="69"/>
      <c r="FM2947" s="69"/>
      <c r="FN2947" s="69"/>
      <c r="FO2947" s="69"/>
      <c r="FP2947" s="69"/>
      <c r="FQ2947" s="69"/>
      <c r="FR2947" s="69"/>
      <c r="FS2947" s="69"/>
      <c r="FT2947" s="69"/>
      <c r="FU2947" s="69"/>
      <c r="FV2947" s="69"/>
      <c r="FW2947" s="69"/>
      <c r="FX2947" s="69"/>
      <c r="FY2947" s="69"/>
      <c r="FZ2947" s="69"/>
      <c r="GA2947" s="69"/>
      <c r="GB2947" s="69"/>
      <c r="GC2947" s="69"/>
      <c r="GD2947" s="69"/>
      <c r="GE2947" s="69"/>
      <c r="GF2947" s="69"/>
      <c r="GG2947" s="69"/>
      <c r="GH2947" s="69"/>
      <c r="GI2947" s="69"/>
      <c r="GJ2947" s="69"/>
      <c r="GK2947" s="69"/>
      <c r="GL2947" s="69"/>
      <c r="GM2947" s="69"/>
      <c r="GN2947" s="69"/>
      <c r="GO2947" s="69"/>
      <c r="GP2947" s="69"/>
      <c r="GQ2947" s="69"/>
      <c r="GR2947" s="69"/>
      <c r="GS2947" s="69"/>
      <c r="GT2947" s="69"/>
      <c r="GU2947" s="69"/>
      <c r="GV2947" s="69"/>
      <c r="GW2947" s="69"/>
      <c r="GX2947" s="69"/>
      <c r="GY2947" s="69"/>
      <c r="GZ2947" s="69"/>
      <c r="HA2947" s="69"/>
      <c r="HB2947" s="69"/>
      <c r="HC2947" s="69"/>
      <c r="HD2947" s="69"/>
      <c r="HE2947" s="69"/>
      <c r="HF2947" s="69"/>
      <c r="HG2947" s="69"/>
      <c r="HH2947" s="69"/>
      <c r="HI2947" s="69"/>
      <c r="HJ2947" s="69"/>
      <c r="HK2947" s="69"/>
      <c r="HL2947" s="69"/>
      <c r="HM2947" s="69"/>
      <c r="HN2947" s="69"/>
      <c r="HO2947" s="69"/>
      <c r="HP2947" s="69"/>
      <c r="HQ2947" s="69"/>
      <c r="HR2947" s="69"/>
      <c r="HS2947" s="69"/>
      <c r="HT2947" s="69"/>
      <c r="HU2947" s="69"/>
      <c r="HV2947" s="69"/>
      <c r="HW2947" s="69"/>
      <c r="HX2947" s="69"/>
      <c r="HY2947" s="69"/>
      <c r="HZ2947" s="69"/>
      <c r="IA2947" s="69"/>
      <c r="IB2947" s="69"/>
      <c r="IC2947" s="69"/>
      <c r="ID2947" s="69"/>
      <c r="IE2947" s="69"/>
      <c r="IF2947" s="69"/>
      <c r="IG2947" s="69"/>
      <c r="IH2947" s="69"/>
      <c r="II2947" s="69"/>
      <c r="IJ2947" s="69"/>
      <c r="IK2947" s="69"/>
      <c r="IL2947" s="69"/>
      <c r="IM2947" s="69"/>
      <c r="IN2947" s="69"/>
    </row>
    <row r="2948" spans="1:248" s="70" customFormat="1" ht="15.95" customHeight="1" x14ac:dyDescent="0.2">
      <c r="A2948" s="25" t="s">
        <v>1903</v>
      </c>
      <c r="B2948" s="83">
        <v>52622</v>
      </c>
      <c r="C2948" s="27" t="s">
        <v>1904</v>
      </c>
      <c r="D2948" s="322">
        <v>8500</v>
      </c>
      <c r="E2948" s="69"/>
      <c r="F2948" s="69"/>
      <c r="G2948" s="69"/>
      <c r="H2948" s="69"/>
      <c r="I2948" s="69"/>
      <c r="J2948" s="69"/>
      <c r="N2948" s="69"/>
      <c r="O2948" s="69"/>
      <c r="P2948" s="69"/>
      <c r="Q2948" s="69"/>
      <c r="R2948" s="69"/>
      <c r="S2948" s="69"/>
      <c r="T2948" s="69"/>
      <c r="U2948" s="69"/>
      <c r="V2948" s="69"/>
      <c r="W2948" s="69"/>
      <c r="X2948" s="69"/>
      <c r="Y2948" s="69"/>
      <c r="Z2948" s="69"/>
      <c r="AA2948" s="69"/>
      <c r="AB2948" s="69"/>
      <c r="AC2948" s="69"/>
      <c r="AD2948" s="69"/>
      <c r="AE2948" s="69"/>
      <c r="AF2948" s="69"/>
      <c r="AG2948" s="69"/>
      <c r="AH2948" s="69"/>
      <c r="AI2948" s="69"/>
      <c r="AJ2948" s="69"/>
      <c r="AK2948" s="69"/>
      <c r="AL2948" s="69"/>
      <c r="AM2948" s="69"/>
      <c r="AN2948" s="69"/>
      <c r="AO2948" s="69"/>
      <c r="AP2948" s="69"/>
      <c r="AQ2948" s="69"/>
      <c r="AR2948" s="69"/>
      <c r="AS2948" s="69"/>
      <c r="AT2948" s="69"/>
      <c r="AU2948" s="69"/>
      <c r="AV2948" s="69"/>
      <c r="AW2948" s="69"/>
      <c r="AX2948" s="69"/>
      <c r="AY2948" s="69"/>
      <c r="AZ2948" s="69"/>
      <c r="BA2948" s="69"/>
      <c r="BB2948" s="69"/>
      <c r="BC2948" s="69"/>
      <c r="BD2948" s="69"/>
      <c r="BE2948" s="69"/>
      <c r="BF2948" s="69"/>
      <c r="BG2948" s="69"/>
      <c r="BH2948" s="69"/>
      <c r="BI2948" s="69"/>
      <c r="BJ2948" s="69"/>
      <c r="BK2948" s="69"/>
      <c r="BL2948" s="69"/>
      <c r="BM2948" s="69"/>
      <c r="BN2948" s="69"/>
      <c r="BO2948" s="69"/>
      <c r="BP2948" s="69"/>
      <c r="BQ2948" s="69"/>
      <c r="BR2948" s="69"/>
      <c r="BS2948" s="69"/>
      <c r="BT2948" s="69"/>
      <c r="BU2948" s="69"/>
      <c r="BV2948" s="69"/>
      <c r="BW2948" s="69"/>
      <c r="BX2948" s="69"/>
      <c r="BY2948" s="69"/>
      <c r="BZ2948" s="69"/>
      <c r="CA2948" s="69"/>
      <c r="CB2948" s="69"/>
      <c r="CC2948" s="69"/>
      <c r="CD2948" s="69"/>
      <c r="CE2948" s="69"/>
      <c r="CF2948" s="69"/>
      <c r="CG2948" s="69"/>
      <c r="CH2948" s="69"/>
      <c r="CI2948" s="69"/>
      <c r="CJ2948" s="69"/>
      <c r="CK2948" s="69"/>
      <c r="CL2948" s="69"/>
      <c r="CM2948" s="69"/>
      <c r="CN2948" s="69"/>
      <c r="CO2948" s="69"/>
      <c r="CP2948" s="69"/>
      <c r="CQ2948" s="69"/>
      <c r="CR2948" s="69"/>
      <c r="CS2948" s="69"/>
      <c r="CT2948" s="69"/>
      <c r="CU2948" s="69"/>
      <c r="CV2948" s="69"/>
      <c r="CW2948" s="69"/>
      <c r="CX2948" s="69"/>
      <c r="CY2948" s="69"/>
      <c r="CZ2948" s="69"/>
      <c r="DA2948" s="69"/>
      <c r="DB2948" s="69"/>
      <c r="DC2948" s="69"/>
      <c r="DD2948" s="69"/>
      <c r="DE2948" s="69"/>
      <c r="DF2948" s="69"/>
      <c r="DG2948" s="69"/>
      <c r="DH2948" s="69"/>
      <c r="DI2948" s="69"/>
      <c r="DJ2948" s="69"/>
      <c r="DK2948" s="69"/>
      <c r="DL2948" s="69"/>
      <c r="DM2948" s="69"/>
      <c r="DN2948" s="69"/>
      <c r="DO2948" s="69"/>
      <c r="DP2948" s="69"/>
      <c r="DQ2948" s="69"/>
      <c r="DR2948" s="69"/>
      <c r="DS2948" s="69"/>
      <c r="DT2948" s="69"/>
      <c r="DU2948" s="69"/>
      <c r="DV2948" s="69"/>
      <c r="DW2948" s="69"/>
      <c r="DX2948" s="69"/>
      <c r="DY2948" s="69"/>
      <c r="DZ2948" s="69"/>
      <c r="EA2948" s="69"/>
      <c r="EB2948" s="69"/>
      <c r="EC2948" s="69"/>
      <c r="ED2948" s="69"/>
      <c r="EE2948" s="69"/>
      <c r="EF2948" s="69"/>
      <c r="EG2948" s="69"/>
      <c r="EH2948" s="69"/>
      <c r="EI2948" s="69"/>
      <c r="EJ2948" s="69"/>
      <c r="EK2948" s="69"/>
      <c r="EL2948" s="69"/>
      <c r="EM2948" s="69"/>
      <c r="EN2948" s="69"/>
      <c r="EO2948" s="69"/>
      <c r="EP2948" s="69"/>
      <c r="EQ2948" s="69"/>
      <c r="ER2948" s="69"/>
      <c r="ES2948" s="69"/>
      <c r="ET2948" s="69"/>
      <c r="EU2948" s="69"/>
      <c r="EV2948" s="69"/>
      <c r="EW2948" s="69"/>
      <c r="EX2948" s="69"/>
      <c r="EY2948" s="69"/>
      <c r="EZ2948" s="69"/>
      <c r="FA2948" s="69"/>
      <c r="FB2948" s="69"/>
      <c r="FC2948" s="69"/>
      <c r="FD2948" s="69"/>
      <c r="FE2948" s="69"/>
      <c r="FF2948" s="69"/>
      <c r="FG2948" s="69"/>
      <c r="FH2948" s="69"/>
      <c r="FI2948" s="69"/>
      <c r="FJ2948" s="69"/>
      <c r="FK2948" s="69"/>
      <c r="FL2948" s="69"/>
      <c r="FM2948" s="69"/>
      <c r="FN2948" s="69"/>
      <c r="FO2948" s="69"/>
      <c r="FP2948" s="69"/>
      <c r="FQ2948" s="69"/>
      <c r="FR2948" s="69"/>
      <c r="FS2948" s="69"/>
      <c r="FT2948" s="69"/>
      <c r="FU2948" s="69"/>
      <c r="FV2948" s="69"/>
      <c r="FW2948" s="69"/>
      <c r="FX2948" s="69"/>
      <c r="FY2948" s="69"/>
      <c r="FZ2948" s="69"/>
      <c r="GA2948" s="69"/>
      <c r="GB2948" s="69"/>
      <c r="GC2948" s="69"/>
      <c r="GD2948" s="69"/>
      <c r="GE2948" s="69"/>
      <c r="GF2948" s="69"/>
      <c r="GG2948" s="69"/>
      <c r="GH2948" s="69"/>
      <c r="GI2948" s="69"/>
      <c r="GJ2948" s="69"/>
      <c r="GK2948" s="69"/>
      <c r="GL2948" s="69"/>
      <c r="GM2948" s="69"/>
      <c r="GN2948" s="69"/>
      <c r="GO2948" s="69"/>
      <c r="GP2948" s="69"/>
      <c r="GQ2948" s="69"/>
      <c r="GR2948" s="69"/>
      <c r="GS2948" s="69"/>
      <c r="GT2948" s="69"/>
      <c r="GU2948" s="69"/>
      <c r="GV2948" s="69"/>
      <c r="GW2948" s="69"/>
      <c r="GX2948" s="69"/>
      <c r="GY2948" s="69"/>
      <c r="GZ2948" s="69"/>
      <c r="HA2948" s="69"/>
      <c r="HB2948" s="69"/>
      <c r="HC2948" s="69"/>
      <c r="HD2948" s="69"/>
      <c r="HE2948" s="69"/>
      <c r="HF2948" s="69"/>
      <c r="HG2948" s="69"/>
      <c r="HH2948" s="69"/>
      <c r="HI2948" s="69"/>
      <c r="HJ2948" s="69"/>
      <c r="HK2948" s="69"/>
      <c r="HL2948" s="69"/>
      <c r="HM2948" s="69"/>
      <c r="HN2948" s="69"/>
      <c r="HO2948" s="69"/>
      <c r="HP2948" s="69"/>
      <c r="HQ2948" s="69"/>
      <c r="HR2948" s="69"/>
      <c r="HS2948" s="69"/>
      <c r="HT2948" s="69"/>
      <c r="HU2948" s="69"/>
      <c r="HV2948" s="69"/>
      <c r="HW2948" s="69"/>
      <c r="HX2948" s="69"/>
      <c r="HY2948" s="69"/>
      <c r="HZ2948" s="69"/>
      <c r="IA2948" s="69"/>
      <c r="IB2948" s="69"/>
      <c r="IC2948" s="69"/>
      <c r="ID2948" s="69"/>
      <c r="IE2948" s="69"/>
      <c r="IF2948" s="69"/>
      <c r="IG2948" s="69"/>
      <c r="IH2948" s="69"/>
      <c r="II2948" s="69"/>
      <c r="IJ2948" s="69"/>
      <c r="IK2948" s="69"/>
      <c r="IL2948" s="69"/>
      <c r="IM2948" s="69"/>
      <c r="IN2948" s="69"/>
    </row>
    <row r="2949" spans="1:248" s="70" customFormat="1" ht="15.95" customHeight="1" x14ac:dyDescent="0.2">
      <c r="A2949" s="25" t="s">
        <v>1905</v>
      </c>
      <c r="B2949" s="83">
        <v>52623</v>
      </c>
      <c r="C2949" s="27" t="s">
        <v>1906</v>
      </c>
      <c r="D2949" s="322">
        <v>8500</v>
      </c>
      <c r="E2949" s="69"/>
      <c r="F2949" s="69"/>
      <c r="G2949" s="69"/>
      <c r="H2949" s="69"/>
      <c r="I2949" s="69"/>
      <c r="J2949" s="69"/>
      <c r="N2949" s="69"/>
      <c r="O2949" s="69"/>
      <c r="P2949" s="69"/>
      <c r="Q2949" s="69"/>
      <c r="R2949" s="69"/>
      <c r="S2949" s="69"/>
      <c r="T2949" s="69"/>
      <c r="U2949" s="69"/>
      <c r="V2949" s="69"/>
      <c r="W2949" s="69"/>
      <c r="X2949" s="69"/>
      <c r="Y2949" s="69"/>
      <c r="Z2949" s="69"/>
      <c r="AA2949" s="69"/>
      <c r="AB2949" s="69"/>
      <c r="AC2949" s="69"/>
      <c r="AD2949" s="69"/>
      <c r="AE2949" s="69"/>
      <c r="AF2949" s="69"/>
      <c r="AG2949" s="69"/>
      <c r="AH2949" s="69"/>
      <c r="AI2949" s="69"/>
      <c r="AJ2949" s="69"/>
      <c r="AK2949" s="69"/>
      <c r="AL2949" s="69"/>
      <c r="AM2949" s="69"/>
      <c r="AN2949" s="69"/>
      <c r="AO2949" s="69"/>
      <c r="AP2949" s="69"/>
      <c r="AQ2949" s="69"/>
      <c r="AR2949" s="69"/>
      <c r="AS2949" s="69"/>
      <c r="AT2949" s="69"/>
      <c r="AU2949" s="69"/>
      <c r="AV2949" s="69"/>
      <c r="AW2949" s="69"/>
      <c r="AX2949" s="69"/>
      <c r="AY2949" s="69"/>
      <c r="AZ2949" s="69"/>
      <c r="BA2949" s="69"/>
      <c r="BB2949" s="69"/>
      <c r="BC2949" s="69"/>
      <c r="BD2949" s="69"/>
      <c r="BE2949" s="69"/>
      <c r="BF2949" s="69"/>
      <c r="BG2949" s="69"/>
      <c r="BH2949" s="69"/>
      <c r="BI2949" s="69"/>
      <c r="BJ2949" s="69"/>
      <c r="BK2949" s="69"/>
      <c r="BL2949" s="69"/>
      <c r="BM2949" s="69"/>
      <c r="BN2949" s="69"/>
      <c r="BO2949" s="69"/>
      <c r="BP2949" s="69"/>
      <c r="BQ2949" s="69"/>
      <c r="BR2949" s="69"/>
      <c r="BS2949" s="69"/>
      <c r="BT2949" s="69"/>
      <c r="BU2949" s="69"/>
      <c r="BV2949" s="69"/>
      <c r="BW2949" s="69"/>
      <c r="BX2949" s="69"/>
      <c r="BY2949" s="69"/>
      <c r="BZ2949" s="69"/>
      <c r="CA2949" s="69"/>
      <c r="CB2949" s="69"/>
      <c r="CC2949" s="69"/>
      <c r="CD2949" s="69"/>
      <c r="CE2949" s="69"/>
      <c r="CF2949" s="69"/>
      <c r="CG2949" s="69"/>
      <c r="CH2949" s="69"/>
      <c r="CI2949" s="69"/>
      <c r="CJ2949" s="69"/>
      <c r="CK2949" s="69"/>
      <c r="CL2949" s="69"/>
      <c r="CM2949" s="69"/>
      <c r="CN2949" s="69"/>
      <c r="CO2949" s="69"/>
      <c r="CP2949" s="69"/>
      <c r="CQ2949" s="69"/>
      <c r="CR2949" s="69"/>
      <c r="CS2949" s="69"/>
      <c r="CT2949" s="69"/>
      <c r="CU2949" s="69"/>
      <c r="CV2949" s="69"/>
      <c r="CW2949" s="69"/>
      <c r="CX2949" s="69"/>
      <c r="CY2949" s="69"/>
      <c r="CZ2949" s="69"/>
      <c r="DA2949" s="69"/>
      <c r="DB2949" s="69"/>
      <c r="DC2949" s="69"/>
      <c r="DD2949" s="69"/>
      <c r="DE2949" s="69"/>
      <c r="DF2949" s="69"/>
      <c r="DG2949" s="69"/>
      <c r="DH2949" s="69"/>
      <c r="DI2949" s="69"/>
      <c r="DJ2949" s="69"/>
      <c r="DK2949" s="69"/>
      <c r="DL2949" s="69"/>
      <c r="DM2949" s="69"/>
      <c r="DN2949" s="69"/>
      <c r="DO2949" s="69"/>
      <c r="DP2949" s="69"/>
      <c r="DQ2949" s="69"/>
      <c r="DR2949" s="69"/>
      <c r="DS2949" s="69"/>
      <c r="DT2949" s="69"/>
      <c r="DU2949" s="69"/>
      <c r="DV2949" s="69"/>
      <c r="DW2949" s="69"/>
      <c r="DX2949" s="69"/>
      <c r="DY2949" s="69"/>
      <c r="DZ2949" s="69"/>
      <c r="EA2949" s="69"/>
      <c r="EB2949" s="69"/>
      <c r="EC2949" s="69"/>
      <c r="ED2949" s="69"/>
      <c r="EE2949" s="69"/>
      <c r="EF2949" s="69"/>
      <c r="EG2949" s="69"/>
      <c r="EH2949" s="69"/>
      <c r="EI2949" s="69"/>
      <c r="EJ2949" s="69"/>
      <c r="EK2949" s="69"/>
      <c r="EL2949" s="69"/>
      <c r="EM2949" s="69"/>
      <c r="EN2949" s="69"/>
      <c r="EO2949" s="69"/>
      <c r="EP2949" s="69"/>
      <c r="EQ2949" s="69"/>
      <c r="ER2949" s="69"/>
      <c r="ES2949" s="69"/>
      <c r="ET2949" s="69"/>
      <c r="EU2949" s="69"/>
      <c r="EV2949" s="69"/>
      <c r="EW2949" s="69"/>
      <c r="EX2949" s="69"/>
      <c r="EY2949" s="69"/>
      <c r="EZ2949" s="69"/>
      <c r="FA2949" s="69"/>
      <c r="FB2949" s="69"/>
      <c r="FC2949" s="69"/>
      <c r="FD2949" s="69"/>
      <c r="FE2949" s="69"/>
      <c r="FF2949" s="69"/>
      <c r="FG2949" s="69"/>
      <c r="FH2949" s="69"/>
      <c r="FI2949" s="69"/>
      <c r="FJ2949" s="69"/>
      <c r="FK2949" s="69"/>
      <c r="FL2949" s="69"/>
      <c r="FM2949" s="69"/>
      <c r="FN2949" s="69"/>
      <c r="FO2949" s="69"/>
      <c r="FP2949" s="69"/>
      <c r="FQ2949" s="69"/>
      <c r="FR2949" s="69"/>
      <c r="FS2949" s="69"/>
      <c r="FT2949" s="69"/>
      <c r="FU2949" s="69"/>
      <c r="FV2949" s="69"/>
      <c r="FW2949" s="69"/>
      <c r="FX2949" s="69"/>
      <c r="FY2949" s="69"/>
      <c r="FZ2949" s="69"/>
      <c r="GA2949" s="69"/>
      <c r="GB2949" s="69"/>
      <c r="GC2949" s="69"/>
      <c r="GD2949" s="69"/>
      <c r="GE2949" s="69"/>
      <c r="GF2949" s="69"/>
      <c r="GG2949" s="69"/>
      <c r="GH2949" s="69"/>
      <c r="GI2949" s="69"/>
      <c r="GJ2949" s="69"/>
      <c r="GK2949" s="69"/>
      <c r="GL2949" s="69"/>
      <c r="GM2949" s="69"/>
      <c r="GN2949" s="69"/>
      <c r="GO2949" s="69"/>
      <c r="GP2949" s="69"/>
      <c r="GQ2949" s="69"/>
      <c r="GR2949" s="69"/>
      <c r="GS2949" s="69"/>
      <c r="GT2949" s="69"/>
      <c r="GU2949" s="69"/>
      <c r="GV2949" s="69"/>
      <c r="GW2949" s="69"/>
      <c r="GX2949" s="69"/>
      <c r="GY2949" s="69"/>
      <c r="GZ2949" s="69"/>
      <c r="HA2949" s="69"/>
      <c r="HB2949" s="69"/>
      <c r="HC2949" s="69"/>
      <c r="HD2949" s="69"/>
      <c r="HE2949" s="69"/>
      <c r="HF2949" s="69"/>
      <c r="HG2949" s="69"/>
      <c r="HH2949" s="69"/>
      <c r="HI2949" s="69"/>
      <c r="HJ2949" s="69"/>
      <c r="HK2949" s="69"/>
      <c r="HL2949" s="69"/>
      <c r="HM2949" s="69"/>
      <c r="HN2949" s="69"/>
      <c r="HO2949" s="69"/>
      <c r="HP2949" s="69"/>
      <c r="HQ2949" s="69"/>
      <c r="HR2949" s="69"/>
      <c r="HS2949" s="69"/>
      <c r="HT2949" s="69"/>
      <c r="HU2949" s="69"/>
      <c r="HV2949" s="69"/>
      <c r="HW2949" s="69"/>
      <c r="HX2949" s="69"/>
      <c r="HY2949" s="69"/>
      <c r="HZ2949" s="69"/>
      <c r="IA2949" s="69"/>
      <c r="IB2949" s="69"/>
      <c r="IC2949" s="69"/>
      <c r="ID2949" s="69"/>
      <c r="IE2949" s="69"/>
      <c r="IF2949" s="69"/>
      <c r="IG2949" s="69"/>
      <c r="IH2949" s="69"/>
      <c r="II2949" s="69"/>
      <c r="IJ2949" s="69"/>
      <c r="IK2949" s="69"/>
      <c r="IL2949" s="69"/>
      <c r="IM2949" s="69"/>
      <c r="IN2949" s="69"/>
    </row>
    <row r="2950" spans="1:248" s="70" customFormat="1" ht="15.95" customHeight="1" x14ac:dyDescent="0.2">
      <c r="A2950" s="25" t="s">
        <v>1907</v>
      </c>
      <c r="B2950" s="83">
        <v>52624</v>
      </c>
      <c r="C2950" s="27" t="s">
        <v>1908</v>
      </c>
      <c r="D2950" s="322">
        <v>12000</v>
      </c>
      <c r="E2950" s="69"/>
      <c r="F2950" s="69"/>
      <c r="G2950" s="69"/>
      <c r="H2950" s="69"/>
      <c r="I2950" s="69"/>
      <c r="J2950" s="69"/>
      <c r="N2950" s="69"/>
      <c r="O2950" s="69"/>
      <c r="P2950" s="69"/>
      <c r="Q2950" s="69"/>
      <c r="R2950" s="69"/>
      <c r="S2950" s="69"/>
      <c r="T2950" s="69"/>
      <c r="U2950" s="69"/>
      <c r="V2950" s="69"/>
      <c r="W2950" s="69"/>
      <c r="X2950" s="69"/>
      <c r="Y2950" s="69"/>
      <c r="Z2950" s="69"/>
      <c r="AA2950" s="69"/>
      <c r="AB2950" s="69"/>
      <c r="AC2950" s="69"/>
      <c r="AD2950" s="69"/>
      <c r="AE2950" s="69"/>
      <c r="AF2950" s="69"/>
      <c r="AG2950" s="69"/>
      <c r="AH2950" s="69"/>
      <c r="AI2950" s="69"/>
      <c r="AJ2950" s="69"/>
      <c r="AK2950" s="69"/>
      <c r="AL2950" s="69"/>
      <c r="AM2950" s="69"/>
      <c r="AN2950" s="69"/>
      <c r="AO2950" s="69"/>
      <c r="AP2950" s="69"/>
      <c r="AQ2950" s="69"/>
      <c r="AR2950" s="69"/>
      <c r="AS2950" s="69"/>
      <c r="AT2950" s="69"/>
      <c r="AU2950" s="69"/>
      <c r="AV2950" s="69"/>
      <c r="AW2950" s="69"/>
      <c r="AX2950" s="69"/>
      <c r="AY2950" s="69"/>
      <c r="AZ2950" s="69"/>
      <c r="BA2950" s="69"/>
      <c r="BB2950" s="69"/>
      <c r="BC2950" s="69"/>
      <c r="BD2950" s="69"/>
      <c r="BE2950" s="69"/>
      <c r="BF2950" s="69"/>
      <c r="BG2950" s="69"/>
      <c r="BH2950" s="69"/>
      <c r="BI2950" s="69"/>
      <c r="BJ2950" s="69"/>
      <c r="BK2950" s="69"/>
      <c r="BL2950" s="69"/>
      <c r="BM2950" s="69"/>
      <c r="BN2950" s="69"/>
      <c r="BO2950" s="69"/>
      <c r="BP2950" s="69"/>
      <c r="BQ2950" s="69"/>
      <c r="BR2950" s="69"/>
      <c r="BS2950" s="69"/>
      <c r="BT2950" s="69"/>
      <c r="BU2950" s="69"/>
      <c r="BV2950" s="69"/>
      <c r="BW2950" s="69"/>
      <c r="BX2950" s="69"/>
      <c r="BY2950" s="69"/>
      <c r="BZ2950" s="69"/>
      <c r="CA2950" s="69"/>
      <c r="CB2950" s="69"/>
      <c r="CC2950" s="69"/>
      <c r="CD2950" s="69"/>
      <c r="CE2950" s="69"/>
      <c r="CF2950" s="69"/>
      <c r="CG2950" s="69"/>
      <c r="CH2950" s="69"/>
      <c r="CI2950" s="69"/>
      <c r="CJ2950" s="69"/>
      <c r="CK2950" s="69"/>
      <c r="CL2950" s="69"/>
      <c r="CM2950" s="69"/>
      <c r="CN2950" s="69"/>
      <c r="CO2950" s="69"/>
      <c r="CP2950" s="69"/>
      <c r="CQ2950" s="69"/>
      <c r="CR2950" s="69"/>
      <c r="CS2950" s="69"/>
      <c r="CT2950" s="69"/>
      <c r="CU2950" s="69"/>
      <c r="CV2950" s="69"/>
      <c r="CW2950" s="69"/>
      <c r="CX2950" s="69"/>
      <c r="CY2950" s="69"/>
      <c r="CZ2950" s="69"/>
      <c r="DA2950" s="69"/>
      <c r="DB2950" s="69"/>
      <c r="DC2950" s="69"/>
      <c r="DD2950" s="69"/>
      <c r="DE2950" s="69"/>
      <c r="DF2950" s="69"/>
      <c r="DG2950" s="69"/>
      <c r="DH2950" s="69"/>
      <c r="DI2950" s="69"/>
      <c r="DJ2950" s="69"/>
      <c r="DK2950" s="69"/>
      <c r="DL2950" s="69"/>
      <c r="DM2950" s="69"/>
      <c r="DN2950" s="69"/>
      <c r="DO2950" s="69"/>
      <c r="DP2950" s="69"/>
      <c r="DQ2950" s="69"/>
      <c r="DR2950" s="69"/>
      <c r="DS2950" s="69"/>
      <c r="DT2950" s="69"/>
      <c r="DU2950" s="69"/>
      <c r="DV2950" s="69"/>
      <c r="DW2950" s="69"/>
      <c r="DX2950" s="69"/>
      <c r="DY2950" s="69"/>
      <c r="DZ2950" s="69"/>
      <c r="EA2950" s="69"/>
      <c r="EB2950" s="69"/>
      <c r="EC2950" s="69"/>
      <c r="ED2950" s="69"/>
      <c r="EE2950" s="69"/>
      <c r="EF2950" s="69"/>
      <c r="EG2950" s="69"/>
      <c r="EH2950" s="69"/>
      <c r="EI2950" s="69"/>
      <c r="EJ2950" s="69"/>
      <c r="EK2950" s="69"/>
      <c r="EL2950" s="69"/>
      <c r="EM2950" s="69"/>
      <c r="EN2950" s="69"/>
      <c r="EO2950" s="69"/>
      <c r="EP2950" s="69"/>
      <c r="EQ2950" s="69"/>
      <c r="ER2950" s="69"/>
      <c r="ES2950" s="69"/>
      <c r="ET2950" s="69"/>
      <c r="EU2950" s="69"/>
      <c r="EV2950" s="69"/>
      <c r="EW2950" s="69"/>
      <c r="EX2950" s="69"/>
      <c r="EY2950" s="69"/>
      <c r="EZ2950" s="69"/>
      <c r="FA2950" s="69"/>
      <c r="FB2950" s="69"/>
      <c r="FC2950" s="69"/>
      <c r="FD2950" s="69"/>
      <c r="FE2950" s="69"/>
      <c r="FF2950" s="69"/>
      <c r="FG2950" s="69"/>
      <c r="FH2950" s="69"/>
      <c r="FI2950" s="69"/>
      <c r="FJ2950" s="69"/>
      <c r="FK2950" s="69"/>
      <c r="FL2950" s="69"/>
      <c r="FM2950" s="69"/>
      <c r="FN2950" s="69"/>
      <c r="FO2950" s="69"/>
      <c r="FP2950" s="69"/>
      <c r="FQ2950" s="69"/>
      <c r="FR2950" s="69"/>
      <c r="FS2950" s="69"/>
      <c r="FT2950" s="69"/>
      <c r="FU2950" s="69"/>
      <c r="FV2950" s="69"/>
      <c r="FW2950" s="69"/>
      <c r="FX2950" s="69"/>
      <c r="FY2950" s="69"/>
      <c r="FZ2950" s="69"/>
      <c r="GA2950" s="69"/>
      <c r="GB2950" s="69"/>
      <c r="GC2950" s="69"/>
      <c r="GD2950" s="69"/>
      <c r="GE2950" s="69"/>
      <c r="GF2950" s="69"/>
      <c r="GG2950" s="69"/>
      <c r="GH2950" s="69"/>
      <c r="GI2950" s="69"/>
      <c r="GJ2950" s="69"/>
      <c r="GK2950" s="69"/>
      <c r="GL2950" s="69"/>
      <c r="GM2950" s="69"/>
      <c r="GN2950" s="69"/>
      <c r="GO2950" s="69"/>
      <c r="GP2950" s="69"/>
      <c r="GQ2950" s="69"/>
      <c r="GR2950" s="69"/>
      <c r="GS2950" s="69"/>
      <c r="GT2950" s="69"/>
      <c r="GU2950" s="69"/>
      <c r="GV2950" s="69"/>
      <c r="GW2950" s="69"/>
      <c r="GX2950" s="69"/>
      <c r="GY2950" s="69"/>
      <c r="GZ2950" s="69"/>
      <c r="HA2950" s="69"/>
      <c r="HB2950" s="69"/>
      <c r="HC2950" s="69"/>
      <c r="HD2950" s="69"/>
      <c r="HE2950" s="69"/>
      <c r="HF2950" s="69"/>
      <c r="HG2950" s="69"/>
      <c r="HH2950" s="69"/>
      <c r="HI2950" s="69"/>
      <c r="HJ2950" s="69"/>
      <c r="HK2950" s="69"/>
      <c r="HL2950" s="69"/>
      <c r="HM2950" s="69"/>
      <c r="HN2950" s="69"/>
      <c r="HO2950" s="69"/>
      <c r="HP2950" s="69"/>
      <c r="HQ2950" s="69"/>
      <c r="HR2950" s="69"/>
      <c r="HS2950" s="69"/>
      <c r="HT2950" s="69"/>
      <c r="HU2950" s="69"/>
      <c r="HV2950" s="69"/>
      <c r="HW2950" s="69"/>
      <c r="HX2950" s="69"/>
      <c r="HY2950" s="69"/>
      <c r="HZ2950" s="69"/>
      <c r="IA2950" s="69"/>
      <c r="IB2950" s="69"/>
      <c r="IC2950" s="69"/>
      <c r="ID2950" s="69"/>
      <c r="IE2950" s="69"/>
      <c r="IF2950" s="69"/>
      <c r="IG2950" s="69"/>
      <c r="IH2950" s="69"/>
      <c r="II2950" s="69"/>
      <c r="IJ2950" s="69"/>
      <c r="IK2950" s="69"/>
      <c r="IL2950" s="69"/>
      <c r="IM2950" s="69"/>
      <c r="IN2950" s="69"/>
    </row>
    <row r="2951" spans="1:248" s="70" customFormat="1" ht="15.95" customHeight="1" x14ac:dyDescent="0.2">
      <c r="A2951" s="25" t="s">
        <v>1909</v>
      </c>
      <c r="B2951" s="83">
        <v>52625</v>
      </c>
      <c r="C2951" s="27" t="s">
        <v>1910</v>
      </c>
      <c r="D2951" s="322">
        <v>6500</v>
      </c>
      <c r="E2951" s="69"/>
      <c r="F2951" s="69"/>
      <c r="G2951" s="69"/>
      <c r="H2951" s="69"/>
      <c r="I2951" s="69"/>
      <c r="J2951" s="69"/>
      <c r="N2951" s="69"/>
      <c r="O2951" s="69"/>
      <c r="P2951" s="69"/>
      <c r="Q2951" s="69"/>
      <c r="R2951" s="69"/>
      <c r="S2951" s="69"/>
      <c r="T2951" s="69"/>
      <c r="U2951" s="69"/>
      <c r="V2951" s="69"/>
      <c r="W2951" s="69"/>
      <c r="X2951" s="69"/>
      <c r="Y2951" s="69"/>
      <c r="Z2951" s="69"/>
      <c r="AA2951" s="69"/>
      <c r="AB2951" s="69"/>
      <c r="AC2951" s="69"/>
      <c r="AD2951" s="69"/>
      <c r="AE2951" s="69"/>
      <c r="AF2951" s="69"/>
      <c r="AG2951" s="69"/>
      <c r="AH2951" s="69"/>
      <c r="AI2951" s="69"/>
      <c r="AJ2951" s="69"/>
      <c r="AK2951" s="69"/>
      <c r="AL2951" s="69"/>
      <c r="AM2951" s="69"/>
      <c r="AN2951" s="69"/>
      <c r="AO2951" s="69"/>
      <c r="AP2951" s="69"/>
      <c r="AQ2951" s="69"/>
      <c r="AR2951" s="69"/>
      <c r="AS2951" s="69"/>
      <c r="AT2951" s="69"/>
      <c r="AU2951" s="69"/>
      <c r="AV2951" s="69"/>
      <c r="AW2951" s="69"/>
      <c r="AX2951" s="69"/>
      <c r="AY2951" s="69"/>
      <c r="AZ2951" s="69"/>
      <c r="BA2951" s="69"/>
      <c r="BB2951" s="69"/>
      <c r="BC2951" s="69"/>
      <c r="BD2951" s="69"/>
      <c r="BE2951" s="69"/>
      <c r="BF2951" s="69"/>
      <c r="BG2951" s="69"/>
      <c r="BH2951" s="69"/>
      <c r="BI2951" s="69"/>
      <c r="BJ2951" s="69"/>
      <c r="BK2951" s="69"/>
      <c r="BL2951" s="69"/>
      <c r="BM2951" s="69"/>
      <c r="BN2951" s="69"/>
      <c r="BO2951" s="69"/>
      <c r="BP2951" s="69"/>
      <c r="BQ2951" s="69"/>
      <c r="BR2951" s="69"/>
      <c r="BS2951" s="69"/>
      <c r="BT2951" s="69"/>
      <c r="BU2951" s="69"/>
      <c r="BV2951" s="69"/>
      <c r="BW2951" s="69"/>
      <c r="BX2951" s="69"/>
      <c r="BY2951" s="69"/>
      <c r="BZ2951" s="69"/>
      <c r="CA2951" s="69"/>
      <c r="CB2951" s="69"/>
      <c r="CC2951" s="69"/>
      <c r="CD2951" s="69"/>
      <c r="CE2951" s="69"/>
      <c r="CF2951" s="69"/>
      <c r="CG2951" s="69"/>
      <c r="CH2951" s="69"/>
      <c r="CI2951" s="69"/>
      <c r="CJ2951" s="69"/>
      <c r="CK2951" s="69"/>
      <c r="CL2951" s="69"/>
      <c r="CM2951" s="69"/>
      <c r="CN2951" s="69"/>
      <c r="CO2951" s="69"/>
      <c r="CP2951" s="69"/>
      <c r="CQ2951" s="69"/>
      <c r="CR2951" s="69"/>
      <c r="CS2951" s="69"/>
      <c r="CT2951" s="69"/>
      <c r="CU2951" s="69"/>
      <c r="CV2951" s="69"/>
      <c r="CW2951" s="69"/>
      <c r="CX2951" s="69"/>
      <c r="CY2951" s="69"/>
      <c r="CZ2951" s="69"/>
      <c r="DA2951" s="69"/>
      <c r="DB2951" s="69"/>
      <c r="DC2951" s="69"/>
      <c r="DD2951" s="69"/>
      <c r="DE2951" s="69"/>
      <c r="DF2951" s="69"/>
      <c r="DG2951" s="69"/>
      <c r="DH2951" s="69"/>
      <c r="DI2951" s="69"/>
      <c r="DJ2951" s="69"/>
      <c r="DK2951" s="69"/>
      <c r="DL2951" s="69"/>
      <c r="DM2951" s="69"/>
      <c r="DN2951" s="69"/>
      <c r="DO2951" s="69"/>
      <c r="DP2951" s="69"/>
      <c r="DQ2951" s="69"/>
      <c r="DR2951" s="69"/>
      <c r="DS2951" s="69"/>
      <c r="DT2951" s="69"/>
      <c r="DU2951" s="69"/>
      <c r="DV2951" s="69"/>
      <c r="DW2951" s="69"/>
      <c r="DX2951" s="69"/>
      <c r="DY2951" s="69"/>
      <c r="DZ2951" s="69"/>
      <c r="EA2951" s="69"/>
      <c r="EB2951" s="69"/>
      <c r="EC2951" s="69"/>
      <c r="ED2951" s="69"/>
      <c r="EE2951" s="69"/>
      <c r="EF2951" s="69"/>
      <c r="EG2951" s="69"/>
      <c r="EH2951" s="69"/>
      <c r="EI2951" s="69"/>
      <c r="EJ2951" s="69"/>
      <c r="EK2951" s="69"/>
      <c r="EL2951" s="69"/>
      <c r="EM2951" s="69"/>
      <c r="EN2951" s="69"/>
      <c r="EO2951" s="69"/>
      <c r="EP2951" s="69"/>
      <c r="EQ2951" s="69"/>
      <c r="ER2951" s="69"/>
      <c r="ES2951" s="69"/>
      <c r="ET2951" s="69"/>
      <c r="EU2951" s="69"/>
      <c r="EV2951" s="69"/>
      <c r="EW2951" s="69"/>
      <c r="EX2951" s="69"/>
      <c r="EY2951" s="69"/>
      <c r="EZ2951" s="69"/>
      <c r="FA2951" s="69"/>
      <c r="FB2951" s="69"/>
      <c r="FC2951" s="69"/>
      <c r="FD2951" s="69"/>
      <c r="FE2951" s="69"/>
      <c r="FF2951" s="69"/>
      <c r="FG2951" s="69"/>
      <c r="FH2951" s="69"/>
      <c r="FI2951" s="69"/>
      <c r="FJ2951" s="69"/>
      <c r="FK2951" s="69"/>
      <c r="FL2951" s="69"/>
      <c r="FM2951" s="69"/>
      <c r="FN2951" s="69"/>
      <c r="FO2951" s="69"/>
      <c r="FP2951" s="69"/>
      <c r="FQ2951" s="69"/>
      <c r="FR2951" s="69"/>
      <c r="FS2951" s="69"/>
      <c r="FT2951" s="69"/>
      <c r="FU2951" s="69"/>
      <c r="FV2951" s="69"/>
      <c r="FW2951" s="69"/>
      <c r="FX2951" s="69"/>
      <c r="FY2951" s="69"/>
      <c r="FZ2951" s="69"/>
      <c r="GA2951" s="69"/>
      <c r="GB2951" s="69"/>
      <c r="GC2951" s="69"/>
      <c r="GD2951" s="69"/>
      <c r="GE2951" s="69"/>
      <c r="GF2951" s="69"/>
      <c r="GG2951" s="69"/>
      <c r="GH2951" s="69"/>
      <c r="GI2951" s="69"/>
      <c r="GJ2951" s="69"/>
      <c r="GK2951" s="69"/>
      <c r="GL2951" s="69"/>
      <c r="GM2951" s="69"/>
      <c r="GN2951" s="69"/>
      <c r="GO2951" s="69"/>
      <c r="GP2951" s="69"/>
      <c r="GQ2951" s="69"/>
      <c r="GR2951" s="69"/>
      <c r="GS2951" s="69"/>
      <c r="GT2951" s="69"/>
      <c r="GU2951" s="69"/>
      <c r="GV2951" s="69"/>
      <c r="GW2951" s="69"/>
      <c r="GX2951" s="69"/>
      <c r="GY2951" s="69"/>
      <c r="GZ2951" s="69"/>
      <c r="HA2951" s="69"/>
      <c r="HB2951" s="69"/>
      <c r="HC2951" s="69"/>
      <c r="HD2951" s="69"/>
      <c r="HE2951" s="69"/>
      <c r="HF2951" s="69"/>
      <c r="HG2951" s="69"/>
      <c r="HH2951" s="69"/>
      <c r="HI2951" s="69"/>
      <c r="HJ2951" s="69"/>
      <c r="HK2951" s="69"/>
      <c r="HL2951" s="69"/>
      <c r="HM2951" s="69"/>
      <c r="HN2951" s="69"/>
      <c r="HO2951" s="69"/>
      <c r="HP2951" s="69"/>
      <c r="HQ2951" s="69"/>
      <c r="HR2951" s="69"/>
      <c r="HS2951" s="69"/>
      <c r="HT2951" s="69"/>
      <c r="HU2951" s="69"/>
      <c r="HV2951" s="69"/>
      <c r="HW2951" s="69"/>
      <c r="HX2951" s="69"/>
      <c r="HY2951" s="69"/>
      <c r="HZ2951" s="69"/>
      <c r="IA2951" s="69"/>
      <c r="IB2951" s="69"/>
      <c r="IC2951" s="69"/>
      <c r="ID2951" s="69"/>
      <c r="IE2951" s="69"/>
      <c r="IF2951" s="69"/>
      <c r="IG2951" s="69"/>
      <c r="IH2951" s="69"/>
      <c r="II2951" s="69"/>
      <c r="IJ2951" s="69"/>
      <c r="IK2951" s="69"/>
      <c r="IL2951" s="69"/>
      <c r="IM2951" s="69"/>
      <c r="IN2951" s="69"/>
    </row>
    <row r="2952" spans="1:248" s="70" customFormat="1" ht="15.95" customHeight="1" x14ac:dyDescent="0.2">
      <c r="A2952" s="25" t="s">
        <v>1911</v>
      </c>
      <c r="B2952" s="83">
        <v>52626</v>
      </c>
      <c r="C2952" s="27" t="s">
        <v>1912</v>
      </c>
      <c r="D2952" s="322">
        <v>5500</v>
      </c>
      <c r="E2952" s="69"/>
      <c r="F2952" s="69"/>
      <c r="G2952" s="69"/>
      <c r="H2952" s="69"/>
      <c r="I2952" s="69"/>
      <c r="J2952" s="69"/>
      <c r="N2952" s="69"/>
      <c r="O2952" s="69"/>
      <c r="P2952" s="69"/>
      <c r="Q2952" s="69"/>
      <c r="R2952" s="69"/>
      <c r="S2952" s="69"/>
      <c r="T2952" s="69"/>
      <c r="U2952" s="69"/>
      <c r="V2952" s="69"/>
      <c r="W2952" s="69"/>
      <c r="X2952" s="69"/>
      <c r="Y2952" s="69"/>
      <c r="Z2952" s="69"/>
      <c r="AA2952" s="69"/>
      <c r="AB2952" s="69"/>
      <c r="AC2952" s="69"/>
      <c r="AD2952" s="69"/>
      <c r="AE2952" s="69"/>
      <c r="AF2952" s="69"/>
      <c r="AG2952" s="69"/>
      <c r="AH2952" s="69"/>
      <c r="AI2952" s="69"/>
      <c r="AJ2952" s="69"/>
      <c r="AK2952" s="69"/>
      <c r="AL2952" s="69"/>
      <c r="AM2952" s="69"/>
      <c r="AN2952" s="69"/>
      <c r="AO2952" s="69"/>
      <c r="AP2952" s="69"/>
      <c r="AQ2952" s="69"/>
      <c r="AR2952" s="69"/>
      <c r="AS2952" s="69"/>
      <c r="AT2952" s="69"/>
      <c r="AU2952" s="69"/>
      <c r="AV2952" s="69"/>
      <c r="AW2952" s="69"/>
      <c r="AX2952" s="69"/>
      <c r="AY2952" s="69"/>
      <c r="AZ2952" s="69"/>
      <c r="BA2952" s="69"/>
      <c r="BB2952" s="69"/>
      <c r="BC2952" s="69"/>
      <c r="BD2952" s="69"/>
      <c r="BE2952" s="69"/>
      <c r="BF2952" s="69"/>
      <c r="BG2952" s="69"/>
      <c r="BH2952" s="69"/>
      <c r="BI2952" s="69"/>
      <c r="BJ2952" s="69"/>
      <c r="BK2952" s="69"/>
      <c r="BL2952" s="69"/>
      <c r="BM2952" s="69"/>
      <c r="BN2952" s="69"/>
      <c r="BO2952" s="69"/>
      <c r="BP2952" s="69"/>
      <c r="BQ2952" s="69"/>
      <c r="BR2952" s="69"/>
      <c r="BS2952" s="69"/>
      <c r="BT2952" s="69"/>
      <c r="BU2952" s="69"/>
      <c r="BV2952" s="69"/>
      <c r="BW2952" s="69"/>
      <c r="BX2952" s="69"/>
      <c r="BY2952" s="69"/>
      <c r="BZ2952" s="69"/>
      <c r="CA2952" s="69"/>
      <c r="CB2952" s="69"/>
      <c r="CC2952" s="69"/>
      <c r="CD2952" s="69"/>
      <c r="CE2952" s="69"/>
      <c r="CF2952" s="69"/>
      <c r="CG2952" s="69"/>
      <c r="CH2952" s="69"/>
      <c r="CI2952" s="69"/>
      <c r="CJ2952" s="69"/>
      <c r="CK2952" s="69"/>
      <c r="CL2952" s="69"/>
      <c r="CM2952" s="69"/>
      <c r="CN2952" s="69"/>
      <c r="CO2952" s="69"/>
      <c r="CP2952" s="69"/>
      <c r="CQ2952" s="69"/>
      <c r="CR2952" s="69"/>
      <c r="CS2952" s="69"/>
      <c r="CT2952" s="69"/>
      <c r="CU2952" s="69"/>
      <c r="CV2952" s="69"/>
      <c r="CW2952" s="69"/>
      <c r="CX2952" s="69"/>
      <c r="CY2952" s="69"/>
      <c r="CZ2952" s="69"/>
      <c r="DA2952" s="69"/>
      <c r="DB2952" s="69"/>
      <c r="DC2952" s="69"/>
      <c r="DD2952" s="69"/>
      <c r="DE2952" s="69"/>
      <c r="DF2952" s="69"/>
      <c r="DG2952" s="69"/>
      <c r="DH2952" s="69"/>
      <c r="DI2952" s="69"/>
      <c r="DJ2952" s="69"/>
      <c r="DK2952" s="69"/>
      <c r="DL2952" s="69"/>
      <c r="DM2952" s="69"/>
      <c r="DN2952" s="69"/>
      <c r="DO2952" s="69"/>
      <c r="DP2952" s="69"/>
      <c r="DQ2952" s="69"/>
      <c r="DR2952" s="69"/>
      <c r="DS2952" s="69"/>
      <c r="DT2952" s="69"/>
      <c r="DU2952" s="69"/>
      <c r="DV2952" s="69"/>
      <c r="DW2952" s="69"/>
      <c r="DX2952" s="69"/>
      <c r="DY2952" s="69"/>
      <c r="DZ2952" s="69"/>
      <c r="EA2952" s="69"/>
      <c r="EB2952" s="69"/>
      <c r="EC2952" s="69"/>
      <c r="ED2952" s="69"/>
      <c r="EE2952" s="69"/>
      <c r="EF2952" s="69"/>
      <c r="EG2952" s="69"/>
      <c r="EH2952" s="69"/>
      <c r="EI2952" s="69"/>
      <c r="EJ2952" s="69"/>
      <c r="EK2952" s="69"/>
      <c r="EL2952" s="69"/>
      <c r="EM2952" s="69"/>
      <c r="EN2952" s="69"/>
      <c r="EO2952" s="69"/>
      <c r="EP2952" s="69"/>
      <c r="EQ2952" s="69"/>
      <c r="ER2952" s="69"/>
      <c r="ES2952" s="69"/>
      <c r="ET2952" s="69"/>
      <c r="EU2952" s="69"/>
      <c r="EV2952" s="69"/>
      <c r="EW2952" s="69"/>
      <c r="EX2952" s="69"/>
      <c r="EY2952" s="69"/>
      <c r="EZ2952" s="69"/>
      <c r="FA2952" s="69"/>
      <c r="FB2952" s="69"/>
      <c r="FC2952" s="69"/>
      <c r="FD2952" s="69"/>
      <c r="FE2952" s="69"/>
      <c r="FF2952" s="69"/>
      <c r="FG2952" s="69"/>
      <c r="FH2952" s="69"/>
      <c r="FI2952" s="69"/>
      <c r="FJ2952" s="69"/>
      <c r="FK2952" s="69"/>
      <c r="FL2952" s="69"/>
      <c r="FM2952" s="69"/>
      <c r="FN2952" s="69"/>
      <c r="FO2952" s="69"/>
      <c r="FP2952" s="69"/>
      <c r="FQ2952" s="69"/>
      <c r="FR2952" s="69"/>
      <c r="FS2952" s="69"/>
      <c r="FT2952" s="69"/>
      <c r="FU2952" s="69"/>
      <c r="FV2952" s="69"/>
      <c r="FW2952" s="69"/>
      <c r="FX2952" s="69"/>
      <c r="FY2952" s="69"/>
      <c r="FZ2952" s="69"/>
      <c r="GA2952" s="69"/>
      <c r="GB2952" s="69"/>
      <c r="GC2952" s="69"/>
      <c r="GD2952" s="69"/>
      <c r="GE2952" s="69"/>
      <c r="GF2952" s="69"/>
      <c r="GG2952" s="69"/>
      <c r="GH2952" s="69"/>
      <c r="GI2952" s="69"/>
      <c r="GJ2952" s="69"/>
      <c r="GK2952" s="69"/>
      <c r="GL2952" s="69"/>
      <c r="GM2952" s="69"/>
      <c r="GN2952" s="69"/>
      <c r="GO2952" s="69"/>
      <c r="GP2952" s="69"/>
      <c r="GQ2952" s="69"/>
      <c r="GR2952" s="69"/>
      <c r="GS2952" s="69"/>
      <c r="GT2952" s="69"/>
      <c r="GU2952" s="69"/>
      <c r="GV2952" s="69"/>
      <c r="GW2952" s="69"/>
      <c r="GX2952" s="69"/>
      <c r="GY2952" s="69"/>
      <c r="GZ2952" s="69"/>
      <c r="HA2952" s="69"/>
      <c r="HB2952" s="69"/>
      <c r="HC2952" s="69"/>
      <c r="HD2952" s="69"/>
      <c r="HE2952" s="69"/>
      <c r="HF2952" s="69"/>
      <c r="HG2952" s="69"/>
      <c r="HH2952" s="69"/>
      <c r="HI2952" s="69"/>
      <c r="HJ2952" s="69"/>
      <c r="HK2952" s="69"/>
      <c r="HL2952" s="69"/>
      <c r="HM2952" s="69"/>
      <c r="HN2952" s="69"/>
      <c r="HO2952" s="69"/>
      <c r="HP2952" s="69"/>
      <c r="HQ2952" s="69"/>
      <c r="HR2952" s="69"/>
      <c r="HS2952" s="69"/>
      <c r="HT2952" s="69"/>
      <c r="HU2952" s="69"/>
      <c r="HV2952" s="69"/>
      <c r="HW2952" s="69"/>
      <c r="HX2952" s="69"/>
      <c r="HY2952" s="69"/>
      <c r="HZ2952" s="69"/>
      <c r="IA2952" s="69"/>
      <c r="IB2952" s="69"/>
      <c r="IC2952" s="69"/>
      <c r="ID2952" s="69"/>
      <c r="IE2952" s="69"/>
      <c r="IF2952" s="69"/>
      <c r="IG2952" s="69"/>
      <c r="IH2952" s="69"/>
      <c r="II2952" s="69"/>
      <c r="IJ2952" s="69"/>
      <c r="IK2952" s="69"/>
      <c r="IL2952" s="69"/>
      <c r="IM2952" s="69"/>
      <c r="IN2952" s="69"/>
    </row>
    <row r="2953" spans="1:248" s="70" customFormat="1" ht="15.95" customHeight="1" x14ac:dyDescent="0.2">
      <c r="A2953" s="25" t="s">
        <v>1913</v>
      </c>
      <c r="B2953" s="83">
        <v>52627</v>
      </c>
      <c r="C2953" s="27" t="s">
        <v>1914</v>
      </c>
      <c r="D2953" s="322">
        <v>9000</v>
      </c>
      <c r="E2953" s="69"/>
      <c r="F2953" s="69"/>
      <c r="G2953" s="69"/>
      <c r="H2953" s="69"/>
      <c r="I2953" s="69"/>
      <c r="J2953" s="69"/>
      <c r="N2953" s="69"/>
      <c r="O2953" s="69"/>
      <c r="P2953" s="69"/>
      <c r="Q2953" s="69"/>
      <c r="R2953" s="69"/>
      <c r="S2953" s="69"/>
      <c r="T2953" s="69"/>
      <c r="U2953" s="69"/>
      <c r="V2953" s="69"/>
      <c r="W2953" s="69"/>
      <c r="X2953" s="69"/>
      <c r="Y2953" s="69"/>
      <c r="Z2953" s="69"/>
      <c r="AA2953" s="69"/>
      <c r="AB2953" s="69"/>
      <c r="AC2953" s="69"/>
      <c r="AD2953" s="69"/>
      <c r="AE2953" s="69"/>
      <c r="AF2953" s="69"/>
      <c r="AG2953" s="69"/>
      <c r="AH2953" s="69"/>
      <c r="AI2953" s="69"/>
      <c r="AJ2953" s="69"/>
      <c r="AK2953" s="69"/>
      <c r="AL2953" s="69"/>
      <c r="AM2953" s="69"/>
      <c r="AN2953" s="69"/>
      <c r="AO2953" s="69"/>
      <c r="AP2953" s="69"/>
      <c r="AQ2953" s="69"/>
      <c r="AR2953" s="69"/>
      <c r="AS2953" s="69"/>
      <c r="AT2953" s="69"/>
      <c r="AU2953" s="69"/>
      <c r="AV2953" s="69"/>
      <c r="AW2953" s="69"/>
      <c r="AX2953" s="69"/>
      <c r="AY2953" s="69"/>
      <c r="AZ2953" s="69"/>
      <c r="BA2953" s="69"/>
      <c r="BB2953" s="69"/>
      <c r="BC2953" s="69"/>
      <c r="BD2953" s="69"/>
      <c r="BE2953" s="69"/>
      <c r="BF2953" s="69"/>
      <c r="BG2953" s="69"/>
      <c r="BH2953" s="69"/>
      <c r="BI2953" s="69"/>
      <c r="BJ2953" s="69"/>
      <c r="BK2953" s="69"/>
      <c r="BL2953" s="69"/>
      <c r="BM2953" s="69"/>
      <c r="BN2953" s="69"/>
      <c r="BO2953" s="69"/>
      <c r="BP2953" s="69"/>
      <c r="BQ2953" s="69"/>
      <c r="BR2953" s="69"/>
      <c r="BS2953" s="69"/>
      <c r="BT2953" s="69"/>
      <c r="BU2953" s="69"/>
      <c r="BV2953" s="69"/>
      <c r="BW2953" s="69"/>
      <c r="BX2953" s="69"/>
      <c r="BY2953" s="69"/>
      <c r="BZ2953" s="69"/>
      <c r="CA2953" s="69"/>
      <c r="CB2953" s="69"/>
      <c r="CC2953" s="69"/>
      <c r="CD2953" s="69"/>
      <c r="CE2953" s="69"/>
      <c r="CF2953" s="69"/>
      <c r="CG2953" s="69"/>
      <c r="CH2953" s="69"/>
      <c r="CI2953" s="69"/>
      <c r="CJ2953" s="69"/>
      <c r="CK2953" s="69"/>
      <c r="CL2953" s="69"/>
      <c r="CM2953" s="69"/>
      <c r="CN2953" s="69"/>
      <c r="CO2953" s="69"/>
      <c r="CP2953" s="69"/>
      <c r="CQ2953" s="69"/>
      <c r="CR2953" s="69"/>
      <c r="CS2953" s="69"/>
      <c r="CT2953" s="69"/>
      <c r="CU2953" s="69"/>
      <c r="CV2953" s="69"/>
      <c r="CW2953" s="69"/>
      <c r="CX2953" s="69"/>
      <c r="CY2953" s="69"/>
      <c r="CZ2953" s="69"/>
      <c r="DA2953" s="69"/>
      <c r="DB2953" s="69"/>
      <c r="DC2953" s="69"/>
      <c r="DD2953" s="69"/>
      <c r="DE2953" s="69"/>
      <c r="DF2953" s="69"/>
      <c r="DG2953" s="69"/>
      <c r="DH2953" s="69"/>
      <c r="DI2953" s="69"/>
      <c r="DJ2953" s="69"/>
      <c r="DK2953" s="69"/>
      <c r="DL2953" s="69"/>
      <c r="DM2953" s="69"/>
      <c r="DN2953" s="69"/>
      <c r="DO2953" s="69"/>
      <c r="DP2953" s="69"/>
      <c r="DQ2953" s="69"/>
      <c r="DR2953" s="69"/>
      <c r="DS2953" s="69"/>
      <c r="DT2953" s="69"/>
      <c r="DU2953" s="69"/>
      <c r="DV2953" s="69"/>
      <c r="DW2953" s="69"/>
      <c r="DX2953" s="69"/>
      <c r="DY2953" s="69"/>
      <c r="DZ2953" s="69"/>
      <c r="EA2953" s="69"/>
      <c r="EB2953" s="69"/>
      <c r="EC2953" s="69"/>
      <c r="ED2953" s="69"/>
      <c r="EE2953" s="69"/>
      <c r="EF2953" s="69"/>
      <c r="EG2953" s="69"/>
      <c r="EH2953" s="69"/>
      <c r="EI2953" s="69"/>
      <c r="EJ2953" s="69"/>
      <c r="EK2953" s="69"/>
      <c r="EL2953" s="69"/>
      <c r="EM2953" s="69"/>
      <c r="EN2953" s="69"/>
      <c r="EO2953" s="69"/>
      <c r="EP2953" s="69"/>
      <c r="EQ2953" s="69"/>
      <c r="ER2953" s="69"/>
      <c r="ES2953" s="69"/>
      <c r="ET2953" s="69"/>
      <c r="EU2953" s="69"/>
      <c r="EV2953" s="69"/>
      <c r="EW2953" s="69"/>
      <c r="EX2953" s="69"/>
      <c r="EY2953" s="69"/>
      <c r="EZ2953" s="69"/>
      <c r="FA2953" s="69"/>
      <c r="FB2953" s="69"/>
      <c r="FC2953" s="69"/>
      <c r="FD2953" s="69"/>
      <c r="FE2953" s="69"/>
      <c r="FF2953" s="69"/>
      <c r="FG2953" s="69"/>
      <c r="FH2953" s="69"/>
      <c r="FI2953" s="69"/>
      <c r="FJ2953" s="69"/>
      <c r="FK2953" s="69"/>
      <c r="FL2953" s="69"/>
      <c r="FM2953" s="69"/>
      <c r="FN2953" s="69"/>
      <c r="FO2953" s="69"/>
      <c r="FP2953" s="69"/>
      <c r="FQ2953" s="69"/>
      <c r="FR2953" s="69"/>
      <c r="FS2953" s="69"/>
      <c r="FT2953" s="69"/>
      <c r="FU2953" s="69"/>
      <c r="FV2953" s="69"/>
      <c r="FW2953" s="69"/>
      <c r="FX2953" s="69"/>
      <c r="FY2953" s="69"/>
      <c r="FZ2953" s="69"/>
      <c r="GA2953" s="69"/>
      <c r="GB2953" s="69"/>
      <c r="GC2953" s="69"/>
      <c r="GD2953" s="69"/>
      <c r="GE2953" s="69"/>
      <c r="GF2953" s="69"/>
      <c r="GG2953" s="69"/>
      <c r="GH2953" s="69"/>
      <c r="GI2953" s="69"/>
      <c r="GJ2953" s="69"/>
      <c r="GK2953" s="69"/>
      <c r="GL2953" s="69"/>
      <c r="GM2953" s="69"/>
      <c r="GN2953" s="69"/>
      <c r="GO2953" s="69"/>
      <c r="GP2953" s="69"/>
      <c r="GQ2953" s="69"/>
      <c r="GR2953" s="69"/>
      <c r="GS2953" s="69"/>
      <c r="GT2953" s="69"/>
      <c r="GU2953" s="69"/>
      <c r="GV2953" s="69"/>
      <c r="GW2953" s="69"/>
      <c r="GX2953" s="69"/>
      <c r="GY2953" s="69"/>
      <c r="GZ2953" s="69"/>
      <c r="HA2953" s="69"/>
      <c r="HB2953" s="69"/>
      <c r="HC2953" s="69"/>
      <c r="HD2953" s="69"/>
      <c r="HE2953" s="69"/>
      <c r="HF2953" s="69"/>
      <c r="HG2953" s="69"/>
      <c r="HH2953" s="69"/>
      <c r="HI2953" s="69"/>
      <c r="HJ2953" s="69"/>
      <c r="HK2953" s="69"/>
      <c r="HL2953" s="69"/>
      <c r="HM2953" s="69"/>
      <c r="HN2953" s="69"/>
      <c r="HO2953" s="69"/>
      <c r="HP2953" s="69"/>
      <c r="HQ2953" s="69"/>
      <c r="HR2953" s="69"/>
      <c r="HS2953" s="69"/>
      <c r="HT2953" s="69"/>
      <c r="HU2953" s="69"/>
      <c r="HV2953" s="69"/>
      <c r="HW2953" s="69"/>
      <c r="HX2953" s="69"/>
      <c r="HY2953" s="69"/>
      <c r="HZ2953" s="69"/>
      <c r="IA2953" s="69"/>
      <c r="IB2953" s="69"/>
      <c r="IC2953" s="69"/>
      <c r="ID2953" s="69"/>
      <c r="IE2953" s="69"/>
      <c r="IF2953" s="69"/>
      <c r="IG2953" s="69"/>
      <c r="IH2953" s="69"/>
      <c r="II2953" s="69"/>
      <c r="IJ2953" s="69"/>
      <c r="IK2953" s="69"/>
      <c r="IL2953" s="69"/>
      <c r="IM2953" s="69"/>
      <c r="IN2953" s="69"/>
    </row>
    <row r="2954" spans="1:248" s="70" customFormat="1" ht="15.95" customHeight="1" x14ac:dyDescent="0.2">
      <c r="A2954" s="25" t="s">
        <v>1915</v>
      </c>
      <c r="B2954" s="83">
        <v>52628</v>
      </c>
      <c r="C2954" s="27" t="s">
        <v>1916</v>
      </c>
      <c r="D2954" s="322">
        <v>15000</v>
      </c>
      <c r="E2954" s="69"/>
      <c r="F2954" s="69"/>
      <c r="G2954" s="69"/>
      <c r="H2954" s="69"/>
      <c r="I2954" s="69"/>
      <c r="J2954" s="69"/>
      <c r="N2954" s="69"/>
      <c r="O2954" s="69"/>
      <c r="P2954" s="69"/>
      <c r="Q2954" s="69"/>
      <c r="R2954" s="69"/>
      <c r="S2954" s="69"/>
      <c r="T2954" s="69"/>
      <c r="U2954" s="69"/>
      <c r="V2954" s="69"/>
      <c r="W2954" s="69"/>
      <c r="X2954" s="69"/>
      <c r="Y2954" s="69"/>
      <c r="Z2954" s="69"/>
      <c r="AA2954" s="69"/>
      <c r="AB2954" s="69"/>
      <c r="AC2954" s="69"/>
      <c r="AD2954" s="69"/>
      <c r="AE2954" s="69"/>
      <c r="AF2954" s="69"/>
      <c r="AG2954" s="69"/>
      <c r="AH2954" s="69"/>
      <c r="AI2954" s="69"/>
      <c r="AJ2954" s="69"/>
      <c r="AK2954" s="69"/>
      <c r="AL2954" s="69"/>
      <c r="AM2954" s="69"/>
      <c r="AN2954" s="69"/>
      <c r="AO2954" s="69"/>
      <c r="AP2954" s="69"/>
      <c r="AQ2954" s="69"/>
      <c r="AR2954" s="69"/>
      <c r="AS2954" s="69"/>
      <c r="AT2954" s="69"/>
      <c r="AU2954" s="69"/>
      <c r="AV2954" s="69"/>
      <c r="AW2954" s="69"/>
      <c r="AX2954" s="69"/>
      <c r="AY2954" s="69"/>
      <c r="AZ2954" s="69"/>
      <c r="BA2954" s="69"/>
      <c r="BB2954" s="69"/>
      <c r="BC2954" s="69"/>
      <c r="BD2954" s="69"/>
      <c r="BE2954" s="69"/>
      <c r="BF2954" s="69"/>
      <c r="BG2954" s="69"/>
      <c r="BH2954" s="69"/>
      <c r="BI2954" s="69"/>
      <c r="BJ2954" s="69"/>
      <c r="BK2954" s="69"/>
      <c r="BL2954" s="69"/>
      <c r="BM2954" s="69"/>
      <c r="BN2954" s="69"/>
      <c r="BO2954" s="69"/>
      <c r="BP2954" s="69"/>
      <c r="BQ2954" s="69"/>
      <c r="BR2954" s="69"/>
      <c r="BS2954" s="69"/>
      <c r="BT2954" s="69"/>
      <c r="BU2954" s="69"/>
      <c r="BV2954" s="69"/>
      <c r="BW2954" s="69"/>
      <c r="BX2954" s="69"/>
      <c r="BY2954" s="69"/>
      <c r="BZ2954" s="69"/>
      <c r="CA2954" s="69"/>
      <c r="CB2954" s="69"/>
      <c r="CC2954" s="69"/>
      <c r="CD2954" s="69"/>
      <c r="CE2954" s="69"/>
      <c r="CF2954" s="69"/>
      <c r="CG2954" s="69"/>
      <c r="CH2954" s="69"/>
      <c r="CI2954" s="69"/>
      <c r="CJ2954" s="69"/>
      <c r="CK2954" s="69"/>
      <c r="CL2954" s="69"/>
      <c r="CM2954" s="69"/>
      <c r="CN2954" s="69"/>
      <c r="CO2954" s="69"/>
      <c r="CP2954" s="69"/>
      <c r="CQ2954" s="69"/>
      <c r="CR2954" s="69"/>
      <c r="CS2954" s="69"/>
      <c r="CT2954" s="69"/>
      <c r="CU2954" s="69"/>
      <c r="CV2954" s="69"/>
      <c r="CW2954" s="69"/>
      <c r="CX2954" s="69"/>
      <c r="CY2954" s="69"/>
      <c r="CZ2954" s="69"/>
      <c r="DA2954" s="69"/>
      <c r="DB2954" s="69"/>
      <c r="DC2954" s="69"/>
      <c r="DD2954" s="69"/>
      <c r="DE2954" s="69"/>
      <c r="DF2954" s="69"/>
      <c r="DG2954" s="69"/>
      <c r="DH2954" s="69"/>
      <c r="DI2954" s="69"/>
      <c r="DJ2954" s="69"/>
      <c r="DK2954" s="69"/>
      <c r="DL2954" s="69"/>
      <c r="DM2954" s="69"/>
      <c r="DN2954" s="69"/>
      <c r="DO2954" s="69"/>
      <c r="DP2954" s="69"/>
      <c r="DQ2954" s="69"/>
      <c r="DR2954" s="69"/>
      <c r="DS2954" s="69"/>
      <c r="DT2954" s="69"/>
      <c r="DU2954" s="69"/>
      <c r="DV2954" s="69"/>
      <c r="DW2954" s="69"/>
      <c r="DX2954" s="69"/>
      <c r="DY2954" s="69"/>
      <c r="DZ2954" s="69"/>
      <c r="EA2954" s="69"/>
      <c r="EB2954" s="69"/>
      <c r="EC2954" s="69"/>
      <c r="ED2954" s="69"/>
      <c r="EE2954" s="69"/>
      <c r="EF2954" s="69"/>
      <c r="EG2954" s="69"/>
      <c r="EH2954" s="69"/>
      <c r="EI2954" s="69"/>
      <c r="EJ2954" s="69"/>
      <c r="EK2954" s="69"/>
      <c r="EL2954" s="69"/>
      <c r="EM2954" s="69"/>
      <c r="EN2954" s="69"/>
      <c r="EO2954" s="69"/>
      <c r="EP2954" s="69"/>
      <c r="EQ2954" s="69"/>
      <c r="ER2954" s="69"/>
      <c r="ES2954" s="69"/>
      <c r="ET2954" s="69"/>
      <c r="EU2954" s="69"/>
      <c r="EV2954" s="69"/>
      <c r="EW2954" s="69"/>
      <c r="EX2954" s="69"/>
      <c r="EY2954" s="69"/>
      <c r="EZ2954" s="69"/>
      <c r="FA2954" s="69"/>
      <c r="FB2954" s="69"/>
      <c r="FC2954" s="69"/>
      <c r="FD2954" s="69"/>
      <c r="FE2954" s="69"/>
      <c r="FF2954" s="69"/>
      <c r="FG2954" s="69"/>
      <c r="FH2954" s="69"/>
      <c r="FI2954" s="69"/>
      <c r="FJ2954" s="69"/>
      <c r="FK2954" s="69"/>
      <c r="FL2954" s="69"/>
      <c r="FM2954" s="69"/>
      <c r="FN2954" s="69"/>
      <c r="FO2954" s="69"/>
      <c r="FP2954" s="69"/>
      <c r="FQ2954" s="69"/>
      <c r="FR2954" s="69"/>
      <c r="FS2954" s="69"/>
      <c r="FT2954" s="69"/>
      <c r="FU2954" s="69"/>
      <c r="FV2954" s="69"/>
      <c r="FW2954" s="69"/>
      <c r="FX2954" s="69"/>
      <c r="FY2954" s="69"/>
      <c r="FZ2954" s="69"/>
      <c r="GA2954" s="69"/>
      <c r="GB2954" s="69"/>
      <c r="GC2954" s="69"/>
      <c r="GD2954" s="69"/>
      <c r="GE2954" s="69"/>
      <c r="GF2954" s="69"/>
      <c r="GG2954" s="69"/>
      <c r="GH2954" s="69"/>
      <c r="GI2954" s="69"/>
      <c r="GJ2954" s="69"/>
      <c r="GK2954" s="69"/>
      <c r="GL2954" s="69"/>
      <c r="GM2954" s="69"/>
      <c r="GN2954" s="69"/>
      <c r="GO2954" s="69"/>
      <c r="GP2954" s="69"/>
      <c r="GQ2954" s="69"/>
      <c r="GR2954" s="69"/>
      <c r="GS2954" s="69"/>
      <c r="GT2954" s="69"/>
      <c r="GU2954" s="69"/>
      <c r="GV2954" s="69"/>
      <c r="GW2954" s="69"/>
      <c r="GX2954" s="69"/>
      <c r="GY2954" s="69"/>
      <c r="GZ2954" s="69"/>
      <c r="HA2954" s="69"/>
      <c r="HB2954" s="69"/>
      <c r="HC2954" s="69"/>
      <c r="HD2954" s="69"/>
      <c r="HE2954" s="69"/>
      <c r="HF2954" s="69"/>
      <c r="HG2954" s="69"/>
      <c r="HH2954" s="69"/>
      <c r="HI2954" s="69"/>
      <c r="HJ2954" s="69"/>
      <c r="HK2954" s="69"/>
      <c r="HL2954" s="69"/>
      <c r="HM2954" s="69"/>
      <c r="HN2954" s="69"/>
      <c r="HO2954" s="69"/>
      <c r="HP2954" s="69"/>
      <c r="HQ2954" s="69"/>
      <c r="HR2954" s="69"/>
      <c r="HS2954" s="69"/>
      <c r="HT2954" s="69"/>
      <c r="HU2954" s="69"/>
      <c r="HV2954" s="69"/>
      <c r="HW2954" s="69"/>
      <c r="HX2954" s="69"/>
      <c r="HY2954" s="69"/>
      <c r="HZ2954" s="69"/>
      <c r="IA2954" s="69"/>
      <c r="IB2954" s="69"/>
      <c r="IC2954" s="69"/>
      <c r="ID2954" s="69"/>
      <c r="IE2954" s="69"/>
      <c r="IF2954" s="69"/>
      <c r="IG2954" s="69"/>
      <c r="IH2954" s="69"/>
      <c r="II2954" s="69"/>
      <c r="IJ2954" s="69"/>
      <c r="IK2954" s="69"/>
      <c r="IL2954" s="69"/>
      <c r="IM2954" s="69"/>
      <c r="IN2954" s="69"/>
    </row>
    <row r="2955" spans="1:248" s="70" customFormat="1" ht="15.95" customHeight="1" x14ac:dyDescent="0.2">
      <c r="A2955" s="25" t="s">
        <v>1917</v>
      </c>
      <c r="B2955" s="83">
        <v>52629</v>
      </c>
      <c r="C2955" s="27" t="s">
        <v>1918</v>
      </c>
      <c r="D2955" s="322">
        <v>5500</v>
      </c>
      <c r="E2955" s="69"/>
      <c r="F2955" s="69"/>
      <c r="G2955" s="69"/>
      <c r="H2955" s="69"/>
      <c r="I2955" s="69"/>
      <c r="J2955" s="69"/>
      <c r="N2955" s="69"/>
      <c r="O2955" s="69"/>
      <c r="P2955" s="69"/>
      <c r="Q2955" s="69"/>
      <c r="R2955" s="69"/>
      <c r="S2955" s="69"/>
      <c r="T2955" s="69"/>
      <c r="U2955" s="69"/>
      <c r="V2955" s="69"/>
      <c r="W2955" s="69"/>
      <c r="X2955" s="69"/>
      <c r="Y2955" s="69"/>
      <c r="Z2955" s="69"/>
      <c r="AA2955" s="69"/>
      <c r="AB2955" s="69"/>
      <c r="AC2955" s="69"/>
      <c r="AD2955" s="69"/>
      <c r="AE2955" s="69"/>
      <c r="AF2955" s="69"/>
      <c r="AG2955" s="69"/>
      <c r="AH2955" s="69"/>
      <c r="AI2955" s="69"/>
      <c r="AJ2955" s="69"/>
      <c r="AK2955" s="69"/>
      <c r="AL2955" s="69"/>
      <c r="AM2955" s="69"/>
      <c r="AN2955" s="69"/>
      <c r="AO2955" s="69"/>
      <c r="AP2955" s="69"/>
      <c r="AQ2955" s="69"/>
      <c r="AR2955" s="69"/>
      <c r="AS2955" s="69"/>
      <c r="AT2955" s="69"/>
      <c r="AU2955" s="69"/>
      <c r="AV2955" s="69"/>
      <c r="AW2955" s="69"/>
      <c r="AX2955" s="69"/>
      <c r="AY2955" s="69"/>
      <c r="AZ2955" s="69"/>
      <c r="BA2955" s="69"/>
      <c r="BB2955" s="69"/>
      <c r="BC2955" s="69"/>
      <c r="BD2955" s="69"/>
      <c r="BE2955" s="69"/>
      <c r="BF2955" s="69"/>
      <c r="BG2955" s="69"/>
      <c r="BH2955" s="69"/>
      <c r="BI2955" s="69"/>
      <c r="BJ2955" s="69"/>
      <c r="BK2955" s="69"/>
      <c r="BL2955" s="69"/>
      <c r="BM2955" s="69"/>
      <c r="BN2955" s="69"/>
      <c r="BO2955" s="69"/>
      <c r="BP2955" s="69"/>
      <c r="BQ2955" s="69"/>
      <c r="BR2955" s="69"/>
      <c r="BS2955" s="69"/>
      <c r="BT2955" s="69"/>
      <c r="BU2955" s="69"/>
      <c r="BV2955" s="69"/>
      <c r="BW2955" s="69"/>
      <c r="BX2955" s="69"/>
      <c r="BY2955" s="69"/>
      <c r="BZ2955" s="69"/>
      <c r="CA2955" s="69"/>
      <c r="CB2955" s="69"/>
      <c r="CC2955" s="69"/>
      <c r="CD2955" s="69"/>
      <c r="CE2955" s="69"/>
      <c r="CF2955" s="69"/>
      <c r="CG2955" s="69"/>
      <c r="CH2955" s="69"/>
      <c r="CI2955" s="69"/>
      <c r="CJ2955" s="69"/>
      <c r="CK2955" s="69"/>
      <c r="CL2955" s="69"/>
      <c r="CM2955" s="69"/>
      <c r="CN2955" s="69"/>
      <c r="CO2955" s="69"/>
      <c r="CP2955" s="69"/>
      <c r="CQ2955" s="69"/>
      <c r="CR2955" s="69"/>
      <c r="CS2955" s="69"/>
      <c r="CT2955" s="69"/>
      <c r="CU2955" s="69"/>
      <c r="CV2955" s="69"/>
      <c r="CW2955" s="69"/>
      <c r="CX2955" s="69"/>
      <c r="CY2955" s="69"/>
      <c r="CZ2955" s="69"/>
      <c r="DA2955" s="69"/>
      <c r="DB2955" s="69"/>
      <c r="DC2955" s="69"/>
      <c r="DD2955" s="69"/>
      <c r="DE2955" s="69"/>
      <c r="DF2955" s="69"/>
      <c r="DG2955" s="69"/>
      <c r="DH2955" s="69"/>
      <c r="DI2955" s="69"/>
      <c r="DJ2955" s="69"/>
      <c r="DK2955" s="69"/>
      <c r="DL2955" s="69"/>
      <c r="DM2955" s="69"/>
      <c r="DN2955" s="69"/>
      <c r="DO2955" s="69"/>
      <c r="DP2955" s="69"/>
      <c r="DQ2955" s="69"/>
      <c r="DR2955" s="69"/>
      <c r="DS2955" s="69"/>
      <c r="DT2955" s="69"/>
      <c r="DU2955" s="69"/>
      <c r="DV2955" s="69"/>
      <c r="DW2955" s="69"/>
      <c r="DX2955" s="69"/>
      <c r="DY2955" s="69"/>
      <c r="DZ2955" s="69"/>
      <c r="EA2955" s="69"/>
      <c r="EB2955" s="69"/>
      <c r="EC2955" s="69"/>
      <c r="ED2955" s="69"/>
      <c r="EE2955" s="69"/>
      <c r="EF2955" s="69"/>
      <c r="EG2955" s="69"/>
      <c r="EH2955" s="69"/>
      <c r="EI2955" s="69"/>
      <c r="EJ2955" s="69"/>
      <c r="EK2955" s="69"/>
      <c r="EL2955" s="69"/>
      <c r="EM2955" s="69"/>
      <c r="EN2955" s="69"/>
      <c r="EO2955" s="69"/>
      <c r="EP2955" s="69"/>
      <c r="EQ2955" s="69"/>
      <c r="ER2955" s="69"/>
      <c r="ES2955" s="69"/>
      <c r="ET2955" s="69"/>
      <c r="EU2955" s="69"/>
      <c r="EV2955" s="69"/>
      <c r="EW2955" s="69"/>
      <c r="EX2955" s="69"/>
      <c r="EY2955" s="69"/>
      <c r="EZ2955" s="69"/>
      <c r="FA2955" s="69"/>
      <c r="FB2955" s="69"/>
      <c r="FC2955" s="69"/>
      <c r="FD2955" s="69"/>
      <c r="FE2955" s="69"/>
      <c r="FF2955" s="69"/>
      <c r="FG2955" s="69"/>
      <c r="FH2955" s="69"/>
      <c r="FI2955" s="69"/>
      <c r="FJ2955" s="69"/>
      <c r="FK2955" s="69"/>
      <c r="FL2955" s="69"/>
      <c r="FM2955" s="69"/>
      <c r="FN2955" s="69"/>
      <c r="FO2955" s="69"/>
      <c r="FP2955" s="69"/>
      <c r="FQ2955" s="69"/>
      <c r="FR2955" s="69"/>
      <c r="FS2955" s="69"/>
      <c r="FT2955" s="69"/>
      <c r="FU2955" s="69"/>
      <c r="FV2955" s="69"/>
      <c r="FW2955" s="69"/>
      <c r="FX2955" s="69"/>
      <c r="FY2955" s="69"/>
      <c r="FZ2955" s="69"/>
      <c r="GA2955" s="69"/>
      <c r="GB2955" s="69"/>
      <c r="GC2955" s="69"/>
      <c r="GD2955" s="69"/>
      <c r="GE2955" s="69"/>
      <c r="GF2955" s="69"/>
      <c r="GG2955" s="69"/>
      <c r="GH2955" s="69"/>
      <c r="GI2955" s="69"/>
      <c r="GJ2955" s="69"/>
      <c r="GK2955" s="69"/>
      <c r="GL2955" s="69"/>
      <c r="GM2955" s="69"/>
      <c r="GN2955" s="69"/>
      <c r="GO2955" s="69"/>
      <c r="GP2955" s="69"/>
      <c r="GQ2955" s="69"/>
      <c r="GR2955" s="69"/>
      <c r="GS2955" s="69"/>
      <c r="GT2955" s="69"/>
      <c r="GU2955" s="69"/>
      <c r="GV2955" s="69"/>
      <c r="GW2955" s="69"/>
      <c r="GX2955" s="69"/>
      <c r="GY2955" s="69"/>
      <c r="GZ2955" s="69"/>
      <c r="HA2955" s="69"/>
      <c r="HB2955" s="69"/>
      <c r="HC2955" s="69"/>
      <c r="HD2955" s="69"/>
      <c r="HE2955" s="69"/>
      <c r="HF2955" s="69"/>
      <c r="HG2955" s="69"/>
      <c r="HH2955" s="69"/>
      <c r="HI2955" s="69"/>
      <c r="HJ2955" s="69"/>
      <c r="HK2955" s="69"/>
      <c r="HL2955" s="69"/>
      <c r="HM2955" s="69"/>
      <c r="HN2955" s="69"/>
      <c r="HO2955" s="69"/>
      <c r="HP2955" s="69"/>
      <c r="HQ2955" s="69"/>
      <c r="HR2955" s="69"/>
      <c r="HS2955" s="69"/>
      <c r="HT2955" s="69"/>
      <c r="HU2955" s="69"/>
      <c r="HV2955" s="69"/>
      <c r="HW2955" s="69"/>
      <c r="HX2955" s="69"/>
      <c r="HY2955" s="69"/>
      <c r="HZ2955" s="69"/>
      <c r="IA2955" s="69"/>
      <c r="IB2955" s="69"/>
      <c r="IC2955" s="69"/>
      <c r="ID2955" s="69"/>
      <c r="IE2955" s="69"/>
      <c r="IF2955" s="69"/>
      <c r="IG2955" s="69"/>
      <c r="IH2955" s="69"/>
      <c r="II2955" s="69"/>
      <c r="IJ2955" s="69"/>
      <c r="IK2955" s="69"/>
      <c r="IL2955" s="69"/>
      <c r="IM2955" s="69"/>
      <c r="IN2955" s="69"/>
    </row>
    <row r="2956" spans="1:248" s="70" customFormat="1" ht="15.95" customHeight="1" x14ac:dyDescent="0.2">
      <c r="A2956" s="25" t="s">
        <v>1919</v>
      </c>
      <c r="B2956" s="83">
        <v>52630</v>
      </c>
      <c r="C2956" s="27" t="s">
        <v>1920</v>
      </c>
      <c r="D2956" s="322">
        <v>7500</v>
      </c>
      <c r="E2956" s="69"/>
      <c r="F2956" s="69"/>
      <c r="G2956" s="69"/>
      <c r="H2956" s="69"/>
      <c r="I2956" s="69"/>
      <c r="J2956" s="69"/>
      <c r="N2956" s="69"/>
      <c r="O2956" s="69"/>
      <c r="P2956" s="69"/>
      <c r="Q2956" s="69"/>
      <c r="R2956" s="69"/>
      <c r="S2956" s="69"/>
      <c r="T2956" s="69"/>
      <c r="U2956" s="69"/>
      <c r="V2956" s="69"/>
      <c r="W2956" s="69"/>
      <c r="X2956" s="69"/>
      <c r="Y2956" s="69"/>
      <c r="Z2956" s="69"/>
      <c r="AA2956" s="69"/>
      <c r="AB2956" s="69"/>
      <c r="AC2956" s="69"/>
      <c r="AD2956" s="69"/>
      <c r="AE2956" s="69"/>
      <c r="AF2956" s="69"/>
      <c r="AG2956" s="69"/>
      <c r="AH2956" s="69"/>
      <c r="AI2956" s="69"/>
      <c r="AJ2956" s="69"/>
      <c r="AK2956" s="69"/>
      <c r="AL2956" s="69"/>
      <c r="AM2956" s="69"/>
      <c r="AN2956" s="69"/>
      <c r="AO2956" s="69"/>
      <c r="AP2956" s="69"/>
      <c r="AQ2956" s="69"/>
      <c r="AR2956" s="69"/>
      <c r="AS2956" s="69"/>
      <c r="AT2956" s="69"/>
      <c r="AU2956" s="69"/>
      <c r="AV2956" s="69"/>
      <c r="AW2956" s="69"/>
      <c r="AX2956" s="69"/>
      <c r="AY2956" s="69"/>
      <c r="AZ2956" s="69"/>
      <c r="BA2956" s="69"/>
      <c r="BB2956" s="69"/>
      <c r="BC2956" s="69"/>
      <c r="BD2956" s="69"/>
      <c r="BE2956" s="69"/>
      <c r="BF2956" s="69"/>
      <c r="BG2956" s="69"/>
      <c r="BH2956" s="69"/>
      <c r="BI2956" s="69"/>
      <c r="BJ2956" s="69"/>
      <c r="BK2956" s="69"/>
      <c r="BL2956" s="69"/>
      <c r="BM2956" s="69"/>
      <c r="BN2956" s="69"/>
      <c r="BO2956" s="69"/>
      <c r="BP2956" s="69"/>
      <c r="BQ2956" s="69"/>
      <c r="BR2956" s="69"/>
      <c r="BS2956" s="69"/>
      <c r="BT2956" s="69"/>
      <c r="BU2956" s="69"/>
      <c r="BV2956" s="69"/>
      <c r="BW2956" s="69"/>
      <c r="BX2956" s="69"/>
      <c r="BY2956" s="69"/>
      <c r="BZ2956" s="69"/>
      <c r="CA2956" s="69"/>
      <c r="CB2956" s="69"/>
      <c r="CC2956" s="69"/>
      <c r="CD2956" s="69"/>
      <c r="CE2956" s="69"/>
      <c r="CF2956" s="69"/>
      <c r="CG2956" s="69"/>
      <c r="CH2956" s="69"/>
      <c r="CI2956" s="69"/>
      <c r="CJ2956" s="69"/>
      <c r="CK2956" s="69"/>
      <c r="CL2956" s="69"/>
      <c r="CM2956" s="69"/>
      <c r="CN2956" s="69"/>
      <c r="CO2956" s="69"/>
      <c r="CP2956" s="69"/>
      <c r="CQ2956" s="69"/>
      <c r="CR2956" s="69"/>
      <c r="CS2956" s="69"/>
      <c r="CT2956" s="69"/>
      <c r="CU2956" s="69"/>
      <c r="CV2956" s="69"/>
      <c r="CW2956" s="69"/>
      <c r="CX2956" s="69"/>
      <c r="CY2956" s="69"/>
      <c r="CZ2956" s="69"/>
      <c r="DA2956" s="69"/>
      <c r="DB2956" s="69"/>
      <c r="DC2956" s="69"/>
      <c r="DD2956" s="69"/>
      <c r="DE2956" s="69"/>
      <c r="DF2956" s="69"/>
      <c r="DG2956" s="69"/>
      <c r="DH2956" s="69"/>
      <c r="DI2956" s="69"/>
      <c r="DJ2956" s="69"/>
      <c r="DK2956" s="69"/>
      <c r="DL2956" s="69"/>
      <c r="DM2956" s="69"/>
      <c r="DN2956" s="69"/>
      <c r="DO2956" s="69"/>
      <c r="DP2956" s="69"/>
      <c r="DQ2956" s="69"/>
      <c r="DR2956" s="69"/>
      <c r="DS2956" s="69"/>
      <c r="DT2956" s="69"/>
      <c r="DU2956" s="69"/>
      <c r="DV2956" s="69"/>
      <c r="DW2956" s="69"/>
      <c r="DX2956" s="69"/>
      <c r="DY2956" s="69"/>
      <c r="DZ2956" s="69"/>
      <c r="EA2956" s="69"/>
      <c r="EB2956" s="69"/>
      <c r="EC2956" s="69"/>
      <c r="ED2956" s="69"/>
      <c r="EE2956" s="69"/>
      <c r="EF2956" s="69"/>
      <c r="EG2956" s="69"/>
      <c r="EH2956" s="69"/>
      <c r="EI2956" s="69"/>
      <c r="EJ2956" s="69"/>
      <c r="EK2956" s="69"/>
      <c r="EL2956" s="69"/>
      <c r="EM2956" s="69"/>
      <c r="EN2956" s="69"/>
      <c r="EO2956" s="69"/>
      <c r="EP2956" s="69"/>
      <c r="EQ2956" s="69"/>
      <c r="ER2956" s="69"/>
      <c r="ES2956" s="69"/>
      <c r="ET2956" s="69"/>
      <c r="EU2956" s="69"/>
      <c r="EV2956" s="69"/>
      <c r="EW2956" s="69"/>
      <c r="EX2956" s="69"/>
      <c r="EY2956" s="69"/>
      <c r="EZ2956" s="69"/>
      <c r="FA2956" s="69"/>
      <c r="FB2956" s="69"/>
      <c r="FC2956" s="69"/>
      <c r="FD2956" s="69"/>
      <c r="FE2956" s="69"/>
      <c r="FF2956" s="69"/>
      <c r="FG2956" s="69"/>
      <c r="FH2956" s="69"/>
      <c r="FI2956" s="69"/>
      <c r="FJ2956" s="69"/>
      <c r="FK2956" s="69"/>
      <c r="FL2956" s="69"/>
      <c r="FM2956" s="69"/>
      <c r="FN2956" s="69"/>
      <c r="FO2956" s="69"/>
      <c r="FP2956" s="69"/>
      <c r="FQ2956" s="69"/>
      <c r="FR2956" s="69"/>
      <c r="FS2956" s="69"/>
      <c r="FT2956" s="69"/>
      <c r="FU2956" s="69"/>
      <c r="FV2956" s="69"/>
      <c r="FW2956" s="69"/>
      <c r="FX2956" s="69"/>
      <c r="FY2956" s="69"/>
      <c r="FZ2956" s="69"/>
      <c r="GA2956" s="69"/>
      <c r="GB2956" s="69"/>
      <c r="GC2956" s="69"/>
      <c r="GD2956" s="69"/>
      <c r="GE2956" s="69"/>
      <c r="GF2956" s="69"/>
      <c r="GG2956" s="69"/>
      <c r="GH2956" s="69"/>
      <c r="GI2956" s="69"/>
      <c r="GJ2956" s="69"/>
      <c r="GK2956" s="69"/>
      <c r="GL2956" s="69"/>
      <c r="GM2956" s="69"/>
      <c r="GN2956" s="69"/>
      <c r="GO2956" s="69"/>
      <c r="GP2956" s="69"/>
      <c r="GQ2956" s="69"/>
      <c r="GR2956" s="69"/>
      <c r="GS2956" s="69"/>
      <c r="GT2956" s="69"/>
      <c r="GU2956" s="69"/>
      <c r="GV2956" s="69"/>
      <c r="GW2956" s="69"/>
      <c r="GX2956" s="69"/>
      <c r="GY2956" s="69"/>
      <c r="GZ2956" s="69"/>
      <c r="HA2956" s="69"/>
      <c r="HB2956" s="69"/>
      <c r="HC2956" s="69"/>
      <c r="HD2956" s="69"/>
      <c r="HE2956" s="69"/>
      <c r="HF2956" s="69"/>
      <c r="HG2956" s="69"/>
      <c r="HH2956" s="69"/>
      <c r="HI2956" s="69"/>
      <c r="HJ2956" s="69"/>
      <c r="HK2956" s="69"/>
      <c r="HL2956" s="69"/>
      <c r="HM2956" s="69"/>
      <c r="HN2956" s="69"/>
      <c r="HO2956" s="69"/>
      <c r="HP2956" s="69"/>
      <c r="HQ2956" s="69"/>
      <c r="HR2956" s="69"/>
      <c r="HS2956" s="69"/>
      <c r="HT2956" s="69"/>
      <c r="HU2956" s="69"/>
      <c r="HV2956" s="69"/>
      <c r="HW2956" s="69"/>
      <c r="HX2956" s="69"/>
      <c r="HY2956" s="69"/>
      <c r="HZ2956" s="69"/>
      <c r="IA2956" s="69"/>
      <c r="IB2956" s="69"/>
      <c r="IC2956" s="69"/>
      <c r="ID2956" s="69"/>
      <c r="IE2956" s="69"/>
      <c r="IF2956" s="69"/>
      <c r="IG2956" s="69"/>
      <c r="IH2956" s="69"/>
      <c r="II2956" s="69"/>
      <c r="IJ2956" s="69"/>
      <c r="IK2956" s="69"/>
      <c r="IL2956" s="69"/>
      <c r="IM2956" s="69"/>
      <c r="IN2956" s="69"/>
    </row>
    <row r="2957" spans="1:248" s="70" customFormat="1" ht="15.95" customHeight="1" x14ac:dyDescent="0.2">
      <c r="A2957" s="25" t="s">
        <v>1921</v>
      </c>
      <c r="B2957" s="83">
        <v>52631</v>
      </c>
      <c r="C2957" s="27" t="s">
        <v>1922</v>
      </c>
      <c r="D2957" s="322">
        <v>7500</v>
      </c>
      <c r="E2957" s="69"/>
      <c r="F2957" s="69"/>
      <c r="G2957" s="69"/>
      <c r="H2957" s="69"/>
      <c r="I2957" s="69"/>
      <c r="J2957" s="69"/>
      <c r="N2957" s="69"/>
      <c r="O2957" s="69"/>
      <c r="P2957" s="69"/>
      <c r="Q2957" s="69"/>
      <c r="R2957" s="69"/>
      <c r="S2957" s="69"/>
      <c r="T2957" s="69"/>
      <c r="U2957" s="69"/>
      <c r="V2957" s="69"/>
      <c r="W2957" s="69"/>
      <c r="X2957" s="69"/>
      <c r="Y2957" s="69"/>
      <c r="Z2957" s="69"/>
      <c r="AA2957" s="69"/>
      <c r="AB2957" s="69"/>
      <c r="AC2957" s="69"/>
      <c r="AD2957" s="69"/>
      <c r="AE2957" s="69"/>
      <c r="AF2957" s="69"/>
      <c r="AG2957" s="69"/>
      <c r="AH2957" s="69"/>
      <c r="AI2957" s="69"/>
      <c r="AJ2957" s="69"/>
      <c r="AK2957" s="69"/>
      <c r="AL2957" s="69"/>
      <c r="AM2957" s="69"/>
      <c r="AN2957" s="69"/>
      <c r="AO2957" s="69"/>
      <c r="AP2957" s="69"/>
      <c r="AQ2957" s="69"/>
      <c r="AR2957" s="69"/>
      <c r="AS2957" s="69"/>
      <c r="AT2957" s="69"/>
      <c r="AU2957" s="69"/>
      <c r="AV2957" s="69"/>
      <c r="AW2957" s="69"/>
      <c r="AX2957" s="69"/>
      <c r="AY2957" s="69"/>
      <c r="AZ2957" s="69"/>
      <c r="BA2957" s="69"/>
      <c r="BB2957" s="69"/>
      <c r="BC2957" s="69"/>
      <c r="BD2957" s="69"/>
      <c r="BE2957" s="69"/>
      <c r="BF2957" s="69"/>
      <c r="BG2957" s="69"/>
      <c r="BH2957" s="69"/>
      <c r="BI2957" s="69"/>
      <c r="BJ2957" s="69"/>
      <c r="BK2957" s="69"/>
      <c r="BL2957" s="69"/>
      <c r="BM2957" s="69"/>
      <c r="BN2957" s="69"/>
      <c r="BO2957" s="69"/>
      <c r="BP2957" s="69"/>
      <c r="BQ2957" s="69"/>
      <c r="BR2957" s="69"/>
      <c r="BS2957" s="69"/>
      <c r="BT2957" s="69"/>
      <c r="BU2957" s="69"/>
      <c r="BV2957" s="69"/>
      <c r="BW2957" s="69"/>
      <c r="BX2957" s="69"/>
      <c r="BY2957" s="69"/>
      <c r="BZ2957" s="69"/>
      <c r="CA2957" s="69"/>
      <c r="CB2957" s="69"/>
      <c r="CC2957" s="69"/>
      <c r="CD2957" s="69"/>
      <c r="CE2957" s="69"/>
      <c r="CF2957" s="69"/>
      <c r="CG2957" s="69"/>
      <c r="CH2957" s="69"/>
      <c r="CI2957" s="69"/>
      <c r="CJ2957" s="69"/>
      <c r="CK2957" s="69"/>
      <c r="CL2957" s="69"/>
      <c r="CM2957" s="69"/>
      <c r="CN2957" s="69"/>
      <c r="CO2957" s="69"/>
      <c r="CP2957" s="69"/>
      <c r="CQ2957" s="69"/>
      <c r="CR2957" s="69"/>
      <c r="CS2957" s="69"/>
      <c r="CT2957" s="69"/>
      <c r="CU2957" s="69"/>
      <c r="CV2957" s="69"/>
      <c r="CW2957" s="69"/>
      <c r="CX2957" s="69"/>
      <c r="CY2957" s="69"/>
      <c r="CZ2957" s="69"/>
      <c r="DA2957" s="69"/>
      <c r="DB2957" s="69"/>
      <c r="DC2957" s="69"/>
      <c r="DD2957" s="69"/>
      <c r="DE2957" s="69"/>
      <c r="DF2957" s="69"/>
      <c r="DG2957" s="69"/>
      <c r="DH2957" s="69"/>
      <c r="DI2957" s="69"/>
      <c r="DJ2957" s="69"/>
      <c r="DK2957" s="69"/>
      <c r="DL2957" s="69"/>
      <c r="DM2957" s="69"/>
      <c r="DN2957" s="69"/>
      <c r="DO2957" s="69"/>
      <c r="DP2957" s="69"/>
      <c r="DQ2957" s="69"/>
      <c r="DR2957" s="69"/>
      <c r="DS2957" s="69"/>
      <c r="DT2957" s="69"/>
      <c r="DU2957" s="69"/>
      <c r="DV2957" s="69"/>
      <c r="DW2957" s="69"/>
      <c r="DX2957" s="69"/>
      <c r="DY2957" s="69"/>
      <c r="DZ2957" s="69"/>
      <c r="EA2957" s="69"/>
      <c r="EB2957" s="69"/>
      <c r="EC2957" s="69"/>
      <c r="ED2957" s="69"/>
      <c r="EE2957" s="69"/>
      <c r="EF2957" s="69"/>
      <c r="EG2957" s="69"/>
      <c r="EH2957" s="69"/>
      <c r="EI2957" s="69"/>
      <c r="EJ2957" s="69"/>
      <c r="EK2957" s="69"/>
      <c r="EL2957" s="69"/>
      <c r="EM2957" s="69"/>
      <c r="EN2957" s="69"/>
      <c r="EO2957" s="69"/>
      <c r="EP2957" s="69"/>
      <c r="EQ2957" s="69"/>
      <c r="ER2957" s="69"/>
      <c r="ES2957" s="69"/>
      <c r="ET2957" s="69"/>
      <c r="EU2957" s="69"/>
      <c r="EV2957" s="69"/>
      <c r="EW2957" s="69"/>
      <c r="EX2957" s="69"/>
      <c r="EY2957" s="69"/>
      <c r="EZ2957" s="69"/>
      <c r="FA2957" s="69"/>
      <c r="FB2957" s="69"/>
      <c r="FC2957" s="69"/>
      <c r="FD2957" s="69"/>
      <c r="FE2957" s="69"/>
      <c r="FF2957" s="69"/>
      <c r="FG2957" s="69"/>
      <c r="FH2957" s="69"/>
      <c r="FI2957" s="69"/>
      <c r="FJ2957" s="69"/>
      <c r="FK2957" s="69"/>
      <c r="FL2957" s="69"/>
      <c r="FM2957" s="69"/>
      <c r="FN2957" s="69"/>
      <c r="FO2957" s="69"/>
      <c r="FP2957" s="69"/>
      <c r="FQ2957" s="69"/>
      <c r="FR2957" s="69"/>
      <c r="FS2957" s="69"/>
      <c r="FT2957" s="69"/>
      <c r="FU2957" s="69"/>
      <c r="FV2957" s="69"/>
      <c r="FW2957" s="69"/>
      <c r="FX2957" s="69"/>
      <c r="FY2957" s="69"/>
      <c r="FZ2957" s="69"/>
      <c r="GA2957" s="69"/>
      <c r="GB2957" s="69"/>
      <c r="GC2957" s="69"/>
      <c r="GD2957" s="69"/>
      <c r="GE2957" s="69"/>
      <c r="GF2957" s="69"/>
      <c r="GG2957" s="69"/>
      <c r="GH2957" s="69"/>
      <c r="GI2957" s="69"/>
      <c r="GJ2957" s="69"/>
      <c r="GK2957" s="69"/>
      <c r="GL2957" s="69"/>
      <c r="GM2957" s="69"/>
      <c r="GN2957" s="69"/>
      <c r="GO2957" s="69"/>
      <c r="GP2957" s="69"/>
      <c r="GQ2957" s="69"/>
      <c r="GR2957" s="69"/>
      <c r="GS2957" s="69"/>
      <c r="GT2957" s="69"/>
      <c r="GU2957" s="69"/>
      <c r="GV2957" s="69"/>
      <c r="GW2957" s="69"/>
      <c r="GX2957" s="69"/>
      <c r="GY2957" s="69"/>
      <c r="GZ2957" s="69"/>
      <c r="HA2957" s="69"/>
      <c r="HB2957" s="69"/>
      <c r="HC2957" s="69"/>
      <c r="HD2957" s="69"/>
      <c r="HE2957" s="69"/>
      <c r="HF2957" s="69"/>
      <c r="HG2957" s="69"/>
      <c r="HH2957" s="69"/>
      <c r="HI2957" s="69"/>
      <c r="HJ2957" s="69"/>
      <c r="HK2957" s="69"/>
      <c r="HL2957" s="69"/>
      <c r="HM2957" s="69"/>
      <c r="HN2957" s="69"/>
      <c r="HO2957" s="69"/>
      <c r="HP2957" s="69"/>
      <c r="HQ2957" s="69"/>
      <c r="HR2957" s="69"/>
      <c r="HS2957" s="69"/>
      <c r="HT2957" s="69"/>
      <c r="HU2957" s="69"/>
      <c r="HV2957" s="69"/>
      <c r="HW2957" s="69"/>
      <c r="HX2957" s="69"/>
      <c r="HY2957" s="69"/>
      <c r="HZ2957" s="69"/>
      <c r="IA2957" s="69"/>
      <c r="IB2957" s="69"/>
      <c r="IC2957" s="69"/>
      <c r="ID2957" s="69"/>
      <c r="IE2957" s="69"/>
      <c r="IF2957" s="69"/>
      <c r="IG2957" s="69"/>
      <c r="IH2957" s="69"/>
      <c r="II2957" s="69"/>
      <c r="IJ2957" s="69"/>
      <c r="IK2957" s="69"/>
      <c r="IL2957" s="69"/>
      <c r="IM2957" s="69"/>
      <c r="IN2957" s="69"/>
    </row>
    <row r="2958" spans="1:248" s="70" customFormat="1" ht="31.5" x14ac:dyDescent="0.2">
      <c r="A2958" s="188" t="s">
        <v>1861</v>
      </c>
      <c r="B2958" s="194">
        <v>52652</v>
      </c>
      <c r="C2958" s="240" t="s">
        <v>6540</v>
      </c>
      <c r="D2958" s="595">
        <v>53873</v>
      </c>
      <c r="E2958" s="69"/>
      <c r="F2958" s="69"/>
      <c r="G2958" s="69"/>
      <c r="H2958" s="69"/>
      <c r="I2958" s="69"/>
      <c r="J2958" s="69"/>
      <c r="N2958" s="69"/>
      <c r="O2958" s="69"/>
      <c r="P2958" s="69"/>
      <c r="Q2958" s="69"/>
      <c r="R2958" s="69"/>
      <c r="S2958" s="69"/>
      <c r="T2958" s="69"/>
      <c r="U2958" s="69"/>
      <c r="V2958" s="69"/>
      <c r="W2958" s="69"/>
      <c r="X2958" s="69"/>
      <c r="Y2958" s="69"/>
      <c r="Z2958" s="69"/>
      <c r="AA2958" s="69"/>
      <c r="AB2958" s="69"/>
      <c r="AC2958" s="69"/>
      <c r="AD2958" s="69"/>
      <c r="AE2958" s="69"/>
      <c r="AF2958" s="69"/>
      <c r="AG2958" s="69"/>
      <c r="AH2958" s="69"/>
      <c r="AI2958" s="69"/>
      <c r="AJ2958" s="69"/>
      <c r="AK2958" s="69"/>
      <c r="AL2958" s="69"/>
      <c r="AM2958" s="69"/>
      <c r="AN2958" s="69"/>
      <c r="AO2958" s="69"/>
      <c r="AP2958" s="69"/>
      <c r="AQ2958" s="69"/>
      <c r="AR2958" s="69"/>
      <c r="AS2958" s="69"/>
      <c r="AT2958" s="69"/>
      <c r="AU2958" s="69"/>
      <c r="AV2958" s="69"/>
      <c r="AW2958" s="69"/>
      <c r="AX2958" s="69"/>
      <c r="AY2958" s="69"/>
      <c r="AZ2958" s="69"/>
      <c r="BA2958" s="69"/>
      <c r="BB2958" s="69"/>
      <c r="BC2958" s="69"/>
      <c r="BD2958" s="69"/>
      <c r="BE2958" s="69"/>
      <c r="BF2958" s="69"/>
      <c r="BG2958" s="69"/>
      <c r="BH2958" s="69"/>
      <c r="BI2958" s="69"/>
      <c r="BJ2958" s="69"/>
      <c r="BK2958" s="69"/>
      <c r="BL2958" s="69"/>
      <c r="BM2958" s="69"/>
      <c r="BN2958" s="69"/>
      <c r="BO2958" s="69"/>
      <c r="BP2958" s="69"/>
      <c r="BQ2958" s="69"/>
      <c r="BR2958" s="69"/>
      <c r="BS2958" s="69"/>
      <c r="BT2958" s="69"/>
      <c r="BU2958" s="69"/>
      <c r="BV2958" s="69"/>
      <c r="BW2958" s="69"/>
      <c r="BX2958" s="69"/>
      <c r="BY2958" s="69"/>
      <c r="BZ2958" s="69"/>
      <c r="CA2958" s="69"/>
      <c r="CB2958" s="69"/>
      <c r="CC2958" s="69"/>
      <c r="CD2958" s="69"/>
      <c r="CE2958" s="69"/>
      <c r="CF2958" s="69"/>
      <c r="CG2958" s="69"/>
      <c r="CH2958" s="69"/>
      <c r="CI2958" s="69"/>
      <c r="CJ2958" s="69"/>
      <c r="CK2958" s="69"/>
      <c r="CL2958" s="69"/>
      <c r="CM2958" s="69"/>
      <c r="CN2958" s="69"/>
      <c r="CO2958" s="69"/>
      <c r="CP2958" s="69"/>
      <c r="CQ2958" s="69"/>
      <c r="CR2958" s="69"/>
      <c r="CS2958" s="69"/>
      <c r="CT2958" s="69"/>
      <c r="CU2958" s="69"/>
      <c r="CV2958" s="69"/>
      <c r="CW2958" s="69"/>
      <c r="CX2958" s="69"/>
      <c r="CY2958" s="69"/>
      <c r="CZ2958" s="69"/>
      <c r="DA2958" s="69"/>
      <c r="DB2958" s="69"/>
      <c r="DC2958" s="69"/>
      <c r="DD2958" s="69"/>
      <c r="DE2958" s="69"/>
      <c r="DF2958" s="69"/>
      <c r="DG2958" s="69"/>
      <c r="DH2958" s="69"/>
      <c r="DI2958" s="69"/>
      <c r="DJ2958" s="69"/>
      <c r="DK2958" s="69"/>
      <c r="DL2958" s="69"/>
      <c r="DM2958" s="69"/>
      <c r="DN2958" s="69"/>
      <c r="DO2958" s="69"/>
      <c r="DP2958" s="69"/>
      <c r="DQ2958" s="69"/>
      <c r="DR2958" s="69"/>
      <c r="DS2958" s="69"/>
      <c r="DT2958" s="69"/>
      <c r="DU2958" s="69"/>
      <c r="DV2958" s="69"/>
      <c r="DW2958" s="69"/>
      <c r="DX2958" s="69"/>
      <c r="DY2958" s="69"/>
      <c r="DZ2958" s="69"/>
      <c r="EA2958" s="69"/>
      <c r="EB2958" s="69"/>
      <c r="EC2958" s="69"/>
      <c r="ED2958" s="69"/>
      <c r="EE2958" s="69"/>
      <c r="EF2958" s="69"/>
      <c r="EG2958" s="69"/>
      <c r="EH2958" s="69"/>
      <c r="EI2958" s="69"/>
      <c r="EJ2958" s="69"/>
      <c r="EK2958" s="69"/>
      <c r="EL2958" s="69"/>
      <c r="EM2958" s="69"/>
      <c r="EN2958" s="69"/>
      <c r="EO2958" s="69"/>
      <c r="EP2958" s="69"/>
      <c r="EQ2958" s="69"/>
      <c r="ER2958" s="69"/>
      <c r="ES2958" s="69"/>
      <c r="ET2958" s="69"/>
      <c r="EU2958" s="69"/>
      <c r="EV2958" s="69"/>
      <c r="EW2958" s="69"/>
      <c r="EX2958" s="69"/>
      <c r="EY2958" s="69"/>
      <c r="EZ2958" s="69"/>
      <c r="FA2958" s="69"/>
      <c r="FB2958" s="69"/>
      <c r="FC2958" s="69"/>
      <c r="FD2958" s="69"/>
      <c r="FE2958" s="69"/>
      <c r="FF2958" s="69"/>
      <c r="FG2958" s="69"/>
      <c r="FH2958" s="69"/>
      <c r="FI2958" s="69"/>
      <c r="FJ2958" s="69"/>
      <c r="FK2958" s="69"/>
      <c r="FL2958" s="69"/>
      <c r="FM2958" s="69"/>
      <c r="FN2958" s="69"/>
      <c r="FO2958" s="69"/>
      <c r="FP2958" s="69"/>
      <c r="FQ2958" s="69"/>
      <c r="FR2958" s="69"/>
      <c r="FS2958" s="69"/>
      <c r="FT2958" s="69"/>
      <c r="FU2958" s="69"/>
      <c r="FV2958" s="69"/>
      <c r="FW2958" s="69"/>
      <c r="FX2958" s="69"/>
      <c r="FY2958" s="69"/>
      <c r="FZ2958" s="69"/>
      <c r="GA2958" s="69"/>
      <c r="GB2958" s="69"/>
      <c r="GC2958" s="69"/>
      <c r="GD2958" s="69"/>
      <c r="GE2958" s="69"/>
      <c r="GF2958" s="69"/>
      <c r="GG2958" s="69"/>
      <c r="GH2958" s="69"/>
      <c r="GI2958" s="69"/>
      <c r="GJ2958" s="69"/>
      <c r="GK2958" s="69"/>
      <c r="GL2958" s="69"/>
      <c r="GM2958" s="69"/>
      <c r="GN2958" s="69"/>
      <c r="GO2958" s="69"/>
      <c r="GP2958" s="69"/>
      <c r="GQ2958" s="69"/>
      <c r="GR2958" s="69"/>
      <c r="GS2958" s="69"/>
      <c r="GT2958" s="69"/>
      <c r="GU2958" s="69"/>
      <c r="GV2958" s="69"/>
      <c r="GW2958" s="69"/>
      <c r="GX2958" s="69"/>
      <c r="GY2958" s="69"/>
      <c r="GZ2958" s="69"/>
      <c r="HA2958" s="69"/>
      <c r="HB2958" s="69"/>
      <c r="HC2958" s="69"/>
      <c r="HD2958" s="69"/>
      <c r="HE2958" s="69"/>
      <c r="HF2958" s="69"/>
      <c r="HG2958" s="69"/>
      <c r="HH2958" s="69"/>
      <c r="HI2958" s="69"/>
      <c r="HJ2958" s="69"/>
      <c r="HK2958" s="69"/>
      <c r="HL2958" s="69"/>
      <c r="HM2958" s="69"/>
      <c r="HN2958" s="69"/>
      <c r="HO2958" s="69"/>
      <c r="HP2958" s="69"/>
      <c r="HQ2958" s="69"/>
      <c r="HR2958" s="69"/>
      <c r="HS2958" s="69"/>
      <c r="HT2958" s="69"/>
      <c r="HU2958" s="69"/>
      <c r="HV2958" s="69"/>
      <c r="HW2958" s="69"/>
      <c r="HX2958" s="69"/>
      <c r="HY2958" s="69"/>
      <c r="HZ2958" s="69"/>
      <c r="IA2958" s="69"/>
      <c r="IB2958" s="69"/>
      <c r="IC2958" s="69"/>
      <c r="ID2958" s="69"/>
      <c r="IE2958" s="69"/>
      <c r="IF2958" s="69"/>
      <c r="IG2958" s="69"/>
      <c r="IH2958" s="69"/>
      <c r="II2958" s="69"/>
      <c r="IJ2958" s="69"/>
      <c r="IK2958" s="69"/>
      <c r="IL2958" s="69"/>
      <c r="IM2958" s="69"/>
      <c r="IN2958" s="69"/>
    </row>
    <row r="2959" spans="1:248" s="70" customFormat="1" ht="31.5" x14ac:dyDescent="0.2">
      <c r="A2959" s="193" t="s">
        <v>6787</v>
      </c>
      <c r="B2959" s="194">
        <v>52653</v>
      </c>
      <c r="C2959" s="240" t="s">
        <v>6541</v>
      </c>
      <c r="D2959" s="595">
        <v>57373</v>
      </c>
      <c r="E2959" s="69"/>
      <c r="F2959" s="69"/>
      <c r="G2959" s="69"/>
      <c r="H2959" s="69"/>
      <c r="I2959" s="69"/>
      <c r="J2959" s="69"/>
      <c r="N2959" s="69"/>
      <c r="O2959" s="69"/>
      <c r="P2959" s="69"/>
      <c r="Q2959" s="69"/>
      <c r="R2959" s="69"/>
      <c r="S2959" s="69"/>
      <c r="T2959" s="69"/>
      <c r="U2959" s="69"/>
      <c r="V2959" s="69"/>
      <c r="W2959" s="69"/>
      <c r="X2959" s="69"/>
      <c r="Y2959" s="69"/>
      <c r="Z2959" s="69"/>
      <c r="AA2959" s="69"/>
      <c r="AB2959" s="69"/>
      <c r="AC2959" s="69"/>
      <c r="AD2959" s="69"/>
      <c r="AE2959" s="69"/>
      <c r="AF2959" s="69"/>
      <c r="AG2959" s="69"/>
      <c r="AH2959" s="69"/>
      <c r="AI2959" s="69"/>
      <c r="AJ2959" s="69"/>
      <c r="AK2959" s="69"/>
      <c r="AL2959" s="69"/>
      <c r="AM2959" s="69"/>
      <c r="AN2959" s="69"/>
      <c r="AO2959" s="69"/>
      <c r="AP2959" s="69"/>
      <c r="AQ2959" s="69"/>
      <c r="AR2959" s="69"/>
      <c r="AS2959" s="69"/>
      <c r="AT2959" s="69"/>
      <c r="AU2959" s="69"/>
      <c r="AV2959" s="69"/>
      <c r="AW2959" s="69"/>
      <c r="AX2959" s="69"/>
      <c r="AY2959" s="69"/>
      <c r="AZ2959" s="69"/>
      <c r="BA2959" s="69"/>
      <c r="BB2959" s="69"/>
      <c r="BC2959" s="69"/>
      <c r="BD2959" s="69"/>
      <c r="BE2959" s="69"/>
      <c r="BF2959" s="69"/>
      <c r="BG2959" s="69"/>
      <c r="BH2959" s="69"/>
      <c r="BI2959" s="69"/>
      <c r="BJ2959" s="69"/>
      <c r="BK2959" s="69"/>
      <c r="BL2959" s="69"/>
      <c r="BM2959" s="69"/>
      <c r="BN2959" s="69"/>
      <c r="BO2959" s="69"/>
      <c r="BP2959" s="69"/>
      <c r="BQ2959" s="69"/>
      <c r="BR2959" s="69"/>
      <c r="BS2959" s="69"/>
      <c r="BT2959" s="69"/>
      <c r="BU2959" s="69"/>
      <c r="BV2959" s="69"/>
      <c r="BW2959" s="69"/>
      <c r="BX2959" s="69"/>
      <c r="BY2959" s="69"/>
      <c r="BZ2959" s="69"/>
      <c r="CA2959" s="69"/>
      <c r="CB2959" s="69"/>
      <c r="CC2959" s="69"/>
      <c r="CD2959" s="69"/>
      <c r="CE2959" s="69"/>
      <c r="CF2959" s="69"/>
      <c r="CG2959" s="69"/>
      <c r="CH2959" s="69"/>
      <c r="CI2959" s="69"/>
      <c r="CJ2959" s="69"/>
      <c r="CK2959" s="69"/>
      <c r="CL2959" s="69"/>
      <c r="CM2959" s="69"/>
      <c r="CN2959" s="69"/>
      <c r="CO2959" s="69"/>
      <c r="CP2959" s="69"/>
      <c r="CQ2959" s="69"/>
      <c r="CR2959" s="69"/>
      <c r="CS2959" s="69"/>
      <c r="CT2959" s="69"/>
      <c r="CU2959" s="69"/>
      <c r="CV2959" s="69"/>
      <c r="CW2959" s="69"/>
      <c r="CX2959" s="69"/>
      <c r="CY2959" s="69"/>
      <c r="CZ2959" s="69"/>
      <c r="DA2959" s="69"/>
      <c r="DB2959" s="69"/>
      <c r="DC2959" s="69"/>
      <c r="DD2959" s="69"/>
      <c r="DE2959" s="69"/>
      <c r="DF2959" s="69"/>
      <c r="DG2959" s="69"/>
      <c r="DH2959" s="69"/>
      <c r="DI2959" s="69"/>
      <c r="DJ2959" s="69"/>
      <c r="DK2959" s="69"/>
      <c r="DL2959" s="69"/>
      <c r="DM2959" s="69"/>
      <c r="DN2959" s="69"/>
      <c r="DO2959" s="69"/>
      <c r="DP2959" s="69"/>
      <c r="DQ2959" s="69"/>
      <c r="DR2959" s="69"/>
      <c r="DS2959" s="69"/>
      <c r="DT2959" s="69"/>
      <c r="DU2959" s="69"/>
      <c r="DV2959" s="69"/>
      <c r="DW2959" s="69"/>
      <c r="DX2959" s="69"/>
      <c r="DY2959" s="69"/>
      <c r="DZ2959" s="69"/>
      <c r="EA2959" s="69"/>
      <c r="EB2959" s="69"/>
      <c r="EC2959" s="69"/>
      <c r="ED2959" s="69"/>
      <c r="EE2959" s="69"/>
      <c r="EF2959" s="69"/>
      <c r="EG2959" s="69"/>
      <c r="EH2959" s="69"/>
      <c r="EI2959" s="69"/>
      <c r="EJ2959" s="69"/>
      <c r="EK2959" s="69"/>
      <c r="EL2959" s="69"/>
      <c r="EM2959" s="69"/>
      <c r="EN2959" s="69"/>
      <c r="EO2959" s="69"/>
      <c r="EP2959" s="69"/>
      <c r="EQ2959" s="69"/>
      <c r="ER2959" s="69"/>
      <c r="ES2959" s="69"/>
      <c r="ET2959" s="69"/>
      <c r="EU2959" s="69"/>
      <c r="EV2959" s="69"/>
      <c r="EW2959" s="69"/>
      <c r="EX2959" s="69"/>
      <c r="EY2959" s="69"/>
      <c r="EZ2959" s="69"/>
      <c r="FA2959" s="69"/>
      <c r="FB2959" s="69"/>
      <c r="FC2959" s="69"/>
      <c r="FD2959" s="69"/>
      <c r="FE2959" s="69"/>
      <c r="FF2959" s="69"/>
      <c r="FG2959" s="69"/>
      <c r="FH2959" s="69"/>
      <c r="FI2959" s="69"/>
      <c r="FJ2959" s="69"/>
      <c r="FK2959" s="69"/>
      <c r="FL2959" s="69"/>
      <c r="FM2959" s="69"/>
      <c r="FN2959" s="69"/>
      <c r="FO2959" s="69"/>
      <c r="FP2959" s="69"/>
      <c r="FQ2959" s="69"/>
      <c r="FR2959" s="69"/>
      <c r="FS2959" s="69"/>
      <c r="FT2959" s="69"/>
      <c r="FU2959" s="69"/>
      <c r="FV2959" s="69"/>
      <c r="FW2959" s="69"/>
      <c r="FX2959" s="69"/>
      <c r="FY2959" s="69"/>
      <c r="FZ2959" s="69"/>
      <c r="GA2959" s="69"/>
      <c r="GB2959" s="69"/>
      <c r="GC2959" s="69"/>
      <c r="GD2959" s="69"/>
      <c r="GE2959" s="69"/>
      <c r="GF2959" s="69"/>
      <c r="GG2959" s="69"/>
      <c r="GH2959" s="69"/>
      <c r="GI2959" s="69"/>
      <c r="GJ2959" s="69"/>
      <c r="GK2959" s="69"/>
      <c r="GL2959" s="69"/>
      <c r="GM2959" s="69"/>
      <c r="GN2959" s="69"/>
      <c r="GO2959" s="69"/>
      <c r="GP2959" s="69"/>
      <c r="GQ2959" s="69"/>
      <c r="GR2959" s="69"/>
      <c r="GS2959" s="69"/>
      <c r="GT2959" s="69"/>
      <c r="GU2959" s="69"/>
      <c r="GV2959" s="69"/>
      <c r="GW2959" s="69"/>
      <c r="GX2959" s="69"/>
      <c r="GY2959" s="69"/>
      <c r="GZ2959" s="69"/>
      <c r="HA2959" s="69"/>
      <c r="HB2959" s="69"/>
      <c r="HC2959" s="69"/>
      <c r="HD2959" s="69"/>
      <c r="HE2959" s="69"/>
      <c r="HF2959" s="69"/>
      <c r="HG2959" s="69"/>
      <c r="HH2959" s="69"/>
      <c r="HI2959" s="69"/>
      <c r="HJ2959" s="69"/>
      <c r="HK2959" s="69"/>
      <c r="HL2959" s="69"/>
      <c r="HM2959" s="69"/>
      <c r="HN2959" s="69"/>
      <c r="HO2959" s="69"/>
      <c r="HP2959" s="69"/>
      <c r="HQ2959" s="69"/>
      <c r="HR2959" s="69"/>
      <c r="HS2959" s="69"/>
      <c r="HT2959" s="69"/>
      <c r="HU2959" s="69"/>
      <c r="HV2959" s="69"/>
      <c r="HW2959" s="69"/>
      <c r="HX2959" s="69"/>
      <c r="HY2959" s="69"/>
      <c r="HZ2959" s="69"/>
      <c r="IA2959" s="69"/>
      <c r="IB2959" s="69"/>
      <c r="IC2959" s="69"/>
      <c r="ID2959" s="69"/>
      <c r="IE2959" s="69"/>
      <c r="IF2959" s="69"/>
      <c r="IG2959" s="69"/>
      <c r="IH2959" s="69"/>
      <c r="II2959" s="69"/>
      <c r="IJ2959" s="69"/>
      <c r="IK2959" s="69"/>
      <c r="IL2959" s="69"/>
      <c r="IM2959" s="69"/>
      <c r="IN2959" s="69"/>
    </row>
    <row r="2960" spans="1:248" s="70" customFormat="1" ht="31.5" x14ac:dyDescent="0.2">
      <c r="A2960" s="193" t="s">
        <v>6788</v>
      </c>
      <c r="B2960" s="194">
        <v>52938</v>
      </c>
      <c r="C2960" s="240" t="s">
        <v>6789</v>
      </c>
      <c r="D2960" s="595">
        <v>53473</v>
      </c>
      <c r="E2960" s="69"/>
      <c r="F2960" s="69"/>
      <c r="G2960" s="69"/>
      <c r="H2960" s="69"/>
      <c r="I2960" s="69"/>
      <c r="J2960" s="69"/>
      <c r="N2960" s="69"/>
      <c r="O2960" s="69"/>
      <c r="P2960" s="69"/>
      <c r="Q2960" s="69"/>
      <c r="R2960" s="69"/>
      <c r="S2960" s="69"/>
      <c r="T2960" s="69"/>
      <c r="U2960" s="69"/>
      <c r="V2960" s="69"/>
      <c r="W2960" s="69"/>
      <c r="X2960" s="69"/>
      <c r="Y2960" s="69"/>
      <c r="Z2960" s="69"/>
      <c r="AA2960" s="69"/>
      <c r="AB2960" s="69"/>
      <c r="AC2960" s="69"/>
      <c r="AD2960" s="69"/>
      <c r="AE2960" s="69"/>
      <c r="AF2960" s="69"/>
      <c r="AG2960" s="69"/>
      <c r="AH2960" s="69"/>
      <c r="AI2960" s="69"/>
      <c r="AJ2960" s="69"/>
      <c r="AK2960" s="69"/>
      <c r="AL2960" s="69"/>
      <c r="AM2960" s="69"/>
      <c r="AN2960" s="69"/>
      <c r="AO2960" s="69"/>
      <c r="AP2960" s="69"/>
      <c r="AQ2960" s="69"/>
      <c r="AR2960" s="69"/>
      <c r="AS2960" s="69"/>
      <c r="AT2960" s="69"/>
      <c r="AU2960" s="69"/>
      <c r="AV2960" s="69"/>
      <c r="AW2960" s="69"/>
      <c r="AX2960" s="69"/>
      <c r="AY2960" s="69"/>
      <c r="AZ2960" s="69"/>
      <c r="BA2960" s="69"/>
      <c r="BB2960" s="69"/>
      <c r="BC2960" s="69"/>
      <c r="BD2960" s="69"/>
      <c r="BE2960" s="69"/>
      <c r="BF2960" s="69"/>
      <c r="BG2960" s="69"/>
      <c r="BH2960" s="69"/>
      <c r="BI2960" s="69"/>
      <c r="BJ2960" s="69"/>
      <c r="BK2960" s="69"/>
      <c r="BL2960" s="69"/>
      <c r="BM2960" s="69"/>
      <c r="BN2960" s="69"/>
      <c r="BO2960" s="69"/>
      <c r="BP2960" s="69"/>
      <c r="BQ2960" s="69"/>
      <c r="BR2960" s="69"/>
      <c r="BS2960" s="69"/>
      <c r="BT2960" s="69"/>
      <c r="BU2960" s="69"/>
      <c r="BV2960" s="69"/>
      <c r="BW2960" s="69"/>
      <c r="BX2960" s="69"/>
      <c r="BY2960" s="69"/>
      <c r="BZ2960" s="69"/>
      <c r="CA2960" s="69"/>
      <c r="CB2960" s="69"/>
      <c r="CC2960" s="69"/>
      <c r="CD2960" s="69"/>
      <c r="CE2960" s="69"/>
      <c r="CF2960" s="69"/>
      <c r="CG2960" s="69"/>
      <c r="CH2960" s="69"/>
      <c r="CI2960" s="69"/>
      <c r="CJ2960" s="69"/>
      <c r="CK2960" s="69"/>
      <c r="CL2960" s="69"/>
      <c r="CM2960" s="69"/>
      <c r="CN2960" s="69"/>
      <c r="CO2960" s="69"/>
      <c r="CP2960" s="69"/>
      <c r="CQ2960" s="69"/>
      <c r="CR2960" s="69"/>
      <c r="CS2960" s="69"/>
      <c r="CT2960" s="69"/>
      <c r="CU2960" s="69"/>
      <c r="CV2960" s="69"/>
      <c r="CW2960" s="69"/>
      <c r="CX2960" s="69"/>
      <c r="CY2960" s="69"/>
      <c r="CZ2960" s="69"/>
      <c r="DA2960" s="69"/>
      <c r="DB2960" s="69"/>
      <c r="DC2960" s="69"/>
      <c r="DD2960" s="69"/>
      <c r="DE2960" s="69"/>
      <c r="DF2960" s="69"/>
      <c r="DG2960" s="69"/>
      <c r="DH2960" s="69"/>
      <c r="DI2960" s="69"/>
      <c r="DJ2960" s="69"/>
      <c r="DK2960" s="69"/>
      <c r="DL2960" s="69"/>
      <c r="DM2960" s="69"/>
      <c r="DN2960" s="69"/>
      <c r="DO2960" s="69"/>
      <c r="DP2960" s="69"/>
      <c r="DQ2960" s="69"/>
      <c r="DR2960" s="69"/>
      <c r="DS2960" s="69"/>
      <c r="DT2960" s="69"/>
      <c r="DU2960" s="69"/>
      <c r="DV2960" s="69"/>
      <c r="DW2960" s="69"/>
      <c r="DX2960" s="69"/>
      <c r="DY2960" s="69"/>
      <c r="DZ2960" s="69"/>
      <c r="EA2960" s="69"/>
      <c r="EB2960" s="69"/>
      <c r="EC2960" s="69"/>
      <c r="ED2960" s="69"/>
      <c r="EE2960" s="69"/>
      <c r="EF2960" s="69"/>
      <c r="EG2960" s="69"/>
      <c r="EH2960" s="69"/>
      <c r="EI2960" s="69"/>
      <c r="EJ2960" s="69"/>
      <c r="EK2960" s="69"/>
      <c r="EL2960" s="69"/>
      <c r="EM2960" s="69"/>
      <c r="EN2960" s="69"/>
      <c r="EO2960" s="69"/>
      <c r="EP2960" s="69"/>
      <c r="EQ2960" s="69"/>
      <c r="ER2960" s="69"/>
      <c r="ES2960" s="69"/>
      <c r="ET2960" s="69"/>
      <c r="EU2960" s="69"/>
      <c r="EV2960" s="69"/>
      <c r="EW2960" s="69"/>
      <c r="EX2960" s="69"/>
      <c r="EY2960" s="69"/>
      <c r="EZ2960" s="69"/>
      <c r="FA2960" s="69"/>
      <c r="FB2960" s="69"/>
      <c r="FC2960" s="69"/>
      <c r="FD2960" s="69"/>
      <c r="FE2960" s="69"/>
      <c r="FF2960" s="69"/>
      <c r="FG2960" s="69"/>
      <c r="FH2960" s="69"/>
      <c r="FI2960" s="69"/>
      <c r="FJ2960" s="69"/>
      <c r="FK2960" s="69"/>
      <c r="FL2960" s="69"/>
      <c r="FM2960" s="69"/>
      <c r="FN2960" s="69"/>
      <c r="FO2960" s="69"/>
      <c r="FP2960" s="69"/>
      <c r="FQ2960" s="69"/>
      <c r="FR2960" s="69"/>
      <c r="FS2960" s="69"/>
      <c r="FT2960" s="69"/>
      <c r="FU2960" s="69"/>
      <c r="FV2960" s="69"/>
      <c r="FW2960" s="69"/>
      <c r="FX2960" s="69"/>
      <c r="FY2960" s="69"/>
      <c r="FZ2960" s="69"/>
      <c r="GA2960" s="69"/>
      <c r="GB2960" s="69"/>
      <c r="GC2960" s="69"/>
      <c r="GD2960" s="69"/>
      <c r="GE2960" s="69"/>
      <c r="GF2960" s="69"/>
      <c r="GG2960" s="69"/>
      <c r="GH2960" s="69"/>
      <c r="GI2960" s="69"/>
      <c r="GJ2960" s="69"/>
      <c r="GK2960" s="69"/>
      <c r="GL2960" s="69"/>
      <c r="GM2960" s="69"/>
      <c r="GN2960" s="69"/>
      <c r="GO2960" s="69"/>
      <c r="GP2960" s="69"/>
      <c r="GQ2960" s="69"/>
      <c r="GR2960" s="69"/>
      <c r="GS2960" s="69"/>
      <c r="GT2960" s="69"/>
      <c r="GU2960" s="69"/>
      <c r="GV2960" s="69"/>
      <c r="GW2960" s="69"/>
      <c r="GX2960" s="69"/>
      <c r="GY2960" s="69"/>
      <c r="GZ2960" s="69"/>
      <c r="HA2960" s="69"/>
      <c r="HB2960" s="69"/>
      <c r="HC2960" s="69"/>
      <c r="HD2960" s="69"/>
      <c r="HE2960" s="69"/>
      <c r="HF2960" s="69"/>
      <c r="HG2960" s="69"/>
      <c r="HH2960" s="69"/>
      <c r="HI2960" s="69"/>
      <c r="HJ2960" s="69"/>
      <c r="HK2960" s="69"/>
      <c r="HL2960" s="69"/>
      <c r="HM2960" s="69"/>
      <c r="HN2960" s="69"/>
      <c r="HO2960" s="69"/>
      <c r="HP2960" s="69"/>
      <c r="HQ2960" s="69"/>
      <c r="HR2960" s="69"/>
      <c r="HS2960" s="69"/>
      <c r="HT2960" s="69"/>
      <c r="HU2960" s="69"/>
      <c r="HV2960" s="69"/>
      <c r="HW2960" s="69"/>
      <c r="HX2960" s="69"/>
      <c r="HY2960" s="69"/>
      <c r="HZ2960" s="69"/>
      <c r="IA2960" s="69"/>
      <c r="IB2960" s="69"/>
      <c r="IC2960" s="69"/>
      <c r="ID2960" s="69"/>
      <c r="IE2960" s="69"/>
      <c r="IF2960" s="69"/>
      <c r="IG2960" s="69"/>
      <c r="IH2960" s="69"/>
      <c r="II2960" s="69"/>
      <c r="IJ2960" s="69"/>
      <c r="IK2960" s="69"/>
      <c r="IL2960" s="69"/>
      <c r="IM2960" s="69"/>
      <c r="IN2960" s="69"/>
    </row>
    <row r="2961" spans="1:248" s="70" customFormat="1" ht="15.95" customHeight="1" x14ac:dyDescent="0.2">
      <c r="A2961" s="127" t="s">
        <v>6542</v>
      </c>
      <c r="B2961" s="128">
        <v>52654</v>
      </c>
      <c r="C2961" s="136" t="s">
        <v>6543</v>
      </c>
      <c r="D2961" s="555">
        <v>28139</v>
      </c>
      <c r="E2961" s="69"/>
      <c r="F2961" s="69"/>
      <c r="G2961" s="69"/>
      <c r="H2961" s="69"/>
      <c r="I2961" s="69"/>
      <c r="J2961" s="69"/>
      <c r="N2961" s="69"/>
      <c r="O2961" s="69"/>
      <c r="P2961" s="69"/>
      <c r="Q2961" s="69"/>
      <c r="R2961" s="69"/>
      <c r="S2961" s="69"/>
      <c r="T2961" s="69"/>
      <c r="U2961" s="69"/>
      <c r="V2961" s="69"/>
      <c r="W2961" s="69"/>
      <c r="X2961" s="69"/>
      <c r="Y2961" s="69"/>
      <c r="Z2961" s="69"/>
      <c r="AA2961" s="69"/>
      <c r="AB2961" s="69"/>
      <c r="AC2961" s="69"/>
      <c r="AD2961" s="69"/>
      <c r="AE2961" s="69"/>
      <c r="AF2961" s="69"/>
      <c r="AG2961" s="69"/>
      <c r="AH2961" s="69"/>
      <c r="AI2961" s="69"/>
      <c r="AJ2961" s="69"/>
      <c r="AK2961" s="69"/>
      <c r="AL2961" s="69"/>
      <c r="AM2961" s="69"/>
      <c r="AN2961" s="69"/>
      <c r="AO2961" s="69"/>
      <c r="AP2961" s="69"/>
      <c r="AQ2961" s="69"/>
      <c r="AR2961" s="69"/>
      <c r="AS2961" s="69"/>
      <c r="AT2961" s="69"/>
      <c r="AU2961" s="69"/>
      <c r="AV2961" s="69"/>
      <c r="AW2961" s="69"/>
      <c r="AX2961" s="69"/>
      <c r="AY2961" s="69"/>
      <c r="AZ2961" s="69"/>
      <c r="BA2961" s="69"/>
      <c r="BB2961" s="69"/>
      <c r="BC2961" s="69"/>
      <c r="BD2961" s="69"/>
      <c r="BE2961" s="69"/>
      <c r="BF2961" s="69"/>
      <c r="BG2961" s="69"/>
      <c r="BH2961" s="69"/>
      <c r="BI2961" s="69"/>
      <c r="BJ2961" s="69"/>
      <c r="BK2961" s="69"/>
      <c r="BL2961" s="69"/>
      <c r="BM2961" s="69"/>
      <c r="BN2961" s="69"/>
      <c r="BO2961" s="69"/>
      <c r="BP2961" s="69"/>
      <c r="BQ2961" s="69"/>
      <c r="BR2961" s="69"/>
      <c r="BS2961" s="69"/>
      <c r="BT2961" s="69"/>
      <c r="BU2961" s="69"/>
      <c r="BV2961" s="69"/>
      <c r="BW2961" s="69"/>
      <c r="BX2961" s="69"/>
      <c r="BY2961" s="69"/>
      <c r="BZ2961" s="69"/>
      <c r="CA2961" s="69"/>
      <c r="CB2961" s="69"/>
      <c r="CC2961" s="69"/>
      <c r="CD2961" s="69"/>
      <c r="CE2961" s="69"/>
      <c r="CF2961" s="69"/>
      <c r="CG2961" s="69"/>
      <c r="CH2961" s="69"/>
      <c r="CI2961" s="69"/>
      <c r="CJ2961" s="69"/>
      <c r="CK2961" s="69"/>
      <c r="CL2961" s="69"/>
      <c r="CM2961" s="69"/>
      <c r="CN2961" s="69"/>
      <c r="CO2961" s="69"/>
      <c r="CP2961" s="69"/>
      <c r="CQ2961" s="69"/>
      <c r="CR2961" s="69"/>
      <c r="CS2961" s="69"/>
      <c r="CT2961" s="69"/>
      <c r="CU2961" s="69"/>
      <c r="CV2961" s="69"/>
      <c r="CW2961" s="69"/>
      <c r="CX2961" s="69"/>
      <c r="CY2961" s="69"/>
      <c r="CZ2961" s="69"/>
      <c r="DA2961" s="69"/>
      <c r="DB2961" s="69"/>
      <c r="DC2961" s="69"/>
      <c r="DD2961" s="69"/>
      <c r="DE2961" s="69"/>
      <c r="DF2961" s="69"/>
      <c r="DG2961" s="69"/>
      <c r="DH2961" s="69"/>
      <c r="DI2961" s="69"/>
      <c r="DJ2961" s="69"/>
      <c r="DK2961" s="69"/>
      <c r="DL2961" s="69"/>
      <c r="DM2961" s="69"/>
      <c r="DN2961" s="69"/>
      <c r="DO2961" s="69"/>
      <c r="DP2961" s="69"/>
      <c r="DQ2961" s="69"/>
      <c r="DR2961" s="69"/>
      <c r="DS2961" s="69"/>
      <c r="DT2961" s="69"/>
      <c r="DU2961" s="69"/>
      <c r="DV2961" s="69"/>
      <c r="DW2961" s="69"/>
      <c r="DX2961" s="69"/>
      <c r="DY2961" s="69"/>
      <c r="DZ2961" s="69"/>
      <c r="EA2961" s="69"/>
      <c r="EB2961" s="69"/>
      <c r="EC2961" s="69"/>
      <c r="ED2961" s="69"/>
      <c r="EE2961" s="69"/>
      <c r="EF2961" s="69"/>
      <c r="EG2961" s="69"/>
      <c r="EH2961" s="69"/>
      <c r="EI2961" s="69"/>
      <c r="EJ2961" s="69"/>
      <c r="EK2961" s="69"/>
      <c r="EL2961" s="69"/>
      <c r="EM2961" s="69"/>
      <c r="EN2961" s="69"/>
      <c r="EO2961" s="69"/>
      <c r="EP2961" s="69"/>
      <c r="EQ2961" s="69"/>
      <c r="ER2961" s="69"/>
      <c r="ES2961" s="69"/>
      <c r="ET2961" s="69"/>
      <c r="EU2961" s="69"/>
      <c r="EV2961" s="69"/>
      <c r="EW2961" s="69"/>
      <c r="EX2961" s="69"/>
      <c r="EY2961" s="69"/>
      <c r="EZ2961" s="69"/>
      <c r="FA2961" s="69"/>
      <c r="FB2961" s="69"/>
      <c r="FC2961" s="69"/>
      <c r="FD2961" s="69"/>
      <c r="FE2961" s="69"/>
      <c r="FF2961" s="69"/>
      <c r="FG2961" s="69"/>
      <c r="FH2961" s="69"/>
      <c r="FI2961" s="69"/>
      <c r="FJ2961" s="69"/>
      <c r="FK2961" s="69"/>
      <c r="FL2961" s="69"/>
      <c r="FM2961" s="69"/>
      <c r="FN2961" s="69"/>
      <c r="FO2961" s="69"/>
      <c r="FP2961" s="69"/>
      <c r="FQ2961" s="69"/>
      <c r="FR2961" s="69"/>
      <c r="FS2961" s="69"/>
      <c r="FT2961" s="69"/>
      <c r="FU2961" s="69"/>
      <c r="FV2961" s="69"/>
      <c r="FW2961" s="69"/>
      <c r="FX2961" s="69"/>
      <c r="FY2961" s="69"/>
      <c r="FZ2961" s="69"/>
      <c r="GA2961" s="69"/>
      <c r="GB2961" s="69"/>
      <c r="GC2961" s="69"/>
      <c r="GD2961" s="69"/>
      <c r="GE2961" s="69"/>
      <c r="GF2961" s="69"/>
      <c r="GG2961" s="69"/>
      <c r="GH2961" s="69"/>
      <c r="GI2961" s="69"/>
      <c r="GJ2961" s="69"/>
      <c r="GK2961" s="69"/>
      <c r="GL2961" s="69"/>
      <c r="GM2961" s="69"/>
      <c r="GN2961" s="69"/>
      <c r="GO2961" s="69"/>
      <c r="GP2961" s="69"/>
      <c r="GQ2961" s="69"/>
      <c r="GR2961" s="69"/>
      <c r="GS2961" s="69"/>
      <c r="GT2961" s="69"/>
      <c r="GU2961" s="69"/>
      <c r="GV2961" s="69"/>
      <c r="GW2961" s="69"/>
      <c r="GX2961" s="69"/>
      <c r="GY2961" s="69"/>
      <c r="GZ2961" s="69"/>
      <c r="HA2961" s="69"/>
      <c r="HB2961" s="69"/>
      <c r="HC2961" s="69"/>
      <c r="HD2961" s="69"/>
      <c r="HE2961" s="69"/>
      <c r="HF2961" s="69"/>
      <c r="HG2961" s="69"/>
      <c r="HH2961" s="69"/>
      <c r="HI2961" s="69"/>
      <c r="HJ2961" s="69"/>
      <c r="HK2961" s="69"/>
      <c r="HL2961" s="69"/>
      <c r="HM2961" s="69"/>
      <c r="HN2961" s="69"/>
      <c r="HO2961" s="69"/>
      <c r="HP2961" s="69"/>
      <c r="HQ2961" s="69"/>
      <c r="HR2961" s="69"/>
      <c r="HS2961" s="69"/>
      <c r="HT2961" s="69"/>
      <c r="HU2961" s="69"/>
      <c r="HV2961" s="69"/>
      <c r="HW2961" s="69"/>
      <c r="HX2961" s="69"/>
      <c r="HY2961" s="69"/>
      <c r="HZ2961" s="69"/>
      <c r="IA2961" s="69"/>
      <c r="IB2961" s="69"/>
      <c r="IC2961" s="69"/>
      <c r="ID2961" s="69"/>
      <c r="IE2961" s="69"/>
      <c r="IF2961" s="69"/>
      <c r="IG2961" s="69"/>
      <c r="IH2961" s="69"/>
      <c r="II2961" s="69"/>
      <c r="IJ2961" s="69"/>
      <c r="IK2961" s="69"/>
      <c r="IL2961" s="69"/>
      <c r="IM2961" s="69"/>
      <c r="IN2961" s="69"/>
    </row>
    <row r="2962" spans="1:248" s="70" customFormat="1" ht="15.95" customHeight="1" x14ac:dyDescent="0.2">
      <c r="A2962" s="127" t="s">
        <v>6544</v>
      </c>
      <c r="B2962" s="128">
        <v>52890</v>
      </c>
      <c r="C2962" s="136" t="s">
        <v>6545</v>
      </c>
      <c r="D2962" s="555">
        <v>17562</v>
      </c>
      <c r="E2962" s="69"/>
      <c r="F2962" s="69"/>
      <c r="G2962" s="69"/>
      <c r="H2962" s="69"/>
      <c r="I2962" s="69"/>
      <c r="J2962" s="69"/>
      <c r="N2962" s="69"/>
      <c r="O2962" s="69"/>
      <c r="P2962" s="69"/>
      <c r="Q2962" s="69"/>
      <c r="R2962" s="69"/>
      <c r="S2962" s="69"/>
      <c r="T2962" s="69"/>
      <c r="U2962" s="69"/>
      <c r="V2962" s="69"/>
      <c r="W2962" s="69"/>
      <c r="X2962" s="69"/>
      <c r="Y2962" s="69"/>
      <c r="Z2962" s="69"/>
      <c r="AA2962" s="69"/>
      <c r="AB2962" s="69"/>
      <c r="AC2962" s="69"/>
      <c r="AD2962" s="69"/>
      <c r="AE2962" s="69"/>
      <c r="AF2962" s="69"/>
      <c r="AG2962" s="69"/>
      <c r="AH2962" s="69"/>
      <c r="AI2962" s="69"/>
      <c r="AJ2962" s="69"/>
      <c r="AK2962" s="69"/>
      <c r="AL2962" s="69"/>
      <c r="AM2962" s="69"/>
      <c r="AN2962" s="69"/>
      <c r="AO2962" s="69"/>
      <c r="AP2962" s="69"/>
      <c r="AQ2962" s="69"/>
      <c r="AR2962" s="69"/>
      <c r="AS2962" s="69"/>
      <c r="AT2962" s="69"/>
      <c r="AU2962" s="69"/>
      <c r="AV2962" s="69"/>
      <c r="AW2962" s="69"/>
      <c r="AX2962" s="69"/>
      <c r="AY2962" s="69"/>
      <c r="AZ2962" s="69"/>
      <c r="BA2962" s="69"/>
      <c r="BB2962" s="69"/>
      <c r="BC2962" s="69"/>
      <c r="BD2962" s="69"/>
      <c r="BE2962" s="69"/>
      <c r="BF2962" s="69"/>
      <c r="BG2962" s="69"/>
      <c r="BH2962" s="69"/>
      <c r="BI2962" s="69"/>
      <c r="BJ2962" s="69"/>
      <c r="BK2962" s="69"/>
      <c r="BL2962" s="69"/>
      <c r="BM2962" s="69"/>
      <c r="BN2962" s="69"/>
      <c r="BO2962" s="69"/>
      <c r="BP2962" s="69"/>
      <c r="BQ2962" s="69"/>
      <c r="BR2962" s="69"/>
      <c r="BS2962" s="69"/>
      <c r="BT2962" s="69"/>
      <c r="BU2962" s="69"/>
      <c r="BV2962" s="69"/>
      <c r="BW2962" s="69"/>
      <c r="BX2962" s="69"/>
      <c r="BY2962" s="69"/>
      <c r="BZ2962" s="69"/>
      <c r="CA2962" s="69"/>
      <c r="CB2962" s="69"/>
      <c r="CC2962" s="69"/>
      <c r="CD2962" s="69"/>
      <c r="CE2962" s="69"/>
      <c r="CF2962" s="69"/>
      <c r="CG2962" s="69"/>
      <c r="CH2962" s="69"/>
      <c r="CI2962" s="69"/>
      <c r="CJ2962" s="69"/>
      <c r="CK2962" s="69"/>
      <c r="CL2962" s="69"/>
      <c r="CM2962" s="69"/>
      <c r="CN2962" s="69"/>
      <c r="CO2962" s="69"/>
      <c r="CP2962" s="69"/>
      <c r="CQ2962" s="69"/>
      <c r="CR2962" s="69"/>
      <c r="CS2962" s="69"/>
      <c r="CT2962" s="69"/>
      <c r="CU2962" s="69"/>
      <c r="CV2962" s="69"/>
      <c r="CW2962" s="69"/>
      <c r="CX2962" s="69"/>
      <c r="CY2962" s="69"/>
      <c r="CZ2962" s="69"/>
      <c r="DA2962" s="69"/>
      <c r="DB2962" s="69"/>
      <c r="DC2962" s="69"/>
      <c r="DD2962" s="69"/>
      <c r="DE2962" s="69"/>
      <c r="DF2962" s="69"/>
      <c r="DG2962" s="69"/>
      <c r="DH2962" s="69"/>
      <c r="DI2962" s="69"/>
      <c r="DJ2962" s="69"/>
      <c r="DK2962" s="69"/>
      <c r="DL2962" s="69"/>
      <c r="DM2962" s="69"/>
      <c r="DN2962" s="69"/>
      <c r="DO2962" s="69"/>
      <c r="DP2962" s="69"/>
      <c r="DQ2962" s="69"/>
      <c r="DR2962" s="69"/>
      <c r="DS2962" s="69"/>
      <c r="DT2962" s="69"/>
      <c r="DU2962" s="69"/>
      <c r="DV2962" s="69"/>
      <c r="DW2962" s="69"/>
      <c r="DX2962" s="69"/>
      <c r="DY2962" s="69"/>
      <c r="DZ2962" s="69"/>
      <c r="EA2962" s="69"/>
      <c r="EB2962" s="69"/>
      <c r="EC2962" s="69"/>
      <c r="ED2962" s="69"/>
      <c r="EE2962" s="69"/>
      <c r="EF2962" s="69"/>
      <c r="EG2962" s="69"/>
      <c r="EH2962" s="69"/>
      <c r="EI2962" s="69"/>
      <c r="EJ2962" s="69"/>
      <c r="EK2962" s="69"/>
      <c r="EL2962" s="69"/>
      <c r="EM2962" s="69"/>
      <c r="EN2962" s="69"/>
      <c r="EO2962" s="69"/>
      <c r="EP2962" s="69"/>
      <c r="EQ2962" s="69"/>
      <c r="ER2962" s="69"/>
      <c r="ES2962" s="69"/>
      <c r="ET2962" s="69"/>
      <c r="EU2962" s="69"/>
      <c r="EV2962" s="69"/>
      <c r="EW2962" s="69"/>
      <c r="EX2962" s="69"/>
      <c r="EY2962" s="69"/>
      <c r="EZ2962" s="69"/>
      <c r="FA2962" s="69"/>
      <c r="FB2962" s="69"/>
      <c r="FC2962" s="69"/>
      <c r="FD2962" s="69"/>
      <c r="FE2962" s="69"/>
      <c r="FF2962" s="69"/>
      <c r="FG2962" s="69"/>
      <c r="FH2962" s="69"/>
      <c r="FI2962" s="69"/>
      <c r="FJ2962" s="69"/>
      <c r="FK2962" s="69"/>
      <c r="FL2962" s="69"/>
      <c r="FM2962" s="69"/>
      <c r="FN2962" s="69"/>
      <c r="FO2962" s="69"/>
      <c r="FP2962" s="69"/>
      <c r="FQ2962" s="69"/>
      <c r="FR2962" s="69"/>
      <c r="FS2962" s="69"/>
      <c r="FT2962" s="69"/>
      <c r="FU2962" s="69"/>
      <c r="FV2962" s="69"/>
      <c r="FW2962" s="69"/>
      <c r="FX2962" s="69"/>
      <c r="FY2962" s="69"/>
      <c r="FZ2962" s="69"/>
      <c r="GA2962" s="69"/>
      <c r="GB2962" s="69"/>
      <c r="GC2962" s="69"/>
      <c r="GD2962" s="69"/>
      <c r="GE2962" s="69"/>
      <c r="GF2962" s="69"/>
      <c r="GG2962" s="69"/>
      <c r="GH2962" s="69"/>
      <c r="GI2962" s="69"/>
      <c r="GJ2962" s="69"/>
      <c r="GK2962" s="69"/>
      <c r="GL2962" s="69"/>
      <c r="GM2962" s="69"/>
      <c r="GN2962" s="69"/>
      <c r="GO2962" s="69"/>
      <c r="GP2962" s="69"/>
      <c r="GQ2962" s="69"/>
      <c r="GR2962" s="69"/>
      <c r="GS2962" s="69"/>
      <c r="GT2962" s="69"/>
      <c r="GU2962" s="69"/>
      <c r="GV2962" s="69"/>
      <c r="GW2962" s="69"/>
      <c r="GX2962" s="69"/>
      <c r="GY2962" s="69"/>
      <c r="GZ2962" s="69"/>
      <c r="HA2962" s="69"/>
      <c r="HB2962" s="69"/>
      <c r="HC2962" s="69"/>
      <c r="HD2962" s="69"/>
      <c r="HE2962" s="69"/>
      <c r="HF2962" s="69"/>
      <c r="HG2962" s="69"/>
      <c r="HH2962" s="69"/>
      <c r="HI2962" s="69"/>
      <c r="HJ2962" s="69"/>
      <c r="HK2962" s="69"/>
      <c r="HL2962" s="69"/>
      <c r="HM2962" s="69"/>
      <c r="HN2962" s="69"/>
      <c r="HO2962" s="69"/>
      <c r="HP2962" s="69"/>
      <c r="HQ2962" s="69"/>
      <c r="HR2962" s="69"/>
      <c r="HS2962" s="69"/>
      <c r="HT2962" s="69"/>
      <c r="HU2962" s="69"/>
      <c r="HV2962" s="69"/>
      <c r="HW2962" s="69"/>
      <c r="HX2962" s="69"/>
      <c r="HY2962" s="69"/>
      <c r="HZ2962" s="69"/>
      <c r="IA2962" s="69"/>
      <c r="IB2962" s="69"/>
      <c r="IC2962" s="69"/>
      <c r="ID2962" s="69"/>
      <c r="IE2962" s="69"/>
      <c r="IF2962" s="69"/>
      <c r="IG2962" s="69"/>
      <c r="IH2962" s="69"/>
      <c r="II2962" s="69"/>
      <c r="IJ2962" s="69"/>
      <c r="IK2962" s="69"/>
      <c r="IL2962" s="69"/>
      <c r="IM2962" s="69"/>
      <c r="IN2962" s="69"/>
    </row>
    <row r="2963" spans="1:248" s="70" customFormat="1" ht="15.95" customHeight="1" x14ac:dyDescent="0.2">
      <c r="A2963" s="127" t="s">
        <v>6546</v>
      </c>
      <c r="B2963" s="128">
        <v>52891</v>
      </c>
      <c r="C2963" s="136" t="s">
        <v>6547</v>
      </c>
      <c r="D2963" s="555">
        <v>110598</v>
      </c>
      <c r="E2963" s="69"/>
      <c r="F2963" s="69"/>
      <c r="G2963" s="69"/>
      <c r="H2963" s="69"/>
      <c r="I2963" s="69"/>
      <c r="J2963" s="69"/>
      <c r="N2963" s="69"/>
      <c r="O2963" s="69"/>
      <c r="P2963" s="69"/>
      <c r="Q2963" s="69"/>
      <c r="R2963" s="69"/>
      <c r="S2963" s="69"/>
      <c r="T2963" s="69"/>
      <c r="U2963" s="69"/>
      <c r="V2963" s="69"/>
      <c r="W2963" s="69"/>
      <c r="X2963" s="69"/>
      <c r="Y2963" s="69"/>
      <c r="Z2963" s="69"/>
      <c r="AA2963" s="69"/>
      <c r="AB2963" s="69"/>
      <c r="AC2963" s="69"/>
      <c r="AD2963" s="69"/>
      <c r="AE2963" s="69"/>
      <c r="AF2963" s="69"/>
      <c r="AG2963" s="69"/>
      <c r="AH2963" s="69"/>
      <c r="AI2963" s="69"/>
      <c r="AJ2963" s="69"/>
      <c r="AK2963" s="69"/>
      <c r="AL2963" s="69"/>
      <c r="AM2963" s="69"/>
      <c r="AN2963" s="69"/>
      <c r="AO2963" s="69"/>
      <c r="AP2963" s="69"/>
      <c r="AQ2963" s="69"/>
      <c r="AR2963" s="69"/>
      <c r="AS2963" s="69"/>
      <c r="AT2963" s="69"/>
      <c r="AU2963" s="69"/>
      <c r="AV2963" s="69"/>
      <c r="AW2963" s="69"/>
      <c r="AX2963" s="69"/>
      <c r="AY2963" s="69"/>
      <c r="AZ2963" s="69"/>
      <c r="BA2963" s="69"/>
      <c r="BB2963" s="69"/>
      <c r="BC2963" s="69"/>
      <c r="BD2963" s="69"/>
      <c r="BE2963" s="69"/>
      <c r="BF2963" s="69"/>
      <c r="BG2963" s="69"/>
      <c r="BH2963" s="69"/>
      <c r="BI2963" s="69"/>
      <c r="BJ2963" s="69"/>
      <c r="BK2963" s="69"/>
      <c r="BL2963" s="69"/>
      <c r="BM2963" s="69"/>
      <c r="BN2963" s="69"/>
      <c r="BO2963" s="69"/>
      <c r="BP2963" s="69"/>
      <c r="BQ2963" s="69"/>
      <c r="BR2963" s="69"/>
      <c r="BS2963" s="69"/>
      <c r="BT2963" s="69"/>
      <c r="BU2963" s="69"/>
      <c r="BV2963" s="69"/>
      <c r="BW2963" s="69"/>
      <c r="BX2963" s="69"/>
      <c r="BY2963" s="69"/>
      <c r="BZ2963" s="69"/>
      <c r="CA2963" s="69"/>
      <c r="CB2963" s="69"/>
      <c r="CC2963" s="69"/>
      <c r="CD2963" s="69"/>
      <c r="CE2963" s="69"/>
      <c r="CF2963" s="69"/>
      <c r="CG2963" s="69"/>
      <c r="CH2963" s="69"/>
      <c r="CI2963" s="69"/>
      <c r="CJ2963" s="69"/>
      <c r="CK2963" s="69"/>
      <c r="CL2963" s="69"/>
      <c r="CM2963" s="69"/>
      <c r="CN2963" s="69"/>
      <c r="CO2963" s="69"/>
      <c r="CP2963" s="69"/>
      <c r="CQ2963" s="69"/>
      <c r="CR2963" s="69"/>
      <c r="CS2963" s="69"/>
      <c r="CT2963" s="69"/>
      <c r="CU2963" s="69"/>
      <c r="CV2963" s="69"/>
      <c r="CW2963" s="69"/>
      <c r="CX2963" s="69"/>
      <c r="CY2963" s="69"/>
      <c r="CZ2963" s="69"/>
      <c r="DA2963" s="69"/>
      <c r="DB2963" s="69"/>
      <c r="DC2963" s="69"/>
      <c r="DD2963" s="69"/>
      <c r="DE2963" s="69"/>
      <c r="DF2963" s="69"/>
      <c r="DG2963" s="69"/>
      <c r="DH2963" s="69"/>
      <c r="DI2963" s="69"/>
      <c r="DJ2963" s="69"/>
      <c r="DK2963" s="69"/>
      <c r="DL2963" s="69"/>
      <c r="DM2963" s="69"/>
      <c r="DN2963" s="69"/>
      <c r="DO2963" s="69"/>
      <c r="DP2963" s="69"/>
      <c r="DQ2963" s="69"/>
      <c r="DR2963" s="69"/>
      <c r="DS2963" s="69"/>
      <c r="DT2963" s="69"/>
      <c r="DU2963" s="69"/>
      <c r="DV2963" s="69"/>
      <c r="DW2963" s="69"/>
      <c r="DX2963" s="69"/>
      <c r="DY2963" s="69"/>
      <c r="DZ2963" s="69"/>
      <c r="EA2963" s="69"/>
      <c r="EB2963" s="69"/>
      <c r="EC2963" s="69"/>
      <c r="ED2963" s="69"/>
      <c r="EE2963" s="69"/>
      <c r="EF2963" s="69"/>
      <c r="EG2963" s="69"/>
      <c r="EH2963" s="69"/>
      <c r="EI2963" s="69"/>
      <c r="EJ2963" s="69"/>
      <c r="EK2963" s="69"/>
      <c r="EL2963" s="69"/>
      <c r="EM2963" s="69"/>
      <c r="EN2963" s="69"/>
      <c r="EO2963" s="69"/>
      <c r="EP2963" s="69"/>
      <c r="EQ2963" s="69"/>
      <c r="ER2963" s="69"/>
      <c r="ES2963" s="69"/>
      <c r="ET2963" s="69"/>
      <c r="EU2963" s="69"/>
      <c r="EV2963" s="69"/>
      <c r="EW2963" s="69"/>
      <c r="EX2963" s="69"/>
      <c r="EY2963" s="69"/>
      <c r="EZ2963" s="69"/>
      <c r="FA2963" s="69"/>
      <c r="FB2963" s="69"/>
      <c r="FC2963" s="69"/>
      <c r="FD2963" s="69"/>
      <c r="FE2963" s="69"/>
      <c r="FF2963" s="69"/>
      <c r="FG2963" s="69"/>
      <c r="FH2963" s="69"/>
      <c r="FI2963" s="69"/>
      <c r="FJ2963" s="69"/>
      <c r="FK2963" s="69"/>
      <c r="FL2963" s="69"/>
      <c r="FM2963" s="69"/>
      <c r="FN2963" s="69"/>
      <c r="FO2963" s="69"/>
      <c r="FP2963" s="69"/>
      <c r="FQ2963" s="69"/>
      <c r="FR2963" s="69"/>
      <c r="FS2963" s="69"/>
      <c r="FT2963" s="69"/>
      <c r="FU2963" s="69"/>
      <c r="FV2963" s="69"/>
      <c r="FW2963" s="69"/>
      <c r="FX2963" s="69"/>
      <c r="FY2963" s="69"/>
      <c r="FZ2963" s="69"/>
      <c r="GA2963" s="69"/>
      <c r="GB2963" s="69"/>
      <c r="GC2963" s="69"/>
      <c r="GD2963" s="69"/>
      <c r="GE2963" s="69"/>
      <c r="GF2963" s="69"/>
      <c r="GG2963" s="69"/>
      <c r="GH2963" s="69"/>
      <c r="GI2963" s="69"/>
      <c r="GJ2963" s="69"/>
      <c r="GK2963" s="69"/>
      <c r="GL2963" s="69"/>
      <c r="GM2963" s="69"/>
      <c r="GN2963" s="69"/>
      <c r="GO2963" s="69"/>
      <c r="GP2963" s="69"/>
      <c r="GQ2963" s="69"/>
      <c r="GR2963" s="69"/>
      <c r="GS2963" s="69"/>
      <c r="GT2963" s="69"/>
      <c r="GU2963" s="69"/>
      <c r="GV2963" s="69"/>
      <c r="GW2963" s="69"/>
      <c r="GX2963" s="69"/>
      <c r="GY2963" s="69"/>
      <c r="GZ2963" s="69"/>
      <c r="HA2963" s="69"/>
      <c r="HB2963" s="69"/>
      <c r="HC2963" s="69"/>
      <c r="HD2963" s="69"/>
      <c r="HE2963" s="69"/>
      <c r="HF2963" s="69"/>
      <c r="HG2963" s="69"/>
      <c r="HH2963" s="69"/>
      <c r="HI2963" s="69"/>
      <c r="HJ2963" s="69"/>
      <c r="HK2963" s="69"/>
      <c r="HL2963" s="69"/>
      <c r="HM2963" s="69"/>
      <c r="HN2963" s="69"/>
      <c r="HO2963" s="69"/>
      <c r="HP2963" s="69"/>
      <c r="HQ2963" s="69"/>
      <c r="HR2963" s="69"/>
      <c r="HS2963" s="69"/>
      <c r="HT2963" s="69"/>
      <c r="HU2963" s="69"/>
      <c r="HV2963" s="69"/>
      <c r="HW2963" s="69"/>
      <c r="HX2963" s="69"/>
      <c r="HY2963" s="69"/>
      <c r="HZ2963" s="69"/>
      <c r="IA2963" s="69"/>
      <c r="IB2963" s="69"/>
      <c r="IC2963" s="69"/>
      <c r="ID2963" s="69"/>
      <c r="IE2963" s="69"/>
      <c r="IF2963" s="69"/>
      <c r="IG2963" s="69"/>
      <c r="IH2963" s="69"/>
      <c r="II2963" s="69"/>
      <c r="IJ2963" s="69"/>
      <c r="IK2963" s="69"/>
      <c r="IL2963" s="69"/>
      <c r="IM2963" s="69"/>
      <c r="IN2963" s="69"/>
    </row>
    <row r="2964" spans="1:248" s="70" customFormat="1" ht="15.95" customHeight="1" x14ac:dyDescent="0.2">
      <c r="A2964" s="127" t="s">
        <v>6548</v>
      </c>
      <c r="B2964" s="128">
        <v>52892</v>
      </c>
      <c r="C2964" s="136" t="s">
        <v>6549</v>
      </c>
      <c r="D2964" s="555">
        <v>66638</v>
      </c>
      <c r="E2964" s="69"/>
      <c r="F2964" s="69"/>
      <c r="G2964" s="69"/>
      <c r="H2964" s="69"/>
      <c r="I2964" s="69"/>
      <c r="J2964" s="69"/>
      <c r="N2964" s="69"/>
      <c r="O2964" s="69"/>
      <c r="P2964" s="69"/>
      <c r="Q2964" s="69"/>
      <c r="R2964" s="69"/>
      <c r="S2964" s="69"/>
      <c r="T2964" s="69"/>
      <c r="U2964" s="69"/>
      <c r="V2964" s="69"/>
      <c r="W2964" s="69"/>
      <c r="X2964" s="69"/>
      <c r="Y2964" s="69"/>
      <c r="Z2964" s="69"/>
      <c r="AA2964" s="69"/>
      <c r="AB2964" s="69"/>
      <c r="AC2964" s="69"/>
      <c r="AD2964" s="69"/>
      <c r="AE2964" s="69"/>
      <c r="AF2964" s="69"/>
      <c r="AG2964" s="69"/>
      <c r="AH2964" s="69"/>
      <c r="AI2964" s="69"/>
      <c r="AJ2964" s="69"/>
      <c r="AK2964" s="69"/>
      <c r="AL2964" s="69"/>
      <c r="AM2964" s="69"/>
      <c r="AN2964" s="69"/>
      <c r="AO2964" s="69"/>
      <c r="AP2964" s="69"/>
      <c r="AQ2964" s="69"/>
      <c r="AR2964" s="69"/>
      <c r="AS2964" s="69"/>
      <c r="AT2964" s="69"/>
      <c r="AU2964" s="69"/>
      <c r="AV2964" s="69"/>
      <c r="AW2964" s="69"/>
      <c r="AX2964" s="69"/>
      <c r="AY2964" s="69"/>
      <c r="AZ2964" s="69"/>
      <c r="BA2964" s="69"/>
      <c r="BB2964" s="69"/>
      <c r="BC2964" s="69"/>
      <c r="BD2964" s="69"/>
      <c r="BE2964" s="69"/>
      <c r="BF2964" s="69"/>
      <c r="BG2964" s="69"/>
      <c r="BH2964" s="69"/>
      <c r="BI2964" s="69"/>
      <c r="BJ2964" s="69"/>
      <c r="BK2964" s="69"/>
      <c r="BL2964" s="69"/>
      <c r="BM2964" s="69"/>
      <c r="BN2964" s="69"/>
      <c r="BO2964" s="69"/>
      <c r="BP2964" s="69"/>
      <c r="BQ2964" s="69"/>
      <c r="BR2964" s="69"/>
      <c r="BS2964" s="69"/>
      <c r="BT2964" s="69"/>
      <c r="BU2964" s="69"/>
      <c r="BV2964" s="69"/>
      <c r="BW2964" s="69"/>
      <c r="BX2964" s="69"/>
      <c r="BY2964" s="69"/>
      <c r="BZ2964" s="69"/>
      <c r="CA2964" s="69"/>
      <c r="CB2964" s="69"/>
      <c r="CC2964" s="69"/>
      <c r="CD2964" s="69"/>
      <c r="CE2964" s="69"/>
      <c r="CF2964" s="69"/>
      <c r="CG2964" s="69"/>
      <c r="CH2964" s="69"/>
      <c r="CI2964" s="69"/>
      <c r="CJ2964" s="69"/>
      <c r="CK2964" s="69"/>
      <c r="CL2964" s="69"/>
      <c r="CM2964" s="69"/>
      <c r="CN2964" s="69"/>
      <c r="CO2964" s="69"/>
      <c r="CP2964" s="69"/>
      <c r="CQ2964" s="69"/>
      <c r="CR2964" s="69"/>
      <c r="CS2964" s="69"/>
      <c r="CT2964" s="69"/>
      <c r="CU2964" s="69"/>
      <c r="CV2964" s="69"/>
      <c r="CW2964" s="69"/>
      <c r="CX2964" s="69"/>
      <c r="CY2964" s="69"/>
      <c r="CZ2964" s="69"/>
      <c r="DA2964" s="69"/>
      <c r="DB2964" s="69"/>
      <c r="DC2964" s="69"/>
      <c r="DD2964" s="69"/>
      <c r="DE2964" s="69"/>
      <c r="DF2964" s="69"/>
      <c r="DG2964" s="69"/>
      <c r="DH2964" s="69"/>
      <c r="DI2964" s="69"/>
      <c r="DJ2964" s="69"/>
      <c r="DK2964" s="69"/>
      <c r="DL2964" s="69"/>
      <c r="DM2964" s="69"/>
      <c r="DN2964" s="69"/>
      <c r="DO2964" s="69"/>
      <c r="DP2964" s="69"/>
      <c r="DQ2964" s="69"/>
      <c r="DR2964" s="69"/>
      <c r="DS2964" s="69"/>
      <c r="DT2964" s="69"/>
      <c r="DU2964" s="69"/>
      <c r="DV2964" s="69"/>
      <c r="DW2964" s="69"/>
      <c r="DX2964" s="69"/>
      <c r="DY2964" s="69"/>
      <c r="DZ2964" s="69"/>
      <c r="EA2964" s="69"/>
      <c r="EB2964" s="69"/>
      <c r="EC2964" s="69"/>
      <c r="ED2964" s="69"/>
      <c r="EE2964" s="69"/>
      <c r="EF2964" s="69"/>
      <c r="EG2964" s="69"/>
      <c r="EH2964" s="69"/>
      <c r="EI2964" s="69"/>
      <c r="EJ2964" s="69"/>
      <c r="EK2964" s="69"/>
      <c r="EL2964" s="69"/>
      <c r="EM2964" s="69"/>
      <c r="EN2964" s="69"/>
      <c r="EO2964" s="69"/>
      <c r="EP2964" s="69"/>
      <c r="EQ2964" s="69"/>
      <c r="ER2964" s="69"/>
      <c r="ES2964" s="69"/>
      <c r="ET2964" s="69"/>
      <c r="EU2964" s="69"/>
      <c r="EV2964" s="69"/>
      <c r="EW2964" s="69"/>
      <c r="EX2964" s="69"/>
      <c r="EY2964" s="69"/>
      <c r="EZ2964" s="69"/>
      <c r="FA2964" s="69"/>
      <c r="FB2964" s="69"/>
      <c r="FC2964" s="69"/>
      <c r="FD2964" s="69"/>
      <c r="FE2964" s="69"/>
      <c r="FF2964" s="69"/>
      <c r="FG2964" s="69"/>
      <c r="FH2964" s="69"/>
      <c r="FI2964" s="69"/>
      <c r="FJ2964" s="69"/>
      <c r="FK2964" s="69"/>
      <c r="FL2964" s="69"/>
      <c r="FM2964" s="69"/>
      <c r="FN2964" s="69"/>
      <c r="FO2964" s="69"/>
      <c r="FP2964" s="69"/>
      <c r="FQ2964" s="69"/>
      <c r="FR2964" s="69"/>
      <c r="FS2964" s="69"/>
      <c r="FT2964" s="69"/>
      <c r="FU2964" s="69"/>
      <c r="FV2964" s="69"/>
      <c r="FW2964" s="69"/>
      <c r="FX2964" s="69"/>
      <c r="FY2964" s="69"/>
      <c r="FZ2964" s="69"/>
      <c r="GA2964" s="69"/>
      <c r="GB2964" s="69"/>
      <c r="GC2964" s="69"/>
      <c r="GD2964" s="69"/>
      <c r="GE2964" s="69"/>
      <c r="GF2964" s="69"/>
      <c r="GG2964" s="69"/>
      <c r="GH2964" s="69"/>
      <c r="GI2964" s="69"/>
      <c r="GJ2964" s="69"/>
      <c r="GK2964" s="69"/>
      <c r="GL2964" s="69"/>
      <c r="GM2964" s="69"/>
      <c r="GN2964" s="69"/>
      <c r="GO2964" s="69"/>
      <c r="GP2964" s="69"/>
      <c r="GQ2964" s="69"/>
      <c r="GR2964" s="69"/>
      <c r="GS2964" s="69"/>
      <c r="GT2964" s="69"/>
      <c r="GU2964" s="69"/>
      <c r="GV2964" s="69"/>
      <c r="GW2964" s="69"/>
      <c r="GX2964" s="69"/>
      <c r="GY2964" s="69"/>
      <c r="GZ2964" s="69"/>
      <c r="HA2964" s="69"/>
      <c r="HB2964" s="69"/>
      <c r="HC2964" s="69"/>
      <c r="HD2964" s="69"/>
      <c r="HE2964" s="69"/>
      <c r="HF2964" s="69"/>
      <c r="HG2964" s="69"/>
      <c r="HH2964" s="69"/>
      <c r="HI2964" s="69"/>
      <c r="HJ2964" s="69"/>
      <c r="HK2964" s="69"/>
      <c r="HL2964" s="69"/>
      <c r="HM2964" s="69"/>
      <c r="HN2964" s="69"/>
      <c r="HO2964" s="69"/>
      <c r="HP2964" s="69"/>
      <c r="HQ2964" s="69"/>
      <c r="HR2964" s="69"/>
      <c r="HS2964" s="69"/>
      <c r="HT2964" s="69"/>
      <c r="HU2964" s="69"/>
      <c r="HV2964" s="69"/>
      <c r="HW2964" s="69"/>
      <c r="HX2964" s="69"/>
      <c r="HY2964" s="69"/>
      <c r="HZ2964" s="69"/>
      <c r="IA2964" s="69"/>
      <c r="IB2964" s="69"/>
      <c r="IC2964" s="69"/>
      <c r="ID2964" s="69"/>
      <c r="IE2964" s="69"/>
      <c r="IF2964" s="69"/>
      <c r="IG2964" s="69"/>
      <c r="IH2964" s="69"/>
      <c r="II2964" s="69"/>
      <c r="IJ2964" s="69"/>
      <c r="IK2964" s="69"/>
      <c r="IL2964" s="69"/>
      <c r="IM2964" s="69"/>
      <c r="IN2964" s="69"/>
    </row>
    <row r="2965" spans="1:248" s="70" customFormat="1" ht="15.95" customHeight="1" x14ac:dyDescent="0.2">
      <c r="A2965" s="127" t="s">
        <v>6550</v>
      </c>
      <c r="B2965" s="128">
        <v>52893</v>
      </c>
      <c r="C2965" s="136" t="s">
        <v>6551</v>
      </c>
      <c r="D2965" s="555">
        <v>66638</v>
      </c>
      <c r="E2965" s="69"/>
      <c r="F2965" s="69"/>
      <c r="G2965" s="69"/>
      <c r="H2965" s="69"/>
      <c r="I2965" s="69"/>
      <c r="J2965" s="69"/>
      <c r="N2965" s="69"/>
      <c r="O2965" s="69"/>
      <c r="P2965" s="69"/>
      <c r="Q2965" s="69"/>
      <c r="R2965" s="69"/>
      <c r="S2965" s="69"/>
      <c r="T2965" s="69"/>
      <c r="U2965" s="69"/>
      <c r="V2965" s="69"/>
      <c r="W2965" s="69"/>
      <c r="X2965" s="69"/>
      <c r="Y2965" s="69"/>
      <c r="Z2965" s="69"/>
      <c r="AA2965" s="69"/>
      <c r="AB2965" s="69"/>
      <c r="AC2965" s="69"/>
      <c r="AD2965" s="69"/>
      <c r="AE2965" s="69"/>
      <c r="AF2965" s="69"/>
      <c r="AG2965" s="69"/>
      <c r="AH2965" s="69"/>
      <c r="AI2965" s="69"/>
      <c r="AJ2965" s="69"/>
      <c r="AK2965" s="69"/>
      <c r="AL2965" s="69"/>
      <c r="AM2965" s="69"/>
      <c r="AN2965" s="69"/>
      <c r="AO2965" s="69"/>
      <c r="AP2965" s="69"/>
      <c r="AQ2965" s="69"/>
      <c r="AR2965" s="69"/>
      <c r="AS2965" s="69"/>
      <c r="AT2965" s="69"/>
      <c r="AU2965" s="69"/>
      <c r="AV2965" s="69"/>
      <c r="AW2965" s="69"/>
      <c r="AX2965" s="69"/>
      <c r="AY2965" s="69"/>
      <c r="AZ2965" s="69"/>
      <c r="BA2965" s="69"/>
      <c r="BB2965" s="69"/>
      <c r="BC2965" s="69"/>
      <c r="BD2965" s="69"/>
      <c r="BE2965" s="69"/>
      <c r="BF2965" s="69"/>
      <c r="BG2965" s="69"/>
      <c r="BH2965" s="69"/>
      <c r="BI2965" s="69"/>
      <c r="BJ2965" s="69"/>
      <c r="BK2965" s="69"/>
      <c r="BL2965" s="69"/>
      <c r="BM2965" s="69"/>
      <c r="BN2965" s="69"/>
      <c r="BO2965" s="69"/>
      <c r="BP2965" s="69"/>
      <c r="BQ2965" s="69"/>
      <c r="BR2965" s="69"/>
      <c r="BS2965" s="69"/>
      <c r="BT2965" s="69"/>
      <c r="BU2965" s="69"/>
      <c r="BV2965" s="69"/>
      <c r="BW2965" s="69"/>
      <c r="BX2965" s="69"/>
      <c r="BY2965" s="69"/>
      <c r="BZ2965" s="69"/>
      <c r="CA2965" s="69"/>
      <c r="CB2965" s="69"/>
      <c r="CC2965" s="69"/>
      <c r="CD2965" s="69"/>
      <c r="CE2965" s="69"/>
      <c r="CF2965" s="69"/>
      <c r="CG2965" s="69"/>
      <c r="CH2965" s="69"/>
      <c r="CI2965" s="69"/>
      <c r="CJ2965" s="69"/>
      <c r="CK2965" s="69"/>
      <c r="CL2965" s="69"/>
      <c r="CM2965" s="69"/>
      <c r="CN2965" s="69"/>
      <c r="CO2965" s="69"/>
      <c r="CP2965" s="69"/>
      <c r="CQ2965" s="69"/>
      <c r="CR2965" s="69"/>
      <c r="CS2965" s="69"/>
      <c r="CT2965" s="69"/>
      <c r="CU2965" s="69"/>
      <c r="CV2965" s="69"/>
      <c r="CW2965" s="69"/>
      <c r="CX2965" s="69"/>
      <c r="CY2965" s="69"/>
      <c r="CZ2965" s="69"/>
      <c r="DA2965" s="69"/>
      <c r="DB2965" s="69"/>
      <c r="DC2965" s="69"/>
      <c r="DD2965" s="69"/>
      <c r="DE2965" s="69"/>
      <c r="DF2965" s="69"/>
      <c r="DG2965" s="69"/>
      <c r="DH2965" s="69"/>
      <c r="DI2965" s="69"/>
      <c r="DJ2965" s="69"/>
      <c r="DK2965" s="69"/>
      <c r="DL2965" s="69"/>
      <c r="DM2965" s="69"/>
      <c r="DN2965" s="69"/>
      <c r="DO2965" s="69"/>
      <c r="DP2965" s="69"/>
      <c r="DQ2965" s="69"/>
      <c r="DR2965" s="69"/>
      <c r="DS2965" s="69"/>
      <c r="DT2965" s="69"/>
      <c r="DU2965" s="69"/>
      <c r="DV2965" s="69"/>
      <c r="DW2965" s="69"/>
      <c r="DX2965" s="69"/>
      <c r="DY2965" s="69"/>
      <c r="DZ2965" s="69"/>
      <c r="EA2965" s="69"/>
      <c r="EB2965" s="69"/>
      <c r="EC2965" s="69"/>
      <c r="ED2965" s="69"/>
      <c r="EE2965" s="69"/>
      <c r="EF2965" s="69"/>
      <c r="EG2965" s="69"/>
      <c r="EH2965" s="69"/>
      <c r="EI2965" s="69"/>
      <c r="EJ2965" s="69"/>
      <c r="EK2965" s="69"/>
      <c r="EL2965" s="69"/>
      <c r="EM2965" s="69"/>
      <c r="EN2965" s="69"/>
      <c r="EO2965" s="69"/>
      <c r="EP2965" s="69"/>
      <c r="EQ2965" s="69"/>
      <c r="ER2965" s="69"/>
      <c r="ES2965" s="69"/>
      <c r="ET2965" s="69"/>
      <c r="EU2965" s="69"/>
      <c r="EV2965" s="69"/>
      <c r="EW2965" s="69"/>
      <c r="EX2965" s="69"/>
      <c r="EY2965" s="69"/>
      <c r="EZ2965" s="69"/>
      <c r="FA2965" s="69"/>
      <c r="FB2965" s="69"/>
      <c r="FC2965" s="69"/>
      <c r="FD2965" s="69"/>
      <c r="FE2965" s="69"/>
      <c r="FF2965" s="69"/>
      <c r="FG2965" s="69"/>
      <c r="FH2965" s="69"/>
      <c r="FI2965" s="69"/>
      <c r="FJ2965" s="69"/>
      <c r="FK2965" s="69"/>
      <c r="FL2965" s="69"/>
      <c r="FM2965" s="69"/>
      <c r="FN2965" s="69"/>
      <c r="FO2965" s="69"/>
      <c r="FP2965" s="69"/>
      <c r="FQ2965" s="69"/>
      <c r="FR2965" s="69"/>
      <c r="FS2965" s="69"/>
      <c r="FT2965" s="69"/>
      <c r="FU2965" s="69"/>
      <c r="FV2965" s="69"/>
      <c r="FW2965" s="69"/>
      <c r="FX2965" s="69"/>
      <c r="FY2965" s="69"/>
      <c r="FZ2965" s="69"/>
      <c r="GA2965" s="69"/>
      <c r="GB2965" s="69"/>
      <c r="GC2965" s="69"/>
      <c r="GD2965" s="69"/>
      <c r="GE2965" s="69"/>
      <c r="GF2965" s="69"/>
      <c r="GG2965" s="69"/>
      <c r="GH2965" s="69"/>
      <c r="GI2965" s="69"/>
      <c r="GJ2965" s="69"/>
      <c r="GK2965" s="69"/>
      <c r="GL2965" s="69"/>
      <c r="GM2965" s="69"/>
      <c r="GN2965" s="69"/>
      <c r="GO2965" s="69"/>
      <c r="GP2965" s="69"/>
      <c r="GQ2965" s="69"/>
      <c r="GR2965" s="69"/>
      <c r="GS2965" s="69"/>
      <c r="GT2965" s="69"/>
      <c r="GU2965" s="69"/>
      <c r="GV2965" s="69"/>
      <c r="GW2965" s="69"/>
      <c r="GX2965" s="69"/>
      <c r="GY2965" s="69"/>
      <c r="GZ2965" s="69"/>
      <c r="HA2965" s="69"/>
      <c r="HB2965" s="69"/>
      <c r="HC2965" s="69"/>
      <c r="HD2965" s="69"/>
      <c r="HE2965" s="69"/>
      <c r="HF2965" s="69"/>
      <c r="HG2965" s="69"/>
      <c r="HH2965" s="69"/>
      <c r="HI2965" s="69"/>
      <c r="HJ2965" s="69"/>
      <c r="HK2965" s="69"/>
      <c r="HL2965" s="69"/>
      <c r="HM2965" s="69"/>
      <c r="HN2965" s="69"/>
      <c r="HO2965" s="69"/>
      <c r="HP2965" s="69"/>
      <c r="HQ2965" s="69"/>
      <c r="HR2965" s="69"/>
      <c r="HS2965" s="69"/>
      <c r="HT2965" s="69"/>
      <c r="HU2965" s="69"/>
      <c r="HV2965" s="69"/>
      <c r="HW2965" s="69"/>
      <c r="HX2965" s="69"/>
      <c r="HY2965" s="69"/>
      <c r="HZ2965" s="69"/>
      <c r="IA2965" s="69"/>
      <c r="IB2965" s="69"/>
      <c r="IC2965" s="69"/>
      <c r="ID2965" s="69"/>
      <c r="IE2965" s="69"/>
      <c r="IF2965" s="69"/>
      <c r="IG2965" s="69"/>
      <c r="IH2965" s="69"/>
      <c r="II2965" s="69"/>
      <c r="IJ2965" s="69"/>
      <c r="IK2965" s="69"/>
      <c r="IL2965" s="69"/>
      <c r="IM2965" s="69"/>
      <c r="IN2965" s="69"/>
    </row>
    <row r="2966" spans="1:248" s="70" customFormat="1" ht="15.95" customHeight="1" x14ac:dyDescent="0.2">
      <c r="A2966" s="127" t="s">
        <v>6552</v>
      </c>
      <c r="B2966" s="128">
        <v>52894</v>
      </c>
      <c r="C2966" s="136" t="s">
        <v>6553</v>
      </c>
      <c r="D2966" s="555">
        <v>54972</v>
      </c>
      <c r="E2966" s="69"/>
      <c r="F2966" s="69"/>
      <c r="G2966" s="69"/>
      <c r="H2966" s="69"/>
      <c r="I2966" s="69"/>
      <c r="J2966" s="69"/>
      <c r="N2966" s="69"/>
      <c r="O2966" s="69"/>
      <c r="P2966" s="69"/>
      <c r="Q2966" s="69"/>
      <c r="R2966" s="69"/>
      <c r="S2966" s="69"/>
      <c r="T2966" s="69"/>
      <c r="U2966" s="69"/>
      <c r="V2966" s="69"/>
      <c r="W2966" s="69"/>
      <c r="X2966" s="69"/>
      <c r="Y2966" s="69"/>
      <c r="Z2966" s="69"/>
      <c r="AA2966" s="69"/>
      <c r="AB2966" s="69"/>
      <c r="AC2966" s="69"/>
      <c r="AD2966" s="69"/>
      <c r="AE2966" s="69"/>
      <c r="AF2966" s="69"/>
      <c r="AG2966" s="69"/>
      <c r="AH2966" s="69"/>
      <c r="AI2966" s="69"/>
      <c r="AJ2966" s="69"/>
      <c r="AK2966" s="69"/>
      <c r="AL2966" s="69"/>
      <c r="AM2966" s="69"/>
      <c r="AN2966" s="69"/>
      <c r="AO2966" s="69"/>
      <c r="AP2966" s="69"/>
      <c r="AQ2966" s="69"/>
      <c r="AR2966" s="69"/>
      <c r="AS2966" s="69"/>
      <c r="AT2966" s="69"/>
      <c r="AU2966" s="69"/>
      <c r="AV2966" s="69"/>
      <c r="AW2966" s="69"/>
      <c r="AX2966" s="69"/>
      <c r="AY2966" s="69"/>
      <c r="AZ2966" s="69"/>
      <c r="BA2966" s="69"/>
      <c r="BB2966" s="69"/>
      <c r="BC2966" s="69"/>
      <c r="BD2966" s="69"/>
      <c r="BE2966" s="69"/>
      <c r="BF2966" s="69"/>
      <c r="BG2966" s="69"/>
      <c r="BH2966" s="69"/>
      <c r="BI2966" s="69"/>
      <c r="BJ2966" s="69"/>
      <c r="BK2966" s="69"/>
      <c r="BL2966" s="69"/>
      <c r="BM2966" s="69"/>
      <c r="BN2966" s="69"/>
      <c r="BO2966" s="69"/>
      <c r="BP2966" s="69"/>
      <c r="BQ2966" s="69"/>
      <c r="BR2966" s="69"/>
      <c r="BS2966" s="69"/>
      <c r="BT2966" s="69"/>
      <c r="BU2966" s="69"/>
      <c r="BV2966" s="69"/>
      <c r="BW2966" s="69"/>
      <c r="BX2966" s="69"/>
      <c r="BY2966" s="69"/>
      <c r="BZ2966" s="69"/>
      <c r="CA2966" s="69"/>
      <c r="CB2966" s="69"/>
      <c r="CC2966" s="69"/>
      <c r="CD2966" s="69"/>
      <c r="CE2966" s="69"/>
      <c r="CF2966" s="69"/>
      <c r="CG2966" s="69"/>
      <c r="CH2966" s="69"/>
      <c r="CI2966" s="69"/>
      <c r="CJ2966" s="69"/>
      <c r="CK2966" s="69"/>
      <c r="CL2966" s="69"/>
      <c r="CM2966" s="69"/>
      <c r="CN2966" s="69"/>
      <c r="CO2966" s="69"/>
      <c r="CP2966" s="69"/>
      <c r="CQ2966" s="69"/>
      <c r="CR2966" s="69"/>
      <c r="CS2966" s="69"/>
      <c r="CT2966" s="69"/>
      <c r="CU2966" s="69"/>
      <c r="CV2966" s="69"/>
      <c r="CW2966" s="69"/>
      <c r="CX2966" s="69"/>
      <c r="CY2966" s="69"/>
      <c r="CZ2966" s="69"/>
      <c r="DA2966" s="69"/>
      <c r="DB2966" s="69"/>
      <c r="DC2966" s="69"/>
      <c r="DD2966" s="69"/>
      <c r="DE2966" s="69"/>
      <c r="DF2966" s="69"/>
      <c r="DG2966" s="69"/>
      <c r="DH2966" s="69"/>
      <c r="DI2966" s="69"/>
      <c r="DJ2966" s="69"/>
      <c r="DK2966" s="69"/>
      <c r="DL2966" s="69"/>
      <c r="DM2966" s="69"/>
      <c r="DN2966" s="69"/>
      <c r="DO2966" s="69"/>
      <c r="DP2966" s="69"/>
      <c r="DQ2966" s="69"/>
      <c r="DR2966" s="69"/>
      <c r="DS2966" s="69"/>
      <c r="DT2966" s="69"/>
      <c r="DU2966" s="69"/>
      <c r="DV2966" s="69"/>
      <c r="DW2966" s="69"/>
      <c r="DX2966" s="69"/>
      <c r="DY2966" s="69"/>
      <c r="DZ2966" s="69"/>
      <c r="EA2966" s="69"/>
      <c r="EB2966" s="69"/>
      <c r="EC2966" s="69"/>
      <c r="ED2966" s="69"/>
      <c r="EE2966" s="69"/>
      <c r="EF2966" s="69"/>
      <c r="EG2966" s="69"/>
      <c r="EH2966" s="69"/>
      <c r="EI2966" s="69"/>
      <c r="EJ2966" s="69"/>
      <c r="EK2966" s="69"/>
      <c r="EL2966" s="69"/>
      <c r="EM2966" s="69"/>
      <c r="EN2966" s="69"/>
      <c r="EO2966" s="69"/>
      <c r="EP2966" s="69"/>
      <c r="EQ2966" s="69"/>
      <c r="ER2966" s="69"/>
      <c r="ES2966" s="69"/>
      <c r="ET2966" s="69"/>
      <c r="EU2966" s="69"/>
      <c r="EV2966" s="69"/>
      <c r="EW2966" s="69"/>
      <c r="EX2966" s="69"/>
      <c r="EY2966" s="69"/>
      <c r="EZ2966" s="69"/>
      <c r="FA2966" s="69"/>
      <c r="FB2966" s="69"/>
      <c r="FC2966" s="69"/>
      <c r="FD2966" s="69"/>
      <c r="FE2966" s="69"/>
      <c r="FF2966" s="69"/>
      <c r="FG2966" s="69"/>
      <c r="FH2966" s="69"/>
      <c r="FI2966" s="69"/>
      <c r="FJ2966" s="69"/>
      <c r="FK2966" s="69"/>
      <c r="FL2966" s="69"/>
      <c r="FM2966" s="69"/>
      <c r="FN2966" s="69"/>
      <c r="FO2966" s="69"/>
      <c r="FP2966" s="69"/>
      <c r="FQ2966" s="69"/>
      <c r="FR2966" s="69"/>
      <c r="FS2966" s="69"/>
      <c r="FT2966" s="69"/>
      <c r="FU2966" s="69"/>
      <c r="FV2966" s="69"/>
      <c r="FW2966" s="69"/>
      <c r="FX2966" s="69"/>
      <c r="FY2966" s="69"/>
      <c r="FZ2966" s="69"/>
      <c r="GA2966" s="69"/>
      <c r="GB2966" s="69"/>
      <c r="GC2966" s="69"/>
      <c r="GD2966" s="69"/>
      <c r="GE2966" s="69"/>
      <c r="GF2966" s="69"/>
      <c r="GG2966" s="69"/>
      <c r="GH2966" s="69"/>
      <c r="GI2966" s="69"/>
      <c r="GJ2966" s="69"/>
      <c r="GK2966" s="69"/>
      <c r="GL2966" s="69"/>
      <c r="GM2966" s="69"/>
      <c r="GN2966" s="69"/>
      <c r="GO2966" s="69"/>
      <c r="GP2966" s="69"/>
      <c r="GQ2966" s="69"/>
      <c r="GR2966" s="69"/>
      <c r="GS2966" s="69"/>
      <c r="GT2966" s="69"/>
      <c r="GU2966" s="69"/>
      <c r="GV2966" s="69"/>
      <c r="GW2966" s="69"/>
      <c r="GX2966" s="69"/>
      <c r="GY2966" s="69"/>
      <c r="GZ2966" s="69"/>
      <c r="HA2966" s="69"/>
      <c r="HB2966" s="69"/>
      <c r="HC2966" s="69"/>
      <c r="HD2966" s="69"/>
      <c r="HE2966" s="69"/>
      <c r="HF2966" s="69"/>
      <c r="HG2966" s="69"/>
      <c r="HH2966" s="69"/>
      <c r="HI2966" s="69"/>
      <c r="HJ2966" s="69"/>
      <c r="HK2966" s="69"/>
      <c r="HL2966" s="69"/>
      <c r="HM2966" s="69"/>
      <c r="HN2966" s="69"/>
      <c r="HO2966" s="69"/>
      <c r="HP2966" s="69"/>
      <c r="HQ2966" s="69"/>
      <c r="HR2966" s="69"/>
      <c r="HS2966" s="69"/>
      <c r="HT2966" s="69"/>
      <c r="HU2966" s="69"/>
      <c r="HV2966" s="69"/>
      <c r="HW2966" s="69"/>
      <c r="HX2966" s="69"/>
      <c r="HY2966" s="69"/>
      <c r="HZ2966" s="69"/>
      <c r="IA2966" s="69"/>
      <c r="IB2966" s="69"/>
      <c r="IC2966" s="69"/>
      <c r="ID2966" s="69"/>
      <c r="IE2966" s="69"/>
      <c r="IF2966" s="69"/>
      <c r="IG2966" s="69"/>
      <c r="IH2966" s="69"/>
      <c r="II2966" s="69"/>
      <c r="IJ2966" s="69"/>
      <c r="IK2966" s="69"/>
      <c r="IL2966" s="69"/>
      <c r="IM2966" s="69"/>
      <c r="IN2966" s="69"/>
    </row>
    <row r="2967" spans="1:248" s="70" customFormat="1" ht="15.95" customHeight="1" x14ac:dyDescent="0.2">
      <c r="A2967" s="127" t="s">
        <v>6554</v>
      </c>
      <c r="B2967" s="128">
        <v>52895</v>
      </c>
      <c r="C2967" s="136" t="s">
        <v>6555</v>
      </c>
      <c r="D2967" s="555">
        <v>144875</v>
      </c>
      <c r="E2967" s="69"/>
      <c r="F2967" s="69"/>
      <c r="G2967" s="69"/>
      <c r="H2967" s="69"/>
      <c r="I2967" s="69"/>
      <c r="J2967" s="69"/>
      <c r="N2967" s="69"/>
      <c r="O2967" s="69"/>
      <c r="P2967" s="69"/>
      <c r="Q2967" s="69"/>
      <c r="R2967" s="69"/>
      <c r="S2967" s="69"/>
      <c r="T2967" s="69"/>
      <c r="U2967" s="69"/>
      <c r="V2967" s="69"/>
      <c r="W2967" s="69"/>
      <c r="X2967" s="69"/>
      <c r="Y2967" s="69"/>
      <c r="Z2967" s="69"/>
      <c r="AA2967" s="69"/>
      <c r="AB2967" s="69"/>
      <c r="AC2967" s="69"/>
      <c r="AD2967" s="69"/>
      <c r="AE2967" s="69"/>
      <c r="AF2967" s="69"/>
      <c r="AG2967" s="69"/>
      <c r="AH2967" s="69"/>
      <c r="AI2967" s="69"/>
      <c r="AJ2967" s="69"/>
      <c r="AK2967" s="69"/>
      <c r="AL2967" s="69"/>
      <c r="AM2967" s="69"/>
      <c r="AN2967" s="69"/>
      <c r="AO2967" s="69"/>
      <c r="AP2967" s="69"/>
      <c r="AQ2967" s="69"/>
      <c r="AR2967" s="69"/>
      <c r="AS2967" s="69"/>
      <c r="AT2967" s="69"/>
      <c r="AU2967" s="69"/>
      <c r="AV2967" s="69"/>
      <c r="AW2967" s="69"/>
      <c r="AX2967" s="69"/>
      <c r="AY2967" s="69"/>
      <c r="AZ2967" s="69"/>
      <c r="BA2967" s="69"/>
      <c r="BB2967" s="69"/>
      <c r="BC2967" s="69"/>
      <c r="BD2967" s="69"/>
      <c r="BE2967" s="69"/>
      <c r="BF2967" s="69"/>
      <c r="BG2967" s="69"/>
      <c r="BH2967" s="69"/>
      <c r="BI2967" s="69"/>
      <c r="BJ2967" s="69"/>
      <c r="BK2967" s="69"/>
      <c r="BL2967" s="69"/>
      <c r="BM2967" s="69"/>
      <c r="BN2967" s="69"/>
      <c r="BO2967" s="69"/>
      <c r="BP2967" s="69"/>
      <c r="BQ2967" s="69"/>
      <c r="BR2967" s="69"/>
      <c r="BS2967" s="69"/>
      <c r="BT2967" s="69"/>
      <c r="BU2967" s="69"/>
      <c r="BV2967" s="69"/>
      <c r="BW2967" s="69"/>
      <c r="BX2967" s="69"/>
      <c r="BY2967" s="69"/>
      <c r="BZ2967" s="69"/>
      <c r="CA2967" s="69"/>
      <c r="CB2967" s="69"/>
      <c r="CC2967" s="69"/>
      <c r="CD2967" s="69"/>
      <c r="CE2967" s="69"/>
      <c r="CF2967" s="69"/>
      <c r="CG2967" s="69"/>
      <c r="CH2967" s="69"/>
      <c r="CI2967" s="69"/>
      <c r="CJ2967" s="69"/>
      <c r="CK2967" s="69"/>
      <c r="CL2967" s="69"/>
      <c r="CM2967" s="69"/>
      <c r="CN2967" s="69"/>
      <c r="CO2967" s="69"/>
      <c r="CP2967" s="69"/>
      <c r="CQ2967" s="69"/>
      <c r="CR2967" s="69"/>
      <c r="CS2967" s="69"/>
      <c r="CT2967" s="69"/>
      <c r="CU2967" s="69"/>
      <c r="CV2967" s="69"/>
      <c r="CW2967" s="69"/>
      <c r="CX2967" s="69"/>
      <c r="CY2967" s="69"/>
      <c r="CZ2967" s="69"/>
      <c r="DA2967" s="69"/>
      <c r="DB2967" s="69"/>
      <c r="DC2967" s="69"/>
      <c r="DD2967" s="69"/>
      <c r="DE2967" s="69"/>
      <c r="DF2967" s="69"/>
      <c r="DG2967" s="69"/>
      <c r="DH2967" s="69"/>
      <c r="DI2967" s="69"/>
      <c r="DJ2967" s="69"/>
      <c r="DK2967" s="69"/>
      <c r="DL2967" s="69"/>
      <c r="DM2967" s="69"/>
      <c r="DN2967" s="69"/>
      <c r="DO2967" s="69"/>
      <c r="DP2967" s="69"/>
      <c r="DQ2967" s="69"/>
      <c r="DR2967" s="69"/>
      <c r="DS2967" s="69"/>
      <c r="DT2967" s="69"/>
      <c r="DU2967" s="69"/>
      <c r="DV2967" s="69"/>
      <c r="DW2967" s="69"/>
      <c r="DX2967" s="69"/>
      <c r="DY2967" s="69"/>
      <c r="DZ2967" s="69"/>
      <c r="EA2967" s="69"/>
      <c r="EB2967" s="69"/>
      <c r="EC2967" s="69"/>
      <c r="ED2967" s="69"/>
      <c r="EE2967" s="69"/>
      <c r="EF2967" s="69"/>
      <c r="EG2967" s="69"/>
      <c r="EH2967" s="69"/>
      <c r="EI2967" s="69"/>
      <c r="EJ2967" s="69"/>
      <c r="EK2967" s="69"/>
      <c r="EL2967" s="69"/>
      <c r="EM2967" s="69"/>
      <c r="EN2967" s="69"/>
      <c r="EO2967" s="69"/>
      <c r="EP2967" s="69"/>
      <c r="EQ2967" s="69"/>
      <c r="ER2967" s="69"/>
      <c r="ES2967" s="69"/>
      <c r="ET2967" s="69"/>
      <c r="EU2967" s="69"/>
      <c r="EV2967" s="69"/>
      <c r="EW2967" s="69"/>
      <c r="EX2967" s="69"/>
      <c r="EY2967" s="69"/>
      <c r="EZ2967" s="69"/>
      <c r="FA2967" s="69"/>
      <c r="FB2967" s="69"/>
      <c r="FC2967" s="69"/>
      <c r="FD2967" s="69"/>
      <c r="FE2967" s="69"/>
      <c r="FF2967" s="69"/>
      <c r="FG2967" s="69"/>
      <c r="FH2967" s="69"/>
      <c r="FI2967" s="69"/>
      <c r="FJ2967" s="69"/>
      <c r="FK2967" s="69"/>
      <c r="FL2967" s="69"/>
      <c r="FM2967" s="69"/>
      <c r="FN2967" s="69"/>
      <c r="FO2967" s="69"/>
      <c r="FP2967" s="69"/>
      <c r="FQ2967" s="69"/>
      <c r="FR2967" s="69"/>
      <c r="FS2967" s="69"/>
      <c r="FT2967" s="69"/>
      <c r="FU2967" s="69"/>
      <c r="FV2967" s="69"/>
      <c r="FW2967" s="69"/>
      <c r="FX2967" s="69"/>
      <c r="FY2967" s="69"/>
      <c r="FZ2967" s="69"/>
      <c r="GA2967" s="69"/>
      <c r="GB2967" s="69"/>
      <c r="GC2967" s="69"/>
      <c r="GD2967" s="69"/>
      <c r="GE2967" s="69"/>
      <c r="GF2967" s="69"/>
      <c r="GG2967" s="69"/>
      <c r="GH2967" s="69"/>
      <c r="GI2967" s="69"/>
      <c r="GJ2967" s="69"/>
      <c r="GK2967" s="69"/>
      <c r="GL2967" s="69"/>
      <c r="GM2967" s="69"/>
      <c r="GN2967" s="69"/>
      <c r="GO2967" s="69"/>
      <c r="GP2967" s="69"/>
      <c r="GQ2967" s="69"/>
      <c r="GR2967" s="69"/>
      <c r="GS2967" s="69"/>
      <c r="GT2967" s="69"/>
      <c r="GU2967" s="69"/>
      <c r="GV2967" s="69"/>
      <c r="GW2967" s="69"/>
      <c r="GX2967" s="69"/>
      <c r="GY2967" s="69"/>
      <c r="GZ2967" s="69"/>
      <c r="HA2967" s="69"/>
      <c r="HB2967" s="69"/>
      <c r="HC2967" s="69"/>
      <c r="HD2967" s="69"/>
      <c r="HE2967" s="69"/>
      <c r="HF2967" s="69"/>
      <c r="HG2967" s="69"/>
      <c r="HH2967" s="69"/>
      <c r="HI2967" s="69"/>
      <c r="HJ2967" s="69"/>
      <c r="HK2967" s="69"/>
      <c r="HL2967" s="69"/>
      <c r="HM2967" s="69"/>
      <c r="HN2967" s="69"/>
      <c r="HO2967" s="69"/>
      <c r="HP2967" s="69"/>
      <c r="HQ2967" s="69"/>
      <c r="HR2967" s="69"/>
      <c r="HS2967" s="69"/>
      <c r="HT2967" s="69"/>
      <c r="HU2967" s="69"/>
      <c r="HV2967" s="69"/>
      <c r="HW2967" s="69"/>
      <c r="HX2967" s="69"/>
      <c r="HY2967" s="69"/>
      <c r="HZ2967" s="69"/>
      <c r="IA2967" s="69"/>
      <c r="IB2967" s="69"/>
      <c r="IC2967" s="69"/>
      <c r="ID2967" s="69"/>
      <c r="IE2967" s="69"/>
      <c r="IF2967" s="69"/>
      <c r="IG2967" s="69"/>
      <c r="IH2967" s="69"/>
      <c r="II2967" s="69"/>
      <c r="IJ2967" s="69"/>
      <c r="IK2967" s="69"/>
      <c r="IL2967" s="69"/>
      <c r="IM2967" s="69"/>
      <c r="IN2967" s="69"/>
    </row>
    <row r="2968" spans="1:248" s="70" customFormat="1" ht="15.95" customHeight="1" x14ac:dyDescent="0.2">
      <c r="A2968" s="127" t="s">
        <v>6556</v>
      </c>
      <c r="B2968" s="128">
        <v>52896</v>
      </c>
      <c r="C2968" s="136" t="s">
        <v>6557</v>
      </c>
      <c r="D2968" s="555">
        <v>25197</v>
      </c>
      <c r="E2968" s="69"/>
      <c r="F2968" s="69"/>
      <c r="G2968" s="69"/>
      <c r="H2968" s="69"/>
      <c r="I2968" s="69"/>
      <c r="J2968" s="69"/>
      <c r="N2968" s="69"/>
      <c r="O2968" s="69"/>
      <c r="P2968" s="69"/>
      <c r="Q2968" s="69"/>
      <c r="R2968" s="69"/>
      <c r="S2968" s="69"/>
      <c r="T2968" s="69"/>
      <c r="U2968" s="69"/>
      <c r="V2968" s="69"/>
      <c r="W2968" s="69"/>
      <c r="X2968" s="69"/>
      <c r="Y2968" s="69"/>
      <c r="Z2968" s="69"/>
      <c r="AA2968" s="69"/>
      <c r="AB2968" s="69"/>
      <c r="AC2968" s="69"/>
      <c r="AD2968" s="69"/>
      <c r="AE2968" s="69"/>
      <c r="AF2968" s="69"/>
      <c r="AG2968" s="69"/>
      <c r="AH2968" s="69"/>
      <c r="AI2968" s="69"/>
      <c r="AJ2968" s="69"/>
      <c r="AK2968" s="69"/>
      <c r="AL2968" s="69"/>
      <c r="AM2968" s="69"/>
      <c r="AN2968" s="69"/>
      <c r="AO2968" s="69"/>
      <c r="AP2968" s="69"/>
      <c r="AQ2968" s="69"/>
      <c r="AR2968" s="69"/>
      <c r="AS2968" s="69"/>
      <c r="AT2968" s="69"/>
      <c r="AU2968" s="69"/>
      <c r="AV2968" s="69"/>
      <c r="AW2968" s="69"/>
      <c r="AX2968" s="69"/>
      <c r="AY2968" s="69"/>
      <c r="AZ2968" s="69"/>
      <c r="BA2968" s="69"/>
      <c r="BB2968" s="69"/>
      <c r="BC2968" s="69"/>
      <c r="BD2968" s="69"/>
      <c r="BE2968" s="69"/>
      <c r="BF2968" s="69"/>
      <c r="BG2968" s="69"/>
      <c r="BH2968" s="69"/>
      <c r="BI2968" s="69"/>
      <c r="BJ2968" s="69"/>
      <c r="BK2968" s="69"/>
      <c r="BL2968" s="69"/>
      <c r="BM2968" s="69"/>
      <c r="BN2968" s="69"/>
      <c r="BO2968" s="69"/>
      <c r="BP2968" s="69"/>
      <c r="BQ2968" s="69"/>
      <c r="BR2968" s="69"/>
      <c r="BS2968" s="69"/>
      <c r="BT2968" s="69"/>
      <c r="BU2968" s="69"/>
      <c r="BV2968" s="69"/>
      <c r="BW2968" s="69"/>
      <c r="BX2968" s="69"/>
      <c r="BY2968" s="69"/>
      <c r="BZ2968" s="69"/>
      <c r="CA2968" s="69"/>
      <c r="CB2968" s="69"/>
      <c r="CC2968" s="69"/>
      <c r="CD2968" s="69"/>
      <c r="CE2968" s="69"/>
      <c r="CF2968" s="69"/>
      <c r="CG2968" s="69"/>
      <c r="CH2968" s="69"/>
      <c r="CI2968" s="69"/>
      <c r="CJ2968" s="69"/>
      <c r="CK2968" s="69"/>
      <c r="CL2968" s="69"/>
      <c r="CM2968" s="69"/>
      <c r="CN2968" s="69"/>
      <c r="CO2968" s="69"/>
      <c r="CP2968" s="69"/>
      <c r="CQ2968" s="69"/>
      <c r="CR2968" s="69"/>
      <c r="CS2968" s="69"/>
      <c r="CT2968" s="69"/>
      <c r="CU2968" s="69"/>
      <c r="CV2968" s="69"/>
      <c r="CW2968" s="69"/>
      <c r="CX2968" s="69"/>
      <c r="CY2968" s="69"/>
      <c r="CZ2968" s="69"/>
      <c r="DA2968" s="69"/>
      <c r="DB2968" s="69"/>
      <c r="DC2968" s="69"/>
      <c r="DD2968" s="69"/>
      <c r="DE2968" s="69"/>
      <c r="DF2968" s="69"/>
      <c r="DG2968" s="69"/>
      <c r="DH2968" s="69"/>
      <c r="DI2968" s="69"/>
      <c r="DJ2968" s="69"/>
      <c r="DK2968" s="69"/>
      <c r="DL2968" s="69"/>
      <c r="DM2968" s="69"/>
      <c r="DN2968" s="69"/>
      <c r="DO2968" s="69"/>
      <c r="DP2968" s="69"/>
      <c r="DQ2968" s="69"/>
      <c r="DR2968" s="69"/>
      <c r="DS2968" s="69"/>
      <c r="DT2968" s="69"/>
      <c r="DU2968" s="69"/>
      <c r="DV2968" s="69"/>
      <c r="DW2968" s="69"/>
      <c r="DX2968" s="69"/>
      <c r="DY2968" s="69"/>
      <c r="DZ2968" s="69"/>
      <c r="EA2968" s="69"/>
      <c r="EB2968" s="69"/>
      <c r="EC2968" s="69"/>
      <c r="ED2968" s="69"/>
      <c r="EE2968" s="69"/>
      <c r="EF2968" s="69"/>
      <c r="EG2968" s="69"/>
      <c r="EH2968" s="69"/>
      <c r="EI2968" s="69"/>
      <c r="EJ2968" s="69"/>
      <c r="EK2968" s="69"/>
      <c r="EL2968" s="69"/>
      <c r="EM2968" s="69"/>
      <c r="EN2968" s="69"/>
      <c r="EO2968" s="69"/>
      <c r="EP2968" s="69"/>
      <c r="EQ2968" s="69"/>
      <c r="ER2968" s="69"/>
      <c r="ES2968" s="69"/>
      <c r="ET2968" s="69"/>
      <c r="EU2968" s="69"/>
      <c r="EV2968" s="69"/>
      <c r="EW2968" s="69"/>
      <c r="EX2968" s="69"/>
      <c r="EY2968" s="69"/>
      <c r="EZ2968" s="69"/>
      <c r="FA2968" s="69"/>
      <c r="FB2968" s="69"/>
      <c r="FC2968" s="69"/>
      <c r="FD2968" s="69"/>
      <c r="FE2968" s="69"/>
      <c r="FF2968" s="69"/>
      <c r="FG2968" s="69"/>
      <c r="FH2968" s="69"/>
      <c r="FI2968" s="69"/>
      <c r="FJ2968" s="69"/>
      <c r="FK2968" s="69"/>
      <c r="FL2968" s="69"/>
      <c r="FM2968" s="69"/>
      <c r="FN2968" s="69"/>
      <c r="FO2968" s="69"/>
      <c r="FP2968" s="69"/>
      <c r="FQ2968" s="69"/>
      <c r="FR2968" s="69"/>
      <c r="FS2968" s="69"/>
      <c r="FT2968" s="69"/>
      <c r="FU2968" s="69"/>
      <c r="FV2968" s="69"/>
      <c r="FW2968" s="69"/>
      <c r="FX2968" s="69"/>
      <c r="FY2968" s="69"/>
      <c r="FZ2968" s="69"/>
      <c r="GA2968" s="69"/>
      <c r="GB2968" s="69"/>
      <c r="GC2968" s="69"/>
      <c r="GD2968" s="69"/>
      <c r="GE2968" s="69"/>
      <c r="GF2968" s="69"/>
      <c r="GG2968" s="69"/>
      <c r="GH2968" s="69"/>
      <c r="GI2968" s="69"/>
      <c r="GJ2968" s="69"/>
      <c r="GK2968" s="69"/>
      <c r="GL2968" s="69"/>
      <c r="GM2968" s="69"/>
      <c r="GN2968" s="69"/>
      <c r="GO2968" s="69"/>
      <c r="GP2968" s="69"/>
      <c r="GQ2968" s="69"/>
      <c r="GR2968" s="69"/>
      <c r="GS2968" s="69"/>
      <c r="GT2968" s="69"/>
      <c r="GU2968" s="69"/>
      <c r="GV2968" s="69"/>
      <c r="GW2968" s="69"/>
      <c r="GX2968" s="69"/>
      <c r="GY2968" s="69"/>
      <c r="GZ2968" s="69"/>
      <c r="HA2968" s="69"/>
      <c r="HB2968" s="69"/>
      <c r="HC2968" s="69"/>
      <c r="HD2968" s="69"/>
      <c r="HE2968" s="69"/>
      <c r="HF2968" s="69"/>
      <c r="HG2968" s="69"/>
      <c r="HH2968" s="69"/>
      <c r="HI2968" s="69"/>
      <c r="HJ2968" s="69"/>
      <c r="HK2968" s="69"/>
      <c r="HL2968" s="69"/>
      <c r="HM2968" s="69"/>
      <c r="HN2968" s="69"/>
      <c r="HO2968" s="69"/>
      <c r="HP2968" s="69"/>
      <c r="HQ2968" s="69"/>
      <c r="HR2968" s="69"/>
      <c r="HS2968" s="69"/>
      <c r="HT2968" s="69"/>
      <c r="HU2968" s="69"/>
      <c r="HV2968" s="69"/>
      <c r="HW2968" s="69"/>
      <c r="HX2968" s="69"/>
      <c r="HY2968" s="69"/>
      <c r="HZ2968" s="69"/>
      <c r="IA2968" s="69"/>
      <c r="IB2968" s="69"/>
      <c r="IC2968" s="69"/>
      <c r="ID2968" s="69"/>
      <c r="IE2968" s="69"/>
      <c r="IF2968" s="69"/>
      <c r="IG2968" s="69"/>
      <c r="IH2968" s="69"/>
      <c r="II2968" s="69"/>
      <c r="IJ2968" s="69"/>
      <c r="IK2968" s="69"/>
      <c r="IL2968" s="69"/>
      <c r="IM2968" s="69"/>
      <c r="IN2968" s="69"/>
    </row>
    <row r="2969" spans="1:248" s="70" customFormat="1" ht="15.95" customHeight="1" x14ac:dyDescent="0.2">
      <c r="A2969" s="188" t="s">
        <v>6790</v>
      </c>
      <c r="B2969" s="194">
        <v>52939</v>
      </c>
      <c r="C2969" s="240" t="s">
        <v>6791</v>
      </c>
      <c r="D2969" s="316">
        <v>115818</v>
      </c>
      <c r="E2969" s="69"/>
      <c r="F2969" s="69"/>
      <c r="G2969" s="69"/>
      <c r="H2969" s="69"/>
      <c r="I2969" s="69"/>
      <c r="J2969" s="69"/>
      <c r="N2969" s="69"/>
      <c r="O2969" s="69"/>
      <c r="P2969" s="69"/>
      <c r="Q2969" s="69"/>
      <c r="R2969" s="69"/>
      <c r="S2969" s="69"/>
      <c r="T2969" s="69"/>
      <c r="U2969" s="69"/>
      <c r="V2969" s="69"/>
      <c r="W2969" s="69"/>
      <c r="X2969" s="69"/>
      <c r="Y2969" s="69"/>
      <c r="Z2969" s="69"/>
      <c r="AA2969" s="69"/>
      <c r="AB2969" s="69"/>
      <c r="AC2969" s="69"/>
      <c r="AD2969" s="69"/>
      <c r="AE2969" s="69"/>
      <c r="AF2969" s="69"/>
      <c r="AG2969" s="69"/>
      <c r="AH2969" s="69"/>
      <c r="AI2969" s="69"/>
      <c r="AJ2969" s="69"/>
      <c r="AK2969" s="69"/>
      <c r="AL2969" s="69"/>
      <c r="AM2969" s="69"/>
      <c r="AN2969" s="69"/>
      <c r="AO2969" s="69"/>
      <c r="AP2969" s="69"/>
      <c r="AQ2969" s="69"/>
      <c r="AR2969" s="69"/>
      <c r="AS2969" s="69"/>
      <c r="AT2969" s="69"/>
      <c r="AU2969" s="69"/>
      <c r="AV2969" s="69"/>
      <c r="AW2969" s="69"/>
      <c r="AX2969" s="69"/>
      <c r="AY2969" s="69"/>
      <c r="AZ2969" s="69"/>
      <c r="BA2969" s="69"/>
      <c r="BB2969" s="69"/>
      <c r="BC2969" s="69"/>
      <c r="BD2969" s="69"/>
      <c r="BE2969" s="69"/>
      <c r="BF2969" s="69"/>
      <c r="BG2969" s="69"/>
      <c r="BH2969" s="69"/>
      <c r="BI2969" s="69"/>
      <c r="BJ2969" s="69"/>
      <c r="BK2969" s="69"/>
      <c r="BL2969" s="69"/>
      <c r="BM2969" s="69"/>
      <c r="BN2969" s="69"/>
      <c r="BO2969" s="69"/>
      <c r="BP2969" s="69"/>
      <c r="BQ2969" s="69"/>
      <c r="BR2969" s="69"/>
      <c r="BS2969" s="69"/>
      <c r="BT2969" s="69"/>
      <c r="BU2969" s="69"/>
      <c r="BV2969" s="69"/>
      <c r="BW2969" s="69"/>
      <c r="BX2969" s="69"/>
      <c r="BY2969" s="69"/>
      <c r="BZ2969" s="69"/>
      <c r="CA2969" s="69"/>
      <c r="CB2969" s="69"/>
      <c r="CC2969" s="69"/>
      <c r="CD2969" s="69"/>
      <c r="CE2969" s="69"/>
      <c r="CF2969" s="69"/>
      <c r="CG2969" s="69"/>
      <c r="CH2969" s="69"/>
      <c r="CI2969" s="69"/>
      <c r="CJ2969" s="69"/>
      <c r="CK2969" s="69"/>
      <c r="CL2969" s="69"/>
      <c r="CM2969" s="69"/>
      <c r="CN2969" s="69"/>
      <c r="CO2969" s="69"/>
      <c r="CP2969" s="69"/>
      <c r="CQ2969" s="69"/>
      <c r="CR2969" s="69"/>
      <c r="CS2969" s="69"/>
      <c r="CT2969" s="69"/>
      <c r="CU2969" s="69"/>
      <c r="CV2969" s="69"/>
      <c r="CW2969" s="69"/>
      <c r="CX2969" s="69"/>
      <c r="CY2969" s="69"/>
      <c r="CZ2969" s="69"/>
      <c r="DA2969" s="69"/>
      <c r="DB2969" s="69"/>
      <c r="DC2969" s="69"/>
      <c r="DD2969" s="69"/>
      <c r="DE2969" s="69"/>
      <c r="DF2969" s="69"/>
      <c r="DG2969" s="69"/>
      <c r="DH2969" s="69"/>
      <c r="DI2969" s="69"/>
      <c r="DJ2969" s="69"/>
      <c r="DK2969" s="69"/>
      <c r="DL2969" s="69"/>
      <c r="DM2969" s="69"/>
      <c r="DN2969" s="69"/>
      <c r="DO2969" s="69"/>
      <c r="DP2969" s="69"/>
      <c r="DQ2969" s="69"/>
      <c r="DR2969" s="69"/>
      <c r="DS2969" s="69"/>
      <c r="DT2969" s="69"/>
      <c r="DU2969" s="69"/>
      <c r="DV2969" s="69"/>
      <c r="DW2969" s="69"/>
      <c r="DX2969" s="69"/>
      <c r="DY2969" s="69"/>
      <c r="DZ2969" s="69"/>
      <c r="EA2969" s="69"/>
      <c r="EB2969" s="69"/>
      <c r="EC2969" s="69"/>
      <c r="ED2969" s="69"/>
      <c r="EE2969" s="69"/>
      <c r="EF2969" s="69"/>
      <c r="EG2969" s="69"/>
      <c r="EH2969" s="69"/>
      <c r="EI2969" s="69"/>
      <c r="EJ2969" s="69"/>
      <c r="EK2969" s="69"/>
      <c r="EL2969" s="69"/>
      <c r="EM2969" s="69"/>
      <c r="EN2969" s="69"/>
      <c r="EO2969" s="69"/>
      <c r="EP2969" s="69"/>
      <c r="EQ2969" s="69"/>
      <c r="ER2969" s="69"/>
      <c r="ES2969" s="69"/>
      <c r="ET2969" s="69"/>
      <c r="EU2969" s="69"/>
      <c r="EV2969" s="69"/>
      <c r="EW2969" s="69"/>
      <c r="EX2969" s="69"/>
      <c r="EY2969" s="69"/>
      <c r="EZ2969" s="69"/>
      <c r="FA2969" s="69"/>
      <c r="FB2969" s="69"/>
      <c r="FC2969" s="69"/>
      <c r="FD2969" s="69"/>
      <c r="FE2969" s="69"/>
      <c r="FF2969" s="69"/>
      <c r="FG2969" s="69"/>
      <c r="FH2969" s="69"/>
      <c r="FI2969" s="69"/>
      <c r="FJ2969" s="69"/>
      <c r="FK2969" s="69"/>
      <c r="FL2969" s="69"/>
      <c r="FM2969" s="69"/>
      <c r="FN2969" s="69"/>
      <c r="FO2969" s="69"/>
      <c r="FP2969" s="69"/>
      <c r="FQ2969" s="69"/>
      <c r="FR2969" s="69"/>
      <c r="FS2969" s="69"/>
      <c r="FT2969" s="69"/>
      <c r="FU2969" s="69"/>
      <c r="FV2969" s="69"/>
      <c r="FW2969" s="69"/>
      <c r="FX2969" s="69"/>
      <c r="FY2969" s="69"/>
      <c r="FZ2969" s="69"/>
      <c r="GA2969" s="69"/>
      <c r="GB2969" s="69"/>
      <c r="GC2969" s="69"/>
      <c r="GD2969" s="69"/>
      <c r="GE2969" s="69"/>
      <c r="GF2969" s="69"/>
      <c r="GG2969" s="69"/>
      <c r="GH2969" s="69"/>
      <c r="GI2969" s="69"/>
      <c r="GJ2969" s="69"/>
      <c r="GK2969" s="69"/>
      <c r="GL2969" s="69"/>
      <c r="GM2969" s="69"/>
      <c r="GN2969" s="69"/>
      <c r="GO2969" s="69"/>
      <c r="GP2969" s="69"/>
      <c r="GQ2969" s="69"/>
      <c r="GR2969" s="69"/>
      <c r="GS2969" s="69"/>
      <c r="GT2969" s="69"/>
      <c r="GU2969" s="69"/>
      <c r="GV2969" s="69"/>
      <c r="GW2969" s="69"/>
      <c r="GX2969" s="69"/>
      <c r="GY2969" s="69"/>
      <c r="GZ2969" s="69"/>
      <c r="HA2969" s="69"/>
      <c r="HB2969" s="69"/>
      <c r="HC2969" s="69"/>
      <c r="HD2969" s="69"/>
      <c r="HE2969" s="69"/>
      <c r="HF2969" s="69"/>
      <c r="HG2969" s="69"/>
      <c r="HH2969" s="69"/>
      <c r="HI2969" s="69"/>
      <c r="HJ2969" s="69"/>
      <c r="HK2969" s="69"/>
      <c r="HL2969" s="69"/>
      <c r="HM2969" s="69"/>
      <c r="HN2969" s="69"/>
      <c r="HO2969" s="69"/>
      <c r="HP2969" s="69"/>
      <c r="HQ2969" s="69"/>
      <c r="HR2969" s="69"/>
      <c r="HS2969" s="69"/>
      <c r="HT2969" s="69"/>
      <c r="HU2969" s="69"/>
      <c r="HV2969" s="69"/>
      <c r="HW2969" s="69"/>
      <c r="HX2969" s="69"/>
      <c r="HY2969" s="69"/>
      <c r="HZ2969" s="69"/>
      <c r="IA2969" s="69"/>
      <c r="IB2969" s="69"/>
      <c r="IC2969" s="69"/>
      <c r="ID2969" s="69"/>
      <c r="IE2969" s="69"/>
      <c r="IF2969" s="69"/>
      <c r="IG2969" s="69"/>
      <c r="IH2969" s="69"/>
      <c r="II2969" s="69"/>
      <c r="IJ2969" s="69"/>
      <c r="IK2969" s="69"/>
      <c r="IL2969" s="69"/>
      <c r="IM2969" s="69"/>
      <c r="IN2969" s="69"/>
    </row>
    <row r="2970" spans="1:248" s="70" customFormat="1" ht="15.95" customHeight="1" x14ac:dyDescent="0.2">
      <c r="A2970" s="33"/>
      <c r="B2970" s="83"/>
      <c r="C2970" s="58" t="s">
        <v>1923</v>
      </c>
      <c r="D2970" s="314"/>
      <c r="E2970" s="69"/>
      <c r="F2970" s="69"/>
      <c r="G2970" s="69"/>
      <c r="H2970" s="69"/>
      <c r="I2970" s="69"/>
      <c r="J2970" s="69"/>
      <c r="N2970" s="69"/>
      <c r="O2970" s="69"/>
      <c r="P2970" s="69"/>
      <c r="Q2970" s="69"/>
      <c r="R2970" s="69"/>
      <c r="S2970" s="69"/>
      <c r="T2970" s="69"/>
      <c r="U2970" s="69"/>
      <c r="V2970" s="69"/>
      <c r="W2970" s="69"/>
      <c r="X2970" s="69"/>
      <c r="Y2970" s="69"/>
      <c r="Z2970" s="69"/>
      <c r="AA2970" s="69"/>
      <c r="AB2970" s="69"/>
      <c r="AC2970" s="69"/>
      <c r="AD2970" s="69"/>
      <c r="AE2970" s="69"/>
      <c r="AF2970" s="69"/>
      <c r="AG2970" s="69"/>
      <c r="AH2970" s="69"/>
      <c r="AI2970" s="69"/>
      <c r="AJ2970" s="69"/>
      <c r="AK2970" s="69"/>
      <c r="AL2970" s="69"/>
      <c r="AM2970" s="69"/>
      <c r="AN2970" s="69"/>
      <c r="AO2970" s="69"/>
      <c r="AP2970" s="69"/>
      <c r="AQ2970" s="69"/>
      <c r="AR2970" s="69"/>
      <c r="AS2970" s="69"/>
      <c r="AT2970" s="69"/>
      <c r="AU2970" s="69"/>
      <c r="AV2970" s="69"/>
      <c r="AW2970" s="69"/>
      <c r="AX2970" s="69"/>
      <c r="AY2970" s="69"/>
      <c r="AZ2970" s="69"/>
      <c r="BA2970" s="69"/>
      <c r="BB2970" s="69"/>
      <c r="BC2970" s="69"/>
      <c r="BD2970" s="69"/>
      <c r="BE2970" s="69"/>
      <c r="BF2970" s="69"/>
      <c r="BG2970" s="69"/>
      <c r="BH2970" s="69"/>
      <c r="BI2970" s="69"/>
      <c r="BJ2970" s="69"/>
      <c r="BK2970" s="69"/>
      <c r="BL2970" s="69"/>
      <c r="BM2970" s="69"/>
      <c r="BN2970" s="69"/>
      <c r="BO2970" s="69"/>
      <c r="BP2970" s="69"/>
      <c r="BQ2970" s="69"/>
      <c r="BR2970" s="69"/>
      <c r="BS2970" s="69"/>
      <c r="BT2970" s="69"/>
      <c r="BU2970" s="69"/>
      <c r="BV2970" s="69"/>
      <c r="BW2970" s="69"/>
      <c r="BX2970" s="69"/>
      <c r="BY2970" s="69"/>
      <c r="BZ2970" s="69"/>
      <c r="CA2970" s="69"/>
      <c r="CB2970" s="69"/>
      <c r="CC2970" s="69"/>
      <c r="CD2970" s="69"/>
      <c r="CE2970" s="69"/>
      <c r="CF2970" s="69"/>
      <c r="CG2970" s="69"/>
      <c r="CH2970" s="69"/>
      <c r="CI2970" s="69"/>
      <c r="CJ2970" s="69"/>
      <c r="CK2970" s="69"/>
      <c r="CL2970" s="69"/>
      <c r="CM2970" s="69"/>
      <c r="CN2970" s="69"/>
      <c r="CO2970" s="69"/>
      <c r="CP2970" s="69"/>
      <c r="CQ2970" s="69"/>
      <c r="CR2970" s="69"/>
      <c r="CS2970" s="69"/>
      <c r="CT2970" s="69"/>
      <c r="CU2970" s="69"/>
      <c r="CV2970" s="69"/>
      <c r="CW2970" s="69"/>
      <c r="CX2970" s="69"/>
      <c r="CY2970" s="69"/>
      <c r="CZ2970" s="69"/>
      <c r="DA2970" s="69"/>
      <c r="DB2970" s="69"/>
      <c r="DC2970" s="69"/>
      <c r="DD2970" s="69"/>
      <c r="DE2970" s="69"/>
      <c r="DF2970" s="69"/>
      <c r="DG2970" s="69"/>
      <c r="DH2970" s="69"/>
      <c r="DI2970" s="69"/>
      <c r="DJ2970" s="69"/>
      <c r="DK2970" s="69"/>
      <c r="DL2970" s="69"/>
      <c r="DM2970" s="69"/>
      <c r="DN2970" s="69"/>
      <c r="DO2970" s="69"/>
      <c r="DP2970" s="69"/>
      <c r="DQ2970" s="69"/>
      <c r="DR2970" s="69"/>
      <c r="DS2970" s="69"/>
      <c r="DT2970" s="69"/>
      <c r="DU2970" s="69"/>
      <c r="DV2970" s="69"/>
      <c r="DW2970" s="69"/>
      <c r="DX2970" s="69"/>
      <c r="DY2970" s="69"/>
      <c r="DZ2970" s="69"/>
      <c r="EA2970" s="69"/>
      <c r="EB2970" s="69"/>
      <c r="EC2970" s="69"/>
      <c r="ED2970" s="69"/>
      <c r="EE2970" s="69"/>
      <c r="EF2970" s="69"/>
      <c r="EG2970" s="69"/>
      <c r="EH2970" s="69"/>
      <c r="EI2970" s="69"/>
      <c r="EJ2970" s="69"/>
      <c r="EK2970" s="69"/>
      <c r="EL2970" s="69"/>
      <c r="EM2970" s="69"/>
      <c r="EN2970" s="69"/>
      <c r="EO2970" s="69"/>
      <c r="EP2970" s="69"/>
      <c r="EQ2970" s="69"/>
      <c r="ER2970" s="69"/>
      <c r="ES2970" s="69"/>
      <c r="ET2970" s="69"/>
      <c r="EU2970" s="69"/>
      <c r="EV2970" s="69"/>
      <c r="EW2970" s="69"/>
      <c r="EX2970" s="69"/>
      <c r="EY2970" s="69"/>
      <c r="EZ2970" s="69"/>
      <c r="FA2970" s="69"/>
      <c r="FB2970" s="69"/>
      <c r="FC2970" s="69"/>
      <c r="FD2970" s="69"/>
      <c r="FE2970" s="69"/>
      <c r="FF2970" s="69"/>
      <c r="FG2970" s="69"/>
      <c r="FH2970" s="69"/>
      <c r="FI2970" s="69"/>
      <c r="FJ2970" s="69"/>
      <c r="FK2970" s="69"/>
      <c r="FL2970" s="69"/>
      <c r="FM2970" s="69"/>
      <c r="FN2970" s="69"/>
      <c r="FO2970" s="69"/>
      <c r="FP2970" s="69"/>
      <c r="FQ2970" s="69"/>
      <c r="FR2970" s="69"/>
      <c r="FS2970" s="69"/>
      <c r="FT2970" s="69"/>
      <c r="FU2970" s="69"/>
      <c r="FV2970" s="69"/>
      <c r="FW2970" s="69"/>
      <c r="FX2970" s="69"/>
      <c r="FY2970" s="69"/>
      <c r="FZ2970" s="69"/>
      <c r="GA2970" s="69"/>
      <c r="GB2970" s="69"/>
      <c r="GC2970" s="69"/>
      <c r="GD2970" s="69"/>
      <c r="GE2970" s="69"/>
      <c r="GF2970" s="69"/>
      <c r="GG2970" s="69"/>
      <c r="GH2970" s="69"/>
      <c r="GI2970" s="69"/>
      <c r="GJ2970" s="69"/>
      <c r="GK2970" s="69"/>
      <c r="GL2970" s="69"/>
      <c r="GM2970" s="69"/>
      <c r="GN2970" s="69"/>
      <c r="GO2970" s="69"/>
      <c r="GP2970" s="69"/>
      <c r="GQ2970" s="69"/>
      <c r="GR2970" s="69"/>
      <c r="GS2970" s="69"/>
      <c r="GT2970" s="69"/>
      <c r="GU2970" s="69"/>
      <c r="GV2970" s="69"/>
      <c r="GW2970" s="69"/>
      <c r="GX2970" s="69"/>
      <c r="GY2970" s="69"/>
      <c r="GZ2970" s="69"/>
      <c r="HA2970" s="69"/>
      <c r="HB2970" s="69"/>
      <c r="HC2970" s="69"/>
      <c r="HD2970" s="69"/>
      <c r="HE2970" s="69"/>
      <c r="HF2970" s="69"/>
      <c r="HG2970" s="69"/>
      <c r="HH2970" s="69"/>
      <c r="HI2970" s="69"/>
      <c r="HJ2970" s="69"/>
      <c r="HK2970" s="69"/>
      <c r="HL2970" s="69"/>
      <c r="HM2970" s="69"/>
      <c r="HN2970" s="69"/>
      <c r="HO2970" s="69"/>
      <c r="HP2970" s="69"/>
      <c r="HQ2970" s="69"/>
      <c r="HR2970" s="69"/>
      <c r="HS2970" s="69"/>
      <c r="HT2970" s="69"/>
      <c r="HU2970" s="69"/>
      <c r="HV2970" s="69"/>
      <c r="HW2970" s="69"/>
      <c r="HX2970" s="69"/>
      <c r="HY2970" s="69"/>
      <c r="HZ2970" s="69"/>
      <c r="IA2970" s="69"/>
      <c r="IB2970" s="69"/>
      <c r="IC2970" s="69"/>
      <c r="ID2970" s="69"/>
      <c r="IE2970" s="69"/>
      <c r="IF2970" s="69"/>
      <c r="IG2970" s="69"/>
      <c r="IH2970" s="69"/>
      <c r="II2970" s="69"/>
      <c r="IJ2970" s="69"/>
      <c r="IK2970" s="69"/>
      <c r="IL2970" s="69"/>
      <c r="IM2970" s="69"/>
      <c r="IN2970" s="69"/>
    </row>
    <row r="2971" spans="1:248" s="70" customFormat="1" ht="15.95" customHeight="1" x14ac:dyDescent="0.2">
      <c r="A2971" s="33"/>
      <c r="B2971" s="83"/>
      <c r="C2971" s="59" t="s">
        <v>1924</v>
      </c>
      <c r="D2971" s="314"/>
      <c r="E2971" s="69"/>
      <c r="F2971" s="69"/>
      <c r="G2971" s="69"/>
      <c r="H2971" s="69"/>
      <c r="I2971" s="69"/>
      <c r="J2971" s="69"/>
      <c r="N2971" s="69"/>
      <c r="O2971" s="69"/>
      <c r="P2971" s="69"/>
      <c r="Q2971" s="69"/>
      <c r="R2971" s="69"/>
      <c r="S2971" s="69"/>
      <c r="T2971" s="69"/>
      <c r="U2971" s="69"/>
      <c r="V2971" s="69"/>
      <c r="W2971" s="69"/>
      <c r="X2971" s="69"/>
      <c r="Y2971" s="69"/>
      <c r="Z2971" s="69"/>
      <c r="AA2971" s="69"/>
      <c r="AB2971" s="69"/>
      <c r="AC2971" s="69"/>
      <c r="AD2971" s="69"/>
      <c r="AE2971" s="69"/>
      <c r="AF2971" s="69"/>
      <c r="AG2971" s="69"/>
      <c r="AH2971" s="69"/>
      <c r="AI2971" s="69"/>
      <c r="AJ2971" s="69"/>
      <c r="AK2971" s="69"/>
      <c r="AL2971" s="69"/>
      <c r="AM2971" s="69"/>
      <c r="AN2971" s="69"/>
      <c r="AO2971" s="69"/>
      <c r="AP2971" s="69"/>
      <c r="AQ2971" s="69"/>
      <c r="AR2971" s="69"/>
      <c r="AS2971" s="69"/>
      <c r="AT2971" s="69"/>
      <c r="AU2971" s="69"/>
      <c r="AV2971" s="69"/>
      <c r="AW2971" s="69"/>
      <c r="AX2971" s="69"/>
      <c r="AY2971" s="69"/>
      <c r="AZ2971" s="69"/>
      <c r="BA2971" s="69"/>
      <c r="BB2971" s="69"/>
      <c r="BC2971" s="69"/>
      <c r="BD2971" s="69"/>
      <c r="BE2971" s="69"/>
      <c r="BF2971" s="69"/>
      <c r="BG2971" s="69"/>
      <c r="BH2971" s="69"/>
      <c r="BI2971" s="69"/>
      <c r="BJ2971" s="69"/>
      <c r="BK2971" s="69"/>
      <c r="BL2971" s="69"/>
      <c r="BM2971" s="69"/>
      <c r="BN2971" s="69"/>
      <c r="BO2971" s="69"/>
      <c r="BP2971" s="69"/>
      <c r="BQ2971" s="69"/>
      <c r="BR2971" s="69"/>
      <c r="BS2971" s="69"/>
      <c r="BT2971" s="69"/>
      <c r="BU2971" s="69"/>
      <c r="BV2971" s="69"/>
      <c r="BW2971" s="69"/>
      <c r="BX2971" s="69"/>
      <c r="BY2971" s="69"/>
      <c r="BZ2971" s="69"/>
      <c r="CA2971" s="69"/>
      <c r="CB2971" s="69"/>
      <c r="CC2971" s="69"/>
      <c r="CD2971" s="69"/>
      <c r="CE2971" s="69"/>
      <c r="CF2971" s="69"/>
      <c r="CG2971" s="69"/>
      <c r="CH2971" s="69"/>
      <c r="CI2971" s="69"/>
      <c r="CJ2971" s="69"/>
      <c r="CK2971" s="69"/>
      <c r="CL2971" s="69"/>
      <c r="CM2971" s="69"/>
      <c r="CN2971" s="69"/>
      <c r="CO2971" s="69"/>
      <c r="CP2971" s="69"/>
      <c r="CQ2971" s="69"/>
      <c r="CR2971" s="69"/>
      <c r="CS2971" s="69"/>
      <c r="CT2971" s="69"/>
      <c r="CU2971" s="69"/>
      <c r="CV2971" s="69"/>
      <c r="CW2971" s="69"/>
      <c r="CX2971" s="69"/>
      <c r="CY2971" s="69"/>
      <c r="CZ2971" s="69"/>
      <c r="DA2971" s="69"/>
      <c r="DB2971" s="69"/>
      <c r="DC2971" s="69"/>
      <c r="DD2971" s="69"/>
      <c r="DE2971" s="69"/>
      <c r="DF2971" s="69"/>
      <c r="DG2971" s="69"/>
      <c r="DH2971" s="69"/>
      <c r="DI2971" s="69"/>
      <c r="DJ2971" s="69"/>
      <c r="DK2971" s="69"/>
      <c r="DL2971" s="69"/>
      <c r="DM2971" s="69"/>
      <c r="DN2971" s="69"/>
      <c r="DO2971" s="69"/>
      <c r="DP2971" s="69"/>
      <c r="DQ2971" s="69"/>
      <c r="DR2971" s="69"/>
      <c r="DS2971" s="69"/>
      <c r="DT2971" s="69"/>
      <c r="DU2971" s="69"/>
      <c r="DV2971" s="69"/>
      <c r="DW2971" s="69"/>
      <c r="DX2971" s="69"/>
      <c r="DY2971" s="69"/>
      <c r="DZ2971" s="69"/>
      <c r="EA2971" s="69"/>
      <c r="EB2971" s="69"/>
      <c r="EC2971" s="69"/>
      <c r="ED2971" s="69"/>
      <c r="EE2971" s="69"/>
      <c r="EF2971" s="69"/>
      <c r="EG2971" s="69"/>
      <c r="EH2971" s="69"/>
      <c r="EI2971" s="69"/>
      <c r="EJ2971" s="69"/>
      <c r="EK2971" s="69"/>
      <c r="EL2971" s="69"/>
      <c r="EM2971" s="69"/>
      <c r="EN2971" s="69"/>
      <c r="EO2971" s="69"/>
      <c r="EP2971" s="69"/>
      <c r="EQ2971" s="69"/>
      <c r="ER2971" s="69"/>
      <c r="ES2971" s="69"/>
      <c r="ET2971" s="69"/>
      <c r="EU2971" s="69"/>
      <c r="EV2971" s="69"/>
      <c r="EW2971" s="69"/>
      <c r="EX2971" s="69"/>
      <c r="EY2971" s="69"/>
      <c r="EZ2971" s="69"/>
      <c r="FA2971" s="69"/>
      <c r="FB2971" s="69"/>
      <c r="FC2971" s="69"/>
      <c r="FD2971" s="69"/>
      <c r="FE2971" s="69"/>
      <c r="FF2971" s="69"/>
      <c r="FG2971" s="69"/>
      <c r="FH2971" s="69"/>
      <c r="FI2971" s="69"/>
      <c r="FJ2971" s="69"/>
      <c r="FK2971" s="69"/>
      <c r="FL2971" s="69"/>
      <c r="FM2971" s="69"/>
      <c r="FN2971" s="69"/>
      <c r="FO2971" s="69"/>
      <c r="FP2971" s="69"/>
      <c r="FQ2971" s="69"/>
      <c r="FR2971" s="69"/>
      <c r="FS2971" s="69"/>
      <c r="FT2971" s="69"/>
      <c r="FU2971" s="69"/>
      <c r="FV2971" s="69"/>
      <c r="FW2971" s="69"/>
      <c r="FX2971" s="69"/>
      <c r="FY2971" s="69"/>
      <c r="FZ2971" s="69"/>
      <c r="GA2971" s="69"/>
      <c r="GB2971" s="69"/>
      <c r="GC2971" s="69"/>
      <c r="GD2971" s="69"/>
      <c r="GE2971" s="69"/>
      <c r="GF2971" s="69"/>
      <c r="GG2971" s="69"/>
      <c r="GH2971" s="69"/>
      <c r="GI2971" s="69"/>
      <c r="GJ2971" s="69"/>
      <c r="GK2971" s="69"/>
      <c r="GL2971" s="69"/>
      <c r="GM2971" s="69"/>
      <c r="GN2971" s="69"/>
      <c r="GO2971" s="69"/>
      <c r="GP2971" s="69"/>
      <c r="GQ2971" s="69"/>
      <c r="GR2971" s="69"/>
      <c r="GS2971" s="69"/>
      <c r="GT2971" s="69"/>
      <c r="GU2971" s="69"/>
      <c r="GV2971" s="69"/>
      <c r="GW2971" s="69"/>
      <c r="GX2971" s="69"/>
      <c r="GY2971" s="69"/>
      <c r="GZ2971" s="69"/>
      <c r="HA2971" s="69"/>
      <c r="HB2971" s="69"/>
      <c r="HC2971" s="69"/>
      <c r="HD2971" s="69"/>
      <c r="HE2971" s="69"/>
      <c r="HF2971" s="69"/>
      <c r="HG2971" s="69"/>
      <c r="HH2971" s="69"/>
      <c r="HI2971" s="69"/>
      <c r="HJ2971" s="69"/>
      <c r="HK2971" s="69"/>
      <c r="HL2971" s="69"/>
      <c r="HM2971" s="69"/>
      <c r="HN2971" s="69"/>
      <c r="HO2971" s="69"/>
      <c r="HP2971" s="69"/>
      <c r="HQ2971" s="69"/>
      <c r="HR2971" s="69"/>
      <c r="HS2971" s="69"/>
      <c r="HT2971" s="69"/>
      <c r="HU2971" s="69"/>
      <c r="HV2971" s="69"/>
      <c r="HW2971" s="69"/>
      <c r="HX2971" s="69"/>
      <c r="HY2971" s="69"/>
      <c r="HZ2971" s="69"/>
      <c r="IA2971" s="69"/>
      <c r="IB2971" s="69"/>
      <c r="IC2971" s="69"/>
      <c r="ID2971" s="69"/>
      <c r="IE2971" s="69"/>
      <c r="IF2971" s="69"/>
      <c r="IG2971" s="69"/>
      <c r="IH2971" s="69"/>
      <c r="II2971" s="69"/>
      <c r="IJ2971" s="69"/>
      <c r="IK2971" s="69"/>
      <c r="IL2971" s="69"/>
      <c r="IM2971" s="69"/>
      <c r="IN2971" s="69"/>
    </row>
    <row r="2972" spans="1:248" s="70" customFormat="1" ht="15.95" customHeight="1" x14ac:dyDescent="0.2">
      <c r="A2972" s="25" t="s">
        <v>1925</v>
      </c>
      <c r="B2972" s="83">
        <v>52635</v>
      </c>
      <c r="C2972" s="27" t="s">
        <v>1926</v>
      </c>
      <c r="D2972" s="319">
        <v>4000</v>
      </c>
      <c r="E2972" s="69"/>
      <c r="F2972" s="69"/>
      <c r="G2972" s="69"/>
      <c r="H2972" s="69"/>
      <c r="I2972" s="69"/>
      <c r="J2972" s="69"/>
      <c r="N2972" s="69"/>
      <c r="O2972" s="69"/>
      <c r="P2972" s="69"/>
      <c r="Q2972" s="69"/>
      <c r="R2972" s="69"/>
      <c r="S2972" s="69"/>
      <c r="T2972" s="69"/>
      <c r="U2972" s="69"/>
      <c r="V2972" s="69"/>
      <c r="W2972" s="69"/>
      <c r="X2972" s="69"/>
      <c r="Y2972" s="69"/>
      <c r="Z2972" s="69"/>
      <c r="AA2972" s="69"/>
      <c r="AB2972" s="69"/>
      <c r="AC2972" s="69"/>
      <c r="AD2972" s="69"/>
      <c r="AE2972" s="69"/>
      <c r="AF2972" s="69"/>
      <c r="AG2972" s="69"/>
      <c r="AH2972" s="69"/>
      <c r="AI2972" s="69"/>
      <c r="AJ2972" s="69"/>
      <c r="AK2972" s="69"/>
      <c r="AL2972" s="69"/>
      <c r="AM2972" s="69"/>
      <c r="AN2972" s="69"/>
      <c r="AO2972" s="69"/>
      <c r="AP2972" s="69"/>
      <c r="AQ2972" s="69"/>
      <c r="AR2972" s="69"/>
      <c r="AS2972" s="69"/>
      <c r="AT2972" s="69"/>
      <c r="AU2972" s="69"/>
      <c r="AV2972" s="69"/>
      <c r="AW2972" s="69"/>
      <c r="AX2972" s="69"/>
      <c r="AY2972" s="69"/>
      <c r="AZ2972" s="69"/>
      <c r="BA2972" s="69"/>
      <c r="BB2972" s="69"/>
      <c r="BC2972" s="69"/>
      <c r="BD2972" s="69"/>
      <c r="BE2972" s="69"/>
      <c r="BF2972" s="69"/>
      <c r="BG2972" s="69"/>
      <c r="BH2972" s="69"/>
      <c r="BI2972" s="69"/>
      <c r="BJ2972" s="69"/>
      <c r="BK2972" s="69"/>
      <c r="BL2972" s="69"/>
      <c r="BM2972" s="69"/>
      <c r="BN2972" s="69"/>
      <c r="BO2972" s="69"/>
      <c r="BP2972" s="69"/>
      <c r="BQ2972" s="69"/>
      <c r="BR2972" s="69"/>
      <c r="BS2972" s="69"/>
      <c r="BT2972" s="69"/>
      <c r="BU2972" s="69"/>
      <c r="BV2972" s="69"/>
      <c r="BW2972" s="69"/>
      <c r="BX2972" s="69"/>
      <c r="BY2972" s="69"/>
      <c r="BZ2972" s="69"/>
      <c r="CA2972" s="69"/>
      <c r="CB2972" s="69"/>
      <c r="CC2972" s="69"/>
      <c r="CD2972" s="69"/>
      <c r="CE2972" s="69"/>
      <c r="CF2972" s="69"/>
      <c r="CG2972" s="69"/>
      <c r="CH2972" s="69"/>
      <c r="CI2972" s="69"/>
      <c r="CJ2972" s="69"/>
      <c r="CK2972" s="69"/>
      <c r="CL2972" s="69"/>
      <c r="CM2972" s="69"/>
      <c r="CN2972" s="69"/>
      <c r="CO2972" s="69"/>
      <c r="CP2972" s="69"/>
      <c r="CQ2972" s="69"/>
      <c r="CR2972" s="69"/>
      <c r="CS2972" s="69"/>
      <c r="CT2972" s="69"/>
      <c r="CU2972" s="69"/>
      <c r="CV2972" s="69"/>
      <c r="CW2972" s="69"/>
      <c r="CX2972" s="69"/>
      <c r="CY2972" s="69"/>
      <c r="CZ2972" s="69"/>
      <c r="DA2972" s="69"/>
      <c r="DB2972" s="69"/>
      <c r="DC2972" s="69"/>
      <c r="DD2972" s="69"/>
      <c r="DE2972" s="69"/>
      <c r="DF2972" s="69"/>
      <c r="DG2972" s="69"/>
      <c r="DH2972" s="69"/>
      <c r="DI2972" s="69"/>
      <c r="DJ2972" s="69"/>
      <c r="DK2972" s="69"/>
      <c r="DL2972" s="69"/>
      <c r="DM2972" s="69"/>
      <c r="DN2972" s="69"/>
      <c r="DO2972" s="69"/>
      <c r="DP2972" s="69"/>
      <c r="DQ2972" s="69"/>
      <c r="DR2972" s="69"/>
      <c r="DS2972" s="69"/>
      <c r="DT2972" s="69"/>
      <c r="DU2972" s="69"/>
      <c r="DV2972" s="69"/>
      <c r="DW2972" s="69"/>
      <c r="DX2972" s="69"/>
      <c r="DY2972" s="69"/>
      <c r="DZ2972" s="69"/>
      <c r="EA2972" s="69"/>
      <c r="EB2972" s="69"/>
      <c r="EC2972" s="69"/>
      <c r="ED2972" s="69"/>
      <c r="EE2972" s="69"/>
      <c r="EF2972" s="69"/>
      <c r="EG2972" s="69"/>
      <c r="EH2972" s="69"/>
      <c r="EI2972" s="69"/>
      <c r="EJ2972" s="69"/>
      <c r="EK2972" s="69"/>
      <c r="EL2972" s="69"/>
      <c r="EM2972" s="69"/>
      <c r="EN2972" s="69"/>
      <c r="EO2972" s="69"/>
      <c r="EP2972" s="69"/>
      <c r="EQ2972" s="69"/>
      <c r="ER2972" s="69"/>
      <c r="ES2972" s="69"/>
      <c r="ET2972" s="69"/>
      <c r="EU2972" s="69"/>
      <c r="EV2972" s="69"/>
      <c r="EW2972" s="69"/>
      <c r="EX2972" s="69"/>
      <c r="EY2972" s="69"/>
      <c r="EZ2972" s="69"/>
      <c r="FA2972" s="69"/>
      <c r="FB2972" s="69"/>
      <c r="FC2972" s="69"/>
      <c r="FD2972" s="69"/>
      <c r="FE2972" s="69"/>
      <c r="FF2972" s="69"/>
      <c r="FG2972" s="69"/>
      <c r="FH2972" s="69"/>
      <c r="FI2972" s="69"/>
      <c r="FJ2972" s="69"/>
      <c r="FK2972" s="69"/>
      <c r="FL2972" s="69"/>
      <c r="FM2972" s="69"/>
      <c r="FN2972" s="69"/>
      <c r="FO2972" s="69"/>
      <c r="FP2972" s="69"/>
      <c r="FQ2972" s="69"/>
      <c r="FR2972" s="69"/>
      <c r="FS2972" s="69"/>
      <c r="FT2972" s="69"/>
      <c r="FU2972" s="69"/>
      <c r="FV2972" s="69"/>
      <c r="FW2972" s="69"/>
      <c r="FX2972" s="69"/>
      <c r="FY2972" s="69"/>
      <c r="FZ2972" s="69"/>
      <c r="GA2972" s="69"/>
      <c r="GB2972" s="69"/>
      <c r="GC2972" s="69"/>
      <c r="GD2972" s="69"/>
      <c r="GE2972" s="69"/>
      <c r="GF2972" s="69"/>
      <c r="GG2972" s="69"/>
      <c r="GH2972" s="69"/>
      <c r="GI2972" s="69"/>
      <c r="GJ2972" s="69"/>
      <c r="GK2972" s="69"/>
      <c r="GL2972" s="69"/>
      <c r="GM2972" s="69"/>
      <c r="GN2972" s="69"/>
      <c r="GO2972" s="69"/>
      <c r="GP2972" s="69"/>
      <c r="GQ2972" s="69"/>
      <c r="GR2972" s="69"/>
      <c r="GS2972" s="69"/>
      <c r="GT2972" s="69"/>
      <c r="GU2972" s="69"/>
      <c r="GV2972" s="69"/>
      <c r="GW2972" s="69"/>
      <c r="GX2972" s="69"/>
      <c r="GY2972" s="69"/>
      <c r="GZ2972" s="69"/>
      <c r="HA2972" s="69"/>
      <c r="HB2972" s="69"/>
      <c r="HC2972" s="69"/>
      <c r="HD2972" s="69"/>
      <c r="HE2972" s="69"/>
      <c r="HF2972" s="69"/>
      <c r="HG2972" s="69"/>
      <c r="HH2972" s="69"/>
      <c r="HI2972" s="69"/>
      <c r="HJ2972" s="69"/>
      <c r="HK2972" s="69"/>
      <c r="HL2972" s="69"/>
      <c r="HM2972" s="69"/>
      <c r="HN2972" s="69"/>
      <c r="HO2972" s="69"/>
      <c r="HP2972" s="69"/>
      <c r="HQ2972" s="69"/>
      <c r="HR2972" s="69"/>
      <c r="HS2972" s="69"/>
      <c r="HT2972" s="69"/>
      <c r="HU2972" s="69"/>
      <c r="HV2972" s="69"/>
      <c r="HW2972" s="69"/>
      <c r="HX2972" s="69"/>
      <c r="HY2972" s="69"/>
      <c r="HZ2972" s="69"/>
      <c r="IA2972" s="69"/>
      <c r="IB2972" s="69"/>
      <c r="IC2972" s="69"/>
      <c r="ID2972" s="69"/>
      <c r="IE2972" s="69"/>
      <c r="IF2972" s="69"/>
      <c r="IG2972" s="69"/>
      <c r="IH2972" s="69"/>
      <c r="II2972" s="69"/>
      <c r="IJ2972" s="69"/>
      <c r="IK2972" s="69"/>
      <c r="IL2972" s="69"/>
      <c r="IM2972" s="69"/>
      <c r="IN2972" s="69"/>
    </row>
    <row r="2973" spans="1:248" s="70" customFormat="1" ht="15.95" customHeight="1" x14ac:dyDescent="0.2">
      <c r="A2973" s="25" t="s">
        <v>1927</v>
      </c>
      <c r="B2973" s="83">
        <v>52636</v>
      </c>
      <c r="C2973" s="27" t="s">
        <v>1928</v>
      </c>
      <c r="D2973" s="319">
        <v>5400</v>
      </c>
      <c r="E2973" s="69"/>
      <c r="F2973" s="69"/>
      <c r="G2973" s="69"/>
      <c r="H2973" s="69"/>
      <c r="I2973" s="69"/>
      <c r="J2973" s="69"/>
      <c r="N2973" s="69"/>
      <c r="O2973" s="69"/>
      <c r="P2973" s="69"/>
      <c r="Q2973" s="69"/>
      <c r="R2973" s="69"/>
      <c r="S2973" s="69"/>
      <c r="T2973" s="69"/>
      <c r="U2973" s="69"/>
      <c r="V2973" s="69"/>
      <c r="W2973" s="69"/>
      <c r="X2973" s="69"/>
      <c r="Y2973" s="69"/>
      <c r="Z2973" s="69"/>
      <c r="AA2973" s="69"/>
      <c r="AB2973" s="69"/>
      <c r="AC2973" s="69"/>
      <c r="AD2973" s="69"/>
      <c r="AE2973" s="69"/>
      <c r="AF2973" s="69"/>
      <c r="AG2973" s="69"/>
      <c r="AH2973" s="69"/>
      <c r="AI2973" s="69"/>
      <c r="AJ2973" s="69"/>
      <c r="AK2973" s="69"/>
      <c r="AL2973" s="69"/>
      <c r="AM2973" s="69"/>
      <c r="AN2973" s="69"/>
      <c r="AO2973" s="69"/>
      <c r="AP2973" s="69"/>
      <c r="AQ2973" s="69"/>
      <c r="AR2973" s="69"/>
      <c r="AS2973" s="69"/>
      <c r="AT2973" s="69"/>
      <c r="AU2973" s="69"/>
      <c r="AV2973" s="69"/>
      <c r="AW2973" s="69"/>
      <c r="AX2973" s="69"/>
      <c r="AY2973" s="69"/>
      <c r="AZ2973" s="69"/>
      <c r="BA2973" s="69"/>
      <c r="BB2973" s="69"/>
      <c r="BC2973" s="69"/>
      <c r="BD2973" s="69"/>
      <c r="BE2973" s="69"/>
      <c r="BF2973" s="69"/>
      <c r="BG2973" s="69"/>
      <c r="BH2973" s="69"/>
      <c r="BI2973" s="69"/>
      <c r="BJ2973" s="69"/>
      <c r="BK2973" s="69"/>
      <c r="BL2973" s="69"/>
      <c r="BM2973" s="69"/>
      <c r="BN2973" s="69"/>
      <c r="BO2973" s="69"/>
      <c r="BP2973" s="69"/>
      <c r="BQ2973" s="69"/>
      <c r="BR2973" s="69"/>
      <c r="BS2973" s="69"/>
      <c r="BT2973" s="69"/>
      <c r="BU2973" s="69"/>
      <c r="BV2973" s="69"/>
      <c r="BW2973" s="69"/>
      <c r="BX2973" s="69"/>
      <c r="BY2973" s="69"/>
      <c r="BZ2973" s="69"/>
      <c r="CA2973" s="69"/>
      <c r="CB2973" s="69"/>
      <c r="CC2973" s="69"/>
      <c r="CD2973" s="69"/>
      <c r="CE2973" s="69"/>
      <c r="CF2973" s="69"/>
      <c r="CG2973" s="69"/>
      <c r="CH2973" s="69"/>
      <c r="CI2973" s="69"/>
      <c r="CJ2973" s="69"/>
      <c r="CK2973" s="69"/>
      <c r="CL2973" s="69"/>
      <c r="CM2973" s="69"/>
      <c r="CN2973" s="69"/>
      <c r="CO2973" s="69"/>
      <c r="CP2973" s="69"/>
      <c r="CQ2973" s="69"/>
      <c r="CR2973" s="69"/>
      <c r="CS2973" s="69"/>
      <c r="CT2973" s="69"/>
      <c r="CU2973" s="69"/>
      <c r="CV2973" s="69"/>
      <c r="CW2973" s="69"/>
      <c r="CX2973" s="69"/>
      <c r="CY2973" s="69"/>
      <c r="CZ2973" s="69"/>
      <c r="DA2973" s="69"/>
      <c r="DB2973" s="69"/>
      <c r="DC2973" s="69"/>
      <c r="DD2973" s="69"/>
      <c r="DE2973" s="69"/>
      <c r="DF2973" s="69"/>
      <c r="DG2973" s="69"/>
      <c r="DH2973" s="69"/>
      <c r="DI2973" s="69"/>
      <c r="DJ2973" s="69"/>
      <c r="DK2973" s="69"/>
      <c r="DL2973" s="69"/>
      <c r="DM2973" s="69"/>
      <c r="DN2973" s="69"/>
      <c r="DO2973" s="69"/>
      <c r="DP2973" s="69"/>
      <c r="DQ2973" s="69"/>
      <c r="DR2973" s="69"/>
      <c r="DS2973" s="69"/>
      <c r="DT2973" s="69"/>
      <c r="DU2973" s="69"/>
      <c r="DV2973" s="69"/>
      <c r="DW2973" s="69"/>
      <c r="DX2973" s="69"/>
      <c r="DY2973" s="69"/>
      <c r="DZ2973" s="69"/>
      <c r="EA2973" s="69"/>
      <c r="EB2973" s="69"/>
      <c r="EC2973" s="69"/>
      <c r="ED2973" s="69"/>
      <c r="EE2973" s="69"/>
      <c r="EF2973" s="69"/>
      <c r="EG2973" s="69"/>
      <c r="EH2973" s="69"/>
      <c r="EI2973" s="69"/>
      <c r="EJ2973" s="69"/>
      <c r="EK2973" s="69"/>
      <c r="EL2973" s="69"/>
      <c r="EM2973" s="69"/>
      <c r="EN2973" s="69"/>
      <c r="EO2973" s="69"/>
      <c r="EP2973" s="69"/>
      <c r="EQ2973" s="69"/>
      <c r="ER2973" s="69"/>
      <c r="ES2973" s="69"/>
      <c r="ET2973" s="69"/>
      <c r="EU2973" s="69"/>
      <c r="EV2973" s="69"/>
      <c r="EW2973" s="69"/>
      <c r="EX2973" s="69"/>
      <c r="EY2973" s="69"/>
      <c r="EZ2973" s="69"/>
      <c r="FA2973" s="69"/>
      <c r="FB2973" s="69"/>
      <c r="FC2973" s="69"/>
      <c r="FD2973" s="69"/>
      <c r="FE2973" s="69"/>
      <c r="FF2973" s="69"/>
      <c r="FG2973" s="69"/>
      <c r="FH2973" s="69"/>
      <c r="FI2973" s="69"/>
      <c r="FJ2973" s="69"/>
      <c r="FK2973" s="69"/>
      <c r="FL2973" s="69"/>
      <c r="FM2973" s="69"/>
      <c r="FN2973" s="69"/>
      <c r="FO2973" s="69"/>
      <c r="FP2973" s="69"/>
      <c r="FQ2973" s="69"/>
      <c r="FR2973" s="69"/>
      <c r="FS2973" s="69"/>
      <c r="FT2973" s="69"/>
      <c r="FU2973" s="69"/>
      <c r="FV2973" s="69"/>
      <c r="FW2973" s="69"/>
      <c r="FX2973" s="69"/>
      <c r="FY2973" s="69"/>
      <c r="FZ2973" s="69"/>
      <c r="GA2973" s="69"/>
      <c r="GB2973" s="69"/>
      <c r="GC2973" s="69"/>
      <c r="GD2973" s="69"/>
      <c r="GE2973" s="69"/>
      <c r="GF2973" s="69"/>
      <c r="GG2973" s="69"/>
      <c r="GH2973" s="69"/>
      <c r="GI2973" s="69"/>
      <c r="GJ2973" s="69"/>
      <c r="GK2973" s="69"/>
      <c r="GL2973" s="69"/>
      <c r="GM2973" s="69"/>
      <c r="GN2973" s="69"/>
      <c r="GO2973" s="69"/>
      <c r="GP2973" s="69"/>
      <c r="GQ2973" s="69"/>
      <c r="GR2973" s="69"/>
      <c r="GS2973" s="69"/>
      <c r="GT2973" s="69"/>
      <c r="GU2973" s="69"/>
      <c r="GV2973" s="69"/>
      <c r="GW2973" s="69"/>
      <c r="GX2973" s="69"/>
      <c r="GY2973" s="69"/>
      <c r="GZ2973" s="69"/>
      <c r="HA2973" s="69"/>
      <c r="HB2973" s="69"/>
      <c r="HC2973" s="69"/>
      <c r="HD2973" s="69"/>
      <c r="HE2973" s="69"/>
      <c r="HF2973" s="69"/>
      <c r="HG2973" s="69"/>
      <c r="HH2973" s="69"/>
      <c r="HI2973" s="69"/>
      <c r="HJ2973" s="69"/>
      <c r="HK2973" s="69"/>
      <c r="HL2973" s="69"/>
      <c r="HM2973" s="69"/>
      <c r="HN2973" s="69"/>
      <c r="HO2973" s="69"/>
      <c r="HP2973" s="69"/>
      <c r="HQ2973" s="69"/>
      <c r="HR2973" s="69"/>
      <c r="HS2973" s="69"/>
      <c r="HT2973" s="69"/>
      <c r="HU2973" s="69"/>
      <c r="HV2973" s="69"/>
      <c r="HW2973" s="69"/>
      <c r="HX2973" s="69"/>
      <c r="HY2973" s="69"/>
      <c r="HZ2973" s="69"/>
      <c r="IA2973" s="69"/>
      <c r="IB2973" s="69"/>
      <c r="IC2973" s="69"/>
      <c r="ID2973" s="69"/>
      <c r="IE2973" s="69"/>
      <c r="IF2973" s="69"/>
      <c r="IG2973" s="69"/>
      <c r="IH2973" s="69"/>
      <c r="II2973" s="69"/>
      <c r="IJ2973" s="69"/>
      <c r="IK2973" s="69"/>
      <c r="IL2973" s="69"/>
      <c r="IM2973" s="69"/>
      <c r="IN2973" s="69"/>
    </row>
    <row r="2974" spans="1:248" s="70" customFormat="1" ht="32.1" customHeight="1" x14ac:dyDescent="0.2">
      <c r="A2974" s="25" t="s">
        <v>1927</v>
      </c>
      <c r="B2974" s="83">
        <v>52637</v>
      </c>
      <c r="C2974" s="27" t="s">
        <v>1929</v>
      </c>
      <c r="D2974" s="319">
        <v>5400</v>
      </c>
      <c r="E2974" s="69"/>
      <c r="F2974" s="69"/>
      <c r="G2974" s="69"/>
      <c r="H2974" s="69"/>
      <c r="I2974" s="69"/>
      <c r="J2974" s="69"/>
      <c r="N2974" s="69"/>
      <c r="O2974" s="69"/>
      <c r="P2974" s="69"/>
      <c r="Q2974" s="69"/>
      <c r="R2974" s="69"/>
      <c r="S2974" s="69"/>
      <c r="T2974" s="69"/>
      <c r="U2974" s="69"/>
      <c r="V2974" s="69"/>
      <c r="W2974" s="69"/>
      <c r="X2974" s="69"/>
      <c r="Y2974" s="69"/>
      <c r="Z2974" s="69"/>
      <c r="AA2974" s="69"/>
      <c r="AB2974" s="69"/>
      <c r="AC2974" s="69"/>
      <c r="AD2974" s="69"/>
      <c r="AE2974" s="69"/>
      <c r="AF2974" s="69"/>
      <c r="AG2974" s="69"/>
      <c r="AH2974" s="69"/>
      <c r="AI2974" s="69"/>
      <c r="AJ2974" s="69"/>
      <c r="AK2974" s="69"/>
      <c r="AL2974" s="69"/>
      <c r="AM2974" s="69"/>
      <c r="AN2974" s="69"/>
      <c r="AO2974" s="69"/>
      <c r="AP2974" s="69"/>
      <c r="AQ2974" s="69"/>
      <c r="AR2974" s="69"/>
      <c r="AS2974" s="69"/>
      <c r="AT2974" s="69"/>
      <c r="AU2974" s="69"/>
      <c r="AV2974" s="69"/>
      <c r="AW2974" s="69"/>
      <c r="AX2974" s="69"/>
      <c r="AY2974" s="69"/>
      <c r="AZ2974" s="69"/>
      <c r="BA2974" s="69"/>
      <c r="BB2974" s="69"/>
      <c r="BC2974" s="69"/>
      <c r="BD2974" s="69"/>
      <c r="BE2974" s="69"/>
      <c r="BF2974" s="69"/>
      <c r="BG2974" s="69"/>
      <c r="BH2974" s="69"/>
      <c r="BI2974" s="69"/>
      <c r="BJ2974" s="69"/>
      <c r="BK2974" s="69"/>
      <c r="BL2974" s="69"/>
      <c r="BM2974" s="69"/>
      <c r="BN2974" s="69"/>
      <c r="BO2974" s="69"/>
      <c r="BP2974" s="69"/>
      <c r="BQ2974" s="69"/>
      <c r="BR2974" s="69"/>
      <c r="BS2974" s="69"/>
      <c r="BT2974" s="69"/>
      <c r="BU2974" s="69"/>
      <c r="BV2974" s="69"/>
      <c r="BW2974" s="69"/>
      <c r="BX2974" s="69"/>
      <c r="BY2974" s="69"/>
      <c r="BZ2974" s="69"/>
      <c r="CA2974" s="69"/>
      <c r="CB2974" s="69"/>
      <c r="CC2974" s="69"/>
      <c r="CD2974" s="69"/>
      <c r="CE2974" s="69"/>
      <c r="CF2974" s="69"/>
      <c r="CG2974" s="69"/>
      <c r="CH2974" s="69"/>
      <c r="CI2974" s="69"/>
      <c r="CJ2974" s="69"/>
      <c r="CK2974" s="69"/>
      <c r="CL2974" s="69"/>
      <c r="CM2974" s="69"/>
      <c r="CN2974" s="69"/>
      <c r="CO2974" s="69"/>
      <c r="CP2974" s="69"/>
      <c r="CQ2974" s="69"/>
      <c r="CR2974" s="69"/>
      <c r="CS2974" s="69"/>
      <c r="CT2974" s="69"/>
      <c r="CU2974" s="69"/>
      <c r="CV2974" s="69"/>
      <c r="CW2974" s="69"/>
      <c r="CX2974" s="69"/>
      <c r="CY2974" s="69"/>
      <c r="CZ2974" s="69"/>
      <c r="DA2974" s="69"/>
      <c r="DB2974" s="69"/>
      <c r="DC2974" s="69"/>
      <c r="DD2974" s="69"/>
      <c r="DE2974" s="69"/>
      <c r="DF2974" s="69"/>
      <c r="DG2974" s="69"/>
      <c r="DH2974" s="69"/>
      <c r="DI2974" s="69"/>
      <c r="DJ2974" s="69"/>
      <c r="DK2974" s="69"/>
      <c r="DL2974" s="69"/>
      <c r="DM2974" s="69"/>
      <c r="DN2974" s="69"/>
      <c r="DO2974" s="69"/>
      <c r="DP2974" s="69"/>
      <c r="DQ2974" s="69"/>
      <c r="DR2974" s="69"/>
      <c r="DS2974" s="69"/>
      <c r="DT2974" s="69"/>
      <c r="DU2974" s="69"/>
      <c r="DV2974" s="69"/>
      <c r="DW2974" s="69"/>
      <c r="DX2974" s="69"/>
      <c r="DY2974" s="69"/>
      <c r="DZ2974" s="69"/>
      <c r="EA2974" s="69"/>
      <c r="EB2974" s="69"/>
      <c r="EC2974" s="69"/>
      <c r="ED2974" s="69"/>
      <c r="EE2974" s="69"/>
      <c r="EF2974" s="69"/>
      <c r="EG2974" s="69"/>
      <c r="EH2974" s="69"/>
      <c r="EI2974" s="69"/>
      <c r="EJ2974" s="69"/>
      <c r="EK2974" s="69"/>
      <c r="EL2974" s="69"/>
      <c r="EM2974" s="69"/>
      <c r="EN2974" s="69"/>
      <c r="EO2974" s="69"/>
      <c r="EP2974" s="69"/>
      <c r="EQ2974" s="69"/>
      <c r="ER2974" s="69"/>
      <c r="ES2974" s="69"/>
      <c r="ET2974" s="69"/>
      <c r="EU2974" s="69"/>
      <c r="EV2974" s="69"/>
      <c r="EW2974" s="69"/>
      <c r="EX2974" s="69"/>
      <c r="EY2974" s="69"/>
      <c r="EZ2974" s="69"/>
      <c r="FA2974" s="69"/>
      <c r="FB2974" s="69"/>
      <c r="FC2974" s="69"/>
      <c r="FD2974" s="69"/>
      <c r="FE2974" s="69"/>
      <c r="FF2974" s="69"/>
      <c r="FG2974" s="69"/>
      <c r="FH2974" s="69"/>
      <c r="FI2974" s="69"/>
      <c r="FJ2974" s="69"/>
      <c r="FK2974" s="69"/>
      <c r="FL2974" s="69"/>
      <c r="FM2974" s="69"/>
      <c r="FN2974" s="69"/>
      <c r="FO2974" s="69"/>
      <c r="FP2974" s="69"/>
      <c r="FQ2974" s="69"/>
      <c r="FR2974" s="69"/>
      <c r="FS2974" s="69"/>
      <c r="FT2974" s="69"/>
      <c r="FU2974" s="69"/>
      <c r="FV2974" s="69"/>
      <c r="FW2974" s="69"/>
      <c r="FX2974" s="69"/>
      <c r="FY2974" s="69"/>
      <c r="FZ2974" s="69"/>
      <c r="GA2974" s="69"/>
      <c r="GB2974" s="69"/>
      <c r="GC2974" s="69"/>
      <c r="GD2974" s="69"/>
      <c r="GE2974" s="69"/>
      <c r="GF2974" s="69"/>
      <c r="GG2974" s="69"/>
      <c r="GH2974" s="69"/>
      <c r="GI2974" s="69"/>
      <c r="GJ2974" s="69"/>
      <c r="GK2974" s="69"/>
      <c r="GL2974" s="69"/>
      <c r="GM2974" s="69"/>
      <c r="GN2974" s="69"/>
      <c r="GO2974" s="69"/>
      <c r="GP2974" s="69"/>
      <c r="GQ2974" s="69"/>
      <c r="GR2974" s="69"/>
      <c r="GS2974" s="69"/>
      <c r="GT2974" s="69"/>
      <c r="GU2974" s="69"/>
      <c r="GV2974" s="69"/>
      <c r="GW2974" s="69"/>
      <c r="GX2974" s="69"/>
      <c r="GY2974" s="69"/>
      <c r="GZ2974" s="69"/>
      <c r="HA2974" s="69"/>
      <c r="HB2974" s="69"/>
      <c r="HC2974" s="69"/>
      <c r="HD2974" s="69"/>
      <c r="HE2974" s="69"/>
      <c r="HF2974" s="69"/>
      <c r="HG2974" s="69"/>
      <c r="HH2974" s="69"/>
      <c r="HI2974" s="69"/>
      <c r="HJ2974" s="69"/>
      <c r="HK2974" s="69"/>
      <c r="HL2974" s="69"/>
      <c r="HM2974" s="69"/>
      <c r="HN2974" s="69"/>
      <c r="HO2974" s="69"/>
      <c r="HP2974" s="69"/>
      <c r="HQ2974" s="69"/>
      <c r="HR2974" s="69"/>
      <c r="HS2974" s="69"/>
      <c r="HT2974" s="69"/>
      <c r="HU2974" s="69"/>
      <c r="HV2974" s="69"/>
      <c r="HW2974" s="69"/>
      <c r="HX2974" s="69"/>
      <c r="HY2974" s="69"/>
      <c r="HZ2974" s="69"/>
      <c r="IA2974" s="69"/>
      <c r="IB2974" s="69"/>
      <c r="IC2974" s="69"/>
      <c r="ID2974" s="69"/>
      <c r="IE2974" s="69"/>
      <c r="IF2974" s="69"/>
      <c r="IG2974" s="69"/>
      <c r="IH2974" s="69"/>
      <c r="II2974" s="69"/>
      <c r="IJ2974" s="69"/>
      <c r="IK2974" s="69"/>
      <c r="IL2974" s="69"/>
      <c r="IM2974" s="69"/>
      <c r="IN2974" s="69"/>
    </row>
    <row r="2975" spans="1:248" s="70" customFormat="1" ht="15.95" customHeight="1" x14ac:dyDescent="0.2">
      <c r="A2975" s="25" t="s">
        <v>1930</v>
      </c>
      <c r="B2975" s="83">
        <v>52638</v>
      </c>
      <c r="C2975" s="27" t="s">
        <v>1931</v>
      </c>
      <c r="D2975" s="319">
        <v>8000</v>
      </c>
      <c r="E2975" s="69"/>
      <c r="F2975" s="69"/>
      <c r="G2975" s="69"/>
      <c r="H2975" s="69"/>
      <c r="I2975" s="69"/>
      <c r="J2975" s="69"/>
      <c r="N2975" s="69"/>
      <c r="O2975" s="69"/>
      <c r="P2975" s="69"/>
      <c r="Q2975" s="69"/>
      <c r="R2975" s="69"/>
      <c r="S2975" s="69"/>
      <c r="T2975" s="69"/>
      <c r="U2975" s="69"/>
      <c r="V2975" s="69"/>
      <c r="W2975" s="69"/>
      <c r="X2975" s="69"/>
      <c r="Y2975" s="69"/>
      <c r="Z2975" s="69"/>
      <c r="AA2975" s="69"/>
      <c r="AB2975" s="69"/>
      <c r="AC2975" s="69"/>
      <c r="AD2975" s="69"/>
      <c r="AE2975" s="69"/>
      <c r="AF2975" s="69"/>
      <c r="AG2975" s="69"/>
      <c r="AH2975" s="69"/>
      <c r="AI2975" s="69"/>
      <c r="AJ2975" s="69"/>
      <c r="AK2975" s="69"/>
      <c r="AL2975" s="69"/>
      <c r="AM2975" s="69"/>
      <c r="AN2975" s="69"/>
      <c r="AO2975" s="69"/>
      <c r="AP2975" s="69"/>
      <c r="AQ2975" s="69"/>
      <c r="AR2975" s="69"/>
      <c r="AS2975" s="69"/>
      <c r="AT2975" s="69"/>
      <c r="AU2975" s="69"/>
      <c r="AV2975" s="69"/>
      <c r="AW2975" s="69"/>
      <c r="AX2975" s="69"/>
      <c r="AY2975" s="69"/>
      <c r="AZ2975" s="69"/>
      <c r="BA2975" s="69"/>
      <c r="BB2975" s="69"/>
      <c r="BC2975" s="69"/>
      <c r="BD2975" s="69"/>
      <c r="BE2975" s="69"/>
      <c r="BF2975" s="69"/>
      <c r="BG2975" s="69"/>
      <c r="BH2975" s="69"/>
      <c r="BI2975" s="69"/>
      <c r="BJ2975" s="69"/>
      <c r="BK2975" s="69"/>
      <c r="BL2975" s="69"/>
      <c r="BM2975" s="69"/>
      <c r="BN2975" s="69"/>
      <c r="BO2975" s="69"/>
      <c r="BP2975" s="69"/>
      <c r="BQ2975" s="69"/>
      <c r="BR2975" s="69"/>
      <c r="BS2975" s="69"/>
      <c r="BT2975" s="69"/>
      <c r="BU2975" s="69"/>
      <c r="BV2975" s="69"/>
      <c r="BW2975" s="69"/>
      <c r="BX2975" s="69"/>
      <c r="BY2975" s="69"/>
      <c r="BZ2975" s="69"/>
      <c r="CA2975" s="69"/>
      <c r="CB2975" s="69"/>
      <c r="CC2975" s="69"/>
      <c r="CD2975" s="69"/>
      <c r="CE2975" s="69"/>
      <c r="CF2975" s="69"/>
      <c r="CG2975" s="69"/>
      <c r="CH2975" s="69"/>
      <c r="CI2975" s="69"/>
      <c r="CJ2975" s="69"/>
      <c r="CK2975" s="69"/>
      <c r="CL2975" s="69"/>
      <c r="CM2975" s="69"/>
      <c r="CN2975" s="69"/>
      <c r="CO2975" s="69"/>
      <c r="CP2975" s="69"/>
      <c r="CQ2975" s="69"/>
      <c r="CR2975" s="69"/>
      <c r="CS2975" s="69"/>
      <c r="CT2975" s="69"/>
      <c r="CU2975" s="69"/>
      <c r="CV2975" s="69"/>
      <c r="CW2975" s="69"/>
      <c r="CX2975" s="69"/>
      <c r="CY2975" s="69"/>
      <c r="CZ2975" s="69"/>
      <c r="DA2975" s="69"/>
      <c r="DB2975" s="69"/>
      <c r="DC2975" s="69"/>
      <c r="DD2975" s="69"/>
      <c r="DE2975" s="69"/>
      <c r="DF2975" s="69"/>
      <c r="DG2975" s="69"/>
      <c r="DH2975" s="69"/>
      <c r="DI2975" s="69"/>
      <c r="DJ2975" s="69"/>
      <c r="DK2975" s="69"/>
      <c r="DL2975" s="69"/>
      <c r="DM2975" s="69"/>
      <c r="DN2975" s="69"/>
      <c r="DO2975" s="69"/>
      <c r="DP2975" s="69"/>
      <c r="DQ2975" s="69"/>
      <c r="DR2975" s="69"/>
      <c r="DS2975" s="69"/>
      <c r="DT2975" s="69"/>
      <c r="DU2975" s="69"/>
      <c r="DV2975" s="69"/>
      <c r="DW2975" s="69"/>
      <c r="DX2975" s="69"/>
      <c r="DY2975" s="69"/>
      <c r="DZ2975" s="69"/>
      <c r="EA2975" s="69"/>
      <c r="EB2975" s="69"/>
      <c r="EC2975" s="69"/>
      <c r="ED2975" s="69"/>
      <c r="EE2975" s="69"/>
      <c r="EF2975" s="69"/>
      <c r="EG2975" s="69"/>
      <c r="EH2975" s="69"/>
      <c r="EI2975" s="69"/>
      <c r="EJ2975" s="69"/>
      <c r="EK2975" s="69"/>
      <c r="EL2975" s="69"/>
      <c r="EM2975" s="69"/>
      <c r="EN2975" s="69"/>
      <c r="EO2975" s="69"/>
      <c r="EP2975" s="69"/>
      <c r="EQ2975" s="69"/>
      <c r="ER2975" s="69"/>
      <c r="ES2975" s="69"/>
      <c r="ET2975" s="69"/>
      <c r="EU2975" s="69"/>
      <c r="EV2975" s="69"/>
      <c r="EW2975" s="69"/>
      <c r="EX2975" s="69"/>
      <c r="EY2975" s="69"/>
      <c r="EZ2975" s="69"/>
      <c r="FA2975" s="69"/>
      <c r="FB2975" s="69"/>
      <c r="FC2975" s="69"/>
      <c r="FD2975" s="69"/>
      <c r="FE2975" s="69"/>
      <c r="FF2975" s="69"/>
      <c r="FG2975" s="69"/>
      <c r="FH2975" s="69"/>
      <c r="FI2975" s="69"/>
      <c r="FJ2975" s="69"/>
      <c r="FK2975" s="69"/>
      <c r="FL2975" s="69"/>
      <c r="FM2975" s="69"/>
      <c r="FN2975" s="69"/>
      <c r="FO2975" s="69"/>
      <c r="FP2975" s="69"/>
      <c r="FQ2975" s="69"/>
      <c r="FR2975" s="69"/>
      <c r="FS2975" s="69"/>
      <c r="FT2975" s="69"/>
      <c r="FU2975" s="69"/>
      <c r="FV2975" s="69"/>
      <c r="FW2975" s="69"/>
      <c r="FX2975" s="69"/>
      <c r="FY2975" s="69"/>
      <c r="FZ2975" s="69"/>
      <c r="GA2975" s="69"/>
      <c r="GB2975" s="69"/>
      <c r="GC2975" s="69"/>
      <c r="GD2975" s="69"/>
      <c r="GE2975" s="69"/>
      <c r="GF2975" s="69"/>
      <c r="GG2975" s="69"/>
      <c r="GH2975" s="69"/>
      <c r="GI2975" s="69"/>
      <c r="GJ2975" s="69"/>
      <c r="GK2975" s="69"/>
      <c r="GL2975" s="69"/>
      <c r="GM2975" s="69"/>
      <c r="GN2975" s="69"/>
      <c r="GO2975" s="69"/>
      <c r="GP2975" s="69"/>
      <c r="GQ2975" s="69"/>
      <c r="GR2975" s="69"/>
      <c r="GS2975" s="69"/>
      <c r="GT2975" s="69"/>
      <c r="GU2975" s="69"/>
      <c r="GV2975" s="69"/>
      <c r="GW2975" s="69"/>
      <c r="GX2975" s="69"/>
      <c r="GY2975" s="69"/>
      <c r="GZ2975" s="69"/>
      <c r="HA2975" s="69"/>
      <c r="HB2975" s="69"/>
      <c r="HC2975" s="69"/>
      <c r="HD2975" s="69"/>
      <c r="HE2975" s="69"/>
      <c r="HF2975" s="69"/>
      <c r="HG2975" s="69"/>
      <c r="HH2975" s="69"/>
      <c r="HI2975" s="69"/>
      <c r="HJ2975" s="69"/>
      <c r="HK2975" s="69"/>
      <c r="HL2975" s="69"/>
      <c r="HM2975" s="69"/>
      <c r="HN2975" s="69"/>
      <c r="HO2975" s="69"/>
      <c r="HP2975" s="69"/>
      <c r="HQ2975" s="69"/>
      <c r="HR2975" s="69"/>
      <c r="HS2975" s="69"/>
      <c r="HT2975" s="69"/>
      <c r="HU2975" s="69"/>
      <c r="HV2975" s="69"/>
      <c r="HW2975" s="69"/>
      <c r="HX2975" s="69"/>
      <c r="HY2975" s="69"/>
      <c r="HZ2975" s="69"/>
      <c r="IA2975" s="69"/>
      <c r="IB2975" s="69"/>
      <c r="IC2975" s="69"/>
      <c r="ID2975" s="69"/>
      <c r="IE2975" s="69"/>
      <c r="IF2975" s="69"/>
      <c r="IG2975" s="69"/>
      <c r="IH2975" s="69"/>
      <c r="II2975" s="69"/>
      <c r="IJ2975" s="69"/>
      <c r="IK2975" s="69"/>
      <c r="IL2975" s="69"/>
      <c r="IM2975" s="69"/>
      <c r="IN2975" s="69"/>
    </row>
    <row r="2976" spans="1:248" s="70" customFormat="1" ht="15.95" customHeight="1" x14ac:dyDescent="0.2">
      <c r="A2976" s="25" t="s">
        <v>1932</v>
      </c>
      <c r="B2976" s="83">
        <v>52639</v>
      </c>
      <c r="C2976" s="27" t="s">
        <v>1933</v>
      </c>
      <c r="D2976" s="319">
        <v>7000</v>
      </c>
      <c r="E2976" s="69"/>
      <c r="F2976" s="69"/>
      <c r="G2976" s="69"/>
      <c r="H2976" s="69"/>
      <c r="I2976" s="69"/>
      <c r="J2976" s="69"/>
      <c r="N2976" s="69"/>
      <c r="O2976" s="69"/>
      <c r="P2976" s="69"/>
      <c r="Q2976" s="69"/>
      <c r="R2976" s="69"/>
      <c r="S2976" s="69"/>
      <c r="T2976" s="69"/>
      <c r="U2976" s="69"/>
      <c r="V2976" s="69"/>
      <c r="W2976" s="69"/>
      <c r="X2976" s="69"/>
      <c r="Y2976" s="69"/>
      <c r="Z2976" s="69"/>
      <c r="AA2976" s="69"/>
      <c r="AB2976" s="69"/>
      <c r="AC2976" s="69"/>
      <c r="AD2976" s="69"/>
      <c r="AE2976" s="69"/>
      <c r="AF2976" s="69"/>
      <c r="AG2976" s="69"/>
      <c r="AH2976" s="69"/>
      <c r="AI2976" s="69"/>
      <c r="AJ2976" s="69"/>
      <c r="AK2976" s="69"/>
      <c r="AL2976" s="69"/>
      <c r="AM2976" s="69"/>
      <c r="AN2976" s="69"/>
      <c r="AO2976" s="69"/>
      <c r="AP2976" s="69"/>
      <c r="AQ2976" s="69"/>
      <c r="AR2976" s="69"/>
      <c r="AS2976" s="69"/>
      <c r="AT2976" s="69"/>
      <c r="AU2976" s="69"/>
      <c r="AV2976" s="69"/>
      <c r="AW2976" s="69"/>
      <c r="AX2976" s="69"/>
      <c r="AY2976" s="69"/>
      <c r="AZ2976" s="69"/>
      <c r="BA2976" s="69"/>
      <c r="BB2976" s="69"/>
      <c r="BC2976" s="69"/>
      <c r="BD2976" s="69"/>
      <c r="BE2976" s="69"/>
      <c r="BF2976" s="69"/>
      <c r="BG2976" s="69"/>
      <c r="BH2976" s="69"/>
      <c r="BI2976" s="69"/>
      <c r="BJ2976" s="69"/>
      <c r="BK2976" s="69"/>
      <c r="BL2976" s="69"/>
      <c r="BM2976" s="69"/>
      <c r="BN2976" s="69"/>
      <c r="BO2976" s="69"/>
      <c r="BP2976" s="69"/>
      <c r="BQ2976" s="69"/>
      <c r="BR2976" s="69"/>
      <c r="BS2976" s="69"/>
      <c r="BT2976" s="69"/>
      <c r="BU2976" s="69"/>
      <c r="BV2976" s="69"/>
      <c r="BW2976" s="69"/>
      <c r="BX2976" s="69"/>
      <c r="BY2976" s="69"/>
      <c r="BZ2976" s="69"/>
      <c r="CA2976" s="69"/>
      <c r="CB2976" s="69"/>
      <c r="CC2976" s="69"/>
      <c r="CD2976" s="69"/>
      <c r="CE2976" s="69"/>
      <c r="CF2976" s="69"/>
      <c r="CG2976" s="69"/>
      <c r="CH2976" s="69"/>
      <c r="CI2976" s="69"/>
      <c r="CJ2976" s="69"/>
      <c r="CK2976" s="69"/>
      <c r="CL2976" s="69"/>
      <c r="CM2976" s="69"/>
      <c r="CN2976" s="69"/>
      <c r="CO2976" s="69"/>
      <c r="CP2976" s="69"/>
      <c r="CQ2976" s="69"/>
      <c r="CR2976" s="69"/>
      <c r="CS2976" s="69"/>
      <c r="CT2976" s="69"/>
      <c r="CU2976" s="69"/>
      <c r="CV2976" s="69"/>
      <c r="CW2976" s="69"/>
      <c r="CX2976" s="69"/>
      <c r="CY2976" s="69"/>
      <c r="CZ2976" s="69"/>
      <c r="DA2976" s="69"/>
      <c r="DB2976" s="69"/>
      <c r="DC2976" s="69"/>
      <c r="DD2976" s="69"/>
      <c r="DE2976" s="69"/>
      <c r="DF2976" s="69"/>
      <c r="DG2976" s="69"/>
      <c r="DH2976" s="69"/>
      <c r="DI2976" s="69"/>
      <c r="DJ2976" s="69"/>
      <c r="DK2976" s="69"/>
      <c r="DL2976" s="69"/>
      <c r="DM2976" s="69"/>
      <c r="DN2976" s="69"/>
      <c r="DO2976" s="69"/>
      <c r="DP2976" s="69"/>
      <c r="DQ2976" s="69"/>
      <c r="DR2976" s="69"/>
      <c r="DS2976" s="69"/>
      <c r="DT2976" s="69"/>
      <c r="DU2976" s="69"/>
      <c r="DV2976" s="69"/>
      <c r="DW2976" s="69"/>
      <c r="DX2976" s="69"/>
      <c r="DY2976" s="69"/>
      <c r="DZ2976" s="69"/>
      <c r="EA2976" s="69"/>
      <c r="EB2976" s="69"/>
      <c r="EC2976" s="69"/>
      <c r="ED2976" s="69"/>
      <c r="EE2976" s="69"/>
      <c r="EF2976" s="69"/>
      <c r="EG2976" s="69"/>
      <c r="EH2976" s="69"/>
      <c r="EI2976" s="69"/>
      <c r="EJ2976" s="69"/>
      <c r="EK2976" s="69"/>
      <c r="EL2976" s="69"/>
      <c r="EM2976" s="69"/>
      <c r="EN2976" s="69"/>
      <c r="EO2976" s="69"/>
      <c r="EP2976" s="69"/>
      <c r="EQ2976" s="69"/>
      <c r="ER2976" s="69"/>
      <c r="ES2976" s="69"/>
      <c r="ET2976" s="69"/>
      <c r="EU2976" s="69"/>
      <c r="EV2976" s="69"/>
      <c r="EW2976" s="69"/>
      <c r="EX2976" s="69"/>
      <c r="EY2976" s="69"/>
      <c r="EZ2976" s="69"/>
      <c r="FA2976" s="69"/>
      <c r="FB2976" s="69"/>
      <c r="FC2976" s="69"/>
      <c r="FD2976" s="69"/>
      <c r="FE2976" s="69"/>
      <c r="FF2976" s="69"/>
      <c r="FG2976" s="69"/>
      <c r="FH2976" s="69"/>
      <c r="FI2976" s="69"/>
      <c r="FJ2976" s="69"/>
      <c r="FK2976" s="69"/>
      <c r="FL2976" s="69"/>
      <c r="FM2976" s="69"/>
      <c r="FN2976" s="69"/>
      <c r="FO2976" s="69"/>
      <c r="FP2976" s="69"/>
      <c r="FQ2976" s="69"/>
      <c r="FR2976" s="69"/>
      <c r="FS2976" s="69"/>
      <c r="FT2976" s="69"/>
      <c r="FU2976" s="69"/>
      <c r="FV2976" s="69"/>
      <c r="FW2976" s="69"/>
      <c r="FX2976" s="69"/>
      <c r="FY2976" s="69"/>
      <c r="FZ2976" s="69"/>
      <c r="GA2976" s="69"/>
      <c r="GB2976" s="69"/>
      <c r="GC2976" s="69"/>
      <c r="GD2976" s="69"/>
      <c r="GE2976" s="69"/>
      <c r="GF2976" s="69"/>
      <c r="GG2976" s="69"/>
      <c r="GH2976" s="69"/>
      <c r="GI2976" s="69"/>
      <c r="GJ2976" s="69"/>
      <c r="GK2976" s="69"/>
      <c r="GL2976" s="69"/>
      <c r="GM2976" s="69"/>
      <c r="GN2976" s="69"/>
      <c r="GO2976" s="69"/>
      <c r="GP2976" s="69"/>
      <c r="GQ2976" s="69"/>
      <c r="GR2976" s="69"/>
      <c r="GS2976" s="69"/>
      <c r="GT2976" s="69"/>
      <c r="GU2976" s="69"/>
      <c r="GV2976" s="69"/>
      <c r="GW2976" s="69"/>
      <c r="GX2976" s="69"/>
      <c r="GY2976" s="69"/>
      <c r="GZ2976" s="69"/>
      <c r="HA2976" s="69"/>
      <c r="HB2976" s="69"/>
      <c r="HC2976" s="69"/>
      <c r="HD2976" s="69"/>
      <c r="HE2976" s="69"/>
      <c r="HF2976" s="69"/>
      <c r="HG2976" s="69"/>
      <c r="HH2976" s="69"/>
      <c r="HI2976" s="69"/>
      <c r="HJ2976" s="69"/>
      <c r="HK2976" s="69"/>
      <c r="HL2976" s="69"/>
      <c r="HM2976" s="69"/>
      <c r="HN2976" s="69"/>
      <c r="HO2976" s="69"/>
      <c r="HP2976" s="69"/>
      <c r="HQ2976" s="69"/>
      <c r="HR2976" s="69"/>
      <c r="HS2976" s="69"/>
      <c r="HT2976" s="69"/>
      <c r="HU2976" s="69"/>
      <c r="HV2976" s="69"/>
      <c r="HW2976" s="69"/>
      <c r="HX2976" s="69"/>
      <c r="HY2976" s="69"/>
      <c r="HZ2976" s="69"/>
      <c r="IA2976" s="69"/>
      <c r="IB2976" s="69"/>
      <c r="IC2976" s="69"/>
      <c r="ID2976" s="69"/>
      <c r="IE2976" s="69"/>
      <c r="IF2976" s="69"/>
      <c r="IG2976" s="69"/>
      <c r="IH2976" s="69"/>
      <c r="II2976" s="69"/>
      <c r="IJ2976" s="69"/>
      <c r="IK2976" s="69"/>
      <c r="IL2976" s="69"/>
      <c r="IM2976" s="69"/>
      <c r="IN2976" s="69"/>
    </row>
    <row r="2977" spans="1:248" s="70" customFormat="1" ht="47.1" customHeight="1" x14ac:dyDescent="0.2">
      <c r="A2977" s="25" t="s">
        <v>1934</v>
      </c>
      <c r="B2977" s="83">
        <v>52640</v>
      </c>
      <c r="C2977" s="27" t="s">
        <v>1436</v>
      </c>
      <c r="D2977" s="319">
        <v>7000</v>
      </c>
      <c r="E2977" s="69"/>
      <c r="F2977" s="69"/>
      <c r="G2977" s="69"/>
      <c r="H2977" s="69"/>
      <c r="I2977" s="69"/>
      <c r="J2977" s="69"/>
      <c r="N2977" s="69"/>
      <c r="O2977" s="69"/>
      <c r="P2977" s="69"/>
      <c r="Q2977" s="69"/>
      <c r="R2977" s="69"/>
      <c r="S2977" s="69"/>
      <c r="T2977" s="69"/>
      <c r="U2977" s="69"/>
      <c r="V2977" s="69"/>
      <c r="W2977" s="69"/>
      <c r="X2977" s="69"/>
      <c r="Y2977" s="69"/>
      <c r="Z2977" s="69"/>
      <c r="AA2977" s="69"/>
      <c r="AB2977" s="69"/>
      <c r="AC2977" s="69"/>
      <c r="AD2977" s="69"/>
      <c r="AE2977" s="69"/>
      <c r="AF2977" s="69"/>
      <c r="AG2977" s="69"/>
      <c r="AH2977" s="69"/>
      <c r="AI2977" s="69"/>
      <c r="AJ2977" s="69"/>
      <c r="AK2977" s="69"/>
      <c r="AL2977" s="69"/>
      <c r="AM2977" s="69"/>
      <c r="AN2977" s="69"/>
      <c r="AO2977" s="69"/>
      <c r="AP2977" s="69"/>
      <c r="AQ2977" s="69"/>
      <c r="AR2977" s="69"/>
      <c r="AS2977" s="69"/>
      <c r="AT2977" s="69"/>
      <c r="AU2977" s="69"/>
      <c r="AV2977" s="69"/>
      <c r="AW2977" s="69"/>
      <c r="AX2977" s="69"/>
      <c r="AY2977" s="69"/>
      <c r="AZ2977" s="69"/>
      <c r="BA2977" s="69"/>
      <c r="BB2977" s="69"/>
      <c r="BC2977" s="69"/>
      <c r="BD2977" s="69"/>
      <c r="BE2977" s="69"/>
      <c r="BF2977" s="69"/>
      <c r="BG2977" s="69"/>
      <c r="BH2977" s="69"/>
      <c r="BI2977" s="69"/>
      <c r="BJ2977" s="69"/>
      <c r="BK2977" s="69"/>
      <c r="BL2977" s="69"/>
      <c r="BM2977" s="69"/>
      <c r="BN2977" s="69"/>
      <c r="BO2977" s="69"/>
      <c r="BP2977" s="69"/>
      <c r="BQ2977" s="69"/>
      <c r="BR2977" s="69"/>
      <c r="BS2977" s="69"/>
      <c r="BT2977" s="69"/>
      <c r="BU2977" s="69"/>
      <c r="BV2977" s="69"/>
      <c r="BW2977" s="69"/>
      <c r="BX2977" s="69"/>
      <c r="BY2977" s="69"/>
      <c r="BZ2977" s="69"/>
      <c r="CA2977" s="69"/>
      <c r="CB2977" s="69"/>
      <c r="CC2977" s="69"/>
      <c r="CD2977" s="69"/>
      <c r="CE2977" s="69"/>
      <c r="CF2977" s="69"/>
      <c r="CG2977" s="69"/>
      <c r="CH2977" s="69"/>
      <c r="CI2977" s="69"/>
      <c r="CJ2977" s="69"/>
      <c r="CK2977" s="69"/>
      <c r="CL2977" s="69"/>
      <c r="CM2977" s="69"/>
      <c r="CN2977" s="69"/>
      <c r="CO2977" s="69"/>
      <c r="CP2977" s="69"/>
      <c r="CQ2977" s="69"/>
      <c r="CR2977" s="69"/>
      <c r="CS2977" s="69"/>
      <c r="CT2977" s="69"/>
      <c r="CU2977" s="69"/>
      <c r="CV2977" s="69"/>
      <c r="CW2977" s="69"/>
      <c r="CX2977" s="69"/>
      <c r="CY2977" s="69"/>
      <c r="CZ2977" s="69"/>
      <c r="DA2977" s="69"/>
      <c r="DB2977" s="69"/>
      <c r="DC2977" s="69"/>
      <c r="DD2977" s="69"/>
      <c r="DE2977" s="69"/>
      <c r="DF2977" s="69"/>
      <c r="DG2977" s="69"/>
      <c r="DH2977" s="69"/>
      <c r="DI2977" s="69"/>
      <c r="DJ2977" s="69"/>
      <c r="DK2977" s="69"/>
      <c r="DL2977" s="69"/>
      <c r="DM2977" s="69"/>
      <c r="DN2977" s="69"/>
      <c r="DO2977" s="69"/>
      <c r="DP2977" s="69"/>
      <c r="DQ2977" s="69"/>
      <c r="DR2977" s="69"/>
      <c r="DS2977" s="69"/>
      <c r="DT2977" s="69"/>
      <c r="DU2977" s="69"/>
      <c r="DV2977" s="69"/>
      <c r="DW2977" s="69"/>
      <c r="DX2977" s="69"/>
      <c r="DY2977" s="69"/>
      <c r="DZ2977" s="69"/>
      <c r="EA2977" s="69"/>
      <c r="EB2977" s="69"/>
      <c r="EC2977" s="69"/>
      <c r="ED2977" s="69"/>
      <c r="EE2977" s="69"/>
      <c r="EF2977" s="69"/>
      <c r="EG2977" s="69"/>
      <c r="EH2977" s="69"/>
      <c r="EI2977" s="69"/>
      <c r="EJ2977" s="69"/>
      <c r="EK2977" s="69"/>
      <c r="EL2977" s="69"/>
      <c r="EM2977" s="69"/>
      <c r="EN2977" s="69"/>
      <c r="EO2977" s="69"/>
      <c r="EP2977" s="69"/>
      <c r="EQ2977" s="69"/>
      <c r="ER2977" s="69"/>
      <c r="ES2977" s="69"/>
      <c r="ET2977" s="69"/>
      <c r="EU2977" s="69"/>
      <c r="EV2977" s="69"/>
      <c r="EW2977" s="69"/>
      <c r="EX2977" s="69"/>
      <c r="EY2977" s="69"/>
      <c r="EZ2977" s="69"/>
      <c r="FA2977" s="69"/>
      <c r="FB2977" s="69"/>
      <c r="FC2977" s="69"/>
      <c r="FD2977" s="69"/>
      <c r="FE2977" s="69"/>
      <c r="FF2977" s="69"/>
      <c r="FG2977" s="69"/>
      <c r="FH2977" s="69"/>
      <c r="FI2977" s="69"/>
      <c r="FJ2977" s="69"/>
      <c r="FK2977" s="69"/>
      <c r="FL2977" s="69"/>
      <c r="FM2977" s="69"/>
      <c r="FN2977" s="69"/>
      <c r="FO2977" s="69"/>
      <c r="FP2977" s="69"/>
      <c r="FQ2977" s="69"/>
      <c r="FR2977" s="69"/>
      <c r="FS2977" s="69"/>
      <c r="FT2977" s="69"/>
      <c r="FU2977" s="69"/>
      <c r="FV2977" s="69"/>
      <c r="FW2977" s="69"/>
      <c r="FX2977" s="69"/>
      <c r="FY2977" s="69"/>
      <c r="FZ2977" s="69"/>
      <c r="GA2977" s="69"/>
      <c r="GB2977" s="69"/>
      <c r="GC2977" s="69"/>
      <c r="GD2977" s="69"/>
      <c r="GE2977" s="69"/>
      <c r="GF2977" s="69"/>
      <c r="GG2977" s="69"/>
      <c r="GH2977" s="69"/>
      <c r="GI2977" s="69"/>
      <c r="GJ2977" s="69"/>
      <c r="GK2977" s="69"/>
      <c r="GL2977" s="69"/>
      <c r="GM2977" s="69"/>
      <c r="GN2977" s="69"/>
      <c r="GO2977" s="69"/>
      <c r="GP2977" s="69"/>
      <c r="GQ2977" s="69"/>
      <c r="GR2977" s="69"/>
      <c r="GS2977" s="69"/>
      <c r="GT2977" s="69"/>
      <c r="GU2977" s="69"/>
      <c r="GV2977" s="69"/>
      <c r="GW2977" s="69"/>
      <c r="GX2977" s="69"/>
      <c r="GY2977" s="69"/>
      <c r="GZ2977" s="69"/>
      <c r="HA2977" s="69"/>
      <c r="HB2977" s="69"/>
      <c r="HC2977" s="69"/>
      <c r="HD2977" s="69"/>
      <c r="HE2977" s="69"/>
      <c r="HF2977" s="69"/>
      <c r="HG2977" s="69"/>
      <c r="HH2977" s="69"/>
      <c r="HI2977" s="69"/>
      <c r="HJ2977" s="69"/>
      <c r="HK2977" s="69"/>
      <c r="HL2977" s="69"/>
      <c r="HM2977" s="69"/>
      <c r="HN2977" s="69"/>
      <c r="HO2977" s="69"/>
      <c r="HP2977" s="69"/>
      <c r="HQ2977" s="69"/>
      <c r="HR2977" s="69"/>
      <c r="HS2977" s="69"/>
      <c r="HT2977" s="69"/>
      <c r="HU2977" s="69"/>
      <c r="HV2977" s="69"/>
      <c r="HW2977" s="69"/>
      <c r="HX2977" s="69"/>
      <c r="HY2977" s="69"/>
      <c r="HZ2977" s="69"/>
      <c r="IA2977" s="69"/>
      <c r="IB2977" s="69"/>
      <c r="IC2977" s="69"/>
      <c r="ID2977" s="69"/>
      <c r="IE2977" s="69"/>
      <c r="IF2977" s="69"/>
      <c r="IG2977" s="69"/>
      <c r="IH2977" s="69"/>
      <c r="II2977" s="69"/>
      <c r="IJ2977" s="69"/>
      <c r="IK2977" s="69"/>
      <c r="IL2977" s="69"/>
      <c r="IM2977" s="69"/>
      <c r="IN2977" s="69"/>
    </row>
    <row r="2978" spans="1:248" s="70" customFormat="1" ht="32.1" customHeight="1" x14ac:dyDescent="0.2">
      <c r="A2978" s="25" t="s">
        <v>1935</v>
      </c>
      <c r="B2978" s="83">
        <v>52641</v>
      </c>
      <c r="C2978" s="27" t="s">
        <v>1437</v>
      </c>
      <c r="D2978" s="319">
        <v>7000</v>
      </c>
      <c r="E2978" s="69"/>
      <c r="F2978" s="69"/>
      <c r="G2978" s="69"/>
      <c r="H2978" s="69"/>
      <c r="I2978" s="69"/>
      <c r="J2978" s="69"/>
      <c r="N2978" s="69"/>
      <c r="O2978" s="69"/>
      <c r="P2978" s="69"/>
      <c r="Q2978" s="69"/>
      <c r="R2978" s="69"/>
      <c r="S2978" s="69"/>
      <c r="T2978" s="69"/>
      <c r="U2978" s="69"/>
      <c r="V2978" s="69"/>
      <c r="W2978" s="69"/>
      <c r="X2978" s="69"/>
      <c r="Y2978" s="69"/>
      <c r="Z2978" s="69"/>
      <c r="AA2978" s="69"/>
      <c r="AB2978" s="69"/>
      <c r="AC2978" s="69"/>
      <c r="AD2978" s="69"/>
      <c r="AE2978" s="69"/>
      <c r="AF2978" s="69"/>
      <c r="AG2978" s="69"/>
      <c r="AH2978" s="69"/>
      <c r="AI2978" s="69"/>
      <c r="AJ2978" s="69"/>
      <c r="AK2978" s="69"/>
      <c r="AL2978" s="69"/>
      <c r="AM2978" s="69"/>
      <c r="AN2978" s="69"/>
      <c r="AO2978" s="69"/>
      <c r="AP2978" s="69"/>
      <c r="AQ2978" s="69"/>
      <c r="AR2978" s="69"/>
      <c r="AS2978" s="69"/>
      <c r="AT2978" s="69"/>
      <c r="AU2978" s="69"/>
      <c r="AV2978" s="69"/>
      <c r="AW2978" s="69"/>
      <c r="AX2978" s="69"/>
      <c r="AY2978" s="69"/>
      <c r="AZ2978" s="69"/>
      <c r="BA2978" s="69"/>
      <c r="BB2978" s="69"/>
      <c r="BC2978" s="69"/>
      <c r="BD2978" s="69"/>
      <c r="BE2978" s="69"/>
      <c r="BF2978" s="69"/>
      <c r="BG2978" s="69"/>
      <c r="BH2978" s="69"/>
      <c r="BI2978" s="69"/>
      <c r="BJ2978" s="69"/>
      <c r="BK2978" s="69"/>
      <c r="BL2978" s="69"/>
      <c r="BM2978" s="69"/>
      <c r="BN2978" s="69"/>
      <c r="BO2978" s="69"/>
      <c r="BP2978" s="69"/>
      <c r="BQ2978" s="69"/>
      <c r="BR2978" s="69"/>
      <c r="BS2978" s="69"/>
      <c r="BT2978" s="69"/>
      <c r="BU2978" s="69"/>
      <c r="BV2978" s="69"/>
      <c r="BW2978" s="69"/>
      <c r="BX2978" s="69"/>
      <c r="BY2978" s="69"/>
      <c r="BZ2978" s="69"/>
      <c r="CA2978" s="69"/>
      <c r="CB2978" s="69"/>
      <c r="CC2978" s="69"/>
      <c r="CD2978" s="69"/>
      <c r="CE2978" s="69"/>
      <c r="CF2978" s="69"/>
      <c r="CG2978" s="69"/>
      <c r="CH2978" s="69"/>
      <c r="CI2978" s="69"/>
      <c r="CJ2978" s="69"/>
      <c r="CK2978" s="69"/>
      <c r="CL2978" s="69"/>
      <c r="CM2978" s="69"/>
      <c r="CN2978" s="69"/>
      <c r="CO2978" s="69"/>
      <c r="CP2978" s="69"/>
      <c r="CQ2978" s="69"/>
      <c r="CR2978" s="69"/>
      <c r="CS2978" s="69"/>
      <c r="CT2978" s="69"/>
      <c r="CU2978" s="69"/>
      <c r="CV2978" s="69"/>
      <c r="CW2978" s="69"/>
      <c r="CX2978" s="69"/>
      <c r="CY2978" s="69"/>
      <c r="CZ2978" s="69"/>
      <c r="DA2978" s="69"/>
      <c r="DB2978" s="69"/>
      <c r="DC2978" s="69"/>
      <c r="DD2978" s="69"/>
      <c r="DE2978" s="69"/>
      <c r="DF2978" s="69"/>
      <c r="DG2978" s="69"/>
      <c r="DH2978" s="69"/>
      <c r="DI2978" s="69"/>
      <c r="DJ2978" s="69"/>
      <c r="DK2978" s="69"/>
      <c r="DL2978" s="69"/>
      <c r="DM2978" s="69"/>
      <c r="DN2978" s="69"/>
      <c r="DO2978" s="69"/>
      <c r="DP2978" s="69"/>
      <c r="DQ2978" s="69"/>
      <c r="DR2978" s="69"/>
      <c r="DS2978" s="69"/>
      <c r="DT2978" s="69"/>
      <c r="DU2978" s="69"/>
      <c r="DV2978" s="69"/>
      <c r="DW2978" s="69"/>
      <c r="DX2978" s="69"/>
      <c r="DY2978" s="69"/>
      <c r="DZ2978" s="69"/>
      <c r="EA2978" s="69"/>
      <c r="EB2978" s="69"/>
      <c r="EC2978" s="69"/>
      <c r="ED2978" s="69"/>
      <c r="EE2978" s="69"/>
      <c r="EF2978" s="69"/>
      <c r="EG2978" s="69"/>
      <c r="EH2978" s="69"/>
      <c r="EI2978" s="69"/>
      <c r="EJ2978" s="69"/>
      <c r="EK2978" s="69"/>
      <c r="EL2978" s="69"/>
      <c r="EM2978" s="69"/>
      <c r="EN2978" s="69"/>
      <c r="EO2978" s="69"/>
      <c r="EP2978" s="69"/>
      <c r="EQ2978" s="69"/>
      <c r="ER2978" s="69"/>
      <c r="ES2978" s="69"/>
      <c r="ET2978" s="69"/>
      <c r="EU2978" s="69"/>
      <c r="EV2978" s="69"/>
      <c r="EW2978" s="69"/>
      <c r="EX2978" s="69"/>
      <c r="EY2978" s="69"/>
      <c r="EZ2978" s="69"/>
      <c r="FA2978" s="69"/>
      <c r="FB2978" s="69"/>
      <c r="FC2978" s="69"/>
      <c r="FD2978" s="69"/>
      <c r="FE2978" s="69"/>
      <c r="FF2978" s="69"/>
      <c r="FG2978" s="69"/>
      <c r="FH2978" s="69"/>
      <c r="FI2978" s="69"/>
      <c r="FJ2978" s="69"/>
      <c r="FK2978" s="69"/>
      <c r="FL2978" s="69"/>
      <c r="FM2978" s="69"/>
      <c r="FN2978" s="69"/>
      <c r="FO2978" s="69"/>
      <c r="FP2978" s="69"/>
      <c r="FQ2978" s="69"/>
      <c r="FR2978" s="69"/>
      <c r="FS2978" s="69"/>
      <c r="FT2978" s="69"/>
      <c r="FU2978" s="69"/>
      <c r="FV2978" s="69"/>
      <c r="FW2978" s="69"/>
      <c r="FX2978" s="69"/>
      <c r="FY2978" s="69"/>
      <c r="FZ2978" s="69"/>
      <c r="GA2978" s="69"/>
      <c r="GB2978" s="69"/>
      <c r="GC2978" s="69"/>
      <c r="GD2978" s="69"/>
      <c r="GE2978" s="69"/>
      <c r="GF2978" s="69"/>
      <c r="GG2978" s="69"/>
      <c r="GH2978" s="69"/>
      <c r="GI2978" s="69"/>
      <c r="GJ2978" s="69"/>
      <c r="GK2978" s="69"/>
      <c r="GL2978" s="69"/>
      <c r="GM2978" s="69"/>
      <c r="GN2978" s="69"/>
      <c r="GO2978" s="69"/>
      <c r="GP2978" s="69"/>
      <c r="GQ2978" s="69"/>
      <c r="GR2978" s="69"/>
      <c r="GS2978" s="69"/>
      <c r="GT2978" s="69"/>
      <c r="GU2978" s="69"/>
      <c r="GV2978" s="69"/>
      <c r="GW2978" s="69"/>
      <c r="GX2978" s="69"/>
      <c r="GY2978" s="69"/>
      <c r="GZ2978" s="69"/>
      <c r="HA2978" s="69"/>
      <c r="HB2978" s="69"/>
      <c r="HC2978" s="69"/>
      <c r="HD2978" s="69"/>
      <c r="HE2978" s="69"/>
      <c r="HF2978" s="69"/>
      <c r="HG2978" s="69"/>
      <c r="HH2978" s="69"/>
      <c r="HI2978" s="69"/>
      <c r="HJ2978" s="69"/>
      <c r="HK2978" s="69"/>
      <c r="HL2978" s="69"/>
      <c r="HM2978" s="69"/>
      <c r="HN2978" s="69"/>
      <c r="HO2978" s="69"/>
      <c r="HP2978" s="69"/>
      <c r="HQ2978" s="69"/>
      <c r="HR2978" s="69"/>
      <c r="HS2978" s="69"/>
      <c r="HT2978" s="69"/>
      <c r="HU2978" s="69"/>
      <c r="HV2978" s="69"/>
      <c r="HW2978" s="69"/>
      <c r="HX2978" s="69"/>
      <c r="HY2978" s="69"/>
      <c r="HZ2978" s="69"/>
      <c r="IA2978" s="69"/>
      <c r="IB2978" s="69"/>
      <c r="IC2978" s="69"/>
      <c r="ID2978" s="69"/>
      <c r="IE2978" s="69"/>
      <c r="IF2978" s="69"/>
      <c r="IG2978" s="69"/>
      <c r="IH2978" s="69"/>
      <c r="II2978" s="69"/>
      <c r="IJ2978" s="69"/>
      <c r="IK2978" s="69"/>
      <c r="IL2978" s="69"/>
      <c r="IM2978" s="69"/>
      <c r="IN2978" s="69"/>
    </row>
    <row r="2979" spans="1:248" s="70" customFormat="1" ht="32.1" customHeight="1" x14ac:dyDescent="0.2">
      <c r="A2979" s="25" t="s">
        <v>1936</v>
      </c>
      <c r="B2979" s="83">
        <v>52642</v>
      </c>
      <c r="C2979" s="11" t="s">
        <v>1937</v>
      </c>
      <c r="D2979" s="319">
        <v>7000</v>
      </c>
      <c r="E2979" s="69"/>
      <c r="F2979" s="69"/>
      <c r="G2979" s="69"/>
      <c r="H2979" s="69"/>
      <c r="I2979" s="69"/>
      <c r="J2979" s="69"/>
      <c r="N2979" s="69"/>
      <c r="O2979" s="69"/>
      <c r="P2979" s="69"/>
      <c r="Q2979" s="69"/>
      <c r="R2979" s="69"/>
      <c r="S2979" s="69"/>
      <c r="T2979" s="69"/>
      <c r="U2979" s="69"/>
      <c r="V2979" s="69"/>
      <c r="W2979" s="69"/>
      <c r="X2979" s="69"/>
      <c r="Y2979" s="69"/>
      <c r="Z2979" s="69"/>
      <c r="AA2979" s="69"/>
      <c r="AB2979" s="69"/>
      <c r="AC2979" s="69"/>
      <c r="AD2979" s="69"/>
      <c r="AE2979" s="69"/>
      <c r="AF2979" s="69"/>
      <c r="AG2979" s="69"/>
      <c r="AH2979" s="69"/>
      <c r="AI2979" s="69"/>
      <c r="AJ2979" s="69"/>
      <c r="AK2979" s="69"/>
      <c r="AL2979" s="69"/>
      <c r="AM2979" s="69"/>
      <c r="AN2979" s="69"/>
      <c r="AO2979" s="69"/>
      <c r="AP2979" s="69"/>
      <c r="AQ2979" s="69"/>
      <c r="AR2979" s="69"/>
      <c r="AS2979" s="69"/>
      <c r="AT2979" s="69"/>
      <c r="AU2979" s="69"/>
      <c r="AV2979" s="69"/>
      <c r="AW2979" s="69"/>
      <c r="AX2979" s="69"/>
      <c r="AY2979" s="69"/>
      <c r="AZ2979" s="69"/>
      <c r="BA2979" s="69"/>
      <c r="BB2979" s="69"/>
      <c r="BC2979" s="69"/>
      <c r="BD2979" s="69"/>
      <c r="BE2979" s="69"/>
      <c r="BF2979" s="69"/>
      <c r="BG2979" s="69"/>
      <c r="BH2979" s="69"/>
      <c r="BI2979" s="69"/>
      <c r="BJ2979" s="69"/>
      <c r="BK2979" s="69"/>
      <c r="BL2979" s="69"/>
      <c r="BM2979" s="69"/>
      <c r="BN2979" s="69"/>
      <c r="BO2979" s="69"/>
      <c r="BP2979" s="69"/>
      <c r="BQ2979" s="69"/>
      <c r="BR2979" s="69"/>
      <c r="BS2979" s="69"/>
      <c r="BT2979" s="69"/>
      <c r="BU2979" s="69"/>
      <c r="BV2979" s="69"/>
      <c r="BW2979" s="69"/>
      <c r="BX2979" s="69"/>
      <c r="BY2979" s="69"/>
      <c r="BZ2979" s="69"/>
      <c r="CA2979" s="69"/>
      <c r="CB2979" s="69"/>
      <c r="CC2979" s="69"/>
      <c r="CD2979" s="69"/>
      <c r="CE2979" s="69"/>
      <c r="CF2979" s="69"/>
      <c r="CG2979" s="69"/>
      <c r="CH2979" s="69"/>
      <c r="CI2979" s="69"/>
      <c r="CJ2979" s="69"/>
      <c r="CK2979" s="69"/>
      <c r="CL2979" s="69"/>
      <c r="CM2979" s="69"/>
      <c r="CN2979" s="69"/>
      <c r="CO2979" s="69"/>
      <c r="CP2979" s="69"/>
      <c r="CQ2979" s="69"/>
      <c r="CR2979" s="69"/>
      <c r="CS2979" s="69"/>
      <c r="CT2979" s="69"/>
      <c r="CU2979" s="69"/>
      <c r="CV2979" s="69"/>
      <c r="CW2979" s="69"/>
      <c r="CX2979" s="69"/>
      <c r="CY2979" s="69"/>
      <c r="CZ2979" s="69"/>
      <c r="DA2979" s="69"/>
      <c r="DB2979" s="69"/>
      <c r="DC2979" s="69"/>
      <c r="DD2979" s="69"/>
      <c r="DE2979" s="69"/>
      <c r="DF2979" s="69"/>
      <c r="DG2979" s="69"/>
      <c r="DH2979" s="69"/>
      <c r="DI2979" s="69"/>
      <c r="DJ2979" s="69"/>
      <c r="DK2979" s="69"/>
      <c r="DL2979" s="69"/>
      <c r="DM2979" s="69"/>
      <c r="DN2979" s="69"/>
      <c r="DO2979" s="69"/>
      <c r="DP2979" s="69"/>
      <c r="DQ2979" s="69"/>
      <c r="DR2979" s="69"/>
      <c r="DS2979" s="69"/>
      <c r="DT2979" s="69"/>
      <c r="DU2979" s="69"/>
      <c r="DV2979" s="69"/>
      <c r="DW2979" s="69"/>
      <c r="DX2979" s="69"/>
      <c r="DY2979" s="69"/>
      <c r="DZ2979" s="69"/>
      <c r="EA2979" s="69"/>
      <c r="EB2979" s="69"/>
      <c r="EC2979" s="69"/>
      <c r="ED2979" s="69"/>
      <c r="EE2979" s="69"/>
      <c r="EF2979" s="69"/>
      <c r="EG2979" s="69"/>
      <c r="EH2979" s="69"/>
      <c r="EI2979" s="69"/>
      <c r="EJ2979" s="69"/>
      <c r="EK2979" s="69"/>
      <c r="EL2979" s="69"/>
      <c r="EM2979" s="69"/>
      <c r="EN2979" s="69"/>
      <c r="EO2979" s="69"/>
      <c r="EP2979" s="69"/>
      <c r="EQ2979" s="69"/>
      <c r="ER2979" s="69"/>
      <c r="ES2979" s="69"/>
      <c r="ET2979" s="69"/>
      <c r="EU2979" s="69"/>
      <c r="EV2979" s="69"/>
      <c r="EW2979" s="69"/>
      <c r="EX2979" s="69"/>
      <c r="EY2979" s="69"/>
      <c r="EZ2979" s="69"/>
      <c r="FA2979" s="69"/>
      <c r="FB2979" s="69"/>
      <c r="FC2979" s="69"/>
      <c r="FD2979" s="69"/>
      <c r="FE2979" s="69"/>
      <c r="FF2979" s="69"/>
      <c r="FG2979" s="69"/>
      <c r="FH2979" s="69"/>
      <c r="FI2979" s="69"/>
      <c r="FJ2979" s="69"/>
      <c r="FK2979" s="69"/>
      <c r="FL2979" s="69"/>
      <c r="FM2979" s="69"/>
      <c r="FN2979" s="69"/>
      <c r="FO2979" s="69"/>
      <c r="FP2979" s="69"/>
      <c r="FQ2979" s="69"/>
      <c r="FR2979" s="69"/>
      <c r="FS2979" s="69"/>
      <c r="FT2979" s="69"/>
      <c r="FU2979" s="69"/>
      <c r="FV2979" s="69"/>
      <c r="FW2979" s="69"/>
      <c r="FX2979" s="69"/>
      <c r="FY2979" s="69"/>
      <c r="FZ2979" s="69"/>
      <c r="GA2979" s="69"/>
      <c r="GB2979" s="69"/>
      <c r="GC2979" s="69"/>
      <c r="GD2979" s="69"/>
      <c r="GE2979" s="69"/>
      <c r="GF2979" s="69"/>
      <c r="GG2979" s="69"/>
      <c r="GH2979" s="69"/>
      <c r="GI2979" s="69"/>
      <c r="GJ2979" s="69"/>
      <c r="GK2979" s="69"/>
      <c r="GL2979" s="69"/>
      <c r="GM2979" s="69"/>
      <c r="GN2979" s="69"/>
      <c r="GO2979" s="69"/>
      <c r="GP2979" s="69"/>
      <c r="GQ2979" s="69"/>
      <c r="GR2979" s="69"/>
      <c r="GS2979" s="69"/>
      <c r="GT2979" s="69"/>
      <c r="GU2979" s="69"/>
      <c r="GV2979" s="69"/>
      <c r="GW2979" s="69"/>
      <c r="GX2979" s="69"/>
      <c r="GY2979" s="69"/>
      <c r="GZ2979" s="69"/>
      <c r="HA2979" s="69"/>
      <c r="HB2979" s="69"/>
      <c r="HC2979" s="69"/>
      <c r="HD2979" s="69"/>
      <c r="HE2979" s="69"/>
      <c r="HF2979" s="69"/>
      <c r="HG2979" s="69"/>
      <c r="HH2979" s="69"/>
      <c r="HI2979" s="69"/>
      <c r="HJ2979" s="69"/>
      <c r="HK2979" s="69"/>
      <c r="HL2979" s="69"/>
      <c r="HM2979" s="69"/>
      <c r="HN2979" s="69"/>
      <c r="HO2979" s="69"/>
      <c r="HP2979" s="69"/>
      <c r="HQ2979" s="69"/>
      <c r="HR2979" s="69"/>
      <c r="HS2979" s="69"/>
      <c r="HT2979" s="69"/>
      <c r="HU2979" s="69"/>
      <c r="HV2979" s="69"/>
      <c r="HW2979" s="69"/>
      <c r="HX2979" s="69"/>
      <c r="HY2979" s="69"/>
      <c r="HZ2979" s="69"/>
      <c r="IA2979" s="69"/>
      <c r="IB2979" s="69"/>
      <c r="IC2979" s="69"/>
      <c r="ID2979" s="69"/>
      <c r="IE2979" s="69"/>
      <c r="IF2979" s="69"/>
      <c r="IG2979" s="69"/>
      <c r="IH2979" s="69"/>
      <c r="II2979" s="69"/>
      <c r="IJ2979" s="69"/>
      <c r="IK2979" s="69"/>
      <c r="IL2979" s="69"/>
      <c r="IM2979" s="69"/>
      <c r="IN2979" s="69"/>
    </row>
    <row r="2980" spans="1:248" s="70" customFormat="1" ht="15.95" customHeight="1" x14ac:dyDescent="0.2">
      <c r="A2980" s="25" t="s">
        <v>1938</v>
      </c>
      <c r="B2980" s="83">
        <v>52643</v>
      </c>
      <c r="C2980" s="27" t="s">
        <v>1939</v>
      </c>
      <c r="D2980" s="319">
        <v>5810</v>
      </c>
      <c r="E2980" s="69"/>
      <c r="F2980" s="69"/>
      <c r="G2980" s="69"/>
      <c r="H2980" s="69"/>
      <c r="I2980" s="69"/>
      <c r="J2980" s="69"/>
      <c r="N2980" s="69"/>
      <c r="O2980" s="69"/>
      <c r="P2980" s="69"/>
      <c r="Q2980" s="69"/>
      <c r="R2980" s="69"/>
      <c r="S2980" s="69"/>
      <c r="T2980" s="69"/>
      <c r="U2980" s="69"/>
      <c r="V2980" s="69"/>
      <c r="W2980" s="69"/>
      <c r="X2980" s="69"/>
      <c r="Y2980" s="69"/>
      <c r="Z2980" s="69"/>
      <c r="AA2980" s="69"/>
      <c r="AB2980" s="69"/>
      <c r="AC2980" s="69"/>
      <c r="AD2980" s="69"/>
      <c r="AE2980" s="69"/>
      <c r="AF2980" s="69"/>
      <c r="AG2980" s="69"/>
      <c r="AH2980" s="69"/>
      <c r="AI2980" s="69"/>
      <c r="AJ2980" s="69"/>
      <c r="AK2980" s="69"/>
      <c r="AL2980" s="69"/>
      <c r="AM2980" s="69"/>
      <c r="AN2980" s="69"/>
      <c r="AO2980" s="69"/>
      <c r="AP2980" s="69"/>
      <c r="AQ2980" s="69"/>
      <c r="AR2980" s="69"/>
      <c r="AS2980" s="69"/>
      <c r="AT2980" s="69"/>
      <c r="AU2980" s="69"/>
      <c r="AV2980" s="69"/>
      <c r="AW2980" s="69"/>
      <c r="AX2980" s="69"/>
      <c r="AY2980" s="69"/>
      <c r="AZ2980" s="69"/>
      <c r="BA2980" s="69"/>
      <c r="BB2980" s="69"/>
      <c r="BC2980" s="69"/>
      <c r="BD2980" s="69"/>
      <c r="BE2980" s="69"/>
      <c r="BF2980" s="69"/>
      <c r="BG2980" s="69"/>
      <c r="BH2980" s="69"/>
      <c r="BI2980" s="69"/>
      <c r="BJ2980" s="69"/>
      <c r="BK2980" s="69"/>
      <c r="BL2980" s="69"/>
      <c r="BM2980" s="69"/>
      <c r="BN2980" s="69"/>
      <c r="BO2980" s="69"/>
      <c r="BP2980" s="69"/>
      <c r="BQ2980" s="69"/>
      <c r="BR2980" s="69"/>
      <c r="BS2980" s="69"/>
      <c r="BT2980" s="69"/>
      <c r="BU2980" s="69"/>
      <c r="BV2980" s="69"/>
      <c r="BW2980" s="69"/>
      <c r="BX2980" s="69"/>
      <c r="BY2980" s="69"/>
      <c r="BZ2980" s="69"/>
      <c r="CA2980" s="69"/>
      <c r="CB2980" s="69"/>
      <c r="CC2980" s="69"/>
      <c r="CD2980" s="69"/>
      <c r="CE2980" s="69"/>
      <c r="CF2980" s="69"/>
      <c r="CG2980" s="69"/>
      <c r="CH2980" s="69"/>
      <c r="CI2980" s="69"/>
      <c r="CJ2980" s="69"/>
      <c r="CK2980" s="69"/>
      <c r="CL2980" s="69"/>
      <c r="CM2980" s="69"/>
      <c r="CN2980" s="69"/>
      <c r="CO2980" s="69"/>
      <c r="CP2980" s="69"/>
      <c r="CQ2980" s="69"/>
      <c r="CR2980" s="69"/>
      <c r="CS2980" s="69"/>
      <c r="CT2980" s="69"/>
      <c r="CU2980" s="69"/>
      <c r="CV2980" s="69"/>
      <c r="CW2980" s="69"/>
      <c r="CX2980" s="69"/>
      <c r="CY2980" s="69"/>
      <c r="CZ2980" s="69"/>
      <c r="DA2980" s="69"/>
      <c r="DB2980" s="69"/>
      <c r="DC2980" s="69"/>
      <c r="DD2980" s="69"/>
      <c r="DE2980" s="69"/>
      <c r="DF2980" s="69"/>
      <c r="DG2980" s="69"/>
      <c r="DH2980" s="69"/>
      <c r="DI2980" s="69"/>
      <c r="DJ2980" s="69"/>
      <c r="DK2980" s="69"/>
      <c r="DL2980" s="69"/>
      <c r="DM2980" s="69"/>
      <c r="DN2980" s="69"/>
      <c r="DO2980" s="69"/>
      <c r="DP2980" s="69"/>
      <c r="DQ2980" s="69"/>
      <c r="DR2980" s="69"/>
      <c r="DS2980" s="69"/>
      <c r="DT2980" s="69"/>
      <c r="DU2980" s="69"/>
      <c r="DV2980" s="69"/>
      <c r="DW2980" s="69"/>
      <c r="DX2980" s="69"/>
      <c r="DY2980" s="69"/>
      <c r="DZ2980" s="69"/>
      <c r="EA2980" s="69"/>
      <c r="EB2980" s="69"/>
      <c r="EC2980" s="69"/>
      <c r="ED2980" s="69"/>
      <c r="EE2980" s="69"/>
      <c r="EF2980" s="69"/>
      <c r="EG2980" s="69"/>
      <c r="EH2980" s="69"/>
      <c r="EI2980" s="69"/>
      <c r="EJ2980" s="69"/>
      <c r="EK2980" s="69"/>
      <c r="EL2980" s="69"/>
      <c r="EM2980" s="69"/>
      <c r="EN2980" s="69"/>
      <c r="EO2980" s="69"/>
      <c r="EP2980" s="69"/>
      <c r="EQ2980" s="69"/>
      <c r="ER2980" s="69"/>
      <c r="ES2980" s="69"/>
      <c r="ET2980" s="69"/>
      <c r="EU2980" s="69"/>
      <c r="EV2980" s="69"/>
      <c r="EW2980" s="69"/>
      <c r="EX2980" s="69"/>
      <c r="EY2980" s="69"/>
      <c r="EZ2980" s="69"/>
      <c r="FA2980" s="69"/>
      <c r="FB2980" s="69"/>
      <c r="FC2980" s="69"/>
      <c r="FD2980" s="69"/>
      <c r="FE2980" s="69"/>
      <c r="FF2980" s="69"/>
      <c r="FG2980" s="69"/>
      <c r="FH2980" s="69"/>
      <c r="FI2980" s="69"/>
      <c r="FJ2980" s="69"/>
      <c r="FK2980" s="69"/>
      <c r="FL2980" s="69"/>
      <c r="FM2980" s="69"/>
      <c r="FN2980" s="69"/>
      <c r="FO2980" s="69"/>
      <c r="FP2980" s="69"/>
      <c r="FQ2980" s="69"/>
      <c r="FR2980" s="69"/>
      <c r="FS2980" s="69"/>
      <c r="FT2980" s="69"/>
      <c r="FU2980" s="69"/>
      <c r="FV2980" s="69"/>
      <c r="FW2980" s="69"/>
      <c r="FX2980" s="69"/>
      <c r="FY2980" s="69"/>
      <c r="FZ2980" s="69"/>
      <c r="GA2980" s="69"/>
      <c r="GB2980" s="69"/>
      <c r="GC2980" s="69"/>
      <c r="GD2980" s="69"/>
      <c r="GE2980" s="69"/>
      <c r="GF2980" s="69"/>
      <c r="GG2980" s="69"/>
      <c r="GH2980" s="69"/>
      <c r="GI2980" s="69"/>
      <c r="GJ2980" s="69"/>
      <c r="GK2980" s="69"/>
      <c r="GL2980" s="69"/>
      <c r="GM2980" s="69"/>
      <c r="GN2980" s="69"/>
      <c r="GO2980" s="69"/>
      <c r="GP2980" s="69"/>
      <c r="GQ2980" s="69"/>
      <c r="GR2980" s="69"/>
      <c r="GS2980" s="69"/>
      <c r="GT2980" s="69"/>
      <c r="GU2980" s="69"/>
      <c r="GV2980" s="69"/>
      <c r="GW2980" s="69"/>
      <c r="GX2980" s="69"/>
      <c r="GY2980" s="69"/>
      <c r="GZ2980" s="69"/>
      <c r="HA2980" s="69"/>
      <c r="HB2980" s="69"/>
      <c r="HC2980" s="69"/>
      <c r="HD2980" s="69"/>
      <c r="HE2980" s="69"/>
      <c r="HF2980" s="69"/>
      <c r="HG2980" s="69"/>
      <c r="HH2980" s="69"/>
      <c r="HI2980" s="69"/>
      <c r="HJ2980" s="69"/>
      <c r="HK2980" s="69"/>
      <c r="HL2980" s="69"/>
      <c r="HM2980" s="69"/>
      <c r="HN2980" s="69"/>
      <c r="HO2980" s="69"/>
      <c r="HP2980" s="69"/>
      <c r="HQ2980" s="69"/>
      <c r="HR2980" s="69"/>
      <c r="HS2980" s="69"/>
      <c r="HT2980" s="69"/>
      <c r="HU2980" s="69"/>
      <c r="HV2980" s="69"/>
      <c r="HW2980" s="69"/>
      <c r="HX2980" s="69"/>
      <c r="HY2980" s="69"/>
      <c r="HZ2980" s="69"/>
      <c r="IA2980" s="69"/>
      <c r="IB2980" s="69"/>
      <c r="IC2980" s="69"/>
      <c r="ID2980" s="69"/>
      <c r="IE2980" s="69"/>
      <c r="IF2980" s="69"/>
      <c r="IG2980" s="69"/>
      <c r="IH2980" s="69"/>
      <c r="II2980" s="69"/>
      <c r="IJ2980" s="69"/>
      <c r="IK2980" s="69"/>
      <c r="IL2980" s="69"/>
      <c r="IM2980" s="69"/>
      <c r="IN2980" s="69"/>
    </row>
    <row r="2981" spans="1:248" s="70" customFormat="1" ht="15.95" customHeight="1" x14ac:dyDescent="0.2">
      <c r="A2981" s="25"/>
      <c r="B2981" s="83"/>
      <c r="C2981" s="274" t="s">
        <v>1940</v>
      </c>
      <c r="D2981" s="319"/>
      <c r="E2981" s="69"/>
      <c r="F2981" s="69"/>
      <c r="G2981" s="69"/>
      <c r="H2981" s="69"/>
      <c r="I2981" s="69"/>
      <c r="J2981" s="69"/>
      <c r="N2981" s="69"/>
      <c r="O2981" s="69"/>
      <c r="P2981" s="69"/>
      <c r="Q2981" s="69"/>
      <c r="R2981" s="69"/>
      <c r="S2981" s="69"/>
      <c r="T2981" s="69"/>
      <c r="U2981" s="69"/>
      <c r="V2981" s="69"/>
      <c r="W2981" s="69"/>
      <c r="X2981" s="69"/>
      <c r="Y2981" s="69"/>
      <c r="Z2981" s="69"/>
      <c r="AA2981" s="69"/>
      <c r="AB2981" s="69"/>
      <c r="AC2981" s="69"/>
      <c r="AD2981" s="69"/>
      <c r="AE2981" s="69"/>
      <c r="AF2981" s="69"/>
      <c r="AG2981" s="69"/>
      <c r="AH2981" s="69"/>
      <c r="AI2981" s="69"/>
      <c r="AJ2981" s="69"/>
      <c r="AK2981" s="69"/>
      <c r="AL2981" s="69"/>
      <c r="AM2981" s="69"/>
      <c r="AN2981" s="69"/>
      <c r="AO2981" s="69"/>
      <c r="AP2981" s="69"/>
      <c r="AQ2981" s="69"/>
      <c r="AR2981" s="69"/>
      <c r="AS2981" s="69"/>
      <c r="AT2981" s="69"/>
      <c r="AU2981" s="69"/>
      <c r="AV2981" s="69"/>
      <c r="AW2981" s="69"/>
      <c r="AX2981" s="69"/>
      <c r="AY2981" s="69"/>
      <c r="AZ2981" s="69"/>
      <c r="BA2981" s="69"/>
      <c r="BB2981" s="69"/>
      <c r="BC2981" s="69"/>
      <c r="BD2981" s="69"/>
      <c r="BE2981" s="69"/>
      <c r="BF2981" s="69"/>
      <c r="BG2981" s="69"/>
      <c r="BH2981" s="69"/>
      <c r="BI2981" s="69"/>
      <c r="BJ2981" s="69"/>
      <c r="BK2981" s="69"/>
      <c r="BL2981" s="69"/>
      <c r="BM2981" s="69"/>
      <c r="BN2981" s="69"/>
      <c r="BO2981" s="69"/>
      <c r="BP2981" s="69"/>
      <c r="BQ2981" s="69"/>
      <c r="BR2981" s="69"/>
      <c r="BS2981" s="69"/>
      <c r="BT2981" s="69"/>
      <c r="BU2981" s="69"/>
      <c r="BV2981" s="69"/>
      <c r="BW2981" s="69"/>
      <c r="BX2981" s="69"/>
      <c r="BY2981" s="69"/>
      <c r="BZ2981" s="69"/>
      <c r="CA2981" s="69"/>
      <c r="CB2981" s="69"/>
      <c r="CC2981" s="69"/>
      <c r="CD2981" s="69"/>
      <c r="CE2981" s="69"/>
      <c r="CF2981" s="69"/>
      <c r="CG2981" s="69"/>
      <c r="CH2981" s="69"/>
      <c r="CI2981" s="69"/>
      <c r="CJ2981" s="69"/>
      <c r="CK2981" s="69"/>
      <c r="CL2981" s="69"/>
      <c r="CM2981" s="69"/>
      <c r="CN2981" s="69"/>
      <c r="CO2981" s="69"/>
      <c r="CP2981" s="69"/>
      <c r="CQ2981" s="69"/>
      <c r="CR2981" s="69"/>
      <c r="CS2981" s="69"/>
      <c r="CT2981" s="69"/>
      <c r="CU2981" s="69"/>
      <c r="CV2981" s="69"/>
      <c r="CW2981" s="69"/>
      <c r="CX2981" s="69"/>
      <c r="CY2981" s="69"/>
      <c r="CZ2981" s="69"/>
      <c r="DA2981" s="69"/>
      <c r="DB2981" s="69"/>
      <c r="DC2981" s="69"/>
      <c r="DD2981" s="69"/>
      <c r="DE2981" s="69"/>
      <c r="DF2981" s="69"/>
      <c r="DG2981" s="69"/>
      <c r="DH2981" s="69"/>
      <c r="DI2981" s="69"/>
      <c r="DJ2981" s="69"/>
      <c r="DK2981" s="69"/>
      <c r="DL2981" s="69"/>
      <c r="DM2981" s="69"/>
      <c r="DN2981" s="69"/>
      <c r="DO2981" s="69"/>
      <c r="DP2981" s="69"/>
      <c r="DQ2981" s="69"/>
      <c r="DR2981" s="69"/>
      <c r="DS2981" s="69"/>
      <c r="DT2981" s="69"/>
      <c r="DU2981" s="69"/>
      <c r="DV2981" s="69"/>
      <c r="DW2981" s="69"/>
      <c r="DX2981" s="69"/>
      <c r="DY2981" s="69"/>
      <c r="DZ2981" s="69"/>
      <c r="EA2981" s="69"/>
      <c r="EB2981" s="69"/>
      <c r="EC2981" s="69"/>
      <c r="ED2981" s="69"/>
      <c r="EE2981" s="69"/>
      <c r="EF2981" s="69"/>
      <c r="EG2981" s="69"/>
      <c r="EH2981" s="69"/>
      <c r="EI2981" s="69"/>
      <c r="EJ2981" s="69"/>
      <c r="EK2981" s="69"/>
      <c r="EL2981" s="69"/>
      <c r="EM2981" s="69"/>
      <c r="EN2981" s="69"/>
      <c r="EO2981" s="69"/>
      <c r="EP2981" s="69"/>
      <c r="EQ2981" s="69"/>
      <c r="ER2981" s="69"/>
      <c r="ES2981" s="69"/>
      <c r="ET2981" s="69"/>
      <c r="EU2981" s="69"/>
      <c r="EV2981" s="69"/>
      <c r="EW2981" s="69"/>
      <c r="EX2981" s="69"/>
      <c r="EY2981" s="69"/>
      <c r="EZ2981" s="69"/>
      <c r="FA2981" s="69"/>
      <c r="FB2981" s="69"/>
      <c r="FC2981" s="69"/>
      <c r="FD2981" s="69"/>
      <c r="FE2981" s="69"/>
      <c r="FF2981" s="69"/>
      <c r="FG2981" s="69"/>
      <c r="FH2981" s="69"/>
      <c r="FI2981" s="69"/>
      <c r="FJ2981" s="69"/>
      <c r="FK2981" s="69"/>
      <c r="FL2981" s="69"/>
      <c r="FM2981" s="69"/>
      <c r="FN2981" s="69"/>
      <c r="FO2981" s="69"/>
      <c r="FP2981" s="69"/>
      <c r="FQ2981" s="69"/>
      <c r="FR2981" s="69"/>
      <c r="FS2981" s="69"/>
      <c r="FT2981" s="69"/>
      <c r="FU2981" s="69"/>
      <c r="FV2981" s="69"/>
      <c r="FW2981" s="69"/>
      <c r="FX2981" s="69"/>
      <c r="FY2981" s="69"/>
      <c r="FZ2981" s="69"/>
      <c r="GA2981" s="69"/>
      <c r="GB2981" s="69"/>
      <c r="GC2981" s="69"/>
      <c r="GD2981" s="69"/>
      <c r="GE2981" s="69"/>
      <c r="GF2981" s="69"/>
      <c r="GG2981" s="69"/>
      <c r="GH2981" s="69"/>
      <c r="GI2981" s="69"/>
      <c r="GJ2981" s="69"/>
      <c r="GK2981" s="69"/>
      <c r="GL2981" s="69"/>
      <c r="GM2981" s="69"/>
      <c r="GN2981" s="69"/>
      <c r="GO2981" s="69"/>
      <c r="GP2981" s="69"/>
      <c r="GQ2981" s="69"/>
      <c r="GR2981" s="69"/>
      <c r="GS2981" s="69"/>
      <c r="GT2981" s="69"/>
      <c r="GU2981" s="69"/>
      <c r="GV2981" s="69"/>
      <c r="GW2981" s="69"/>
      <c r="GX2981" s="69"/>
      <c r="GY2981" s="69"/>
      <c r="GZ2981" s="69"/>
      <c r="HA2981" s="69"/>
      <c r="HB2981" s="69"/>
      <c r="HC2981" s="69"/>
      <c r="HD2981" s="69"/>
      <c r="HE2981" s="69"/>
      <c r="HF2981" s="69"/>
      <c r="HG2981" s="69"/>
      <c r="HH2981" s="69"/>
      <c r="HI2981" s="69"/>
      <c r="HJ2981" s="69"/>
      <c r="HK2981" s="69"/>
      <c r="HL2981" s="69"/>
      <c r="HM2981" s="69"/>
      <c r="HN2981" s="69"/>
      <c r="HO2981" s="69"/>
      <c r="HP2981" s="69"/>
      <c r="HQ2981" s="69"/>
      <c r="HR2981" s="69"/>
      <c r="HS2981" s="69"/>
      <c r="HT2981" s="69"/>
      <c r="HU2981" s="69"/>
      <c r="HV2981" s="69"/>
      <c r="HW2981" s="69"/>
      <c r="HX2981" s="69"/>
      <c r="HY2981" s="69"/>
      <c r="HZ2981" s="69"/>
      <c r="IA2981" s="69"/>
      <c r="IB2981" s="69"/>
      <c r="IC2981" s="69"/>
      <c r="ID2981" s="69"/>
      <c r="IE2981" s="69"/>
      <c r="IF2981" s="69"/>
      <c r="IG2981" s="69"/>
      <c r="IH2981" s="69"/>
      <c r="II2981" s="69"/>
      <c r="IJ2981" s="69"/>
      <c r="IK2981" s="69"/>
      <c r="IL2981" s="69"/>
      <c r="IM2981" s="69"/>
      <c r="IN2981" s="69"/>
    </row>
    <row r="2982" spans="1:248" s="70" customFormat="1" ht="15.95" customHeight="1" x14ac:dyDescent="0.2">
      <c r="A2982" s="25" t="s">
        <v>1941</v>
      </c>
      <c r="B2982" s="83">
        <v>52647</v>
      </c>
      <c r="C2982" s="27" t="s">
        <v>1942</v>
      </c>
      <c r="D2982" s="319">
        <v>9000</v>
      </c>
      <c r="E2982" s="69"/>
      <c r="F2982" s="69"/>
      <c r="G2982" s="69"/>
      <c r="H2982" s="69"/>
      <c r="I2982" s="69"/>
      <c r="J2982" s="69"/>
      <c r="N2982" s="69"/>
      <c r="O2982" s="69"/>
      <c r="P2982" s="69"/>
      <c r="Q2982" s="69"/>
      <c r="R2982" s="69"/>
      <c r="S2982" s="69"/>
      <c r="T2982" s="69"/>
      <c r="U2982" s="69"/>
      <c r="V2982" s="69"/>
      <c r="W2982" s="69"/>
      <c r="X2982" s="69"/>
      <c r="Y2982" s="69"/>
      <c r="Z2982" s="69"/>
      <c r="AA2982" s="69"/>
      <c r="AB2982" s="69"/>
      <c r="AC2982" s="69"/>
      <c r="AD2982" s="69"/>
      <c r="AE2982" s="69"/>
      <c r="AF2982" s="69"/>
      <c r="AG2982" s="69"/>
      <c r="AH2982" s="69"/>
      <c r="AI2982" s="69"/>
      <c r="AJ2982" s="69"/>
      <c r="AK2982" s="69"/>
      <c r="AL2982" s="69"/>
      <c r="AM2982" s="69"/>
      <c r="AN2982" s="69"/>
      <c r="AO2982" s="69"/>
      <c r="AP2982" s="69"/>
      <c r="AQ2982" s="69"/>
      <c r="AR2982" s="69"/>
      <c r="AS2982" s="69"/>
      <c r="AT2982" s="69"/>
      <c r="AU2982" s="69"/>
      <c r="AV2982" s="69"/>
      <c r="AW2982" s="69"/>
      <c r="AX2982" s="69"/>
      <c r="AY2982" s="69"/>
      <c r="AZ2982" s="69"/>
      <c r="BA2982" s="69"/>
      <c r="BB2982" s="69"/>
      <c r="BC2982" s="69"/>
      <c r="BD2982" s="69"/>
      <c r="BE2982" s="69"/>
      <c r="BF2982" s="69"/>
      <c r="BG2982" s="69"/>
      <c r="BH2982" s="69"/>
      <c r="BI2982" s="69"/>
      <c r="BJ2982" s="69"/>
      <c r="BK2982" s="69"/>
      <c r="BL2982" s="69"/>
      <c r="BM2982" s="69"/>
      <c r="BN2982" s="69"/>
      <c r="BO2982" s="69"/>
      <c r="BP2982" s="69"/>
      <c r="BQ2982" s="69"/>
      <c r="BR2982" s="69"/>
      <c r="BS2982" s="69"/>
      <c r="BT2982" s="69"/>
      <c r="BU2982" s="69"/>
      <c r="BV2982" s="69"/>
      <c r="BW2982" s="69"/>
      <c r="BX2982" s="69"/>
      <c r="BY2982" s="69"/>
      <c r="BZ2982" s="69"/>
      <c r="CA2982" s="69"/>
      <c r="CB2982" s="69"/>
      <c r="CC2982" s="69"/>
      <c r="CD2982" s="69"/>
      <c r="CE2982" s="69"/>
      <c r="CF2982" s="69"/>
      <c r="CG2982" s="69"/>
      <c r="CH2982" s="69"/>
      <c r="CI2982" s="69"/>
      <c r="CJ2982" s="69"/>
      <c r="CK2982" s="69"/>
      <c r="CL2982" s="69"/>
      <c r="CM2982" s="69"/>
      <c r="CN2982" s="69"/>
      <c r="CO2982" s="69"/>
      <c r="CP2982" s="69"/>
      <c r="CQ2982" s="69"/>
      <c r="CR2982" s="69"/>
      <c r="CS2982" s="69"/>
      <c r="CT2982" s="69"/>
      <c r="CU2982" s="69"/>
      <c r="CV2982" s="69"/>
      <c r="CW2982" s="69"/>
      <c r="CX2982" s="69"/>
      <c r="CY2982" s="69"/>
      <c r="CZ2982" s="69"/>
      <c r="DA2982" s="69"/>
      <c r="DB2982" s="69"/>
      <c r="DC2982" s="69"/>
      <c r="DD2982" s="69"/>
      <c r="DE2982" s="69"/>
      <c r="DF2982" s="69"/>
      <c r="DG2982" s="69"/>
      <c r="DH2982" s="69"/>
      <c r="DI2982" s="69"/>
      <c r="DJ2982" s="69"/>
      <c r="DK2982" s="69"/>
      <c r="DL2982" s="69"/>
      <c r="DM2982" s="69"/>
      <c r="DN2982" s="69"/>
      <c r="DO2982" s="69"/>
      <c r="DP2982" s="69"/>
      <c r="DQ2982" s="69"/>
      <c r="DR2982" s="69"/>
      <c r="DS2982" s="69"/>
      <c r="DT2982" s="69"/>
      <c r="DU2982" s="69"/>
      <c r="DV2982" s="69"/>
      <c r="DW2982" s="69"/>
      <c r="DX2982" s="69"/>
      <c r="DY2982" s="69"/>
      <c r="DZ2982" s="69"/>
      <c r="EA2982" s="69"/>
      <c r="EB2982" s="69"/>
      <c r="EC2982" s="69"/>
      <c r="ED2982" s="69"/>
      <c r="EE2982" s="69"/>
      <c r="EF2982" s="69"/>
      <c r="EG2982" s="69"/>
      <c r="EH2982" s="69"/>
      <c r="EI2982" s="69"/>
      <c r="EJ2982" s="69"/>
      <c r="EK2982" s="69"/>
      <c r="EL2982" s="69"/>
      <c r="EM2982" s="69"/>
      <c r="EN2982" s="69"/>
      <c r="EO2982" s="69"/>
      <c r="EP2982" s="69"/>
      <c r="EQ2982" s="69"/>
      <c r="ER2982" s="69"/>
      <c r="ES2982" s="69"/>
      <c r="ET2982" s="69"/>
      <c r="EU2982" s="69"/>
      <c r="EV2982" s="69"/>
      <c r="EW2982" s="69"/>
      <c r="EX2982" s="69"/>
      <c r="EY2982" s="69"/>
      <c r="EZ2982" s="69"/>
      <c r="FA2982" s="69"/>
      <c r="FB2982" s="69"/>
      <c r="FC2982" s="69"/>
      <c r="FD2982" s="69"/>
      <c r="FE2982" s="69"/>
      <c r="FF2982" s="69"/>
      <c r="FG2982" s="69"/>
      <c r="FH2982" s="69"/>
      <c r="FI2982" s="69"/>
      <c r="FJ2982" s="69"/>
      <c r="FK2982" s="69"/>
      <c r="FL2982" s="69"/>
      <c r="FM2982" s="69"/>
      <c r="FN2982" s="69"/>
      <c r="FO2982" s="69"/>
      <c r="FP2982" s="69"/>
      <c r="FQ2982" s="69"/>
      <c r="FR2982" s="69"/>
      <c r="FS2982" s="69"/>
      <c r="FT2982" s="69"/>
      <c r="FU2982" s="69"/>
      <c r="FV2982" s="69"/>
      <c r="FW2982" s="69"/>
      <c r="FX2982" s="69"/>
      <c r="FY2982" s="69"/>
      <c r="FZ2982" s="69"/>
      <c r="GA2982" s="69"/>
      <c r="GB2982" s="69"/>
      <c r="GC2982" s="69"/>
      <c r="GD2982" s="69"/>
      <c r="GE2982" s="69"/>
      <c r="GF2982" s="69"/>
      <c r="GG2982" s="69"/>
      <c r="GH2982" s="69"/>
      <c r="GI2982" s="69"/>
      <c r="GJ2982" s="69"/>
      <c r="GK2982" s="69"/>
      <c r="GL2982" s="69"/>
      <c r="GM2982" s="69"/>
      <c r="GN2982" s="69"/>
      <c r="GO2982" s="69"/>
      <c r="GP2982" s="69"/>
      <c r="GQ2982" s="69"/>
      <c r="GR2982" s="69"/>
      <c r="GS2982" s="69"/>
      <c r="GT2982" s="69"/>
      <c r="GU2982" s="69"/>
      <c r="GV2982" s="69"/>
      <c r="GW2982" s="69"/>
      <c r="GX2982" s="69"/>
      <c r="GY2982" s="69"/>
      <c r="GZ2982" s="69"/>
      <c r="HA2982" s="69"/>
      <c r="HB2982" s="69"/>
      <c r="HC2982" s="69"/>
      <c r="HD2982" s="69"/>
      <c r="HE2982" s="69"/>
      <c r="HF2982" s="69"/>
      <c r="HG2982" s="69"/>
      <c r="HH2982" s="69"/>
      <c r="HI2982" s="69"/>
      <c r="HJ2982" s="69"/>
      <c r="HK2982" s="69"/>
      <c r="HL2982" s="69"/>
      <c r="HM2982" s="69"/>
      <c r="HN2982" s="69"/>
      <c r="HO2982" s="69"/>
      <c r="HP2982" s="69"/>
      <c r="HQ2982" s="69"/>
      <c r="HR2982" s="69"/>
      <c r="HS2982" s="69"/>
      <c r="HT2982" s="69"/>
      <c r="HU2982" s="69"/>
      <c r="HV2982" s="69"/>
      <c r="HW2982" s="69"/>
      <c r="HX2982" s="69"/>
      <c r="HY2982" s="69"/>
      <c r="HZ2982" s="69"/>
      <c r="IA2982" s="69"/>
      <c r="IB2982" s="69"/>
      <c r="IC2982" s="69"/>
      <c r="ID2982" s="69"/>
      <c r="IE2982" s="69"/>
      <c r="IF2982" s="69"/>
      <c r="IG2982" s="69"/>
      <c r="IH2982" s="69"/>
      <c r="II2982" s="69"/>
      <c r="IJ2982" s="69"/>
      <c r="IK2982" s="69"/>
      <c r="IL2982" s="69"/>
      <c r="IM2982" s="69"/>
      <c r="IN2982" s="69"/>
    </row>
    <row r="2983" spans="1:248" s="70" customFormat="1" ht="15.95" customHeight="1" x14ac:dyDescent="0.2">
      <c r="A2983" s="25" t="s">
        <v>1941</v>
      </c>
      <c r="B2983" s="83">
        <v>52648</v>
      </c>
      <c r="C2983" s="27" t="s">
        <v>1943</v>
      </c>
      <c r="D2983" s="319">
        <v>8000</v>
      </c>
      <c r="E2983" s="69"/>
      <c r="F2983" s="69"/>
      <c r="G2983" s="69"/>
      <c r="H2983" s="69"/>
      <c r="I2983" s="69"/>
      <c r="J2983" s="69"/>
      <c r="N2983" s="69"/>
      <c r="O2983" s="69"/>
      <c r="P2983" s="69"/>
      <c r="Q2983" s="69"/>
      <c r="R2983" s="69"/>
      <c r="S2983" s="69"/>
      <c r="T2983" s="69"/>
      <c r="U2983" s="69"/>
      <c r="V2983" s="69"/>
      <c r="W2983" s="69"/>
      <c r="X2983" s="69"/>
      <c r="Y2983" s="69"/>
      <c r="Z2983" s="69"/>
      <c r="AA2983" s="69"/>
      <c r="AB2983" s="69"/>
      <c r="AC2983" s="69"/>
      <c r="AD2983" s="69"/>
      <c r="AE2983" s="69"/>
      <c r="AF2983" s="69"/>
      <c r="AG2983" s="69"/>
      <c r="AH2983" s="69"/>
      <c r="AI2983" s="69"/>
      <c r="AJ2983" s="69"/>
      <c r="AK2983" s="69"/>
      <c r="AL2983" s="69"/>
      <c r="AM2983" s="69"/>
      <c r="AN2983" s="69"/>
      <c r="AO2983" s="69"/>
      <c r="AP2983" s="69"/>
      <c r="AQ2983" s="69"/>
      <c r="AR2983" s="69"/>
      <c r="AS2983" s="69"/>
      <c r="AT2983" s="69"/>
      <c r="AU2983" s="69"/>
      <c r="AV2983" s="69"/>
      <c r="AW2983" s="69"/>
      <c r="AX2983" s="69"/>
      <c r="AY2983" s="69"/>
      <c r="AZ2983" s="69"/>
      <c r="BA2983" s="69"/>
      <c r="BB2983" s="69"/>
      <c r="BC2983" s="69"/>
      <c r="BD2983" s="69"/>
      <c r="BE2983" s="69"/>
      <c r="BF2983" s="69"/>
      <c r="BG2983" s="69"/>
      <c r="BH2983" s="69"/>
      <c r="BI2983" s="69"/>
      <c r="BJ2983" s="69"/>
      <c r="BK2983" s="69"/>
      <c r="BL2983" s="69"/>
      <c r="BM2983" s="69"/>
      <c r="BN2983" s="69"/>
      <c r="BO2983" s="69"/>
      <c r="BP2983" s="69"/>
      <c r="BQ2983" s="69"/>
      <c r="BR2983" s="69"/>
      <c r="BS2983" s="69"/>
      <c r="BT2983" s="69"/>
      <c r="BU2983" s="69"/>
      <c r="BV2983" s="69"/>
      <c r="BW2983" s="69"/>
      <c r="BX2983" s="69"/>
      <c r="BY2983" s="69"/>
      <c r="BZ2983" s="69"/>
      <c r="CA2983" s="69"/>
      <c r="CB2983" s="69"/>
      <c r="CC2983" s="69"/>
      <c r="CD2983" s="69"/>
      <c r="CE2983" s="69"/>
      <c r="CF2983" s="69"/>
      <c r="CG2983" s="69"/>
      <c r="CH2983" s="69"/>
      <c r="CI2983" s="69"/>
      <c r="CJ2983" s="69"/>
      <c r="CK2983" s="69"/>
      <c r="CL2983" s="69"/>
      <c r="CM2983" s="69"/>
      <c r="CN2983" s="69"/>
      <c r="CO2983" s="69"/>
      <c r="CP2983" s="69"/>
      <c r="CQ2983" s="69"/>
      <c r="CR2983" s="69"/>
      <c r="CS2983" s="69"/>
      <c r="CT2983" s="69"/>
      <c r="CU2983" s="69"/>
      <c r="CV2983" s="69"/>
      <c r="CW2983" s="69"/>
      <c r="CX2983" s="69"/>
      <c r="CY2983" s="69"/>
      <c r="CZ2983" s="69"/>
      <c r="DA2983" s="69"/>
      <c r="DB2983" s="69"/>
      <c r="DC2983" s="69"/>
      <c r="DD2983" s="69"/>
      <c r="DE2983" s="69"/>
      <c r="DF2983" s="69"/>
      <c r="DG2983" s="69"/>
      <c r="DH2983" s="69"/>
      <c r="DI2983" s="69"/>
      <c r="DJ2983" s="69"/>
      <c r="DK2983" s="69"/>
      <c r="DL2983" s="69"/>
      <c r="DM2983" s="69"/>
      <c r="DN2983" s="69"/>
      <c r="DO2983" s="69"/>
      <c r="DP2983" s="69"/>
      <c r="DQ2983" s="69"/>
      <c r="DR2983" s="69"/>
      <c r="DS2983" s="69"/>
      <c r="DT2983" s="69"/>
      <c r="DU2983" s="69"/>
      <c r="DV2983" s="69"/>
      <c r="DW2983" s="69"/>
      <c r="DX2983" s="69"/>
      <c r="DY2983" s="69"/>
      <c r="DZ2983" s="69"/>
      <c r="EA2983" s="69"/>
      <c r="EB2983" s="69"/>
      <c r="EC2983" s="69"/>
      <c r="ED2983" s="69"/>
      <c r="EE2983" s="69"/>
      <c r="EF2983" s="69"/>
      <c r="EG2983" s="69"/>
      <c r="EH2983" s="69"/>
      <c r="EI2983" s="69"/>
      <c r="EJ2983" s="69"/>
      <c r="EK2983" s="69"/>
      <c r="EL2983" s="69"/>
      <c r="EM2983" s="69"/>
      <c r="EN2983" s="69"/>
      <c r="EO2983" s="69"/>
      <c r="EP2983" s="69"/>
      <c r="EQ2983" s="69"/>
      <c r="ER2983" s="69"/>
      <c r="ES2983" s="69"/>
      <c r="ET2983" s="69"/>
      <c r="EU2983" s="69"/>
      <c r="EV2983" s="69"/>
      <c r="EW2983" s="69"/>
      <c r="EX2983" s="69"/>
      <c r="EY2983" s="69"/>
      <c r="EZ2983" s="69"/>
      <c r="FA2983" s="69"/>
      <c r="FB2983" s="69"/>
      <c r="FC2983" s="69"/>
      <c r="FD2983" s="69"/>
      <c r="FE2983" s="69"/>
      <c r="FF2983" s="69"/>
      <c r="FG2983" s="69"/>
      <c r="FH2983" s="69"/>
      <c r="FI2983" s="69"/>
      <c r="FJ2983" s="69"/>
      <c r="FK2983" s="69"/>
      <c r="FL2983" s="69"/>
      <c r="FM2983" s="69"/>
      <c r="FN2983" s="69"/>
      <c r="FO2983" s="69"/>
      <c r="FP2983" s="69"/>
      <c r="FQ2983" s="69"/>
      <c r="FR2983" s="69"/>
      <c r="FS2983" s="69"/>
      <c r="FT2983" s="69"/>
      <c r="FU2983" s="69"/>
      <c r="FV2983" s="69"/>
      <c r="FW2983" s="69"/>
      <c r="FX2983" s="69"/>
      <c r="FY2983" s="69"/>
      <c r="FZ2983" s="69"/>
      <c r="GA2983" s="69"/>
      <c r="GB2983" s="69"/>
      <c r="GC2983" s="69"/>
      <c r="GD2983" s="69"/>
      <c r="GE2983" s="69"/>
      <c r="GF2983" s="69"/>
      <c r="GG2983" s="69"/>
      <c r="GH2983" s="69"/>
      <c r="GI2983" s="69"/>
      <c r="GJ2983" s="69"/>
      <c r="GK2983" s="69"/>
      <c r="GL2983" s="69"/>
      <c r="GM2983" s="69"/>
      <c r="GN2983" s="69"/>
      <c r="GO2983" s="69"/>
      <c r="GP2983" s="69"/>
      <c r="GQ2983" s="69"/>
      <c r="GR2983" s="69"/>
      <c r="GS2983" s="69"/>
      <c r="GT2983" s="69"/>
      <c r="GU2983" s="69"/>
      <c r="GV2983" s="69"/>
      <c r="GW2983" s="69"/>
      <c r="GX2983" s="69"/>
      <c r="GY2983" s="69"/>
      <c r="GZ2983" s="69"/>
      <c r="HA2983" s="69"/>
      <c r="HB2983" s="69"/>
      <c r="HC2983" s="69"/>
      <c r="HD2983" s="69"/>
      <c r="HE2983" s="69"/>
      <c r="HF2983" s="69"/>
      <c r="HG2983" s="69"/>
      <c r="HH2983" s="69"/>
      <c r="HI2983" s="69"/>
      <c r="HJ2983" s="69"/>
      <c r="HK2983" s="69"/>
      <c r="HL2983" s="69"/>
      <c r="HM2983" s="69"/>
      <c r="HN2983" s="69"/>
      <c r="HO2983" s="69"/>
      <c r="HP2983" s="69"/>
      <c r="HQ2983" s="69"/>
      <c r="HR2983" s="69"/>
      <c r="HS2983" s="69"/>
      <c r="HT2983" s="69"/>
      <c r="HU2983" s="69"/>
      <c r="HV2983" s="69"/>
      <c r="HW2983" s="69"/>
      <c r="HX2983" s="69"/>
      <c r="HY2983" s="69"/>
      <c r="HZ2983" s="69"/>
      <c r="IA2983" s="69"/>
      <c r="IB2983" s="69"/>
      <c r="IC2983" s="69"/>
      <c r="ID2983" s="69"/>
      <c r="IE2983" s="69"/>
      <c r="IF2983" s="69"/>
      <c r="IG2983" s="69"/>
      <c r="IH2983" s="69"/>
      <c r="II2983" s="69"/>
      <c r="IJ2983" s="69"/>
      <c r="IK2983" s="69"/>
      <c r="IL2983" s="69"/>
      <c r="IM2983" s="69"/>
      <c r="IN2983" s="69"/>
    </row>
    <row r="2984" spans="1:248" s="70" customFormat="1" ht="15.95" customHeight="1" x14ac:dyDescent="0.2">
      <c r="A2984" s="25" t="s">
        <v>1944</v>
      </c>
      <c r="B2984" s="83">
        <v>52649</v>
      </c>
      <c r="C2984" s="27" t="s">
        <v>1945</v>
      </c>
      <c r="D2984" s="319">
        <v>7000</v>
      </c>
      <c r="E2984" s="69"/>
      <c r="F2984" s="69"/>
      <c r="G2984" s="69"/>
      <c r="H2984" s="69"/>
      <c r="I2984" s="69"/>
      <c r="J2984" s="69"/>
      <c r="N2984" s="69"/>
      <c r="O2984" s="69"/>
      <c r="P2984" s="69"/>
      <c r="Q2984" s="69"/>
      <c r="R2984" s="69"/>
      <c r="S2984" s="69"/>
      <c r="T2984" s="69"/>
      <c r="U2984" s="69"/>
      <c r="V2984" s="69"/>
      <c r="W2984" s="69"/>
      <c r="X2984" s="69"/>
      <c r="Y2984" s="69"/>
      <c r="Z2984" s="69"/>
      <c r="AA2984" s="69"/>
      <c r="AB2984" s="69"/>
      <c r="AC2984" s="69"/>
      <c r="AD2984" s="69"/>
      <c r="AE2984" s="69"/>
      <c r="AF2984" s="69"/>
      <c r="AG2984" s="69"/>
      <c r="AH2984" s="69"/>
      <c r="AI2984" s="69"/>
      <c r="AJ2984" s="69"/>
      <c r="AK2984" s="69"/>
      <c r="AL2984" s="69"/>
      <c r="AM2984" s="69"/>
      <c r="AN2984" s="69"/>
      <c r="AO2984" s="69"/>
      <c r="AP2984" s="69"/>
      <c r="AQ2984" s="69"/>
      <c r="AR2984" s="69"/>
      <c r="AS2984" s="69"/>
      <c r="AT2984" s="69"/>
      <c r="AU2984" s="69"/>
      <c r="AV2984" s="69"/>
      <c r="AW2984" s="69"/>
      <c r="AX2984" s="69"/>
      <c r="AY2984" s="69"/>
      <c r="AZ2984" s="69"/>
      <c r="BA2984" s="69"/>
      <c r="BB2984" s="69"/>
      <c r="BC2984" s="69"/>
      <c r="BD2984" s="69"/>
      <c r="BE2984" s="69"/>
      <c r="BF2984" s="69"/>
      <c r="BG2984" s="69"/>
      <c r="BH2984" s="69"/>
      <c r="BI2984" s="69"/>
      <c r="BJ2984" s="69"/>
      <c r="BK2984" s="69"/>
      <c r="BL2984" s="69"/>
      <c r="BM2984" s="69"/>
      <c r="BN2984" s="69"/>
      <c r="BO2984" s="69"/>
      <c r="BP2984" s="69"/>
      <c r="BQ2984" s="69"/>
      <c r="BR2984" s="69"/>
      <c r="BS2984" s="69"/>
      <c r="BT2984" s="69"/>
      <c r="BU2984" s="69"/>
      <c r="BV2984" s="69"/>
      <c r="BW2984" s="69"/>
      <c r="BX2984" s="69"/>
      <c r="BY2984" s="69"/>
      <c r="BZ2984" s="69"/>
      <c r="CA2984" s="69"/>
      <c r="CB2984" s="69"/>
      <c r="CC2984" s="69"/>
      <c r="CD2984" s="69"/>
      <c r="CE2984" s="69"/>
      <c r="CF2984" s="69"/>
      <c r="CG2984" s="69"/>
      <c r="CH2984" s="69"/>
      <c r="CI2984" s="69"/>
      <c r="CJ2984" s="69"/>
      <c r="CK2984" s="69"/>
      <c r="CL2984" s="69"/>
      <c r="CM2984" s="69"/>
      <c r="CN2984" s="69"/>
      <c r="CO2984" s="69"/>
      <c r="CP2984" s="69"/>
      <c r="CQ2984" s="69"/>
      <c r="CR2984" s="69"/>
      <c r="CS2984" s="69"/>
      <c r="CT2984" s="69"/>
      <c r="CU2984" s="69"/>
      <c r="CV2984" s="69"/>
      <c r="CW2984" s="69"/>
      <c r="CX2984" s="69"/>
      <c r="CY2984" s="69"/>
      <c r="CZ2984" s="69"/>
      <c r="DA2984" s="69"/>
      <c r="DB2984" s="69"/>
      <c r="DC2984" s="69"/>
      <c r="DD2984" s="69"/>
      <c r="DE2984" s="69"/>
      <c r="DF2984" s="69"/>
      <c r="DG2984" s="69"/>
      <c r="DH2984" s="69"/>
      <c r="DI2984" s="69"/>
      <c r="DJ2984" s="69"/>
      <c r="DK2984" s="69"/>
      <c r="DL2984" s="69"/>
      <c r="DM2984" s="69"/>
      <c r="DN2984" s="69"/>
      <c r="DO2984" s="69"/>
      <c r="DP2984" s="69"/>
      <c r="DQ2984" s="69"/>
      <c r="DR2984" s="69"/>
      <c r="DS2984" s="69"/>
      <c r="DT2984" s="69"/>
      <c r="DU2984" s="69"/>
      <c r="DV2984" s="69"/>
      <c r="DW2984" s="69"/>
      <c r="DX2984" s="69"/>
      <c r="DY2984" s="69"/>
      <c r="DZ2984" s="69"/>
      <c r="EA2984" s="69"/>
      <c r="EB2984" s="69"/>
      <c r="EC2984" s="69"/>
      <c r="ED2984" s="69"/>
      <c r="EE2984" s="69"/>
      <c r="EF2984" s="69"/>
      <c r="EG2984" s="69"/>
      <c r="EH2984" s="69"/>
      <c r="EI2984" s="69"/>
      <c r="EJ2984" s="69"/>
      <c r="EK2984" s="69"/>
      <c r="EL2984" s="69"/>
      <c r="EM2984" s="69"/>
      <c r="EN2984" s="69"/>
      <c r="EO2984" s="69"/>
      <c r="EP2984" s="69"/>
      <c r="EQ2984" s="69"/>
      <c r="ER2984" s="69"/>
      <c r="ES2984" s="69"/>
      <c r="ET2984" s="69"/>
      <c r="EU2984" s="69"/>
      <c r="EV2984" s="69"/>
      <c r="EW2984" s="69"/>
      <c r="EX2984" s="69"/>
      <c r="EY2984" s="69"/>
      <c r="EZ2984" s="69"/>
      <c r="FA2984" s="69"/>
      <c r="FB2984" s="69"/>
      <c r="FC2984" s="69"/>
      <c r="FD2984" s="69"/>
      <c r="FE2984" s="69"/>
      <c r="FF2984" s="69"/>
      <c r="FG2984" s="69"/>
      <c r="FH2984" s="69"/>
      <c r="FI2984" s="69"/>
      <c r="FJ2984" s="69"/>
      <c r="FK2984" s="69"/>
      <c r="FL2984" s="69"/>
      <c r="FM2984" s="69"/>
      <c r="FN2984" s="69"/>
      <c r="FO2984" s="69"/>
      <c r="FP2984" s="69"/>
      <c r="FQ2984" s="69"/>
      <c r="FR2984" s="69"/>
      <c r="FS2984" s="69"/>
      <c r="FT2984" s="69"/>
      <c r="FU2984" s="69"/>
      <c r="FV2984" s="69"/>
      <c r="FW2984" s="69"/>
      <c r="FX2984" s="69"/>
      <c r="FY2984" s="69"/>
      <c r="FZ2984" s="69"/>
      <c r="GA2984" s="69"/>
      <c r="GB2984" s="69"/>
      <c r="GC2984" s="69"/>
      <c r="GD2984" s="69"/>
      <c r="GE2984" s="69"/>
      <c r="GF2984" s="69"/>
      <c r="GG2984" s="69"/>
      <c r="GH2984" s="69"/>
      <c r="GI2984" s="69"/>
      <c r="GJ2984" s="69"/>
      <c r="GK2984" s="69"/>
      <c r="GL2984" s="69"/>
      <c r="GM2984" s="69"/>
      <c r="GN2984" s="69"/>
      <c r="GO2984" s="69"/>
      <c r="GP2984" s="69"/>
      <c r="GQ2984" s="69"/>
      <c r="GR2984" s="69"/>
      <c r="GS2984" s="69"/>
      <c r="GT2984" s="69"/>
      <c r="GU2984" s="69"/>
      <c r="GV2984" s="69"/>
      <c r="GW2984" s="69"/>
      <c r="GX2984" s="69"/>
      <c r="GY2984" s="69"/>
      <c r="GZ2984" s="69"/>
      <c r="HA2984" s="69"/>
      <c r="HB2984" s="69"/>
      <c r="HC2984" s="69"/>
      <c r="HD2984" s="69"/>
      <c r="HE2984" s="69"/>
      <c r="HF2984" s="69"/>
      <c r="HG2984" s="69"/>
      <c r="HH2984" s="69"/>
      <c r="HI2984" s="69"/>
      <c r="HJ2984" s="69"/>
      <c r="HK2984" s="69"/>
      <c r="HL2984" s="69"/>
      <c r="HM2984" s="69"/>
      <c r="HN2984" s="69"/>
      <c r="HO2984" s="69"/>
      <c r="HP2984" s="69"/>
      <c r="HQ2984" s="69"/>
      <c r="HR2984" s="69"/>
      <c r="HS2984" s="69"/>
      <c r="HT2984" s="69"/>
      <c r="HU2984" s="69"/>
      <c r="HV2984" s="69"/>
      <c r="HW2984" s="69"/>
      <c r="HX2984" s="69"/>
      <c r="HY2984" s="69"/>
      <c r="HZ2984" s="69"/>
      <c r="IA2984" s="69"/>
      <c r="IB2984" s="69"/>
      <c r="IC2984" s="69"/>
      <c r="ID2984" s="69"/>
      <c r="IE2984" s="69"/>
      <c r="IF2984" s="69"/>
      <c r="IG2984" s="69"/>
      <c r="IH2984" s="69"/>
      <c r="II2984" s="69"/>
      <c r="IJ2984" s="69"/>
      <c r="IK2984" s="69"/>
      <c r="IL2984" s="69"/>
      <c r="IM2984" s="69"/>
      <c r="IN2984" s="69"/>
    </row>
    <row r="2985" spans="1:248" s="70" customFormat="1" ht="15.95" customHeight="1" x14ac:dyDescent="0.2">
      <c r="A2985" s="25" t="s">
        <v>1946</v>
      </c>
      <c r="B2985" s="83">
        <v>52650</v>
      </c>
      <c r="C2985" s="27" t="s">
        <v>1947</v>
      </c>
      <c r="D2985" s="319">
        <v>8000</v>
      </c>
      <c r="E2985" s="69"/>
      <c r="F2985" s="69"/>
      <c r="G2985" s="69"/>
      <c r="H2985" s="69"/>
      <c r="I2985" s="69"/>
      <c r="J2985" s="69"/>
      <c r="N2985" s="69"/>
      <c r="O2985" s="69"/>
      <c r="P2985" s="69"/>
      <c r="Q2985" s="69"/>
      <c r="R2985" s="69"/>
      <c r="S2985" s="69"/>
      <c r="T2985" s="69"/>
      <c r="U2985" s="69"/>
      <c r="V2985" s="69"/>
      <c r="W2985" s="69"/>
      <c r="X2985" s="69"/>
      <c r="Y2985" s="69"/>
      <c r="Z2985" s="69"/>
      <c r="AA2985" s="69"/>
      <c r="AB2985" s="69"/>
      <c r="AC2985" s="69"/>
      <c r="AD2985" s="69"/>
      <c r="AE2985" s="69"/>
      <c r="AF2985" s="69"/>
      <c r="AG2985" s="69"/>
      <c r="AH2985" s="69"/>
      <c r="AI2985" s="69"/>
      <c r="AJ2985" s="69"/>
      <c r="AK2985" s="69"/>
      <c r="AL2985" s="69"/>
      <c r="AM2985" s="69"/>
      <c r="AN2985" s="69"/>
      <c r="AO2985" s="69"/>
      <c r="AP2985" s="69"/>
      <c r="AQ2985" s="69"/>
      <c r="AR2985" s="69"/>
      <c r="AS2985" s="69"/>
      <c r="AT2985" s="69"/>
      <c r="AU2985" s="69"/>
      <c r="AV2985" s="69"/>
      <c r="AW2985" s="69"/>
      <c r="AX2985" s="69"/>
      <c r="AY2985" s="69"/>
      <c r="AZ2985" s="69"/>
      <c r="BA2985" s="69"/>
      <c r="BB2985" s="69"/>
      <c r="BC2985" s="69"/>
      <c r="BD2985" s="69"/>
      <c r="BE2985" s="69"/>
      <c r="BF2985" s="69"/>
      <c r="BG2985" s="69"/>
      <c r="BH2985" s="69"/>
      <c r="BI2985" s="69"/>
      <c r="BJ2985" s="69"/>
      <c r="BK2985" s="69"/>
      <c r="BL2985" s="69"/>
      <c r="BM2985" s="69"/>
      <c r="BN2985" s="69"/>
      <c r="BO2985" s="69"/>
      <c r="BP2985" s="69"/>
      <c r="BQ2985" s="69"/>
      <c r="BR2985" s="69"/>
      <c r="BS2985" s="69"/>
      <c r="BT2985" s="69"/>
      <c r="BU2985" s="69"/>
      <c r="BV2985" s="69"/>
      <c r="BW2985" s="69"/>
      <c r="BX2985" s="69"/>
      <c r="BY2985" s="69"/>
      <c r="BZ2985" s="69"/>
      <c r="CA2985" s="69"/>
      <c r="CB2985" s="69"/>
      <c r="CC2985" s="69"/>
      <c r="CD2985" s="69"/>
      <c r="CE2985" s="69"/>
      <c r="CF2985" s="69"/>
      <c r="CG2985" s="69"/>
      <c r="CH2985" s="69"/>
      <c r="CI2985" s="69"/>
      <c r="CJ2985" s="69"/>
      <c r="CK2985" s="69"/>
      <c r="CL2985" s="69"/>
      <c r="CM2985" s="69"/>
      <c r="CN2985" s="69"/>
      <c r="CO2985" s="69"/>
      <c r="CP2985" s="69"/>
      <c r="CQ2985" s="69"/>
      <c r="CR2985" s="69"/>
      <c r="CS2985" s="69"/>
      <c r="CT2985" s="69"/>
      <c r="CU2985" s="69"/>
      <c r="CV2985" s="69"/>
      <c r="CW2985" s="69"/>
      <c r="CX2985" s="69"/>
      <c r="CY2985" s="69"/>
      <c r="CZ2985" s="69"/>
      <c r="DA2985" s="69"/>
      <c r="DB2985" s="69"/>
      <c r="DC2985" s="69"/>
      <c r="DD2985" s="69"/>
      <c r="DE2985" s="69"/>
      <c r="DF2985" s="69"/>
      <c r="DG2985" s="69"/>
      <c r="DH2985" s="69"/>
      <c r="DI2985" s="69"/>
      <c r="DJ2985" s="69"/>
      <c r="DK2985" s="69"/>
      <c r="DL2985" s="69"/>
      <c r="DM2985" s="69"/>
      <c r="DN2985" s="69"/>
      <c r="DO2985" s="69"/>
      <c r="DP2985" s="69"/>
      <c r="DQ2985" s="69"/>
      <c r="DR2985" s="69"/>
      <c r="DS2985" s="69"/>
      <c r="DT2985" s="69"/>
      <c r="DU2985" s="69"/>
      <c r="DV2985" s="69"/>
      <c r="DW2985" s="69"/>
      <c r="DX2985" s="69"/>
      <c r="DY2985" s="69"/>
      <c r="DZ2985" s="69"/>
      <c r="EA2985" s="69"/>
      <c r="EB2985" s="69"/>
      <c r="EC2985" s="69"/>
      <c r="ED2985" s="69"/>
      <c r="EE2985" s="69"/>
      <c r="EF2985" s="69"/>
      <c r="EG2985" s="69"/>
      <c r="EH2985" s="69"/>
      <c r="EI2985" s="69"/>
      <c r="EJ2985" s="69"/>
      <c r="EK2985" s="69"/>
      <c r="EL2985" s="69"/>
      <c r="EM2985" s="69"/>
      <c r="EN2985" s="69"/>
      <c r="EO2985" s="69"/>
      <c r="EP2985" s="69"/>
      <c r="EQ2985" s="69"/>
      <c r="ER2985" s="69"/>
      <c r="ES2985" s="69"/>
      <c r="ET2985" s="69"/>
      <c r="EU2985" s="69"/>
      <c r="EV2985" s="69"/>
      <c r="EW2985" s="69"/>
      <c r="EX2985" s="69"/>
      <c r="EY2985" s="69"/>
      <c r="EZ2985" s="69"/>
      <c r="FA2985" s="69"/>
      <c r="FB2985" s="69"/>
      <c r="FC2985" s="69"/>
      <c r="FD2985" s="69"/>
      <c r="FE2985" s="69"/>
      <c r="FF2985" s="69"/>
      <c r="FG2985" s="69"/>
      <c r="FH2985" s="69"/>
      <c r="FI2985" s="69"/>
      <c r="FJ2985" s="69"/>
      <c r="FK2985" s="69"/>
      <c r="FL2985" s="69"/>
      <c r="FM2985" s="69"/>
      <c r="FN2985" s="69"/>
      <c r="FO2985" s="69"/>
      <c r="FP2985" s="69"/>
      <c r="FQ2985" s="69"/>
      <c r="FR2985" s="69"/>
      <c r="FS2985" s="69"/>
      <c r="FT2985" s="69"/>
      <c r="FU2985" s="69"/>
      <c r="FV2985" s="69"/>
      <c r="FW2985" s="69"/>
      <c r="FX2985" s="69"/>
      <c r="FY2985" s="69"/>
      <c r="FZ2985" s="69"/>
      <c r="GA2985" s="69"/>
      <c r="GB2985" s="69"/>
      <c r="GC2985" s="69"/>
      <c r="GD2985" s="69"/>
      <c r="GE2985" s="69"/>
      <c r="GF2985" s="69"/>
      <c r="GG2985" s="69"/>
      <c r="GH2985" s="69"/>
      <c r="GI2985" s="69"/>
      <c r="GJ2985" s="69"/>
      <c r="GK2985" s="69"/>
      <c r="GL2985" s="69"/>
      <c r="GM2985" s="69"/>
      <c r="GN2985" s="69"/>
      <c r="GO2985" s="69"/>
      <c r="GP2985" s="69"/>
      <c r="GQ2985" s="69"/>
      <c r="GR2985" s="69"/>
      <c r="GS2985" s="69"/>
      <c r="GT2985" s="69"/>
      <c r="GU2985" s="69"/>
      <c r="GV2985" s="69"/>
      <c r="GW2985" s="69"/>
      <c r="GX2985" s="69"/>
      <c r="GY2985" s="69"/>
      <c r="GZ2985" s="69"/>
      <c r="HA2985" s="69"/>
      <c r="HB2985" s="69"/>
      <c r="HC2985" s="69"/>
      <c r="HD2985" s="69"/>
      <c r="HE2985" s="69"/>
      <c r="HF2985" s="69"/>
      <c r="HG2985" s="69"/>
      <c r="HH2985" s="69"/>
      <c r="HI2985" s="69"/>
      <c r="HJ2985" s="69"/>
      <c r="HK2985" s="69"/>
      <c r="HL2985" s="69"/>
      <c r="HM2985" s="69"/>
      <c r="HN2985" s="69"/>
      <c r="HO2985" s="69"/>
      <c r="HP2985" s="69"/>
      <c r="HQ2985" s="69"/>
      <c r="HR2985" s="69"/>
      <c r="HS2985" s="69"/>
      <c r="HT2985" s="69"/>
      <c r="HU2985" s="69"/>
      <c r="HV2985" s="69"/>
      <c r="HW2985" s="69"/>
      <c r="HX2985" s="69"/>
      <c r="HY2985" s="69"/>
      <c r="HZ2985" s="69"/>
      <c r="IA2985" s="69"/>
      <c r="IB2985" s="69"/>
      <c r="IC2985" s="69"/>
      <c r="ID2985" s="69"/>
      <c r="IE2985" s="69"/>
      <c r="IF2985" s="69"/>
      <c r="IG2985" s="69"/>
      <c r="IH2985" s="69"/>
      <c r="II2985" s="69"/>
      <c r="IJ2985" s="69"/>
      <c r="IK2985" s="69"/>
      <c r="IL2985" s="69"/>
      <c r="IM2985" s="69"/>
      <c r="IN2985" s="69"/>
    </row>
    <row r="2986" spans="1:248" s="70" customFormat="1" ht="15.95" customHeight="1" x14ac:dyDescent="0.2">
      <c r="A2986" s="113"/>
      <c r="B2986" s="99"/>
      <c r="C2986" s="100" t="s">
        <v>1948</v>
      </c>
      <c r="D2986" s="333"/>
      <c r="E2986" s="69"/>
      <c r="F2986" s="69"/>
      <c r="G2986" s="69"/>
      <c r="H2986" s="69"/>
      <c r="I2986" s="69"/>
      <c r="J2986" s="69"/>
      <c r="N2986" s="69"/>
      <c r="O2986" s="69"/>
      <c r="P2986" s="69"/>
      <c r="Q2986" s="69"/>
      <c r="R2986" s="69"/>
      <c r="S2986" s="69"/>
      <c r="T2986" s="69"/>
      <c r="U2986" s="69"/>
      <c r="V2986" s="69"/>
      <c r="W2986" s="69"/>
      <c r="X2986" s="69"/>
      <c r="Y2986" s="69"/>
      <c r="Z2986" s="69"/>
      <c r="AA2986" s="69"/>
      <c r="AB2986" s="69"/>
      <c r="AC2986" s="69"/>
      <c r="AD2986" s="69"/>
      <c r="AE2986" s="69"/>
      <c r="AF2986" s="69"/>
      <c r="AG2986" s="69"/>
      <c r="AH2986" s="69"/>
      <c r="AI2986" s="69"/>
      <c r="AJ2986" s="69"/>
      <c r="AK2986" s="69"/>
      <c r="AL2986" s="69"/>
      <c r="AM2986" s="69"/>
      <c r="AN2986" s="69"/>
      <c r="AO2986" s="69"/>
      <c r="AP2986" s="69"/>
      <c r="AQ2986" s="69"/>
      <c r="AR2986" s="69"/>
      <c r="AS2986" s="69"/>
      <c r="AT2986" s="69"/>
      <c r="AU2986" s="69"/>
      <c r="AV2986" s="69"/>
      <c r="AW2986" s="69"/>
      <c r="AX2986" s="69"/>
      <c r="AY2986" s="69"/>
      <c r="AZ2986" s="69"/>
      <c r="BA2986" s="69"/>
      <c r="BB2986" s="69"/>
      <c r="BC2986" s="69"/>
      <c r="BD2986" s="69"/>
      <c r="BE2986" s="69"/>
      <c r="BF2986" s="69"/>
      <c r="BG2986" s="69"/>
      <c r="BH2986" s="69"/>
      <c r="BI2986" s="69"/>
      <c r="BJ2986" s="69"/>
      <c r="BK2986" s="69"/>
      <c r="BL2986" s="69"/>
      <c r="BM2986" s="69"/>
      <c r="BN2986" s="69"/>
      <c r="BO2986" s="69"/>
      <c r="BP2986" s="69"/>
      <c r="BQ2986" s="69"/>
      <c r="BR2986" s="69"/>
      <c r="BS2986" s="69"/>
      <c r="BT2986" s="69"/>
      <c r="BU2986" s="69"/>
      <c r="BV2986" s="69"/>
      <c r="BW2986" s="69"/>
      <c r="BX2986" s="69"/>
      <c r="BY2986" s="69"/>
      <c r="BZ2986" s="69"/>
      <c r="CA2986" s="69"/>
      <c r="CB2986" s="69"/>
      <c r="CC2986" s="69"/>
      <c r="CD2986" s="69"/>
      <c r="CE2986" s="69"/>
      <c r="CF2986" s="69"/>
      <c r="CG2986" s="69"/>
      <c r="CH2986" s="69"/>
      <c r="CI2986" s="69"/>
      <c r="CJ2986" s="69"/>
      <c r="CK2986" s="69"/>
      <c r="CL2986" s="69"/>
      <c r="CM2986" s="69"/>
      <c r="CN2986" s="69"/>
      <c r="CO2986" s="69"/>
      <c r="CP2986" s="69"/>
      <c r="CQ2986" s="69"/>
      <c r="CR2986" s="69"/>
      <c r="CS2986" s="69"/>
      <c r="CT2986" s="69"/>
      <c r="CU2986" s="69"/>
      <c r="CV2986" s="69"/>
      <c r="CW2986" s="69"/>
      <c r="CX2986" s="69"/>
      <c r="CY2986" s="69"/>
      <c r="CZ2986" s="69"/>
      <c r="DA2986" s="69"/>
      <c r="DB2986" s="69"/>
      <c r="DC2986" s="69"/>
      <c r="DD2986" s="69"/>
      <c r="DE2986" s="69"/>
      <c r="DF2986" s="69"/>
      <c r="DG2986" s="69"/>
      <c r="DH2986" s="69"/>
      <c r="DI2986" s="69"/>
      <c r="DJ2986" s="69"/>
      <c r="DK2986" s="69"/>
      <c r="DL2986" s="69"/>
      <c r="DM2986" s="69"/>
      <c r="DN2986" s="69"/>
      <c r="DO2986" s="69"/>
      <c r="DP2986" s="69"/>
      <c r="DQ2986" s="69"/>
      <c r="DR2986" s="69"/>
      <c r="DS2986" s="69"/>
      <c r="DT2986" s="69"/>
      <c r="DU2986" s="69"/>
      <c r="DV2986" s="69"/>
      <c r="DW2986" s="69"/>
      <c r="DX2986" s="69"/>
      <c r="DY2986" s="69"/>
      <c r="DZ2986" s="69"/>
      <c r="EA2986" s="69"/>
      <c r="EB2986" s="69"/>
      <c r="EC2986" s="69"/>
      <c r="ED2986" s="69"/>
      <c r="EE2986" s="69"/>
      <c r="EF2986" s="69"/>
      <c r="EG2986" s="69"/>
      <c r="EH2986" s="69"/>
      <c r="EI2986" s="69"/>
      <c r="EJ2986" s="69"/>
      <c r="EK2986" s="69"/>
      <c r="EL2986" s="69"/>
      <c r="EM2986" s="69"/>
      <c r="EN2986" s="69"/>
      <c r="EO2986" s="69"/>
      <c r="EP2986" s="69"/>
      <c r="EQ2986" s="69"/>
      <c r="ER2986" s="69"/>
      <c r="ES2986" s="69"/>
      <c r="ET2986" s="69"/>
      <c r="EU2986" s="69"/>
      <c r="EV2986" s="69"/>
      <c r="EW2986" s="69"/>
      <c r="EX2986" s="69"/>
      <c r="EY2986" s="69"/>
      <c r="EZ2986" s="69"/>
      <c r="FA2986" s="69"/>
      <c r="FB2986" s="69"/>
      <c r="FC2986" s="69"/>
      <c r="FD2986" s="69"/>
      <c r="FE2986" s="69"/>
      <c r="FF2986" s="69"/>
      <c r="FG2986" s="69"/>
      <c r="FH2986" s="69"/>
      <c r="FI2986" s="69"/>
      <c r="FJ2986" s="69"/>
      <c r="FK2986" s="69"/>
      <c r="FL2986" s="69"/>
      <c r="FM2986" s="69"/>
      <c r="FN2986" s="69"/>
      <c r="FO2986" s="69"/>
      <c r="FP2986" s="69"/>
      <c r="FQ2986" s="69"/>
      <c r="FR2986" s="69"/>
      <c r="FS2986" s="69"/>
      <c r="FT2986" s="69"/>
      <c r="FU2986" s="69"/>
      <c r="FV2986" s="69"/>
      <c r="FW2986" s="69"/>
      <c r="FX2986" s="69"/>
      <c r="FY2986" s="69"/>
      <c r="FZ2986" s="69"/>
      <c r="GA2986" s="69"/>
      <c r="GB2986" s="69"/>
      <c r="GC2986" s="69"/>
      <c r="GD2986" s="69"/>
      <c r="GE2986" s="69"/>
      <c r="GF2986" s="69"/>
      <c r="GG2986" s="69"/>
      <c r="GH2986" s="69"/>
      <c r="GI2986" s="69"/>
      <c r="GJ2986" s="69"/>
      <c r="GK2986" s="69"/>
      <c r="GL2986" s="69"/>
      <c r="GM2986" s="69"/>
      <c r="GN2986" s="69"/>
      <c r="GO2986" s="69"/>
      <c r="GP2986" s="69"/>
      <c r="GQ2986" s="69"/>
      <c r="GR2986" s="69"/>
      <c r="GS2986" s="69"/>
      <c r="GT2986" s="69"/>
      <c r="GU2986" s="69"/>
      <c r="GV2986" s="69"/>
      <c r="GW2986" s="69"/>
      <c r="GX2986" s="69"/>
      <c r="GY2986" s="69"/>
      <c r="GZ2986" s="69"/>
      <c r="HA2986" s="69"/>
      <c r="HB2986" s="69"/>
      <c r="HC2986" s="69"/>
      <c r="HD2986" s="69"/>
      <c r="HE2986" s="69"/>
      <c r="HF2986" s="69"/>
      <c r="HG2986" s="69"/>
      <c r="HH2986" s="69"/>
      <c r="HI2986" s="69"/>
      <c r="HJ2986" s="69"/>
      <c r="HK2986" s="69"/>
      <c r="HL2986" s="69"/>
      <c r="HM2986" s="69"/>
      <c r="HN2986" s="69"/>
      <c r="HO2986" s="69"/>
      <c r="HP2986" s="69"/>
      <c r="HQ2986" s="69"/>
      <c r="HR2986" s="69"/>
      <c r="HS2986" s="69"/>
      <c r="HT2986" s="69"/>
      <c r="HU2986" s="69"/>
      <c r="HV2986" s="69"/>
      <c r="HW2986" s="69"/>
      <c r="HX2986" s="69"/>
      <c r="HY2986" s="69"/>
      <c r="HZ2986" s="69"/>
      <c r="IA2986" s="69"/>
      <c r="IB2986" s="69"/>
      <c r="IC2986" s="69"/>
      <c r="ID2986" s="69"/>
      <c r="IE2986" s="69"/>
      <c r="IF2986" s="69"/>
      <c r="IG2986" s="69"/>
      <c r="IH2986" s="69"/>
      <c r="II2986" s="69"/>
      <c r="IJ2986" s="69"/>
      <c r="IK2986" s="69"/>
      <c r="IL2986" s="69"/>
      <c r="IM2986" s="69"/>
      <c r="IN2986" s="69"/>
    </row>
    <row r="2987" spans="1:248" s="70" customFormat="1" ht="15.95" customHeight="1" x14ac:dyDescent="0.2">
      <c r="A2987" s="114"/>
      <c r="B2987" s="101"/>
      <c r="C2987" s="102" t="s">
        <v>1949</v>
      </c>
      <c r="D2987" s="362"/>
      <c r="E2987" s="69"/>
      <c r="F2987" s="69"/>
      <c r="G2987" s="69"/>
      <c r="H2987" s="69"/>
      <c r="I2987" s="69"/>
      <c r="J2987" s="69"/>
      <c r="N2987" s="69"/>
      <c r="O2987" s="69"/>
      <c r="P2987" s="69"/>
      <c r="Q2987" s="69"/>
      <c r="R2987" s="69"/>
      <c r="S2987" s="69"/>
      <c r="T2987" s="69"/>
      <c r="U2987" s="69"/>
      <c r="V2987" s="69"/>
      <c r="W2987" s="69"/>
      <c r="X2987" s="69"/>
      <c r="Y2987" s="69"/>
      <c r="Z2987" s="69"/>
      <c r="AA2987" s="69"/>
      <c r="AB2987" s="69"/>
      <c r="AC2987" s="69"/>
      <c r="AD2987" s="69"/>
      <c r="AE2987" s="69"/>
      <c r="AF2987" s="69"/>
      <c r="AG2987" s="69"/>
      <c r="AH2987" s="69"/>
      <c r="AI2987" s="69"/>
      <c r="AJ2987" s="69"/>
      <c r="AK2987" s="69"/>
      <c r="AL2987" s="69"/>
      <c r="AM2987" s="69"/>
      <c r="AN2987" s="69"/>
      <c r="AO2987" s="69"/>
      <c r="AP2987" s="69"/>
      <c r="AQ2987" s="69"/>
      <c r="AR2987" s="69"/>
      <c r="AS2987" s="69"/>
      <c r="AT2987" s="69"/>
      <c r="AU2987" s="69"/>
      <c r="AV2987" s="69"/>
      <c r="AW2987" s="69"/>
      <c r="AX2987" s="69"/>
      <c r="AY2987" s="69"/>
      <c r="AZ2987" s="69"/>
      <c r="BA2987" s="69"/>
      <c r="BB2987" s="69"/>
      <c r="BC2987" s="69"/>
      <c r="BD2987" s="69"/>
      <c r="BE2987" s="69"/>
      <c r="BF2987" s="69"/>
      <c r="BG2987" s="69"/>
      <c r="BH2987" s="69"/>
      <c r="BI2987" s="69"/>
      <c r="BJ2987" s="69"/>
      <c r="BK2987" s="69"/>
      <c r="BL2987" s="69"/>
      <c r="BM2987" s="69"/>
      <c r="BN2987" s="69"/>
      <c r="BO2987" s="69"/>
      <c r="BP2987" s="69"/>
      <c r="BQ2987" s="69"/>
      <c r="BR2987" s="69"/>
      <c r="BS2987" s="69"/>
      <c r="BT2987" s="69"/>
      <c r="BU2987" s="69"/>
      <c r="BV2987" s="69"/>
      <c r="BW2987" s="69"/>
      <c r="BX2987" s="69"/>
      <c r="BY2987" s="69"/>
      <c r="BZ2987" s="69"/>
      <c r="CA2987" s="69"/>
      <c r="CB2987" s="69"/>
      <c r="CC2987" s="69"/>
      <c r="CD2987" s="69"/>
      <c r="CE2987" s="69"/>
      <c r="CF2987" s="69"/>
      <c r="CG2987" s="69"/>
      <c r="CH2987" s="69"/>
      <c r="CI2987" s="69"/>
      <c r="CJ2987" s="69"/>
      <c r="CK2987" s="69"/>
      <c r="CL2987" s="69"/>
      <c r="CM2987" s="69"/>
      <c r="CN2987" s="69"/>
      <c r="CO2987" s="69"/>
      <c r="CP2987" s="69"/>
      <c r="CQ2987" s="69"/>
      <c r="CR2987" s="69"/>
      <c r="CS2987" s="69"/>
      <c r="CT2987" s="69"/>
      <c r="CU2987" s="69"/>
      <c r="CV2987" s="69"/>
      <c r="CW2987" s="69"/>
      <c r="CX2987" s="69"/>
      <c r="CY2987" s="69"/>
      <c r="CZ2987" s="69"/>
      <c r="DA2987" s="69"/>
      <c r="DB2987" s="69"/>
      <c r="DC2987" s="69"/>
      <c r="DD2987" s="69"/>
      <c r="DE2987" s="69"/>
      <c r="DF2987" s="69"/>
      <c r="DG2987" s="69"/>
      <c r="DH2987" s="69"/>
      <c r="DI2987" s="69"/>
      <c r="DJ2987" s="69"/>
      <c r="DK2987" s="69"/>
      <c r="DL2987" s="69"/>
      <c r="DM2987" s="69"/>
      <c r="DN2987" s="69"/>
      <c r="DO2987" s="69"/>
      <c r="DP2987" s="69"/>
      <c r="DQ2987" s="69"/>
      <c r="DR2987" s="69"/>
      <c r="DS2987" s="69"/>
      <c r="DT2987" s="69"/>
      <c r="DU2987" s="69"/>
      <c r="DV2987" s="69"/>
      <c r="DW2987" s="69"/>
      <c r="DX2987" s="69"/>
      <c r="DY2987" s="69"/>
      <c r="DZ2987" s="69"/>
      <c r="EA2987" s="69"/>
      <c r="EB2987" s="69"/>
      <c r="EC2987" s="69"/>
      <c r="ED2987" s="69"/>
      <c r="EE2987" s="69"/>
      <c r="EF2987" s="69"/>
      <c r="EG2987" s="69"/>
      <c r="EH2987" s="69"/>
      <c r="EI2987" s="69"/>
      <c r="EJ2987" s="69"/>
      <c r="EK2987" s="69"/>
      <c r="EL2987" s="69"/>
      <c r="EM2987" s="69"/>
      <c r="EN2987" s="69"/>
      <c r="EO2987" s="69"/>
      <c r="EP2987" s="69"/>
      <c r="EQ2987" s="69"/>
      <c r="ER2987" s="69"/>
      <c r="ES2987" s="69"/>
      <c r="ET2987" s="69"/>
      <c r="EU2987" s="69"/>
      <c r="EV2987" s="69"/>
      <c r="EW2987" s="69"/>
      <c r="EX2987" s="69"/>
      <c r="EY2987" s="69"/>
      <c r="EZ2987" s="69"/>
      <c r="FA2987" s="69"/>
      <c r="FB2987" s="69"/>
      <c r="FC2987" s="69"/>
      <c r="FD2987" s="69"/>
      <c r="FE2987" s="69"/>
      <c r="FF2987" s="69"/>
      <c r="FG2987" s="69"/>
      <c r="FH2987" s="69"/>
      <c r="FI2987" s="69"/>
      <c r="FJ2987" s="69"/>
      <c r="FK2987" s="69"/>
      <c r="FL2987" s="69"/>
      <c r="FM2987" s="69"/>
      <c r="FN2987" s="69"/>
      <c r="FO2987" s="69"/>
      <c r="FP2987" s="69"/>
      <c r="FQ2987" s="69"/>
      <c r="FR2987" s="69"/>
      <c r="FS2987" s="69"/>
      <c r="FT2987" s="69"/>
      <c r="FU2987" s="69"/>
      <c r="FV2987" s="69"/>
      <c r="FW2987" s="69"/>
      <c r="FX2987" s="69"/>
      <c r="FY2987" s="69"/>
      <c r="FZ2987" s="69"/>
      <c r="GA2987" s="69"/>
      <c r="GB2987" s="69"/>
      <c r="GC2987" s="69"/>
      <c r="GD2987" s="69"/>
      <c r="GE2987" s="69"/>
      <c r="GF2987" s="69"/>
      <c r="GG2987" s="69"/>
      <c r="GH2987" s="69"/>
      <c r="GI2987" s="69"/>
      <c r="GJ2987" s="69"/>
      <c r="GK2987" s="69"/>
      <c r="GL2987" s="69"/>
      <c r="GM2987" s="69"/>
      <c r="GN2987" s="69"/>
      <c r="GO2987" s="69"/>
      <c r="GP2987" s="69"/>
      <c r="GQ2987" s="69"/>
      <c r="GR2987" s="69"/>
      <c r="GS2987" s="69"/>
      <c r="GT2987" s="69"/>
      <c r="GU2987" s="69"/>
      <c r="GV2987" s="69"/>
      <c r="GW2987" s="69"/>
      <c r="GX2987" s="69"/>
      <c r="GY2987" s="69"/>
      <c r="GZ2987" s="69"/>
      <c r="HA2987" s="69"/>
      <c r="HB2987" s="69"/>
      <c r="HC2987" s="69"/>
      <c r="HD2987" s="69"/>
      <c r="HE2987" s="69"/>
      <c r="HF2987" s="69"/>
      <c r="HG2987" s="69"/>
      <c r="HH2987" s="69"/>
      <c r="HI2987" s="69"/>
      <c r="HJ2987" s="69"/>
      <c r="HK2987" s="69"/>
      <c r="HL2987" s="69"/>
      <c r="HM2987" s="69"/>
      <c r="HN2987" s="69"/>
      <c r="HO2987" s="69"/>
      <c r="HP2987" s="69"/>
      <c r="HQ2987" s="69"/>
      <c r="HR2987" s="69"/>
      <c r="HS2987" s="69"/>
      <c r="HT2987" s="69"/>
      <c r="HU2987" s="69"/>
      <c r="HV2987" s="69"/>
      <c r="HW2987" s="69"/>
      <c r="HX2987" s="69"/>
      <c r="HY2987" s="69"/>
      <c r="HZ2987" s="69"/>
      <c r="IA2987" s="69"/>
      <c r="IB2987" s="69"/>
      <c r="IC2987" s="69"/>
      <c r="ID2987" s="69"/>
      <c r="IE2987" s="69"/>
      <c r="IF2987" s="69"/>
      <c r="IG2987" s="69"/>
      <c r="IH2987" s="69"/>
      <c r="II2987" s="69"/>
      <c r="IJ2987" s="69"/>
      <c r="IK2987" s="69"/>
      <c r="IL2987" s="69"/>
      <c r="IM2987" s="69"/>
      <c r="IN2987" s="69"/>
    </row>
    <row r="2988" spans="1:248" s="70" customFormat="1" ht="32.1" customHeight="1" x14ac:dyDescent="0.2">
      <c r="A2988" s="137" t="s">
        <v>1950</v>
      </c>
      <c r="B2988" s="196">
        <v>52655</v>
      </c>
      <c r="C2988" s="96" t="s">
        <v>1442</v>
      </c>
      <c r="D2988" s="318">
        <v>8000</v>
      </c>
      <c r="E2988" s="69"/>
      <c r="F2988" s="69"/>
      <c r="G2988" s="69"/>
      <c r="H2988" s="69"/>
      <c r="I2988" s="69"/>
      <c r="J2988" s="69"/>
      <c r="N2988" s="69"/>
      <c r="O2988" s="69"/>
      <c r="P2988" s="69"/>
      <c r="Q2988" s="69"/>
      <c r="R2988" s="69"/>
      <c r="S2988" s="69"/>
      <c r="T2988" s="69"/>
      <c r="U2988" s="69"/>
      <c r="V2988" s="69"/>
      <c r="W2988" s="69"/>
      <c r="X2988" s="69"/>
      <c r="Y2988" s="69"/>
      <c r="Z2988" s="69"/>
      <c r="AA2988" s="69"/>
      <c r="AB2988" s="69"/>
      <c r="AC2988" s="69"/>
      <c r="AD2988" s="69"/>
      <c r="AE2988" s="69"/>
      <c r="AF2988" s="69"/>
      <c r="AG2988" s="69"/>
      <c r="AH2988" s="69"/>
      <c r="AI2988" s="69"/>
      <c r="AJ2988" s="69"/>
      <c r="AK2988" s="69"/>
      <c r="AL2988" s="69"/>
      <c r="AM2988" s="69"/>
      <c r="AN2988" s="69"/>
      <c r="AO2988" s="69"/>
      <c r="AP2988" s="69"/>
      <c r="AQ2988" s="69"/>
      <c r="AR2988" s="69"/>
      <c r="AS2988" s="69"/>
      <c r="AT2988" s="69"/>
      <c r="AU2988" s="69"/>
      <c r="AV2988" s="69"/>
      <c r="AW2988" s="69"/>
      <c r="AX2988" s="69"/>
      <c r="AY2988" s="69"/>
      <c r="AZ2988" s="69"/>
      <c r="BA2988" s="69"/>
      <c r="BB2988" s="69"/>
      <c r="BC2988" s="69"/>
      <c r="BD2988" s="69"/>
      <c r="BE2988" s="69"/>
      <c r="BF2988" s="69"/>
      <c r="BG2988" s="69"/>
      <c r="BH2988" s="69"/>
      <c r="BI2988" s="69"/>
      <c r="BJ2988" s="69"/>
      <c r="BK2988" s="69"/>
      <c r="BL2988" s="69"/>
      <c r="BM2988" s="69"/>
      <c r="BN2988" s="69"/>
      <c r="BO2988" s="69"/>
      <c r="BP2988" s="69"/>
      <c r="BQ2988" s="69"/>
      <c r="BR2988" s="69"/>
      <c r="BS2988" s="69"/>
      <c r="BT2988" s="69"/>
      <c r="BU2988" s="69"/>
      <c r="BV2988" s="69"/>
      <c r="BW2988" s="69"/>
      <c r="BX2988" s="69"/>
      <c r="BY2988" s="69"/>
      <c r="BZ2988" s="69"/>
      <c r="CA2988" s="69"/>
      <c r="CB2988" s="69"/>
      <c r="CC2988" s="69"/>
      <c r="CD2988" s="69"/>
      <c r="CE2988" s="69"/>
      <c r="CF2988" s="69"/>
      <c r="CG2988" s="69"/>
      <c r="CH2988" s="69"/>
      <c r="CI2988" s="69"/>
      <c r="CJ2988" s="69"/>
      <c r="CK2988" s="69"/>
      <c r="CL2988" s="69"/>
      <c r="CM2988" s="69"/>
      <c r="CN2988" s="69"/>
      <c r="CO2988" s="69"/>
      <c r="CP2988" s="69"/>
      <c r="CQ2988" s="69"/>
      <c r="CR2988" s="69"/>
      <c r="CS2988" s="69"/>
      <c r="CT2988" s="69"/>
      <c r="CU2988" s="69"/>
      <c r="CV2988" s="69"/>
      <c r="CW2988" s="69"/>
      <c r="CX2988" s="69"/>
      <c r="CY2988" s="69"/>
      <c r="CZ2988" s="69"/>
      <c r="DA2988" s="69"/>
      <c r="DB2988" s="69"/>
      <c r="DC2988" s="69"/>
      <c r="DD2988" s="69"/>
      <c r="DE2988" s="69"/>
      <c r="DF2988" s="69"/>
      <c r="DG2988" s="69"/>
      <c r="DH2988" s="69"/>
      <c r="DI2988" s="69"/>
      <c r="DJ2988" s="69"/>
      <c r="DK2988" s="69"/>
      <c r="DL2988" s="69"/>
      <c r="DM2988" s="69"/>
      <c r="DN2988" s="69"/>
      <c r="DO2988" s="69"/>
      <c r="DP2988" s="69"/>
      <c r="DQ2988" s="69"/>
      <c r="DR2988" s="69"/>
      <c r="DS2988" s="69"/>
      <c r="DT2988" s="69"/>
      <c r="DU2988" s="69"/>
      <c r="DV2988" s="69"/>
      <c r="DW2988" s="69"/>
      <c r="DX2988" s="69"/>
      <c r="DY2988" s="69"/>
      <c r="DZ2988" s="69"/>
      <c r="EA2988" s="69"/>
      <c r="EB2988" s="69"/>
      <c r="EC2988" s="69"/>
      <c r="ED2988" s="69"/>
      <c r="EE2988" s="69"/>
      <c r="EF2988" s="69"/>
      <c r="EG2988" s="69"/>
      <c r="EH2988" s="69"/>
      <c r="EI2988" s="69"/>
      <c r="EJ2988" s="69"/>
      <c r="EK2988" s="69"/>
      <c r="EL2988" s="69"/>
      <c r="EM2988" s="69"/>
      <c r="EN2988" s="69"/>
      <c r="EO2988" s="69"/>
      <c r="EP2988" s="69"/>
      <c r="EQ2988" s="69"/>
      <c r="ER2988" s="69"/>
      <c r="ES2988" s="69"/>
      <c r="ET2988" s="69"/>
      <c r="EU2988" s="69"/>
      <c r="EV2988" s="69"/>
      <c r="EW2988" s="69"/>
      <c r="EX2988" s="69"/>
      <c r="EY2988" s="69"/>
      <c r="EZ2988" s="69"/>
      <c r="FA2988" s="69"/>
      <c r="FB2988" s="69"/>
      <c r="FC2988" s="69"/>
      <c r="FD2988" s="69"/>
      <c r="FE2988" s="69"/>
      <c r="FF2988" s="69"/>
      <c r="FG2988" s="69"/>
      <c r="FH2988" s="69"/>
      <c r="FI2988" s="69"/>
      <c r="FJ2988" s="69"/>
      <c r="FK2988" s="69"/>
      <c r="FL2988" s="69"/>
      <c r="FM2988" s="69"/>
      <c r="FN2988" s="69"/>
      <c r="FO2988" s="69"/>
      <c r="FP2988" s="69"/>
      <c r="FQ2988" s="69"/>
      <c r="FR2988" s="69"/>
      <c r="FS2988" s="69"/>
      <c r="FT2988" s="69"/>
      <c r="FU2988" s="69"/>
      <c r="FV2988" s="69"/>
      <c r="FW2988" s="69"/>
      <c r="FX2988" s="69"/>
      <c r="FY2988" s="69"/>
      <c r="FZ2988" s="69"/>
      <c r="GA2988" s="69"/>
      <c r="GB2988" s="69"/>
      <c r="GC2988" s="69"/>
      <c r="GD2988" s="69"/>
      <c r="GE2988" s="69"/>
      <c r="GF2988" s="69"/>
      <c r="GG2988" s="69"/>
      <c r="GH2988" s="69"/>
      <c r="GI2988" s="69"/>
      <c r="GJ2988" s="69"/>
      <c r="GK2988" s="69"/>
      <c r="GL2988" s="69"/>
      <c r="GM2988" s="69"/>
      <c r="GN2988" s="69"/>
      <c r="GO2988" s="69"/>
      <c r="GP2988" s="69"/>
      <c r="GQ2988" s="69"/>
      <c r="GR2988" s="69"/>
      <c r="GS2988" s="69"/>
      <c r="GT2988" s="69"/>
      <c r="GU2988" s="69"/>
      <c r="GV2988" s="69"/>
      <c r="GW2988" s="69"/>
      <c r="GX2988" s="69"/>
      <c r="GY2988" s="69"/>
      <c r="GZ2988" s="69"/>
      <c r="HA2988" s="69"/>
      <c r="HB2988" s="69"/>
      <c r="HC2988" s="69"/>
      <c r="HD2988" s="69"/>
      <c r="HE2988" s="69"/>
      <c r="HF2988" s="69"/>
      <c r="HG2988" s="69"/>
      <c r="HH2988" s="69"/>
      <c r="HI2988" s="69"/>
      <c r="HJ2988" s="69"/>
      <c r="HK2988" s="69"/>
      <c r="HL2988" s="69"/>
      <c r="HM2988" s="69"/>
      <c r="HN2988" s="69"/>
      <c r="HO2988" s="69"/>
      <c r="HP2988" s="69"/>
      <c r="HQ2988" s="69"/>
      <c r="HR2988" s="69"/>
      <c r="HS2988" s="69"/>
      <c r="HT2988" s="69"/>
      <c r="HU2988" s="69"/>
      <c r="HV2988" s="69"/>
      <c r="HW2988" s="69"/>
      <c r="HX2988" s="69"/>
      <c r="HY2988" s="69"/>
      <c r="HZ2988" s="69"/>
      <c r="IA2988" s="69"/>
      <c r="IB2988" s="69"/>
      <c r="IC2988" s="69"/>
      <c r="ID2988" s="69"/>
      <c r="IE2988" s="69"/>
      <c r="IF2988" s="69"/>
      <c r="IG2988" s="69"/>
      <c r="IH2988" s="69"/>
      <c r="II2988" s="69"/>
      <c r="IJ2988" s="69"/>
      <c r="IK2988" s="69"/>
      <c r="IL2988" s="69"/>
      <c r="IM2988" s="69"/>
      <c r="IN2988" s="69"/>
    </row>
    <row r="2989" spans="1:248" s="70" customFormat="1" ht="15.95" customHeight="1" x14ac:dyDescent="0.2">
      <c r="A2989" s="137" t="s">
        <v>1951</v>
      </c>
      <c r="B2989" s="196">
        <v>52657</v>
      </c>
      <c r="C2989" s="96" t="s">
        <v>1952</v>
      </c>
      <c r="D2989" s="318">
        <v>30000</v>
      </c>
      <c r="E2989" s="69"/>
      <c r="F2989" s="69"/>
      <c r="G2989" s="69"/>
      <c r="H2989" s="69"/>
      <c r="I2989" s="69"/>
      <c r="J2989" s="69"/>
      <c r="N2989" s="69"/>
      <c r="O2989" s="69"/>
      <c r="P2989" s="69"/>
      <c r="Q2989" s="69"/>
      <c r="R2989" s="69"/>
      <c r="S2989" s="69"/>
      <c r="T2989" s="69"/>
      <c r="U2989" s="69"/>
      <c r="V2989" s="69"/>
      <c r="W2989" s="69"/>
      <c r="X2989" s="69"/>
      <c r="Y2989" s="69"/>
      <c r="Z2989" s="69"/>
      <c r="AA2989" s="69"/>
      <c r="AB2989" s="69"/>
      <c r="AC2989" s="69"/>
      <c r="AD2989" s="69"/>
      <c r="AE2989" s="69"/>
      <c r="AF2989" s="69"/>
      <c r="AG2989" s="69"/>
      <c r="AH2989" s="69"/>
      <c r="AI2989" s="69"/>
      <c r="AJ2989" s="69"/>
      <c r="AK2989" s="69"/>
      <c r="AL2989" s="69"/>
      <c r="AM2989" s="69"/>
      <c r="AN2989" s="69"/>
      <c r="AO2989" s="69"/>
      <c r="AP2989" s="69"/>
      <c r="AQ2989" s="69"/>
      <c r="AR2989" s="69"/>
      <c r="AS2989" s="69"/>
      <c r="AT2989" s="69"/>
      <c r="AU2989" s="69"/>
      <c r="AV2989" s="69"/>
      <c r="AW2989" s="69"/>
      <c r="AX2989" s="69"/>
      <c r="AY2989" s="69"/>
      <c r="AZ2989" s="69"/>
      <c r="BA2989" s="69"/>
      <c r="BB2989" s="69"/>
      <c r="BC2989" s="69"/>
      <c r="BD2989" s="69"/>
      <c r="BE2989" s="69"/>
      <c r="BF2989" s="69"/>
      <c r="BG2989" s="69"/>
      <c r="BH2989" s="69"/>
      <c r="BI2989" s="69"/>
      <c r="BJ2989" s="69"/>
      <c r="BK2989" s="69"/>
      <c r="BL2989" s="69"/>
      <c r="BM2989" s="69"/>
      <c r="BN2989" s="69"/>
      <c r="BO2989" s="69"/>
      <c r="BP2989" s="69"/>
      <c r="BQ2989" s="69"/>
      <c r="BR2989" s="69"/>
      <c r="BS2989" s="69"/>
      <c r="BT2989" s="69"/>
      <c r="BU2989" s="69"/>
      <c r="BV2989" s="69"/>
      <c r="BW2989" s="69"/>
      <c r="BX2989" s="69"/>
      <c r="BY2989" s="69"/>
      <c r="BZ2989" s="69"/>
      <c r="CA2989" s="69"/>
      <c r="CB2989" s="69"/>
      <c r="CC2989" s="69"/>
      <c r="CD2989" s="69"/>
      <c r="CE2989" s="69"/>
      <c r="CF2989" s="69"/>
      <c r="CG2989" s="69"/>
      <c r="CH2989" s="69"/>
      <c r="CI2989" s="69"/>
      <c r="CJ2989" s="69"/>
      <c r="CK2989" s="69"/>
      <c r="CL2989" s="69"/>
      <c r="CM2989" s="69"/>
      <c r="CN2989" s="69"/>
      <c r="CO2989" s="69"/>
      <c r="CP2989" s="69"/>
      <c r="CQ2989" s="69"/>
      <c r="CR2989" s="69"/>
      <c r="CS2989" s="69"/>
      <c r="CT2989" s="69"/>
      <c r="CU2989" s="69"/>
      <c r="CV2989" s="69"/>
      <c r="CW2989" s="69"/>
      <c r="CX2989" s="69"/>
      <c r="CY2989" s="69"/>
      <c r="CZ2989" s="69"/>
      <c r="DA2989" s="69"/>
      <c r="DB2989" s="69"/>
      <c r="DC2989" s="69"/>
      <c r="DD2989" s="69"/>
      <c r="DE2989" s="69"/>
      <c r="DF2989" s="69"/>
      <c r="DG2989" s="69"/>
      <c r="DH2989" s="69"/>
      <c r="DI2989" s="69"/>
      <c r="DJ2989" s="69"/>
      <c r="DK2989" s="69"/>
      <c r="DL2989" s="69"/>
      <c r="DM2989" s="69"/>
      <c r="DN2989" s="69"/>
      <c r="DO2989" s="69"/>
      <c r="DP2989" s="69"/>
      <c r="DQ2989" s="69"/>
      <c r="DR2989" s="69"/>
      <c r="DS2989" s="69"/>
      <c r="DT2989" s="69"/>
      <c r="DU2989" s="69"/>
      <c r="DV2989" s="69"/>
      <c r="DW2989" s="69"/>
      <c r="DX2989" s="69"/>
      <c r="DY2989" s="69"/>
      <c r="DZ2989" s="69"/>
      <c r="EA2989" s="69"/>
      <c r="EB2989" s="69"/>
      <c r="EC2989" s="69"/>
      <c r="ED2989" s="69"/>
      <c r="EE2989" s="69"/>
      <c r="EF2989" s="69"/>
      <c r="EG2989" s="69"/>
      <c r="EH2989" s="69"/>
      <c r="EI2989" s="69"/>
      <c r="EJ2989" s="69"/>
      <c r="EK2989" s="69"/>
      <c r="EL2989" s="69"/>
      <c r="EM2989" s="69"/>
      <c r="EN2989" s="69"/>
      <c r="EO2989" s="69"/>
      <c r="EP2989" s="69"/>
      <c r="EQ2989" s="69"/>
      <c r="ER2989" s="69"/>
      <c r="ES2989" s="69"/>
      <c r="ET2989" s="69"/>
      <c r="EU2989" s="69"/>
      <c r="EV2989" s="69"/>
      <c r="EW2989" s="69"/>
      <c r="EX2989" s="69"/>
      <c r="EY2989" s="69"/>
      <c r="EZ2989" s="69"/>
      <c r="FA2989" s="69"/>
      <c r="FB2989" s="69"/>
      <c r="FC2989" s="69"/>
      <c r="FD2989" s="69"/>
      <c r="FE2989" s="69"/>
      <c r="FF2989" s="69"/>
      <c r="FG2989" s="69"/>
      <c r="FH2989" s="69"/>
      <c r="FI2989" s="69"/>
      <c r="FJ2989" s="69"/>
      <c r="FK2989" s="69"/>
      <c r="FL2989" s="69"/>
      <c r="FM2989" s="69"/>
      <c r="FN2989" s="69"/>
      <c r="FO2989" s="69"/>
      <c r="FP2989" s="69"/>
      <c r="FQ2989" s="69"/>
      <c r="FR2989" s="69"/>
      <c r="FS2989" s="69"/>
      <c r="FT2989" s="69"/>
      <c r="FU2989" s="69"/>
      <c r="FV2989" s="69"/>
      <c r="FW2989" s="69"/>
      <c r="FX2989" s="69"/>
      <c r="FY2989" s="69"/>
      <c r="FZ2989" s="69"/>
      <c r="GA2989" s="69"/>
      <c r="GB2989" s="69"/>
      <c r="GC2989" s="69"/>
      <c r="GD2989" s="69"/>
      <c r="GE2989" s="69"/>
      <c r="GF2989" s="69"/>
      <c r="GG2989" s="69"/>
      <c r="GH2989" s="69"/>
      <c r="GI2989" s="69"/>
      <c r="GJ2989" s="69"/>
      <c r="GK2989" s="69"/>
      <c r="GL2989" s="69"/>
      <c r="GM2989" s="69"/>
      <c r="GN2989" s="69"/>
      <c r="GO2989" s="69"/>
      <c r="GP2989" s="69"/>
      <c r="GQ2989" s="69"/>
      <c r="GR2989" s="69"/>
      <c r="GS2989" s="69"/>
      <c r="GT2989" s="69"/>
      <c r="GU2989" s="69"/>
      <c r="GV2989" s="69"/>
      <c r="GW2989" s="69"/>
      <c r="GX2989" s="69"/>
      <c r="GY2989" s="69"/>
      <c r="GZ2989" s="69"/>
      <c r="HA2989" s="69"/>
      <c r="HB2989" s="69"/>
      <c r="HC2989" s="69"/>
      <c r="HD2989" s="69"/>
      <c r="HE2989" s="69"/>
      <c r="HF2989" s="69"/>
      <c r="HG2989" s="69"/>
      <c r="HH2989" s="69"/>
      <c r="HI2989" s="69"/>
      <c r="HJ2989" s="69"/>
      <c r="HK2989" s="69"/>
      <c r="HL2989" s="69"/>
      <c r="HM2989" s="69"/>
      <c r="HN2989" s="69"/>
      <c r="HO2989" s="69"/>
      <c r="HP2989" s="69"/>
      <c r="HQ2989" s="69"/>
      <c r="HR2989" s="69"/>
      <c r="HS2989" s="69"/>
      <c r="HT2989" s="69"/>
      <c r="HU2989" s="69"/>
      <c r="HV2989" s="69"/>
      <c r="HW2989" s="69"/>
      <c r="HX2989" s="69"/>
      <c r="HY2989" s="69"/>
      <c r="HZ2989" s="69"/>
      <c r="IA2989" s="69"/>
      <c r="IB2989" s="69"/>
      <c r="IC2989" s="69"/>
      <c r="ID2989" s="69"/>
      <c r="IE2989" s="69"/>
      <c r="IF2989" s="69"/>
      <c r="IG2989" s="69"/>
      <c r="IH2989" s="69"/>
      <c r="II2989" s="69"/>
      <c r="IJ2989" s="69"/>
      <c r="IK2989" s="69"/>
      <c r="IL2989" s="69"/>
      <c r="IM2989" s="69"/>
      <c r="IN2989" s="69"/>
    </row>
    <row r="2990" spans="1:248" s="70" customFormat="1" ht="32.1" customHeight="1" x14ac:dyDescent="0.2">
      <c r="A2990" s="137" t="s">
        <v>1953</v>
      </c>
      <c r="B2990" s="196">
        <v>52658</v>
      </c>
      <c r="C2990" s="96" t="s">
        <v>1954</v>
      </c>
      <c r="D2990" s="318">
        <v>30000</v>
      </c>
      <c r="E2990" s="69"/>
      <c r="F2990" s="69"/>
      <c r="G2990" s="69"/>
      <c r="H2990" s="69"/>
      <c r="I2990" s="69"/>
      <c r="J2990" s="69"/>
      <c r="N2990" s="69"/>
      <c r="O2990" s="69"/>
      <c r="P2990" s="69"/>
      <c r="Q2990" s="69"/>
      <c r="R2990" s="69"/>
      <c r="S2990" s="69"/>
      <c r="T2990" s="69"/>
      <c r="U2990" s="69"/>
      <c r="V2990" s="69"/>
      <c r="W2990" s="69"/>
      <c r="X2990" s="69"/>
      <c r="Y2990" s="69"/>
      <c r="Z2990" s="69"/>
      <c r="AA2990" s="69"/>
      <c r="AB2990" s="69"/>
      <c r="AC2990" s="69"/>
      <c r="AD2990" s="69"/>
      <c r="AE2990" s="69"/>
      <c r="AF2990" s="69"/>
      <c r="AG2990" s="69"/>
      <c r="AH2990" s="69"/>
      <c r="AI2990" s="69"/>
      <c r="AJ2990" s="69"/>
      <c r="AK2990" s="69"/>
      <c r="AL2990" s="69"/>
      <c r="AM2990" s="69"/>
      <c r="AN2990" s="69"/>
      <c r="AO2990" s="69"/>
      <c r="AP2990" s="69"/>
      <c r="AQ2990" s="69"/>
      <c r="AR2990" s="69"/>
      <c r="AS2990" s="69"/>
      <c r="AT2990" s="69"/>
      <c r="AU2990" s="69"/>
      <c r="AV2990" s="69"/>
      <c r="AW2990" s="69"/>
      <c r="AX2990" s="69"/>
      <c r="AY2990" s="69"/>
      <c r="AZ2990" s="69"/>
      <c r="BA2990" s="69"/>
      <c r="BB2990" s="69"/>
      <c r="BC2990" s="69"/>
      <c r="BD2990" s="69"/>
      <c r="BE2990" s="69"/>
      <c r="BF2990" s="69"/>
      <c r="BG2990" s="69"/>
      <c r="BH2990" s="69"/>
      <c r="BI2990" s="69"/>
      <c r="BJ2990" s="69"/>
      <c r="BK2990" s="69"/>
      <c r="BL2990" s="69"/>
      <c r="BM2990" s="69"/>
      <c r="BN2990" s="69"/>
      <c r="BO2990" s="69"/>
      <c r="BP2990" s="69"/>
      <c r="BQ2990" s="69"/>
      <c r="BR2990" s="69"/>
      <c r="BS2990" s="69"/>
      <c r="BT2990" s="69"/>
      <c r="BU2990" s="69"/>
      <c r="BV2990" s="69"/>
      <c r="BW2990" s="69"/>
      <c r="BX2990" s="69"/>
      <c r="BY2990" s="69"/>
      <c r="BZ2990" s="69"/>
      <c r="CA2990" s="69"/>
      <c r="CB2990" s="69"/>
      <c r="CC2990" s="69"/>
      <c r="CD2990" s="69"/>
      <c r="CE2990" s="69"/>
      <c r="CF2990" s="69"/>
      <c r="CG2990" s="69"/>
      <c r="CH2990" s="69"/>
      <c r="CI2990" s="69"/>
      <c r="CJ2990" s="69"/>
      <c r="CK2990" s="69"/>
      <c r="CL2990" s="69"/>
      <c r="CM2990" s="69"/>
      <c r="CN2990" s="69"/>
      <c r="CO2990" s="69"/>
      <c r="CP2990" s="69"/>
      <c r="CQ2990" s="69"/>
      <c r="CR2990" s="69"/>
      <c r="CS2990" s="69"/>
      <c r="CT2990" s="69"/>
      <c r="CU2990" s="69"/>
      <c r="CV2990" s="69"/>
      <c r="CW2990" s="69"/>
      <c r="CX2990" s="69"/>
      <c r="CY2990" s="69"/>
      <c r="CZ2990" s="69"/>
      <c r="DA2990" s="69"/>
      <c r="DB2990" s="69"/>
      <c r="DC2990" s="69"/>
      <c r="DD2990" s="69"/>
      <c r="DE2990" s="69"/>
      <c r="DF2990" s="69"/>
      <c r="DG2990" s="69"/>
      <c r="DH2990" s="69"/>
      <c r="DI2990" s="69"/>
      <c r="DJ2990" s="69"/>
      <c r="DK2990" s="69"/>
      <c r="DL2990" s="69"/>
      <c r="DM2990" s="69"/>
      <c r="DN2990" s="69"/>
      <c r="DO2990" s="69"/>
      <c r="DP2990" s="69"/>
      <c r="DQ2990" s="69"/>
      <c r="DR2990" s="69"/>
      <c r="DS2990" s="69"/>
      <c r="DT2990" s="69"/>
      <c r="DU2990" s="69"/>
      <c r="DV2990" s="69"/>
      <c r="DW2990" s="69"/>
      <c r="DX2990" s="69"/>
      <c r="DY2990" s="69"/>
      <c r="DZ2990" s="69"/>
      <c r="EA2990" s="69"/>
      <c r="EB2990" s="69"/>
      <c r="EC2990" s="69"/>
      <c r="ED2990" s="69"/>
      <c r="EE2990" s="69"/>
      <c r="EF2990" s="69"/>
      <c r="EG2990" s="69"/>
      <c r="EH2990" s="69"/>
      <c r="EI2990" s="69"/>
      <c r="EJ2990" s="69"/>
      <c r="EK2990" s="69"/>
      <c r="EL2990" s="69"/>
      <c r="EM2990" s="69"/>
      <c r="EN2990" s="69"/>
      <c r="EO2990" s="69"/>
      <c r="EP2990" s="69"/>
      <c r="EQ2990" s="69"/>
      <c r="ER2990" s="69"/>
      <c r="ES2990" s="69"/>
      <c r="ET2990" s="69"/>
      <c r="EU2990" s="69"/>
      <c r="EV2990" s="69"/>
      <c r="EW2990" s="69"/>
      <c r="EX2990" s="69"/>
      <c r="EY2990" s="69"/>
      <c r="EZ2990" s="69"/>
      <c r="FA2990" s="69"/>
      <c r="FB2990" s="69"/>
      <c r="FC2990" s="69"/>
      <c r="FD2990" s="69"/>
      <c r="FE2990" s="69"/>
      <c r="FF2990" s="69"/>
      <c r="FG2990" s="69"/>
      <c r="FH2990" s="69"/>
      <c r="FI2990" s="69"/>
      <c r="FJ2990" s="69"/>
      <c r="FK2990" s="69"/>
      <c r="FL2990" s="69"/>
      <c r="FM2990" s="69"/>
      <c r="FN2990" s="69"/>
      <c r="FO2990" s="69"/>
      <c r="FP2990" s="69"/>
      <c r="FQ2990" s="69"/>
      <c r="FR2990" s="69"/>
      <c r="FS2990" s="69"/>
      <c r="FT2990" s="69"/>
      <c r="FU2990" s="69"/>
      <c r="FV2990" s="69"/>
      <c r="FW2990" s="69"/>
      <c r="FX2990" s="69"/>
      <c r="FY2990" s="69"/>
      <c r="FZ2990" s="69"/>
      <c r="GA2990" s="69"/>
      <c r="GB2990" s="69"/>
      <c r="GC2990" s="69"/>
      <c r="GD2990" s="69"/>
      <c r="GE2990" s="69"/>
      <c r="GF2990" s="69"/>
      <c r="GG2990" s="69"/>
      <c r="GH2990" s="69"/>
      <c r="GI2990" s="69"/>
      <c r="GJ2990" s="69"/>
      <c r="GK2990" s="69"/>
      <c r="GL2990" s="69"/>
      <c r="GM2990" s="69"/>
      <c r="GN2990" s="69"/>
      <c r="GO2990" s="69"/>
      <c r="GP2990" s="69"/>
      <c r="GQ2990" s="69"/>
      <c r="GR2990" s="69"/>
      <c r="GS2990" s="69"/>
      <c r="GT2990" s="69"/>
      <c r="GU2990" s="69"/>
      <c r="GV2990" s="69"/>
      <c r="GW2990" s="69"/>
      <c r="GX2990" s="69"/>
      <c r="GY2990" s="69"/>
      <c r="GZ2990" s="69"/>
      <c r="HA2990" s="69"/>
      <c r="HB2990" s="69"/>
      <c r="HC2990" s="69"/>
      <c r="HD2990" s="69"/>
      <c r="HE2990" s="69"/>
      <c r="HF2990" s="69"/>
      <c r="HG2990" s="69"/>
      <c r="HH2990" s="69"/>
      <c r="HI2990" s="69"/>
      <c r="HJ2990" s="69"/>
      <c r="HK2990" s="69"/>
      <c r="HL2990" s="69"/>
      <c r="HM2990" s="69"/>
      <c r="HN2990" s="69"/>
      <c r="HO2990" s="69"/>
      <c r="HP2990" s="69"/>
      <c r="HQ2990" s="69"/>
      <c r="HR2990" s="69"/>
      <c r="HS2990" s="69"/>
      <c r="HT2990" s="69"/>
      <c r="HU2990" s="69"/>
      <c r="HV2990" s="69"/>
      <c r="HW2990" s="69"/>
      <c r="HX2990" s="69"/>
      <c r="HY2990" s="69"/>
      <c r="HZ2990" s="69"/>
      <c r="IA2990" s="69"/>
      <c r="IB2990" s="69"/>
      <c r="IC2990" s="69"/>
      <c r="ID2990" s="69"/>
      <c r="IE2990" s="69"/>
      <c r="IF2990" s="69"/>
      <c r="IG2990" s="69"/>
      <c r="IH2990" s="69"/>
      <c r="II2990" s="69"/>
      <c r="IJ2990" s="69"/>
      <c r="IK2990" s="69"/>
      <c r="IL2990" s="69"/>
      <c r="IM2990" s="69"/>
      <c r="IN2990" s="69"/>
    </row>
    <row r="2991" spans="1:248" s="70" customFormat="1" ht="15.95" customHeight="1" x14ac:dyDescent="0.2">
      <c r="A2991" s="137" t="s">
        <v>1955</v>
      </c>
      <c r="B2991" s="196">
        <v>52659</v>
      </c>
      <c r="C2991" s="130" t="s">
        <v>3918</v>
      </c>
      <c r="D2991" s="318">
        <v>15000</v>
      </c>
      <c r="E2991" s="69"/>
      <c r="F2991" s="69"/>
      <c r="G2991" s="69"/>
      <c r="H2991" s="69"/>
      <c r="I2991" s="69"/>
      <c r="J2991" s="69"/>
      <c r="N2991" s="69"/>
      <c r="O2991" s="69"/>
      <c r="P2991" s="69"/>
      <c r="Q2991" s="69"/>
      <c r="R2991" s="69"/>
      <c r="S2991" s="69"/>
      <c r="T2991" s="69"/>
      <c r="U2991" s="69"/>
      <c r="V2991" s="69"/>
      <c r="W2991" s="69"/>
      <c r="X2991" s="69"/>
      <c r="Y2991" s="69"/>
      <c r="Z2991" s="69"/>
      <c r="AA2991" s="69"/>
      <c r="AB2991" s="69"/>
      <c r="AC2991" s="69"/>
      <c r="AD2991" s="69"/>
      <c r="AE2991" s="69"/>
      <c r="AF2991" s="69"/>
      <c r="AG2991" s="69"/>
      <c r="AH2991" s="69"/>
      <c r="AI2991" s="69"/>
      <c r="AJ2991" s="69"/>
      <c r="AK2991" s="69"/>
      <c r="AL2991" s="69"/>
      <c r="AM2991" s="69"/>
      <c r="AN2991" s="69"/>
      <c r="AO2991" s="69"/>
      <c r="AP2991" s="69"/>
      <c r="AQ2991" s="69"/>
      <c r="AR2991" s="69"/>
      <c r="AS2991" s="69"/>
      <c r="AT2991" s="69"/>
      <c r="AU2991" s="69"/>
      <c r="AV2991" s="69"/>
      <c r="AW2991" s="69"/>
      <c r="AX2991" s="69"/>
      <c r="AY2991" s="69"/>
      <c r="AZ2991" s="69"/>
      <c r="BA2991" s="69"/>
      <c r="BB2991" s="69"/>
      <c r="BC2991" s="69"/>
      <c r="BD2991" s="69"/>
      <c r="BE2991" s="69"/>
      <c r="BF2991" s="69"/>
      <c r="BG2991" s="69"/>
      <c r="BH2991" s="69"/>
      <c r="BI2991" s="69"/>
      <c r="BJ2991" s="69"/>
      <c r="BK2991" s="69"/>
      <c r="BL2991" s="69"/>
      <c r="BM2991" s="69"/>
      <c r="BN2991" s="69"/>
      <c r="BO2991" s="69"/>
      <c r="BP2991" s="69"/>
      <c r="BQ2991" s="69"/>
      <c r="BR2991" s="69"/>
      <c r="BS2991" s="69"/>
      <c r="BT2991" s="69"/>
      <c r="BU2991" s="69"/>
      <c r="BV2991" s="69"/>
      <c r="BW2991" s="69"/>
      <c r="BX2991" s="69"/>
      <c r="BY2991" s="69"/>
      <c r="BZ2991" s="69"/>
      <c r="CA2991" s="69"/>
      <c r="CB2991" s="69"/>
      <c r="CC2991" s="69"/>
      <c r="CD2991" s="69"/>
      <c r="CE2991" s="69"/>
      <c r="CF2991" s="69"/>
      <c r="CG2991" s="69"/>
      <c r="CH2991" s="69"/>
      <c r="CI2991" s="69"/>
      <c r="CJ2991" s="69"/>
      <c r="CK2991" s="69"/>
      <c r="CL2991" s="69"/>
      <c r="CM2991" s="69"/>
      <c r="CN2991" s="69"/>
      <c r="CO2991" s="69"/>
      <c r="CP2991" s="69"/>
      <c r="CQ2991" s="69"/>
      <c r="CR2991" s="69"/>
      <c r="CS2991" s="69"/>
      <c r="CT2991" s="69"/>
      <c r="CU2991" s="69"/>
      <c r="CV2991" s="69"/>
      <c r="CW2991" s="69"/>
      <c r="CX2991" s="69"/>
      <c r="CY2991" s="69"/>
      <c r="CZ2991" s="69"/>
      <c r="DA2991" s="69"/>
      <c r="DB2991" s="69"/>
      <c r="DC2991" s="69"/>
      <c r="DD2991" s="69"/>
      <c r="DE2991" s="69"/>
      <c r="DF2991" s="69"/>
      <c r="DG2991" s="69"/>
      <c r="DH2991" s="69"/>
      <c r="DI2991" s="69"/>
      <c r="DJ2991" s="69"/>
      <c r="DK2991" s="69"/>
      <c r="DL2991" s="69"/>
      <c r="DM2991" s="69"/>
      <c r="DN2991" s="69"/>
      <c r="DO2991" s="69"/>
      <c r="DP2991" s="69"/>
      <c r="DQ2991" s="69"/>
      <c r="DR2991" s="69"/>
      <c r="DS2991" s="69"/>
      <c r="DT2991" s="69"/>
      <c r="DU2991" s="69"/>
      <c r="DV2991" s="69"/>
      <c r="DW2991" s="69"/>
      <c r="DX2991" s="69"/>
      <c r="DY2991" s="69"/>
      <c r="DZ2991" s="69"/>
      <c r="EA2991" s="69"/>
      <c r="EB2991" s="69"/>
      <c r="EC2991" s="69"/>
      <c r="ED2991" s="69"/>
      <c r="EE2991" s="69"/>
      <c r="EF2991" s="69"/>
      <c r="EG2991" s="69"/>
      <c r="EH2991" s="69"/>
      <c r="EI2991" s="69"/>
      <c r="EJ2991" s="69"/>
      <c r="EK2991" s="69"/>
      <c r="EL2991" s="69"/>
      <c r="EM2991" s="69"/>
      <c r="EN2991" s="69"/>
      <c r="EO2991" s="69"/>
      <c r="EP2991" s="69"/>
      <c r="EQ2991" s="69"/>
      <c r="ER2991" s="69"/>
      <c r="ES2991" s="69"/>
      <c r="ET2991" s="69"/>
      <c r="EU2991" s="69"/>
      <c r="EV2991" s="69"/>
      <c r="EW2991" s="69"/>
      <c r="EX2991" s="69"/>
      <c r="EY2991" s="69"/>
      <c r="EZ2991" s="69"/>
      <c r="FA2991" s="69"/>
      <c r="FB2991" s="69"/>
      <c r="FC2991" s="69"/>
      <c r="FD2991" s="69"/>
      <c r="FE2991" s="69"/>
      <c r="FF2991" s="69"/>
      <c r="FG2991" s="69"/>
      <c r="FH2991" s="69"/>
      <c r="FI2991" s="69"/>
      <c r="FJ2991" s="69"/>
      <c r="FK2991" s="69"/>
      <c r="FL2991" s="69"/>
      <c r="FM2991" s="69"/>
      <c r="FN2991" s="69"/>
      <c r="FO2991" s="69"/>
      <c r="FP2991" s="69"/>
      <c r="FQ2991" s="69"/>
      <c r="FR2991" s="69"/>
      <c r="FS2991" s="69"/>
      <c r="FT2991" s="69"/>
      <c r="FU2991" s="69"/>
      <c r="FV2991" s="69"/>
      <c r="FW2991" s="69"/>
      <c r="FX2991" s="69"/>
      <c r="FY2991" s="69"/>
      <c r="FZ2991" s="69"/>
      <c r="GA2991" s="69"/>
      <c r="GB2991" s="69"/>
      <c r="GC2991" s="69"/>
      <c r="GD2991" s="69"/>
      <c r="GE2991" s="69"/>
      <c r="GF2991" s="69"/>
      <c r="GG2991" s="69"/>
      <c r="GH2991" s="69"/>
      <c r="GI2991" s="69"/>
      <c r="GJ2991" s="69"/>
      <c r="GK2991" s="69"/>
      <c r="GL2991" s="69"/>
      <c r="GM2991" s="69"/>
      <c r="GN2991" s="69"/>
      <c r="GO2991" s="69"/>
      <c r="GP2991" s="69"/>
      <c r="GQ2991" s="69"/>
      <c r="GR2991" s="69"/>
      <c r="GS2991" s="69"/>
      <c r="GT2991" s="69"/>
      <c r="GU2991" s="69"/>
      <c r="GV2991" s="69"/>
      <c r="GW2991" s="69"/>
      <c r="GX2991" s="69"/>
      <c r="GY2991" s="69"/>
      <c r="GZ2991" s="69"/>
      <c r="HA2991" s="69"/>
      <c r="HB2991" s="69"/>
      <c r="HC2991" s="69"/>
      <c r="HD2991" s="69"/>
      <c r="HE2991" s="69"/>
      <c r="HF2991" s="69"/>
      <c r="HG2991" s="69"/>
      <c r="HH2991" s="69"/>
      <c r="HI2991" s="69"/>
      <c r="HJ2991" s="69"/>
      <c r="HK2991" s="69"/>
      <c r="HL2991" s="69"/>
      <c r="HM2991" s="69"/>
      <c r="HN2991" s="69"/>
      <c r="HO2991" s="69"/>
      <c r="HP2991" s="69"/>
      <c r="HQ2991" s="69"/>
      <c r="HR2991" s="69"/>
      <c r="HS2991" s="69"/>
      <c r="HT2991" s="69"/>
      <c r="HU2991" s="69"/>
      <c r="HV2991" s="69"/>
      <c r="HW2991" s="69"/>
      <c r="HX2991" s="69"/>
      <c r="HY2991" s="69"/>
      <c r="HZ2991" s="69"/>
      <c r="IA2991" s="69"/>
      <c r="IB2991" s="69"/>
      <c r="IC2991" s="69"/>
      <c r="ID2991" s="69"/>
      <c r="IE2991" s="69"/>
      <c r="IF2991" s="69"/>
      <c r="IG2991" s="69"/>
      <c r="IH2991" s="69"/>
      <c r="II2991" s="69"/>
      <c r="IJ2991" s="69"/>
      <c r="IK2991" s="69"/>
      <c r="IL2991" s="69"/>
      <c r="IM2991" s="69"/>
      <c r="IN2991" s="69"/>
    </row>
    <row r="2992" spans="1:248" s="70" customFormat="1" ht="32.1" customHeight="1" x14ac:dyDescent="0.2">
      <c r="A2992" s="137" t="s">
        <v>1956</v>
      </c>
      <c r="B2992" s="196">
        <v>52660</v>
      </c>
      <c r="C2992" s="96" t="s">
        <v>1957</v>
      </c>
      <c r="D2992" s="318">
        <v>40000</v>
      </c>
      <c r="E2992" s="69"/>
      <c r="F2992" s="69"/>
      <c r="G2992" s="69"/>
      <c r="H2992" s="69"/>
      <c r="I2992" s="69"/>
      <c r="J2992" s="69"/>
      <c r="N2992" s="69"/>
      <c r="O2992" s="69"/>
      <c r="P2992" s="69"/>
      <c r="Q2992" s="69"/>
      <c r="R2992" s="69"/>
      <c r="S2992" s="69"/>
      <c r="T2992" s="69"/>
      <c r="U2992" s="69"/>
      <c r="V2992" s="69"/>
      <c r="W2992" s="69"/>
      <c r="X2992" s="69"/>
      <c r="Y2992" s="69"/>
      <c r="Z2992" s="69"/>
      <c r="AA2992" s="69"/>
      <c r="AB2992" s="69"/>
      <c r="AC2992" s="69"/>
      <c r="AD2992" s="69"/>
      <c r="AE2992" s="69"/>
      <c r="AF2992" s="69"/>
      <c r="AG2992" s="69"/>
      <c r="AH2992" s="69"/>
      <c r="AI2992" s="69"/>
      <c r="AJ2992" s="69"/>
      <c r="AK2992" s="69"/>
      <c r="AL2992" s="69"/>
      <c r="AM2992" s="69"/>
      <c r="AN2992" s="69"/>
      <c r="AO2992" s="69"/>
      <c r="AP2992" s="69"/>
      <c r="AQ2992" s="69"/>
      <c r="AR2992" s="69"/>
      <c r="AS2992" s="69"/>
      <c r="AT2992" s="69"/>
      <c r="AU2992" s="69"/>
      <c r="AV2992" s="69"/>
      <c r="AW2992" s="69"/>
      <c r="AX2992" s="69"/>
      <c r="AY2992" s="69"/>
      <c r="AZ2992" s="69"/>
      <c r="BA2992" s="69"/>
      <c r="BB2992" s="69"/>
      <c r="BC2992" s="69"/>
      <c r="BD2992" s="69"/>
      <c r="BE2992" s="69"/>
      <c r="BF2992" s="69"/>
      <c r="BG2992" s="69"/>
      <c r="BH2992" s="69"/>
      <c r="BI2992" s="69"/>
      <c r="BJ2992" s="69"/>
      <c r="BK2992" s="69"/>
      <c r="BL2992" s="69"/>
      <c r="BM2992" s="69"/>
      <c r="BN2992" s="69"/>
      <c r="BO2992" s="69"/>
      <c r="BP2992" s="69"/>
      <c r="BQ2992" s="69"/>
      <c r="BR2992" s="69"/>
      <c r="BS2992" s="69"/>
      <c r="BT2992" s="69"/>
      <c r="BU2992" s="69"/>
      <c r="BV2992" s="69"/>
      <c r="BW2992" s="69"/>
      <c r="BX2992" s="69"/>
      <c r="BY2992" s="69"/>
      <c r="BZ2992" s="69"/>
      <c r="CA2992" s="69"/>
      <c r="CB2992" s="69"/>
      <c r="CC2992" s="69"/>
      <c r="CD2992" s="69"/>
      <c r="CE2992" s="69"/>
      <c r="CF2992" s="69"/>
      <c r="CG2992" s="69"/>
      <c r="CH2992" s="69"/>
      <c r="CI2992" s="69"/>
      <c r="CJ2992" s="69"/>
      <c r="CK2992" s="69"/>
      <c r="CL2992" s="69"/>
      <c r="CM2992" s="69"/>
      <c r="CN2992" s="69"/>
      <c r="CO2992" s="69"/>
      <c r="CP2992" s="69"/>
      <c r="CQ2992" s="69"/>
      <c r="CR2992" s="69"/>
      <c r="CS2992" s="69"/>
      <c r="CT2992" s="69"/>
      <c r="CU2992" s="69"/>
      <c r="CV2992" s="69"/>
      <c r="CW2992" s="69"/>
      <c r="CX2992" s="69"/>
      <c r="CY2992" s="69"/>
      <c r="CZ2992" s="69"/>
      <c r="DA2992" s="69"/>
      <c r="DB2992" s="69"/>
      <c r="DC2992" s="69"/>
      <c r="DD2992" s="69"/>
      <c r="DE2992" s="69"/>
      <c r="DF2992" s="69"/>
      <c r="DG2992" s="69"/>
      <c r="DH2992" s="69"/>
      <c r="DI2992" s="69"/>
      <c r="DJ2992" s="69"/>
      <c r="DK2992" s="69"/>
      <c r="DL2992" s="69"/>
      <c r="DM2992" s="69"/>
      <c r="DN2992" s="69"/>
      <c r="DO2992" s="69"/>
      <c r="DP2992" s="69"/>
      <c r="DQ2992" s="69"/>
      <c r="DR2992" s="69"/>
      <c r="DS2992" s="69"/>
      <c r="DT2992" s="69"/>
      <c r="DU2992" s="69"/>
      <c r="DV2992" s="69"/>
      <c r="DW2992" s="69"/>
      <c r="DX2992" s="69"/>
      <c r="DY2992" s="69"/>
      <c r="DZ2992" s="69"/>
      <c r="EA2992" s="69"/>
      <c r="EB2992" s="69"/>
      <c r="EC2992" s="69"/>
      <c r="ED2992" s="69"/>
      <c r="EE2992" s="69"/>
      <c r="EF2992" s="69"/>
      <c r="EG2992" s="69"/>
      <c r="EH2992" s="69"/>
      <c r="EI2992" s="69"/>
      <c r="EJ2992" s="69"/>
      <c r="EK2992" s="69"/>
      <c r="EL2992" s="69"/>
      <c r="EM2992" s="69"/>
      <c r="EN2992" s="69"/>
      <c r="EO2992" s="69"/>
      <c r="EP2992" s="69"/>
      <c r="EQ2992" s="69"/>
      <c r="ER2992" s="69"/>
      <c r="ES2992" s="69"/>
      <c r="ET2992" s="69"/>
      <c r="EU2992" s="69"/>
      <c r="EV2992" s="69"/>
      <c r="EW2992" s="69"/>
      <c r="EX2992" s="69"/>
      <c r="EY2992" s="69"/>
      <c r="EZ2992" s="69"/>
      <c r="FA2992" s="69"/>
      <c r="FB2992" s="69"/>
      <c r="FC2992" s="69"/>
      <c r="FD2992" s="69"/>
      <c r="FE2992" s="69"/>
      <c r="FF2992" s="69"/>
      <c r="FG2992" s="69"/>
      <c r="FH2992" s="69"/>
      <c r="FI2992" s="69"/>
      <c r="FJ2992" s="69"/>
      <c r="FK2992" s="69"/>
      <c r="FL2992" s="69"/>
      <c r="FM2992" s="69"/>
      <c r="FN2992" s="69"/>
      <c r="FO2992" s="69"/>
      <c r="FP2992" s="69"/>
      <c r="FQ2992" s="69"/>
      <c r="FR2992" s="69"/>
      <c r="FS2992" s="69"/>
      <c r="FT2992" s="69"/>
      <c r="FU2992" s="69"/>
      <c r="FV2992" s="69"/>
      <c r="FW2992" s="69"/>
      <c r="FX2992" s="69"/>
      <c r="FY2992" s="69"/>
      <c r="FZ2992" s="69"/>
      <c r="GA2992" s="69"/>
      <c r="GB2992" s="69"/>
      <c r="GC2992" s="69"/>
      <c r="GD2992" s="69"/>
      <c r="GE2992" s="69"/>
      <c r="GF2992" s="69"/>
      <c r="GG2992" s="69"/>
      <c r="GH2992" s="69"/>
      <c r="GI2992" s="69"/>
      <c r="GJ2992" s="69"/>
      <c r="GK2992" s="69"/>
      <c r="GL2992" s="69"/>
      <c r="GM2992" s="69"/>
      <c r="GN2992" s="69"/>
      <c r="GO2992" s="69"/>
      <c r="GP2992" s="69"/>
      <c r="GQ2992" s="69"/>
      <c r="GR2992" s="69"/>
      <c r="GS2992" s="69"/>
      <c r="GT2992" s="69"/>
      <c r="GU2992" s="69"/>
      <c r="GV2992" s="69"/>
      <c r="GW2992" s="69"/>
      <c r="GX2992" s="69"/>
      <c r="GY2992" s="69"/>
      <c r="GZ2992" s="69"/>
      <c r="HA2992" s="69"/>
      <c r="HB2992" s="69"/>
      <c r="HC2992" s="69"/>
      <c r="HD2992" s="69"/>
      <c r="HE2992" s="69"/>
      <c r="HF2992" s="69"/>
      <c r="HG2992" s="69"/>
      <c r="HH2992" s="69"/>
      <c r="HI2992" s="69"/>
      <c r="HJ2992" s="69"/>
      <c r="HK2992" s="69"/>
      <c r="HL2992" s="69"/>
      <c r="HM2992" s="69"/>
      <c r="HN2992" s="69"/>
      <c r="HO2992" s="69"/>
      <c r="HP2992" s="69"/>
      <c r="HQ2992" s="69"/>
      <c r="HR2992" s="69"/>
      <c r="HS2992" s="69"/>
      <c r="HT2992" s="69"/>
      <c r="HU2992" s="69"/>
      <c r="HV2992" s="69"/>
      <c r="HW2992" s="69"/>
      <c r="HX2992" s="69"/>
      <c r="HY2992" s="69"/>
      <c r="HZ2992" s="69"/>
      <c r="IA2992" s="69"/>
      <c r="IB2992" s="69"/>
      <c r="IC2992" s="69"/>
      <c r="ID2992" s="69"/>
      <c r="IE2992" s="69"/>
      <c r="IF2992" s="69"/>
      <c r="IG2992" s="69"/>
      <c r="IH2992" s="69"/>
      <c r="II2992" s="69"/>
      <c r="IJ2992" s="69"/>
      <c r="IK2992" s="69"/>
      <c r="IL2992" s="69"/>
      <c r="IM2992" s="69"/>
      <c r="IN2992" s="69"/>
    </row>
    <row r="2993" spans="1:248" s="70" customFormat="1" ht="15" customHeight="1" x14ac:dyDescent="0.2">
      <c r="A2993" s="137" t="s">
        <v>1958</v>
      </c>
      <c r="B2993" s="196">
        <v>52661</v>
      </c>
      <c r="C2993" s="96" t="s">
        <v>1959</v>
      </c>
      <c r="D2993" s="318">
        <v>70000</v>
      </c>
      <c r="E2993" s="69"/>
      <c r="F2993" s="69"/>
      <c r="G2993" s="69"/>
      <c r="H2993" s="69"/>
      <c r="I2993" s="69"/>
      <c r="J2993" s="69"/>
      <c r="N2993" s="69"/>
      <c r="O2993" s="69"/>
      <c r="P2993" s="69"/>
      <c r="Q2993" s="69"/>
      <c r="R2993" s="69"/>
      <c r="S2993" s="69"/>
      <c r="T2993" s="69"/>
      <c r="U2993" s="69"/>
      <c r="V2993" s="69"/>
      <c r="W2993" s="69"/>
      <c r="X2993" s="69"/>
      <c r="Y2993" s="69"/>
      <c r="Z2993" s="69"/>
      <c r="AA2993" s="69"/>
      <c r="AB2993" s="69"/>
      <c r="AC2993" s="69"/>
      <c r="AD2993" s="69"/>
      <c r="AE2993" s="69"/>
      <c r="AF2993" s="69"/>
      <c r="AG2993" s="69"/>
      <c r="AH2993" s="69"/>
      <c r="AI2993" s="69"/>
      <c r="AJ2993" s="69"/>
      <c r="AK2993" s="69"/>
      <c r="AL2993" s="69"/>
      <c r="AM2993" s="69"/>
      <c r="AN2993" s="69"/>
      <c r="AO2993" s="69"/>
      <c r="AP2993" s="69"/>
      <c r="AQ2993" s="69"/>
      <c r="AR2993" s="69"/>
      <c r="AS2993" s="69"/>
      <c r="AT2993" s="69"/>
      <c r="AU2993" s="69"/>
      <c r="AV2993" s="69"/>
      <c r="AW2993" s="69"/>
      <c r="AX2993" s="69"/>
      <c r="AY2993" s="69"/>
      <c r="AZ2993" s="69"/>
      <c r="BA2993" s="69"/>
      <c r="BB2993" s="69"/>
      <c r="BC2993" s="69"/>
      <c r="BD2993" s="69"/>
      <c r="BE2993" s="69"/>
      <c r="BF2993" s="69"/>
      <c r="BG2993" s="69"/>
      <c r="BH2993" s="69"/>
      <c r="BI2993" s="69"/>
      <c r="BJ2993" s="69"/>
      <c r="BK2993" s="69"/>
      <c r="BL2993" s="69"/>
      <c r="BM2993" s="69"/>
      <c r="BN2993" s="69"/>
      <c r="BO2993" s="69"/>
      <c r="BP2993" s="69"/>
      <c r="BQ2993" s="69"/>
      <c r="BR2993" s="69"/>
      <c r="BS2993" s="69"/>
      <c r="BT2993" s="69"/>
      <c r="BU2993" s="69"/>
      <c r="BV2993" s="69"/>
      <c r="BW2993" s="69"/>
      <c r="BX2993" s="69"/>
      <c r="BY2993" s="69"/>
      <c r="BZ2993" s="69"/>
      <c r="CA2993" s="69"/>
      <c r="CB2993" s="69"/>
      <c r="CC2993" s="69"/>
      <c r="CD2993" s="69"/>
      <c r="CE2993" s="69"/>
      <c r="CF2993" s="69"/>
      <c r="CG2993" s="69"/>
      <c r="CH2993" s="69"/>
      <c r="CI2993" s="69"/>
      <c r="CJ2993" s="69"/>
      <c r="CK2993" s="69"/>
      <c r="CL2993" s="69"/>
      <c r="CM2993" s="69"/>
      <c r="CN2993" s="69"/>
      <c r="CO2993" s="69"/>
      <c r="CP2993" s="69"/>
      <c r="CQ2993" s="69"/>
      <c r="CR2993" s="69"/>
      <c r="CS2993" s="69"/>
      <c r="CT2993" s="69"/>
      <c r="CU2993" s="69"/>
      <c r="CV2993" s="69"/>
      <c r="CW2993" s="69"/>
      <c r="CX2993" s="69"/>
      <c r="CY2993" s="69"/>
      <c r="CZ2993" s="69"/>
      <c r="DA2993" s="69"/>
      <c r="DB2993" s="69"/>
      <c r="DC2993" s="69"/>
      <c r="DD2993" s="69"/>
      <c r="DE2993" s="69"/>
      <c r="DF2993" s="69"/>
      <c r="DG2993" s="69"/>
      <c r="DH2993" s="69"/>
      <c r="DI2993" s="69"/>
      <c r="DJ2993" s="69"/>
      <c r="DK2993" s="69"/>
      <c r="DL2993" s="69"/>
      <c r="DM2993" s="69"/>
      <c r="DN2993" s="69"/>
      <c r="DO2993" s="69"/>
      <c r="DP2993" s="69"/>
      <c r="DQ2993" s="69"/>
      <c r="DR2993" s="69"/>
      <c r="DS2993" s="69"/>
      <c r="DT2993" s="69"/>
      <c r="DU2993" s="69"/>
      <c r="DV2993" s="69"/>
      <c r="DW2993" s="69"/>
      <c r="DX2993" s="69"/>
      <c r="DY2993" s="69"/>
      <c r="DZ2993" s="69"/>
      <c r="EA2993" s="69"/>
      <c r="EB2993" s="69"/>
      <c r="EC2993" s="69"/>
      <c r="ED2993" s="69"/>
      <c r="EE2993" s="69"/>
      <c r="EF2993" s="69"/>
      <c r="EG2993" s="69"/>
      <c r="EH2993" s="69"/>
      <c r="EI2993" s="69"/>
      <c r="EJ2993" s="69"/>
      <c r="EK2993" s="69"/>
      <c r="EL2993" s="69"/>
      <c r="EM2993" s="69"/>
      <c r="EN2993" s="69"/>
      <c r="EO2993" s="69"/>
      <c r="EP2993" s="69"/>
      <c r="EQ2993" s="69"/>
      <c r="ER2993" s="69"/>
      <c r="ES2993" s="69"/>
      <c r="ET2993" s="69"/>
      <c r="EU2993" s="69"/>
      <c r="EV2993" s="69"/>
      <c r="EW2993" s="69"/>
      <c r="EX2993" s="69"/>
      <c r="EY2993" s="69"/>
      <c r="EZ2993" s="69"/>
      <c r="FA2993" s="69"/>
      <c r="FB2993" s="69"/>
      <c r="FC2993" s="69"/>
      <c r="FD2993" s="69"/>
      <c r="FE2993" s="69"/>
      <c r="FF2993" s="69"/>
      <c r="FG2993" s="69"/>
      <c r="FH2993" s="69"/>
      <c r="FI2993" s="69"/>
      <c r="FJ2993" s="69"/>
      <c r="FK2993" s="69"/>
      <c r="FL2993" s="69"/>
      <c r="FM2993" s="69"/>
      <c r="FN2993" s="69"/>
      <c r="FO2993" s="69"/>
      <c r="FP2993" s="69"/>
      <c r="FQ2993" s="69"/>
      <c r="FR2993" s="69"/>
      <c r="FS2993" s="69"/>
      <c r="FT2993" s="69"/>
      <c r="FU2993" s="69"/>
      <c r="FV2993" s="69"/>
      <c r="FW2993" s="69"/>
      <c r="FX2993" s="69"/>
      <c r="FY2993" s="69"/>
      <c r="FZ2993" s="69"/>
      <c r="GA2993" s="69"/>
      <c r="GB2993" s="69"/>
      <c r="GC2993" s="69"/>
      <c r="GD2993" s="69"/>
      <c r="GE2993" s="69"/>
      <c r="GF2993" s="69"/>
      <c r="GG2993" s="69"/>
      <c r="GH2993" s="69"/>
      <c r="GI2993" s="69"/>
      <c r="GJ2993" s="69"/>
      <c r="GK2993" s="69"/>
      <c r="GL2993" s="69"/>
      <c r="GM2993" s="69"/>
      <c r="GN2993" s="69"/>
      <c r="GO2993" s="69"/>
      <c r="GP2993" s="69"/>
      <c r="GQ2993" s="69"/>
      <c r="GR2993" s="69"/>
      <c r="GS2993" s="69"/>
      <c r="GT2993" s="69"/>
      <c r="GU2993" s="69"/>
      <c r="GV2993" s="69"/>
      <c r="GW2993" s="69"/>
      <c r="GX2993" s="69"/>
      <c r="GY2993" s="69"/>
      <c r="GZ2993" s="69"/>
      <c r="HA2993" s="69"/>
      <c r="HB2993" s="69"/>
      <c r="HC2993" s="69"/>
      <c r="HD2993" s="69"/>
      <c r="HE2993" s="69"/>
      <c r="HF2993" s="69"/>
      <c r="HG2993" s="69"/>
      <c r="HH2993" s="69"/>
      <c r="HI2993" s="69"/>
      <c r="HJ2993" s="69"/>
      <c r="HK2993" s="69"/>
      <c r="HL2993" s="69"/>
      <c r="HM2993" s="69"/>
      <c r="HN2993" s="69"/>
      <c r="HO2993" s="69"/>
      <c r="HP2993" s="69"/>
      <c r="HQ2993" s="69"/>
      <c r="HR2993" s="69"/>
      <c r="HS2993" s="69"/>
      <c r="HT2993" s="69"/>
      <c r="HU2993" s="69"/>
      <c r="HV2993" s="69"/>
      <c r="HW2993" s="69"/>
      <c r="HX2993" s="69"/>
      <c r="HY2993" s="69"/>
      <c r="HZ2993" s="69"/>
      <c r="IA2993" s="69"/>
      <c r="IB2993" s="69"/>
      <c r="IC2993" s="69"/>
      <c r="ID2993" s="69"/>
      <c r="IE2993" s="69"/>
      <c r="IF2993" s="69"/>
      <c r="IG2993" s="69"/>
      <c r="IH2993" s="69"/>
      <c r="II2993" s="69"/>
      <c r="IJ2993" s="69"/>
      <c r="IK2993" s="69"/>
      <c r="IL2993" s="69"/>
      <c r="IM2993" s="69"/>
      <c r="IN2993" s="69"/>
    </row>
    <row r="2994" spans="1:248" s="70" customFormat="1" ht="32.1" customHeight="1" x14ac:dyDescent="0.2">
      <c r="A2994" s="137" t="s">
        <v>1960</v>
      </c>
      <c r="B2994" s="196">
        <v>52662</v>
      </c>
      <c r="C2994" s="96" t="s">
        <v>1961</v>
      </c>
      <c r="D2994" s="318">
        <v>80000</v>
      </c>
      <c r="E2994" s="69"/>
      <c r="F2994" s="69"/>
      <c r="G2994" s="69"/>
      <c r="H2994" s="69"/>
      <c r="I2994" s="69"/>
      <c r="J2994" s="69"/>
      <c r="N2994" s="69"/>
      <c r="O2994" s="69"/>
      <c r="P2994" s="69"/>
      <c r="Q2994" s="69"/>
      <c r="R2994" s="69"/>
      <c r="S2994" s="69"/>
      <c r="T2994" s="69"/>
      <c r="U2994" s="69"/>
      <c r="V2994" s="69"/>
      <c r="W2994" s="69"/>
      <c r="X2994" s="69"/>
      <c r="Y2994" s="69"/>
      <c r="Z2994" s="69"/>
      <c r="AA2994" s="69"/>
      <c r="AB2994" s="69"/>
      <c r="AC2994" s="69"/>
      <c r="AD2994" s="69"/>
      <c r="AE2994" s="69"/>
      <c r="AF2994" s="69"/>
      <c r="AG2994" s="69"/>
      <c r="AH2994" s="69"/>
      <c r="AI2994" s="69"/>
      <c r="AJ2994" s="69"/>
      <c r="AK2994" s="69"/>
      <c r="AL2994" s="69"/>
      <c r="AM2994" s="69"/>
      <c r="AN2994" s="69"/>
      <c r="AO2994" s="69"/>
      <c r="AP2994" s="69"/>
      <c r="AQ2994" s="69"/>
      <c r="AR2994" s="69"/>
      <c r="AS2994" s="69"/>
      <c r="AT2994" s="69"/>
      <c r="AU2994" s="69"/>
      <c r="AV2994" s="69"/>
      <c r="AW2994" s="69"/>
      <c r="AX2994" s="69"/>
      <c r="AY2994" s="69"/>
      <c r="AZ2994" s="69"/>
      <c r="BA2994" s="69"/>
      <c r="BB2994" s="69"/>
      <c r="BC2994" s="69"/>
      <c r="BD2994" s="69"/>
      <c r="BE2994" s="69"/>
      <c r="BF2994" s="69"/>
      <c r="BG2994" s="69"/>
      <c r="BH2994" s="69"/>
      <c r="BI2994" s="69"/>
      <c r="BJ2994" s="69"/>
      <c r="BK2994" s="69"/>
      <c r="BL2994" s="69"/>
      <c r="BM2994" s="69"/>
      <c r="BN2994" s="69"/>
      <c r="BO2994" s="69"/>
      <c r="BP2994" s="69"/>
      <c r="BQ2994" s="69"/>
      <c r="BR2994" s="69"/>
      <c r="BS2994" s="69"/>
      <c r="BT2994" s="69"/>
      <c r="BU2994" s="69"/>
      <c r="BV2994" s="69"/>
      <c r="BW2994" s="69"/>
      <c r="BX2994" s="69"/>
      <c r="BY2994" s="69"/>
      <c r="BZ2994" s="69"/>
      <c r="CA2994" s="69"/>
      <c r="CB2994" s="69"/>
      <c r="CC2994" s="69"/>
      <c r="CD2994" s="69"/>
      <c r="CE2994" s="69"/>
      <c r="CF2994" s="69"/>
      <c r="CG2994" s="69"/>
      <c r="CH2994" s="69"/>
      <c r="CI2994" s="69"/>
      <c r="CJ2994" s="69"/>
      <c r="CK2994" s="69"/>
      <c r="CL2994" s="69"/>
      <c r="CM2994" s="69"/>
      <c r="CN2994" s="69"/>
      <c r="CO2994" s="69"/>
      <c r="CP2994" s="69"/>
      <c r="CQ2994" s="69"/>
      <c r="CR2994" s="69"/>
      <c r="CS2994" s="69"/>
      <c r="CT2994" s="69"/>
      <c r="CU2994" s="69"/>
      <c r="CV2994" s="69"/>
      <c r="CW2994" s="69"/>
      <c r="CX2994" s="69"/>
      <c r="CY2994" s="69"/>
      <c r="CZ2994" s="69"/>
      <c r="DA2994" s="69"/>
      <c r="DB2994" s="69"/>
      <c r="DC2994" s="69"/>
      <c r="DD2994" s="69"/>
      <c r="DE2994" s="69"/>
      <c r="DF2994" s="69"/>
      <c r="DG2994" s="69"/>
      <c r="DH2994" s="69"/>
      <c r="DI2994" s="69"/>
      <c r="DJ2994" s="69"/>
      <c r="DK2994" s="69"/>
      <c r="DL2994" s="69"/>
      <c r="DM2994" s="69"/>
      <c r="DN2994" s="69"/>
      <c r="DO2994" s="69"/>
      <c r="DP2994" s="69"/>
      <c r="DQ2994" s="69"/>
      <c r="DR2994" s="69"/>
      <c r="DS2994" s="69"/>
      <c r="DT2994" s="69"/>
      <c r="DU2994" s="69"/>
      <c r="DV2994" s="69"/>
      <c r="DW2994" s="69"/>
      <c r="DX2994" s="69"/>
      <c r="DY2994" s="69"/>
      <c r="DZ2994" s="69"/>
      <c r="EA2994" s="69"/>
      <c r="EB2994" s="69"/>
      <c r="EC2994" s="69"/>
      <c r="ED2994" s="69"/>
      <c r="EE2994" s="69"/>
      <c r="EF2994" s="69"/>
      <c r="EG2994" s="69"/>
      <c r="EH2994" s="69"/>
      <c r="EI2994" s="69"/>
      <c r="EJ2994" s="69"/>
      <c r="EK2994" s="69"/>
      <c r="EL2994" s="69"/>
      <c r="EM2994" s="69"/>
      <c r="EN2994" s="69"/>
      <c r="EO2994" s="69"/>
      <c r="EP2994" s="69"/>
      <c r="EQ2994" s="69"/>
      <c r="ER2994" s="69"/>
      <c r="ES2994" s="69"/>
      <c r="ET2994" s="69"/>
      <c r="EU2994" s="69"/>
      <c r="EV2994" s="69"/>
      <c r="EW2994" s="69"/>
      <c r="EX2994" s="69"/>
      <c r="EY2994" s="69"/>
      <c r="EZ2994" s="69"/>
      <c r="FA2994" s="69"/>
      <c r="FB2994" s="69"/>
      <c r="FC2994" s="69"/>
      <c r="FD2994" s="69"/>
      <c r="FE2994" s="69"/>
      <c r="FF2994" s="69"/>
      <c r="FG2994" s="69"/>
      <c r="FH2994" s="69"/>
      <c r="FI2994" s="69"/>
      <c r="FJ2994" s="69"/>
      <c r="FK2994" s="69"/>
      <c r="FL2994" s="69"/>
      <c r="FM2994" s="69"/>
      <c r="FN2994" s="69"/>
      <c r="FO2994" s="69"/>
      <c r="FP2994" s="69"/>
      <c r="FQ2994" s="69"/>
      <c r="FR2994" s="69"/>
      <c r="FS2994" s="69"/>
      <c r="FT2994" s="69"/>
      <c r="FU2994" s="69"/>
      <c r="FV2994" s="69"/>
      <c r="FW2994" s="69"/>
      <c r="FX2994" s="69"/>
      <c r="FY2994" s="69"/>
      <c r="FZ2994" s="69"/>
      <c r="GA2994" s="69"/>
      <c r="GB2994" s="69"/>
      <c r="GC2994" s="69"/>
      <c r="GD2994" s="69"/>
      <c r="GE2994" s="69"/>
      <c r="GF2994" s="69"/>
      <c r="GG2994" s="69"/>
      <c r="GH2994" s="69"/>
      <c r="GI2994" s="69"/>
      <c r="GJ2994" s="69"/>
      <c r="GK2994" s="69"/>
      <c r="GL2994" s="69"/>
      <c r="GM2994" s="69"/>
      <c r="GN2994" s="69"/>
      <c r="GO2994" s="69"/>
      <c r="GP2994" s="69"/>
      <c r="GQ2994" s="69"/>
      <c r="GR2994" s="69"/>
      <c r="GS2994" s="69"/>
      <c r="GT2994" s="69"/>
      <c r="GU2994" s="69"/>
      <c r="GV2994" s="69"/>
      <c r="GW2994" s="69"/>
      <c r="GX2994" s="69"/>
      <c r="GY2994" s="69"/>
      <c r="GZ2994" s="69"/>
      <c r="HA2994" s="69"/>
      <c r="HB2994" s="69"/>
      <c r="HC2994" s="69"/>
      <c r="HD2994" s="69"/>
      <c r="HE2994" s="69"/>
      <c r="HF2994" s="69"/>
      <c r="HG2994" s="69"/>
      <c r="HH2994" s="69"/>
      <c r="HI2994" s="69"/>
      <c r="HJ2994" s="69"/>
      <c r="HK2994" s="69"/>
      <c r="HL2994" s="69"/>
      <c r="HM2994" s="69"/>
      <c r="HN2994" s="69"/>
      <c r="HO2994" s="69"/>
      <c r="HP2994" s="69"/>
      <c r="HQ2994" s="69"/>
      <c r="HR2994" s="69"/>
      <c r="HS2994" s="69"/>
      <c r="HT2994" s="69"/>
      <c r="HU2994" s="69"/>
      <c r="HV2994" s="69"/>
      <c r="HW2994" s="69"/>
      <c r="HX2994" s="69"/>
      <c r="HY2994" s="69"/>
      <c r="HZ2994" s="69"/>
      <c r="IA2994" s="69"/>
      <c r="IB2994" s="69"/>
      <c r="IC2994" s="69"/>
      <c r="ID2994" s="69"/>
      <c r="IE2994" s="69"/>
      <c r="IF2994" s="69"/>
      <c r="IG2994" s="69"/>
      <c r="IH2994" s="69"/>
      <c r="II2994" s="69"/>
      <c r="IJ2994" s="69"/>
      <c r="IK2994" s="69"/>
      <c r="IL2994" s="69"/>
      <c r="IM2994" s="69"/>
      <c r="IN2994" s="69"/>
    </row>
    <row r="2995" spans="1:248" s="70" customFormat="1" ht="15" customHeight="1" x14ac:dyDescent="0.2">
      <c r="A2995" s="137" t="s">
        <v>1962</v>
      </c>
      <c r="B2995" s="196">
        <v>52663</v>
      </c>
      <c r="C2995" s="96" t="s">
        <v>1963</v>
      </c>
      <c r="D2995" s="318">
        <v>85000</v>
      </c>
      <c r="E2995" s="69"/>
      <c r="F2995" s="69"/>
      <c r="G2995" s="69"/>
      <c r="H2995" s="69"/>
      <c r="I2995" s="69"/>
      <c r="J2995" s="69"/>
      <c r="N2995" s="69"/>
      <c r="O2995" s="69"/>
      <c r="P2995" s="69"/>
      <c r="Q2995" s="69"/>
      <c r="R2995" s="69"/>
      <c r="S2995" s="69"/>
      <c r="T2995" s="69"/>
      <c r="U2995" s="69"/>
      <c r="V2995" s="69"/>
      <c r="W2995" s="69"/>
      <c r="X2995" s="69"/>
      <c r="Y2995" s="69"/>
      <c r="Z2995" s="69"/>
      <c r="AA2995" s="69"/>
      <c r="AB2995" s="69"/>
      <c r="AC2995" s="69"/>
      <c r="AD2995" s="69"/>
      <c r="AE2995" s="69"/>
      <c r="AF2995" s="69"/>
      <c r="AG2995" s="69"/>
      <c r="AH2995" s="69"/>
      <c r="AI2995" s="69"/>
      <c r="AJ2995" s="69"/>
      <c r="AK2995" s="69"/>
      <c r="AL2995" s="69"/>
      <c r="AM2995" s="69"/>
      <c r="AN2995" s="69"/>
      <c r="AO2995" s="69"/>
      <c r="AP2995" s="69"/>
      <c r="AQ2995" s="69"/>
      <c r="AR2995" s="69"/>
      <c r="AS2995" s="69"/>
      <c r="AT2995" s="69"/>
      <c r="AU2995" s="69"/>
      <c r="AV2995" s="69"/>
      <c r="AW2995" s="69"/>
      <c r="AX2995" s="69"/>
      <c r="AY2995" s="69"/>
      <c r="AZ2995" s="69"/>
      <c r="BA2995" s="69"/>
      <c r="BB2995" s="69"/>
      <c r="BC2995" s="69"/>
      <c r="BD2995" s="69"/>
      <c r="BE2995" s="69"/>
      <c r="BF2995" s="69"/>
      <c r="BG2995" s="69"/>
      <c r="BH2995" s="69"/>
      <c r="BI2995" s="69"/>
      <c r="BJ2995" s="69"/>
      <c r="BK2995" s="69"/>
      <c r="BL2995" s="69"/>
      <c r="BM2995" s="69"/>
      <c r="BN2995" s="69"/>
      <c r="BO2995" s="69"/>
      <c r="BP2995" s="69"/>
      <c r="BQ2995" s="69"/>
      <c r="BR2995" s="69"/>
      <c r="BS2995" s="69"/>
      <c r="BT2995" s="69"/>
      <c r="BU2995" s="69"/>
      <c r="BV2995" s="69"/>
      <c r="BW2995" s="69"/>
      <c r="BX2995" s="69"/>
      <c r="BY2995" s="69"/>
      <c r="BZ2995" s="69"/>
      <c r="CA2995" s="69"/>
      <c r="CB2995" s="69"/>
      <c r="CC2995" s="69"/>
      <c r="CD2995" s="69"/>
      <c r="CE2995" s="69"/>
      <c r="CF2995" s="69"/>
      <c r="CG2995" s="69"/>
      <c r="CH2995" s="69"/>
      <c r="CI2995" s="69"/>
      <c r="CJ2995" s="69"/>
      <c r="CK2995" s="69"/>
      <c r="CL2995" s="69"/>
      <c r="CM2995" s="69"/>
      <c r="CN2995" s="69"/>
      <c r="CO2995" s="69"/>
      <c r="CP2995" s="69"/>
      <c r="CQ2995" s="69"/>
      <c r="CR2995" s="69"/>
      <c r="CS2995" s="69"/>
      <c r="CT2995" s="69"/>
      <c r="CU2995" s="69"/>
      <c r="CV2995" s="69"/>
      <c r="CW2995" s="69"/>
      <c r="CX2995" s="69"/>
      <c r="CY2995" s="69"/>
      <c r="CZ2995" s="69"/>
      <c r="DA2995" s="69"/>
      <c r="DB2995" s="69"/>
      <c r="DC2995" s="69"/>
      <c r="DD2995" s="69"/>
      <c r="DE2995" s="69"/>
      <c r="DF2995" s="69"/>
      <c r="DG2995" s="69"/>
      <c r="DH2995" s="69"/>
      <c r="DI2995" s="69"/>
      <c r="DJ2995" s="69"/>
      <c r="DK2995" s="69"/>
      <c r="DL2995" s="69"/>
      <c r="DM2995" s="69"/>
      <c r="DN2995" s="69"/>
      <c r="DO2995" s="69"/>
      <c r="DP2995" s="69"/>
      <c r="DQ2995" s="69"/>
      <c r="DR2995" s="69"/>
      <c r="DS2995" s="69"/>
      <c r="DT2995" s="69"/>
      <c r="DU2995" s="69"/>
      <c r="DV2995" s="69"/>
      <c r="DW2995" s="69"/>
      <c r="DX2995" s="69"/>
      <c r="DY2995" s="69"/>
      <c r="DZ2995" s="69"/>
      <c r="EA2995" s="69"/>
      <c r="EB2995" s="69"/>
      <c r="EC2995" s="69"/>
      <c r="ED2995" s="69"/>
      <c r="EE2995" s="69"/>
      <c r="EF2995" s="69"/>
      <c r="EG2995" s="69"/>
      <c r="EH2995" s="69"/>
      <c r="EI2995" s="69"/>
      <c r="EJ2995" s="69"/>
      <c r="EK2995" s="69"/>
      <c r="EL2995" s="69"/>
      <c r="EM2995" s="69"/>
      <c r="EN2995" s="69"/>
      <c r="EO2995" s="69"/>
      <c r="EP2995" s="69"/>
      <c r="EQ2995" s="69"/>
      <c r="ER2995" s="69"/>
      <c r="ES2995" s="69"/>
      <c r="ET2995" s="69"/>
      <c r="EU2995" s="69"/>
      <c r="EV2995" s="69"/>
      <c r="EW2995" s="69"/>
      <c r="EX2995" s="69"/>
      <c r="EY2995" s="69"/>
      <c r="EZ2995" s="69"/>
      <c r="FA2995" s="69"/>
      <c r="FB2995" s="69"/>
      <c r="FC2995" s="69"/>
      <c r="FD2995" s="69"/>
      <c r="FE2995" s="69"/>
      <c r="FF2995" s="69"/>
      <c r="FG2995" s="69"/>
      <c r="FH2995" s="69"/>
      <c r="FI2995" s="69"/>
      <c r="FJ2995" s="69"/>
      <c r="FK2995" s="69"/>
      <c r="FL2995" s="69"/>
      <c r="FM2995" s="69"/>
      <c r="FN2995" s="69"/>
      <c r="FO2995" s="69"/>
      <c r="FP2995" s="69"/>
      <c r="FQ2995" s="69"/>
      <c r="FR2995" s="69"/>
      <c r="FS2995" s="69"/>
      <c r="FT2995" s="69"/>
      <c r="FU2995" s="69"/>
      <c r="FV2995" s="69"/>
      <c r="FW2995" s="69"/>
      <c r="FX2995" s="69"/>
      <c r="FY2995" s="69"/>
      <c r="FZ2995" s="69"/>
      <c r="GA2995" s="69"/>
      <c r="GB2995" s="69"/>
      <c r="GC2995" s="69"/>
      <c r="GD2995" s="69"/>
      <c r="GE2995" s="69"/>
      <c r="GF2995" s="69"/>
      <c r="GG2995" s="69"/>
      <c r="GH2995" s="69"/>
      <c r="GI2995" s="69"/>
      <c r="GJ2995" s="69"/>
      <c r="GK2995" s="69"/>
      <c r="GL2995" s="69"/>
      <c r="GM2995" s="69"/>
      <c r="GN2995" s="69"/>
      <c r="GO2995" s="69"/>
      <c r="GP2995" s="69"/>
      <c r="GQ2995" s="69"/>
      <c r="GR2995" s="69"/>
      <c r="GS2995" s="69"/>
      <c r="GT2995" s="69"/>
      <c r="GU2995" s="69"/>
      <c r="GV2995" s="69"/>
      <c r="GW2995" s="69"/>
      <c r="GX2995" s="69"/>
      <c r="GY2995" s="69"/>
      <c r="GZ2995" s="69"/>
      <c r="HA2995" s="69"/>
      <c r="HB2995" s="69"/>
      <c r="HC2995" s="69"/>
      <c r="HD2995" s="69"/>
      <c r="HE2995" s="69"/>
      <c r="HF2995" s="69"/>
      <c r="HG2995" s="69"/>
      <c r="HH2995" s="69"/>
      <c r="HI2995" s="69"/>
      <c r="HJ2995" s="69"/>
      <c r="HK2995" s="69"/>
      <c r="HL2995" s="69"/>
      <c r="HM2995" s="69"/>
      <c r="HN2995" s="69"/>
      <c r="HO2995" s="69"/>
      <c r="HP2995" s="69"/>
      <c r="HQ2995" s="69"/>
      <c r="HR2995" s="69"/>
      <c r="HS2995" s="69"/>
      <c r="HT2995" s="69"/>
      <c r="HU2995" s="69"/>
      <c r="HV2995" s="69"/>
      <c r="HW2995" s="69"/>
      <c r="HX2995" s="69"/>
      <c r="HY2995" s="69"/>
      <c r="HZ2995" s="69"/>
      <c r="IA2995" s="69"/>
      <c r="IB2995" s="69"/>
      <c r="IC2995" s="69"/>
      <c r="ID2995" s="69"/>
      <c r="IE2995" s="69"/>
      <c r="IF2995" s="69"/>
      <c r="IG2995" s="69"/>
      <c r="IH2995" s="69"/>
      <c r="II2995" s="69"/>
      <c r="IJ2995" s="69"/>
      <c r="IK2995" s="69"/>
      <c r="IL2995" s="69"/>
      <c r="IM2995" s="69"/>
      <c r="IN2995" s="69"/>
    </row>
    <row r="2996" spans="1:248" s="70" customFormat="1" ht="32.1" customHeight="1" x14ac:dyDescent="0.2">
      <c r="A2996" s="137" t="s">
        <v>1964</v>
      </c>
      <c r="B2996" s="196">
        <v>52664</v>
      </c>
      <c r="C2996" s="96" t="s">
        <v>1965</v>
      </c>
      <c r="D2996" s="318">
        <v>25000</v>
      </c>
      <c r="E2996" s="69"/>
      <c r="F2996" s="69"/>
      <c r="G2996" s="69"/>
      <c r="H2996" s="69"/>
      <c r="I2996" s="69"/>
      <c r="J2996" s="69"/>
      <c r="N2996" s="69"/>
      <c r="O2996" s="69"/>
      <c r="P2996" s="69"/>
      <c r="Q2996" s="69"/>
      <c r="R2996" s="69"/>
      <c r="S2996" s="69"/>
      <c r="T2996" s="69"/>
      <c r="U2996" s="69"/>
      <c r="V2996" s="69"/>
      <c r="W2996" s="69"/>
      <c r="X2996" s="69"/>
      <c r="Y2996" s="69"/>
      <c r="Z2996" s="69"/>
      <c r="AA2996" s="69"/>
      <c r="AB2996" s="69"/>
      <c r="AC2996" s="69"/>
      <c r="AD2996" s="69"/>
      <c r="AE2996" s="69"/>
      <c r="AF2996" s="69"/>
      <c r="AG2996" s="69"/>
      <c r="AH2996" s="69"/>
      <c r="AI2996" s="69"/>
      <c r="AJ2996" s="69"/>
      <c r="AK2996" s="69"/>
      <c r="AL2996" s="69"/>
      <c r="AM2996" s="69"/>
      <c r="AN2996" s="69"/>
      <c r="AO2996" s="69"/>
      <c r="AP2996" s="69"/>
      <c r="AQ2996" s="69"/>
      <c r="AR2996" s="69"/>
      <c r="AS2996" s="69"/>
      <c r="AT2996" s="69"/>
      <c r="AU2996" s="69"/>
      <c r="AV2996" s="69"/>
      <c r="AW2996" s="69"/>
      <c r="AX2996" s="69"/>
      <c r="AY2996" s="69"/>
      <c r="AZ2996" s="69"/>
      <c r="BA2996" s="69"/>
      <c r="BB2996" s="69"/>
      <c r="BC2996" s="69"/>
      <c r="BD2996" s="69"/>
      <c r="BE2996" s="69"/>
      <c r="BF2996" s="69"/>
      <c r="BG2996" s="69"/>
      <c r="BH2996" s="69"/>
      <c r="BI2996" s="69"/>
      <c r="BJ2996" s="69"/>
      <c r="BK2996" s="69"/>
      <c r="BL2996" s="69"/>
      <c r="BM2996" s="69"/>
      <c r="BN2996" s="69"/>
      <c r="BO2996" s="69"/>
      <c r="BP2996" s="69"/>
      <c r="BQ2996" s="69"/>
      <c r="BR2996" s="69"/>
      <c r="BS2996" s="69"/>
      <c r="BT2996" s="69"/>
      <c r="BU2996" s="69"/>
      <c r="BV2996" s="69"/>
      <c r="BW2996" s="69"/>
      <c r="BX2996" s="69"/>
      <c r="BY2996" s="69"/>
      <c r="BZ2996" s="69"/>
      <c r="CA2996" s="69"/>
      <c r="CB2996" s="69"/>
      <c r="CC2996" s="69"/>
      <c r="CD2996" s="69"/>
      <c r="CE2996" s="69"/>
      <c r="CF2996" s="69"/>
      <c r="CG2996" s="69"/>
      <c r="CH2996" s="69"/>
      <c r="CI2996" s="69"/>
      <c r="CJ2996" s="69"/>
      <c r="CK2996" s="69"/>
      <c r="CL2996" s="69"/>
      <c r="CM2996" s="69"/>
      <c r="CN2996" s="69"/>
      <c r="CO2996" s="69"/>
      <c r="CP2996" s="69"/>
      <c r="CQ2996" s="69"/>
      <c r="CR2996" s="69"/>
      <c r="CS2996" s="69"/>
      <c r="CT2996" s="69"/>
      <c r="CU2996" s="69"/>
      <c r="CV2996" s="69"/>
      <c r="CW2996" s="69"/>
      <c r="CX2996" s="69"/>
      <c r="CY2996" s="69"/>
      <c r="CZ2996" s="69"/>
      <c r="DA2996" s="69"/>
      <c r="DB2996" s="69"/>
      <c r="DC2996" s="69"/>
      <c r="DD2996" s="69"/>
      <c r="DE2996" s="69"/>
      <c r="DF2996" s="69"/>
      <c r="DG2996" s="69"/>
      <c r="DH2996" s="69"/>
      <c r="DI2996" s="69"/>
      <c r="DJ2996" s="69"/>
      <c r="DK2996" s="69"/>
      <c r="DL2996" s="69"/>
      <c r="DM2996" s="69"/>
      <c r="DN2996" s="69"/>
      <c r="DO2996" s="69"/>
      <c r="DP2996" s="69"/>
      <c r="DQ2996" s="69"/>
      <c r="DR2996" s="69"/>
      <c r="DS2996" s="69"/>
      <c r="DT2996" s="69"/>
      <c r="DU2996" s="69"/>
      <c r="DV2996" s="69"/>
      <c r="DW2996" s="69"/>
      <c r="DX2996" s="69"/>
      <c r="DY2996" s="69"/>
      <c r="DZ2996" s="69"/>
      <c r="EA2996" s="69"/>
      <c r="EB2996" s="69"/>
      <c r="EC2996" s="69"/>
      <c r="ED2996" s="69"/>
      <c r="EE2996" s="69"/>
      <c r="EF2996" s="69"/>
      <c r="EG2996" s="69"/>
      <c r="EH2996" s="69"/>
      <c r="EI2996" s="69"/>
      <c r="EJ2996" s="69"/>
      <c r="EK2996" s="69"/>
      <c r="EL2996" s="69"/>
      <c r="EM2996" s="69"/>
      <c r="EN2996" s="69"/>
      <c r="EO2996" s="69"/>
      <c r="EP2996" s="69"/>
      <c r="EQ2996" s="69"/>
      <c r="ER2996" s="69"/>
      <c r="ES2996" s="69"/>
      <c r="ET2996" s="69"/>
      <c r="EU2996" s="69"/>
      <c r="EV2996" s="69"/>
      <c r="EW2996" s="69"/>
      <c r="EX2996" s="69"/>
      <c r="EY2996" s="69"/>
      <c r="EZ2996" s="69"/>
      <c r="FA2996" s="69"/>
      <c r="FB2996" s="69"/>
      <c r="FC2996" s="69"/>
      <c r="FD2996" s="69"/>
      <c r="FE2996" s="69"/>
      <c r="FF2996" s="69"/>
      <c r="FG2996" s="69"/>
      <c r="FH2996" s="69"/>
      <c r="FI2996" s="69"/>
      <c r="FJ2996" s="69"/>
      <c r="FK2996" s="69"/>
      <c r="FL2996" s="69"/>
      <c r="FM2996" s="69"/>
      <c r="FN2996" s="69"/>
      <c r="FO2996" s="69"/>
      <c r="FP2996" s="69"/>
      <c r="FQ2996" s="69"/>
      <c r="FR2996" s="69"/>
      <c r="FS2996" s="69"/>
      <c r="FT2996" s="69"/>
      <c r="FU2996" s="69"/>
      <c r="FV2996" s="69"/>
      <c r="FW2996" s="69"/>
      <c r="FX2996" s="69"/>
      <c r="FY2996" s="69"/>
      <c r="FZ2996" s="69"/>
      <c r="GA2996" s="69"/>
      <c r="GB2996" s="69"/>
      <c r="GC2996" s="69"/>
      <c r="GD2996" s="69"/>
      <c r="GE2996" s="69"/>
      <c r="GF2996" s="69"/>
      <c r="GG2996" s="69"/>
      <c r="GH2996" s="69"/>
      <c r="GI2996" s="69"/>
      <c r="GJ2996" s="69"/>
      <c r="GK2996" s="69"/>
      <c r="GL2996" s="69"/>
      <c r="GM2996" s="69"/>
      <c r="GN2996" s="69"/>
      <c r="GO2996" s="69"/>
      <c r="GP2996" s="69"/>
      <c r="GQ2996" s="69"/>
      <c r="GR2996" s="69"/>
      <c r="GS2996" s="69"/>
      <c r="GT2996" s="69"/>
      <c r="GU2996" s="69"/>
      <c r="GV2996" s="69"/>
      <c r="GW2996" s="69"/>
      <c r="GX2996" s="69"/>
      <c r="GY2996" s="69"/>
      <c r="GZ2996" s="69"/>
      <c r="HA2996" s="69"/>
      <c r="HB2996" s="69"/>
      <c r="HC2996" s="69"/>
      <c r="HD2996" s="69"/>
      <c r="HE2996" s="69"/>
      <c r="HF2996" s="69"/>
      <c r="HG2996" s="69"/>
      <c r="HH2996" s="69"/>
      <c r="HI2996" s="69"/>
      <c r="HJ2996" s="69"/>
      <c r="HK2996" s="69"/>
      <c r="HL2996" s="69"/>
      <c r="HM2996" s="69"/>
      <c r="HN2996" s="69"/>
      <c r="HO2996" s="69"/>
      <c r="HP2996" s="69"/>
      <c r="HQ2996" s="69"/>
      <c r="HR2996" s="69"/>
      <c r="HS2996" s="69"/>
      <c r="HT2996" s="69"/>
      <c r="HU2996" s="69"/>
      <c r="HV2996" s="69"/>
      <c r="HW2996" s="69"/>
      <c r="HX2996" s="69"/>
      <c r="HY2996" s="69"/>
      <c r="HZ2996" s="69"/>
      <c r="IA2996" s="69"/>
      <c r="IB2996" s="69"/>
      <c r="IC2996" s="69"/>
      <c r="ID2996" s="69"/>
      <c r="IE2996" s="69"/>
      <c r="IF2996" s="69"/>
      <c r="IG2996" s="69"/>
      <c r="IH2996" s="69"/>
      <c r="II2996" s="69"/>
      <c r="IJ2996" s="69"/>
      <c r="IK2996" s="69"/>
      <c r="IL2996" s="69"/>
      <c r="IM2996" s="69"/>
      <c r="IN2996" s="69"/>
    </row>
    <row r="2997" spans="1:248" s="70" customFormat="1" ht="15" customHeight="1" x14ac:dyDescent="0.2">
      <c r="A2997" s="137" t="s">
        <v>1966</v>
      </c>
      <c r="B2997" s="196">
        <v>52665</v>
      </c>
      <c r="C2997" s="96" t="s">
        <v>1967</v>
      </c>
      <c r="D2997" s="318">
        <v>35000</v>
      </c>
      <c r="E2997" s="69"/>
      <c r="F2997" s="69"/>
      <c r="G2997" s="69"/>
      <c r="H2997" s="69"/>
      <c r="I2997" s="69"/>
      <c r="J2997" s="69"/>
      <c r="N2997" s="69"/>
      <c r="O2997" s="69"/>
      <c r="P2997" s="69"/>
      <c r="Q2997" s="69"/>
      <c r="R2997" s="69"/>
      <c r="S2997" s="69"/>
      <c r="T2997" s="69"/>
      <c r="U2997" s="69"/>
      <c r="V2997" s="69"/>
      <c r="W2997" s="69"/>
      <c r="X2997" s="69"/>
      <c r="Y2997" s="69"/>
      <c r="Z2997" s="69"/>
      <c r="AA2997" s="69"/>
      <c r="AB2997" s="69"/>
      <c r="AC2997" s="69"/>
      <c r="AD2997" s="69"/>
      <c r="AE2997" s="69"/>
      <c r="AF2997" s="69"/>
      <c r="AG2997" s="69"/>
      <c r="AH2997" s="69"/>
      <c r="AI2997" s="69"/>
      <c r="AJ2997" s="69"/>
      <c r="AK2997" s="69"/>
      <c r="AL2997" s="69"/>
      <c r="AM2997" s="69"/>
      <c r="AN2997" s="69"/>
      <c r="AO2997" s="69"/>
      <c r="AP2997" s="69"/>
      <c r="AQ2997" s="69"/>
      <c r="AR2997" s="69"/>
      <c r="AS2997" s="69"/>
      <c r="AT2997" s="69"/>
      <c r="AU2997" s="69"/>
      <c r="AV2997" s="69"/>
      <c r="AW2997" s="69"/>
      <c r="AX2997" s="69"/>
      <c r="AY2997" s="69"/>
      <c r="AZ2997" s="69"/>
      <c r="BA2997" s="69"/>
      <c r="BB2997" s="69"/>
      <c r="BC2997" s="69"/>
      <c r="BD2997" s="69"/>
      <c r="BE2997" s="69"/>
      <c r="BF2997" s="69"/>
      <c r="BG2997" s="69"/>
      <c r="BH2997" s="69"/>
      <c r="BI2997" s="69"/>
      <c r="BJ2997" s="69"/>
      <c r="BK2997" s="69"/>
      <c r="BL2997" s="69"/>
      <c r="BM2997" s="69"/>
      <c r="BN2997" s="69"/>
      <c r="BO2997" s="69"/>
      <c r="BP2997" s="69"/>
      <c r="BQ2997" s="69"/>
      <c r="BR2997" s="69"/>
      <c r="BS2997" s="69"/>
      <c r="BT2997" s="69"/>
      <c r="BU2997" s="69"/>
      <c r="BV2997" s="69"/>
      <c r="BW2997" s="69"/>
      <c r="BX2997" s="69"/>
      <c r="BY2997" s="69"/>
      <c r="BZ2997" s="69"/>
      <c r="CA2997" s="69"/>
      <c r="CB2997" s="69"/>
      <c r="CC2997" s="69"/>
      <c r="CD2997" s="69"/>
      <c r="CE2997" s="69"/>
      <c r="CF2997" s="69"/>
      <c r="CG2997" s="69"/>
      <c r="CH2997" s="69"/>
      <c r="CI2997" s="69"/>
      <c r="CJ2997" s="69"/>
      <c r="CK2997" s="69"/>
      <c r="CL2997" s="69"/>
      <c r="CM2997" s="69"/>
      <c r="CN2997" s="69"/>
      <c r="CO2997" s="69"/>
      <c r="CP2997" s="69"/>
      <c r="CQ2997" s="69"/>
      <c r="CR2997" s="69"/>
      <c r="CS2997" s="69"/>
      <c r="CT2997" s="69"/>
      <c r="CU2997" s="69"/>
      <c r="CV2997" s="69"/>
      <c r="CW2997" s="69"/>
      <c r="CX2997" s="69"/>
      <c r="CY2997" s="69"/>
      <c r="CZ2997" s="69"/>
      <c r="DA2997" s="69"/>
      <c r="DB2997" s="69"/>
      <c r="DC2997" s="69"/>
      <c r="DD2997" s="69"/>
      <c r="DE2997" s="69"/>
      <c r="DF2997" s="69"/>
      <c r="DG2997" s="69"/>
      <c r="DH2997" s="69"/>
      <c r="DI2997" s="69"/>
      <c r="DJ2997" s="69"/>
      <c r="DK2997" s="69"/>
      <c r="DL2997" s="69"/>
      <c r="DM2997" s="69"/>
      <c r="DN2997" s="69"/>
      <c r="DO2997" s="69"/>
      <c r="DP2997" s="69"/>
      <c r="DQ2997" s="69"/>
      <c r="DR2997" s="69"/>
      <c r="DS2997" s="69"/>
      <c r="DT2997" s="69"/>
      <c r="DU2997" s="69"/>
      <c r="DV2997" s="69"/>
      <c r="DW2997" s="69"/>
      <c r="DX2997" s="69"/>
      <c r="DY2997" s="69"/>
      <c r="DZ2997" s="69"/>
      <c r="EA2997" s="69"/>
      <c r="EB2997" s="69"/>
      <c r="EC2997" s="69"/>
      <c r="ED2997" s="69"/>
      <c r="EE2997" s="69"/>
      <c r="EF2997" s="69"/>
      <c r="EG2997" s="69"/>
      <c r="EH2997" s="69"/>
      <c r="EI2997" s="69"/>
      <c r="EJ2997" s="69"/>
      <c r="EK2997" s="69"/>
      <c r="EL2997" s="69"/>
      <c r="EM2997" s="69"/>
      <c r="EN2997" s="69"/>
      <c r="EO2997" s="69"/>
      <c r="EP2997" s="69"/>
      <c r="EQ2997" s="69"/>
      <c r="ER2997" s="69"/>
      <c r="ES2997" s="69"/>
      <c r="ET2997" s="69"/>
      <c r="EU2997" s="69"/>
      <c r="EV2997" s="69"/>
      <c r="EW2997" s="69"/>
      <c r="EX2997" s="69"/>
      <c r="EY2997" s="69"/>
      <c r="EZ2997" s="69"/>
      <c r="FA2997" s="69"/>
      <c r="FB2997" s="69"/>
      <c r="FC2997" s="69"/>
      <c r="FD2997" s="69"/>
      <c r="FE2997" s="69"/>
      <c r="FF2997" s="69"/>
      <c r="FG2997" s="69"/>
      <c r="FH2997" s="69"/>
      <c r="FI2997" s="69"/>
      <c r="FJ2997" s="69"/>
      <c r="FK2997" s="69"/>
      <c r="FL2997" s="69"/>
      <c r="FM2997" s="69"/>
      <c r="FN2997" s="69"/>
      <c r="FO2997" s="69"/>
      <c r="FP2997" s="69"/>
      <c r="FQ2997" s="69"/>
      <c r="FR2997" s="69"/>
      <c r="FS2997" s="69"/>
      <c r="FT2997" s="69"/>
      <c r="FU2997" s="69"/>
      <c r="FV2997" s="69"/>
      <c r="FW2997" s="69"/>
      <c r="FX2997" s="69"/>
      <c r="FY2997" s="69"/>
      <c r="FZ2997" s="69"/>
      <c r="GA2997" s="69"/>
      <c r="GB2997" s="69"/>
      <c r="GC2997" s="69"/>
      <c r="GD2997" s="69"/>
      <c r="GE2997" s="69"/>
      <c r="GF2997" s="69"/>
      <c r="GG2997" s="69"/>
      <c r="GH2997" s="69"/>
      <c r="GI2997" s="69"/>
      <c r="GJ2997" s="69"/>
      <c r="GK2997" s="69"/>
      <c r="GL2997" s="69"/>
      <c r="GM2997" s="69"/>
      <c r="GN2997" s="69"/>
      <c r="GO2997" s="69"/>
      <c r="GP2997" s="69"/>
      <c r="GQ2997" s="69"/>
      <c r="GR2997" s="69"/>
      <c r="GS2997" s="69"/>
      <c r="GT2997" s="69"/>
      <c r="GU2997" s="69"/>
      <c r="GV2997" s="69"/>
      <c r="GW2997" s="69"/>
      <c r="GX2997" s="69"/>
      <c r="GY2997" s="69"/>
      <c r="GZ2997" s="69"/>
      <c r="HA2997" s="69"/>
      <c r="HB2997" s="69"/>
      <c r="HC2997" s="69"/>
      <c r="HD2997" s="69"/>
      <c r="HE2997" s="69"/>
      <c r="HF2997" s="69"/>
      <c r="HG2997" s="69"/>
      <c r="HH2997" s="69"/>
      <c r="HI2997" s="69"/>
      <c r="HJ2997" s="69"/>
      <c r="HK2997" s="69"/>
      <c r="HL2997" s="69"/>
      <c r="HM2997" s="69"/>
      <c r="HN2997" s="69"/>
      <c r="HO2997" s="69"/>
      <c r="HP2997" s="69"/>
      <c r="HQ2997" s="69"/>
      <c r="HR2997" s="69"/>
      <c r="HS2997" s="69"/>
      <c r="HT2997" s="69"/>
      <c r="HU2997" s="69"/>
      <c r="HV2997" s="69"/>
      <c r="HW2997" s="69"/>
      <c r="HX2997" s="69"/>
      <c r="HY2997" s="69"/>
      <c r="HZ2997" s="69"/>
      <c r="IA2997" s="69"/>
      <c r="IB2997" s="69"/>
      <c r="IC2997" s="69"/>
      <c r="ID2997" s="69"/>
      <c r="IE2997" s="69"/>
      <c r="IF2997" s="69"/>
      <c r="IG2997" s="69"/>
      <c r="IH2997" s="69"/>
      <c r="II2997" s="69"/>
      <c r="IJ2997" s="69"/>
      <c r="IK2997" s="69"/>
      <c r="IL2997" s="69"/>
      <c r="IM2997" s="69"/>
      <c r="IN2997" s="69"/>
    </row>
    <row r="2998" spans="1:248" s="70" customFormat="1" ht="15.95" customHeight="1" x14ac:dyDescent="0.2">
      <c r="A2998" s="137" t="s">
        <v>1968</v>
      </c>
      <c r="B2998" s="196">
        <v>52666</v>
      </c>
      <c r="C2998" s="96" t="s">
        <v>1430</v>
      </c>
      <c r="D2998" s="318">
        <v>16000</v>
      </c>
      <c r="E2998" s="69"/>
      <c r="F2998" s="69"/>
      <c r="G2998" s="69"/>
      <c r="H2998" s="69"/>
      <c r="I2998" s="69"/>
      <c r="J2998" s="69"/>
      <c r="N2998" s="69"/>
      <c r="O2998" s="69"/>
      <c r="P2998" s="69"/>
      <c r="Q2998" s="69"/>
      <c r="R2998" s="69"/>
      <c r="S2998" s="69"/>
      <c r="T2998" s="69"/>
      <c r="U2998" s="69"/>
      <c r="V2998" s="69"/>
      <c r="W2998" s="69"/>
      <c r="X2998" s="69"/>
      <c r="Y2998" s="69"/>
      <c r="Z2998" s="69"/>
      <c r="AA2998" s="69"/>
      <c r="AB2998" s="69"/>
      <c r="AC2998" s="69"/>
      <c r="AD2998" s="69"/>
      <c r="AE2998" s="69"/>
      <c r="AF2998" s="69"/>
      <c r="AG2998" s="69"/>
      <c r="AH2998" s="69"/>
      <c r="AI2998" s="69"/>
      <c r="AJ2998" s="69"/>
      <c r="AK2998" s="69"/>
      <c r="AL2998" s="69"/>
      <c r="AM2998" s="69"/>
      <c r="AN2998" s="69"/>
      <c r="AO2998" s="69"/>
      <c r="AP2998" s="69"/>
      <c r="AQ2998" s="69"/>
      <c r="AR2998" s="69"/>
      <c r="AS2998" s="69"/>
      <c r="AT2998" s="69"/>
      <c r="AU2998" s="69"/>
      <c r="AV2998" s="69"/>
      <c r="AW2998" s="69"/>
      <c r="AX2998" s="69"/>
      <c r="AY2998" s="69"/>
      <c r="AZ2998" s="69"/>
      <c r="BA2998" s="69"/>
      <c r="BB2998" s="69"/>
      <c r="BC2998" s="69"/>
      <c r="BD2998" s="69"/>
      <c r="BE2998" s="69"/>
      <c r="BF2998" s="69"/>
      <c r="BG2998" s="69"/>
      <c r="BH2998" s="69"/>
      <c r="BI2998" s="69"/>
      <c r="BJ2998" s="69"/>
      <c r="BK2998" s="69"/>
      <c r="BL2998" s="69"/>
      <c r="BM2998" s="69"/>
      <c r="BN2998" s="69"/>
      <c r="BO2998" s="69"/>
      <c r="BP2998" s="69"/>
      <c r="BQ2998" s="69"/>
      <c r="BR2998" s="69"/>
      <c r="BS2998" s="69"/>
      <c r="BT2998" s="69"/>
      <c r="BU2998" s="69"/>
      <c r="BV2998" s="69"/>
      <c r="BW2998" s="69"/>
      <c r="BX2998" s="69"/>
      <c r="BY2998" s="69"/>
      <c r="BZ2998" s="69"/>
      <c r="CA2998" s="69"/>
      <c r="CB2998" s="69"/>
      <c r="CC2998" s="69"/>
      <c r="CD2998" s="69"/>
      <c r="CE2998" s="69"/>
      <c r="CF2998" s="69"/>
      <c r="CG2998" s="69"/>
      <c r="CH2998" s="69"/>
      <c r="CI2998" s="69"/>
      <c r="CJ2998" s="69"/>
      <c r="CK2998" s="69"/>
      <c r="CL2998" s="69"/>
      <c r="CM2998" s="69"/>
      <c r="CN2998" s="69"/>
      <c r="CO2998" s="69"/>
      <c r="CP2998" s="69"/>
      <c r="CQ2998" s="69"/>
      <c r="CR2998" s="69"/>
      <c r="CS2998" s="69"/>
      <c r="CT2998" s="69"/>
      <c r="CU2998" s="69"/>
      <c r="CV2998" s="69"/>
      <c r="CW2998" s="69"/>
      <c r="CX2998" s="69"/>
      <c r="CY2998" s="69"/>
      <c r="CZ2998" s="69"/>
      <c r="DA2998" s="69"/>
      <c r="DB2998" s="69"/>
      <c r="DC2998" s="69"/>
      <c r="DD2998" s="69"/>
      <c r="DE2998" s="69"/>
      <c r="DF2998" s="69"/>
      <c r="DG2998" s="69"/>
      <c r="DH2998" s="69"/>
      <c r="DI2998" s="69"/>
      <c r="DJ2998" s="69"/>
      <c r="DK2998" s="69"/>
      <c r="DL2998" s="69"/>
      <c r="DM2998" s="69"/>
      <c r="DN2998" s="69"/>
      <c r="DO2998" s="69"/>
      <c r="DP2998" s="69"/>
      <c r="DQ2998" s="69"/>
      <c r="DR2998" s="69"/>
      <c r="DS2998" s="69"/>
      <c r="DT2998" s="69"/>
      <c r="DU2998" s="69"/>
      <c r="DV2998" s="69"/>
      <c r="DW2998" s="69"/>
      <c r="DX2998" s="69"/>
      <c r="DY2998" s="69"/>
      <c r="DZ2998" s="69"/>
      <c r="EA2998" s="69"/>
      <c r="EB2998" s="69"/>
      <c r="EC2998" s="69"/>
      <c r="ED2998" s="69"/>
      <c r="EE2998" s="69"/>
      <c r="EF2998" s="69"/>
      <c r="EG2998" s="69"/>
      <c r="EH2998" s="69"/>
      <c r="EI2998" s="69"/>
      <c r="EJ2998" s="69"/>
      <c r="EK2998" s="69"/>
      <c r="EL2998" s="69"/>
      <c r="EM2998" s="69"/>
      <c r="EN2998" s="69"/>
      <c r="EO2998" s="69"/>
      <c r="EP2998" s="69"/>
      <c r="EQ2998" s="69"/>
      <c r="ER2998" s="69"/>
      <c r="ES2998" s="69"/>
      <c r="ET2998" s="69"/>
      <c r="EU2998" s="69"/>
      <c r="EV2998" s="69"/>
      <c r="EW2998" s="69"/>
      <c r="EX2998" s="69"/>
      <c r="EY2998" s="69"/>
      <c r="EZ2998" s="69"/>
      <c r="FA2998" s="69"/>
      <c r="FB2998" s="69"/>
      <c r="FC2998" s="69"/>
      <c r="FD2998" s="69"/>
      <c r="FE2998" s="69"/>
      <c r="FF2998" s="69"/>
      <c r="FG2998" s="69"/>
      <c r="FH2998" s="69"/>
      <c r="FI2998" s="69"/>
      <c r="FJ2998" s="69"/>
      <c r="FK2998" s="69"/>
      <c r="FL2998" s="69"/>
      <c r="FM2998" s="69"/>
      <c r="FN2998" s="69"/>
      <c r="FO2998" s="69"/>
      <c r="FP2998" s="69"/>
      <c r="FQ2998" s="69"/>
      <c r="FR2998" s="69"/>
      <c r="FS2998" s="69"/>
      <c r="FT2998" s="69"/>
      <c r="FU2998" s="69"/>
      <c r="FV2998" s="69"/>
      <c r="FW2998" s="69"/>
      <c r="FX2998" s="69"/>
      <c r="FY2998" s="69"/>
      <c r="FZ2998" s="69"/>
      <c r="GA2998" s="69"/>
      <c r="GB2998" s="69"/>
      <c r="GC2998" s="69"/>
      <c r="GD2998" s="69"/>
      <c r="GE2998" s="69"/>
      <c r="GF2998" s="69"/>
      <c r="GG2998" s="69"/>
      <c r="GH2998" s="69"/>
      <c r="GI2998" s="69"/>
      <c r="GJ2998" s="69"/>
      <c r="GK2998" s="69"/>
      <c r="GL2998" s="69"/>
      <c r="GM2998" s="69"/>
      <c r="GN2998" s="69"/>
      <c r="GO2998" s="69"/>
      <c r="GP2998" s="69"/>
      <c r="GQ2998" s="69"/>
      <c r="GR2998" s="69"/>
      <c r="GS2998" s="69"/>
      <c r="GT2998" s="69"/>
      <c r="GU2998" s="69"/>
      <c r="GV2998" s="69"/>
      <c r="GW2998" s="69"/>
      <c r="GX2998" s="69"/>
      <c r="GY2998" s="69"/>
      <c r="GZ2998" s="69"/>
      <c r="HA2998" s="69"/>
      <c r="HB2998" s="69"/>
      <c r="HC2998" s="69"/>
      <c r="HD2998" s="69"/>
      <c r="HE2998" s="69"/>
      <c r="HF2998" s="69"/>
      <c r="HG2998" s="69"/>
      <c r="HH2998" s="69"/>
      <c r="HI2998" s="69"/>
      <c r="HJ2998" s="69"/>
      <c r="HK2998" s="69"/>
      <c r="HL2998" s="69"/>
      <c r="HM2998" s="69"/>
      <c r="HN2998" s="69"/>
      <c r="HO2998" s="69"/>
      <c r="HP2998" s="69"/>
      <c r="HQ2998" s="69"/>
      <c r="HR2998" s="69"/>
      <c r="HS2998" s="69"/>
      <c r="HT2998" s="69"/>
      <c r="HU2998" s="69"/>
      <c r="HV2998" s="69"/>
      <c r="HW2998" s="69"/>
      <c r="HX2998" s="69"/>
      <c r="HY2998" s="69"/>
      <c r="HZ2998" s="69"/>
      <c r="IA2998" s="69"/>
      <c r="IB2998" s="69"/>
      <c r="IC2998" s="69"/>
      <c r="ID2998" s="69"/>
      <c r="IE2998" s="69"/>
      <c r="IF2998" s="69"/>
      <c r="IG2998" s="69"/>
      <c r="IH2998" s="69"/>
      <c r="II2998" s="69"/>
      <c r="IJ2998" s="69"/>
      <c r="IK2998" s="69"/>
      <c r="IL2998" s="69"/>
      <c r="IM2998" s="69"/>
      <c r="IN2998" s="69"/>
    </row>
    <row r="2999" spans="1:248" s="70" customFormat="1" ht="15.95" customHeight="1" x14ac:dyDescent="0.2">
      <c r="A2999" s="137" t="s">
        <v>1969</v>
      </c>
      <c r="B2999" s="196">
        <v>52667</v>
      </c>
      <c r="C2999" s="96" t="s">
        <v>1970</v>
      </c>
      <c r="D2999" s="318">
        <v>12000</v>
      </c>
      <c r="E2999" s="69"/>
      <c r="F2999" s="69"/>
      <c r="G2999" s="69"/>
      <c r="H2999" s="69"/>
      <c r="I2999" s="69"/>
      <c r="J2999" s="69"/>
      <c r="N2999" s="69"/>
      <c r="O2999" s="69"/>
      <c r="P2999" s="69"/>
      <c r="Q2999" s="69"/>
      <c r="R2999" s="69"/>
      <c r="S2999" s="69"/>
      <c r="T2999" s="69"/>
      <c r="U2999" s="69"/>
      <c r="V2999" s="69"/>
      <c r="W2999" s="69"/>
      <c r="X2999" s="69"/>
      <c r="Y2999" s="69"/>
      <c r="Z2999" s="69"/>
      <c r="AA2999" s="69"/>
      <c r="AB2999" s="69"/>
      <c r="AC2999" s="69"/>
      <c r="AD2999" s="69"/>
      <c r="AE2999" s="69"/>
      <c r="AF2999" s="69"/>
      <c r="AG2999" s="69"/>
      <c r="AH2999" s="69"/>
      <c r="AI2999" s="69"/>
      <c r="AJ2999" s="69"/>
      <c r="AK2999" s="69"/>
      <c r="AL2999" s="69"/>
      <c r="AM2999" s="69"/>
      <c r="AN2999" s="69"/>
      <c r="AO2999" s="69"/>
      <c r="AP2999" s="69"/>
      <c r="AQ2999" s="69"/>
      <c r="AR2999" s="69"/>
      <c r="AS2999" s="69"/>
      <c r="AT2999" s="69"/>
      <c r="AU2999" s="69"/>
      <c r="AV2999" s="69"/>
      <c r="AW2999" s="69"/>
      <c r="AX2999" s="69"/>
      <c r="AY2999" s="69"/>
      <c r="AZ2999" s="69"/>
      <c r="BA2999" s="69"/>
      <c r="BB2999" s="69"/>
      <c r="BC2999" s="69"/>
      <c r="BD2999" s="69"/>
      <c r="BE2999" s="69"/>
      <c r="BF2999" s="69"/>
      <c r="BG2999" s="69"/>
      <c r="BH2999" s="69"/>
      <c r="BI2999" s="69"/>
      <c r="BJ2999" s="69"/>
      <c r="BK2999" s="69"/>
      <c r="BL2999" s="69"/>
      <c r="BM2999" s="69"/>
      <c r="BN2999" s="69"/>
      <c r="BO2999" s="69"/>
      <c r="BP2999" s="69"/>
      <c r="BQ2999" s="69"/>
      <c r="BR2999" s="69"/>
      <c r="BS2999" s="69"/>
      <c r="BT2999" s="69"/>
      <c r="BU2999" s="69"/>
      <c r="BV2999" s="69"/>
      <c r="BW2999" s="69"/>
      <c r="BX2999" s="69"/>
      <c r="BY2999" s="69"/>
      <c r="BZ2999" s="69"/>
      <c r="CA2999" s="69"/>
      <c r="CB2999" s="69"/>
      <c r="CC2999" s="69"/>
      <c r="CD2999" s="69"/>
      <c r="CE2999" s="69"/>
      <c r="CF2999" s="69"/>
      <c r="CG2999" s="69"/>
      <c r="CH2999" s="69"/>
      <c r="CI2999" s="69"/>
      <c r="CJ2999" s="69"/>
      <c r="CK2999" s="69"/>
      <c r="CL2999" s="69"/>
      <c r="CM2999" s="69"/>
      <c r="CN2999" s="69"/>
      <c r="CO2999" s="69"/>
      <c r="CP2999" s="69"/>
      <c r="CQ2999" s="69"/>
      <c r="CR2999" s="69"/>
      <c r="CS2999" s="69"/>
      <c r="CT2999" s="69"/>
      <c r="CU2999" s="69"/>
      <c r="CV2999" s="69"/>
      <c r="CW2999" s="69"/>
      <c r="CX2999" s="69"/>
      <c r="CY2999" s="69"/>
      <c r="CZ2999" s="69"/>
      <c r="DA2999" s="69"/>
      <c r="DB2999" s="69"/>
      <c r="DC2999" s="69"/>
      <c r="DD2999" s="69"/>
      <c r="DE2999" s="69"/>
      <c r="DF2999" s="69"/>
      <c r="DG2999" s="69"/>
      <c r="DH2999" s="69"/>
      <c r="DI2999" s="69"/>
      <c r="DJ2999" s="69"/>
      <c r="DK2999" s="69"/>
      <c r="DL2999" s="69"/>
      <c r="DM2999" s="69"/>
      <c r="DN2999" s="69"/>
      <c r="DO2999" s="69"/>
      <c r="DP2999" s="69"/>
      <c r="DQ2999" s="69"/>
      <c r="DR2999" s="69"/>
      <c r="DS2999" s="69"/>
      <c r="DT2999" s="69"/>
      <c r="DU2999" s="69"/>
      <c r="DV2999" s="69"/>
      <c r="DW2999" s="69"/>
      <c r="DX2999" s="69"/>
      <c r="DY2999" s="69"/>
      <c r="DZ2999" s="69"/>
      <c r="EA2999" s="69"/>
      <c r="EB2999" s="69"/>
      <c r="EC2999" s="69"/>
      <c r="ED2999" s="69"/>
      <c r="EE2999" s="69"/>
      <c r="EF2999" s="69"/>
      <c r="EG2999" s="69"/>
      <c r="EH2999" s="69"/>
      <c r="EI2999" s="69"/>
      <c r="EJ2999" s="69"/>
      <c r="EK2999" s="69"/>
      <c r="EL2999" s="69"/>
      <c r="EM2999" s="69"/>
      <c r="EN2999" s="69"/>
      <c r="EO2999" s="69"/>
      <c r="EP2999" s="69"/>
      <c r="EQ2999" s="69"/>
      <c r="ER2999" s="69"/>
      <c r="ES2999" s="69"/>
      <c r="ET2999" s="69"/>
      <c r="EU2999" s="69"/>
      <c r="EV2999" s="69"/>
      <c r="EW2999" s="69"/>
      <c r="EX2999" s="69"/>
      <c r="EY2999" s="69"/>
      <c r="EZ2999" s="69"/>
      <c r="FA2999" s="69"/>
      <c r="FB2999" s="69"/>
      <c r="FC2999" s="69"/>
      <c r="FD2999" s="69"/>
      <c r="FE2999" s="69"/>
      <c r="FF2999" s="69"/>
      <c r="FG2999" s="69"/>
      <c r="FH2999" s="69"/>
      <c r="FI2999" s="69"/>
      <c r="FJ2999" s="69"/>
      <c r="FK2999" s="69"/>
      <c r="FL2999" s="69"/>
      <c r="FM2999" s="69"/>
      <c r="FN2999" s="69"/>
      <c r="FO2999" s="69"/>
      <c r="FP2999" s="69"/>
      <c r="FQ2999" s="69"/>
      <c r="FR2999" s="69"/>
      <c r="FS2999" s="69"/>
      <c r="FT2999" s="69"/>
      <c r="FU2999" s="69"/>
      <c r="FV2999" s="69"/>
      <c r="FW2999" s="69"/>
      <c r="FX2999" s="69"/>
      <c r="FY2999" s="69"/>
      <c r="FZ2999" s="69"/>
      <c r="GA2999" s="69"/>
      <c r="GB2999" s="69"/>
      <c r="GC2999" s="69"/>
      <c r="GD2999" s="69"/>
      <c r="GE2999" s="69"/>
      <c r="GF2999" s="69"/>
      <c r="GG2999" s="69"/>
      <c r="GH2999" s="69"/>
      <c r="GI2999" s="69"/>
      <c r="GJ2999" s="69"/>
      <c r="GK2999" s="69"/>
      <c r="GL2999" s="69"/>
      <c r="GM2999" s="69"/>
      <c r="GN2999" s="69"/>
      <c r="GO2999" s="69"/>
      <c r="GP2999" s="69"/>
      <c r="GQ2999" s="69"/>
      <c r="GR2999" s="69"/>
      <c r="GS2999" s="69"/>
      <c r="GT2999" s="69"/>
      <c r="GU2999" s="69"/>
      <c r="GV2999" s="69"/>
      <c r="GW2999" s="69"/>
      <c r="GX2999" s="69"/>
      <c r="GY2999" s="69"/>
      <c r="GZ2999" s="69"/>
      <c r="HA2999" s="69"/>
      <c r="HB2999" s="69"/>
      <c r="HC2999" s="69"/>
      <c r="HD2999" s="69"/>
      <c r="HE2999" s="69"/>
      <c r="HF2999" s="69"/>
      <c r="HG2999" s="69"/>
      <c r="HH2999" s="69"/>
      <c r="HI2999" s="69"/>
      <c r="HJ2999" s="69"/>
      <c r="HK2999" s="69"/>
      <c r="HL2999" s="69"/>
      <c r="HM2999" s="69"/>
      <c r="HN2999" s="69"/>
      <c r="HO2999" s="69"/>
      <c r="HP2999" s="69"/>
      <c r="HQ2999" s="69"/>
      <c r="HR2999" s="69"/>
      <c r="HS2999" s="69"/>
      <c r="HT2999" s="69"/>
      <c r="HU2999" s="69"/>
      <c r="HV2999" s="69"/>
      <c r="HW2999" s="69"/>
      <c r="HX2999" s="69"/>
      <c r="HY2999" s="69"/>
      <c r="HZ2999" s="69"/>
      <c r="IA2999" s="69"/>
      <c r="IB2999" s="69"/>
      <c r="IC2999" s="69"/>
      <c r="ID2999" s="69"/>
      <c r="IE2999" s="69"/>
      <c r="IF2999" s="69"/>
      <c r="IG2999" s="69"/>
      <c r="IH2999" s="69"/>
      <c r="II2999" s="69"/>
      <c r="IJ2999" s="69"/>
      <c r="IK2999" s="69"/>
      <c r="IL2999" s="69"/>
      <c r="IM2999" s="69"/>
      <c r="IN2999" s="69"/>
    </row>
    <row r="3000" spans="1:248" s="70" customFormat="1" ht="15.95" customHeight="1" x14ac:dyDescent="0.2">
      <c r="A3000" s="146" t="s">
        <v>1971</v>
      </c>
      <c r="B3000" s="196">
        <v>52668</v>
      </c>
      <c r="C3000" s="96" t="s">
        <v>1972</v>
      </c>
      <c r="D3000" s="318">
        <v>14000</v>
      </c>
      <c r="E3000" s="69"/>
      <c r="F3000" s="69"/>
      <c r="G3000" s="69"/>
      <c r="H3000" s="69"/>
      <c r="I3000" s="69"/>
      <c r="J3000" s="69"/>
      <c r="N3000" s="69"/>
      <c r="O3000" s="69"/>
      <c r="P3000" s="69"/>
      <c r="Q3000" s="69"/>
      <c r="R3000" s="69"/>
      <c r="S3000" s="69"/>
      <c r="T3000" s="69"/>
      <c r="U3000" s="69"/>
      <c r="V3000" s="69"/>
      <c r="W3000" s="69"/>
      <c r="X3000" s="69"/>
      <c r="Y3000" s="69"/>
      <c r="Z3000" s="69"/>
      <c r="AA3000" s="69"/>
      <c r="AB3000" s="69"/>
      <c r="AC3000" s="69"/>
      <c r="AD3000" s="69"/>
      <c r="AE3000" s="69"/>
      <c r="AF3000" s="69"/>
      <c r="AG3000" s="69"/>
      <c r="AH3000" s="69"/>
      <c r="AI3000" s="69"/>
      <c r="AJ3000" s="69"/>
      <c r="AK3000" s="69"/>
      <c r="AL3000" s="69"/>
      <c r="AM3000" s="69"/>
      <c r="AN3000" s="69"/>
      <c r="AO3000" s="69"/>
      <c r="AP3000" s="69"/>
      <c r="AQ3000" s="69"/>
      <c r="AR3000" s="69"/>
      <c r="AS3000" s="69"/>
      <c r="AT3000" s="69"/>
      <c r="AU3000" s="69"/>
      <c r="AV3000" s="69"/>
      <c r="AW3000" s="69"/>
      <c r="AX3000" s="69"/>
      <c r="AY3000" s="69"/>
      <c r="AZ3000" s="69"/>
      <c r="BA3000" s="69"/>
      <c r="BB3000" s="69"/>
      <c r="BC3000" s="69"/>
      <c r="BD3000" s="69"/>
      <c r="BE3000" s="69"/>
      <c r="BF3000" s="69"/>
      <c r="BG3000" s="69"/>
      <c r="BH3000" s="69"/>
      <c r="BI3000" s="69"/>
      <c r="BJ3000" s="69"/>
      <c r="BK3000" s="69"/>
      <c r="BL3000" s="69"/>
      <c r="BM3000" s="69"/>
      <c r="BN3000" s="69"/>
      <c r="BO3000" s="69"/>
      <c r="BP3000" s="69"/>
      <c r="BQ3000" s="69"/>
      <c r="BR3000" s="69"/>
      <c r="BS3000" s="69"/>
      <c r="BT3000" s="69"/>
      <c r="BU3000" s="69"/>
      <c r="BV3000" s="69"/>
      <c r="BW3000" s="69"/>
      <c r="BX3000" s="69"/>
      <c r="BY3000" s="69"/>
      <c r="BZ3000" s="69"/>
      <c r="CA3000" s="69"/>
      <c r="CB3000" s="69"/>
      <c r="CC3000" s="69"/>
      <c r="CD3000" s="69"/>
      <c r="CE3000" s="69"/>
      <c r="CF3000" s="69"/>
      <c r="CG3000" s="69"/>
      <c r="CH3000" s="69"/>
      <c r="CI3000" s="69"/>
      <c r="CJ3000" s="69"/>
      <c r="CK3000" s="69"/>
      <c r="CL3000" s="69"/>
      <c r="CM3000" s="69"/>
      <c r="CN3000" s="69"/>
      <c r="CO3000" s="69"/>
      <c r="CP3000" s="69"/>
      <c r="CQ3000" s="69"/>
      <c r="CR3000" s="69"/>
      <c r="CS3000" s="69"/>
      <c r="CT3000" s="69"/>
      <c r="CU3000" s="69"/>
      <c r="CV3000" s="69"/>
      <c r="CW3000" s="69"/>
      <c r="CX3000" s="69"/>
      <c r="CY3000" s="69"/>
      <c r="CZ3000" s="69"/>
      <c r="DA3000" s="69"/>
      <c r="DB3000" s="69"/>
      <c r="DC3000" s="69"/>
      <c r="DD3000" s="69"/>
      <c r="DE3000" s="69"/>
      <c r="DF3000" s="69"/>
      <c r="DG3000" s="69"/>
      <c r="DH3000" s="69"/>
      <c r="DI3000" s="69"/>
      <c r="DJ3000" s="69"/>
      <c r="DK3000" s="69"/>
      <c r="DL3000" s="69"/>
      <c r="DM3000" s="69"/>
      <c r="DN3000" s="69"/>
      <c r="DO3000" s="69"/>
      <c r="DP3000" s="69"/>
      <c r="DQ3000" s="69"/>
      <c r="DR3000" s="69"/>
      <c r="DS3000" s="69"/>
      <c r="DT3000" s="69"/>
      <c r="DU3000" s="69"/>
      <c r="DV3000" s="69"/>
      <c r="DW3000" s="69"/>
      <c r="DX3000" s="69"/>
      <c r="DY3000" s="69"/>
      <c r="DZ3000" s="69"/>
      <c r="EA3000" s="69"/>
      <c r="EB3000" s="69"/>
      <c r="EC3000" s="69"/>
      <c r="ED3000" s="69"/>
      <c r="EE3000" s="69"/>
      <c r="EF3000" s="69"/>
      <c r="EG3000" s="69"/>
      <c r="EH3000" s="69"/>
      <c r="EI3000" s="69"/>
      <c r="EJ3000" s="69"/>
      <c r="EK3000" s="69"/>
      <c r="EL3000" s="69"/>
      <c r="EM3000" s="69"/>
      <c r="EN3000" s="69"/>
      <c r="EO3000" s="69"/>
      <c r="EP3000" s="69"/>
      <c r="EQ3000" s="69"/>
      <c r="ER3000" s="69"/>
      <c r="ES3000" s="69"/>
      <c r="ET3000" s="69"/>
      <c r="EU3000" s="69"/>
      <c r="EV3000" s="69"/>
      <c r="EW3000" s="69"/>
      <c r="EX3000" s="69"/>
      <c r="EY3000" s="69"/>
      <c r="EZ3000" s="69"/>
      <c r="FA3000" s="69"/>
      <c r="FB3000" s="69"/>
      <c r="FC3000" s="69"/>
      <c r="FD3000" s="69"/>
      <c r="FE3000" s="69"/>
      <c r="FF3000" s="69"/>
      <c r="FG3000" s="69"/>
      <c r="FH3000" s="69"/>
      <c r="FI3000" s="69"/>
      <c r="FJ3000" s="69"/>
      <c r="FK3000" s="69"/>
      <c r="FL3000" s="69"/>
      <c r="FM3000" s="69"/>
      <c r="FN3000" s="69"/>
      <c r="FO3000" s="69"/>
      <c r="FP3000" s="69"/>
      <c r="FQ3000" s="69"/>
      <c r="FR3000" s="69"/>
      <c r="FS3000" s="69"/>
      <c r="FT3000" s="69"/>
      <c r="FU3000" s="69"/>
      <c r="FV3000" s="69"/>
      <c r="FW3000" s="69"/>
      <c r="FX3000" s="69"/>
      <c r="FY3000" s="69"/>
      <c r="FZ3000" s="69"/>
      <c r="GA3000" s="69"/>
      <c r="GB3000" s="69"/>
      <c r="GC3000" s="69"/>
      <c r="GD3000" s="69"/>
      <c r="GE3000" s="69"/>
      <c r="GF3000" s="69"/>
      <c r="GG3000" s="69"/>
      <c r="GH3000" s="69"/>
      <c r="GI3000" s="69"/>
      <c r="GJ3000" s="69"/>
      <c r="GK3000" s="69"/>
      <c r="GL3000" s="69"/>
      <c r="GM3000" s="69"/>
      <c r="GN3000" s="69"/>
      <c r="GO3000" s="69"/>
      <c r="GP3000" s="69"/>
      <c r="GQ3000" s="69"/>
      <c r="GR3000" s="69"/>
      <c r="GS3000" s="69"/>
      <c r="GT3000" s="69"/>
      <c r="GU3000" s="69"/>
      <c r="GV3000" s="69"/>
      <c r="GW3000" s="69"/>
      <c r="GX3000" s="69"/>
      <c r="GY3000" s="69"/>
      <c r="GZ3000" s="69"/>
      <c r="HA3000" s="69"/>
      <c r="HB3000" s="69"/>
      <c r="HC3000" s="69"/>
      <c r="HD3000" s="69"/>
      <c r="HE3000" s="69"/>
      <c r="HF3000" s="69"/>
      <c r="HG3000" s="69"/>
      <c r="HH3000" s="69"/>
      <c r="HI3000" s="69"/>
      <c r="HJ3000" s="69"/>
      <c r="HK3000" s="69"/>
      <c r="HL3000" s="69"/>
      <c r="HM3000" s="69"/>
      <c r="HN3000" s="69"/>
      <c r="HO3000" s="69"/>
      <c r="HP3000" s="69"/>
      <c r="HQ3000" s="69"/>
      <c r="HR3000" s="69"/>
      <c r="HS3000" s="69"/>
      <c r="HT3000" s="69"/>
      <c r="HU3000" s="69"/>
      <c r="HV3000" s="69"/>
      <c r="HW3000" s="69"/>
      <c r="HX3000" s="69"/>
      <c r="HY3000" s="69"/>
      <c r="HZ3000" s="69"/>
      <c r="IA3000" s="69"/>
      <c r="IB3000" s="69"/>
      <c r="IC3000" s="69"/>
      <c r="ID3000" s="69"/>
      <c r="IE3000" s="69"/>
      <c r="IF3000" s="69"/>
      <c r="IG3000" s="69"/>
      <c r="IH3000" s="69"/>
      <c r="II3000" s="69"/>
      <c r="IJ3000" s="69"/>
      <c r="IK3000" s="69"/>
      <c r="IL3000" s="69"/>
      <c r="IM3000" s="69"/>
      <c r="IN3000" s="69"/>
    </row>
    <row r="3001" spans="1:248" s="70" customFormat="1" ht="32.1" customHeight="1" x14ac:dyDescent="0.2">
      <c r="A3001" s="146" t="s">
        <v>1973</v>
      </c>
      <c r="B3001" s="196">
        <v>52669</v>
      </c>
      <c r="C3001" s="96" t="s">
        <v>1974</v>
      </c>
      <c r="D3001" s="318">
        <v>14000</v>
      </c>
      <c r="E3001" s="69"/>
      <c r="F3001" s="69"/>
      <c r="G3001" s="69"/>
      <c r="H3001" s="69"/>
      <c r="I3001" s="69"/>
      <c r="J3001" s="69"/>
      <c r="N3001" s="69"/>
      <c r="O3001" s="69"/>
      <c r="P3001" s="69"/>
      <c r="Q3001" s="69"/>
      <c r="R3001" s="69"/>
      <c r="S3001" s="69"/>
      <c r="T3001" s="69"/>
      <c r="U3001" s="69"/>
      <c r="V3001" s="69"/>
      <c r="W3001" s="69"/>
      <c r="X3001" s="69"/>
      <c r="Y3001" s="69"/>
      <c r="Z3001" s="69"/>
      <c r="AA3001" s="69"/>
      <c r="AB3001" s="69"/>
      <c r="AC3001" s="69"/>
      <c r="AD3001" s="69"/>
      <c r="AE3001" s="69"/>
      <c r="AF3001" s="69"/>
      <c r="AG3001" s="69"/>
      <c r="AH3001" s="69"/>
      <c r="AI3001" s="69"/>
      <c r="AJ3001" s="69"/>
      <c r="AK3001" s="69"/>
      <c r="AL3001" s="69"/>
      <c r="AM3001" s="69"/>
      <c r="AN3001" s="69"/>
      <c r="AO3001" s="69"/>
      <c r="AP3001" s="69"/>
      <c r="AQ3001" s="69"/>
      <c r="AR3001" s="69"/>
      <c r="AS3001" s="69"/>
      <c r="AT3001" s="69"/>
      <c r="AU3001" s="69"/>
      <c r="AV3001" s="69"/>
      <c r="AW3001" s="69"/>
      <c r="AX3001" s="69"/>
      <c r="AY3001" s="69"/>
      <c r="AZ3001" s="69"/>
      <c r="BA3001" s="69"/>
      <c r="BB3001" s="69"/>
      <c r="BC3001" s="69"/>
      <c r="BD3001" s="69"/>
      <c r="BE3001" s="69"/>
      <c r="BF3001" s="69"/>
      <c r="BG3001" s="69"/>
      <c r="BH3001" s="69"/>
      <c r="BI3001" s="69"/>
      <c r="BJ3001" s="69"/>
      <c r="BK3001" s="69"/>
      <c r="BL3001" s="69"/>
      <c r="BM3001" s="69"/>
      <c r="BN3001" s="69"/>
      <c r="BO3001" s="69"/>
      <c r="BP3001" s="69"/>
      <c r="BQ3001" s="69"/>
      <c r="BR3001" s="69"/>
      <c r="BS3001" s="69"/>
      <c r="BT3001" s="69"/>
      <c r="BU3001" s="69"/>
      <c r="BV3001" s="69"/>
      <c r="BW3001" s="69"/>
      <c r="BX3001" s="69"/>
      <c r="BY3001" s="69"/>
      <c r="BZ3001" s="69"/>
      <c r="CA3001" s="69"/>
      <c r="CB3001" s="69"/>
      <c r="CC3001" s="69"/>
      <c r="CD3001" s="69"/>
      <c r="CE3001" s="69"/>
      <c r="CF3001" s="69"/>
      <c r="CG3001" s="69"/>
      <c r="CH3001" s="69"/>
      <c r="CI3001" s="69"/>
      <c r="CJ3001" s="69"/>
      <c r="CK3001" s="69"/>
      <c r="CL3001" s="69"/>
      <c r="CM3001" s="69"/>
      <c r="CN3001" s="69"/>
      <c r="CO3001" s="69"/>
      <c r="CP3001" s="69"/>
      <c r="CQ3001" s="69"/>
      <c r="CR3001" s="69"/>
      <c r="CS3001" s="69"/>
      <c r="CT3001" s="69"/>
      <c r="CU3001" s="69"/>
      <c r="CV3001" s="69"/>
      <c r="CW3001" s="69"/>
      <c r="CX3001" s="69"/>
      <c r="CY3001" s="69"/>
      <c r="CZ3001" s="69"/>
      <c r="DA3001" s="69"/>
      <c r="DB3001" s="69"/>
      <c r="DC3001" s="69"/>
      <c r="DD3001" s="69"/>
      <c r="DE3001" s="69"/>
      <c r="DF3001" s="69"/>
      <c r="DG3001" s="69"/>
      <c r="DH3001" s="69"/>
      <c r="DI3001" s="69"/>
      <c r="DJ3001" s="69"/>
      <c r="DK3001" s="69"/>
      <c r="DL3001" s="69"/>
      <c r="DM3001" s="69"/>
      <c r="DN3001" s="69"/>
      <c r="DO3001" s="69"/>
      <c r="DP3001" s="69"/>
      <c r="DQ3001" s="69"/>
      <c r="DR3001" s="69"/>
      <c r="DS3001" s="69"/>
      <c r="DT3001" s="69"/>
      <c r="DU3001" s="69"/>
      <c r="DV3001" s="69"/>
      <c r="DW3001" s="69"/>
      <c r="DX3001" s="69"/>
      <c r="DY3001" s="69"/>
      <c r="DZ3001" s="69"/>
      <c r="EA3001" s="69"/>
      <c r="EB3001" s="69"/>
      <c r="EC3001" s="69"/>
      <c r="ED3001" s="69"/>
      <c r="EE3001" s="69"/>
      <c r="EF3001" s="69"/>
      <c r="EG3001" s="69"/>
      <c r="EH3001" s="69"/>
      <c r="EI3001" s="69"/>
      <c r="EJ3001" s="69"/>
      <c r="EK3001" s="69"/>
      <c r="EL3001" s="69"/>
      <c r="EM3001" s="69"/>
      <c r="EN3001" s="69"/>
      <c r="EO3001" s="69"/>
      <c r="EP3001" s="69"/>
      <c r="EQ3001" s="69"/>
      <c r="ER3001" s="69"/>
      <c r="ES3001" s="69"/>
      <c r="ET3001" s="69"/>
      <c r="EU3001" s="69"/>
      <c r="EV3001" s="69"/>
      <c r="EW3001" s="69"/>
      <c r="EX3001" s="69"/>
      <c r="EY3001" s="69"/>
      <c r="EZ3001" s="69"/>
      <c r="FA3001" s="69"/>
      <c r="FB3001" s="69"/>
      <c r="FC3001" s="69"/>
      <c r="FD3001" s="69"/>
      <c r="FE3001" s="69"/>
      <c r="FF3001" s="69"/>
      <c r="FG3001" s="69"/>
      <c r="FH3001" s="69"/>
      <c r="FI3001" s="69"/>
      <c r="FJ3001" s="69"/>
      <c r="FK3001" s="69"/>
      <c r="FL3001" s="69"/>
      <c r="FM3001" s="69"/>
      <c r="FN3001" s="69"/>
      <c r="FO3001" s="69"/>
      <c r="FP3001" s="69"/>
      <c r="FQ3001" s="69"/>
      <c r="FR3001" s="69"/>
      <c r="FS3001" s="69"/>
      <c r="FT3001" s="69"/>
      <c r="FU3001" s="69"/>
      <c r="FV3001" s="69"/>
      <c r="FW3001" s="69"/>
      <c r="FX3001" s="69"/>
      <c r="FY3001" s="69"/>
      <c r="FZ3001" s="69"/>
      <c r="GA3001" s="69"/>
      <c r="GB3001" s="69"/>
      <c r="GC3001" s="69"/>
      <c r="GD3001" s="69"/>
      <c r="GE3001" s="69"/>
      <c r="GF3001" s="69"/>
      <c r="GG3001" s="69"/>
      <c r="GH3001" s="69"/>
      <c r="GI3001" s="69"/>
      <c r="GJ3001" s="69"/>
      <c r="GK3001" s="69"/>
      <c r="GL3001" s="69"/>
      <c r="GM3001" s="69"/>
      <c r="GN3001" s="69"/>
      <c r="GO3001" s="69"/>
      <c r="GP3001" s="69"/>
      <c r="GQ3001" s="69"/>
      <c r="GR3001" s="69"/>
      <c r="GS3001" s="69"/>
      <c r="GT3001" s="69"/>
      <c r="GU3001" s="69"/>
      <c r="GV3001" s="69"/>
      <c r="GW3001" s="69"/>
      <c r="GX3001" s="69"/>
      <c r="GY3001" s="69"/>
      <c r="GZ3001" s="69"/>
      <c r="HA3001" s="69"/>
      <c r="HB3001" s="69"/>
      <c r="HC3001" s="69"/>
      <c r="HD3001" s="69"/>
      <c r="HE3001" s="69"/>
      <c r="HF3001" s="69"/>
      <c r="HG3001" s="69"/>
      <c r="HH3001" s="69"/>
      <c r="HI3001" s="69"/>
      <c r="HJ3001" s="69"/>
      <c r="HK3001" s="69"/>
      <c r="HL3001" s="69"/>
      <c r="HM3001" s="69"/>
      <c r="HN3001" s="69"/>
      <c r="HO3001" s="69"/>
      <c r="HP3001" s="69"/>
      <c r="HQ3001" s="69"/>
      <c r="HR3001" s="69"/>
      <c r="HS3001" s="69"/>
      <c r="HT3001" s="69"/>
      <c r="HU3001" s="69"/>
      <c r="HV3001" s="69"/>
      <c r="HW3001" s="69"/>
      <c r="HX3001" s="69"/>
      <c r="HY3001" s="69"/>
      <c r="HZ3001" s="69"/>
      <c r="IA3001" s="69"/>
      <c r="IB3001" s="69"/>
      <c r="IC3001" s="69"/>
      <c r="ID3001" s="69"/>
      <c r="IE3001" s="69"/>
      <c r="IF3001" s="69"/>
      <c r="IG3001" s="69"/>
      <c r="IH3001" s="69"/>
      <c r="II3001" s="69"/>
      <c r="IJ3001" s="69"/>
      <c r="IK3001" s="69"/>
      <c r="IL3001" s="69"/>
      <c r="IM3001" s="69"/>
      <c r="IN3001" s="69"/>
    </row>
    <row r="3002" spans="1:248" s="70" customFormat="1" ht="32.1" customHeight="1" x14ac:dyDescent="0.2">
      <c r="A3002" s="137" t="s">
        <v>1975</v>
      </c>
      <c r="B3002" s="196">
        <v>52670</v>
      </c>
      <c r="C3002" s="96" t="s">
        <v>1976</v>
      </c>
      <c r="D3002" s="318">
        <v>14000</v>
      </c>
      <c r="E3002" s="69"/>
      <c r="F3002" s="69"/>
      <c r="G3002" s="69"/>
      <c r="H3002" s="69"/>
      <c r="I3002" s="69"/>
      <c r="J3002" s="69"/>
      <c r="N3002" s="69"/>
      <c r="O3002" s="69"/>
      <c r="P3002" s="69"/>
      <c r="Q3002" s="69"/>
      <c r="R3002" s="69"/>
      <c r="S3002" s="69"/>
      <c r="T3002" s="69"/>
      <c r="U3002" s="69"/>
      <c r="V3002" s="69"/>
      <c r="W3002" s="69"/>
      <c r="X3002" s="69"/>
      <c r="Y3002" s="69"/>
      <c r="Z3002" s="69"/>
      <c r="AA3002" s="69"/>
      <c r="AB3002" s="69"/>
      <c r="AC3002" s="69"/>
      <c r="AD3002" s="69"/>
      <c r="AE3002" s="69"/>
      <c r="AF3002" s="69"/>
      <c r="AG3002" s="69"/>
      <c r="AH3002" s="69"/>
      <c r="AI3002" s="69"/>
      <c r="AJ3002" s="69"/>
      <c r="AK3002" s="69"/>
      <c r="AL3002" s="69"/>
      <c r="AM3002" s="69"/>
      <c r="AN3002" s="69"/>
      <c r="AO3002" s="69"/>
      <c r="AP3002" s="69"/>
      <c r="AQ3002" s="69"/>
      <c r="AR3002" s="69"/>
      <c r="AS3002" s="69"/>
      <c r="AT3002" s="69"/>
      <c r="AU3002" s="69"/>
      <c r="AV3002" s="69"/>
      <c r="AW3002" s="69"/>
      <c r="AX3002" s="69"/>
      <c r="AY3002" s="69"/>
      <c r="AZ3002" s="69"/>
      <c r="BA3002" s="69"/>
      <c r="BB3002" s="69"/>
      <c r="BC3002" s="69"/>
      <c r="BD3002" s="69"/>
      <c r="BE3002" s="69"/>
      <c r="BF3002" s="69"/>
      <c r="BG3002" s="69"/>
      <c r="BH3002" s="69"/>
      <c r="BI3002" s="69"/>
      <c r="BJ3002" s="69"/>
      <c r="BK3002" s="69"/>
      <c r="BL3002" s="69"/>
      <c r="BM3002" s="69"/>
      <c r="BN3002" s="69"/>
      <c r="BO3002" s="69"/>
      <c r="BP3002" s="69"/>
      <c r="BQ3002" s="69"/>
      <c r="BR3002" s="69"/>
      <c r="BS3002" s="69"/>
      <c r="BT3002" s="69"/>
      <c r="BU3002" s="69"/>
      <c r="BV3002" s="69"/>
      <c r="BW3002" s="69"/>
      <c r="BX3002" s="69"/>
      <c r="BY3002" s="69"/>
      <c r="BZ3002" s="69"/>
      <c r="CA3002" s="69"/>
      <c r="CB3002" s="69"/>
      <c r="CC3002" s="69"/>
      <c r="CD3002" s="69"/>
      <c r="CE3002" s="69"/>
      <c r="CF3002" s="69"/>
      <c r="CG3002" s="69"/>
      <c r="CH3002" s="69"/>
      <c r="CI3002" s="69"/>
      <c r="CJ3002" s="69"/>
      <c r="CK3002" s="69"/>
      <c r="CL3002" s="69"/>
      <c r="CM3002" s="69"/>
      <c r="CN3002" s="69"/>
      <c r="CO3002" s="69"/>
      <c r="CP3002" s="69"/>
      <c r="CQ3002" s="69"/>
      <c r="CR3002" s="69"/>
      <c r="CS3002" s="69"/>
      <c r="CT3002" s="69"/>
      <c r="CU3002" s="69"/>
      <c r="CV3002" s="69"/>
      <c r="CW3002" s="69"/>
      <c r="CX3002" s="69"/>
      <c r="CY3002" s="69"/>
      <c r="CZ3002" s="69"/>
      <c r="DA3002" s="69"/>
      <c r="DB3002" s="69"/>
      <c r="DC3002" s="69"/>
      <c r="DD3002" s="69"/>
      <c r="DE3002" s="69"/>
      <c r="DF3002" s="69"/>
      <c r="DG3002" s="69"/>
      <c r="DH3002" s="69"/>
      <c r="DI3002" s="69"/>
      <c r="DJ3002" s="69"/>
      <c r="DK3002" s="69"/>
      <c r="DL3002" s="69"/>
      <c r="DM3002" s="69"/>
      <c r="DN3002" s="69"/>
      <c r="DO3002" s="69"/>
      <c r="DP3002" s="69"/>
      <c r="DQ3002" s="69"/>
      <c r="DR3002" s="69"/>
      <c r="DS3002" s="69"/>
      <c r="DT3002" s="69"/>
      <c r="DU3002" s="69"/>
      <c r="DV3002" s="69"/>
      <c r="DW3002" s="69"/>
      <c r="DX3002" s="69"/>
      <c r="DY3002" s="69"/>
      <c r="DZ3002" s="69"/>
      <c r="EA3002" s="69"/>
      <c r="EB3002" s="69"/>
      <c r="EC3002" s="69"/>
      <c r="ED3002" s="69"/>
      <c r="EE3002" s="69"/>
      <c r="EF3002" s="69"/>
      <c r="EG3002" s="69"/>
      <c r="EH3002" s="69"/>
      <c r="EI3002" s="69"/>
      <c r="EJ3002" s="69"/>
      <c r="EK3002" s="69"/>
      <c r="EL3002" s="69"/>
      <c r="EM3002" s="69"/>
      <c r="EN3002" s="69"/>
      <c r="EO3002" s="69"/>
      <c r="EP3002" s="69"/>
      <c r="EQ3002" s="69"/>
      <c r="ER3002" s="69"/>
      <c r="ES3002" s="69"/>
      <c r="ET3002" s="69"/>
      <c r="EU3002" s="69"/>
      <c r="EV3002" s="69"/>
      <c r="EW3002" s="69"/>
      <c r="EX3002" s="69"/>
      <c r="EY3002" s="69"/>
      <c r="EZ3002" s="69"/>
      <c r="FA3002" s="69"/>
      <c r="FB3002" s="69"/>
      <c r="FC3002" s="69"/>
      <c r="FD3002" s="69"/>
      <c r="FE3002" s="69"/>
      <c r="FF3002" s="69"/>
      <c r="FG3002" s="69"/>
      <c r="FH3002" s="69"/>
      <c r="FI3002" s="69"/>
      <c r="FJ3002" s="69"/>
      <c r="FK3002" s="69"/>
      <c r="FL3002" s="69"/>
      <c r="FM3002" s="69"/>
      <c r="FN3002" s="69"/>
      <c r="FO3002" s="69"/>
      <c r="FP3002" s="69"/>
      <c r="FQ3002" s="69"/>
      <c r="FR3002" s="69"/>
      <c r="FS3002" s="69"/>
      <c r="FT3002" s="69"/>
      <c r="FU3002" s="69"/>
      <c r="FV3002" s="69"/>
      <c r="FW3002" s="69"/>
      <c r="FX3002" s="69"/>
      <c r="FY3002" s="69"/>
      <c r="FZ3002" s="69"/>
      <c r="GA3002" s="69"/>
      <c r="GB3002" s="69"/>
      <c r="GC3002" s="69"/>
      <c r="GD3002" s="69"/>
      <c r="GE3002" s="69"/>
      <c r="GF3002" s="69"/>
      <c r="GG3002" s="69"/>
      <c r="GH3002" s="69"/>
      <c r="GI3002" s="69"/>
      <c r="GJ3002" s="69"/>
      <c r="GK3002" s="69"/>
      <c r="GL3002" s="69"/>
      <c r="GM3002" s="69"/>
      <c r="GN3002" s="69"/>
      <c r="GO3002" s="69"/>
      <c r="GP3002" s="69"/>
      <c r="GQ3002" s="69"/>
      <c r="GR3002" s="69"/>
      <c r="GS3002" s="69"/>
      <c r="GT3002" s="69"/>
      <c r="GU3002" s="69"/>
      <c r="GV3002" s="69"/>
      <c r="GW3002" s="69"/>
      <c r="GX3002" s="69"/>
      <c r="GY3002" s="69"/>
      <c r="GZ3002" s="69"/>
      <c r="HA3002" s="69"/>
      <c r="HB3002" s="69"/>
      <c r="HC3002" s="69"/>
      <c r="HD3002" s="69"/>
      <c r="HE3002" s="69"/>
      <c r="HF3002" s="69"/>
      <c r="HG3002" s="69"/>
      <c r="HH3002" s="69"/>
      <c r="HI3002" s="69"/>
      <c r="HJ3002" s="69"/>
      <c r="HK3002" s="69"/>
      <c r="HL3002" s="69"/>
      <c r="HM3002" s="69"/>
      <c r="HN3002" s="69"/>
      <c r="HO3002" s="69"/>
      <c r="HP3002" s="69"/>
      <c r="HQ3002" s="69"/>
      <c r="HR3002" s="69"/>
      <c r="HS3002" s="69"/>
      <c r="HT3002" s="69"/>
      <c r="HU3002" s="69"/>
      <c r="HV3002" s="69"/>
      <c r="HW3002" s="69"/>
      <c r="HX3002" s="69"/>
      <c r="HY3002" s="69"/>
      <c r="HZ3002" s="69"/>
      <c r="IA3002" s="69"/>
      <c r="IB3002" s="69"/>
      <c r="IC3002" s="69"/>
      <c r="ID3002" s="69"/>
      <c r="IE3002" s="69"/>
      <c r="IF3002" s="69"/>
      <c r="IG3002" s="69"/>
      <c r="IH3002" s="69"/>
      <c r="II3002" s="69"/>
      <c r="IJ3002" s="69"/>
      <c r="IK3002" s="69"/>
      <c r="IL3002" s="69"/>
      <c r="IM3002" s="69"/>
      <c r="IN3002" s="69"/>
    </row>
    <row r="3003" spans="1:248" s="70" customFormat="1" ht="32.1" customHeight="1" x14ac:dyDescent="0.2">
      <c r="A3003" s="137" t="s">
        <v>1977</v>
      </c>
      <c r="B3003" s="196">
        <v>52671</v>
      </c>
      <c r="C3003" s="96" t="s">
        <v>1978</v>
      </c>
      <c r="D3003" s="318">
        <v>9500</v>
      </c>
      <c r="E3003" s="69"/>
      <c r="F3003" s="69"/>
      <c r="G3003" s="69"/>
      <c r="H3003" s="69"/>
      <c r="I3003" s="69"/>
      <c r="J3003" s="69"/>
      <c r="N3003" s="69"/>
      <c r="O3003" s="69"/>
      <c r="P3003" s="69"/>
      <c r="Q3003" s="69"/>
      <c r="R3003" s="69"/>
      <c r="S3003" s="69"/>
      <c r="T3003" s="69"/>
      <c r="U3003" s="69"/>
      <c r="V3003" s="69"/>
      <c r="W3003" s="69"/>
      <c r="X3003" s="69"/>
      <c r="Y3003" s="69"/>
      <c r="Z3003" s="69"/>
      <c r="AA3003" s="69"/>
      <c r="AB3003" s="69"/>
      <c r="AC3003" s="69"/>
      <c r="AD3003" s="69"/>
      <c r="AE3003" s="69"/>
      <c r="AF3003" s="69"/>
      <c r="AG3003" s="69"/>
      <c r="AH3003" s="69"/>
      <c r="AI3003" s="69"/>
      <c r="AJ3003" s="69"/>
      <c r="AK3003" s="69"/>
      <c r="AL3003" s="69"/>
      <c r="AM3003" s="69"/>
      <c r="AN3003" s="69"/>
      <c r="AO3003" s="69"/>
      <c r="AP3003" s="69"/>
      <c r="AQ3003" s="69"/>
      <c r="AR3003" s="69"/>
      <c r="AS3003" s="69"/>
      <c r="AT3003" s="69"/>
      <c r="AU3003" s="69"/>
      <c r="AV3003" s="69"/>
      <c r="AW3003" s="69"/>
      <c r="AX3003" s="69"/>
      <c r="AY3003" s="69"/>
      <c r="AZ3003" s="69"/>
      <c r="BA3003" s="69"/>
      <c r="BB3003" s="69"/>
      <c r="BC3003" s="69"/>
      <c r="BD3003" s="69"/>
      <c r="BE3003" s="69"/>
      <c r="BF3003" s="69"/>
      <c r="BG3003" s="69"/>
      <c r="BH3003" s="69"/>
      <c r="BI3003" s="69"/>
      <c r="BJ3003" s="69"/>
      <c r="BK3003" s="69"/>
      <c r="BL3003" s="69"/>
      <c r="BM3003" s="69"/>
      <c r="BN3003" s="69"/>
      <c r="BO3003" s="69"/>
      <c r="BP3003" s="69"/>
      <c r="BQ3003" s="69"/>
      <c r="BR3003" s="69"/>
      <c r="BS3003" s="69"/>
      <c r="BT3003" s="69"/>
      <c r="BU3003" s="69"/>
      <c r="BV3003" s="69"/>
      <c r="BW3003" s="69"/>
      <c r="BX3003" s="69"/>
      <c r="BY3003" s="69"/>
      <c r="BZ3003" s="69"/>
      <c r="CA3003" s="69"/>
      <c r="CB3003" s="69"/>
      <c r="CC3003" s="69"/>
      <c r="CD3003" s="69"/>
      <c r="CE3003" s="69"/>
      <c r="CF3003" s="69"/>
      <c r="CG3003" s="69"/>
      <c r="CH3003" s="69"/>
      <c r="CI3003" s="69"/>
      <c r="CJ3003" s="69"/>
      <c r="CK3003" s="69"/>
      <c r="CL3003" s="69"/>
      <c r="CM3003" s="69"/>
      <c r="CN3003" s="69"/>
      <c r="CO3003" s="69"/>
      <c r="CP3003" s="69"/>
      <c r="CQ3003" s="69"/>
      <c r="CR3003" s="69"/>
      <c r="CS3003" s="69"/>
      <c r="CT3003" s="69"/>
      <c r="CU3003" s="69"/>
      <c r="CV3003" s="69"/>
      <c r="CW3003" s="69"/>
      <c r="CX3003" s="69"/>
      <c r="CY3003" s="69"/>
      <c r="CZ3003" s="69"/>
      <c r="DA3003" s="69"/>
      <c r="DB3003" s="69"/>
      <c r="DC3003" s="69"/>
      <c r="DD3003" s="69"/>
      <c r="DE3003" s="69"/>
      <c r="DF3003" s="69"/>
      <c r="DG3003" s="69"/>
      <c r="DH3003" s="69"/>
      <c r="DI3003" s="69"/>
      <c r="DJ3003" s="69"/>
      <c r="DK3003" s="69"/>
      <c r="DL3003" s="69"/>
      <c r="DM3003" s="69"/>
      <c r="DN3003" s="69"/>
      <c r="DO3003" s="69"/>
      <c r="DP3003" s="69"/>
      <c r="DQ3003" s="69"/>
      <c r="DR3003" s="69"/>
      <c r="DS3003" s="69"/>
      <c r="DT3003" s="69"/>
      <c r="DU3003" s="69"/>
      <c r="DV3003" s="69"/>
      <c r="DW3003" s="69"/>
      <c r="DX3003" s="69"/>
      <c r="DY3003" s="69"/>
      <c r="DZ3003" s="69"/>
      <c r="EA3003" s="69"/>
      <c r="EB3003" s="69"/>
      <c r="EC3003" s="69"/>
      <c r="ED3003" s="69"/>
      <c r="EE3003" s="69"/>
      <c r="EF3003" s="69"/>
      <c r="EG3003" s="69"/>
      <c r="EH3003" s="69"/>
      <c r="EI3003" s="69"/>
      <c r="EJ3003" s="69"/>
      <c r="EK3003" s="69"/>
      <c r="EL3003" s="69"/>
      <c r="EM3003" s="69"/>
      <c r="EN3003" s="69"/>
      <c r="EO3003" s="69"/>
      <c r="EP3003" s="69"/>
      <c r="EQ3003" s="69"/>
      <c r="ER3003" s="69"/>
      <c r="ES3003" s="69"/>
      <c r="ET3003" s="69"/>
      <c r="EU3003" s="69"/>
      <c r="EV3003" s="69"/>
      <c r="EW3003" s="69"/>
      <c r="EX3003" s="69"/>
      <c r="EY3003" s="69"/>
      <c r="EZ3003" s="69"/>
      <c r="FA3003" s="69"/>
      <c r="FB3003" s="69"/>
      <c r="FC3003" s="69"/>
      <c r="FD3003" s="69"/>
      <c r="FE3003" s="69"/>
      <c r="FF3003" s="69"/>
      <c r="FG3003" s="69"/>
      <c r="FH3003" s="69"/>
      <c r="FI3003" s="69"/>
      <c r="FJ3003" s="69"/>
      <c r="FK3003" s="69"/>
      <c r="FL3003" s="69"/>
      <c r="FM3003" s="69"/>
      <c r="FN3003" s="69"/>
      <c r="FO3003" s="69"/>
      <c r="FP3003" s="69"/>
      <c r="FQ3003" s="69"/>
      <c r="FR3003" s="69"/>
      <c r="FS3003" s="69"/>
      <c r="FT3003" s="69"/>
      <c r="FU3003" s="69"/>
      <c r="FV3003" s="69"/>
      <c r="FW3003" s="69"/>
      <c r="FX3003" s="69"/>
      <c r="FY3003" s="69"/>
      <c r="FZ3003" s="69"/>
      <c r="GA3003" s="69"/>
      <c r="GB3003" s="69"/>
      <c r="GC3003" s="69"/>
      <c r="GD3003" s="69"/>
      <c r="GE3003" s="69"/>
      <c r="GF3003" s="69"/>
      <c r="GG3003" s="69"/>
      <c r="GH3003" s="69"/>
      <c r="GI3003" s="69"/>
      <c r="GJ3003" s="69"/>
      <c r="GK3003" s="69"/>
      <c r="GL3003" s="69"/>
      <c r="GM3003" s="69"/>
      <c r="GN3003" s="69"/>
      <c r="GO3003" s="69"/>
      <c r="GP3003" s="69"/>
      <c r="GQ3003" s="69"/>
      <c r="GR3003" s="69"/>
      <c r="GS3003" s="69"/>
      <c r="GT3003" s="69"/>
      <c r="GU3003" s="69"/>
      <c r="GV3003" s="69"/>
      <c r="GW3003" s="69"/>
      <c r="GX3003" s="69"/>
      <c r="GY3003" s="69"/>
      <c r="GZ3003" s="69"/>
      <c r="HA3003" s="69"/>
      <c r="HB3003" s="69"/>
      <c r="HC3003" s="69"/>
      <c r="HD3003" s="69"/>
      <c r="HE3003" s="69"/>
      <c r="HF3003" s="69"/>
      <c r="HG3003" s="69"/>
      <c r="HH3003" s="69"/>
      <c r="HI3003" s="69"/>
      <c r="HJ3003" s="69"/>
      <c r="HK3003" s="69"/>
      <c r="HL3003" s="69"/>
      <c r="HM3003" s="69"/>
      <c r="HN3003" s="69"/>
      <c r="HO3003" s="69"/>
      <c r="HP3003" s="69"/>
      <c r="HQ3003" s="69"/>
      <c r="HR3003" s="69"/>
      <c r="HS3003" s="69"/>
      <c r="HT3003" s="69"/>
      <c r="HU3003" s="69"/>
      <c r="HV3003" s="69"/>
      <c r="HW3003" s="69"/>
      <c r="HX3003" s="69"/>
      <c r="HY3003" s="69"/>
      <c r="HZ3003" s="69"/>
      <c r="IA3003" s="69"/>
      <c r="IB3003" s="69"/>
      <c r="IC3003" s="69"/>
      <c r="ID3003" s="69"/>
      <c r="IE3003" s="69"/>
      <c r="IF3003" s="69"/>
      <c r="IG3003" s="69"/>
      <c r="IH3003" s="69"/>
      <c r="II3003" s="69"/>
      <c r="IJ3003" s="69"/>
      <c r="IK3003" s="69"/>
      <c r="IL3003" s="69"/>
      <c r="IM3003" s="69"/>
      <c r="IN3003" s="69"/>
    </row>
    <row r="3004" spans="1:248" s="70" customFormat="1" ht="32.1" customHeight="1" x14ac:dyDescent="0.2">
      <c r="A3004" s="137" t="s">
        <v>1979</v>
      </c>
      <c r="B3004" s="196">
        <v>52672</v>
      </c>
      <c r="C3004" s="96" t="s">
        <v>1980</v>
      </c>
      <c r="D3004" s="318">
        <v>15000</v>
      </c>
      <c r="E3004" s="69"/>
      <c r="F3004" s="69"/>
      <c r="G3004" s="69"/>
      <c r="H3004" s="69"/>
      <c r="I3004" s="69"/>
      <c r="J3004" s="69"/>
      <c r="N3004" s="69"/>
      <c r="O3004" s="69"/>
      <c r="P3004" s="69"/>
      <c r="Q3004" s="69"/>
      <c r="R3004" s="69"/>
      <c r="S3004" s="69"/>
      <c r="T3004" s="69"/>
      <c r="U3004" s="69"/>
      <c r="V3004" s="69"/>
      <c r="W3004" s="69"/>
      <c r="X3004" s="69"/>
      <c r="Y3004" s="69"/>
      <c r="Z3004" s="69"/>
      <c r="AA3004" s="69"/>
      <c r="AB3004" s="69"/>
      <c r="AC3004" s="69"/>
      <c r="AD3004" s="69"/>
      <c r="AE3004" s="69"/>
      <c r="AF3004" s="69"/>
      <c r="AG3004" s="69"/>
      <c r="AH3004" s="69"/>
      <c r="AI3004" s="69"/>
      <c r="AJ3004" s="69"/>
      <c r="AK3004" s="69"/>
      <c r="AL3004" s="69"/>
      <c r="AM3004" s="69"/>
      <c r="AN3004" s="69"/>
      <c r="AO3004" s="69"/>
      <c r="AP3004" s="69"/>
      <c r="AQ3004" s="69"/>
      <c r="AR3004" s="69"/>
      <c r="AS3004" s="69"/>
      <c r="AT3004" s="69"/>
      <c r="AU3004" s="69"/>
      <c r="AV3004" s="69"/>
      <c r="AW3004" s="69"/>
      <c r="AX3004" s="69"/>
      <c r="AY3004" s="69"/>
      <c r="AZ3004" s="69"/>
      <c r="BA3004" s="69"/>
      <c r="BB3004" s="69"/>
      <c r="BC3004" s="69"/>
      <c r="BD3004" s="69"/>
      <c r="BE3004" s="69"/>
      <c r="BF3004" s="69"/>
      <c r="BG3004" s="69"/>
      <c r="BH3004" s="69"/>
      <c r="BI3004" s="69"/>
      <c r="BJ3004" s="69"/>
      <c r="BK3004" s="69"/>
      <c r="BL3004" s="69"/>
      <c r="BM3004" s="69"/>
      <c r="BN3004" s="69"/>
      <c r="BO3004" s="69"/>
      <c r="BP3004" s="69"/>
      <c r="BQ3004" s="69"/>
      <c r="BR3004" s="69"/>
      <c r="BS3004" s="69"/>
      <c r="BT3004" s="69"/>
      <c r="BU3004" s="69"/>
      <c r="BV3004" s="69"/>
      <c r="BW3004" s="69"/>
      <c r="BX3004" s="69"/>
      <c r="BY3004" s="69"/>
      <c r="BZ3004" s="69"/>
      <c r="CA3004" s="69"/>
      <c r="CB3004" s="69"/>
      <c r="CC3004" s="69"/>
      <c r="CD3004" s="69"/>
      <c r="CE3004" s="69"/>
      <c r="CF3004" s="69"/>
      <c r="CG3004" s="69"/>
      <c r="CH3004" s="69"/>
      <c r="CI3004" s="69"/>
      <c r="CJ3004" s="69"/>
      <c r="CK3004" s="69"/>
      <c r="CL3004" s="69"/>
      <c r="CM3004" s="69"/>
      <c r="CN3004" s="69"/>
      <c r="CO3004" s="69"/>
      <c r="CP3004" s="69"/>
      <c r="CQ3004" s="69"/>
      <c r="CR3004" s="69"/>
      <c r="CS3004" s="69"/>
      <c r="CT3004" s="69"/>
      <c r="CU3004" s="69"/>
      <c r="CV3004" s="69"/>
      <c r="CW3004" s="69"/>
      <c r="CX3004" s="69"/>
      <c r="CY3004" s="69"/>
      <c r="CZ3004" s="69"/>
      <c r="DA3004" s="69"/>
      <c r="DB3004" s="69"/>
      <c r="DC3004" s="69"/>
      <c r="DD3004" s="69"/>
      <c r="DE3004" s="69"/>
      <c r="DF3004" s="69"/>
      <c r="DG3004" s="69"/>
      <c r="DH3004" s="69"/>
      <c r="DI3004" s="69"/>
      <c r="DJ3004" s="69"/>
      <c r="DK3004" s="69"/>
      <c r="DL3004" s="69"/>
      <c r="DM3004" s="69"/>
      <c r="DN3004" s="69"/>
      <c r="DO3004" s="69"/>
      <c r="DP3004" s="69"/>
      <c r="DQ3004" s="69"/>
      <c r="DR3004" s="69"/>
      <c r="DS3004" s="69"/>
      <c r="DT3004" s="69"/>
      <c r="DU3004" s="69"/>
      <c r="DV3004" s="69"/>
      <c r="DW3004" s="69"/>
      <c r="DX3004" s="69"/>
      <c r="DY3004" s="69"/>
      <c r="DZ3004" s="69"/>
      <c r="EA3004" s="69"/>
      <c r="EB3004" s="69"/>
      <c r="EC3004" s="69"/>
      <c r="ED3004" s="69"/>
      <c r="EE3004" s="69"/>
      <c r="EF3004" s="69"/>
      <c r="EG3004" s="69"/>
      <c r="EH3004" s="69"/>
      <c r="EI3004" s="69"/>
      <c r="EJ3004" s="69"/>
      <c r="EK3004" s="69"/>
      <c r="EL3004" s="69"/>
      <c r="EM3004" s="69"/>
      <c r="EN3004" s="69"/>
      <c r="EO3004" s="69"/>
      <c r="EP3004" s="69"/>
      <c r="EQ3004" s="69"/>
      <c r="ER3004" s="69"/>
      <c r="ES3004" s="69"/>
      <c r="ET3004" s="69"/>
      <c r="EU3004" s="69"/>
      <c r="EV3004" s="69"/>
      <c r="EW3004" s="69"/>
      <c r="EX3004" s="69"/>
      <c r="EY3004" s="69"/>
      <c r="EZ3004" s="69"/>
      <c r="FA3004" s="69"/>
      <c r="FB3004" s="69"/>
      <c r="FC3004" s="69"/>
      <c r="FD3004" s="69"/>
      <c r="FE3004" s="69"/>
      <c r="FF3004" s="69"/>
      <c r="FG3004" s="69"/>
      <c r="FH3004" s="69"/>
      <c r="FI3004" s="69"/>
      <c r="FJ3004" s="69"/>
      <c r="FK3004" s="69"/>
      <c r="FL3004" s="69"/>
      <c r="FM3004" s="69"/>
      <c r="FN3004" s="69"/>
      <c r="FO3004" s="69"/>
      <c r="FP3004" s="69"/>
      <c r="FQ3004" s="69"/>
      <c r="FR3004" s="69"/>
      <c r="FS3004" s="69"/>
      <c r="FT3004" s="69"/>
      <c r="FU3004" s="69"/>
      <c r="FV3004" s="69"/>
      <c r="FW3004" s="69"/>
      <c r="FX3004" s="69"/>
      <c r="FY3004" s="69"/>
      <c r="FZ3004" s="69"/>
      <c r="GA3004" s="69"/>
      <c r="GB3004" s="69"/>
      <c r="GC3004" s="69"/>
      <c r="GD3004" s="69"/>
      <c r="GE3004" s="69"/>
      <c r="GF3004" s="69"/>
      <c r="GG3004" s="69"/>
      <c r="GH3004" s="69"/>
      <c r="GI3004" s="69"/>
      <c r="GJ3004" s="69"/>
      <c r="GK3004" s="69"/>
      <c r="GL3004" s="69"/>
      <c r="GM3004" s="69"/>
      <c r="GN3004" s="69"/>
      <c r="GO3004" s="69"/>
      <c r="GP3004" s="69"/>
      <c r="GQ3004" s="69"/>
      <c r="GR3004" s="69"/>
      <c r="GS3004" s="69"/>
      <c r="GT3004" s="69"/>
      <c r="GU3004" s="69"/>
      <c r="GV3004" s="69"/>
      <c r="GW3004" s="69"/>
      <c r="GX3004" s="69"/>
      <c r="GY3004" s="69"/>
      <c r="GZ3004" s="69"/>
      <c r="HA3004" s="69"/>
      <c r="HB3004" s="69"/>
      <c r="HC3004" s="69"/>
      <c r="HD3004" s="69"/>
      <c r="HE3004" s="69"/>
      <c r="HF3004" s="69"/>
      <c r="HG3004" s="69"/>
      <c r="HH3004" s="69"/>
      <c r="HI3004" s="69"/>
      <c r="HJ3004" s="69"/>
      <c r="HK3004" s="69"/>
      <c r="HL3004" s="69"/>
      <c r="HM3004" s="69"/>
      <c r="HN3004" s="69"/>
      <c r="HO3004" s="69"/>
      <c r="HP3004" s="69"/>
      <c r="HQ3004" s="69"/>
      <c r="HR3004" s="69"/>
      <c r="HS3004" s="69"/>
      <c r="HT3004" s="69"/>
      <c r="HU3004" s="69"/>
      <c r="HV3004" s="69"/>
      <c r="HW3004" s="69"/>
      <c r="HX3004" s="69"/>
      <c r="HY3004" s="69"/>
      <c r="HZ3004" s="69"/>
      <c r="IA3004" s="69"/>
      <c r="IB3004" s="69"/>
      <c r="IC3004" s="69"/>
      <c r="ID3004" s="69"/>
      <c r="IE3004" s="69"/>
      <c r="IF3004" s="69"/>
      <c r="IG3004" s="69"/>
      <c r="IH3004" s="69"/>
      <c r="II3004" s="69"/>
      <c r="IJ3004" s="69"/>
      <c r="IK3004" s="69"/>
      <c r="IL3004" s="69"/>
      <c r="IM3004" s="69"/>
      <c r="IN3004" s="69"/>
    </row>
    <row r="3005" spans="1:248" s="70" customFormat="1" ht="15.95" customHeight="1" x14ac:dyDescent="0.2">
      <c r="A3005" s="137" t="s">
        <v>1981</v>
      </c>
      <c r="B3005" s="196">
        <v>52673</v>
      </c>
      <c r="C3005" s="96" t="s">
        <v>3919</v>
      </c>
      <c r="D3005" s="318">
        <v>12000</v>
      </c>
      <c r="E3005" s="69"/>
      <c r="F3005" s="69"/>
      <c r="G3005" s="69"/>
      <c r="H3005" s="69"/>
      <c r="I3005" s="69"/>
      <c r="J3005" s="69"/>
      <c r="N3005" s="69"/>
      <c r="O3005" s="69"/>
      <c r="P3005" s="69"/>
      <c r="Q3005" s="69"/>
      <c r="R3005" s="69"/>
      <c r="S3005" s="69"/>
      <c r="T3005" s="69"/>
      <c r="U3005" s="69"/>
      <c r="V3005" s="69"/>
      <c r="W3005" s="69"/>
      <c r="X3005" s="69"/>
      <c r="Y3005" s="69"/>
      <c r="Z3005" s="69"/>
      <c r="AA3005" s="69"/>
      <c r="AB3005" s="69"/>
      <c r="AC3005" s="69"/>
      <c r="AD3005" s="69"/>
      <c r="AE3005" s="69"/>
      <c r="AF3005" s="69"/>
      <c r="AG3005" s="69"/>
      <c r="AH3005" s="69"/>
      <c r="AI3005" s="69"/>
      <c r="AJ3005" s="69"/>
      <c r="AK3005" s="69"/>
      <c r="AL3005" s="69"/>
      <c r="AM3005" s="69"/>
      <c r="AN3005" s="69"/>
      <c r="AO3005" s="69"/>
      <c r="AP3005" s="69"/>
      <c r="AQ3005" s="69"/>
      <c r="AR3005" s="69"/>
      <c r="AS3005" s="69"/>
      <c r="AT3005" s="69"/>
      <c r="AU3005" s="69"/>
      <c r="AV3005" s="69"/>
      <c r="AW3005" s="69"/>
      <c r="AX3005" s="69"/>
      <c r="AY3005" s="69"/>
      <c r="AZ3005" s="69"/>
      <c r="BA3005" s="69"/>
      <c r="BB3005" s="69"/>
      <c r="BC3005" s="69"/>
      <c r="BD3005" s="69"/>
      <c r="BE3005" s="69"/>
      <c r="BF3005" s="69"/>
      <c r="BG3005" s="69"/>
      <c r="BH3005" s="69"/>
      <c r="BI3005" s="69"/>
      <c r="BJ3005" s="69"/>
      <c r="BK3005" s="69"/>
      <c r="BL3005" s="69"/>
      <c r="BM3005" s="69"/>
      <c r="BN3005" s="69"/>
      <c r="BO3005" s="69"/>
      <c r="BP3005" s="69"/>
      <c r="BQ3005" s="69"/>
      <c r="BR3005" s="69"/>
      <c r="BS3005" s="69"/>
      <c r="BT3005" s="69"/>
      <c r="BU3005" s="69"/>
      <c r="BV3005" s="69"/>
      <c r="BW3005" s="69"/>
      <c r="BX3005" s="69"/>
      <c r="BY3005" s="69"/>
      <c r="BZ3005" s="69"/>
      <c r="CA3005" s="69"/>
      <c r="CB3005" s="69"/>
      <c r="CC3005" s="69"/>
      <c r="CD3005" s="69"/>
      <c r="CE3005" s="69"/>
      <c r="CF3005" s="69"/>
      <c r="CG3005" s="69"/>
      <c r="CH3005" s="69"/>
      <c r="CI3005" s="69"/>
      <c r="CJ3005" s="69"/>
      <c r="CK3005" s="69"/>
      <c r="CL3005" s="69"/>
      <c r="CM3005" s="69"/>
      <c r="CN3005" s="69"/>
      <c r="CO3005" s="69"/>
      <c r="CP3005" s="69"/>
      <c r="CQ3005" s="69"/>
      <c r="CR3005" s="69"/>
      <c r="CS3005" s="69"/>
      <c r="CT3005" s="69"/>
      <c r="CU3005" s="69"/>
      <c r="CV3005" s="69"/>
      <c r="CW3005" s="69"/>
      <c r="CX3005" s="69"/>
      <c r="CY3005" s="69"/>
      <c r="CZ3005" s="69"/>
      <c r="DA3005" s="69"/>
      <c r="DB3005" s="69"/>
      <c r="DC3005" s="69"/>
      <c r="DD3005" s="69"/>
      <c r="DE3005" s="69"/>
      <c r="DF3005" s="69"/>
      <c r="DG3005" s="69"/>
      <c r="DH3005" s="69"/>
      <c r="DI3005" s="69"/>
      <c r="DJ3005" s="69"/>
      <c r="DK3005" s="69"/>
      <c r="DL3005" s="69"/>
      <c r="DM3005" s="69"/>
      <c r="DN3005" s="69"/>
      <c r="DO3005" s="69"/>
      <c r="DP3005" s="69"/>
      <c r="DQ3005" s="69"/>
      <c r="DR3005" s="69"/>
      <c r="DS3005" s="69"/>
      <c r="DT3005" s="69"/>
      <c r="DU3005" s="69"/>
      <c r="DV3005" s="69"/>
      <c r="DW3005" s="69"/>
      <c r="DX3005" s="69"/>
      <c r="DY3005" s="69"/>
      <c r="DZ3005" s="69"/>
      <c r="EA3005" s="69"/>
      <c r="EB3005" s="69"/>
      <c r="EC3005" s="69"/>
      <c r="ED3005" s="69"/>
      <c r="EE3005" s="69"/>
      <c r="EF3005" s="69"/>
      <c r="EG3005" s="69"/>
      <c r="EH3005" s="69"/>
      <c r="EI3005" s="69"/>
      <c r="EJ3005" s="69"/>
      <c r="EK3005" s="69"/>
      <c r="EL3005" s="69"/>
      <c r="EM3005" s="69"/>
      <c r="EN3005" s="69"/>
      <c r="EO3005" s="69"/>
      <c r="EP3005" s="69"/>
      <c r="EQ3005" s="69"/>
      <c r="ER3005" s="69"/>
      <c r="ES3005" s="69"/>
      <c r="ET3005" s="69"/>
      <c r="EU3005" s="69"/>
      <c r="EV3005" s="69"/>
      <c r="EW3005" s="69"/>
      <c r="EX3005" s="69"/>
      <c r="EY3005" s="69"/>
      <c r="EZ3005" s="69"/>
      <c r="FA3005" s="69"/>
      <c r="FB3005" s="69"/>
      <c r="FC3005" s="69"/>
      <c r="FD3005" s="69"/>
      <c r="FE3005" s="69"/>
      <c r="FF3005" s="69"/>
      <c r="FG3005" s="69"/>
      <c r="FH3005" s="69"/>
      <c r="FI3005" s="69"/>
      <c r="FJ3005" s="69"/>
      <c r="FK3005" s="69"/>
      <c r="FL3005" s="69"/>
      <c r="FM3005" s="69"/>
      <c r="FN3005" s="69"/>
      <c r="FO3005" s="69"/>
      <c r="FP3005" s="69"/>
      <c r="FQ3005" s="69"/>
      <c r="FR3005" s="69"/>
      <c r="FS3005" s="69"/>
      <c r="FT3005" s="69"/>
      <c r="FU3005" s="69"/>
      <c r="FV3005" s="69"/>
      <c r="FW3005" s="69"/>
      <c r="FX3005" s="69"/>
      <c r="FY3005" s="69"/>
      <c r="FZ3005" s="69"/>
      <c r="GA3005" s="69"/>
      <c r="GB3005" s="69"/>
      <c r="GC3005" s="69"/>
      <c r="GD3005" s="69"/>
      <c r="GE3005" s="69"/>
      <c r="GF3005" s="69"/>
      <c r="GG3005" s="69"/>
      <c r="GH3005" s="69"/>
      <c r="GI3005" s="69"/>
      <c r="GJ3005" s="69"/>
      <c r="GK3005" s="69"/>
      <c r="GL3005" s="69"/>
      <c r="GM3005" s="69"/>
      <c r="GN3005" s="69"/>
      <c r="GO3005" s="69"/>
      <c r="GP3005" s="69"/>
      <c r="GQ3005" s="69"/>
      <c r="GR3005" s="69"/>
      <c r="GS3005" s="69"/>
      <c r="GT3005" s="69"/>
      <c r="GU3005" s="69"/>
      <c r="GV3005" s="69"/>
      <c r="GW3005" s="69"/>
      <c r="GX3005" s="69"/>
      <c r="GY3005" s="69"/>
      <c r="GZ3005" s="69"/>
      <c r="HA3005" s="69"/>
      <c r="HB3005" s="69"/>
      <c r="HC3005" s="69"/>
      <c r="HD3005" s="69"/>
      <c r="HE3005" s="69"/>
      <c r="HF3005" s="69"/>
      <c r="HG3005" s="69"/>
      <c r="HH3005" s="69"/>
      <c r="HI3005" s="69"/>
      <c r="HJ3005" s="69"/>
      <c r="HK3005" s="69"/>
      <c r="HL3005" s="69"/>
      <c r="HM3005" s="69"/>
      <c r="HN3005" s="69"/>
      <c r="HO3005" s="69"/>
      <c r="HP3005" s="69"/>
      <c r="HQ3005" s="69"/>
      <c r="HR3005" s="69"/>
      <c r="HS3005" s="69"/>
      <c r="HT3005" s="69"/>
      <c r="HU3005" s="69"/>
      <c r="HV3005" s="69"/>
      <c r="HW3005" s="69"/>
      <c r="HX3005" s="69"/>
      <c r="HY3005" s="69"/>
      <c r="HZ3005" s="69"/>
      <c r="IA3005" s="69"/>
      <c r="IB3005" s="69"/>
      <c r="IC3005" s="69"/>
      <c r="ID3005" s="69"/>
      <c r="IE3005" s="69"/>
      <c r="IF3005" s="69"/>
      <c r="IG3005" s="69"/>
      <c r="IH3005" s="69"/>
      <c r="II3005" s="69"/>
      <c r="IJ3005" s="69"/>
      <c r="IK3005" s="69"/>
      <c r="IL3005" s="69"/>
      <c r="IM3005" s="69"/>
      <c r="IN3005" s="69"/>
    </row>
    <row r="3006" spans="1:248" s="70" customFormat="1" ht="15.95" customHeight="1" x14ac:dyDescent="0.2">
      <c r="A3006" s="137" t="s">
        <v>1981</v>
      </c>
      <c r="B3006" s="196">
        <v>53000</v>
      </c>
      <c r="C3006" s="96" t="s">
        <v>1982</v>
      </c>
      <c r="D3006" s="318">
        <v>18000</v>
      </c>
      <c r="E3006" s="69"/>
      <c r="F3006" s="69"/>
      <c r="G3006" s="69"/>
      <c r="H3006" s="69"/>
      <c r="I3006" s="69"/>
      <c r="J3006" s="69"/>
      <c r="N3006" s="69"/>
      <c r="O3006" s="69"/>
      <c r="P3006" s="69"/>
      <c r="Q3006" s="69"/>
      <c r="R3006" s="69"/>
      <c r="S3006" s="69"/>
      <c r="T3006" s="69"/>
      <c r="U3006" s="69"/>
      <c r="V3006" s="69"/>
      <c r="W3006" s="69"/>
      <c r="X3006" s="69"/>
      <c r="Y3006" s="69"/>
      <c r="Z3006" s="69"/>
      <c r="AA3006" s="69"/>
      <c r="AB3006" s="69"/>
      <c r="AC3006" s="69"/>
      <c r="AD3006" s="69"/>
      <c r="AE3006" s="69"/>
      <c r="AF3006" s="69"/>
      <c r="AG3006" s="69"/>
      <c r="AH3006" s="69"/>
      <c r="AI3006" s="69"/>
      <c r="AJ3006" s="69"/>
      <c r="AK3006" s="69"/>
      <c r="AL3006" s="69"/>
      <c r="AM3006" s="69"/>
      <c r="AN3006" s="69"/>
      <c r="AO3006" s="69"/>
      <c r="AP3006" s="69"/>
      <c r="AQ3006" s="69"/>
      <c r="AR3006" s="69"/>
      <c r="AS3006" s="69"/>
      <c r="AT3006" s="69"/>
      <c r="AU3006" s="69"/>
      <c r="AV3006" s="69"/>
      <c r="AW3006" s="69"/>
      <c r="AX3006" s="69"/>
      <c r="AY3006" s="69"/>
      <c r="AZ3006" s="69"/>
      <c r="BA3006" s="69"/>
      <c r="BB3006" s="69"/>
      <c r="BC3006" s="69"/>
      <c r="BD3006" s="69"/>
      <c r="BE3006" s="69"/>
      <c r="BF3006" s="69"/>
      <c r="BG3006" s="69"/>
      <c r="BH3006" s="69"/>
      <c r="BI3006" s="69"/>
      <c r="BJ3006" s="69"/>
      <c r="BK3006" s="69"/>
      <c r="BL3006" s="69"/>
      <c r="BM3006" s="69"/>
      <c r="BN3006" s="69"/>
      <c r="BO3006" s="69"/>
      <c r="BP3006" s="69"/>
      <c r="BQ3006" s="69"/>
      <c r="BR3006" s="69"/>
      <c r="BS3006" s="69"/>
      <c r="BT3006" s="69"/>
      <c r="BU3006" s="69"/>
      <c r="BV3006" s="69"/>
      <c r="BW3006" s="69"/>
      <c r="BX3006" s="69"/>
      <c r="BY3006" s="69"/>
      <c r="BZ3006" s="69"/>
      <c r="CA3006" s="69"/>
      <c r="CB3006" s="69"/>
      <c r="CC3006" s="69"/>
      <c r="CD3006" s="69"/>
      <c r="CE3006" s="69"/>
      <c r="CF3006" s="69"/>
      <c r="CG3006" s="69"/>
      <c r="CH3006" s="69"/>
      <c r="CI3006" s="69"/>
      <c r="CJ3006" s="69"/>
      <c r="CK3006" s="69"/>
      <c r="CL3006" s="69"/>
      <c r="CM3006" s="69"/>
      <c r="CN3006" s="69"/>
      <c r="CO3006" s="69"/>
      <c r="CP3006" s="69"/>
      <c r="CQ3006" s="69"/>
      <c r="CR3006" s="69"/>
      <c r="CS3006" s="69"/>
      <c r="CT3006" s="69"/>
      <c r="CU3006" s="69"/>
      <c r="CV3006" s="69"/>
      <c r="CW3006" s="69"/>
      <c r="CX3006" s="69"/>
      <c r="CY3006" s="69"/>
      <c r="CZ3006" s="69"/>
      <c r="DA3006" s="69"/>
      <c r="DB3006" s="69"/>
      <c r="DC3006" s="69"/>
      <c r="DD3006" s="69"/>
      <c r="DE3006" s="69"/>
      <c r="DF3006" s="69"/>
      <c r="DG3006" s="69"/>
      <c r="DH3006" s="69"/>
      <c r="DI3006" s="69"/>
      <c r="DJ3006" s="69"/>
      <c r="DK3006" s="69"/>
      <c r="DL3006" s="69"/>
      <c r="DM3006" s="69"/>
      <c r="DN3006" s="69"/>
      <c r="DO3006" s="69"/>
      <c r="DP3006" s="69"/>
      <c r="DQ3006" s="69"/>
      <c r="DR3006" s="69"/>
      <c r="DS3006" s="69"/>
      <c r="DT3006" s="69"/>
      <c r="DU3006" s="69"/>
      <c r="DV3006" s="69"/>
      <c r="DW3006" s="69"/>
      <c r="DX3006" s="69"/>
      <c r="DY3006" s="69"/>
      <c r="DZ3006" s="69"/>
      <c r="EA3006" s="69"/>
      <c r="EB3006" s="69"/>
      <c r="EC3006" s="69"/>
      <c r="ED3006" s="69"/>
      <c r="EE3006" s="69"/>
      <c r="EF3006" s="69"/>
      <c r="EG3006" s="69"/>
      <c r="EH3006" s="69"/>
      <c r="EI3006" s="69"/>
      <c r="EJ3006" s="69"/>
      <c r="EK3006" s="69"/>
      <c r="EL3006" s="69"/>
      <c r="EM3006" s="69"/>
      <c r="EN3006" s="69"/>
      <c r="EO3006" s="69"/>
      <c r="EP3006" s="69"/>
      <c r="EQ3006" s="69"/>
      <c r="ER3006" s="69"/>
      <c r="ES3006" s="69"/>
      <c r="ET3006" s="69"/>
      <c r="EU3006" s="69"/>
      <c r="EV3006" s="69"/>
      <c r="EW3006" s="69"/>
      <c r="EX3006" s="69"/>
      <c r="EY3006" s="69"/>
      <c r="EZ3006" s="69"/>
      <c r="FA3006" s="69"/>
      <c r="FB3006" s="69"/>
      <c r="FC3006" s="69"/>
      <c r="FD3006" s="69"/>
      <c r="FE3006" s="69"/>
      <c r="FF3006" s="69"/>
      <c r="FG3006" s="69"/>
      <c r="FH3006" s="69"/>
      <c r="FI3006" s="69"/>
      <c r="FJ3006" s="69"/>
      <c r="FK3006" s="69"/>
      <c r="FL3006" s="69"/>
      <c r="FM3006" s="69"/>
      <c r="FN3006" s="69"/>
      <c r="FO3006" s="69"/>
      <c r="FP3006" s="69"/>
      <c r="FQ3006" s="69"/>
      <c r="FR3006" s="69"/>
      <c r="FS3006" s="69"/>
      <c r="FT3006" s="69"/>
      <c r="FU3006" s="69"/>
      <c r="FV3006" s="69"/>
      <c r="FW3006" s="69"/>
      <c r="FX3006" s="69"/>
      <c r="FY3006" s="69"/>
      <c r="FZ3006" s="69"/>
      <c r="GA3006" s="69"/>
      <c r="GB3006" s="69"/>
      <c r="GC3006" s="69"/>
      <c r="GD3006" s="69"/>
      <c r="GE3006" s="69"/>
      <c r="GF3006" s="69"/>
      <c r="GG3006" s="69"/>
      <c r="GH3006" s="69"/>
      <c r="GI3006" s="69"/>
      <c r="GJ3006" s="69"/>
      <c r="GK3006" s="69"/>
      <c r="GL3006" s="69"/>
      <c r="GM3006" s="69"/>
      <c r="GN3006" s="69"/>
      <c r="GO3006" s="69"/>
      <c r="GP3006" s="69"/>
      <c r="GQ3006" s="69"/>
      <c r="GR3006" s="69"/>
      <c r="GS3006" s="69"/>
      <c r="GT3006" s="69"/>
      <c r="GU3006" s="69"/>
      <c r="GV3006" s="69"/>
      <c r="GW3006" s="69"/>
      <c r="GX3006" s="69"/>
      <c r="GY3006" s="69"/>
      <c r="GZ3006" s="69"/>
      <c r="HA3006" s="69"/>
      <c r="HB3006" s="69"/>
      <c r="HC3006" s="69"/>
      <c r="HD3006" s="69"/>
      <c r="HE3006" s="69"/>
      <c r="HF3006" s="69"/>
      <c r="HG3006" s="69"/>
      <c r="HH3006" s="69"/>
      <c r="HI3006" s="69"/>
      <c r="HJ3006" s="69"/>
      <c r="HK3006" s="69"/>
      <c r="HL3006" s="69"/>
      <c r="HM3006" s="69"/>
      <c r="HN3006" s="69"/>
      <c r="HO3006" s="69"/>
      <c r="HP3006" s="69"/>
      <c r="HQ3006" s="69"/>
      <c r="HR3006" s="69"/>
      <c r="HS3006" s="69"/>
      <c r="HT3006" s="69"/>
      <c r="HU3006" s="69"/>
      <c r="HV3006" s="69"/>
      <c r="HW3006" s="69"/>
      <c r="HX3006" s="69"/>
      <c r="HY3006" s="69"/>
      <c r="HZ3006" s="69"/>
      <c r="IA3006" s="69"/>
      <c r="IB3006" s="69"/>
      <c r="IC3006" s="69"/>
      <c r="ID3006" s="69"/>
      <c r="IE3006" s="69"/>
      <c r="IF3006" s="69"/>
      <c r="IG3006" s="69"/>
      <c r="IH3006" s="69"/>
      <c r="II3006" s="69"/>
      <c r="IJ3006" s="69"/>
      <c r="IK3006" s="69"/>
      <c r="IL3006" s="69"/>
      <c r="IM3006" s="69"/>
      <c r="IN3006" s="69"/>
    </row>
    <row r="3007" spans="1:248" s="70" customFormat="1" ht="15.95" customHeight="1" x14ac:dyDescent="0.2">
      <c r="A3007" s="137" t="s">
        <v>1983</v>
      </c>
      <c r="B3007" s="196">
        <v>52674</v>
      </c>
      <c r="C3007" s="96" t="s">
        <v>1984</v>
      </c>
      <c r="D3007" s="318">
        <v>50000</v>
      </c>
      <c r="E3007" s="69"/>
      <c r="F3007" s="69"/>
      <c r="G3007" s="69"/>
      <c r="H3007" s="69"/>
      <c r="I3007" s="69"/>
      <c r="J3007" s="69"/>
      <c r="N3007" s="69"/>
      <c r="O3007" s="69"/>
      <c r="P3007" s="69"/>
      <c r="Q3007" s="69"/>
      <c r="R3007" s="69"/>
      <c r="S3007" s="69"/>
      <c r="T3007" s="69"/>
      <c r="U3007" s="69"/>
      <c r="V3007" s="69"/>
      <c r="W3007" s="69"/>
      <c r="X3007" s="69"/>
      <c r="Y3007" s="69"/>
      <c r="Z3007" s="69"/>
      <c r="AA3007" s="69"/>
      <c r="AB3007" s="69"/>
      <c r="AC3007" s="69"/>
      <c r="AD3007" s="69"/>
      <c r="AE3007" s="69"/>
      <c r="AF3007" s="69"/>
      <c r="AG3007" s="69"/>
      <c r="AH3007" s="69"/>
      <c r="AI3007" s="69"/>
      <c r="AJ3007" s="69"/>
      <c r="AK3007" s="69"/>
      <c r="AL3007" s="69"/>
      <c r="AM3007" s="69"/>
      <c r="AN3007" s="69"/>
      <c r="AO3007" s="69"/>
      <c r="AP3007" s="69"/>
      <c r="AQ3007" s="69"/>
      <c r="AR3007" s="69"/>
      <c r="AS3007" s="69"/>
      <c r="AT3007" s="69"/>
      <c r="AU3007" s="69"/>
      <c r="AV3007" s="69"/>
      <c r="AW3007" s="69"/>
      <c r="AX3007" s="69"/>
      <c r="AY3007" s="69"/>
      <c r="AZ3007" s="69"/>
      <c r="BA3007" s="69"/>
      <c r="BB3007" s="69"/>
      <c r="BC3007" s="69"/>
      <c r="BD3007" s="69"/>
      <c r="BE3007" s="69"/>
      <c r="BF3007" s="69"/>
      <c r="BG3007" s="69"/>
      <c r="BH3007" s="69"/>
      <c r="BI3007" s="69"/>
      <c r="BJ3007" s="69"/>
      <c r="BK3007" s="69"/>
      <c r="BL3007" s="69"/>
      <c r="BM3007" s="69"/>
      <c r="BN3007" s="69"/>
      <c r="BO3007" s="69"/>
      <c r="BP3007" s="69"/>
      <c r="BQ3007" s="69"/>
      <c r="BR3007" s="69"/>
      <c r="BS3007" s="69"/>
      <c r="BT3007" s="69"/>
      <c r="BU3007" s="69"/>
      <c r="BV3007" s="69"/>
      <c r="BW3007" s="69"/>
      <c r="BX3007" s="69"/>
      <c r="BY3007" s="69"/>
      <c r="BZ3007" s="69"/>
      <c r="CA3007" s="69"/>
      <c r="CB3007" s="69"/>
      <c r="CC3007" s="69"/>
      <c r="CD3007" s="69"/>
      <c r="CE3007" s="69"/>
      <c r="CF3007" s="69"/>
      <c r="CG3007" s="69"/>
      <c r="CH3007" s="69"/>
      <c r="CI3007" s="69"/>
      <c r="CJ3007" s="69"/>
      <c r="CK3007" s="69"/>
      <c r="CL3007" s="69"/>
      <c r="CM3007" s="69"/>
      <c r="CN3007" s="69"/>
      <c r="CO3007" s="69"/>
      <c r="CP3007" s="69"/>
      <c r="CQ3007" s="69"/>
      <c r="CR3007" s="69"/>
      <c r="CS3007" s="69"/>
      <c r="CT3007" s="69"/>
      <c r="CU3007" s="69"/>
      <c r="CV3007" s="69"/>
      <c r="CW3007" s="69"/>
      <c r="CX3007" s="69"/>
      <c r="CY3007" s="69"/>
      <c r="CZ3007" s="69"/>
      <c r="DA3007" s="69"/>
      <c r="DB3007" s="69"/>
      <c r="DC3007" s="69"/>
      <c r="DD3007" s="69"/>
      <c r="DE3007" s="69"/>
      <c r="DF3007" s="69"/>
      <c r="DG3007" s="69"/>
      <c r="DH3007" s="69"/>
      <c r="DI3007" s="69"/>
      <c r="DJ3007" s="69"/>
      <c r="DK3007" s="69"/>
      <c r="DL3007" s="69"/>
      <c r="DM3007" s="69"/>
      <c r="DN3007" s="69"/>
      <c r="DO3007" s="69"/>
      <c r="DP3007" s="69"/>
      <c r="DQ3007" s="69"/>
      <c r="DR3007" s="69"/>
      <c r="DS3007" s="69"/>
      <c r="DT3007" s="69"/>
      <c r="DU3007" s="69"/>
      <c r="DV3007" s="69"/>
      <c r="DW3007" s="69"/>
      <c r="DX3007" s="69"/>
      <c r="DY3007" s="69"/>
      <c r="DZ3007" s="69"/>
      <c r="EA3007" s="69"/>
      <c r="EB3007" s="69"/>
      <c r="EC3007" s="69"/>
      <c r="ED3007" s="69"/>
      <c r="EE3007" s="69"/>
      <c r="EF3007" s="69"/>
      <c r="EG3007" s="69"/>
      <c r="EH3007" s="69"/>
      <c r="EI3007" s="69"/>
      <c r="EJ3007" s="69"/>
      <c r="EK3007" s="69"/>
      <c r="EL3007" s="69"/>
      <c r="EM3007" s="69"/>
      <c r="EN3007" s="69"/>
      <c r="EO3007" s="69"/>
      <c r="EP3007" s="69"/>
      <c r="EQ3007" s="69"/>
      <c r="ER3007" s="69"/>
      <c r="ES3007" s="69"/>
      <c r="ET3007" s="69"/>
      <c r="EU3007" s="69"/>
      <c r="EV3007" s="69"/>
      <c r="EW3007" s="69"/>
      <c r="EX3007" s="69"/>
      <c r="EY3007" s="69"/>
      <c r="EZ3007" s="69"/>
      <c r="FA3007" s="69"/>
      <c r="FB3007" s="69"/>
      <c r="FC3007" s="69"/>
      <c r="FD3007" s="69"/>
      <c r="FE3007" s="69"/>
      <c r="FF3007" s="69"/>
      <c r="FG3007" s="69"/>
      <c r="FH3007" s="69"/>
      <c r="FI3007" s="69"/>
      <c r="FJ3007" s="69"/>
      <c r="FK3007" s="69"/>
      <c r="FL3007" s="69"/>
      <c r="FM3007" s="69"/>
      <c r="FN3007" s="69"/>
      <c r="FO3007" s="69"/>
      <c r="FP3007" s="69"/>
      <c r="FQ3007" s="69"/>
      <c r="FR3007" s="69"/>
      <c r="FS3007" s="69"/>
      <c r="FT3007" s="69"/>
      <c r="FU3007" s="69"/>
      <c r="FV3007" s="69"/>
      <c r="FW3007" s="69"/>
      <c r="FX3007" s="69"/>
      <c r="FY3007" s="69"/>
      <c r="FZ3007" s="69"/>
      <c r="GA3007" s="69"/>
      <c r="GB3007" s="69"/>
      <c r="GC3007" s="69"/>
      <c r="GD3007" s="69"/>
      <c r="GE3007" s="69"/>
      <c r="GF3007" s="69"/>
      <c r="GG3007" s="69"/>
      <c r="GH3007" s="69"/>
      <c r="GI3007" s="69"/>
      <c r="GJ3007" s="69"/>
      <c r="GK3007" s="69"/>
      <c r="GL3007" s="69"/>
      <c r="GM3007" s="69"/>
      <c r="GN3007" s="69"/>
      <c r="GO3007" s="69"/>
      <c r="GP3007" s="69"/>
      <c r="GQ3007" s="69"/>
      <c r="GR3007" s="69"/>
      <c r="GS3007" s="69"/>
      <c r="GT3007" s="69"/>
      <c r="GU3007" s="69"/>
      <c r="GV3007" s="69"/>
      <c r="GW3007" s="69"/>
      <c r="GX3007" s="69"/>
      <c r="GY3007" s="69"/>
      <c r="GZ3007" s="69"/>
      <c r="HA3007" s="69"/>
      <c r="HB3007" s="69"/>
      <c r="HC3007" s="69"/>
      <c r="HD3007" s="69"/>
      <c r="HE3007" s="69"/>
      <c r="HF3007" s="69"/>
      <c r="HG3007" s="69"/>
      <c r="HH3007" s="69"/>
      <c r="HI3007" s="69"/>
      <c r="HJ3007" s="69"/>
      <c r="HK3007" s="69"/>
      <c r="HL3007" s="69"/>
      <c r="HM3007" s="69"/>
      <c r="HN3007" s="69"/>
      <c r="HO3007" s="69"/>
      <c r="HP3007" s="69"/>
      <c r="HQ3007" s="69"/>
      <c r="HR3007" s="69"/>
      <c r="HS3007" s="69"/>
      <c r="HT3007" s="69"/>
      <c r="HU3007" s="69"/>
      <c r="HV3007" s="69"/>
      <c r="HW3007" s="69"/>
      <c r="HX3007" s="69"/>
      <c r="HY3007" s="69"/>
      <c r="HZ3007" s="69"/>
      <c r="IA3007" s="69"/>
      <c r="IB3007" s="69"/>
      <c r="IC3007" s="69"/>
      <c r="ID3007" s="69"/>
      <c r="IE3007" s="69"/>
      <c r="IF3007" s="69"/>
      <c r="IG3007" s="69"/>
      <c r="IH3007" s="69"/>
      <c r="II3007" s="69"/>
      <c r="IJ3007" s="69"/>
      <c r="IK3007" s="69"/>
      <c r="IL3007" s="69"/>
      <c r="IM3007" s="69"/>
      <c r="IN3007" s="69"/>
    </row>
    <row r="3008" spans="1:248" s="70" customFormat="1" ht="15.95" customHeight="1" x14ac:dyDescent="0.2">
      <c r="A3008" s="137" t="s">
        <v>1983</v>
      </c>
      <c r="B3008" s="196">
        <v>52675</v>
      </c>
      <c r="C3008" s="96" t="s">
        <v>1985</v>
      </c>
      <c r="D3008" s="318">
        <v>50000</v>
      </c>
      <c r="E3008" s="69"/>
      <c r="F3008" s="69"/>
      <c r="G3008" s="69"/>
      <c r="H3008" s="69"/>
      <c r="I3008" s="69"/>
      <c r="J3008" s="69"/>
      <c r="N3008" s="69"/>
      <c r="O3008" s="69"/>
      <c r="P3008" s="69"/>
      <c r="Q3008" s="69"/>
      <c r="R3008" s="69"/>
      <c r="S3008" s="69"/>
      <c r="T3008" s="69"/>
      <c r="U3008" s="69"/>
      <c r="V3008" s="69"/>
      <c r="W3008" s="69"/>
      <c r="X3008" s="69"/>
      <c r="Y3008" s="69"/>
      <c r="Z3008" s="69"/>
      <c r="AA3008" s="69"/>
      <c r="AB3008" s="69"/>
      <c r="AC3008" s="69"/>
      <c r="AD3008" s="69"/>
      <c r="AE3008" s="69"/>
      <c r="AF3008" s="69"/>
      <c r="AG3008" s="69"/>
      <c r="AH3008" s="69"/>
      <c r="AI3008" s="69"/>
      <c r="AJ3008" s="69"/>
      <c r="AK3008" s="69"/>
      <c r="AL3008" s="69"/>
      <c r="AM3008" s="69"/>
      <c r="AN3008" s="69"/>
      <c r="AO3008" s="69"/>
      <c r="AP3008" s="69"/>
      <c r="AQ3008" s="69"/>
      <c r="AR3008" s="69"/>
      <c r="AS3008" s="69"/>
      <c r="AT3008" s="69"/>
      <c r="AU3008" s="69"/>
      <c r="AV3008" s="69"/>
      <c r="AW3008" s="69"/>
      <c r="AX3008" s="69"/>
      <c r="AY3008" s="69"/>
      <c r="AZ3008" s="69"/>
      <c r="BA3008" s="69"/>
      <c r="BB3008" s="69"/>
      <c r="BC3008" s="69"/>
      <c r="BD3008" s="69"/>
      <c r="BE3008" s="69"/>
      <c r="BF3008" s="69"/>
      <c r="BG3008" s="69"/>
      <c r="BH3008" s="69"/>
      <c r="BI3008" s="69"/>
      <c r="BJ3008" s="69"/>
      <c r="BK3008" s="69"/>
      <c r="BL3008" s="69"/>
      <c r="BM3008" s="69"/>
      <c r="BN3008" s="69"/>
      <c r="BO3008" s="69"/>
      <c r="BP3008" s="69"/>
      <c r="BQ3008" s="69"/>
      <c r="BR3008" s="69"/>
      <c r="BS3008" s="69"/>
      <c r="BT3008" s="69"/>
      <c r="BU3008" s="69"/>
      <c r="BV3008" s="69"/>
      <c r="BW3008" s="69"/>
      <c r="BX3008" s="69"/>
      <c r="BY3008" s="69"/>
      <c r="BZ3008" s="69"/>
      <c r="CA3008" s="69"/>
      <c r="CB3008" s="69"/>
      <c r="CC3008" s="69"/>
      <c r="CD3008" s="69"/>
      <c r="CE3008" s="69"/>
      <c r="CF3008" s="69"/>
      <c r="CG3008" s="69"/>
      <c r="CH3008" s="69"/>
      <c r="CI3008" s="69"/>
      <c r="CJ3008" s="69"/>
      <c r="CK3008" s="69"/>
      <c r="CL3008" s="69"/>
      <c r="CM3008" s="69"/>
      <c r="CN3008" s="69"/>
      <c r="CO3008" s="69"/>
      <c r="CP3008" s="69"/>
      <c r="CQ3008" s="69"/>
      <c r="CR3008" s="69"/>
      <c r="CS3008" s="69"/>
      <c r="CT3008" s="69"/>
      <c r="CU3008" s="69"/>
      <c r="CV3008" s="69"/>
      <c r="CW3008" s="69"/>
      <c r="CX3008" s="69"/>
      <c r="CY3008" s="69"/>
      <c r="CZ3008" s="69"/>
      <c r="DA3008" s="69"/>
      <c r="DB3008" s="69"/>
      <c r="DC3008" s="69"/>
      <c r="DD3008" s="69"/>
      <c r="DE3008" s="69"/>
      <c r="DF3008" s="69"/>
      <c r="DG3008" s="69"/>
      <c r="DH3008" s="69"/>
      <c r="DI3008" s="69"/>
      <c r="DJ3008" s="69"/>
      <c r="DK3008" s="69"/>
      <c r="DL3008" s="69"/>
      <c r="DM3008" s="69"/>
      <c r="DN3008" s="69"/>
      <c r="DO3008" s="69"/>
      <c r="DP3008" s="69"/>
      <c r="DQ3008" s="69"/>
      <c r="DR3008" s="69"/>
      <c r="DS3008" s="69"/>
      <c r="DT3008" s="69"/>
      <c r="DU3008" s="69"/>
      <c r="DV3008" s="69"/>
      <c r="DW3008" s="69"/>
      <c r="DX3008" s="69"/>
      <c r="DY3008" s="69"/>
      <c r="DZ3008" s="69"/>
      <c r="EA3008" s="69"/>
      <c r="EB3008" s="69"/>
      <c r="EC3008" s="69"/>
      <c r="ED3008" s="69"/>
      <c r="EE3008" s="69"/>
      <c r="EF3008" s="69"/>
      <c r="EG3008" s="69"/>
      <c r="EH3008" s="69"/>
      <c r="EI3008" s="69"/>
      <c r="EJ3008" s="69"/>
      <c r="EK3008" s="69"/>
      <c r="EL3008" s="69"/>
      <c r="EM3008" s="69"/>
      <c r="EN3008" s="69"/>
      <c r="EO3008" s="69"/>
      <c r="EP3008" s="69"/>
      <c r="EQ3008" s="69"/>
      <c r="ER3008" s="69"/>
      <c r="ES3008" s="69"/>
      <c r="ET3008" s="69"/>
      <c r="EU3008" s="69"/>
      <c r="EV3008" s="69"/>
      <c r="EW3008" s="69"/>
      <c r="EX3008" s="69"/>
      <c r="EY3008" s="69"/>
      <c r="EZ3008" s="69"/>
      <c r="FA3008" s="69"/>
      <c r="FB3008" s="69"/>
      <c r="FC3008" s="69"/>
      <c r="FD3008" s="69"/>
      <c r="FE3008" s="69"/>
      <c r="FF3008" s="69"/>
      <c r="FG3008" s="69"/>
      <c r="FH3008" s="69"/>
      <c r="FI3008" s="69"/>
      <c r="FJ3008" s="69"/>
      <c r="FK3008" s="69"/>
      <c r="FL3008" s="69"/>
      <c r="FM3008" s="69"/>
      <c r="FN3008" s="69"/>
      <c r="FO3008" s="69"/>
      <c r="FP3008" s="69"/>
      <c r="FQ3008" s="69"/>
      <c r="FR3008" s="69"/>
      <c r="FS3008" s="69"/>
      <c r="FT3008" s="69"/>
      <c r="FU3008" s="69"/>
      <c r="FV3008" s="69"/>
      <c r="FW3008" s="69"/>
      <c r="FX3008" s="69"/>
      <c r="FY3008" s="69"/>
      <c r="FZ3008" s="69"/>
      <c r="GA3008" s="69"/>
      <c r="GB3008" s="69"/>
      <c r="GC3008" s="69"/>
      <c r="GD3008" s="69"/>
      <c r="GE3008" s="69"/>
      <c r="GF3008" s="69"/>
      <c r="GG3008" s="69"/>
      <c r="GH3008" s="69"/>
      <c r="GI3008" s="69"/>
      <c r="GJ3008" s="69"/>
      <c r="GK3008" s="69"/>
      <c r="GL3008" s="69"/>
      <c r="GM3008" s="69"/>
      <c r="GN3008" s="69"/>
      <c r="GO3008" s="69"/>
      <c r="GP3008" s="69"/>
      <c r="GQ3008" s="69"/>
      <c r="GR3008" s="69"/>
      <c r="GS3008" s="69"/>
      <c r="GT3008" s="69"/>
      <c r="GU3008" s="69"/>
      <c r="GV3008" s="69"/>
      <c r="GW3008" s="69"/>
      <c r="GX3008" s="69"/>
      <c r="GY3008" s="69"/>
      <c r="GZ3008" s="69"/>
      <c r="HA3008" s="69"/>
      <c r="HB3008" s="69"/>
      <c r="HC3008" s="69"/>
      <c r="HD3008" s="69"/>
      <c r="HE3008" s="69"/>
      <c r="HF3008" s="69"/>
      <c r="HG3008" s="69"/>
      <c r="HH3008" s="69"/>
      <c r="HI3008" s="69"/>
      <c r="HJ3008" s="69"/>
      <c r="HK3008" s="69"/>
      <c r="HL3008" s="69"/>
      <c r="HM3008" s="69"/>
      <c r="HN3008" s="69"/>
      <c r="HO3008" s="69"/>
      <c r="HP3008" s="69"/>
      <c r="HQ3008" s="69"/>
      <c r="HR3008" s="69"/>
      <c r="HS3008" s="69"/>
      <c r="HT3008" s="69"/>
      <c r="HU3008" s="69"/>
      <c r="HV3008" s="69"/>
      <c r="HW3008" s="69"/>
      <c r="HX3008" s="69"/>
      <c r="HY3008" s="69"/>
      <c r="HZ3008" s="69"/>
      <c r="IA3008" s="69"/>
      <c r="IB3008" s="69"/>
      <c r="IC3008" s="69"/>
      <c r="ID3008" s="69"/>
      <c r="IE3008" s="69"/>
      <c r="IF3008" s="69"/>
      <c r="IG3008" s="69"/>
      <c r="IH3008" s="69"/>
      <c r="II3008" s="69"/>
      <c r="IJ3008" s="69"/>
      <c r="IK3008" s="69"/>
      <c r="IL3008" s="69"/>
      <c r="IM3008" s="69"/>
      <c r="IN3008" s="69"/>
    </row>
    <row r="3009" spans="1:248" s="70" customFormat="1" ht="15.95" customHeight="1" x14ac:dyDescent="0.2">
      <c r="A3009" s="137" t="s">
        <v>1986</v>
      </c>
      <c r="B3009" s="196">
        <v>52676</v>
      </c>
      <c r="C3009" s="96" t="s">
        <v>1987</v>
      </c>
      <c r="D3009" s="319">
        <v>45000</v>
      </c>
      <c r="E3009" s="69"/>
      <c r="F3009" s="69"/>
      <c r="G3009" s="69"/>
      <c r="H3009" s="69"/>
      <c r="I3009" s="69"/>
      <c r="J3009" s="69"/>
      <c r="N3009" s="69"/>
      <c r="O3009" s="69"/>
      <c r="P3009" s="69"/>
      <c r="Q3009" s="69"/>
      <c r="R3009" s="69"/>
      <c r="S3009" s="69"/>
      <c r="T3009" s="69"/>
      <c r="U3009" s="69"/>
      <c r="V3009" s="69"/>
      <c r="W3009" s="69"/>
      <c r="X3009" s="69"/>
      <c r="Y3009" s="69"/>
      <c r="Z3009" s="69"/>
      <c r="AA3009" s="69"/>
      <c r="AB3009" s="69"/>
      <c r="AC3009" s="69"/>
      <c r="AD3009" s="69"/>
      <c r="AE3009" s="69"/>
      <c r="AF3009" s="69"/>
      <c r="AG3009" s="69"/>
      <c r="AH3009" s="69"/>
      <c r="AI3009" s="69"/>
      <c r="AJ3009" s="69"/>
      <c r="AK3009" s="69"/>
      <c r="AL3009" s="69"/>
      <c r="AM3009" s="69"/>
      <c r="AN3009" s="69"/>
      <c r="AO3009" s="69"/>
      <c r="AP3009" s="69"/>
      <c r="AQ3009" s="69"/>
      <c r="AR3009" s="69"/>
      <c r="AS3009" s="69"/>
      <c r="AT3009" s="69"/>
      <c r="AU3009" s="69"/>
      <c r="AV3009" s="69"/>
      <c r="AW3009" s="69"/>
      <c r="AX3009" s="69"/>
      <c r="AY3009" s="69"/>
      <c r="AZ3009" s="69"/>
      <c r="BA3009" s="69"/>
      <c r="BB3009" s="69"/>
      <c r="BC3009" s="69"/>
      <c r="BD3009" s="69"/>
      <c r="BE3009" s="69"/>
      <c r="BF3009" s="69"/>
      <c r="BG3009" s="69"/>
      <c r="BH3009" s="69"/>
      <c r="BI3009" s="69"/>
      <c r="BJ3009" s="69"/>
      <c r="BK3009" s="69"/>
      <c r="BL3009" s="69"/>
      <c r="BM3009" s="69"/>
      <c r="BN3009" s="69"/>
      <c r="BO3009" s="69"/>
      <c r="BP3009" s="69"/>
      <c r="BQ3009" s="69"/>
      <c r="BR3009" s="69"/>
      <c r="BS3009" s="69"/>
      <c r="BT3009" s="69"/>
      <c r="BU3009" s="69"/>
      <c r="BV3009" s="69"/>
      <c r="BW3009" s="69"/>
      <c r="BX3009" s="69"/>
      <c r="BY3009" s="69"/>
      <c r="BZ3009" s="69"/>
      <c r="CA3009" s="69"/>
      <c r="CB3009" s="69"/>
      <c r="CC3009" s="69"/>
      <c r="CD3009" s="69"/>
      <c r="CE3009" s="69"/>
      <c r="CF3009" s="69"/>
      <c r="CG3009" s="69"/>
      <c r="CH3009" s="69"/>
      <c r="CI3009" s="69"/>
      <c r="CJ3009" s="69"/>
      <c r="CK3009" s="69"/>
      <c r="CL3009" s="69"/>
      <c r="CM3009" s="69"/>
      <c r="CN3009" s="69"/>
      <c r="CO3009" s="69"/>
      <c r="CP3009" s="69"/>
      <c r="CQ3009" s="69"/>
      <c r="CR3009" s="69"/>
      <c r="CS3009" s="69"/>
      <c r="CT3009" s="69"/>
      <c r="CU3009" s="69"/>
      <c r="CV3009" s="69"/>
      <c r="CW3009" s="69"/>
      <c r="CX3009" s="69"/>
      <c r="CY3009" s="69"/>
      <c r="CZ3009" s="69"/>
      <c r="DA3009" s="69"/>
      <c r="DB3009" s="69"/>
      <c r="DC3009" s="69"/>
      <c r="DD3009" s="69"/>
      <c r="DE3009" s="69"/>
      <c r="DF3009" s="69"/>
      <c r="DG3009" s="69"/>
      <c r="DH3009" s="69"/>
      <c r="DI3009" s="69"/>
      <c r="DJ3009" s="69"/>
      <c r="DK3009" s="69"/>
      <c r="DL3009" s="69"/>
      <c r="DM3009" s="69"/>
      <c r="DN3009" s="69"/>
      <c r="DO3009" s="69"/>
      <c r="DP3009" s="69"/>
      <c r="DQ3009" s="69"/>
      <c r="DR3009" s="69"/>
      <c r="DS3009" s="69"/>
      <c r="DT3009" s="69"/>
      <c r="DU3009" s="69"/>
      <c r="DV3009" s="69"/>
      <c r="DW3009" s="69"/>
      <c r="DX3009" s="69"/>
      <c r="DY3009" s="69"/>
      <c r="DZ3009" s="69"/>
      <c r="EA3009" s="69"/>
      <c r="EB3009" s="69"/>
      <c r="EC3009" s="69"/>
      <c r="ED3009" s="69"/>
      <c r="EE3009" s="69"/>
      <c r="EF3009" s="69"/>
      <c r="EG3009" s="69"/>
      <c r="EH3009" s="69"/>
      <c r="EI3009" s="69"/>
      <c r="EJ3009" s="69"/>
      <c r="EK3009" s="69"/>
      <c r="EL3009" s="69"/>
      <c r="EM3009" s="69"/>
      <c r="EN3009" s="69"/>
      <c r="EO3009" s="69"/>
      <c r="EP3009" s="69"/>
      <c r="EQ3009" s="69"/>
      <c r="ER3009" s="69"/>
      <c r="ES3009" s="69"/>
      <c r="ET3009" s="69"/>
      <c r="EU3009" s="69"/>
      <c r="EV3009" s="69"/>
      <c r="EW3009" s="69"/>
      <c r="EX3009" s="69"/>
      <c r="EY3009" s="69"/>
      <c r="EZ3009" s="69"/>
      <c r="FA3009" s="69"/>
      <c r="FB3009" s="69"/>
      <c r="FC3009" s="69"/>
      <c r="FD3009" s="69"/>
      <c r="FE3009" s="69"/>
      <c r="FF3009" s="69"/>
      <c r="FG3009" s="69"/>
      <c r="FH3009" s="69"/>
      <c r="FI3009" s="69"/>
      <c r="FJ3009" s="69"/>
      <c r="FK3009" s="69"/>
      <c r="FL3009" s="69"/>
      <c r="FM3009" s="69"/>
      <c r="FN3009" s="69"/>
      <c r="FO3009" s="69"/>
      <c r="FP3009" s="69"/>
      <c r="FQ3009" s="69"/>
      <c r="FR3009" s="69"/>
      <c r="FS3009" s="69"/>
      <c r="FT3009" s="69"/>
      <c r="FU3009" s="69"/>
      <c r="FV3009" s="69"/>
      <c r="FW3009" s="69"/>
      <c r="FX3009" s="69"/>
      <c r="FY3009" s="69"/>
      <c r="FZ3009" s="69"/>
      <c r="GA3009" s="69"/>
      <c r="GB3009" s="69"/>
      <c r="GC3009" s="69"/>
      <c r="GD3009" s="69"/>
      <c r="GE3009" s="69"/>
      <c r="GF3009" s="69"/>
      <c r="GG3009" s="69"/>
      <c r="GH3009" s="69"/>
      <c r="GI3009" s="69"/>
      <c r="GJ3009" s="69"/>
      <c r="GK3009" s="69"/>
      <c r="GL3009" s="69"/>
      <c r="GM3009" s="69"/>
      <c r="GN3009" s="69"/>
      <c r="GO3009" s="69"/>
      <c r="GP3009" s="69"/>
      <c r="GQ3009" s="69"/>
      <c r="GR3009" s="69"/>
      <c r="GS3009" s="69"/>
      <c r="GT3009" s="69"/>
      <c r="GU3009" s="69"/>
      <c r="GV3009" s="69"/>
      <c r="GW3009" s="69"/>
      <c r="GX3009" s="69"/>
      <c r="GY3009" s="69"/>
      <c r="GZ3009" s="69"/>
      <c r="HA3009" s="69"/>
      <c r="HB3009" s="69"/>
      <c r="HC3009" s="69"/>
      <c r="HD3009" s="69"/>
      <c r="HE3009" s="69"/>
      <c r="HF3009" s="69"/>
      <c r="HG3009" s="69"/>
      <c r="HH3009" s="69"/>
      <c r="HI3009" s="69"/>
      <c r="HJ3009" s="69"/>
      <c r="HK3009" s="69"/>
      <c r="HL3009" s="69"/>
      <c r="HM3009" s="69"/>
      <c r="HN3009" s="69"/>
      <c r="HO3009" s="69"/>
      <c r="HP3009" s="69"/>
      <c r="HQ3009" s="69"/>
      <c r="HR3009" s="69"/>
      <c r="HS3009" s="69"/>
      <c r="HT3009" s="69"/>
      <c r="HU3009" s="69"/>
      <c r="HV3009" s="69"/>
      <c r="HW3009" s="69"/>
      <c r="HX3009" s="69"/>
      <c r="HY3009" s="69"/>
      <c r="HZ3009" s="69"/>
      <c r="IA3009" s="69"/>
      <c r="IB3009" s="69"/>
      <c r="IC3009" s="69"/>
      <c r="ID3009" s="69"/>
      <c r="IE3009" s="69"/>
      <c r="IF3009" s="69"/>
      <c r="IG3009" s="69"/>
      <c r="IH3009" s="69"/>
      <c r="II3009" s="69"/>
      <c r="IJ3009" s="69"/>
      <c r="IK3009" s="69"/>
      <c r="IL3009" s="69"/>
      <c r="IM3009" s="69"/>
      <c r="IN3009" s="69"/>
    </row>
    <row r="3010" spans="1:248" s="70" customFormat="1" ht="15.95" customHeight="1" x14ac:dyDescent="0.2">
      <c r="A3010" s="137" t="s">
        <v>1988</v>
      </c>
      <c r="B3010" s="196">
        <v>52677</v>
      </c>
      <c r="C3010" s="96" t="s">
        <v>1989</v>
      </c>
      <c r="D3010" s="319">
        <v>70000</v>
      </c>
      <c r="E3010" s="69"/>
      <c r="F3010" s="69"/>
      <c r="G3010" s="69"/>
      <c r="H3010" s="69"/>
      <c r="I3010" s="69"/>
      <c r="J3010" s="69"/>
      <c r="N3010" s="69"/>
      <c r="O3010" s="69"/>
      <c r="P3010" s="69"/>
      <c r="Q3010" s="69"/>
      <c r="R3010" s="69"/>
      <c r="S3010" s="69"/>
      <c r="T3010" s="69"/>
      <c r="U3010" s="69"/>
      <c r="V3010" s="69"/>
      <c r="W3010" s="69"/>
      <c r="X3010" s="69"/>
      <c r="Y3010" s="69"/>
      <c r="Z3010" s="69"/>
      <c r="AA3010" s="69"/>
      <c r="AB3010" s="69"/>
      <c r="AC3010" s="69"/>
      <c r="AD3010" s="69"/>
      <c r="AE3010" s="69"/>
      <c r="AF3010" s="69"/>
      <c r="AG3010" s="69"/>
      <c r="AH3010" s="69"/>
      <c r="AI3010" s="69"/>
      <c r="AJ3010" s="69"/>
      <c r="AK3010" s="69"/>
      <c r="AL3010" s="69"/>
      <c r="AM3010" s="69"/>
      <c r="AN3010" s="69"/>
      <c r="AO3010" s="69"/>
      <c r="AP3010" s="69"/>
      <c r="AQ3010" s="69"/>
      <c r="AR3010" s="69"/>
      <c r="AS3010" s="69"/>
      <c r="AT3010" s="69"/>
      <c r="AU3010" s="69"/>
      <c r="AV3010" s="69"/>
      <c r="AW3010" s="69"/>
      <c r="AX3010" s="69"/>
      <c r="AY3010" s="69"/>
      <c r="AZ3010" s="69"/>
      <c r="BA3010" s="69"/>
      <c r="BB3010" s="69"/>
      <c r="BC3010" s="69"/>
      <c r="BD3010" s="69"/>
      <c r="BE3010" s="69"/>
      <c r="BF3010" s="69"/>
      <c r="BG3010" s="69"/>
      <c r="BH3010" s="69"/>
      <c r="BI3010" s="69"/>
      <c r="BJ3010" s="69"/>
      <c r="BK3010" s="69"/>
      <c r="BL3010" s="69"/>
      <c r="BM3010" s="69"/>
      <c r="BN3010" s="69"/>
      <c r="BO3010" s="69"/>
      <c r="BP3010" s="69"/>
      <c r="BQ3010" s="69"/>
      <c r="BR3010" s="69"/>
      <c r="BS3010" s="69"/>
      <c r="BT3010" s="69"/>
      <c r="BU3010" s="69"/>
      <c r="BV3010" s="69"/>
      <c r="BW3010" s="69"/>
      <c r="BX3010" s="69"/>
      <c r="BY3010" s="69"/>
      <c r="BZ3010" s="69"/>
      <c r="CA3010" s="69"/>
      <c r="CB3010" s="69"/>
      <c r="CC3010" s="69"/>
      <c r="CD3010" s="69"/>
      <c r="CE3010" s="69"/>
      <c r="CF3010" s="69"/>
      <c r="CG3010" s="69"/>
      <c r="CH3010" s="69"/>
      <c r="CI3010" s="69"/>
      <c r="CJ3010" s="69"/>
      <c r="CK3010" s="69"/>
      <c r="CL3010" s="69"/>
      <c r="CM3010" s="69"/>
      <c r="CN3010" s="69"/>
      <c r="CO3010" s="69"/>
      <c r="CP3010" s="69"/>
      <c r="CQ3010" s="69"/>
      <c r="CR3010" s="69"/>
      <c r="CS3010" s="69"/>
      <c r="CT3010" s="69"/>
      <c r="CU3010" s="69"/>
      <c r="CV3010" s="69"/>
      <c r="CW3010" s="69"/>
      <c r="CX3010" s="69"/>
      <c r="CY3010" s="69"/>
      <c r="CZ3010" s="69"/>
      <c r="DA3010" s="69"/>
      <c r="DB3010" s="69"/>
      <c r="DC3010" s="69"/>
      <c r="DD3010" s="69"/>
      <c r="DE3010" s="69"/>
      <c r="DF3010" s="69"/>
      <c r="DG3010" s="69"/>
      <c r="DH3010" s="69"/>
      <c r="DI3010" s="69"/>
      <c r="DJ3010" s="69"/>
      <c r="DK3010" s="69"/>
      <c r="DL3010" s="69"/>
      <c r="DM3010" s="69"/>
      <c r="DN3010" s="69"/>
      <c r="DO3010" s="69"/>
      <c r="DP3010" s="69"/>
      <c r="DQ3010" s="69"/>
      <c r="DR3010" s="69"/>
      <c r="DS3010" s="69"/>
      <c r="DT3010" s="69"/>
      <c r="DU3010" s="69"/>
      <c r="DV3010" s="69"/>
      <c r="DW3010" s="69"/>
      <c r="DX3010" s="69"/>
      <c r="DY3010" s="69"/>
      <c r="DZ3010" s="69"/>
      <c r="EA3010" s="69"/>
      <c r="EB3010" s="69"/>
      <c r="EC3010" s="69"/>
      <c r="ED3010" s="69"/>
      <c r="EE3010" s="69"/>
      <c r="EF3010" s="69"/>
      <c r="EG3010" s="69"/>
      <c r="EH3010" s="69"/>
      <c r="EI3010" s="69"/>
      <c r="EJ3010" s="69"/>
      <c r="EK3010" s="69"/>
      <c r="EL3010" s="69"/>
      <c r="EM3010" s="69"/>
      <c r="EN3010" s="69"/>
      <c r="EO3010" s="69"/>
      <c r="EP3010" s="69"/>
      <c r="EQ3010" s="69"/>
      <c r="ER3010" s="69"/>
      <c r="ES3010" s="69"/>
      <c r="ET3010" s="69"/>
      <c r="EU3010" s="69"/>
      <c r="EV3010" s="69"/>
      <c r="EW3010" s="69"/>
      <c r="EX3010" s="69"/>
      <c r="EY3010" s="69"/>
      <c r="EZ3010" s="69"/>
      <c r="FA3010" s="69"/>
      <c r="FB3010" s="69"/>
      <c r="FC3010" s="69"/>
      <c r="FD3010" s="69"/>
      <c r="FE3010" s="69"/>
      <c r="FF3010" s="69"/>
      <c r="FG3010" s="69"/>
      <c r="FH3010" s="69"/>
      <c r="FI3010" s="69"/>
      <c r="FJ3010" s="69"/>
      <c r="FK3010" s="69"/>
      <c r="FL3010" s="69"/>
      <c r="FM3010" s="69"/>
      <c r="FN3010" s="69"/>
      <c r="FO3010" s="69"/>
      <c r="FP3010" s="69"/>
      <c r="FQ3010" s="69"/>
      <c r="FR3010" s="69"/>
      <c r="FS3010" s="69"/>
      <c r="FT3010" s="69"/>
      <c r="FU3010" s="69"/>
      <c r="FV3010" s="69"/>
      <c r="FW3010" s="69"/>
      <c r="FX3010" s="69"/>
      <c r="FY3010" s="69"/>
      <c r="FZ3010" s="69"/>
      <c r="GA3010" s="69"/>
      <c r="GB3010" s="69"/>
      <c r="GC3010" s="69"/>
      <c r="GD3010" s="69"/>
      <c r="GE3010" s="69"/>
      <c r="GF3010" s="69"/>
      <c r="GG3010" s="69"/>
      <c r="GH3010" s="69"/>
      <c r="GI3010" s="69"/>
      <c r="GJ3010" s="69"/>
      <c r="GK3010" s="69"/>
      <c r="GL3010" s="69"/>
      <c r="GM3010" s="69"/>
      <c r="GN3010" s="69"/>
      <c r="GO3010" s="69"/>
      <c r="GP3010" s="69"/>
      <c r="GQ3010" s="69"/>
      <c r="GR3010" s="69"/>
      <c r="GS3010" s="69"/>
      <c r="GT3010" s="69"/>
      <c r="GU3010" s="69"/>
      <c r="GV3010" s="69"/>
      <c r="GW3010" s="69"/>
      <c r="GX3010" s="69"/>
      <c r="GY3010" s="69"/>
      <c r="GZ3010" s="69"/>
      <c r="HA3010" s="69"/>
      <c r="HB3010" s="69"/>
      <c r="HC3010" s="69"/>
      <c r="HD3010" s="69"/>
      <c r="HE3010" s="69"/>
      <c r="HF3010" s="69"/>
      <c r="HG3010" s="69"/>
      <c r="HH3010" s="69"/>
      <c r="HI3010" s="69"/>
      <c r="HJ3010" s="69"/>
      <c r="HK3010" s="69"/>
      <c r="HL3010" s="69"/>
      <c r="HM3010" s="69"/>
      <c r="HN3010" s="69"/>
      <c r="HO3010" s="69"/>
      <c r="HP3010" s="69"/>
      <c r="HQ3010" s="69"/>
      <c r="HR3010" s="69"/>
      <c r="HS3010" s="69"/>
      <c r="HT3010" s="69"/>
      <c r="HU3010" s="69"/>
      <c r="HV3010" s="69"/>
      <c r="HW3010" s="69"/>
      <c r="HX3010" s="69"/>
      <c r="HY3010" s="69"/>
      <c r="HZ3010" s="69"/>
      <c r="IA3010" s="69"/>
      <c r="IB3010" s="69"/>
      <c r="IC3010" s="69"/>
      <c r="ID3010" s="69"/>
      <c r="IE3010" s="69"/>
      <c r="IF3010" s="69"/>
      <c r="IG3010" s="69"/>
      <c r="IH3010" s="69"/>
      <c r="II3010" s="69"/>
      <c r="IJ3010" s="69"/>
      <c r="IK3010" s="69"/>
      <c r="IL3010" s="69"/>
      <c r="IM3010" s="69"/>
      <c r="IN3010" s="69"/>
    </row>
    <row r="3011" spans="1:248" s="70" customFormat="1" ht="15.95" customHeight="1" x14ac:dyDescent="0.2">
      <c r="A3011" s="137" t="s">
        <v>1990</v>
      </c>
      <c r="B3011" s="196">
        <v>52678</v>
      </c>
      <c r="C3011" s="96" t="s">
        <v>1991</v>
      </c>
      <c r="D3011" s="319">
        <v>55000</v>
      </c>
      <c r="E3011" s="69"/>
      <c r="F3011" s="69"/>
      <c r="G3011" s="69"/>
      <c r="H3011" s="69"/>
      <c r="I3011" s="69"/>
      <c r="J3011" s="69"/>
      <c r="N3011" s="69"/>
      <c r="O3011" s="69"/>
      <c r="P3011" s="69"/>
      <c r="Q3011" s="69"/>
      <c r="R3011" s="69"/>
      <c r="S3011" s="69"/>
      <c r="T3011" s="69"/>
      <c r="U3011" s="69"/>
      <c r="V3011" s="69"/>
      <c r="W3011" s="69"/>
      <c r="X3011" s="69"/>
      <c r="Y3011" s="69"/>
      <c r="Z3011" s="69"/>
      <c r="AA3011" s="69"/>
      <c r="AB3011" s="69"/>
      <c r="AC3011" s="69"/>
      <c r="AD3011" s="69"/>
      <c r="AE3011" s="69"/>
      <c r="AF3011" s="69"/>
      <c r="AG3011" s="69"/>
      <c r="AH3011" s="69"/>
      <c r="AI3011" s="69"/>
      <c r="AJ3011" s="69"/>
      <c r="AK3011" s="69"/>
      <c r="AL3011" s="69"/>
      <c r="AM3011" s="69"/>
      <c r="AN3011" s="69"/>
      <c r="AO3011" s="69"/>
      <c r="AP3011" s="69"/>
      <c r="AQ3011" s="69"/>
      <c r="AR3011" s="69"/>
      <c r="AS3011" s="69"/>
      <c r="AT3011" s="69"/>
      <c r="AU3011" s="69"/>
      <c r="AV3011" s="69"/>
      <c r="AW3011" s="69"/>
      <c r="AX3011" s="69"/>
      <c r="AY3011" s="69"/>
      <c r="AZ3011" s="69"/>
      <c r="BA3011" s="69"/>
      <c r="BB3011" s="69"/>
      <c r="BC3011" s="69"/>
      <c r="BD3011" s="69"/>
      <c r="BE3011" s="69"/>
      <c r="BF3011" s="69"/>
      <c r="BG3011" s="69"/>
      <c r="BH3011" s="69"/>
      <c r="BI3011" s="69"/>
      <c r="BJ3011" s="69"/>
      <c r="BK3011" s="69"/>
      <c r="BL3011" s="69"/>
      <c r="BM3011" s="69"/>
      <c r="BN3011" s="69"/>
      <c r="BO3011" s="69"/>
      <c r="BP3011" s="69"/>
      <c r="BQ3011" s="69"/>
      <c r="BR3011" s="69"/>
      <c r="BS3011" s="69"/>
      <c r="BT3011" s="69"/>
      <c r="BU3011" s="69"/>
      <c r="BV3011" s="69"/>
      <c r="BW3011" s="69"/>
      <c r="BX3011" s="69"/>
      <c r="BY3011" s="69"/>
      <c r="BZ3011" s="69"/>
      <c r="CA3011" s="69"/>
      <c r="CB3011" s="69"/>
      <c r="CC3011" s="69"/>
      <c r="CD3011" s="69"/>
      <c r="CE3011" s="69"/>
      <c r="CF3011" s="69"/>
      <c r="CG3011" s="69"/>
      <c r="CH3011" s="69"/>
      <c r="CI3011" s="69"/>
      <c r="CJ3011" s="69"/>
      <c r="CK3011" s="69"/>
      <c r="CL3011" s="69"/>
      <c r="CM3011" s="69"/>
      <c r="CN3011" s="69"/>
      <c r="CO3011" s="69"/>
      <c r="CP3011" s="69"/>
      <c r="CQ3011" s="69"/>
      <c r="CR3011" s="69"/>
      <c r="CS3011" s="69"/>
      <c r="CT3011" s="69"/>
      <c r="CU3011" s="69"/>
      <c r="CV3011" s="69"/>
      <c r="CW3011" s="69"/>
      <c r="CX3011" s="69"/>
      <c r="CY3011" s="69"/>
      <c r="CZ3011" s="69"/>
      <c r="DA3011" s="69"/>
      <c r="DB3011" s="69"/>
      <c r="DC3011" s="69"/>
      <c r="DD3011" s="69"/>
      <c r="DE3011" s="69"/>
      <c r="DF3011" s="69"/>
      <c r="DG3011" s="69"/>
      <c r="DH3011" s="69"/>
      <c r="DI3011" s="69"/>
      <c r="DJ3011" s="69"/>
      <c r="DK3011" s="69"/>
      <c r="DL3011" s="69"/>
      <c r="DM3011" s="69"/>
      <c r="DN3011" s="69"/>
      <c r="DO3011" s="69"/>
      <c r="DP3011" s="69"/>
      <c r="DQ3011" s="69"/>
      <c r="DR3011" s="69"/>
      <c r="DS3011" s="69"/>
      <c r="DT3011" s="69"/>
      <c r="DU3011" s="69"/>
      <c r="DV3011" s="69"/>
      <c r="DW3011" s="69"/>
      <c r="DX3011" s="69"/>
      <c r="DY3011" s="69"/>
      <c r="DZ3011" s="69"/>
      <c r="EA3011" s="69"/>
      <c r="EB3011" s="69"/>
      <c r="EC3011" s="69"/>
      <c r="ED3011" s="69"/>
      <c r="EE3011" s="69"/>
      <c r="EF3011" s="69"/>
      <c r="EG3011" s="69"/>
      <c r="EH3011" s="69"/>
      <c r="EI3011" s="69"/>
      <c r="EJ3011" s="69"/>
      <c r="EK3011" s="69"/>
      <c r="EL3011" s="69"/>
      <c r="EM3011" s="69"/>
      <c r="EN3011" s="69"/>
      <c r="EO3011" s="69"/>
      <c r="EP3011" s="69"/>
      <c r="EQ3011" s="69"/>
      <c r="ER3011" s="69"/>
      <c r="ES3011" s="69"/>
      <c r="ET3011" s="69"/>
      <c r="EU3011" s="69"/>
      <c r="EV3011" s="69"/>
      <c r="EW3011" s="69"/>
      <c r="EX3011" s="69"/>
      <c r="EY3011" s="69"/>
      <c r="EZ3011" s="69"/>
      <c r="FA3011" s="69"/>
      <c r="FB3011" s="69"/>
      <c r="FC3011" s="69"/>
      <c r="FD3011" s="69"/>
      <c r="FE3011" s="69"/>
      <c r="FF3011" s="69"/>
      <c r="FG3011" s="69"/>
      <c r="FH3011" s="69"/>
      <c r="FI3011" s="69"/>
      <c r="FJ3011" s="69"/>
      <c r="FK3011" s="69"/>
      <c r="FL3011" s="69"/>
      <c r="FM3011" s="69"/>
      <c r="FN3011" s="69"/>
      <c r="FO3011" s="69"/>
      <c r="FP3011" s="69"/>
      <c r="FQ3011" s="69"/>
      <c r="FR3011" s="69"/>
      <c r="FS3011" s="69"/>
      <c r="FT3011" s="69"/>
      <c r="FU3011" s="69"/>
      <c r="FV3011" s="69"/>
      <c r="FW3011" s="69"/>
      <c r="FX3011" s="69"/>
      <c r="FY3011" s="69"/>
      <c r="FZ3011" s="69"/>
      <c r="GA3011" s="69"/>
      <c r="GB3011" s="69"/>
      <c r="GC3011" s="69"/>
      <c r="GD3011" s="69"/>
      <c r="GE3011" s="69"/>
      <c r="GF3011" s="69"/>
      <c r="GG3011" s="69"/>
      <c r="GH3011" s="69"/>
      <c r="GI3011" s="69"/>
      <c r="GJ3011" s="69"/>
      <c r="GK3011" s="69"/>
      <c r="GL3011" s="69"/>
      <c r="GM3011" s="69"/>
      <c r="GN3011" s="69"/>
      <c r="GO3011" s="69"/>
      <c r="GP3011" s="69"/>
      <c r="GQ3011" s="69"/>
      <c r="GR3011" s="69"/>
      <c r="GS3011" s="69"/>
      <c r="GT3011" s="69"/>
      <c r="GU3011" s="69"/>
      <c r="GV3011" s="69"/>
      <c r="GW3011" s="69"/>
      <c r="GX3011" s="69"/>
      <c r="GY3011" s="69"/>
      <c r="GZ3011" s="69"/>
      <c r="HA3011" s="69"/>
      <c r="HB3011" s="69"/>
      <c r="HC3011" s="69"/>
      <c r="HD3011" s="69"/>
      <c r="HE3011" s="69"/>
      <c r="HF3011" s="69"/>
      <c r="HG3011" s="69"/>
      <c r="HH3011" s="69"/>
      <c r="HI3011" s="69"/>
      <c r="HJ3011" s="69"/>
      <c r="HK3011" s="69"/>
      <c r="HL3011" s="69"/>
      <c r="HM3011" s="69"/>
      <c r="HN3011" s="69"/>
      <c r="HO3011" s="69"/>
      <c r="HP3011" s="69"/>
      <c r="HQ3011" s="69"/>
      <c r="HR3011" s="69"/>
      <c r="HS3011" s="69"/>
      <c r="HT3011" s="69"/>
      <c r="HU3011" s="69"/>
      <c r="HV3011" s="69"/>
      <c r="HW3011" s="69"/>
      <c r="HX3011" s="69"/>
      <c r="HY3011" s="69"/>
      <c r="HZ3011" s="69"/>
      <c r="IA3011" s="69"/>
      <c r="IB3011" s="69"/>
      <c r="IC3011" s="69"/>
      <c r="ID3011" s="69"/>
      <c r="IE3011" s="69"/>
      <c r="IF3011" s="69"/>
      <c r="IG3011" s="69"/>
      <c r="IH3011" s="69"/>
      <c r="II3011" s="69"/>
      <c r="IJ3011" s="69"/>
      <c r="IK3011" s="69"/>
      <c r="IL3011" s="69"/>
      <c r="IM3011" s="69"/>
      <c r="IN3011" s="69"/>
    </row>
    <row r="3012" spans="1:248" s="70" customFormat="1" ht="15.95" customHeight="1" x14ac:dyDescent="0.2">
      <c r="A3012" s="137" t="s">
        <v>1992</v>
      </c>
      <c r="B3012" s="196">
        <v>52679</v>
      </c>
      <c r="C3012" s="96" t="s">
        <v>1993</v>
      </c>
      <c r="D3012" s="319">
        <v>60000</v>
      </c>
      <c r="E3012" s="69"/>
      <c r="F3012" s="69"/>
      <c r="G3012" s="69"/>
      <c r="H3012" s="69"/>
      <c r="I3012" s="69"/>
      <c r="J3012" s="69"/>
      <c r="N3012" s="69"/>
      <c r="O3012" s="69"/>
      <c r="P3012" s="69"/>
      <c r="Q3012" s="69"/>
      <c r="R3012" s="69"/>
      <c r="S3012" s="69"/>
      <c r="T3012" s="69"/>
      <c r="U3012" s="69"/>
      <c r="V3012" s="69"/>
      <c r="W3012" s="69"/>
      <c r="X3012" s="69"/>
      <c r="Y3012" s="69"/>
      <c r="Z3012" s="69"/>
      <c r="AA3012" s="69"/>
      <c r="AB3012" s="69"/>
      <c r="AC3012" s="69"/>
      <c r="AD3012" s="69"/>
      <c r="AE3012" s="69"/>
      <c r="AF3012" s="69"/>
      <c r="AG3012" s="69"/>
      <c r="AH3012" s="69"/>
      <c r="AI3012" s="69"/>
      <c r="AJ3012" s="69"/>
      <c r="AK3012" s="69"/>
      <c r="AL3012" s="69"/>
      <c r="AM3012" s="69"/>
      <c r="AN3012" s="69"/>
      <c r="AO3012" s="69"/>
      <c r="AP3012" s="69"/>
      <c r="AQ3012" s="69"/>
      <c r="AR3012" s="69"/>
      <c r="AS3012" s="69"/>
      <c r="AT3012" s="69"/>
      <c r="AU3012" s="69"/>
      <c r="AV3012" s="69"/>
      <c r="AW3012" s="69"/>
      <c r="AX3012" s="69"/>
      <c r="AY3012" s="69"/>
      <c r="AZ3012" s="69"/>
      <c r="BA3012" s="69"/>
      <c r="BB3012" s="69"/>
      <c r="BC3012" s="69"/>
      <c r="BD3012" s="69"/>
      <c r="BE3012" s="69"/>
      <c r="BF3012" s="69"/>
      <c r="BG3012" s="69"/>
      <c r="BH3012" s="69"/>
      <c r="BI3012" s="69"/>
      <c r="BJ3012" s="69"/>
      <c r="BK3012" s="69"/>
      <c r="BL3012" s="69"/>
      <c r="BM3012" s="69"/>
      <c r="BN3012" s="69"/>
      <c r="BO3012" s="69"/>
      <c r="BP3012" s="69"/>
      <c r="BQ3012" s="69"/>
      <c r="BR3012" s="69"/>
      <c r="BS3012" s="69"/>
      <c r="BT3012" s="69"/>
      <c r="BU3012" s="69"/>
      <c r="BV3012" s="69"/>
      <c r="BW3012" s="69"/>
      <c r="BX3012" s="69"/>
      <c r="BY3012" s="69"/>
      <c r="BZ3012" s="69"/>
      <c r="CA3012" s="69"/>
      <c r="CB3012" s="69"/>
      <c r="CC3012" s="69"/>
      <c r="CD3012" s="69"/>
      <c r="CE3012" s="69"/>
      <c r="CF3012" s="69"/>
      <c r="CG3012" s="69"/>
      <c r="CH3012" s="69"/>
      <c r="CI3012" s="69"/>
      <c r="CJ3012" s="69"/>
      <c r="CK3012" s="69"/>
      <c r="CL3012" s="69"/>
      <c r="CM3012" s="69"/>
      <c r="CN3012" s="69"/>
      <c r="CO3012" s="69"/>
      <c r="CP3012" s="69"/>
      <c r="CQ3012" s="69"/>
      <c r="CR3012" s="69"/>
      <c r="CS3012" s="69"/>
      <c r="CT3012" s="69"/>
      <c r="CU3012" s="69"/>
      <c r="CV3012" s="69"/>
      <c r="CW3012" s="69"/>
      <c r="CX3012" s="69"/>
      <c r="CY3012" s="69"/>
      <c r="CZ3012" s="69"/>
      <c r="DA3012" s="69"/>
      <c r="DB3012" s="69"/>
      <c r="DC3012" s="69"/>
      <c r="DD3012" s="69"/>
      <c r="DE3012" s="69"/>
      <c r="DF3012" s="69"/>
      <c r="DG3012" s="69"/>
      <c r="DH3012" s="69"/>
      <c r="DI3012" s="69"/>
      <c r="DJ3012" s="69"/>
      <c r="DK3012" s="69"/>
      <c r="DL3012" s="69"/>
      <c r="DM3012" s="69"/>
      <c r="DN3012" s="69"/>
      <c r="DO3012" s="69"/>
      <c r="DP3012" s="69"/>
      <c r="DQ3012" s="69"/>
      <c r="DR3012" s="69"/>
      <c r="DS3012" s="69"/>
      <c r="DT3012" s="69"/>
      <c r="DU3012" s="69"/>
      <c r="DV3012" s="69"/>
      <c r="DW3012" s="69"/>
      <c r="DX3012" s="69"/>
      <c r="DY3012" s="69"/>
      <c r="DZ3012" s="69"/>
      <c r="EA3012" s="69"/>
      <c r="EB3012" s="69"/>
      <c r="EC3012" s="69"/>
      <c r="ED3012" s="69"/>
      <c r="EE3012" s="69"/>
      <c r="EF3012" s="69"/>
      <c r="EG3012" s="69"/>
      <c r="EH3012" s="69"/>
      <c r="EI3012" s="69"/>
      <c r="EJ3012" s="69"/>
      <c r="EK3012" s="69"/>
      <c r="EL3012" s="69"/>
      <c r="EM3012" s="69"/>
      <c r="EN3012" s="69"/>
      <c r="EO3012" s="69"/>
      <c r="EP3012" s="69"/>
      <c r="EQ3012" s="69"/>
      <c r="ER3012" s="69"/>
      <c r="ES3012" s="69"/>
      <c r="ET3012" s="69"/>
      <c r="EU3012" s="69"/>
      <c r="EV3012" s="69"/>
      <c r="EW3012" s="69"/>
      <c r="EX3012" s="69"/>
      <c r="EY3012" s="69"/>
      <c r="EZ3012" s="69"/>
      <c r="FA3012" s="69"/>
      <c r="FB3012" s="69"/>
      <c r="FC3012" s="69"/>
      <c r="FD3012" s="69"/>
      <c r="FE3012" s="69"/>
      <c r="FF3012" s="69"/>
      <c r="FG3012" s="69"/>
      <c r="FH3012" s="69"/>
      <c r="FI3012" s="69"/>
      <c r="FJ3012" s="69"/>
      <c r="FK3012" s="69"/>
      <c r="FL3012" s="69"/>
      <c r="FM3012" s="69"/>
      <c r="FN3012" s="69"/>
      <c r="FO3012" s="69"/>
      <c r="FP3012" s="69"/>
      <c r="FQ3012" s="69"/>
      <c r="FR3012" s="69"/>
      <c r="FS3012" s="69"/>
      <c r="FT3012" s="69"/>
      <c r="FU3012" s="69"/>
      <c r="FV3012" s="69"/>
      <c r="FW3012" s="69"/>
      <c r="FX3012" s="69"/>
      <c r="FY3012" s="69"/>
      <c r="FZ3012" s="69"/>
      <c r="GA3012" s="69"/>
      <c r="GB3012" s="69"/>
      <c r="GC3012" s="69"/>
      <c r="GD3012" s="69"/>
      <c r="GE3012" s="69"/>
      <c r="GF3012" s="69"/>
      <c r="GG3012" s="69"/>
      <c r="GH3012" s="69"/>
      <c r="GI3012" s="69"/>
      <c r="GJ3012" s="69"/>
      <c r="GK3012" s="69"/>
      <c r="GL3012" s="69"/>
      <c r="GM3012" s="69"/>
      <c r="GN3012" s="69"/>
      <c r="GO3012" s="69"/>
      <c r="GP3012" s="69"/>
      <c r="GQ3012" s="69"/>
      <c r="GR3012" s="69"/>
      <c r="GS3012" s="69"/>
      <c r="GT3012" s="69"/>
      <c r="GU3012" s="69"/>
      <c r="GV3012" s="69"/>
      <c r="GW3012" s="69"/>
      <c r="GX3012" s="69"/>
      <c r="GY3012" s="69"/>
      <c r="GZ3012" s="69"/>
      <c r="HA3012" s="69"/>
      <c r="HB3012" s="69"/>
      <c r="HC3012" s="69"/>
      <c r="HD3012" s="69"/>
      <c r="HE3012" s="69"/>
      <c r="HF3012" s="69"/>
      <c r="HG3012" s="69"/>
      <c r="HH3012" s="69"/>
      <c r="HI3012" s="69"/>
      <c r="HJ3012" s="69"/>
      <c r="HK3012" s="69"/>
      <c r="HL3012" s="69"/>
      <c r="HM3012" s="69"/>
      <c r="HN3012" s="69"/>
      <c r="HO3012" s="69"/>
      <c r="HP3012" s="69"/>
      <c r="HQ3012" s="69"/>
      <c r="HR3012" s="69"/>
      <c r="HS3012" s="69"/>
      <c r="HT3012" s="69"/>
      <c r="HU3012" s="69"/>
      <c r="HV3012" s="69"/>
      <c r="HW3012" s="69"/>
      <c r="HX3012" s="69"/>
      <c r="HY3012" s="69"/>
      <c r="HZ3012" s="69"/>
      <c r="IA3012" s="69"/>
      <c r="IB3012" s="69"/>
      <c r="IC3012" s="69"/>
      <c r="ID3012" s="69"/>
      <c r="IE3012" s="69"/>
      <c r="IF3012" s="69"/>
      <c r="IG3012" s="69"/>
      <c r="IH3012" s="69"/>
      <c r="II3012" s="69"/>
      <c r="IJ3012" s="69"/>
      <c r="IK3012" s="69"/>
      <c r="IL3012" s="69"/>
      <c r="IM3012" s="69"/>
      <c r="IN3012" s="69"/>
    </row>
    <row r="3013" spans="1:248" s="70" customFormat="1" ht="15.95" customHeight="1" x14ac:dyDescent="0.2">
      <c r="A3013" s="137" t="s">
        <v>1994</v>
      </c>
      <c r="B3013" s="196">
        <v>52680</v>
      </c>
      <c r="C3013" s="96" t="s">
        <v>1446</v>
      </c>
      <c r="D3013" s="318">
        <v>27000</v>
      </c>
      <c r="E3013" s="69"/>
      <c r="F3013" s="69"/>
      <c r="G3013" s="69"/>
      <c r="H3013" s="69"/>
      <c r="I3013" s="69"/>
      <c r="J3013" s="69"/>
      <c r="N3013" s="69"/>
      <c r="O3013" s="69"/>
      <c r="P3013" s="69"/>
      <c r="Q3013" s="69"/>
      <c r="R3013" s="69"/>
      <c r="S3013" s="69"/>
      <c r="T3013" s="69"/>
      <c r="U3013" s="69"/>
      <c r="V3013" s="69"/>
      <c r="W3013" s="69"/>
      <c r="X3013" s="69"/>
      <c r="Y3013" s="69"/>
      <c r="Z3013" s="69"/>
      <c r="AA3013" s="69"/>
      <c r="AB3013" s="69"/>
      <c r="AC3013" s="69"/>
      <c r="AD3013" s="69"/>
      <c r="AE3013" s="69"/>
      <c r="AF3013" s="69"/>
      <c r="AG3013" s="69"/>
      <c r="AH3013" s="69"/>
      <c r="AI3013" s="69"/>
      <c r="AJ3013" s="69"/>
      <c r="AK3013" s="69"/>
      <c r="AL3013" s="69"/>
      <c r="AM3013" s="69"/>
      <c r="AN3013" s="69"/>
      <c r="AO3013" s="69"/>
      <c r="AP3013" s="69"/>
      <c r="AQ3013" s="69"/>
      <c r="AR3013" s="69"/>
      <c r="AS3013" s="69"/>
      <c r="AT3013" s="69"/>
      <c r="AU3013" s="69"/>
      <c r="AV3013" s="69"/>
      <c r="AW3013" s="69"/>
      <c r="AX3013" s="69"/>
      <c r="AY3013" s="69"/>
      <c r="AZ3013" s="69"/>
      <c r="BA3013" s="69"/>
      <c r="BB3013" s="69"/>
      <c r="BC3013" s="69"/>
      <c r="BD3013" s="69"/>
      <c r="BE3013" s="69"/>
      <c r="BF3013" s="69"/>
      <c r="BG3013" s="69"/>
      <c r="BH3013" s="69"/>
      <c r="BI3013" s="69"/>
      <c r="BJ3013" s="69"/>
      <c r="BK3013" s="69"/>
      <c r="BL3013" s="69"/>
      <c r="BM3013" s="69"/>
      <c r="BN3013" s="69"/>
      <c r="BO3013" s="69"/>
      <c r="BP3013" s="69"/>
      <c r="BQ3013" s="69"/>
      <c r="BR3013" s="69"/>
      <c r="BS3013" s="69"/>
      <c r="BT3013" s="69"/>
      <c r="BU3013" s="69"/>
      <c r="BV3013" s="69"/>
      <c r="BW3013" s="69"/>
      <c r="BX3013" s="69"/>
      <c r="BY3013" s="69"/>
      <c r="BZ3013" s="69"/>
      <c r="CA3013" s="69"/>
      <c r="CB3013" s="69"/>
      <c r="CC3013" s="69"/>
      <c r="CD3013" s="69"/>
      <c r="CE3013" s="69"/>
      <c r="CF3013" s="69"/>
      <c r="CG3013" s="69"/>
      <c r="CH3013" s="69"/>
      <c r="CI3013" s="69"/>
      <c r="CJ3013" s="69"/>
      <c r="CK3013" s="69"/>
      <c r="CL3013" s="69"/>
      <c r="CM3013" s="69"/>
      <c r="CN3013" s="69"/>
      <c r="CO3013" s="69"/>
      <c r="CP3013" s="69"/>
      <c r="CQ3013" s="69"/>
      <c r="CR3013" s="69"/>
      <c r="CS3013" s="69"/>
      <c r="CT3013" s="69"/>
      <c r="CU3013" s="69"/>
      <c r="CV3013" s="69"/>
      <c r="CW3013" s="69"/>
      <c r="CX3013" s="69"/>
      <c r="CY3013" s="69"/>
      <c r="CZ3013" s="69"/>
      <c r="DA3013" s="69"/>
      <c r="DB3013" s="69"/>
      <c r="DC3013" s="69"/>
      <c r="DD3013" s="69"/>
      <c r="DE3013" s="69"/>
      <c r="DF3013" s="69"/>
      <c r="DG3013" s="69"/>
      <c r="DH3013" s="69"/>
      <c r="DI3013" s="69"/>
      <c r="DJ3013" s="69"/>
      <c r="DK3013" s="69"/>
      <c r="DL3013" s="69"/>
      <c r="DM3013" s="69"/>
      <c r="DN3013" s="69"/>
      <c r="DO3013" s="69"/>
      <c r="DP3013" s="69"/>
      <c r="DQ3013" s="69"/>
      <c r="DR3013" s="69"/>
      <c r="DS3013" s="69"/>
      <c r="DT3013" s="69"/>
      <c r="DU3013" s="69"/>
      <c r="DV3013" s="69"/>
      <c r="DW3013" s="69"/>
      <c r="DX3013" s="69"/>
      <c r="DY3013" s="69"/>
      <c r="DZ3013" s="69"/>
      <c r="EA3013" s="69"/>
      <c r="EB3013" s="69"/>
      <c r="EC3013" s="69"/>
      <c r="ED3013" s="69"/>
      <c r="EE3013" s="69"/>
      <c r="EF3013" s="69"/>
      <c r="EG3013" s="69"/>
      <c r="EH3013" s="69"/>
      <c r="EI3013" s="69"/>
      <c r="EJ3013" s="69"/>
      <c r="EK3013" s="69"/>
      <c r="EL3013" s="69"/>
      <c r="EM3013" s="69"/>
      <c r="EN3013" s="69"/>
      <c r="EO3013" s="69"/>
      <c r="EP3013" s="69"/>
      <c r="EQ3013" s="69"/>
      <c r="ER3013" s="69"/>
      <c r="ES3013" s="69"/>
      <c r="ET3013" s="69"/>
      <c r="EU3013" s="69"/>
      <c r="EV3013" s="69"/>
      <c r="EW3013" s="69"/>
      <c r="EX3013" s="69"/>
      <c r="EY3013" s="69"/>
      <c r="EZ3013" s="69"/>
      <c r="FA3013" s="69"/>
      <c r="FB3013" s="69"/>
      <c r="FC3013" s="69"/>
      <c r="FD3013" s="69"/>
      <c r="FE3013" s="69"/>
      <c r="FF3013" s="69"/>
      <c r="FG3013" s="69"/>
      <c r="FH3013" s="69"/>
      <c r="FI3013" s="69"/>
      <c r="FJ3013" s="69"/>
      <c r="FK3013" s="69"/>
      <c r="FL3013" s="69"/>
      <c r="FM3013" s="69"/>
      <c r="FN3013" s="69"/>
      <c r="FO3013" s="69"/>
      <c r="FP3013" s="69"/>
      <c r="FQ3013" s="69"/>
      <c r="FR3013" s="69"/>
      <c r="FS3013" s="69"/>
      <c r="FT3013" s="69"/>
      <c r="FU3013" s="69"/>
      <c r="FV3013" s="69"/>
      <c r="FW3013" s="69"/>
      <c r="FX3013" s="69"/>
      <c r="FY3013" s="69"/>
      <c r="FZ3013" s="69"/>
      <c r="GA3013" s="69"/>
      <c r="GB3013" s="69"/>
      <c r="GC3013" s="69"/>
      <c r="GD3013" s="69"/>
      <c r="GE3013" s="69"/>
      <c r="GF3013" s="69"/>
      <c r="GG3013" s="69"/>
      <c r="GH3013" s="69"/>
      <c r="GI3013" s="69"/>
      <c r="GJ3013" s="69"/>
      <c r="GK3013" s="69"/>
      <c r="GL3013" s="69"/>
      <c r="GM3013" s="69"/>
      <c r="GN3013" s="69"/>
      <c r="GO3013" s="69"/>
      <c r="GP3013" s="69"/>
      <c r="GQ3013" s="69"/>
      <c r="GR3013" s="69"/>
      <c r="GS3013" s="69"/>
      <c r="GT3013" s="69"/>
      <c r="GU3013" s="69"/>
      <c r="GV3013" s="69"/>
      <c r="GW3013" s="69"/>
      <c r="GX3013" s="69"/>
      <c r="GY3013" s="69"/>
      <c r="GZ3013" s="69"/>
      <c r="HA3013" s="69"/>
      <c r="HB3013" s="69"/>
      <c r="HC3013" s="69"/>
      <c r="HD3013" s="69"/>
      <c r="HE3013" s="69"/>
      <c r="HF3013" s="69"/>
      <c r="HG3013" s="69"/>
      <c r="HH3013" s="69"/>
      <c r="HI3013" s="69"/>
      <c r="HJ3013" s="69"/>
      <c r="HK3013" s="69"/>
      <c r="HL3013" s="69"/>
      <c r="HM3013" s="69"/>
      <c r="HN3013" s="69"/>
      <c r="HO3013" s="69"/>
      <c r="HP3013" s="69"/>
      <c r="HQ3013" s="69"/>
      <c r="HR3013" s="69"/>
      <c r="HS3013" s="69"/>
      <c r="HT3013" s="69"/>
      <c r="HU3013" s="69"/>
      <c r="HV3013" s="69"/>
      <c r="HW3013" s="69"/>
      <c r="HX3013" s="69"/>
      <c r="HY3013" s="69"/>
      <c r="HZ3013" s="69"/>
      <c r="IA3013" s="69"/>
      <c r="IB3013" s="69"/>
      <c r="IC3013" s="69"/>
      <c r="ID3013" s="69"/>
      <c r="IE3013" s="69"/>
      <c r="IF3013" s="69"/>
      <c r="IG3013" s="69"/>
      <c r="IH3013" s="69"/>
      <c r="II3013" s="69"/>
      <c r="IJ3013" s="69"/>
      <c r="IK3013" s="69"/>
      <c r="IL3013" s="69"/>
      <c r="IM3013" s="69"/>
      <c r="IN3013" s="69"/>
    </row>
    <row r="3014" spans="1:248" s="70" customFormat="1" ht="15.95" customHeight="1" x14ac:dyDescent="0.2">
      <c r="A3014" s="137" t="s">
        <v>1995</v>
      </c>
      <c r="B3014" s="196">
        <v>52681</v>
      </c>
      <c r="C3014" s="96" t="s">
        <v>1996</v>
      </c>
      <c r="D3014" s="318">
        <v>43000</v>
      </c>
      <c r="E3014" s="69"/>
      <c r="F3014" s="69"/>
      <c r="G3014" s="69"/>
      <c r="H3014" s="69"/>
      <c r="I3014" s="69"/>
      <c r="J3014" s="69"/>
      <c r="N3014" s="69"/>
      <c r="O3014" s="69"/>
      <c r="P3014" s="69"/>
      <c r="Q3014" s="69"/>
      <c r="R3014" s="69"/>
      <c r="S3014" s="69"/>
      <c r="T3014" s="69"/>
      <c r="U3014" s="69"/>
      <c r="V3014" s="69"/>
      <c r="W3014" s="69"/>
      <c r="X3014" s="69"/>
      <c r="Y3014" s="69"/>
      <c r="Z3014" s="69"/>
      <c r="AA3014" s="69"/>
      <c r="AB3014" s="69"/>
      <c r="AC3014" s="69"/>
      <c r="AD3014" s="69"/>
      <c r="AE3014" s="69"/>
      <c r="AF3014" s="69"/>
      <c r="AG3014" s="69"/>
      <c r="AH3014" s="69"/>
      <c r="AI3014" s="69"/>
      <c r="AJ3014" s="69"/>
      <c r="AK3014" s="69"/>
      <c r="AL3014" s="69"/>
      <c r="AM3014" s="69"/>
      <c r="AN3014" s="69"/>
      <c r="AO3014" s="69"/>
      <c r="AP3014" s="69"/>
      <c r="AQ3014" s="69"/>
      <c r="AR3014" s="69"/>
      <c r="AS3014" s="69"/>
      <c r="AT3014" s="69"/>
      <c r="AU3014" s="69"/>
      <c r="AV3014" s="69"/>
      <c r="AW3014" s="69"/>
      <c r="AX3014" s="69"/>
      <c r="AY3014" s="69"/>
      <c r="AZ3014" s="69"/>
      <c r="BA3014" s="69"/>
      <c r="BB3014" s="69"/>
      <c r="BC3014" s="69"/>
      <c r="BD3014" s="69"/>
      <c r="BE3014" s="69"/>
      <c r="BF3014" s="69"/>
      <c r="BG3014" s="69"/>
      <c r="BH3014" s="69"/>
      <c r="BI3014" s="69"/>
      <c r="BJ3014" s="69"/>
      <c r="BK3014" s="69"/>
      <c r="BL3014" s="69"/>
      <c r="BM3014" s="69"/>
      <c r="BN3014" s="69"/>
      <c r="BO3014" s="69"/>
      <c r="BP3014" s="69"/>
      <c r="BQ3014" s="69"/>
      <c r="BR3014" s="69"/>
      <c r="BS3014" s="69"/>
      <c r="BT3014" s="69"/>
      <c r="BU3014" s="69"/>
      <c r="BV3014" s="69"/>
      <c r="BW3014" s="69"/>
      <c r="BX3014" s="69"/>
      <c r="BY3014" s="69"/>
      <c r="BZ3014" s="69"/>
      <c r="CA3014" s="69"/>
      <c r="CB3014" s="69"/>
      <c r="CC3014" s="69"/>
      <c r="CD3014" s="69"/>
      <c r="CE3014" s="69"/>
      <c r="CF3014" s="69"/>
      <c r="CG3014" s="69"/>
      <c r="CH3014" s="69"/>
      <c r="CI3014" s="69"/>
      <c r="CJ3014" s="69"/>
      <c r="CK3014" s="69"/>
      <c r="CL3014" s="69"/>
      <c r="CM3014" s="69"/>
      <c r="CN3014" s="69"/>
      <c r="CO3014" s="69"/>
      <c r="CP3014" s="69"/>
      <c r="CQ3014" s="69"/>
      <c r="CR3014" s="69"/>
      <c r="CS3014" s="69"/>
      <c r="CT3014" s="69"/>
      <c r="CU3014" s="69"/>
      <c r="CV3014" s="69"/>
      <c r="CW3014" s="69"/>
      <c r="CX3014" s="69"/>
      <c r="CY3014" s="69"/>
      <c r="CZ3014" s="69"/>
      <c r="DA3014" s="69"/>
      <c r="DB3014" s="69"/>
      <c r="DC3014" s="69"/>
      <c r="DD3014" s="69"/>
      <c r="DE3014" s="69"/>
      <c r="DF3014" s="69"/>
      <c r="DG3014" s="69"/>
      <c r="DH3014" s="69"/>
      <c r="DI3014" s="69"/>
      <c r="DJ3014" s="69"/>
      <c r="DK3014" s="69"/>
      <c r="DL3014" s="69"/>
      <c r="DM3014" s="69"/>
      <c r="DN3014" s="69"/>
      <c r="DO3014" s="69"/>
      <c r="DP3014" s="69"/>
      <c r="DQ3014" s="69"/>
      <c r="DR3014" s="69"/>
      <c r="DS3014" s="69"/>
      <c r="DT3014" s="69"/>
      <c r="DU3014" s="69"/>
      <c r="DV3014" s="69"/>
      <c r="DW3014" s="69"/>
      <c r="DX3014" s="69"/>
      <c r="DY3014" s="69"/>
      <c r="DZ3014" s="69"/>
      <c r="EA3014" s="69"/>
      <c r="EB3014" s="69"/>
      <c r="EC3014" s="69"/>
      <c r="ED3014" s="69"/>
      <c r="EE3014" s="69"/>
      <c r="EF3014" s="69"/>
      <c r="EG3014" s="69"/>
      <c r="EH3014" s="69"/>
      <c r="EI3014" s="69"/>
      <c r="EJ3014" s="69"/>
      <c r="EK3014" s="69"/>
      <c r="EL3014" s="69"/>
      <c r="EM3014" s="69"/>
      <c r="EN3014" s="69"/>
      <c r="EO3014" s="69"/>
      <c r="EP3014" s="69"/>
      <c r="EQ3014" s="69"/>
      <c r="ER3014" s="69"/>
      <c r="ES3014" s="69"/>
      <c r="ET3014" s="69"/>
      <c r="EU3014" s="69"/>
      <c r="EV3014" s="69"/>
      <c r="EW3014" s="69"/>
      <c r="EX3014" s="69"/>
      <c r="EY3014" s="69"/>
      <c r="EZ3014" s="69"/>
      <c r="FA3014" s="69"/>
      <c r="FB3014" s="69"/>
      <c r="FC3014" s="69"/>
      <c r="FD3014" s="69"/>
      <c r="FE3014" s="69"/>
      <c r="FF3014" s="69"/>
      <c r="FG3014" s="69"/>
      <c r="FH3014" s="69"/>
      <c r="FI3014" s="69"/>
      <c r="FJ3014" s="69"/>
      <c r="FK3014" s="69"/>
      <c r="FL3014" s="69"/>
      <c r="FM3014" s="69"/>
      <c r="FN3014" s="69"/>
      <c r="FO3014" s="69"/>
      <c r="FP3014" s="69"/>
      <c r="FQ3014" s="69"/>
      <c r="FR3014" s="69"/>
      <c r="FS3014" s="69"/>
      <c r="FT3014" s="69"/>
      <c r="FU3014" s="69"/>
      <c r="FV3014" s="69"/>
      <c r="FW3014" s="69"/>
      <c r="FX3014" s="69"/>
      <c r="FY3014" s="69"/>
      <c r="FZ3014" s="69"/>
      <c r="GA3014" s="69"/>
      <c r="GB3014" s="69"/>
      <c r="GC3014" s="69"/>
      <c r="GD3014" s="69"/>
      <c r="GE3014" s="69"/>
      <c r="GF3014" s="69"/>
      <c r="GG3014" s="69"/>
      <c r="GH3014" s="69"/>
      <c r="GI3014" s="69"/>
      <c r="GJ3014" s="69"/>
      <c r="GK3014" s="69"/>
      <c r="GL3014" s="69"/>
      <c r="GM3014" s="69"/>
      <c r="GN3014" s="69"/>
      <c r="GO3014" s="69"/>
      <c r="GP3014" s="69"/>
      <c r="GQ3014" s="69"/>
      <c r="GR3014" s="69"/>
      <c r="GS3014" s="69"/>
      <c r="GT3014" s="69"/>
      <c r="GU3014" s="69"/>
      <c r="GV3014" s="69"/>
      <c r="GW3014" s="69"/>
      <c r="GX3014" s="69"/>
      <c r="GY3014" s="69"/>
      <c r="GZ3014" s="69"/>
      <c r="HA3014" s="69"/>
      <c r="HB3014" s="69"/>
      <c r="HC3014" s="69"/>
      <c r="HD3014" s="69"/>
      <c r="HE3014" s="69"/>
      <c r="HF3014" s="69"/>
      <c r="HG3014" s="69"/>
      <c r="HH3014" s="69"/>
      <c r="HI3014" s="69"/>
      <c r="HJ3014" s="69"/>
      <c r="HK3014" s="69"/>
      <c r="HL3014" s="69"/>
      <c r="HM3014" s="69"/>
      <c r="HN3014" s="69"/>
      <c r="HO3014" s="69"/>
      <c r="HP3014" s="69"/>
      <c r="HQ3014" s="69"/>
      <c r="HR3014" s="69"/>
      <c r="HS3014" s="69"/>
      <c r="HT3014" s="69"/>
      <c r="HU3014" s="69"/>
      <c r="HV3014" s="69"/>
      <c r="HW3014" s="69"/>
      <c r="HX3014" s="69"/>
      <c r="HY3014" s="69"/>
      <c r="HZ3014" s="69"/>
      <c r="IA3014" s="69"/>
      <c r="IB3014" s="69"/>
      <c r="IC3014" s="69"/>
      <c r="ID3014" s="69"/>
      <c r="IE3014" s="69"/>
      <c r="IF3014" s="69"/>
      <c r="IG3014" s="69"/>
      <c r="IH3014" s="69"/>
      <c r="II3014" s="69"/>
      <c r="IJ3014" s="69"/>
      <c r="IK3014" s="69"/>
      <c r="IL3014" s="69"/>
      <c r="IM3014" s="69"/>
      <c r="IN3014" s="69"/>
    </row>
    <row r="3015" spans="1:248" s="70" customFormat="1" ht="15.95" customHeight="1" x14ac:dyDescent="0.2">
      <c r="A3015" s="137" t="s">
        <v>1995</v>
      </c>
      <c r="B3015" s="196">
        <v>52682</v>
      </c>
      <c r="C3015" s="96" t="s">
        <v>1997</v>
      </c>
      <c r="D3015" s="318">
        <v>44000</v>
      </c>
      <c r="E3015" s="69"/>
      <c r="F3015" s="69"/>
      <c r="G3015" s="69"/>
      <c r="H3015" s="69"/>
      <c r="I3015" s="69"/>
      <c r="J3015" s="69"/>
      <c r="N3015" s="69"/>
      <c r="O3015" s="69"/>
      <c r="P3015" s="69"/>
      <c r="Q3015" s="69"/>
      <c r="R3015" s="69"/>
      <c r="S3015" s="69"/>
      <c r="T3015" s="69"/>
      <c r="U3015" s="69"/>
      <c r="V3015" s="69"/>
      <c r="W3015" s="69"/>
      <c r="X3015" s="69"/>
      <c r="Y3015" s="69"/>
      <c r="Z3015" s="69"/>
      <c r="AA3015" s="69"/>
      <c r="AB3015" s="69"/>
      <c r="AC3015" s="69"/>
      <c r="AD3015" s="69"/>
      <c r="AE3015" s="69"/>
      <c r="AF3015" s="69"/>
      <c r="AG3015" s="69"/>
      <c r="AH3015" s="69"/>
      <c r="AI3015" s="69"/>
      <c r="AJ3015" s="69"/>
      <c r="AK3015" s="69"/>
      <c r="AL3015" s="69"/>
      <c r="AM3015" s="69"/>
      <c r="AN3015" s="69"/>
      <c r="AO3015" s="69"/>
      <c r="AP3015" s="69"/>
      <c r="AQ3015" s="69"/>
      <c r="AR3015" s="69"/>
      <c r="AS3015" s="69"/>
      <c r="AT3015" s="69"/>
      <c r="AU3015" s="69"/>
      <c r="AV3015" s="69"/>
      <c r="AW3015" s="69"/>
      <c r="AX3015" s="69"/>
      <c r="AY3015" s="69"/>
      <c r="AZ3015" s="69"/>
      <c r="BA3015" s="69"/>
      <c r="BB3015" s="69"/>
      <c r="BC3015" s="69"/>
      <c r="BD3015" s="69"/>
      <c r="BE3015" s="69"/>
      <c r="BF3015" s="69"/>
      <c r="BG3015" s="69"/>
      <c r="BH3015" s="69"/>
      <c r="BI3015" s="69"/>
      <c r="BJ3015" s="69"/>
      <c r="BK3015" s="69"/>
      <c r="BL3015" s="69"/>
      <c r="BM3015" s="69"/>
      <c r="BN3015" s="69"/>
      <c r="BO3015" s="69"/>
      <c r="BP3015" s="69"/>
      <c r="BQ3015" s="69"/>
      <c r="BR3015" s="69"/>
      <c r="BS3015" s="69"/>
      <c r="BT3015" s="69"/>
      <c r="BU3015" s="69"/>
      <c r="BV3015" s="69"/>
      <c r="BW3015" s="69"/>
      <c r="BX3015" s="69"/>
      <c r="BY3015" s="69"/>
      <c r="BZ3015" s="69"/>
      <c r="CA3015" s="69"/>
      <c r="CB3015" s="69"/>
      <c r="CC3015" s="69"/>
      <c r="CD3015" s="69"/>
      <c r="CE3015" s="69"/>
      <c r="CF3015" s="69"/>
      <c r="CG3015" s="69"/>
      <c r="CH3015" s="69"/>
      <c r="CI3015" s="69"/>
      <c r="CJ3015" s="69"/>
      <c r="CK3015" s="69"/>
      <c r="CL3015" s="69"/>
      <c r="CM3015" s="69"/>
      <c r="CN3015" s="69"/>
      <c r="CO3015" s="69"/>
      <c r="CP3015" s="69"/>
      <c r="CQ3015" s="69"/>
      <c r="CR3015" s="69"/>
      <c r="CS3015" s="69"/>
      <c r="CT3015" s="69"/>
      <c r="CU3015" s="69"/>
      <c r="CV3015" s="69"/>
      <c r="CW3015" s="69"/>
      <c r="CX3015" s="69"/>
      <c r="CY3015" s="69"/>
      <c r="CZ3015" s="69"/>
      <c r="DA3015" s="69"/>
      <c r="DB3015" s="69"/>
      <c r="DC3015" s="69"/>
      <c r="DD3015" s="69"/>
      <c r="DE3015" s="69"/>
      <c r="DF3015" s="69"/>
      <c r="DG3015" s="69"/>
      <c r="DH3015" s="69"/>
      <c r="DI3015" s="69"/>
      <c r="DJ3015" s="69"/>
      <c r="DK3015" s="69"/>
      <c r="DL3015" s="69"/>
      <c r="DM3015" s="69"/>
      <c r="DN3015" s="69"/>
      <c r="DO3015" s="69"/>
      <c r="DP3015" s="69"/>
      <c r="DQ3015" s="69"/>
      <c r="DR3015" s="69"/>
      <c r="DS3015" s="69"/>
      <c r="DT3015" s="69"/>
      <c r="DU3015" s="69"/>
      <c r="DV3015" s="69"/>
      <c r="DW3015" s="69"/>
      <c r="DX3015" s="69"/>
      <c r="DY3015" s="69"/>
      <c r="DZ3015" s="69"/>
      <c r="EA3015" s="69"/>
      <c r="EB3015" s="69"/>
      <c r="EC3015" s="69"/>
      <c r="ED3015" s="69"/>
      <c r="EE3015" s="69"/>
      <c r="EF3015" s="69"/>
      <c r="EG3015" s="69"/>
      <c r="EH3015" s="69"/>
      <c r="EI3015" s="69"/>
      <c r="EJ3015" s="69"/>
      <c r="EK3015" s="69"/>
      <c r="EL3015" s="69"/>
      <c r="EM3015" s="69"/>
      <c r="EN3015" s="69"/>
      <c r="EO3015" s="69"/>
      <c r="EP3015" s="69"/>
      <c r="EQ3015" s="69"/>
      <c r="ER3015" s="69"/>
      <c r="ES3015" s="69"/>
      <c r="ET3015" s="69"/>
      <c r="EU3015" s="69"/>
      <c r="EV3015" s="69"/>
      <c r="EW3015" s="69"/>
      <c r="EX3015" s="69"/>
      <c r="EY3015" s="69"/>
      <c r="EZ3015" s="69"/>
      <c r="FA3015" s="69"/>
      <c r="FB3015" s="69"/>
      <c r="FC3015" s="69"/>
      <c r="FD3015" s="69"/>
      <c r="FE3015" s="69"/>
      <c r="FF3015" s="69"/>
      <c r="FG3015" s="69"/>
      <c r="FH3015" s="69"/>
      <c r="FI3015" s="69"/>
      <c r="FJ3015" s="69"/>
      <c r="FK3015" s="69"/>
      <c r="FL3015" s="69"/>
      <c r="FM3015" s="69"/>
      <c r="FN3015" s="69"/>
      <c r="FO3015" s="69"/>
      <c r="FP3015" s="69"/>
      <c r="FQ3015" s="69"/>
      <c r="FR3015" s="69"/>
      <c r="FS3015" s="69"/>
      <c r="FT3015" s="69"/>
      <c r="FU3015" s="69"/>
      <c r="FV3015" s="69"/>
      <c r="FW3015" s="69"/>
      <c r="FX3015" s="69"/>
      <c r="FY3015" s="69"/>
      <c r="FZ3015" s="69"/>
      <c r="GA3015" s="69"/>
      <c r="GB3015" s="69"/>
      <c r="GC3015" s="69"/>
      <c r="GD3015" s="69"/>
      <c r="GE3015" s="69"/>
      <c r="GF3015" s="69"/>
      <c r="GG3015" s="69"/>
      <c r="GH3015" s="69"/>
      <c r="GI3015" s="69"/>
      <c r="GJ3015" s="69"/>
      <c r="GK3015" s="69"/>
      <c r="GL3015" s="69"/>
      <c r="GM3015" s="69"/>
      <c r="GN3015" s="69"/>
      <c r="GO3015" s="69"/>
      <c r="GP3015" s="69"/>
      <c r="GQ3015" s="69"/>
      <c r="GR3015" s="69"/>
      <c r="GS3015" s="69"/>
      <c r="GT3015" s="69"/>
      <c r="GU3015" s="69"/>
      <c r="GV3015" s="69"/>
      <c r="GW3015" s="69"/>
      <c r="GX3015" s="69"/>
      <c r="GY3015" s="69"/>
      <c r="GZ3015" s="69"/>
      <c r="HA3015" s="69"/>
      <c r="HB3015" s="69"/>
      <c r="HC3015" s="69"/>
      <c r="HD3015" s="69"/>
      <c r="HE3015" s="69"/>
      <c r="HF3015" s="69"/>
      <c r="HG3015" s="69"/>
      <c r="HH3015" s="69"/>
      <c r="HI3015" s="69"/>
      <c r="HJ3015" s="69"/>
      <c r="HK3015" s="69"/>
      <c r="HL3015" s="69"/>
      <c r="HM3015" s="69"/>
      <c r="HN3015" s="69"/>
      <c r="HO3015" s="69"/>
      <c r="HP3015" s="69"/>
      <c r="HQ3015" s="69"/>
      <c r="HR3015" s="69"/>
      <c r="HS3015" s="69"/>
      <c r="HT3015" s="69"/>
      <c r="HU3015" s="69"/>
      <c r="HV3015" s="69"/>
      <c r="HW3015" s="69"/>
      <c r="HX3015" s="69"/>
      <c r="HY3015" s="69"/>
      <c r="HZ3015" s="69"/>
      <c r="IA3015" s="69"/>
      <c r="IB3015" s="69"/>
      <c r="IC3015" s="69"/>
      <c r="ID3015" s="69"/>
      <c r="IE3015" s="69"/>
      <c r="IF3015" s="69"/>
      <c r="IG3015" s="69"/>
      <c r="IH3015" s="69"/>
      <c r="II3015" s="69"/>
      <c r="IJ3015" s="69"/>
      <c r="IK3015" s="69"/>
      <c r="IL3015" s="69"/>
      <c r="IM3015" s="69"/>
      <c r="IN3015" s="69"/>
    </row>
    <row r="3016" spans="1:248" s="70" customFormat="1" ht="15.95" customHeight="1" x14ac:dyDescent="0.2">
      <c r="A3016" s="137" t="s">
        <v>1995</v>
      </c>
      <c r="B3016" s="196">
        <v>52683</v>
      </c>
      <c r="C3016" s="96" t="s">
        <v>1998</v>
      </c>
      <c r="D3016" s="319">
        <v>44000</v>
      </c>
      <c r="E3016" s="69"/>
      <c r="F3016" s="69"/>
      <c r="G3016" s="69"/>
      <c r="H3016" s="69"/>
      <c r="I3016" s="69"/>
      <c r="J3016" s="69"/>
      <c r="N3016" s="69"/>
      <c r="O3016" s="69"/>
      <c r="P3016" s="69"/>
      <c r="Q3016" s="69"/>
      <c r="R3016" s="69"/>
      <c r="S3016" s="69"/>
      <c r="T3016" s="69"/>
      <c r="U3016" s="69"/>
      <c r="V3016" s="69"/>
      <c r="W3016" s="69"/>
      <c r="X3016" s="69"/>
      <c r="Y3016" s="69"/>
      <c r="Z3016" s="69"/>
      <c r="AA3016" s="69"/>
      <c r="AB3016" s="69"/>
      <c r="AC3016" s="69"/>
      <c r="AD3016" s="69"/>
      <c r="AE3016" s="69"/>
      <c r="AF3016" s="69"/>
      <c r="AG3016" s="69"/>
      <c r="AH3016" s="69"/>
      <c r="AI3016" s="69"/>
      <c r="AJ3016" s="69"/>
      <c r="AK3016" s="69"/>
      <c r="AL3016" s="69"/>
      <c r="AM3016" s="69"/>
      <c r="AN3016" s="69"/>
      <c r="AO3016" s="69"/>
      <c r="AP3016" s="69"/>
      <c r="AQ3016" s="69"/>
      <c r="AR3016" s="69"/>
      <c r="AS3016" s="69"/>
      <c r="AT3016" s="69"/>
      <c r="AU3016" s="69"/>
      <c r="AV3016" s="69"/>
      <c r="AW3016" s="69"/>
      <c r="AX3016" s="69"/>
      <c r="AY3016" s="69"/>
      <c r="AZ3016" s="69"/>
      <c r="BA3016" s="69"/>
      <c r="BB3016" s="69"/>
      <c r="BC3016" s="69"/>
      <c r="BD3016" s="69"/>
      <c r="BE3016" s="69"/>
      <c r="BF3016" s="69"/>
      <c r="BG3016" s="69"/>
      <c r="BH3016" s="69"/>
      <c r="BI3016" s="69"/>
      <c r="BJ3016" s="69"/>
      <c r="BK3016" s="69"/>
      <c r="BL3016" s="69"/>
      <c r="BM3016" s="69"/>
      <c r="BN3016" s="69"/>
      <c r="BO3016" s="69"/>
      <c r="BP3016" s="69"/>
      <c r="BQ3016" s="69"/>
      <c r="BR3016" s="69"/>
      <c r="BS3016" s="69"/>
      <c r="BT3016" s="69"/>
      <c r="BU3016" s="69"/>
      <c r="BV3016" s="69"/>
      <c r="BW3016" s="69"/>
      <c r="BX3016" s="69"/>
      <c r="BY3016" s="69"/>
      <c r="BZ3016" s="69"/>
      <c r="CA3016" s="69"/>
      <c r="CB3016" s="69"/>
      <c r="CC3016" s="69"/>
      <c r="CD3016" s="69"/>
      <c r="CE3016" s="69"/>
      <c r="CF3016" s="69"/>
      <c r="CG3016" s="69"/>
      <c r="CH3016" s="69"/>
      <c r="CI3016" s="69"/>
      <c r="CJ3016" s="69"/>
      <c r="CK3016" s="69"/>
      <c r="CL3016" s="69"/>
      <c r="CM3016" s="69"/>
      <c r="CN3016" s="69"/>
      <c r="CO3016" s="69"/>
      <c r="CP3016" s="69"/>
      <c r="CQ3016" s="69"/>
      <c r="CR3016" s="69"/>
      <c r="CS3016" s="69"/>
      <c r="CT3016" s="69"/>
      <c r="CU3016" s="69"/>
      <c r="CV3016" s="69"/>
      <c r="CW3016" s="69"/>
      <c r="CX3016" s="69"/>
      <c r="CY3016" s="69"/>
      <c r="CZ3016" s="69"/>
      <c r="DA3016" s="69"/>
      <c r="DB3016" s="69"/>
      <c r="DC3016" s="69"/>
      <c r="DD3016" s="69"/>
      <c r="DE3016" s="69"/>
      <c r="DF3016" s="69"/>
      <c r="DG3016" s="69"/>
      <c r="DH3016" s="69"/>
      <c r="DI3016" s="69"/>
      <c r="DJ3016" s="69"/>
      <c r="DK3016" s="69"/>
      <c r="DL3016" s="69"/>
      <c r="DM3016" s="69"/>
      <c r="DN3016" s="69"/>
      <c r="DO3016" s="69"/>
      <c r="DP3016" s="69"/>
      <c r="DQ3016" s="69"/>
      <c r="DR3016" s="69"/>
      <c r="DS3016" s="69"/>
      <c r="DT3016" s="69"/>
      <c r="DU3016" s="69"/>
      <c r="DV3016" s="69"/>
      <c r="DW3016" s="69"/>
      <c r="DX3016" s="69"/>
      <c r="DY3016" s="69"/>
      <c r="DZ3016" s="69"/>
      <c r="EA3016" s="69"/>
      <c r="EB3016" s="69"/>
      <c r="EC3016" s="69"/>
      <c r="ED3016" s="69"/>
      <c r="EE3016" s="69"/>
      <c r="EF3016" s="69"/>
      <c r="EG3016" s="69"/>
      <c r="EH3016" s="69"/>
      <c r="EI3016" s="69"/>
      <c r="EJ3016" s="69"/>
      <c r="EK3016" s="69"/>
      <c r="EL3016" s="69"/>
      <c r="EM3016" s="69"/>
      <c r="EN3016" s="69"/>
      <c r="EO3016" s="69"/>
      <c r="EP3016" s="69"/>
      <c r="EQ3016" s="69"/>
      <c r="ER3016" s="69"/>
      <c r="ES3016" s="69"/>
      <c r="ET3016" s="69"/>
      <c r="EU3016" s="69"/>
      <c r="EV3016" s="69"/>
      <c r="EW3016" s="69"/>
      <c r="EX3016" s="69"/>
      <c r="EY3016" s="69"/>
      <c r="EZ3016" s="69"/>
      <c r="FA3016" s="69"/>
      <c r="FB3016" s="69"/>
      <c r="FC3016" s="69"/>
      <c r="FD3016" s="69"/>
      <c r="FE3016" s="69"/>
      <c r="FF3016" s="69"/>
      <c r="FG3016" s="69"/>
      <c r="FH3016" s="69"/>
      <c r="FI3016" s="69"/>
      <c r="FJ3016" s="69"/>
      <c r="FK3016" s="69"/>
      <c r="FL3016" s="69"/>
      <c r="FM3016" s="69"/>
      <c r="FN3016" s="69"/>
      <c r="FO3016" s="69"/>
      <c r="FP3016" s="69"/>
      <c r="FQ3016" s="69"/>
      <c r="FR3016" s="69"/>
      <c r="FS3016" s="69"/>
      <c r="FT3016" s="69"/>
      <c r="FU3016" s="69"/>
      <c r="FV3016" s="69"/>
      <c r="FW3016" s="69"/>
      <c r="FX3016" s="69"/>
      <c r="FY3016" s="69"/>
      <c r="FZ3016" s="69"/>
      <c r="GA3016" s="69"/>
      <c r="GB3016" s="69"/>
      <c r="GC3016" s="69"/>
      <c r="GD3016" s="69"/>
      <c r="GE3016" s="69"/>
      <c r="GF3016" s="69"/>
      <c r="GG3016" s="69"/>
      <c r="GH3016" s="69"/>
      <c r="GI3016" s="69"/>
      <c r="GJ3016" s="69"/>
      <c r="GK3016" s="69"/>
      <c r="GL3016" s="69"/>
      <c r="GM3016" s="69"/>
      <c r="GN3016" s="69"/>
      <c r="GO3016" s="69"/>
      <c r="GP3016" s="69"/>
      <c r="GQ3016" s="69"/>
      <c r="GR3016" s="69"/>
      <c r="GS3016" s="69"/>
      <c r="GT3016" s="69"/>
      <c r="GU3016" s="69"/>
      <c r="GV3016" s="69"/>
      <c r="GW3016" s="69"/>
      <c r="GX3016" s="69"/>
      <c r="GY3016" s="69"/>
      <c r="GZ3016" s="69"/>
      <c r="HA3016" s="69"/>
      <c r="HB3016" s="69"/>
      <c r="HC3016" s="69"/>
      <c r="HD3016" s="69"/>
      <c r="HE3016" s="69"/>
      <c r="HF3016" s="69"/>
      <c r="HG3016" s="69"/>
      <c r="HH3016" s="69"/>
      <c r="HI3016" s="69"/>
      <c r="HJ3016" s="69"/>
      <c r="HK3016" s="69"/>
      <c r="HL3016" s="69"/>
      <c r="HM3016" s="69"/>
      <c r="HN3016" s="69"/>
      <c r="HO3016" s="69"/>
      <c r="HP3016" s="69"/>
      <c r="HQ3016" s="69"/>
      <c r="HR3016" s="69"/>
      <c r="HS3016" s="69"/>
      <c r="HT3016" s="69"/>
      <c r="HU3016" s="69"/>
      <c r="HV3016" s="69"/>
      <c r="HW3016" s="69"/>
      <c r="HX3016" s="69"/>
      <c r="HY3016" s="69"/>
      <c r="HZ3016" s="69"/>
      <c r="IA3016" s="69"/>
      <c r="IB3016" s="69"/>
      <c r="IC3016" s="69"/>
      <c r="ID3016" s="69"/>
      <c r="IE3016" s="69"/>
      <c r="IF3016" s="69"/>
      <c r="IG3016" s="69"/>
      <c r="IH3016" s="69"/>
      <c r="II3016" s="69"/>
      <c r="IJ3016" s="69"/>
      <c r="IK3016" s="69"/>
      <c r="IL3016" s="69"/>
      <c r="IM3016" s="69"/>
      <c r="IN3016" s="69"/>
    </row>
    <row r="3017" spans="1:248" s="70" customFormat="1" ht="15.95" customHeight="1" x14ac:dyDescent="0.2">
      <c r="A3017" s="137" t="s">
        <v>1999</v>
      </c>
      <c r="B3017" s="196">
        <v>52684</v>
      </c>
      <c r="C3017" s="96" t="s">
        <v>1443</v>
      </c>
      <c r="D3017" s="318">
        <v>25000</v>
      </c>
      <c r="E3017" s="69"/>
      <c r="F3017" s="69"/>
      <c r="G3017" s="69"/>
      <c r="H3017" s="69"/>
      <c r="I3017" s="69"/>
      <c r="J3017" s="69"/>
      <c r="N3017" s="69"/>
      <c r="O3017" s="69"/>
      <c r="P3017" s="69"/>
      <c r="Q3017" s="69"/>
      <c r="R3017" s="69"/>
      <c r="S3017" s="69"/>
      <c r="T3017" s="69"/>
      <c r="U3017" s="69"/>
      <c r="V3017" s="69"/>
      <c r="W3017" s="69"/>
      <c r="X3017" s="69"/>
      <c r="Y3017" s="69"/>
      <c r="Z3017" s="69"/>
      <c r="AA3017" s="69"/>
      <c r="AB3017" s="69"/>
      <c r="AC3017" s="69"/>
      <c r="AD3017" s="69"/>
      <c r="AE3017" s="69"/>
      <c r="AF3017" s="69"/>
      <c r="AG3017" s="69"/>
      <c r="AH3017" s="69"/>
      <c r="AI3017" s="69"/>
      <c r="AJ3017" s="69"/>
      <c r="AK3017" s="69"/>
      <c r="AL3017" s="69"/>
      <c r="AM3017" s="69"/>
      <c r="AN3017" s="69"/>
      <c r="AO3017" s="69"/>
      <c r="AP3017" s="69"/>
      <c r="AQ3017" s="69"/>
      <c r="AR3017" s="69"/>
      <c r="AS3017" s="69"/>
      <c r="AT3017" s="69"/>
      <c r="AU3017" s="69"/>
      <c r="AV3017" s="69"/>
      <c r="AW3017" s="69"/>
      <c r="AX3017" s="69"/>
      <c r="AY3017" s="69"/>
      <c r="AZ3017" s="69"/>
      <c r="BA3017" s="69"/>
      <c r="BB3017" s="69"/>
      <c r="BC3017" s="69"/>
      <c r="BD3017" s="69"/>
      <c r="BE3017" s="69"/>
      <c r="BF3017" s="69"/>
      <c r="BG3017" s="69"/>
      <c r="BH3017" s="69"/>
      <c r="BI3017" s="69"/>
      <c r="BJ3017" s="69"/>
      <c r="BK3017" s="69"/>
      <c r="BL3017" s="69"/>
      <c r="BM3017" s="69"/>
      <c r="BN3017" s="69"/>
      <c r="BO3017" s="69"/>
      <c r="BP3017" s="69"/>
      <c r="BQ3017" s="69"/>
      <c r="BR3017" s="69"/>
      <c r="BS3017" s="69"/>
      <c r="BT3017" s="69"/>
      <c r="BU3017" s="69"/>
      <c r="BV3017" s="69"/>
      <c r="BW3017" s="69"/>
      <c r="BX3017" s="69"/>
      <c r="BY3017" s="69"/>
      <c r="BZ3017" s="69"/>
      <c r="CA3017" s="69"/>
      <c r="CB3017" s="69"/>
      <c r="CC3017" s="69"/>
      <c r="CD3017" s="69"/>
      <c r="CE3017" s="69"/>
      <c r="CF3017" s="69"/>
      <c r="CG3017" s="69"/>
      <c r="CH3017" s="69"/>
      <c r="CI3017" s="69"/>
      <c r="CJ3017" s="69"/>
      <c r="CK3017" s="69"/>
      <c r="CL3017" s="69"/>
      <c r="CM3017" s="69"/>
      <c r="CN3017" s="69"/>
      <c r="CO3017" s="69"/>
      <c r="CP3017" s="69"/>
      <c r="CQ3017" s="69"/>
      <c r="CR3017" s="69"/>
      <c r="CS3017" s="69"/>
      <c r="CT3017" s="69"/>
      <c r="CU3017" s="69"/>
      <c r="CV3017" s="69"/>
      <c r="CW3017" s="69"/>
      <c r="CX3017" s="69"/>
      <c r="CY3017" s="69"/>
      <c r="CZ3017" s="69"/>
      <c r="DA3017" s="69"/>
      <c r="DB3017" s="69"/>
      <c r="DC3017" s="69"/>
      <c r="DD3017" s="69"/>
      <c r="DE3017" s="69"/>
      <c r="DF3017" s="69"/>
      <c r="DG3017" s="69"/>
      <c r="DH3017" s="69"/>
      <c r="DI3017" s="69"/>
      <c r="DJ3017" s="69"/>
      <c r="DK3017" s="69"/>
      <c r="DL3017" s="69"/>
      <c r="DM3017" s="69"/>
      <c r="DN3017" s="69"/>
      <c r="DO3017" s="69"/>
      <c r="DP3017" s="69"/>
      <c r="DQ3017" s="69"/>
      <c r="DR3017" s="69"/>
      <c r="DS3017" s="69"/>
      <c r="DT3017" s="69"/>
      <c r="DU3017" s="69"/>
      <c r="DV3017" s="69"/>
      <c r="DW3017" s="69"/>
      <c r="DX3017" s="69"/>
      <c r="DY3017" s="69"/>
      <c r="DZ3017" s="69"/>
      <c r="EA3017" s="69"/>
      <c r="EB3017" s="69"/>
      <c r="EC3017" s="69"/>
      <c r="ED3017" s="69"/>
      <c r="EE3017" s="69"/>
      <c r="EF3017" s="69"/>
      <c r="EG3017" s="69"/>
      <c r="EH3017" s="69"/>
      <c r="EI3017" s="69"/>
      <c r="EJ3017" s="69"/>
      <c r="EK3017" s="69"/>
      <c r="EL3017" s="69"/>
      <c r="EM3017" s="69"/>
      <c r="EN3017" s="69"/>
      <c r="EO3017" s="69"/>
      <c r="EP3017" s="69"/>
      <c r="EQ3017" s="69"/>
      <c r="ER3017" s="69"/>
      <c r="ES3017" s="69"/>
      <c r="ET3017" s="69"/>
      <c r="EU3017" s="69"/>
      <c r="EV3017" s="69"/>
      <c r="EW3017" s="69"/>
      <c r="EX3017" s="69"/>
      <c r="EY3017" s="69"/>
      <c r="EZ3017" s="69"/>
      <c r="FA3017" s="69"/>
      <c r="FB3017" s="69"/>
      <c r="FC3017" s="69"/>
      <c r="FD3017" s="69"/>
      <c r="FE3017" s="69"/>
      <c r="FF3017" s="69"/>
      <c r="FG3017" s="69"/>
      <c r="FH3017" s="69"/>
      <c r="FI3017" s="69"/>
      <c r="FJ3017" s="69"/>
      <c r="FK3017" s="69"/>
      <c r="FL3017" s="69"/>
      <c r="FM3017" s="69"/>
      <c r="FN3017" s="69"/>
      <c r="FO3017" s="69"/>
      <c r="FP3017" s="69"/>
      <c r="FQ3017" s="69"/>
      <c r="FR3017" s="69"/>
      <c r="FS3017" s="69"/>
      <c r="FT3017" s="69"/>
      <c r="FU3017" s="69"/>
      <c r="FV3017" s="69"/>
      <c r="FW3017" s="69"/>
      <c r="FX3017" s="69"/>
      <c r="FY3017" s="69"/>
      <c r="FZ3017" s="69"/>
      <c r="GA3017" s="69"/>
      <c r="GB3017" s="69"/>
      <c r="GC3017" s="69"/>
      <c r="GD3017" s="69"/>
      <c r="GE3017" s="69"/>
      <c r="GF3017" s="69"/>
      <c r="GG3017" s="69"/>
      <c r="GH3017" s="69"/>
      <c r="GI3017" s="69"/>
      <c r="GJ3017" s="69"/>
      <c r="GK3017" s="69"/>
      <c r="GL3017" s="69"/>
      <c r="GM3017" s="69"/>
      <c r="GN3017" s="69"/>
      <c r="GO3017" s="69"/>
      <c r="GP3017" s="69"/>
      <c r="GQ3017" s="69"/>
      <c r="GR3017" s="69"/>
      <c r="GS3017" s="69"/>
      <c r="GT3017" s="69"/>
      <c r="GU3017" s="69"/>
      <c r="GV3017" s="69"/>
      <c r="GW3017" s="69"/>
      <c r="GX3017" s="69"/>
      <c r="GY3017" s="69"/>
      <c r="GZ3017" s="69"/>
      <c r="HA3017" s="69"/>
      <c r="HB3017" s="69"/>
      <c r="HC3017" s="69"/>
      <c r="HD3017" s="69"/>
      <c r="HE3017" s="69"/>
      <c r="HF3017" s="69"/>
      <c r="HG3017" s="69"/>
      <c r="HH3017" s="69"/>
      <c r="HI3017" s="69"/>
      <c r="HJ3017" s="69"/>
      <c r="HK3017" s="69"/>
      <c r="HL3017" s="69"/>
      <c r="HM3017" s="69"/>
      <c r="HN3017" s="69"/>
      <c r="HO3017" s="69"/>
      <c r="HP3017" s="69"/>
      <c r="HQ3017" s="69"/>
      <c r="HR3017" s="69"/>
      <c r="HS3017" s="69"/>
      <c r="HT3017" s="69"/>
      <c r="HU3017" s="69"/>
      <c r="HV3017" s="69"/>
      <c r="HW3017" s="69"/>
      <c r="HX3017" s="69"/>
      <c r="HY3017" s="69"/>
      <c r="HZ3017" s="69"/>
      <c r="IA3017" s="69"/>
      <c r="IB3017" s="69"/>
      <c r="IC3017" s="69"/>
      <c r="ID3017" s="69"/>
      <c r="IE3017" s="69"/>
      <c r="IF3017" s="69"/>
      <c r="IG3017" s="69"/>
      <c r="IH3017" s="69"/>
      <c r="II3017" s="69"/>
      <c r="IJ3017" s="69"/>
      <c r="IK3017" s="69"/>
      <c r="IL3017" s="69"/>
      <c r="IM3017" s="69"/>
      <c r="IN3017" s="69"/>
    </row>
    <row r="3018" spans="1:248" s="70" customFormat="1" ht="15.95" customHeight="1" x14ac:dyDescent="0.2">
      <c r="A3018" s="137" t="s">
        <v>2001</v>
      </c>
      <c r="B3018" s="196">
        <v>52685</v>
      </c>
      <c r="C3018" s="96" t="s">
        <v>2000</v>
      </c>
      <c r="D3018" s="318">
        <v>25000</v>
      </c>
      <c r="E3018" s="69"/>
      <c r="F3018" s="69"/>
      <c r="G3018" s="69"/>
      <c r="H3018" s="69"/>
      <c r="I3018" s="69"/>
      <c r="J3018" s="69"/>
      <c r="N3018" s="69"/>
      <c r="O3018" s="69"/>
      <c r="P3018" s="69"/>
      <c r="Q3018" s="69"/>
      <c r="R3018" s="69"/>
      <c r="S3018" s="69"/>
      <c r="T3018" s="69"/>
      <c r="U3018" s="69"/>
      <c r="V3018" s="69"/>
      <c r="W3018" s="69"/>
      <c r="X3018" s="69"/>
      <c r="Y3018" s="69"/>
      <c r="Z3018" s="69"/>
      <c r="AA3018" s="69"/>
      <c r="AB3018" s="69"/>
      <c r="AC3018" s="69"/>
      <c r="AD3018" s="69"/>
      <c r="AE3018" s="69"/>
      <c r="AF3018" s="69"/>
      <c r="AG3018" s="69"/>
      <c r="AH3018" s="69"/>
      <c r="AI3018" s="69"/>
      <c r="AJ3018" s="69"/>
      <c r="AK3018" s="69"/>
      <c r="AL3018" s="69"/>
      <c r="AM3018" s="69"/>
      <c r="AN3018" s="69"/>
      <c r="AO3018" s="69"/>
      <c r="AP3018" s="69"/>
      <c r="AQ3018" s="69"/>
      <c r="AR3018" s="69"/>
      <c r="AS3018" s="69"/>
      <c r="AT3018" s="69"/>
      <c r="AU3018" s="69"/>
      <c r="AV3018" s="69"/>
      <c r="AW3018" s="69"/>
      <c r="AX3018" s="69"/>
      <c r="AY3018" s="69"/>
      <c r="AZ3018" s="69"/>
      <c r="BA3018" s="69"/>
      <c r="BB3018" s="69"/>
      <c r="BC3018" s="69"/>
      <c r="BD3018" s="69"/>
      <c r="BE3018" s="69"/>
      <c r="BF3018" s="69"/>
      <c r="BG3018" s="69"/>
      <c r="BH3018" s="69"/>
      <c r="BI3018" s="69"/>
      <c r="BJ3018" s="69"/>
      <c r="BK3018" s="69"/>
      <c r="BL3018" s="69"/>
      <c r="BM3018" s="69"/>
      <c r="BN3018" s="69"/>
      <c r="BO3018" s="69"/>
      <c r="BP3018" s="69"/>
      <c r="BQ3018" s="69"/>
      <c r="BR3018" s="69"/>
      <c r="BS3018" s="69"/>
      <c r="BT3018" s="69"/>
      <c r="BU3018" s="69"/>
      <c r="BV3018" s="69"/>
      <c r="BW3018" s="69"/>
      <c r="BX3018" s="69"/>
      <c r="BY3018" s="69"/>
      <c r="BZ3018" s="69"/>
      <c r="CA3018" s="69"/>
      <c r="CB3018" s="69"/>
      <c r="CC3018" s="69"/>
      <c r="CD3018" s="69"/>
      <c r="CE3018" s="69"/>
      <c r="CF3018" s="69"/>
      <c r="CG3018" s="69"/>
      <c r="CH3018" s="69"/>
      <c r="CI3018" s="69"/>
      <c r="CJ3018" s="69"/>
      <c r="CK3018" s="69"/>
      <c r="CL3018" s="69"/>
      <c r="CM3018" s="69"/>
      <c r="CN3018" s="69"/>
      <c r="CO3018" s="69"/>
      <c r="CP3018" s="69"/>
      <c r="CQ3018" s="69"/>
      <c r="CR3018" s="69"/>
      <c r="CS3018" s="69"/>
      <c r="CT3018" s="69"/>
      <c r="CU3018" s="69"/>
      <c r="CV3018" s="69"/>
      <c r="CW3018" s="69"/>
      <c r="CX3018" s="69"/>
      <c r="CY3018" s="69"/>
      <c r="CZ3018" s="69"/>
      <c r="DA3018" s="69"/>
      <c r="DB3018" s="69"/>
      <c r="DC3018" s="69"/>
      <c r="DD3018" s="69"/>
      <c r="DE3018" s="69"/>
      <c r="DF3018" s="69"/>
      <c r="DG3018" s="69"/>
      <c r="DH3018" s="69"/>
      <c r="DI3018" s="69"/>
      <c r="DJ3018" s="69"/>
      <c r="DK3018" s="69"/>
      <c r="DL3018" s="69"/>
      <c r="DM3018" s="69"/>
      <c r="DN3018" s="69"/>
      <c r="DO3018" s="69"/>
      <c r="DP3018" s="69"/>
      <c r="DQ3018" s="69"/>
      <c r="DR3018" s="69"/>
      <c r="DS3018" s="69"/>
      <c r="DT3018" s="69"/>
      <c r="DU3018" s="69"/>
      <c r="DV3018" s="69"/>
      <c r="DW3018" s="69"/>
      <c r="DX3018" s="69"/>
      <c r="DY3018" s="69"/>
      <c r="DZ3018" s="69"/>
      <c r="EA3018" s="69"/>
      <c r="EB3018" s="69"/>
      <c r="EC3018" s="69"/>
      <c r="ED3018" s="69"/>
      <c r="EE3018" s="69"/>
      <c r="EF3018" s="69"/>
      <c r="EG3018" s="69"/>
      <c r="EH3018" s="69"/>
      <c r="EI3018" s="69"/>
      <c r="EJ3018" s="69"/>
      <c r="EK3018" s="69"/>
      <c r="EL3018" s="69"/>
      <c r="EM3018" s="69"/>
      <c r="EN3018" s="69"/>
      <c r="EO3018" s="69"/>
      <c r="EP3018" s="69"/>
      <c r="EQ3018" s="69"/>
      <c r="ER3018" s="69"/>
      <c r="ES3018" s="69"/>
      <c r="ET3018" s="69"/>
      <c r="EU3018" s="69"/>
      <c r="EV3018" s="69"/>
      <c r="EW3018" s="69"/>
      <c r="EX3018" s="69"/>
      <c r="EY3018" s="69"/>
      <c r="EZ3018" s="69"/>
      <c r="FA3018" s="69"/>
      <c r="FB3018" s="69"/>
      <c r="FC3018" s="69"/>
      <c r="FD3018" s="69"/>
      <c r="FE3018" s="69"/>
      <c r="FF3018" s="69"/>
      <c r="FG3018" s="69"/>
      <c r="FH3018" s="69"/>
      <c r="FI3018" s="69"/>
      <c r="FJ3018" s="69"/>
      <c r="FK3018" s="69"/>
      <c r="FL3018" s="69"/>
      <c r="FM3018" s="69"/>
      <c r="FN3018" s="69"/>
      <c r="FO3018" s="69"/>
      <c r="FP3018" s="69"/>
      <c r="FQ3018" s="69"/>
      <c r="FR3018" s="69"/>
      <c r="FS3018" s="69"/>
      <c r="FT3018" s="69"/>
      <c r="FU3018" s="69"/>
      <c r="FV3018" s="69"/>
      <c r="FW3018" s="69"/>
      <c r="FX3018" s="69"/>
      <c r="FY3018" s="69"/>
      <c r="FZ3018" s="69"/>
      <c r="GA3018" s="69"/>
      <c r="GB3018" s="69"/>
      <c r="GC3018" s="69"/>
      <c r="GD3018" s="69"/>
      <c r="GE3018" s="69"/>
      <c r="GF3018" s="69"/>
      <c r="GG3018" s="69"/>
      <c r="GH3018" s="69"/>
      <c r="GI3018" s="69"/>
      <c r="GJ3018" s="69"/>
      <c r="GK3018" s="69"/>
      <c r="GL3018" s="69"/>
      <c r="GM3018" s="69"/>
      <c r="GN3018" s="69"/>
      <c r="GO3018" s="69"/>
      <c r="GP3018" s="69"/>
      <c r="GQ3018" s="69"/>
      <c r="GR3018" s="69"/>
      <c r="GS3018" s="69"/>
      <c r="GT3018" s="69"/>
      <c r="GU3018" s="69"/>
      <c r="GV3018" s="69"/>
      <c r="GW3018" s="69"/>
      <c r="GX3018" s="69"/>
      <c r="GY3018" s="69"/>
      <c r="GZ3018" s="69"/>
      <c r="HA3018" s="69"/>
      <c r="HB3018" s="69"/>
      <c r="HC3018" s="69"/>
      <c r="HD3018" s="69"/>
      <c r="HE3018" s="69"/>
      <c r="HF3018" s="69"/>
      <c r="HG3018" s="69"/>
      <c r="HH3018" s="69"/>
      <c r="HI3018" s="69"/>
      <c r="HJ3018" s="69"/>
      <c r="HK3018" s="69"/>
      <c r="HL3018" s="69"/>
      <c r="HM3018" s="69"/>
      <c r="HN3018" s="69"/>
      <c r="HO3018" s="69"/>
      <c r="HP3018" s="69"/>
      <c r="HQ3018" s="69"/>
      <c r="HR3018" s="69"/>
      <c r="HS3018" s="69"/>
      <c r="HT3018" s="69"/>
      <c r="HU3018" s="69"/>
      <c r="HV3018" s="69"/>
      <c r="HW3018" s="69"/>
      <c r="HX3018" s="69"/>
      <c r="HY3018" s="69"/>
      <c r="HZ3018" s="69"/>
      <c r="IA3018" s="69"/>
      <c r="IB3018" s="69"/>
      <c r="IC3018" s="69"/>
      <c r="ID3018" s="69"/>
      <c r="IE3018" s="69"/>
      <c r="IF3018" s="69"/>
      <c r="IG3018" s="69"/>
      <c r="IH3018" s="69"/>
      <c r="II3018" s="69"/>
      <c r="IJ3018" s="69"/>
      <c r="IK3018" s="69"/>
      <c r="IL3018" s="69"/>
      <c r="IM3018" s="69"/>
      <c r="IN3018" s="69"/>
    </row>
    <row r="3019" spans="1:248" s="70" customFormat="1" ht="15" customHeight="1" x14ac:dyDescent="0.2">
      <c r="A3019" s="137" t="s">
        <v>2002</v>
      </c>
      <c r="B3019" s="196">
        <v>52686</v>
      </c>
      <c r="C3019" s="96" t="s">
        <v>2003</v>
      </c>
      <c r="D3019" s="318">
        <v>20000</v>
      </c>
      <c r="E3019" s="69"/>
      <c r="F3019" s="69"/>
      <c r="G3019" s="69"/>
      <c r="H3019" s="69"/>
      <c r="I3019" s="69"/>
      <c r="J3019" s="69"/>
      <c r="N3019" s="69"/>
      <c r="O3019" s="69"/>
      <c r="P3019" s="69"/>
      <c r="Q3019" s="69"/>
      <c r="R3019" s="69"/>
      <c r="S3019" s="69"/>
      <c r="T3019" s="69"/>
      <c r="U3019" s="69"/>
      <c r="V3019" s="69"/>
      <c r="W3019" s="69"/>
      <c r="X3019" s="69"/>
      <c r="Y3019" s="69"/>
      <c r="Z3019" s="69"/>
      <c r="AA3019" s="69"/>
      <c r="AB3019" s="69"/>
      <c r="AC3019" s="69"/>
      <c r="AD3019" s="69"/>
      <c r="AE3019" s="69"/>
      <c r="AF3019" s="69"/>
      <c r="AG3019" s="69"/>
      <c r="AH3019" s="69"/>
      <c r="AI3019" s="69"/>
      <c r="AJ3019" s="69"/>
      <c r="AK3019" s="69"/>
      <c r="AL3019" s="69"/>
      <c r="AM3019" s="69"/>
      <c r="AN3019" s="69"/>
      <c r="AO3019" s="69"/>
      <c r="AP3019" s="69"/>
      <c r="AQ3019" s="69"/>
      <c r="AR3019" s="69"/>
      <c r="AS3019" s="69"/>
      <c r="AT3019" s="69"/>
      <c r="AU3019" s="69"/>
      <c r="AV3019" s="69"/>
      <c r="AW3019" s="69"/>
      <c r="AX3019" s="69"/>
      <c r="AY3019" s="69"/>
      <c r="AZ3019" s="69"/>
      <c r="BA3019" s="69"/>
      <c r="BB3019" s="69"/>
      <c r="BC3019" s="69"/>
      <c r="BD3019" s="69"/>
      <c r="BE3019" s="69"/>
      <c r="BF3019" s="69"/>
      <c r="BG3019" s="69"/>
      <c r="BH3019" s="69"/>
      <c r="BI3019" s="69"/>
      <c r="BJ3019" s="69"/>
      <c r="BK3019" s="69"/>
      <c r="BL3019" s="69"/>
      <c r="BM3019" s="69"/>
      <c r="BN3019" s="69"/>
      <c r="BO3019" s="69"/>
      <c r="BP3019" s="69"/>
      <c r="BQ3019" s="69"/>
      <c r="BR3019" s="69"/>
      <c r="BS3019" s="69"/>
      <c r="BT3019" s="69"/>
      <c r="BU3019" s="69"/>
      <c r="BV3019" s="69"/>
      <c r="BW3019" s="69"/>
      <c r="BX3019" s="69"/>
      <c r="BY3019" s="69"/>
      <c r="BZ3019" s="69"/>
      <c r="CA3019" s="69"/>
      <c r="CB3019" s="69"/>
      <c r="CC3019" s="69"/>
      <c r="CD3019" s="69"/>
      <c r="CE3019" s="69"/>
      <c r="CF3019" s="69"/>
      <c r="CG3019" s="69"/>
      <c r="CH3019" s="69"/>
      <c r="CI3019" s="69"/>
      <c r="CJ3019" s="69"/>
      <c r="CK3019" s="69"/>
      <c r="CL3019" s="69"/>
      <c r="CM3019" s="69"/>
      <c r="CN3019" s="69"/>
      <c r="CO3019" s="69"/>
      <c r="CP3019" s="69"/>
      <c r="CQ3019" s="69"/>
      <c r="CR3019" s="69"/>
      <c r="CS3019" s="69"/>
      <c r="CT3019" s="69"/>
      <c r="CU3019" s="69"/>
      <c r="CV3019" s="69"/>
      <c r="CW3019" s="69"/>
      <c r="CX3019" s="69"/>
      <c r="CY3019" s="69"/>
      <c r="CZ3019" s="69"/>
      <c r="DA3019" s="69"/>
      <c r="DB3019" s="69"/>
      <c r="DC3019" s="69"/>
      <c r="DD3019" s="69"/>
      <c r="DE3019" s="69"/>
      <c r="DF3019" s="69"/>
      <c r="DG3019" s="69"/>
      <c r="DH3019" s="69"/>
      <c r="DI3019" s="69"/>
      <c r="DJ3019" s="69"/>
      <c r="DK3019" s="69"/>
      <c r="DL3019" s="69"/>
      <c r="DM3019" s="69"/>
      <c r="DN3019" s="69"/>
      <c r="DO3019" s="69"/>
      <c r="DP3019" s="69"/>
      <c r="DQ3019" s="69"/>
      <c r="DR3019" s="69"/>
      <c r="DS3019" s="69"/>
      <c r="DT3019" s="69"/>
      <c r="DU3019" s="69"/>
      <c r="DV3019" s="69"/>
      <c r="DW3019" s="69"/>
      <c r="DX3019" s="69"/>
      <c r="DY3019" s="69"/>
      <c r="DZ3019" s="69"/>
      <c r="EA3019" s="69"/>
      <c r="EB3019" s="69"/>
      <c r="EC3019" s="69"/>
      <c r="ED3019" s="69"/>
      <c r="EE3019" s="69"/>
      <c r="EF3019" s="69"/>
      <c r="EG3019" s="69"/>
      <c r="EH3019" s="69"/>
      <c r="EI3019" s="69"/>
      <c r="EJ3019" s="69"/>
      <c r="EK3019" s="69"/>
      <c r="EL3019" s="69"/>
      <c r="EM3019" s="69"/>
      <c r="EN3019" s="69"/>
      <c r="EO3019" s="69"/>
      <c r="EP3019" s="69"/>
      <c r="EQ3019" s="69"/>
      <c r="ER3019" s="69"/>
      <c r="ES3019" s="69"/>
      <c r="ET3019" s="69"/>
      <c r="EU3019" s="69"/>
      <c r="EV3019" s="69"/>
      <c r="EW3019" s="69"/>
      <c r="EX3019" s="69"/>
      <c r="EY3019" s="69"/>
      <c r="EZ3019" s="69"/>
      <c r="FA3019" s="69"/>
      <c r="FB3019" s="69"/>
      <c r="FC3019" s="69"/>
      <c r="FD3019" s="69"/>
      <c r="FE3019" s="69"/>
      <c r="FF3019" s="69"/>
      <c r="FG3019" s="69"/>
      <c r="FH3019" s="69"/>
      <c r="FI3019" s="69"/>
      <c r="FJ3019" s="69"/>
      <c r="FK3019" s="69"/>
      <c r="FL3019" s="69"/>
      <c r="FM3019" s="69"/>
      <c r="FN3019" s="69"/>
      <c r="FO3019" s="69"/>
      <c r="FP3019" s="69"/>
      <c r="FQ3019" s="69"/>
      <c r="FR3019" s="69"/>
      <c r="FS3019" s="69"/>
      <c r="FT3019" s="69"/>
      <c r="FU3019" s="69"/>
      <c r="FV3019" s="69"/>
      <c r="FW3019" s="69"/>
      <c r="FX3019" s="69"/>
      <c r="FY3019" s="69"/>
      <c r="FZ3019" s="69"/>
      <c r="GA3019" s="69"/>
      <c r="GB3019" s="69"/>
      <c r="GC3019" s="69"/>
      <c r="GD3019" s="69"/>
      <c r="GE3019" s="69"/>
      <c r="GF3019" s="69"/>
      <c r="GG3019" s="69"/>
      <c r="GH3019" s="69"/>
      <c r="GI3019" s="69"/>
      <c r="GJ3019" s="69"/>
      <c r="GK3019" s="69"/>
      <c r="GL3019" s="69"/>
      <c r="GM3019" s="69"/>
      <c r="GN3019" s="69"/>
      <c r="GO3019" s="69"/>
      <c r="GP3019" s="69"/>
      <c r="GQ3019" s="69"/>
      <c r="GR3019" s="69"/>
      <c r="GS3019" s="69"/>
      <c r="GT3019" s="69"/>
      <c r="GU3019" s="69"/>
      <c r="GV3019" s="69"/>
      <c r="GW3019" s="69"/>
      <c r="GX3019" s="69"/>
      <c r="GY3019" s="69"/>
      <c r="GZ3019" s="69"/>
      <c r="HA3019" s="69"/>
      <c r="HB3019" s="69"/>
      <c r="HC3019" s="69"/>
      <c r="HD3019" s="69"/>
      <c r="HE3019" s="69"/>
      <c r="HF3019" s="69"/>
      <c r="HG3019" s="69"/>
      <c r="HH3019" s="69"/>
      <c r="HI3019" s="69"/>
      <c r="HJ3019" s="69"/>
      <c r="HK3019" s="69"/>
      <c r="HL3019" s="69"/>
      <c r="HM3019" s="69"/>
      <c r="HN3019" s="69"/>
      <c r="HO3019" s="69"/>
      <c r="HP3019" s="69"/>
      <c r="HQ3019" s="69"/>
      <c r="HR3019" s="69"/>
      <c r="HS3019" s="69"/>
      <c r="HT3019" s="69"/>
      <c r="HU3019" s="69"/>
      <c r="HV3019" s="69"/>
      <c r="HW3019" s="69"/>
      <c r="HX3019" s="69"/>
      <c r="HY3019" s="69"/>
      <c r="HZ3019" s="69"/>
      <c r="IA3019" s="69"/>
      <c r="IB3019" s="69"/>
      <c r="IC3019" s="69"/>
      <c r="ID3019" s="69"/>
      <c r="IE3019" s="69"/>
      <c r="IF3019" s="69"/>
      <c r="IG3019" s="69"/>
      <c r="IH3019" s="69"/>
      <c r="II3019" s="69"/>
      <c r="IJ3019" s="69"/>
      <c r="IK3019" s="69"/>
      <c r="IL3019" s="69"/>
      <c r="IM3019" s="69"/>
      <c r="IN3019" s="69"/>
    </row>
    <row r="3020" spans="1:248" s="70" customFormat="1" ht="32.1" customHeight="1" x14ac:dyDescent="0.2">
      <c r="A3020" s="137" t="s">
        <v>2005</v>
      </c>
      <c r="B3020" s="196">
        <v>52687</v>
      </c>
      <c r="C3020" s="96" t="s">
        <v>2004</v>
      </c>
      <c r="D3020" s="318">
        <v>25000</v>
      </c>
      <c r="E3020" s="69"/>
      <c r="F3020" s="69"/>
      <c r="G3020" s="69"/>
      <c r="H3020" s="69"/>
      <c r="I3020" s="69"/>
      <c r="J3020" s="69"/>
      <c r="N3020" s="69"/>
      <c r="O3020" s="69"/>
      <c r="P3020" s="69"/>
      <c r="Q3020" s="69"/>
      <c r="R3020" s="69"/>
      <c r="S3020" s="69"/>
      <c r="T3020" s="69"/>
      <c r="U3020" s="69"/>
      <c r="V3020" s="69"/>
      <c r="W3020" s="69"/>
      <c r="X3020" s="69"/>
      <c r="Y3020" s="69"/>
      <c r="Z3020" s="69"/>
      <c r="AA3020" s="69"/>
      <c r="AB3020" s="69"/>
      <c r="AC3020" s="69"/>
      <c r="AD3020" s="69"/>
      <c r="AE3020" s="69"/>
      <c r="AF3020" s="69"/>
      <c r="AG3020" s="69"/>
      <c r="AH3020" s="69"/>
      <c r="AI3020" s="69"/>
      <c r="AJ3020" s="69"/>
      <c r="AK3020" s="69"/>
      <c r="AL3020" s="69"/>
      <c r="AM3020" s="69"/>
      <c r="AN3020" s="69"/>
      <c r="AO3020" s="69"/>
      <c r="AP3020" s="69"/>
      <c r="AQ3020" s="69"/>
      <c r="AR3020" s="69"/>
      <c r="AS3020" s="69"/>
      <c r="AT3020" s="69"/>
      <c r="AU3020" s="69"/>
      <c r="AV3020" s="69"/>
      <c r="AW3020" s="69"/>
      <c r="AX3020" s="69"/>
      <c r="AY3020" s="69"/>
      <c r="AZ3020" s="69"/>
      <c r="BA3020" s="69"/>
      <c r="BB3020" s="69"/>
      <c r="BC3020" s="69"/>
      <c r="BD3020" s="69"/>
      <c r="BE3020" s="69"/>
      <c r="BF3020" s="69"/>
      <c r="BG3020" s="69"/>
      <c r="BH3020" s="69"/>
      <c r="BI3020" s="69"/>
      <c r="BJ3020" s="69"/>
      <c r="BK3020" s="69"/>
      <c r="BL3020" s="69"/>
      <c r="BM3020" s="69"/>
      <c r="BN3020" s="69"/>
      <c r="BO3020" s="69"/>
      <c r="BP3020" s="69"/>
      <c r="BQ3020" s="69"/>
      <c r="BR3020" s="69"/>
      <c r="BS3020" s="69"/>
      <c r="BT3020" s="69"/>
      <c r="BU3020" s="69"/>
      <c r="BV3020" s="69"/>
      <c r="BW3020" s="69"/>
      <c r="BX3020" s="69"/>
      <c r="BY3020" s="69"/>
      <c r="BZ3020" s="69"/>
      <c r="CA3020" s="69"/>
      <c r="CB3020" s="69"/>
      <c r="CC3020" s="69"/>
      <c r="CD3020" s="69"/>
      <c r="CE3020" s="69"/>
      <c r="CF3020" s="69"/>
      <c r="CG3020" s="69"/>
      <c r="CH3020" s="69"/>
      <c r="CI3020" s="69"/>
      <c r="CJ3020" s="69"/>
      <c r="CK3020" s="69"/>
      <c r="CL3020" s="69"/>
      <c r="CM3020" s="69"/>
      <c r="CN3020" s="69"/>
      <c r="CO3020" s="69"/>
      <c r="CP3020" s="69"/>
      <c r="CQ3020" s="69"/>
      <c r="CR3020" s="69"/>
      <c r="CS3020" s="69"/>
      <c r="CT3020" s="69"/>
      <c r="CU3020" s="69"/>
      <c r="CV3020" s="69"/>
      <c r="CW3020" s="69"/>
      <c r="CX3020" s="69"/>
      <c r="CY3020" s="69"/>
      <c r="CZ3020" s="69"/>
      <c r="DA3020" s="69"/>
      <c r="DB3020" s="69"/>
      <c r="DC3020" s="69"/>
      <c r="DD3020" s="69"/>
      <c r="DE3020" s="69"/>
      <c r="DF3020" s="69"/>
      <c r="DG3020" s="69"/>
      <c r="DH3020" s="69"/>
      <c r="DI3020" s="69"/>
      <c r="DJ3020" s="69"/>
      <c r="DK3020" s="69"/>
      <c r="DL3020" s="69"/>
      <c r="DM3020" s="69"/>
      <c r="DN3020" s="69"/>
      <c r="DO3020" s="69"/>
      <c r="DP3020" s="69"/>
      <c r="DQ3020" s="69"/>
      <c r="DR3020" s="69"/>
      <c r="DS3020" s="69"/>
      <c r="DT3020" s="69"/>
      <c r="DU3020" s="69"/>
      <c r="DV3020" s="69"/>
      <c r="DW3020" s="69"/>
      <c r="DX3020" s="69"/>
      <c r="DY3020" s="69"/>
      <c r="DZ3020" s="69"/>
      <c r="EA3020" s="69"/>
      <c r="EB3020" s="69"/>
      <c r="EC3020" s="69"/>
      <c r="ED3020" s="69"/>
      <c r="EE3020" s="69"/>
      <c r="EF3020" s="69"/>
      <c r="EG3020" s="69"/>
      <c r="EH3020" s="69"/>
      <c r="EI3020" s="69"/>
      <c r="EJ3020" s="69"/>
      <c r="EK3020" s="69"/>
      <c r="EL3020" s="69"/>
      <c r="EM3020" s="69"/>
      <c r="EN3020" s="69"/>
      <c r="EO3020" s="69"/>
      <c r="EP3020" s="69"/>
      <c r="EQ3020" s="69"/>
      <c r="ER3020" s="69"/>
      <c r="ES3020" s="69"/>
      <c r="ET3020" s="69"/>
      <c r="EU3020" s="69"/>
      <c r="EV3020" s="69"/>
      <c r="EW3020" s="69"/>
      <c r="EX3020" s="69"/>
      <c r="EY3020" s="69"/>
      <c r="EZ3020" s="69"/>
      <c r="FA3020" s="69"/>
      <c r="FB3020" s="69"/>
      <c r="FC3020" s="69"/>
      <c r="FD3020" s="69"/>
      <c r="FE3020" s="69"/>
      <c r="FF3020" s="69"/>
      <c r="FG3020" s="69"/>
      <c r="FH3020" s="69"/>
      <c r="FI3020" s="69"/>
      <c r="FJ3020" s="69"/>
      <c r="FK3020" s="69"/>
      <c r="FL3020" s="69"/>
      <c r="FM3020" s="69"/>
      <c r="FN3020" s="69"/>
      <c r="FO3020" s="69"/>
      <c r="FP3020" s="69"/>
      <c r="FQ3020" s="69"/>
      <c r="FR3020" s="69"/>
      <c r="FS3020" s="69"/>
      <c r="FT3020" s="69"/>
      <c r="FU3020" s="69"/>
      <c r="FV3020" s="69"/>
      <c r="FW3020" s="69"/>
      <c r="FX3020" s="69"/>
      <c r="FY3020" s="69"/>
      <c r="FZ3020" s="69"/>
      <c r="GA3020" s="69"/>
      <c r="GB3020" s="69"/>
      <c r="GC3020" s="69"/>
      <c r="GD3020" s="69"/>
      <c r="GE3020" s="69"/>
      <c r="GF3020" s="69"/>
      <c r="GG3020" s="69"/>
      <c r="GH3020" s="69"/>
      <c r="GI3020" s="69"/>
      <c r="GJ3020" s="69"/>
      <c r="GK3020" s="69"/>
      <c r="GL3020" s="69"/>
      <c r="GM3020" s="69"/>
      <c r="GN3020" s="69"/>
      <c r="GO3020" s="69"/>
      <c r="GP3020" s="69"/>
      <c r="GQ3020" s="69"/>
      <c r="GR3020" s="69"/>
      <c r="GS3020" s="69"/>
      <c r="GT3020" s="69"/>
      <c r="GU3020" s="69"/>
      <c r="GV3020" s="69"/>
      <c r="GW3020" s="69"/>
      <c r="GX3020" s="69"/>
      <c r="GY3020" s="69"/>
      <c r="GZ3020" s="69"/>
      <c r="HA3020" s="69"/>
      <c r="HB3020" s="69"/>
      <c r="HC3020" s="69"/>
      <c r="HD3020" s="69"/>
      <c r="HE3020" s="69"/>
      <c r="HF3020" s="69"/>
      <c r="HG3020" s="69"/>
      <c r="HH3020" s="69"/>
      <c r="HI3020" s="69"/>
      <c r="HJ3020" s="69"/>
      <c r="HK3020" s="69"/>
      <c r="HL3020" s="69"/>
      <c r="HM3020" s="69"/>
      <c r="HN3020" s="69"/>
      <c r="HO3020" s="69"/>
      <c r="HP3020" s="69"/>
      <c r="HQ3020" s="69"/>
      <c r="HR3020" s="69"/>
      <c r="HS3020" s="69"/>
      <c r="HT3020" s="69"/>
      <c r="HU3020" s="69"/>
      <c r="HV3020" s="69"/>
      <c r="HW3020" s="69"/>
      <c r="HX3020" s="69"/>
      <c r="HY3020" s="69"/>
      <c r="HZ3020" s="69"/>
      <c r="IA3020" s="69"/>
      <c r="IB3020" s="69"/>
      <c r="IC3020" s="69"/>
      <c r="ID3020" s="69"/>
      <c r="IE3020" s="69"/>
      <c r="IF3020" s="69"/>
      <c r="IG3020" s="69"/>
      <c r="IH3020" s="69"/>
      <c r="II3020" s="69"/>
      <c r="IJ3020" s="69"/>
      <c r="IK3020" s="69"/>
      <c r="IL3020" s="69"/>
      <c r="IM3020" s="69"/>
      <c r="IN3020" s="69"/>
    </row>
    <row r="3021" spans="1:248" s="70" customFormat="1" ht="15" customHeight="1" x14ac:dyDescent="0.2">
      <c r="A3021" s="137" t="s">
        <v>2006</v>
      </c>
      <c r="B3021" s="196">
        <v>52688</v>
      </c>
      <c r="C3021" s="96" t="s">
        <v>2007</v>
      </c>
      <c r="D3021" s="318">
        <v>100000</v>
      </c>
      <c r="E3021" s="69"/>
      <c r="F3021" s="69"/>
      <c r="G3021" s="69"/>
      <c r="H3021" s="69"/>
      <c r="I3021" s="69"/>
      <c r="J3021" s="69"/>
      <c r="N3021" s="69"/>
      <c r="O3021" s="69"/>
      <c r="P3021" s="69"/>
      <c r="Q3021" s="69"/>
      <c r="R3021" s="69"/>
      <c r="S3021" s="69"/>
      <c r="T3021" s="69"/>
      <c r="U3021" s="69"/>
      <c r="V3021" s="69"/>
      <c r="W3021" s="69"/>
      <c r="X3021" s="69"/>
      <c r="Y3021" s="69"/>
      <c r="Z3021" s="69"/>
      <c r="AA3021" s="69"/>
      <c r="AB3021" s="69"/>
      <c r="AC3021" s="69"/>
      <c r="AD3021" s="69"/>
      <c r="AE3021" s="69"/>
      <c r="AF3021" s="69"/>
      <c r="AG3021" s="69"/>
      <c r="AH3021" s="69"/>
      <c r="AI3021" s="69"/>
      <c r="AJ3021" s="69"/>
      <c r="AK3021" s="69"/>
      <c r="AL3021" s="69"/>
      <c r="AM3021" s="69"/>
      <c r="AN3021" s="69"/>
      <c r="AO3021" s="69"/>
      <c r="AP3021" s="69"/>
      <c r="AQ3021" s="69"/>
      <c r="AR3021" s="69"/>
      <c r="AS3021" s="69"/>
      <c r="AT3021" s="69"/>
      <c r="AU3021" s="69"/>
      <c r="AV3021" s="69"/>
      <c r="AW3021" s="69"/>
      <c r="AX3021" s="69"/>
      <c r="AY3021" s="69"/>
      <c r="AZ3021" s="69"/>
      <c r="BA3021" s="69"/>
      <c r="BB3021" s="69"/>
      <c r="BC3021" s="69"/>
      <c r="BD3021" s="69"/>
      <c r="BE3021" s="69"/>
      <c r="BF3021" s="69"/>
      <c r="BG3021" s="69"/>
      <c r="BH3021" s="69"/>
      <c r="BI3021" s="69"/>
      <c r="BJ3021" s="69"/>
      <c r="BK3021" s="69"/>
      <c r="BL3021" s="69"/>
      <c r="BM3021" s="69"/>
      <c r="BN3021" s="69"/>
      <c r="BO3021" s="69"/>
      <c r="BP3021" s="69"/>
      <c r="BQ3021" s="69"/>
      <c r="BR3021" s="69"/>
      <c r="BS3021" s="69"/>
      <c r="BT3021" s="69"/>
      <c r="BU3021" s="69"/>
      <c r="BV3021" s="69"/>
      <c r="BW3021" s="69"/>
      <c r="BX3021" s="69"/>
      <c r="BY3021" s="69"/>
      <c r="BZ3021" s="69"/>
      <c r="CA3021" s="69"/>
      <c r="CB3021" s="69"/>
      <c r="CC3021" s="69"/>
      <c r="CD3021" s="69"/>
      <c r="CE3021" s="69"/>
      <c r="CF3021" s="69"/>
      <c r="CG3021" s="69"/>
      <c r="CH3021" s="69"/>
      <c r="CI3021" s="69"/>
      <c r="CJ3021" s="69"/>
      <c r="CK3021" s="69"/>
      <c r="CL3021" s="69"/>
      <c r="CM3021" s="69"/>
      <c r="CN3021" s="69"/>
      <c r="CO3021" s="69"/>
      <c r="CP3021" s="69"/>
      <c r="CQ3021" s="69"/>
      <c r="CR3021" s="69"/>
      <c r="CS3021" s="69"/>
      <c r="CT3021" s="69"/>
      <c r="CU3021" s="69"/>
      <c r="CV3021" s="69"/>
      <c r="CW3021" s="69"/>
      <c r="CX3021" s="69"/>
      <c r="CY3021" s="69"/>
      <c r="CZ3021" s="69"/>
      <c r="DA3021" s="69"/>
      <c r="DB3021" s="69"/>
      <c r="DC3021" s="69"/>
      <c r="DD3021" s="69"/>
      <c r="DE3021" s="69"/>
      <c r="DF3021" s="69"/>
      <c r="DG3021" s="69"/>
      <c r="DH3021" s="69"/>
      <c r="DI3021" s="69"/>
      <c r="DJ3021" s="69"/>
      <c r="DK3021" s="69"/>
      <c r="DL3021" s="69"/>
      <c r="DM3021" s="69"/>
      <c r="DN3021" s="69"/>
      <c r="DO3021" s="69"/>
      <c r="DP3021" s="69"/>
      <c r="DQ3021" s="69"/>
      <c r="DR3021" s="69"/>
      <c r="DS3021" s="69"/>
      <c r="DT3021" s="69"/>
      <c r="DU3021" s="69"/>
      <c r="DV3021" s="69"/>
      <c r="DW3021" s="69"/>
      <c r="DX3021" s="69"/>
      <c r="DY3021" s="69"/>
      <c r="DZ3021" s="69"/>
      <c r="EA3021" s="69"/>
      <c r="EB3021" s="69"/>
      <c r="EC3021" s="69"/>
      <c r="ED3021" s="69"/>
      <c r="EE3021" s="69"/>
      <c r="EF3021" s="69"/>
      <c r="EG3021" s="69"/>
      <c r="EH3021" s="69"/>
      <c r="EI3021" s="69"/>
      <c r="EJ3021" s="69"/>
      <c r="EK3021" s="69"/>
      <c r="EL3021" s="69"/>
      <c r="EM3021" s="69"/>
      <c r="EN3021" s="69"/>
      <c r="EO3021" s="69"/>
      <c r="EP3021" s="69"/>
      <c r="EQ3021" s="69"/>
      <c r="ER3021" s="69"/>
      <c r="ES3021" s="69"/>
      <c r="ET3021" s="69"/>
      <c r="EU3021" s="69"/>
      <c r="EV3021" s="69"/>
      <c r="EW3021" s="69"/>
      <c r="EX3021" s="69"/>
      <c r="EY3021" s="69"/>
      <c r="EZ3021" s="69"/>
      <c r="FA3021" s="69"/>
      <c r="FB3021" s="69"/>
      <c r="FC3021" s="69"/>
      <c r="FD3021" s="69"/>
      <c r="FE3021" s="69"/>
      <c r="FF3021" s="69"/>
      <c r="FG3021" s="69"/>
      <c r="FH3021" s="69"/>
      <c r="FI3021" s="69"/>
      <c r="FJ3021" s="69"/>
      <c r="FK3021" s="69"/>
      <c r="FL3021" s="69"/>
      <c r="FM3021" s="69"/>
      <c r="FN3021" s="69"/>
      <c r="FO3021" s="69"/>
      <c r="FP3021" s="69"/>
      <c r="FQ3021" s="69"/>
      <c r="FR3021" s="69"/>
      <c r="FS3021" s="69"/>
      <c r="FT3021" s="69"/>
      <c r="FU3021" s="69"/>
      <c r="FV3021" s="69"/>
      <c r="FW3021" s="69"/>
      <c r="FX3021" s="69"/>
      <c r="FY3021" s="69"/>
      <c r="FZ3021" s="69"/>
      <c r="GA3021" s="69"/>
      <c r="GB3021" s="69"/>
      <c r="GC3021" s="69"/>
      <c r="GD3021" s="69"/>
      <c r="GE3021" s="69"/>
      <c r="GF3021" s="69"/>
      <c r="GG3021" s="69"/>
      <c r="GH3021" s="69"/>
      <c r="GI3021" s="69"/>
      <c r="GJ3021" s="69"/>
      <c r="GK3021" s="69"/>
      <c r="GL3021" s="69"/>
      <c r="GM3021" s="69"/>
      <c r="GN3021" s="69"/>
      <c r="GO3021" s="69"/>
      <c r="GP3021" s="69"/>
      <c r="GQ3021" s="69"/>
      <c r="GR3021" s="69"/>
      <c r="GS3021" s="69"/>
      <c r="GT3021" s="69"/>
      <c r="GU3021" s="69"/>
      <c r="GV3021" s="69"/>
      <c r="GW3021" s="69"/>
      <c r="GX3021" s="69"/>
      <c r="GY3021" s="69"/>
      <c r="GZ3021" s="69"/>
      <c r="HA3021" s="69"/>
      <c r="HB3021" s="69"/>
      <c r="HC3021" s="69"/>
      <c r="HD3021" s="69"/>
      <c r="HE3021" s="69"/>
      <c r="HF3021" s="69"/>
      <c r="HG3021" s="69"/>
      <c r="HH3021" s="69"/>
      <c r="HI3021" s="69"/>
      <c r="HJ3021" s="69"/>
      <c r="HK3021" s="69"/>
      <c r="HL3021" s="69"/>
      <c r="HM3021" s="69"/>
      <c r="HN3021" s="69"/>
      <c r="HO3021" s="69"/>
      <c r="HP3021" s="69"/>
      <c r="HQ3021" s="69"/>
      <c r="HR3021" s="69"/>
      <c r="HS3021" s="69"/>
      <c r="HT3021" s="69"/>
      <c r="HU3021" s="69"/>
      <c r="HV3021" s="69"/>
      <c r="HW3021" s="69"/>
      <c r="HX3021" s="69"/>
      <c r="HY3021" s="69"/>
      <c r="HZ3021" s="69"/>
      <c r="IA3021" s="69"/>
      <c r="IB3021" s="69"/>
      <c r="IC3021" s="69"/>
      <c r="ID3021" s="69"/>
      <c r="IE3021" s="69"/>
      <c r="IF3021" s="69"/>
      <c r="IG3021" s="69"/>
      <c r="IH3021" s="69"/>
      <c r="II3021" s="69"/>
      <c r="IJ3021" s="69"/>
      <c r="IK3021" s="69"/>
      <c r="IL3021" s="69"/>
      <c r="IM3021" s="69"/>
      <c r="IN3021" s="69"/>
    </row>
    <row r="3022" spans="1:248" s="70" customFormat="1" ht="32.1" customHeight="1" x14ac:dyDescent="0.2">
      <c r="A3022" s="137" t="s">
        <v>2008</v>
      </c>
      <c r="B3022" s="196">
        <v>52689</v>
      </c>
      <c r="C3022" s="96" t="s">
        <v>2009</v>
      </c>
      <c r="D3022" s="318">
        <v>15000</v>
      </c>
      <c r="E3022" s="69"/>
      <c r="F3022" s="69"/>
      <c r="G3022" s="69"/>
      <c r="H3022" s="69"/>
      <c r="I3022" s="69"/>
      <c r="J3022" s="69"/>
      <c r="N3022" s="69"/>
      <c r="O3022" s="69"/>
      <c r="P3022" s="69"/>
      <c r="Q3022" s="69"/>
      <c r="R3022" s="69"/>
      <c r="S3022" s="69"/>
      <c r="T3022" s="69"/>
      <c r="U3022" s="69"/>
      <c r="V3022" s="69"/>
      <c r="W3022" s="69"/>
      <c r="X3022" s="69"/>
      <c r="Y3022" s="69"/>
      <c r="Z3022" s="69"/>
      <c r="AA3022" s="69"/>
      <c r="AB3022" s="69"/>
      <c r="AC3022" s="69"/>
      <c r="AD3022" s="69"/>
      <c r="AE3022" s="69"/>
      <c r="AF3022" s="69"/>
      <c r="AG3022" s="69"/>
      <c r="AH3022" s="69"/>
      <c r="AI3022" s="69"/>
      <c r="AJ3022" s="69"/>
      <c r="AK3022" s="69"/>
      <c r="AL3022" s="69"/>
      <c r="AM3022" s="69"/>
      <c r="AN3022" s="69"/>
      <c r="AO3022" s="69"/>
      <c r="AP3022" s="69"/>
      <c r="AQ3022" s="69"/>
      <c r="AR3022" s="69"/>
      <c r="AS3022" s="69"/>
      <c r="AT3022" s="69"/>
      <c r="AU3022" s="69"/>
      <c r="AV3022" s="69"/>
      <c r="AW3022" s="69"/>
      <c r="AX3022" s="69"/>
      <c r="AY3022" s="69"/>
      <c r="AZ3022" s="69"/>
      <c r="BA3022" s="69"/>
      <c r="BB3022" s="69"/>
      <c r="BC3022" s="69"/>
      <c r="BD3022" s="69"/>
      <c r="BE3022" s="69"/>
      <c r="BF3022" s="69"/>
      <c r="BG3022" s="69"/>
      <c r="BH3022" s="69"/>
      <c r="BI3022" s="69"/>
      <c r="BJ3022" s="69"/>
      <c r="BK3022" s="69"/>
      <c r="BL3022" s="69"/>
      <c r="BM3022" s="69"/>
      <c r="BN3022" s="69"/>
      <c r="BO3022" s="69"/>
      <c r="BP3022" s="69"/>
      <c r="BQ3022" s="69"/>
      <c r="BR3022" s="69"/>
      <c r="BS3022" s="69"/>
      <c r="BT3022" s="69"/>
      <c r="BU3022" s="69"/>
      <c r="BV3022" s="69"/>
      <c r="BW3022" s="69"/>
      <c r="BX3022" s="69"/>
      <c r="BY3022" s="69"/>
      <c r="BZ3022" s="69"/>
      <c r="CA3022" s="69"/>
      <c r="CB3022" s="69"/>
      <c r="CC3022" s="69"/>
      <c r="CD3022" s="69"/>
      <c r="CE3022" s="69"/>
      <c r="CF3022" s="69"/>
      <c r="CG3022" s="69"/>
      <c r="CH3022" s="69"/>
      <c r="CI3022" s="69"/>
      <c r="CJ3022" s="69"/>
      <c r="CK3022" s="69"/>
      <c r="CL3022" s="69"/>
      <c r="CM3022" s="69"/>
      <c r="CN3022" s="69"/>
      <c r="CO3022" s="69"/>
      <c r="CP3022" s="69"/>
      <c r="CQ3022" s="69"/>
      <c r="CR3022" s="69"/>
      <c r="CS3022" s="69"/>
      <c r="CT3022" s="69"/>
      <c r="CU3022" s="69"/>
      <c r="CV3022" s="69"/>
      <c r="CW3022" s="69"/>
      <c r="CX3022" s="69"/>
      <c r="CY3022" s="69"/>
      <c r="CZ3022" s="69"/>
      <c r="DA3022" s="69"/>
      <c r="DB3022" s="69"/>
      <c r="DC3022" s="69"/>
      <c r="DD3022" s="69"/>
      <c r="DE3022" s="69"/>
      <c r="DF3022" s="69"/>
      <c r="DG3022" s="69"/>
      <c r="DH3022" s="69"/>
      <c r="DI3022" s="69"/>
      <c r="DJ3022" s="69"/>
      <c r="DK3022" s="69"/>
      <c r="DL3022" s="69"/>
      <c r="DM3022" s="69"/>
      <c r="DN3022" s="69"/>
      <c r="DO3022" s="69"/>
      <c r="DP3022" s="69"/>
      <c r="DQ3022" s="69"/>
      <c r="DR3022" s="69"/>
      <c r="DS3022" s="69"/>
      <c r="DT3022" s="69"/>
      <c r="DU3022" s="69"/>
      <c r="DV3022" s="69"/>
      <c r="DW3022" s="69"/>
      <c r="DX3022" s="69"/>
      <c r="DY3022" s="69"/>
      <c r="DZ3022" s="69"/>
      <c r="EA3022" s="69"/>
      <c r="EB3022" s="69"/>
      <c r="EC3022" s="69"/>
      <c r="ED3022" s="69"/>
      <c r="EE3022" s="69"/>
      <c r="EF3022" s="69"/>
      <c r="EG3022" s="69"/>
      <c r="EH3022" s="69"/>
      <c r="EI3022" s="69"/>
      <c r="EJ3022" s="69"/>
      <c r="EK3022" s="69"/>
      <c r="EL3022" s="69"/>
      <c r="EM3022" s="69"/>
      <c r="EN3022" s="69"/>
      <c r="EO3022" s="69"/>
      <c r="EP3022" s="69"/>
      <c r="EQ3022" s="69"/>
      <c r="ER3022" s="69"/>
      <c r="ES3022" s="69"/>
      <c r="ET3022" s="69"/>
      <c r="EU3022" s="69"/>
      <c r="EV3022" s="69"/>
      <c r="EW3022" s="69"/>
      <c r="EX3022" s="69"/>
      <c r="EY3022" s="69"/>
      <c r="EZ3022" s="69"/>
      <c r="FA3022" s="69"/>
      <c r="FB3022" s="69"/>
      <c r="FC3022" s="69"/>
      <c r="FD3022" s="69"/>
      <c r="FE3022" s="69"/>
      <c r="FF3022" s="69"/>
      <c r="FG3022" s="69"/>
      <c r="FH3022" s="69"/>
      <c r="FI3022" s="69"/>
      <c r="FJ3022" s="69"/>
      <c r="FK3022" s="69"/>
      <c r="FL3022" s="69"/>
      <c r="FM3022" s="69"/>
      <c r="FN3022" s="69"/>
      <c r="FO3022" s="69"/>
      <c r="FP3022" s="69"/>
      <c r="FQ3022" s="69"/>
      <c r="FR3022" s="69"/>
      <c r="FS3022" s="69"/>
      <c r="FT3022" s="69"/>
      <c r="FU3022" s="69"/>
      <c r="FV3022" s="69"/>
      <c r="FW3022" s="69"/>
      <c r="FX3022" s="69"/>
      <c r="FY3022" s="69"/>
      <c r="FZ3022" s="69"/>
      <c r="GA3022" s="69"/>
      <c r="GB3022" s="69"/>
      <c r="GC3022" s="69"/>
      <c r="GD3022" s="69"/>
      <c r="GE3022" s="69"/>
      <c r="GF3022" s="69"/>
      <c r="GG3022" s="69"/>
      <c r="GH3022" s="69"/>
      <c r="GI3022" s="69"/>
      <c r="GJ3022" s="69"/>
      <c r="GK3022" s="69"/>
      <c r="GL3022" s="69"/>
      <c r="GM3022" s="69"/>
      <c r="GN3022" s="69"/>
      <c r="GO3022" s="69"/>
      <c r="GP3022" s="69"/>
      <c r="GQ3022" s="69"/>
      <c r="GR3022" s="69"/>
      <c r="GS3022" s="69"/>
      <c r="GT3022" s="69"/>
      <c r="GU3022" s="69"/>
      <c r="GV3022" s="69"/>
      <c r="GW3022" s="69"/>
      <c r="GX3022" s="69"/>
      <c r="GY3022" s="69"/>
      <c r="GZ3022" s="69"/>
      <c r="HA3022" s="69"/>
      <c r="HB3022" s="69"/>
      <c r="HC3022" s="69"/>
      <c r="HD3022" s="69"/>
      <c r="HE3022" s="69"/>
      <c r="HF3022" s="69"/>
      <c r="HG3022" s="69"/>
      <c r="HH3022" s="69"/>
      <c r="HI3022" s="69"/>
      <c r="HJ3022" s="69"/>
      <c r="HK3022" s="69"/>
      <c r="HL3022" s="69"/>
      <c r="HM3022" s="69"/>
      <c r="HN3022" s="69"/>
      <c r="HO3022" s="69"/>
      <c r="HP3022" s="69"/>
      <c r="HQ3022" s="69"/>
      <c r="HR3022" s="69"/>
      <c r="HS3022" s="69"/>
      <c r="HT3022" s="69"/>
      <c r="HU3022" s="69"/>
      <c r="HV3022" s="69"/>
      <c r="HW3022" s="69"/>
      <c r="HX3022" s="69"/>
      <c r="HY3022" s="69"/>
      <c r="HZ3022" s="69"/>
      <c r="IA3022" s="69"/>
      <c r="IB3022" s="69"/>
      <c r="IC3022" s="69"/>
      <c r="ID3022" s="69"/>
      <c r="IE3022" s="69"/>
      <c r="IF3022" s="69"/>
      <c r="IG3022" s="69"/>
      <c r="IH3022" s="69"/>
      <c r="II3022" s="69"/>
      <c r="IJ3022" s="69"/>
      <c r="IK3022" s="69"/>
      <c r="IL3022" s="69"/>
      <c r="IM3022" s="69"/>
      <c r="IN3022" s="69"/>
    </row>
    <row r="3023" spans="1:248" s="70" customFormat="1" ht="32.1" customHeight="1" x14ac:dyDescent="0.2">
      <c r="A3023" s="137" t="s">
        <v>2010</v>
      </c>
      <c r="B3023" s="196">
        <v>52690</v>
      </c>
      <c r="C3023" s="96" t="s">
        <v>2011</v>
      </c>
      <c r="D3023" s="318">
        <v>33000</v>
      </c>
      <c r="E3023" s="69"/>
      <c r="F3023" s="69"/>
      <c r="G3023" s="69"/>
      <c r="H3023" s="69"/>
      <c r="I3023" s="69"/>
      <c r="J3023" s="69"/>
      <c r="N3023" s="69"/>
      <c r="O3023" s="69"/>
      <c r="P3023" s="69"/>
      <c r="Q3023" s="69"/>
      <c r="R3023" s="69"/>
      <c r="S3023" s="69"/>
      <c r="T3023" s="69"/>
      <c r="U3023" s="69"/>
      <c r="V3023" s="69"/>
      <c r="W3023" s="69"/>
      <c r="X3023" s="69"/>
      <c r="Y3023" s="69"/>
      <c r="Z3023" s="69"/>
      <c r="AA3023" s="69"/>
      <c r="AB3023" s="69"/>
      <c r="AC3023" s="69"/>
      <c r="AD3023" s="69"/>
      <c r="AE3023" s="69"/>
      <c r="AF3023" s="69"/>
      <c r="AG3023" s="69"/>
      <c r="AH3023" s="69"/>
      <c r="AI3023" s="69"/>
      <c r="AJ3023" s="69"/>
      <c r="AK3023" s="69"/>
      <c r="AL3023" s="69"/>
      <c r="AM3023" s="69"/>
      <c r="AN3023" s="69"/>
      <c r="AO3023" s="69"/>
      <c r="AP3023" s="69"/>
      <c r="AQ3023" s="69"/>
      <c r="AR3023" s="69"/>
      <c r="AS3023" s="69"/>
      <c r="AT3023" s="69"/>
      <c r="AU3023" s="69"/>
      <c r="AV3023" s="69"/>
      <c r="AW3023" s="69"/>
      <c r="AX3023" s="69"/>
      <c r="AY3023" s="69"/>
      <c r="AZ3023" s="69"/>
      <c r="BA3023" s="69"/>
      <c r="BB3023" s="69"/>
      <c r="BC3023" s="69"/>
      <c r="BD3023" s="69"/>
      <c r="BE3023" s="69"/>
      <c r="BF3023" s="69"/>
      <c r="BG3023" s="69"/>
      <c r="BH3023" s="69"/>
      <c r="BI3023" s="69"/>
      <c r="BJ3023" s="69"/>
      <c r="BK3023" s="69"/>
      <c r="BL3023" s="69"/>
      <c r="BM3023" s="69"/>
      <c r="BN3023" s="69"/>
      <c r="BO3023" s="69"/>
      <c r="BP3023" s="69"/>
      <c r="BQ3023" s="69"/>
      <c r="BR3023" s="69"/>
      <c r="BS3023" s="69"/>
      <c r="BT3023" s="69"/>
      <c r="BU3023" s="69"/>
      <c r="BV3023" s="69"/>
      <c r="BW3023" s="69"/>
      <c r="BX3023" s="69"/>
      <c r="BY3023" s="69"/>
      <c r="BZ3023" s="69"/>
      <c r="CA3023" s="69"/>
      <c r="CB3023" s="69"/>
      <c r="CC3023" s="69"/>
      <c r="CD3023" s="69"/>
      <c r="CE3023" s="69"/>
      <c r="CF3023" s="69"/>
      <c r="CG3023" s="69"/>
      <c r="CH3023" s="69"/>
      <c r="CI3023" s="69"/>
      <c r="CJ3023" s="69"/>
      <c r="CK3023" s="69"/>
      <c r="CL3023" s="69"/>
      <c r="CM3023" s="69"/>
      <c r="CN3023" s="69"/>
      <c r="CO3023" s="69"/>
      <c r="CP3023" s="69"/>
      <c r="CQ3023" s="69"/>
      <c r="CR3023" s="69"/>
      <c r="CS3023" s="69"/>
      <c r="CT3023" s="69"/>
      <c r="CU3023" s="69"/>
      <c r="CV3023" s="69"/>
      <c r="CW3023" s="69"/>
      <c r="CX3023" s="69"/>
      <c r="CY3023" s="69"/>
      <c r="CZ3023" s="69"/>
      <c r="DA3023" s="69"/>
      <c r="DB3023" s="69"/>
      <c r="DC3023" s="69"/>
      <c r="DD3023" s="69"/>
      <c r="DE3023" s="69"/>
      <c r="DF3023" s="69"/>
      <c r="DG3023" s="69"/>
      <c r="DH3023" s="69"/>
      <c r="DI3023" s="69"/>
      <c r="DJ3023" s="69"/>
      <c r="DK3023" s="69"/>
      <c r="DL3023" s="69"/>
      <c r="DM3023" s="69"/>
      <c r="DN3023" s="69"/>
      <c r="DO3023" s="69"/>
      <c r="DP3023" s="69"/>
      <c r="DQ3023" s="69"/>
      <c r="DR3023" s="69"/>
      <c r="DS3023" s="69"/>
      <c r="DT3023" s="69"/>
      <c r="DU3023" s="69"/>
      <c r="DV3023" s="69"/>
      <c r="DW3023" s="69"/>
      <c r="DX3023" s="69"/>
      <c r="DY3023" s="69"/>
      <c r="DZ3023" s="69"/>
      <c r="EA3023" s="69"/>
      <c r="EB3023" s="69"/>
      <c r="EC3023" s="69"/>
      <c r="ED3023" s="69"/>
      <c r="EE3023" s="69"/>
      <c r="EF3023" s="69"/>
      <c r="EG3023" s="69"/>
      <c r="EH3023" s="69"/>
      <c r="EI3023" s="69"/>
      <c r="EJ3023" s="69"/>
      <c r="EK3023" s="69"/>
      <c r="EL3023" s="69"/>
      <c r="EM3023" s="69"/>
      <c r="EN3023" s="69"/>
      <c r="EO3023" s="69"/>
      <c r="EP3023" s="69"/>
      <c r="EQ3023" s="69"/>
      <c r="ER3023" s="69"/>
      <c r="ES3023" s="69"/>
      <c r="ET3023" s="69"/>
      <c r="EU3023" s="69"/>
      <c r="EV3023" s="69"/>
      <c r="EW3023" s="69"/>
      <c r="EX3023" s="69"/>
      <c r="EY3023" s="69"/>
      <c r="EZ3023" s="69"/>
      <c r="FA3023" s="69"/>
      <c r="FB3023" s="69"/>
      <c r="FC3023" s="69"/>
      <c r="FD3023" s="69"/>
      <c r="FE3023" s="69"/>
      <c r="FF3023" s="69"/>
      <c r="FG3023" s="69"/>
      <c r="FH3023" s="69"/>
      <c r="FI3023" s="69"/>
      <c r="FJ3023" s="69"/>
      <c r="FK3023" s="69"/>
      <c r="FL3023" s="69"/>
      <c r="FM3023" s="69"/>
      <c r="FN3023" s="69"/>
      <c r="FO3023" s="69"/>
      <c r="FP3023" s="69"/>
      <c r="FQ3023" s="69"/>
      <c r="FR3023" s="69"/>
      <c r="FS3023" s="69"/>
      <c r="FT3023" s="69"/>
      <c r="FU3023" s="69"/>
      <c r="FV3023" s="69"/>
      <c r="FW3023" s="69"/>
      <c r="FX3023" s="69"/>
      <c r="FY3023" s="69"/>
      <c r="FZ3023" s="69"/>
      <c r="GA3023" s="69"/>
      <c r="GB3023" s="69"/>
      <c r="GC3023" s="69"/>
      <c r="GD3023" s="69"/>
      <c r="GE3023" s="69"/>
      <c r="GF3023" s="69"/>
      <c r="GG3023" s="69"/>
      <c r="GH3023" s="69"/>
      <c r="GI3023" s="69"/>
      <c r="GJ3023" s="69"/>
      <c r="GK3023" s="69"/>
      <c r="GL3023" s="69"/>
      <c r="GM3023" s="69"/>
      <c r="GN3023" s="69"/>
      <c r="GO3023" s="69"/>
      <c r="GP3023" s="69"/>
      <c r="GQ3023" s="69"/>
      <c r="GR3023" s="69"/>
      <c r="GS3023" s="69"/>
      <c r="GT3023" s="69"/>
      <c r="GU3023" s="69"/>
      <c r="GV3023" s="69"/>
      <c r="GW3023" s="69"/>
      <c r="GX3023" s="69"/>
      <c r="GY3023" s="69"/>
      <c r="GZ3023" s="69"/>
      <c r="HA3023" s="69"/>
      <c r="HB3023" s="69"/>
      <c r="HC3023" s="69"/>
      <c r="HD3023" s="69"/>
      <c r="HE3023" s="69"/>
      <c r="HF3023" s="69"/>
      <c r="HG3023" s="69"/>
      <c r="HH3023" s="69"/>
      <c r="HI3023" s="69"/>
      <c r="HJ3023" s="69"/>
      <c r="HK3023" s="69"/>
      <c r="HL3023" s="69"/>
      <c r="HM3023" s="69"/>
      <c r="HN3023" s="69"/>
      <c r="HO3023" s="69"/>
      <c r="HP3023" s="69"/>
      <c r="HQ3023" s="69"/>
      <c r="HR3023" s="69"/>
      <c r="HS3023" s="69"/>
      <c r="HT3023" s="69"/>
      <c r="HU3023" s="69"/>
      <c r="HV3023" s="69"/>
      <c r="HW3023" s="69"/>
      <c r="HX3023" s="69"/>
      <c r="HY3023" s="69"/>
      <c r="HZ3023" s="69"/>
      <c r="IA3023" s="69"/>
      <c r="IB3023" s="69"/>
      <c r="IC3023" s="69"/>
      <c r="ID3023" s="69"/>
      <c r="IE3023" s="69"/>
      <c r="IF3023" s="69"/>
      <c r="IG3023" s="69"/>
      <c r="IH3023" s="69"/>
      <c r="II3023" s="69"/>
      <c r="IJ3023" s="69"/>
      <c r="IK3023" s="69"/>
      <c r="IL3023" s="69"/>
      <c r="IM3023" s="69"/>
      <c r="IN3023" s="69"/>
    </row>
    <row r="3024" spans="1:248" s="70" customFormat="1" ht="15.95" customHeight="1" x14ac:dyDescent="0.2">
      <c r="A3024" s="137" t="s">
        <v>2012</v>
      </c>
      <c r="B3024" s="196">
        <v>52691</v>
      </c>
      <c r="C3024" s="96" t="s">
        <v>1448</v>
      </c>
      <c r="D3024" s="318">
        <v>35000</v>
      </c>
      <c r="E3024" s="69"/>
      <c r="F3024" s="69"/>
      <c r="G3024" s="69"/>
      <c r="H3024" s="69"/>
      <c r="I3024" s="69"/>
      <c r="J3024" s="69"/>
      <c r="N3024" s="69"/>
      <c r="O3024" s="69"/>
      <c r="P3024" s="69"/>
      <c r="Q3024" s="69"/>
      <c r="R3024" s="69"/>
      <c r="S3024" s="69"/>
      <c r="T3024" s="69"/>
      <c r="U3024" s="69"/>
      <c r="V3024" s="69"/>
      <c r="W3024" s="69"/>
      <c r="X3024" s="69"/>
      <c r="Y3024" s="69"/>
      <c r="Z3024" s="69"/>
      <c r="AA3024" s="69"/>
      <c r="AB3024" s="69"/>
      <c r="AC3024" s="69"/>
      <c r="AD3024" s="69"/>
      <c r="AE3024" s="69"/>
      <c r="AF3024" s="69"/>
      <c r="AG3024" s="69"/>
      <c r="AH3024" s="69"/>
      <c r="AI3024" s="69"/>
      <c r="AJ3024" s="69"/>
      <c r="AK3024" s="69"/>
      <c r="AL3024" s="69"/>
      <c r="AM3024" s="69"/>
      <c r="AN3024" s="69"/>
      <c r="AO3024" s="69"/>
      <c r="AP3024" s="69"/>
      <c r="AQ3024" s="69"/>
      <c r="AR3024" s="69"/>
      <c r="AS3024" s="69"/>
      <c r="AT3024" s="69"/>
      <c r="AU3024" s="69"/>
      <c r="AV3024" s="69"/>
      <c r="AW3024" s="69"/>
      <c r="AX3024" s="69"/>
      <c r="AY3024" s="69"/>
      <c r="AZ3024" s="69"/>
      <c r="BA3024" s="69"/>
      <c r="BB3024" s="69"/>
      <c r="BC3024" s="69"/>
      <c r="BD3024" s="69"/>
      <c r="BE3024" s="69"/>
      <c r="BF3024" s="69"/>
      <c r="BG3024" s="69"/>
      <c r="BH3024" s="69"/>
      <c r="BI3024" s="69"/>
      <c r="BJ3024" s="69"/>
      <c r="BK3024" s="69"/>
      <c r="BL3024" s="69"/>
      <c r="BM3024" s="69"/>
      <c r="BN3024" s="69"/>
      <c r="BO3024" s="69"/>
      <c r="BP3024" s="69"/>
      <c r="BQ3024" s="69"/>
      <c r="BR3024" s="69"/>
      <c r="BS3024" s="69"/>
      <c r="BT3024" s="69"/>
      <c r="BU3024" s="69"/>
      <c r="BV3024" s="69"/>
      <c r="BW3024" s="69"/>
      <c r="BX3024" s="69"/>
      <c r="BY3024" s="69"/>
      <c r="BZ3024" s="69"/>
      <c r="CA3024" s="69"/>
      <c r="CB3024" s="69"/>
      <c r="CC3024" s="69"/>
      <c r="CD3024" s="69"/>
      <c r="CE3024" s="69"/>
      <c r="CF3024" s="69"/>
      <c r="CG3024" s="69"/>
      <c r="CH3024" s="69"/>
      <c r="CI3024" s="69"/>
      <c r="CJ3024" s="69"/>
      <c r="CK3024" s="69"/>
      <c r="CL3024" s="69"/>
      <c r="CM3024" s="69"/>
      <c r="CN3024" s="69"/>
      <c r="CO3024" s="69"/>
      <c r="CP3024" s="69"/>
      <c r="CQ3024" s="69"/>
      <c r="CR3024" s="69"/>
      <c r="CS3024" s="69"/>
      <c r="CT3024" s="69"/>
      <c r="CU3024" s="69"/>
      <c r="CV3024" s="69"/>
      <c r="CW3024" s="69"/>
      <c r="CX3024" s="69"/>
      <c r="CY3024" s="69"/>
      <c r="CZ3024" s="69"/>
      <c r="DA3024" s="69"/>
      <c r="DB3024" s="69"/>
      <c r="DC3024" s="69"/>
      <c r="DD3024" s="69"/>
      <c r="DE3024" s="69"/>
      <c r="DF3024" s="69"/>
      <c r="DG3024" s="69"/>
      <c r="DH3024" s="69"/>
      <c r="DI3024" s="69"/>
      <c r="DJ3024" s="69"/>
      <c r="DK3024" s="69"/>
      <c r="DL3024" s="69"/>
      <c r="DM3024" s="69"/>
      <c r="DN3024" s="69"/>
      <c r="DO3024" s="69"/>
      <c r="DP3024" s="69"/>
      <c r="DQ3024" s="69"/>
      <c r="DR3024" s="69"/>
      <c r="DS3024" s="69"/>
      <c r="DT3024" s="69"/>
      <c r="DU3024" s="69"/>
      <c r="DV3024" s="69"/>
      <c r="DW3024" s="69"/>
      <c r="DX3024" s="69"/>
      <c r="DY3024" s="69"/>
      <c r="DZ3024" s="69"/>
      <c r="EA3024" s="69"/>
      <c r="EB3024" s="69"/>
      <c r="EC3024" s="69"/>
      <c r="ED3024" s="69"/>
      <c r="EE3024" s="69"/>
      <c r="EF3024" s="69"/>
      <c r="EG3024" s="69"/>
      <c r="EH3024" s="69"/>
      <c r="EI3024" s="69"/>
      <c r="EJ3024" s="69"/>
      <c r="EK3024" s="69"/>
      <c r="EL3024" s="69"/>
      <c r="EM3024" s="69"/>
      <c r="EN3024" s="69"/>
      <c r="EO3024" s="69"/>
      <c r="EP3024" s="69"/>
      <c r="EQ3024" s="69"/>
      <c r="ER3024" s="69"/>
      <c r="ES3024" s="69"/>
      <c r="ET3024" s="69"/>
      <c r="EU3024" s="69"/>
      <c r="EV3024" s="69"/>
      <c r="EW3024" s="69"/>
      <c r="EX3024" s="69"/>
      <c r="EY3024" s="69"/>
      <c r="EZ3024" s="69"/>
      <c r="FA3024" s="69"/>
      <c r="FB3024" s="69"/>
      <c r="FC3024" s="69"/>
      <c r="FD3024" s="69"/>
      <c r="FE3024" s="69"/>
      <c r="FF3024" s="69"/>
      <c r="FG3024" s="69"/>
      <c r="FH3024" s="69"/>
      <c r="FI3024" s="69"/>
      <c r="FJ3024" s="69"/>
      <c r="FK3024" s="69"/>
      <c r="FL3024" s="69"/>
      <c r="FM3024" s="69"/>
      <c r="FN3024" s="69"/>
      <c r="FO3024" s="69"/>
      <c r="FP3024" s="69"/>
      <c r="FQ3024" s="69"/>
      <c r="FR3024" s="69"/>
      <c r="FS3024" s="69"/>
      <c r="FT3024" s="69"/>
      <c r="FU3024" s="69"/>
      <c r="FV3024" s="69"/>
      <c r="FW3024" s="69"/>
      <c r="FX3024" s="69"/>
      <c r="FY3024" s="69"/>
      <c r="FZ3024" s="69"/>
      <c r="GA3024" s="69"/>
      <c r="GB3024" s="69"/>
      <c r="GC3024" s="69"/>
      <c r="GD3024" s="69"/>
      <c r="GE3024" s="69"/>
      <c r="GF3024" s="69"/>
      <c r="GG3024" s="69"/>
      <c r="GH3024" s="69"/>
      <c r="GI3024" s="69"/>
      <c r="GJ3024" s="69"/>
      <c r="GK3024" s="69"/>
      <c r="GL3024" s="69"/>
      <c r="GM3024" s="69"/>
      <c r="GN3024" s="69"/>
      <c r="GO3024" s="69"/>
      <c r="GP3024" s="69"/>
      <c r="GQ3024" s="69"/>
      <c r="GR3024" s="69"/>
      <c r="GS3024" s="69"/>
      <c r="GT3024" s="69"/>
      <c r="GU3024" s="69"/>
      <c r="GV3024" s="69"/>
      <c r="GW3024" s="69"/>
      <c r="GX3024" s="69"/>
      <c r="GY3024" s="69"/>
      <c r="GZ3024" s="69"/>
      <c r="HA3024" s="69"/>
      <c r="HB3024" s="69"/>
      <c r="HC3024" s="69"/>
      <c r="HD3024" s="69"/>
      <c r="HE3024" s="69"/>
      <c r="HF3024" s="69"/>
      <c r="HG3024" s="69"/>
      <c r="HH3024" s="69"/>
      <c r="HI3024" s="69"/>
      <c r="HJ3024" s="69"/>
      <c r="HK3024" s="69"/>
      <c r="HL3024" s="69"/>
      <c r="HM3024" s="69"/>
      <c r="HN3024" s="69"/>
      <c r="HO3024" s="69"/>
      <c r="HP3024" s="69"/>
      <c r="HQ3024" s="69"/>
      <c r="HR3024" s="69"/>
      <c r="HS3024" s="69"/>
      <c r="HT3024" s="69"/>
      <c r="HU3024" s="69"/>
      <c r="HV3024" s="69"/>
      <c r="HW3024" s="69"/>
      <c r="HX3024" s="69"/>
      <c r="HY3024" s="69"/>
      <c r="HZ3024" s="69"/>
      <c r="IA3024" s="69"/>
      <c r="IB3024" s="69"/>
      <c r="IC3024" s="69"/>
      <c r="ID3024" s="69"/>
      <c r="IE3024" s="69"/>
      <c r="IF3024" s="69"/>
      <c r="IG3024" s="69"/>
      <c r="IH3024" s="69"/>
      <c r="II3024" s="69"/>
      <c r="IJ3024" s="69"/>
      <c r="IK3024" s="69"/>
      <c r="IL3024" s="69"/>
      <c r="IM3024" s="69"/>
      <c r="IN3024" s="69"/>
    </row>
    <row r="3025" spans="1:248" s="70" customFormat="1" ht="15" customHeight="1" x14ac:dyDescent="0.2">
      <c r="A3025" s="137" t="s">
        <v>2013</v>
      </c>
      <c r="B3025" s="196">
        <v>53001</v>
      </c>
      <c r="C3025" s="96" t="s">
        <v>3920</v>
      </c>
      <c r="D3025" s="319">
        <v>65000</v>
      </c>
      <c r="E3025" s="69"/>
      <c r="F3025" s="69"/>
      <c r="G3025" s="69"/>
      <c r="H3025" s="69"/>
      <c r="I3025" s="69"/>
      <c r="J3025" s="69"/>
      <c r="N3025" s="69"/>
      <c r="O3025" s="69"/>
      <c r="P3025" s="69"/>
      <c r="Q3025" s="69"/>
      <c r="R3025" s="69"/>
      <c r="S3025" s="69"/>
      <c r="T3025" s="69"/>
      <c r="U3025" s="69"/>
      <c r="V3025" s="69"/>
      <c r="W3025" s="69"/>
      <c r="X3025" s="69"/>
      <c r="Y3025" s="69"/>
      <c r="Z3025" s="69"/>
      <c r="AA3025" s="69"/>
      <c r="AB3025" s="69"/>
      <c r="AC3025" s="69"/>
      <c r="AD3025" s="69"/>
      <c r="AE3025" s="69"/>
      <c r="AF3025" s="69"/>
      <c r="AG3025" s="69"/>
      <c r="AH3025" s="69"/>
      <c r="AI3025" s="69"/>
      <c r="AJ3025" s="69"/>
      <c r="AK3025" s="69"/>
      <c r="AL3025" s="69"/>
      <c r="AM3025" s="69"/>
      <c r="AN3025" s="69"/>
      <c r="AO3025" s="69"/>
      <c r="AP3025" s="69"/>
      <c r="AQ3025" s="69"/>
      <c r="AR3025" s="69"/>
      <c r="AS3025" s="69"/>
      <c r="AT3025" s="69"/>
      <c r="AU3025" s="69"/>
      <c r="AV3025" s="69"/>
      <c r="AW3025" s="69"/>
      <c r="AX3025" s="69"/>
      <c r="AY3025" s="69"/>
      <c r="AZ3025" s="69"/>
      <c r="BA3025" s="69"/>
      <c r="BB3025" s="69"/>
      <c r="BC3025" s="69"/>
      <c r="BD3025" s="69"/>
      <c r="BE3025" s="69"/>
      <c r="BF3025" s="69"/>
      <c r="BG3025" s="69"/>
      <c r="BH3025" s="69"/>
      <c r="BI3025" s="69"/>
      <c r="BJ3025" s="69"/>
      <c r="BK3025" s="69"/>
      <c r="BL3025" s="69"/>
      <c r="BM3025" s="69"/>
      <c r="BN3025" s="69"/>
      <c r="BO3025" s="69"/>
      <c r="BP3025" s="69"/>
      <c r="BQ3025" s="69"/>
      <c r="BR3025" s="69"/>
      <c r="BS3025" s="69"/>
      <c r="BT3025" s="69"/>
      <c r="BU3025" s="69"/>
      <c r="BV3025" s="69"/>
      <c r="BW3025" s="69"/>
      <c r="BX3025" s="69"/>
      <c r="BY3025" s="69"/>
      <c r="BZ3025" s="69"/>
      <c r="CA3025" s="69"/>
      <c r="CB3025" s="69"/>
      <c r="CC3025" s="69"/>
      <c r="CD3025" s="69"/>
      <c r="CE3025" s="69"/>
      <c r="CF3025" s="69"/>
      <c r="CG3025" s="69"/>
      <c r="CH3025" s="69"/>
      <c r="CI3025" s="69"/>
      <c r="CJ3025" s="69"/>
      <c r="CK3025" s="69"/>
      <c r="CL3025" s="69"/>
      <c r="CM3025" s="69"/>
      <c r="CN3025" s="69"/>
      <c r="CO3025" s="69"/>
      <c r="CP3025" s="69"/>
      <c r="CQ3025" s="69"/>
      <c r="CR3025" s="69"/>
      <c r="CS3025" s="69"/>
      <c r="CT3025" s="69"/>
      <c r="CU3025" s="69"/>
      <c r="CV3025" s="69"/>
      <c r="CW3025" s="69"/>
      <c r="CX3025" s="69"/>
      <c r="CY3025" s="69"/>
      <c r="CZ3025" s="69"/>
      <c r="DA3025" s="69"/>
      <c r="DB3025" s="69"/>
      <c r="DC3025" s="69"/>
      <c r="DD3025" s="69"/>
      <c r="DE3025" s="69"/>
      <c r="DF3025" s="69"/>
      <c r="DG3025" s="69"/>
      <c r="DH3025" s="69"/>
      <c r="DI3025" s="69"/>
      <c r="DJ3025" s="69"/>
      <c r="DK3025" s="69"/>
      <c r="DL3025" s="69"/>
      <c r="DM3025" s="69"/>
      <c r="DN3025" s="69"/>
      <c r="DO3025" s="69"/>
      <c r="DP3025" s="69"/>
      <c r="DQ3025" s="69"/>
      <c r="DR3025" s="69"/>
      <c r="DS3025" s="69"/>
      <c r="DT3025" s="69"/>
      <c r="DU3025" s="69"/>
      <c r="DV3025" s="69"/>
      <c r="DW3025" s="69"/>
      <c r="DX3025" s="69"/>
      <c r="DY3025" s="69"/>
      <c r="DZ3025" s="69"/>
      <c r="EA3025" s="69"/>
      <c r="EB3025" s="69"/>
      <c r="EC3025" s="69"/>
      <c r="ED3025" s="69"/>
      <c r="EE3025" s="69"/>
      <c r="EF3025" s="69"/>
      <c r="EG3025" s="69"/>
      <c r="EH3025" s="69"/>
      <c r="EI3025" s="69"/>
      <c r="EJ3025" s="69"/>
      <c r="EK3025" s="69"/>
      <c r="EL3025" s="69"/>
      <c r="EM3025" s="69"/>
      <c r="EN3025" s="69"/>
      <c r="EO3025" s="69"/>
      <c r="EP3025" s="69"/>
      <c r="EQ3025" s="69"/>
      <c r="ER3025" s="69"/>
      <c r="ES3025" s="69"/>
      <c r="ET3025" s="69"/>
      <c r="EU3025" s="69"/>
      <c r="EV3025" s="69"/>
      <c r="EW3025" s="69"/>
      <c r="EX3025" s="69"/>
      <c r="EY3025" s="69"/>
      <c r="EZ3025" s="69"/>
      <c r="FA3025" s="69"/>
      <c r="FB3025" s="69"/>
      <c r="FC3025" s="69"/>
      <c r="FD3025" s="69"/>
      <c r="FE3025" s="69"/>
      <c r="FF3025" s="69"/>
      <c r="FG3025" s="69"/>
      <c r="FH3025" s="69"/>
      <c r="FI3025" s="69"/>
      <c r="FJ3025" s="69"/>
      <c r="FK3025" s="69"/>
      <c r="FL3025" s="69"/>
      <c r="FM3025" s="69"/>
      <c r="FN3025" s="69"/>
      <c r="FO3025" s="69"/>
      <c r="FP3025" s="69"/>
      <c r="FQ3025" s="69"/>
      <c r="FR3025" s="69"/>
      <c r="FS3025" s="69"/>
      <c r="FT3025" s="69"/>
      <c r="FU3025" s="69"/>
      <c r="FV3025" s="69"/>
      <c r="FW3025" s="69"/>
      <c r="FX3025" s="69"/>
      <c r="FY3025" s="69"/>
      <c r="FZ3025" s="69"/>
      <c r="GA3025" s="69"/>
      <c r="GB3025" s="69"/>
      <c r="GC3025" s="69"/>
      <c r="GD3025" s="69"/>
      <c r="GE3025" s="69"/>
      <c r="GF3025" s="69"/>
      <c r="GG3025" s="69"/>
      <c r="GH3025" s="69"/>
      <c r="GI3025" s="69"/>
      <c r="GJ3025" s="69"/>
      <c r="GK3025" s="69"/>
      <c r="GL3025" s="69"/>
      <c r="GM3025" s="69"/>
      <c r="GN3025" s="69"/>
      <c r="GO3025" s="69"/>
      <c r="GP3025" s="69"/>
      <c r="GQ3025" s="69"/>
      <c r="GR3025" s="69"/>
      <c r="GS3025" s="69"/>
      <c r="GT3025" s="69"/>
      <c r="GU3025" s="69"/>
      <c r="GV3025" s="69"/>
      <c r="GW3025" s="69"/>
      <c r="GX3025" s="69"/>
      <c r="GY3025" s="69"/>
      <c r="GZ3025" s="69"/>
      <c r="HA3025" s="69"/>
      <c r="HB3025" s="69"/>
      <c r="HC3025" s="69"/>
      <c r="HD3025" s="69"/>
      <c r="HE3025" s="69"/>
      <c r="HF3025" s="69"/>
      <c r="HG3025" s="69"/>
      <c r="HH3025" s="69"/>
      <c r="HI3025" s="69"/>
      <c r="HJ3025" s="69"/>
      <c r="HK3025" s="69"/>
      <c r="HL3025" s="69"/>
      <c r="HM3025" s="69"/>
      <c r="HN3025" s="69"/>
      <c r="HO3025" s="69"/>
      <c r="HP3025" s="69"/>
      <c r="HQ3025" s="69"/>
      <c r="HR3025" s="69"/>
      <c r="HS3025" s="69"/>
      <c r="HT3025" s="69"/>
      <c r="HU3025" s="69"/>
      <c r="HV3025" s="69"/>
      <c r="HW3025" s="69"/>
      <c r="HX3025" s="69"/>
      <c r="HY3025" s="69"/>
      <c r="HZ3025" s="69"/>
      <c r="IA3025" s="69"/>
      <c r="IB3025" s="69"/>
      <c r="IC3025" s="69"/>
      <c r="ID3025" s="69"/>
      <c r="IE3025" s="69"/>
      <c r="IF3025" s="69"/>
      <c r="IG3025" s="69"/>
      <c r="IH3025" s="69"/>
      <c r="II3025" s="69"/>
      <c r="IJ3025" s="69"/>
      <c r="IK3025" s="69"/>
      <c r="IL3025" s="69"/>
      <c r="IM3025" s="69"/>
      <c r="IN3025" s="69"/>
    </row>
    <row r="3026" spans="1:248" s="70" customFormat="1" ht="15" customHeight="1" x14ac:dyDescent="0.2">
      <c r="A3026" s="137" t="s">
        <v>2013</v>
      </c>
      <c r="B3026" s="196">
        <v>52692</v>
      </c>
      <c r="C3026" s="96" t="s">
        <v>2014</v>
      </c>
      <c r="D3026" s="319">
        <v>90000</v>
      </c>
      <c r="E3026" s="69"/>
      <c r="F3026" s="69"/>
      <c r="G3026" s="69"/>
      <c r="H3026" s="69"/>
      <c r="I3026" s="69"/>
      <c r="J3026" s="69"/>
      <c r="N3026" s="69"/>
      <c r="O3026" s="69"/>
      <c r="P3026" s="69"/>
      <c r="Q3026" s="69"/>
      <c r="R3026" s="69"/>
      <c r="S3026" s="69"/>
      <c r="T3026" s="69"/>
      <c r="U3026" s="69"/>
      <c r="V3026" s="69"/>
      <c r="W3026" s="69"/>
      <c r="X3026" s="69"/>
      <c r="Y3026" s="69"/>
      <c r="Z3026" s="69"/>
      <c r="AA3026" s="69"/>
      <c r="AB3026" s="69"/>
      <c r="AC3026" s="69"/>
      <c r="AD3026" s="69"/>
      <c r="AE3026" s="69"/>
      <c r="AF3026" s="69"/>
      <c r="AG3026" s="69"/>
      <c r="AH3026" s="69"/>
      <c r="AI3026" s="69"/>
      <c r="AJ3026" s="69"/>
      <c r="AK3026" s="69"/>
      <c r="AL3026" s="69"/>
      <c r="AM3026" s="69"/>
      <c r="AN3026" s="69"/>
      <c r="AO3026" s="69"/>
      <c r="AP3026" s="69"/>
      <c r="AQ3026" s="69"/>
      <c r="AR3026" s="69"/>
      <c r="AS3026" s="69"/>
      <c r="AT3026" s="69"/>
      <c r="AU3026" s="69"/>
      <c r="AV3026" s="69"/>
      <c r="AW3026" s="69"/>
      <c r="AX3026" s="69"/>
      <c r="AY3026" s="69"/>
      <c r="AZ3026" s="69"/>
      <c r="BA3026" s="69"/>
      <c r="BB3026" s="69"/>
      <c r="BC3026" s="69"/>
      <c r="BD3026" s="69"/>
      <c r="BE3026" s="69"/>
      <c r="BF3026" s="69"/>
      <c r="BG3026" s="69"/>
      <c r="BH3026" s="69"/>
      <c r="BI3026" s="69"/>
      <c r="BJ3026" s="69"/>
      <c r="BK3026" s="69"/>
      <c r="BL3026" s="69"/>
      <c r="BM3026" s="69"/>
      <c r="BN3026" s="69"/>
      <c r="BO3026" s="69"/>
      <c r="BP3026" s="69"/>
      <c r="BQ3026" s="69"/>
      <c r="BR3026" s="69"/>
      <c r="BS3026" s="69"/>
      <c r="BT3026" s="69"/>
      <c r="BU3026" s="69"/>
      <c r="BV3026" s="69"/>
      <c r="BW3026" s="69"/>
      <c r="BX3026" s="69"/>
      <c r="BY3026" s="69"/>
      <c r="BZ3026" s="69"/>
      <c r="CA3026" s="69"/>
      <c r="CB3026" s="69"/>
      <c r="CC3026" s="69"/>
      <c r="CD3026" s="69"/>
      <c r="CE3026" s="69"/>
      <c r="CF3026" s="69"/>
      <c r="CG3026" s="69"/>
      <c r="CH3026" s="69"/>
      <c r="CI3026" s="69"/>
      <c r="CJ3026" s="69"/>
      <c r="CK3026" s="69"/>
      <c r="CL3026" s="69"/>
      <c r="CM3026" s="69"/>
      <c r="CN3026" s="69"/>
      <c r="CO3026" s="69"/>
      <c r="CP3026" s="69"/>
      <c r="CQ3026" s="69"/>
      <c r="CR3026" s="69"/>
      <c r="CS3026" s="69"/>
      <c r="CT3026" s="69"/>
      <c r="CU3026" s="69"/>
      <c r="CV3026" s="69"/>
      <c r="CW3026" s="69"/>
      <c r="CX3026" s="69"/>
      <c r="CY3026" s="69"/>
      <c r="CZ3026" s="69"/>
      <c r="DA3026" s="69"/>
      <c r="DB3026" s="69"/>
      <c r="DC3026" s="69"/>
      <c r="DD3026" s="69"/>
      <c r="DE3026" s="69"/>
      <c r="DF3026" s="69"/>
      <c r="DG3026" s="69"/>
      <c r="DH3026" s="69"/>
      <c r="DI3026" s="69"/>
      <c r="DJ3026" s="69"/>
      <c r="DK3026" s="69"/>
      <c r="DL3026" s="69"/>
      <c r="DM3026" s="69"/>
      <c r="DN3026" s="69"/>
      <c r="DO3026" s="69"/>
      <c r="DP3026" s="69"/>
      <c r="DQ3026" s="69"/>
      <c r="DR3026" s="69"/>
      <c r="DS3026" s="69"/>
      <c r="DT3026" s="69"/>
      <c r="DU3026" s="69"/>
      <c r="DV3026" s="69"/>
      <c r="DW3026" s="69"/>
      <c r="DX3026" s="69"/>
      <c r="DY3026" s="69"/>
      <c r="DZ3026" s="69"/>
      <c r="EA3026" s="69"/>
      <c r="EB3026" s="69"/>
      <c r="EC3026" s="69"/>
      <c r="ED3026" s="69"/>
      <c r="EE3026" s="69"/>
      <c r="EF3026" s="69"/>
      <c r="EG3026" s="69"/>
      <c r="EH3026" s="69"/>
      <c r="EI3026" s="69"/>
      <c r="EJ3026" s="69"/>
      <c r="EK3026" s="69"/>
      <c r="EL3026" s="69"/>
      <c r="EM3026" s="69"/>
      <c r="EN3026" s="69"/>
      <c r="EO3026" s="69"/>
      <c r="EP3026" s="69"/>
      <c r="EQ3026" s="69"/>
      <c r="ER3026" s="69"/>
      <c r="ES3026" s="69"/>
      <c r="ET3026" s="69"/>
      <c r="EU3026" s="69"/>
      <c r="EV3026" s="69"/>
      <c r="EW3026" s="69"/>
      <c r="EX3026" s="69"/>
      <c r="EY3026" s="69"/>
      <c r="EZ3026" s="69"/>
      <c r="FA3026" s="69"/>
      <c r="FB3026" s="69"/>
      <c r="FC3026" s="69"/>
      <c r="FD3026" s="69"/>
      <c r="FE3026" s="69"/>
      <c r="FF3026" s="69"/>
      <c r="FG3026" s="69"/>
      <c r="FH3026" s="69"/>
      <c r="FI3026" s="69"/>
      <c r="FJ3026" s="69"/>
      <c r="FK3026" s="69"/>
      <c r="FL3026" s="69"/>
      <c r="FM3026" s="69"/>
      <c r="FN3026" s="69"/>
      <c r="FO3026" s="69"/>
      <c r="FP3026" s="69"/>
      <c r="FQ3026" s="69"/>
      <c r="FR3026" s="69"/>
      <c r="FS3026" s="69"/>
      <c r="FT3026" s="69"/>
      <c r="FU3026" s="69"/>
      <c r="FV3026" s="69"/>
      <c r="FW3026" s="69"/>
      <c r="FX3026" s="69"/>
      <c r="FY3026" s="69"/>
      <c r="FZ3026" s="69"/>
      <c r="GA3026" s="69"/>
      <c r="GB3026" s="69"/>
      <c r="GC3026" s="69"/>
      <c r="GD3026" s="69"/>
      <c r="GE3026" s="69"/>
      <c r="GF3026" s="69"/>
      <c r="GG3026" s="69"/>
      <c r="GH3026" s="69"/>
      <c r="GI3026" s="69"/>
      <c r="GJ3026" s="69"/>
      <c r="GK3026" s="69"/>
      <c r="GL3026" s="69"/>
      <c r="GM3026" s="69"/>
      <c r="GN3026" s="69"/>
      <c r="GO3026" s="69"/>
      <c r="GP3026" s="69"/>
      <c r="GQ3026" s="69"/>
      <c r="GR3026" s="69"/>
      <c r="GS3026" s="69"/>
      <c r="GT3026" s="69"/>
      <c r="GU3026" s="69"/>
      <c r="GV3026" s="69"/>
      <c r="GW3026" s="69"/>
      <c r="GX3026" s="69"/>
      <c r="GY3026" s="69"/>
      <c r="GZ3026" s="69"/>
      <c r="HA3026" s="69"/>
      <c r="HB3026" s="69"/>
      <c r="HC3026" s="69"/>
      <c r="HD3026" s="69"/>
      <c r="HE3026" s="69"/>
      <c r="HF3026" s="69"/>
      <c r="HG3026" s="69"/>
      <c r="HH3026" s="69"/>
      <c r="HI3026" s="69"/>
      <c r="HJ3026" s="69"/>
      <c r="HK3026" s="69"/>
      <c r="HL3026" s="69"/>
      <c r="HM3026" s="69"/>
      <c r="HN3026" s="69"/>
      <c r="HO3026" s="69"/>
      <c r="HP3026" s="69"/>
      <c r="HQ3026" s="69"/>
      <c r="HR3026" s="69"/>
      <c r="HS3026" s="69"/>
      <c r="HT3026" s="69"/>
      <c r="HU3026" s="69"/>
      <c r="HV3026" s="69"/>
      <c r="HW3026" s="69"/>
      <c r="HX3026" s="69"/>
      <c r="HY3026" s="69"/>
      <c r="HZ3026" s="69"/>
      <c r="IA3026" s="69"/>
      <c r="IB3026" s="69"/>
      <c r="IC3026" s="69"/>
      <c r="ID3026" s="69"/>
      <c r="IE3026" s="69"/>
      <c r="IF3026" s="69"/>
      <c r="IG3026" s="69"/>
      <c r="IH3026" s="69"/>
      <c r="II3026" s="69"/>
      <c r="IJ3026" s="69"/>
      <c r="IK3026" s="69"/>
      <c r="IL3026" s="69"/>
      <c r="IM3026" s="69"/>
      <c r="IN3026" s="69"/>
    </row>
    <row r="3027" spans="1:248" s="70" customFormat="1" ht="15" customHeight="1" x14ac:dyDescent="0.2">
      <c r="A3027" s="137" t="s">
        <v>2015</v>
      </c>
      <c r="B3027" s="196">
        <v>53002</v>
      </c>
      <c r="C3027" s="96" t="s">
        <v>3921</v>
      </c>
      <c r="D3027" s="319">
        <v>68000</v>
      </c>
      <c r="E3027" s="69"/>
      <c r="F3027" s="69"/>
      <c r="G3027" s="69"/>
      <c r="H3027" s="69"/>
      <c r="I3027" s="69"/>
      <c r="J3027" s="69"/>
      <c r="N3027" s="69"/>
      <c r="O3027" s="69"/>
      <c r="P3027" s="69"/>
      <c r="Q3027" s="69"/>
      <c r="R3027" s="69"/>
      <c r="S3027" s="69"/>
      <c r="T3027" s="69"/>
      <c r="U3027" s="69"/>
      <c r="V3027" s="69"/>
      <c r="W3027" s="69"/>
      <c r="X3027" s="69"/>
      <c r="Y3027" s="69"/>
      <c r="Z3027" s="69"/>
      <c r="AA3027" s="69"/>
      <c r="AB3027" s="69"/>
      <c r="AC3027" s="69"/>
      <c r="AD3027" s="69"/>
      <c r="AE3027" s="69"/>
      <c r="AF3027" s="69"/>
      <c r="AG3027" s="69"/>
      <c r="AH3027" s="69"/>
      <c r="AI3027" s="69"/>
      <c r="AJ3027" s="69"/>
      <c r="AK3027" s="69"/>
      <c r="AL3027" s="69"/>
      <c r="AM3027" s="69"/>
      <c r="AN3027" s="69"/>
      <c r="AO3027" s="69"/>
      <c r="AP3027" s="69"/>
      <c r="AQ3027" s="69"/>
      <c r="AR3027" s="69"/>
      <c r="AS3027" s="69"/>
      <c r="AT3027" s="69"/>
      <c r="AU3027" s="69"/>
      <c r="AV3027" s="69"/>
      <c r="AW3027" s="69"/>
      <c r="AX3027" s="69"/>
      <c r="AY3027" s="69"/>
      <c r="AZ3027" s="69"/>
      <c r="BA3027" s="69"/>
      <c r="BB3027" s="69"/>
      <c r="BC3027" s="69"/>
      <c r="BD3027" s="69"/>
      <c r="BE3027" s="69"/>
      <c r="BF3027" s="69"/>
      <c r="BG3027" s="69"/>
      <c r="BH3027" s="69"/>
      <c r="BI3027" s="69"/>
      <c r="BJ3027" s="69"/>
      <c r="BK3027" s="69"/>
      <c r="BL3027" s="69"/>
      <c r="BM3027" s="69"/>
      <c r="BN3027" s="69"/>
      <c r="BO3027" s="69"/>
      <c r="BP3027" s="69"/>
      <c r="BQ3027" s="69"/>
      <c r="BR3027" s="69"/>
      <c r="BS3027" s="69"/>
      <c r="BT3027" s="69"/>
      <c r="BU3027" s="69"/>
      <c r="BV3027" s="69"/>
      <c r="BW3027" s="69"/>
      <c r="BX3027" s="69"/>
      <c r="BY3027" s="69"/>
      <c r="BZ3027" s="69"/>
      <c r="CA3027" s="69"/>
      <c r="CB3027" s="69"/>
      <c r="CC3027" s="69"/>
      <c r="CD3027" s="69"/>
      <c r="CE3027" s="69"/>
      <c r="CF3027" s="69"/>
      <c r="CG3027" s="69"/>
      <c r="CH3027" s="69"/>
      <c r="CI3027" s="69"/>
      <c r="CJ3027" s="69"/>
      <c r="CK3027" s="69"/>
      <c r="CL3027" s="69"/>
      <c r="CM3027" s="69"/>
      <c r="CN3027" s="69"/>
      <c r="CO3027" s="69"/>
      <c r="CP3027" s="69"/>
      <c r="CQ3027" s="69"/>
      <c r="CR3027" s="69"/>
      <c r="CS3027" s="69"/>
      <c r="CT3027" s="69"/>
      <c r="CU3027" s="69"/>
      <c r="CV3027" s="69"/>
      <c r="CW3027" s="69"/>
      <c r="CX3027" s="69"/>
      <c r="CY3027" s="69"/>
      <c r="CZ3027" s="69"/>
      <c r="DA3027" s="69"/>
      <c r="DB3027" s="69"/>
      <c r="DC3027" s="69"/>
      <c r="DD3027" s="69"/>
      <c r="DE3027" s="69"/>
      <c r="DF3027" s="69"/>
      <c r="DG3027" s="69"/>
      <c r="DH3027" s="69"/>
      <c r="DI3027" s="69"/>
      <c r="DJ3027" s="69"/>
      <c r="DK3027" s="69"/>
      <c r="DL3027" s="69"/>
      <c r="DM3027" s="69"/>
      <c r="DN3027" s="69"/>
      <c r="DO3027" s="69"/>
      <c r="DP3027" s="69"/>
      <c r="DQ3027" s="69"/>
      <c r="DR3027" s="69"/>
      <c r="DS3027" s="69"/>
      <c r="DT3027" s="69"/>
      <c r="DU3027" s="69"/>
      <c r="DV3027" s="69"/>
      <c r="DW3027" s="69"/>
      <c r="DX3027" s="69"/>
      <c r="DY3027" s="69"/>
      <c r="DZ3027" s="69"/>
      <c r="EA3027" s="69"/>
      <c r="EB3027" s="69"/>
      <c r="EC3027" s="69"/>
      <c r="ED3027" s="69"/>
      <c r="EE3027" s="69"/>
      <c r="EF3027" s="69"/>
      <c r="EG3027" s="69"/>
      <c r="EH3027" s="69"/>
      <c r="EI3027" s="69"/>
      <c r="EJ3027" s="69"/>
      <c r="EK3027" s="69"/>
      <c r="EL3027" s="69"/>
      <c r="EM3027" s="69"/>
      <c r="EN3027" s="69"/>
      <c r="EO3027" s="69"/>
      <c r="EP3027" s="69"/>
      <c r="EQ3027" s="69"/>
      <c r="ER3027" s="69"/>
      <c r="ES3027" s="69"/>
      <c r="ET3027" s="69"/>
      <c r="EU3027" s="69"/>
      <c r="EV3027" s="69"/>
      <c r="EW3027" s="69"/>
      <c r="EX3027" s="69"/>
      <c r="EY3027" s="69"/>
      <c r="EZ3027" s="69"/>
      <c r="FA3027" s="69"/>
      <c r="FB3027" s="69"/>
      <c r="FC3027" s="69"/>
      <c r="FD3027" s="69"/>
      <c r="FE3027" s="69"/>
      <c r="FF3027" s="69"/>
      <c r="FG3027" s="69"/>
      <c r="FH3027" s="69"/>
      <c r="FI3027" s="69"/>
      <c r="FJ3027" s="69"/>
      <c r="FK3027" s="69"/>
      <c r="FL3027" s="69"/>
      <c r="FM3027" s="69"/>
      <c r="FN3027" s="69"/>
      <c r="FO3027" s="69"/>
      <c r="FP3027" s="69"/>
      <c r="FQ3027" s="69"/>
      <c r="FR3027" s="69"/>
      <c r="FS3027" s="69"/>
      <c r="FT3027" s="69"/>
      <c r="FU3027" s="69"/>
      <c r="FV3027" s="69"/>
      <c r="FW3027" s="69"/>
      <c r="FX3027" s="69"/>
      <c r="FY3027" s="69"/>
      <c r="FZ3027" s="69"/>
      <c r="GA3027" s="69"/>
      <c r="GB3027" s="69"/>
      <c r="GC3027" s="69"/>
      <c r="GD3027" s="69"/>
      <c r="GE3027" s="69"/>
      <c r="GF3027" s="69"/>
      <c r="GG3027" s="69"/>
      <c r="GH3027" s="69"/>
      <c r="GI3027" s="69"/>
      <c r="GJ3027" s="69"/>
      <c r="GK3027" s="69"/>
      <c r="GL3027" s="69"/>
      <c r="GM3027" s="69"/>
      <c r="GN3027" s="69"/>
      <c r="GO3027" s="69"/>
      <c r="GP3027" s="69"/>
      <c r="GQ3027" s="69"/>
      <c r="GR3027" s="69"/>
      <c r="GS3027" s="69"/>
      <c r="GT3027" s="69"/>
      <c r="GU3027" s="69"/>
      <c r="GV3027" s="69"/>
      <c r="GW3027" s="69"/>
      <c r="GX3027" s="69"/>
      <c r="GY3027" s="69"/>
      <c r="GZ3027" s="69"/>
      <c r="HA3027" s="69"/>
      <c r="HB3027" s="69"/>
      <c r="HC3027" s="69"/>
      <c r="HD3027" s="69"/>
      <c r="HE3027" s="69"/>
      <c r="HF3027" s="69"/>
      <c r="HG3027" s="69"/>
      <c r="HH3027" s="69"/>
      <c r="HI3027" s="69"/>
      <c r="HJ3027" s="69"/>
      <c r="HK3027" s="69"/>
      <c r="HL3027" s="69"/>
      <c r="HM3027" s="69"/>
      <c r="HN3027" s="69"/>
      <c r="HO3027" s="69"/>
      <c r="HP3027" s="69"/>
      <c r="HQ3027" s="69"/>
      <c r="HR3027" s="69"/>
      <c r="HS3027" s="69"/>
      <c r="HT3027" s="69"/>
      <c r="HU3027" s="69"/>
      <c r="HV3027" s="69"/>
      <c r="HW3027" s="69"/>
      <c r="HX3027" s="69"/>
      <c r="HY3027" s="69"/>
      <c r="HZ3027" s="69"/>
      <c r="IA3027" s="69"/>
      <c r="IB3027" s="69"/>
      <c r="IC3027" s="69"/>
      <c r="ID3027" s="69"/>
      <c r="IE3027" s="69"/>
      <c r="IF3027" s="69"/>
      <c r="IG3027" s="69"/>
      <c r="IH3027" s="69"/>
      <c r="II3027" s="69"/>
      <c r="IJ3027" s="69"/>
      <c r="IK3027" s="69"/>
      <c r="IL3027" s="69"/>
      <c r="IM3027" s="69"/>
      <c r="IN3027" s="69"/>
    </row>
    <row r="3028" spans="1:248" s="70" customFormat="1" ht="15.95" customHeight="1" x14ac:dyDescent="0.2">
      <c r="A3028" s="137" t="s">
        <v>2015</v>
      </c>
      <c r="B3028" s="196">
        <v>52693</v>
      </c>
      <c r="C3028" s="96" t="s">
        <v>2016</v>
      </c>
      <c r="D3028" s="319">
        <v>93000</v>
      </c>
      <c r="E3028" s="69"/>
      <c r="F3028" s="69"/>
      <c r="G3028" s="69"/>
      <c r="H3028" s="69"/>
      <c r="I3028" s="69"/>
      <c r="J3028" s="69"/>
      <c r="N3028" s="69"/>
      <c r="O3028" s="69"/>
      <c r="P3028" s="69"/>
      <c r="Q3028" s="69"/>
      <c r="R3028" s="69"/>
      <c r="S3028" s="69"/>
      <c r="T3028" s="69"/>
      <c r="U3028" s="69"/>
      <c r="V3028" s="69"/>
      <c r="W3028" s="69"/>
      <c r="X3028" s="69"/>
      <c r="Y3028" s="69"/>
      <c r="Z3028" s="69"/>
      <c r="AA3028" s="69"/>
      <c r="AB3028" s="69"/>
      <c r="AC3028" s="69"/>
      <c r="AD3028" s="69"/>
      <c r="AE3028" s="69"/>
      <c r="AF3028" s="69"/>
      <c r="AG3028" s="69"/>
      <c r="AH3028" s="69"/>
      <c r="AI3028" s="69"/>
      <c r="AJ3028" s="69"/>
      <c r="AK3028" s="69"/>
      <c r="AL3028" s="69"/>
      <c r="AM3028" s="69"/>
      <c r="AN3028" s="69"/>
      <c r="AO3028" s="69"/>
      <c r="AP3028" s="69"/>
      <c r="AQ3028" s="69"/>
      <c r="AR3028" s="69"/>
      <c r="AS3028" s="69"/>
      <c r="AT3028" s="69"/>
      <c r="AU3028" s="69"/>
      <c r="AV3028" s="69"/>
      <c r="AW3028" s="69"/>
      <c r="AX3028" s="69"/>
      <c r="AY3028" s="69"/>
      <c r="AZ3028" s="69"/>
      <c r="BA3028" s="69"/>
      <c r="BB3028" s="69"/>
      <c r="BC3028" s="69"/>
      <c r="BD3028" s="69"/>
      <c r="BE3028" s="69"/>
      <c r="BF3028" s="69"/>
      <c r="BG3028" s="69"/>
      <c r="BH3028" s="69"/>
      <c r="BI3028" s="69"/>
      <c r="BJ3028" s="69"/>
      <c r="BK3028" s="69"/>
      <c r="BL3028" s="69"/>
      <c r="BM3028" s="69"/>
      <c r="BN3028" s="69"/>
      <c r="BO3028" s="69"/>
      <c r="BP3028" s="69"/>
      <c r="BQ3028" s="69"/>
      <c r="BR3028" s="69"/>
      <c r="BS3028" s="69"/>
      <c r="BT3028" s="69"/>
      <c r="BU3028" s="69"/>
      <c r="BV3028" s="69"/>
      <c r="BW3028" s="69"/>
      <c r="BX3028" s="69"/>
      <c r="BY3028" s="69"/>
      <c r="BZ3028" s="69"/>
      <c r="CA3028" s="69"/>
      <c r="CB3028" s="69"/>
      <c r="CC3028" s="69"/>
      <c r="CD3028" s="69"/>
      <c r="CE3028" s="69"/>
      <c r="CF3028" s="69"/>
      <c r="CG3028" s="69"/>
      <c r="CH3028" s="69"/>
      <c r="CI3028" s="69"/>
      <c r="CJ3028" s="69"/>
      <c r="CK3028" s="69"/>
      <c r="CL3028" s="69"/>
      <c r="CM3028" s="69"/>
      <c r="CN3028" s="69"/>
      <c r="CO3028" s="69"/>
      <c r="CP3028" s="69"/>
      <c r="CQ3028" s="69"/>
      <c r="CR3028" s="69"/>
      <c r="CS3028" s="69"/>
      <c r="CT3028" s="69"/>
      <c r="CU3028" s="69"/>
      <c r="CV3028" s="69"/>
      <c r="CW3028" s="69"/>
      <c r="CX3028" s="69"/>
      <c r="CY3028" s="69"/>
      <c r="CZ3028" s="69"/>
      <c r="DA3028" s="69"/>
      <c r="DB3028" s="69"/>
      <c r="DC3028" s="69"/>
      <c r="DD3028" s="69"/>
      <c r="DE3028" s="69"/>
      <c r="DF3028" s="69"/>
      <c r="DG3028" s="69"/>
      <c r="DH3028" s="69"/>
      <c r="DI3028" s="69"/>
      <c r="DJ3028" s="69"/>
      <c r="DK3028" s="69"/>
      <c r="DL3028" s="69"/>
      <c r="DM3028" s="69"/>
      <c r="DN3028" s="69"/>
      <c r="DO3028" s="69"/>
      <c r="DP3028" s="69"/>
      <c r="DQ3028" s="69"/>
      <c r="DR3028" s="69"/>
      <c r="DS3028" s="69"/>
      <c r="DT3028" s="69"/>
      <c r="DU3028" s="69"/>
      <c r="DV3028" s="69"/>
      <c r="DW3028" s="69"/>
      <c r="DX3028" s="69"/>
      <c r="DY3028" s="69"/>
      <c r="DZ3028" s="69"/>
      <c r="EA3028" s="69"/>
      <c r="EB3028" s="69"/>
      <c r="EC3028" s="69"/>
      <c r="ED3028" s="69"/>
      <c r="EE3028" s="69"/>
      <c r="EF3028" s="69"/>
      <c r="EG3028" s="69"/>
      <c r="EH3028" s="69"/>
      <c r="EI3028" s="69"/>
      <c r="EJ3028" s="69"/>
      <c r="EK3028" s="69"/>
      <c r="EL3028" s="69"/>
      <c r="EM3028" s="69"/>
      <c r="EN3028" s="69"/>
      <c r="EO3028" s="69"/>
      <c r="EP3028" s="69"/>
      <c r="EQ3028" s="69"/>
      <c r="ER3028" s="69"/>
      <c r="ES3028" s="69"/>
      <c r="ET3028" s="69"/>
      <c r="EU3028" s="69"/>
      <c r="EV3028" s="69"/>
      <c r="EW3028" s="69"/>
      <c r="EX3028" s="69"/>
      <c r="EY3028" s="69"/>
      <c r="EZ3028" s="69"/>
      <c r="FA3028" s="69"/>
      <c r="FB3028" s="69"/>
      <c r="FC3028" s="69"/>
      <c r="FD3028" s="69"/>
      <c r="FE3028" s="69"/>
      <c r="FF3028" s="69"/>
      <c r="FG3028" s="69"/>
      <c r="FH3028" s="69"/>
      <c r="FI3028" s="69"/>
      <c r="FJ3028" s="69"/>
      <c r="FK3028" s="69"/>
      <c r="FL3028" s="69"/>
      <c r="FM3028" s="69"/>
      <c r="FN3028" s="69"/>
      <c r="FO3028" s="69"/>
      <c r="FP3028" s="69"/>
      <c r="FQ3028" s="69"/>
      <c r="FR3028" s="69"/>
      <c r="FS3028" s="69"/>
      <c r="FT3028" s="69"/>
      <c r="FU3028" s="69"/>
      <c r="FV3028" s="69"/>
      <c r="FW3028" s="69"/>
      <c r="FX3028" s="69"/>
      <c r="FY3028" s="69"/>
      <c r="FZ3028" s="69"/>
      <c r="GA3028" s="69"/>
      <c r="GB3028" s="69"/>
      <c r="GC3028" s="69"/>
      <c r="GD3028" s="69"/>
      <c r="GE3028" s="69"/>
      <c r="GF3028" s="69"/>
      <c r="GG3028" s="69"/>
      <c r="GH3028" s="69"/>
      <c r="GI3028" s="69"/>
      <c r="GJ3028" s="69"/>
      <c r="GK3028" s="69"/>
      <c r="GL3028" s="69"/>
      <c r="GM3028" s="69"/>
      <c r="GN3028" s="69"/>
      <c r="GO3028" s="69"/>
      <c r="GP3028" s="69"/>
      <c r="GQ3028" s="69"/>
      <c r="GR3028" s="69"/>
      <c r="GS3028" s="69"/>
      <c r="GT3028" s="69"/>
      <c r="GU3028" s="69"/>
      <c r="GV3028" s="69"/>
      <c r="GW3028" s="69"/>
      <c r="GX3028" s="69"/>
      <c r="GY3028" s="69"/>
      <c r="GZ3028" s="69"/>
      <c r="HA3028" s="69"/>
      <c r="HB3028" s="69"/>
      <c r="HC3028" s="69"/>
      <c r="HD3028" s="69"/>
      <c r="HE3028" s="69"/>
      <c r="HF3028" s="69"/>
      <c r="HG3028" s="69"/>
      <c r="HH3028" s="69"/>
      <c r="HI3028" s="69"/>
      <c r="HJ3028" s="69"/>
      <c r="HK3028" s="69"/>
      <c r="HL3028" s="69"/>
      <c r="HM3028" s="69"/>
      <c r="HN3028" s="69"/>
      <c r="HO3028" s="69"/>
      <c r="HP3028" s="69"/>
      <c r="HQ3028" s="69"/>
      <c r="HR3028" s="69"/>
      <c r="HS3028" s="69"/>
      <c r="HT3028" s="69"/>
      <c r="HU3028" s="69"/>
      <c r="HV3028" s="69"/>
      <c r="HW3028" s="69"/>
      <c r="HX3028" s="69"/>
      <c r="HY3028" s="69"/>
      <c r="HZ3028" s="69"/>
      <c r="IA3028" s="69"/>
      <c r="IB3028" s="69"/>
      <c r="IC3028" s="69"/>
      <c r="ID3028" s="69"/>
      <c r="IE3028" s="69"/>
      <c r="IF3028" s="69"/>
      <c r="IG3028" s="69"/>
      <c r="IH3028" s="69"/>
      <c r="II3028" s="69"/>
      <c r="IJ3028" s="69"/>
      <c r="IK3028" s="69"/>
      <c r="IL3028" s="69"/>
      <c r="IM3028" s="69"/>
      <c r="IN3028" s="69"/>
    </row>
    <row r="3029" spans="1:248" s="70" customFormat="1" ht="32.1" customHeight="1" x14ac:dyDescent="0.2">
      <c r="A3029" s="137" t="s">
        <v>2017</v>
      </c>
      <c r="B3029" s="196">
        <v>53003</v>
      </c>
      <c r="C3029" s="96" t="s">
        <v>3922</v>
      </c>
      <c r="D3029" s="319">
        <v>75000</v>
      </c>
      <c r="E3029" s="69"/>
      <c r="F3029" s="69"/>
      <c r="G3029" s="69"/>
      <c r="H3029" s="69"/>
      <c r="I3029" s="69"/>
      <c r="J3029" s="69"/>
      <c r="N3029" s="69"/>
      <c r="O3029" s="69"/>
      <c r="P3029" s="69"/>
      <c r="Q3029" s="69"/>
      <c r="R3029" s="69"/>
      <c r="S3029" s="69"/>
      <c r="T3029" s="69"/>
      <c r="U3029" s="69"/>
      <c r="V3029" s="69"/>
      <c r="W3029" s="69"/>
      <c r="X3029" s="69"/>
      <c r="Y3029" s="69"/>
      <c r="Z3029" s="69"/>
      <c r="AA3029" s="69"/>
      <c r="AB3029" s="69"/>
      <c r="AC3029" s="69"/>
      <c r="AD3029" s="69"/>
      <c r="AE3029" s="69"/>
      <c r="AF3029" s="69"/>
      <c r="AG3029" s="69"/>
      <c r="AH3029" s="69"/>
      <c r="AI3029" s="69"/>
      <c r="AJ3029" s="69"/>
      <c r="AK3029" s="69"/>
      <c r="AL3029" s="69"/>
      <c r="AM3029" s="69"/>
      <c r="AN3029" s="69"/>
      <c r="AO3029" s="69"/>
      <c r="AP3029" s="69"/>
      <c r="AQ3029" s="69"/>
      <c r="AR3029" s="69"/>
      <c r="AS3029" s="69"/>
      <c r="AT3029" s="69"/>
      <c r="AU3029" s="69"/>
      <c r="AV3029" s="69"/>
      <c r="AW3029" s="69"/>
      <c r="AX3029" s="69"/>
      <c r="AY3029" s="69"/>
      <c r="AZ3029" s="69"/>
      <c r="BA3029" s="69"/>
      <c r="BB3029" s="69"/>
      <c r="BC3029" s="69"/>
      <c r="BD3029" s="69"/>
      <c r="BE3029" s="69"/>
      <c r="BF3029" s="69"/>
      <c r="BG3029" s="69"/>
      <c r="BH3029" s="69"/>
      <c r="BI3029" s="69"/>
      <c r="BJ3029" s="69"/>
      <c r="BK3029" s="69"/>
      <c r="BL3029" s="69"/>
      <c r="BM3029" s="69"/>
      <c r="BN3029" s="69"/>
      <c r="BO3029" s="69"/>
      <c r="BP3029" s="69"/>
      <c r="BQ3029" s="69"/>
      <c r="BR3029" s="69"/>
      <c r="BS3029" s="69"/>
      <c r="BT3029" s="69"/>
      <c r="BU3029" s="69"/>
      <c r="BV3029" s="69"/>
      <c r="BW3029" s="69"/>
      <c r="BX3029" s="69"/>
      <c r="BY3029" s="69"/>
      <c r="BZ3029" s="69"/>
      <c r="CA3029" s="69"/>
      <c r="CB3029" s="69"/>
      <c r="CC3029" s="69"/>
      <c r="CD3029" s="69"/>
      <c r="CE3029" s="69"/>
      <c r="CF3029" s="69"/>
      <c r="CG3029" s="69"/>
      <c r="CH3029" s="69"/>
      <c r="CI3029" s="69"/>
      <c r="CJ3029" s="69"/>
      <c r="CK3029" s="69"/>
      <c r="CL3029" s="69"/>
      <c r="CM3029" s="69"/>
      <c r="CN3029" s="69"/>
      <c r="CO3029" s="69"/>
      <c r="CP3029" s="69"/>
      <c r="CQ3029" s="69"/>
      <c r="CR3029" s="69"/>
      <c r="CS3029" s="69"/>
      <c r="CT3029" s="69"/>
      <c r="CU3029" s="69"/>
      <c r="CV3029" s="69"/>
      <c r="CW3029" s="69"/>
      <c r="CX3029" s="69"/>
      <c r="CY3029" s="69"/>
      <c r="CZ3029" s="69"/>
      <c r="DA3029" s="69"/>
      <c r="DB3029" s="69"/>
      <c r="DC3029" s="69"/>
      <c r="DD3029" s="69"/>
      <c r="DE3029" s="69"/>
      <c r="DF3029" s="69"/>
      <c r="DG3029" s="69"/>
      <c r="DH3029" s="69"/>
      <c r="DI3029" s="69"/>
      <c r="DJ3029" s="69"/>
      <c r="DK3029" s="69"/>
      <c r="DL3029" s="69"/>
      <c r="DM3029" s="69"/>
      <c r="DN3029" s="69"/>
      <c r="DO3029" s="69"/>
      <c r="DP3029" s="69"/>
      <c r="DQ3029" s="69"/>
      <c r="DR3029" s="69"/>
      <c r="DS3029" s="69"/>
      <c r="DT3029" s="69"/>
      <c r="DU3029" s="69"/>
      <c r="DV3029" s="69"/>
      <c r="DW3029" s="69"/>
      <c r="DX3029" s="69"/>
      <c r="DY3029" s="69"/>
      <c r="DZ3029" s="69"/>
      <c r="EA3029" s="69"/>
      <c r="EB3029" s="69"/>
      <c r="EC3029" s="69"/>
      <c r="ED3029" s="69"/>
      <c r="EE3029" s="69"/>
      <c r="EF3029" s="69"/>
      <c r="EG3029" s="69"/>
      <c r="EH3029" s="69"/>
      <c r="EI3029" s="69"/>
      <c r="EJ3029" s="69"/>
      <c r="EK3029" s="69"/>
      <c r="EL3029" s="69"/>
      <c r="EM3029" s="69"/>
      <c r="EN3029" s="69"/>
      <c r="EO3029" s="69"/>
      <c r="EP3029" s="69"/>
      <c r="EQ3029" s="69"/>
      <c r="ER3029" s="69"/>
      <c r="ES3029" s="69"/>
      <c r="ET3029" s="69"/>
      <c r="EU3029" s="69"/>
      <c r="EV3029" s="69"/>
      <c r="EW3029" s="69"/>
      <c r="EX3029" s="69"/>
      <c r="EY3029" s="69"/>
      <c r="EZ3029" s="69"/>
      <c r="FA3029" s="69"/>
      <c r="FB3029" s="69"/>
      <c r="FC3029" s="69"/>
      <c r="FD3029" s="69"/>
      <c r="FE3029" s="69"/>
      <c r="FF3029" s="69"/>
      <c r="FG3029" s="69"/>
      <c r="FH3029" s="69"/>
      <c r="FI3029" s="69"/>
      <c r="FJ3029" s="69"/>
      <c r="FK3029" s="69"/>
      <c r="FL3029" s="69"/>
      <c r="FM3029" s="69"/>
      <c r="FN3029" s="69"/>
      <c r="FO3029" s="69"/>
      <c r="FP3029" s="69"/>
      <c r="FQ3029" s="69"/>
      <c r="FR3029" s="69"/>
      <c r="FS3029" s="69"/>
      <c r="FT3029" s="69"/>
      <c r="FU3029" s="69"/>
      <c r="FV3029" s="69"/>
      <c r="FW3029" s="69"/>
      <c r="FX3029" s="69"/>
      <c r="FY3029" s="69"/>
      <c r="FZ3029" s="69"/>
      <c r="GA3029" s="69"/>
      <c r="GB3029" s="69"/>
      <c r="GC3029" s="69"/>
      <c r="GD3029" s="69"/>
      <c r="GE3029" s="69"/>
      <c r="GF3029" s="69"/>
      <c r="GG3029" s="69"/>
      <c r="GH3029" s="69"/>
      <c r="GI3029" s="69"/>
      <c r="GJ3029" s="69"/>
      <c r="GK3029" s="69"/>
      <c r="GL3029" s="69"/>
      <c r="GM3029" s="69"/>
      <c r="GN3029" s="69"/>
      <c r="GO3029" s="69"/>
      <c r="GP3029" s="69"/>
      <c r="GQ3029" s="69"/>
      <c r="GR3029" s="69"/>
      <c r="GS3029" s="69"/>
      <c r="GT3029" s="69"/>
      <c r="GU3029" s="69"/>
      <c r="GV3029" s="69"/>
      <c r="GW3029" s="69"/>
      <c r="GX3029" s="69"/>
      <c r="GY3029" s="69"/>
      <c r="GZ3029" s="69"/>
      <c r="HA3029" s="69"/>
      <c r="HB3029" s="69"/>
      <c r="HC3029" s="69"/>
      <c r="HD3029" s="69"/>
      <c r="HE3029" s="69"/>
      <c r="HF3029" s="69"/>
      <c r="HG3029" s="69"/>
      <c r="HH3029" s="69"/>
      <c r="HI3029" s="69"/>
      <c r="HJ3029" s="69"/>
      <c r="HK3029" s="69"/>
      <c r="HL3029" s="69"/>
      <c r="HM3029" s="69"/>
      <c r="HN3029" s="69"/>
      <c r="HO3029" s="69"/>
      <c r="HP3029" s="69"/>
      <c r="HQ3029" s="69"/>
      <c r="HR3029" s="69"/>
      <c r="HS3029" s="69"/>
      <c r="HT3029" s="69"/>
      <c r="HU3029" s="69"/>
      <c r="HV3029" s="69"/>
      <c r="HW3029" s="69"/>
      <c r="HX3029" s="69"/>
      <c r="HY3029" s="69"/>
      <c r="HZ3029" s="69"/>
      <c r="IA3029" s="69"/>
      <c r="IB3029" s="69"/>
      <c r="IC3029" s="69"/>
      <c r="ID3029" s="69"/>
      <c r="IE3029" s="69"/>
      <c r="IF3029" s="69"/>
      <c r="IG3029" s="69"/>
      <c r="IH3029" s="69"/>
      <c r="II3029" s="69"/>
      <c r="IJ3029" s="69"/>
      <c r="IK3029" s="69"/>
      <c r="IL3029" s="69"/>
      <c r="IM3029" s="69"/>
      <c r="IN3029" s="69"/>
    </row>
    <row r="3030" spans="1:248" s="70" customFormat="1" ht="15.95" customHeight="1" x14ac:dyDescent="0.2">
      <c r="A3030" s="137" t="s">
        <v>2017</v>
      </c>
      <c r="B3030" s="196">
        <v>52694</v>
      </c>
      <c r="C3030" s="96" t="s">
        <v>2018</v>
      </c>
      <c r="D3030" s="319">
        <v>105000</v>
      </c>
      <c r="E3030" s="69"/>
      <c r="F3030" s="69"/>
      <c r="G3030" s="69"/>
      <c r="H3030" s="69"/>
      <c r="I3030" s="69"/>
      <c r="J3030" s="69"/>
      <c r="N3030" s="69"/>
      <c r="O3030" s="69"/>
      <c r="P3030" s="69"/>
      <c r="Q3030" s="69"/>
      <c r="R3030" s="69"/>
      <c r="S3030" s="69"/>
      <c r="T3030" s="69"/>
      <c r="U3030" s="69"/>
      <c r="V3030" s="69"/>
      <c r="W3030" s="69"/>
      <c r="X3030" s="69"/>
      <c r="Y3030" s="69"/>
      <c r="Z3030" s="69"/>
      <c r="AA3030" s="69"/>
      <c r="AB3030" s="69"/>
      <c r="AC3030" s="69"/>
      <c r="AD3030" s="69"/>
      <c r="AE3030" s="69"/>
      <c r="AF3030" s="69"/>
      <c r="AG3030" s="69"/>
      <c r="AH3030" s="69"/>
      <c r="AI3030" s="69"/>
      <c r="AJ3030" s="69"/>
      <c r="AK3030" s="69"/>
      <c r="AL3030" s="69"/>
      <c r="AM3030" s="69"/>
      <c r="AN3030" s="69"/>
      <c r="AO3030" s="69"/>
      <c r="AP3030" s="69"/>
      <c r="AQ3030" s="69"/>
      <c r="AR3030" s="69"/>
      <c r="AS3030" s="69"/>
      <c r="AT3030" s="69"/>
      <c r="AU3030" s="69"/>
      <c r="AV3030" s="69"/>
      <c r="AW3030" s="69"/>
      <c r="AX3030" s="69"/>
      <c r="AY3030" s="69"/>
      <c r="AZ3030" s="69"/>
      <c r="BA3030" s="69"/>
      <c r="BB3030" s="69"/>
      <c r="BC3030" s="69"/>
      <c r="BD3030" s="69"/>
      <c r="BE3030" s="69"/>
      <c r="BF3030" s="69"/>
      <c r="BG3030" s="69"/>
      <c r="BH3030" s="69"/>
      <c r="BI3030" s="69"/>
      <c r="BJ3030" s="69"/>
      <c r="BK3030" s="69"/>
      <c r="BL3030" s="69"/>
      <c r="BM3030" s="69"/>
      <c r="BN3030" s="69"/>
      <c r="BO3030" s="69"/>
      <c r="BP3030" s="69"/>
      <c r="BQ3030" s="69"/>
      <c r="BR3030" s="69"/>
      <c r="BS3030" s="69"/>
      <c r="BT3030" s="69"/>
      <c r="BU3030" s="69"/>
      <c r="BV3030" s="69"/>
      <c r="BW3030" s="69"/>
      <c r="BX3030" s="69"/>
      <c r="BY3030" s="69"/>
      <c r="BZ3030" s="69"/>
      <c r="CA3030" s="69"/>
      <c r="CB3030" s="69"/>
      <c r="CC3030" s="69"/>
      <c r="CD3030" s="69"/>
      <c r="CE3030" s="69"/>
      <c r="CF3030" s="69"/>
      <c r="CG3030" s="69"/>
      <c r="CH3030" s="69"/>
      <c r="CI3030" s="69"/>
      <c r="CJ3030" s="69"/>
      <c r="CK3030" s="69"/>
      <c r="CL3030" s="69"/>
      <c r="CM3030" s="69"/>
      <c r="CN3030" s="69"/>
      <c r="CO3030" s="69"/>
      <c r="CP3030" s="69"/>
      <c r="CQ3030" s="69"/>
      <c r="CR3030" s="69"/>
      <c r="CS3030" s="69"/>
      <c r="CT3030" s="69"/>
      <c r="CU3030" s="69"/>
      <c r="CV3030" s="69"/>
      <c r="CW3030" s="69"/>
      <c r="CX3030" s="69"/>
      <c r="CY3030" s="69"/>
      <c r="CZ3030" s="69"/>
      <c r="DA3030" s="69"/>
      <c r="DB3030" s="69"/>
      <c r="DC3030" s="69"/>
      <c r="DD3030" s="69"/>
      <c r="DE3030" s="69"/>
      <c r="DF3030" s="69"/>
      <c r="DG3030" s="69"/>
      <c r="DH3030" s="69"/>
      <c r="DI3030" s="69"/>
      <c r="DJ3030" s="69"/>
      <c r="DK3030" s="69"/>
      <c r="DL3030" s="69"/>
      <c r="DM3030" s="69"/>
      <c r="DN3030" s="69"/>
      <c r="DO3030" s="69"/>
      <c r="DP3030" s="69"/>
      <c r="DQ3030" s="69"/>
      <c r="DR3030" s="69"/>
      <c r="DS3030" s="69"/>
      <c r="DT3030" s="69"/>
      <c r="DU3030" s="69"/>
      <c r="DV3030" s="69"/>
      <c r="DW3030" s="69"/>
      <c r="DX3030" s="69"/>
      <c r="DY3030" s="69"/>
      <c r="DZ3030" s="69"/>
      <c r="EA3030" s="69"/>
      <c r="EB3030" s="69"/>
      <c r="EC3030" s="69"/>
      <c r="ED3030" s="69"/>
      <c r="EE3030" s="69"/>
      <c r="EF3030" s="69"/>
      <c r="EG3030" s="69"/>
      <c r="EH3030" s="69"/>
      <c r="EI3030" s="69"/>
      <c r="EJ3030" s="69"/>
      <c r="EK3030" s="69"/>
      <c r="EL3030" s="69"/>
      <c r="EM3030" s="69"/>
      <c r="EN3030" s="69"/>
      <c r="EO3030" s="69"/>
      <c r="EP3030" s="69"/>
      <c r="EQ3030" s="69"/>
      <c r="ER3030" s="69"/>
      <c r="ES3030" s="69"/>
      <c r="ET3030" s="69"/>
      <c r="EU3030" s="69"/>
      <c r="EV3030" s="69"/>
      <c r="EW3030" s="69"/>
      <c r="EX3030" s="69"/>
      <c r="EY3030" s="69"/>
      <c r="EZ3030" s="69"/>
      <c r="FA3030" s="69"/>
      <c r="FB3030" s="69"/>
      <c r="FC3030" s="69"/>
      <c r="FD3030" s="69"/>
      <c r="FE3030" s="69"/>
      <c r="FF3030" s="69"/>
      <c r="FG3030" s="69"/>
      <c r="FH3030" s="69"/>
      <c r="FI3030" s="69"/>
      <c r="FJ3030" s="69"/>
      <c r="FK3030" s="69"/>
      <c r="FL3030" s="69"/>
      <c r="FM3030" s="69"/>
      <c r="FN3030" s="69"/>
      <c r="FO3030" s="69"/>
      <c r="FP3030" s="69"/>
      <c r="FQ3030" s="69"/>
      <c r="FR3030" s="69"/>
      <c r="FS3030" s="69"/>
      <c r="FT3030" s="69"/>
      <c r="FU3030" s="69"/>
      <c r="FV3030" s="69"/>
      <c r="FW3030" s="69"/>
      <c r="FX3030" s="69"/>
      <c r="FY3030" s="69"/>
      <c r="FZ3030" s="69"/>
      <c r="GA3030" s="69"/>
      <c r="GB3030" s="69"/>
      <c r="GC3030" s="69"/>
      <c r="GD3030" s="69"/>
      <c r="GE3030" s="69"/>
      <c r="GF3030" s="69"/>
      <c r="GG3030" s="69"/>
      <c r="GH3030" s="69"/>
      <c r="GI3030" s="69"/>
      <c r="GJ3030" s="69"/>
      <c r="GK3030" s="69"/>
      <c r="GL3030" s="69"/>
      <c r="GM3030" s="69"/>
      <c r="GN3030" s="69"/>
      <c r="GO3030" s="69"/>
      <c r="GP3030" s="69"/>
      <c r="GQ3030" s="69"/>
      <c r="GR3030" s="69"/>
      <c r="GS3030" s="69"/>
      <c r="GT3030" s="69"/>
      <c r="GU3030" s="69"/>
      <c r="GV3030" s="69"/>
      <c r="GW3030" s="69"/>
      <c r="GX3030" s="69"/>
      <c r="GY3030" s="69"/>
      <c r="GZ3030" s="69"/>
      <c r="HA3030" s="69"/>
      <c r="HB3030" s="69"/>
      <c r="HC3030" s="69"/>
      <c r="HD3030" s="69"/>
      <c r="HE3030" s="69"/>
      <c r="HF3030" s="69"/>
      <c r="HG3030" s="69"/>
      <c r="HH3030" s="69"/>
      <c r="HI3030" s="69"/>
      <c r="HJ3030" s="69"/>
      <c r="HK3030" s="69"/>
      <c r="HL3030" s="69"/>
      <c r="HM3030" s="69"/>
      <c r="HN3030" s="69"/>
      <c r="HO3030" s="69"/>
      <c r="HP3030" s="69"/>
      <c r="HQ3030" s="69"/>
      <c r="HR3030" s="69"/>
      <c r="HS3030" s="69"/>
      <c r="HT3030" s="69"/>
      <c r="HU3030" s="69"/>
      <c r="HV3030" s="69"/>
      <c r="HW3030" s="69"/>
      <c r="HX3030" s="69"/>
      <c r="HY3030" s="69"/>
      <c r="HZ3030" s="69"/>
      <c r="IA3030" s="69"/>
      <c r="IB3030" s="69"/>
      <c r="IC3030" s="69"/>
      <c r="ID3030" s="69"/>
      <c r="IE3030" s="69"/>
      <c r="IF3030" s="69"/>
      <c r="IG3030" s="69"/>
      <c r="IH3030" s="69"/>
      <c r="II3030" s="69"/>
      <c r="IJ3030" s="69"/>
      <c r="IK3030" s="69"/>
      <c r="IL3030" s="69"/>
      <c r="IM3030" s="69"/>
      <c r="IN3030" s="69"/>
    </row>
    <row r="3031" spans="1:248" s="70" customFormat="1" ht="15.95" customHeight="1" x14ac:dyDescent="0.2">
      <c r="A3031" s="137" t="s">
        <v>2019</v>
      </c>
      <c r="B3031" s="196">
        <v>53004</v>
      </c>
      <c r="C3031" s="96" t="s">
        <v>3923</v>
      </c>
      <c r="D3031" s="319">
        <v>78000</v>
      </c>
      <c r="E3031" s="69"/>
      <c r="F3031" s="69"/>
      <c r="G3031" s="69"/>
      <c r="H3031" s="69"/>
      <c r="I3031" s="69"/>
      <c r="J3031" s="69"/>
      <c r="N3031" s="69"/>
      <c r="O3031" s="69"/>
      <c r="P3031" s="69"/>
      <c r="Q3031" s="69"/>
      <c r="R3031" s="69"/>
      <c r="S3031" s="69"/>
      <c r="T3031" s="69"/>
      <c r="U3031" s="69"/>
      <c r="V3031" s="69"/>
      <c r="W3031" s="69"/>
      <c r="X3031" s="69"/>
      <c r="Y3031" s="69"/>
      <c r="Z3031" s="69"/>
      <c r="AA3031" s="69"/>
      <c r="AB3031" s="69"/>
      <c r="AC3031" s="69"/>
      <c r="AD3031" s="69"/>
      <c r="AE3031" s="69"/>
      <c r="AF3031" s="69"/>
      <c r="AG3031" s="69"/>
      <c r="AH3031" s="69"/>
      <c r="AI3031" s="69"/>
      <c r="AJ3031" s="69"/>
      <c r="AK3031" s="69"/>
      <c r="AL3031" s="69"/>
      <c r="AM3031" s="69"/>
      <c r="AN3031" s="69"/>
      <c r="AO3031" s="69"/>
      <c r="AP3031" s="69"/>
      <c r="AQ3031" s="69"/>
      <c r="AR3031" s="69"/>
      <c r="AS3031" s="69"/>
      <c r="AT3031" s="69"/>
      <c r="AU3031" s="69"/>
      <c r="AV3031" s="69"/>
      <c r="AW3031" s="69"/>
      <c r="AX3031" s="69"/>
      <c r="AY3031" s="69"/>
      <c r="AZ3031" s="69"/>
      <c r="BA3031" s="69"/>
      <c r="BB3031" s="69"/>
      <c r="BC3031" s="69"/>
      <c r="BD3031" s="69"/>
      <c r="BE3031" s="69"/>
      <c r="BF3031" s="69"/>
      <c r="BG3031" s="69"/>
      <c r="BH3031" s="69"/>
      <c r="BI3031" s="69"/>
      <c r="BJ3031" s="69"/>
      <c r="BK3031" s="69"/>
      <c r="BL3031" s="69"/>
      <c r="BM3031" s="69"/>
      <c r="BN3031" s="69"/>
      <c r="BO3031" s="69"/>
      <c r="BP3031" s="69"/>
      <c r="BQ3031" s="69"/>
      <c r="BR3031" s="69"/>
      <c r="BS3031" s="69"/>
      <c r="BT3031" s="69"/>
      <c r="BU3031" s="69"/>
      <c r="BV3031" s="69"/>
      <c r="BW3031" s="69"/>
      <c r="BX3031" s="69"/>
      <c r="BY3031" s="69"/>
      <c r="BZ3031" s="69"/>
      <c r="CA3031" s="69"/>
      <c r="CB3031" s="69"/>
      <c r="CC3031" s="69"/>
      <c r="CD3031" s="69"/>
      <c r="CE3031" s="69"/>
      <c r="CF3031" s="69"/>
      <c r="CG3031" s="69"/>
      <c r="CH3031" s="69"/>
      <c r="CI3031" s="69"/>
      <c r="CJ3031" s="69"/>
      <c r="CK3031" s="69"/>
      <c r="CL3031" s="69"/>
      <c r="CM3031" s="69"/>
      <c r="CN3031" s="69"/>
      <c r="CO3031" s="69"/>
      <c r="CP3031" s="69"/>
      <c r="CQ3031" s="69"/>
      <c r="CR3031" s="69"/>
      <c r="CS3031" s="69"/>
      <c r="CT3031" s="69"/>
      <c r="CU3031" s="69"/>
      <c r="CV3031" s="69"/>
      <c r="CW3031" s="69"/>
      <c r="CX3031" s="69"/>
      <c r="CY3031" s="69"/>
      <c r="CZ3031" s="69"/>
      <c r="DA3031" s="69"/>
      <c r="DB3031" s="69"/>
      <c r="DC3031" s="69"/>
      <c r="DD3031" s="69"/>
      <c r="DE3031" s="69"/>
      <c r="DF3031" s="69"/>
      <c r="DG3031" s="69"/>
      <c r="DH3031" s="69"/>
      <c r="DI3031" s="69"/>
      <c r="DJ3031" s="69"/>
      <c r="DK3031" s="69"/>
      <c r="DL3031" s="69"/>
      <c r="DM3031" s="69"/>
      <c r="DN3031" s="69"/>
      <c r="DO3031" s="69"/>
      <c r="DP3031" s="69"/>
      <c r="DQ3031" s="69"/>
      <c r="DR3031" s="69"/>
      <c r="DS3031" s="69"/>
      <c r="DT3031" s="69"/>
      <c r="DU3031" s="69"/>
      <c r="DV3031" s="69"/>
      <c r="DW3031" s="69"/>
      <c r="DX3031" s="69"/>
      <c r="DY3031" s="69"/>
      <c r="DZ3031" s="69"/>
      <c r="EA3031" s="69"/>
      <c r="EB3031" s="69"/>
      <c r="EC3031" s="69"/>
      <c r="ED3031" s="69"/>
      <c r="EE3031" s="69"/>
      <c r="EF3031" s="69"/>
      <c r="EG3031" s="69"/>
      <c r="EH3031" s="69"/>
      <c r="EI3031" s="69"/>
      <c r="EJ3031" s="69"/>
      <c r="EK3031" s="69"/>
      <c r="EL3031" s="69"/>
      <c r="EM3031" s="69"/>
      <c r="EN3031" s="69"/>
      <c r="EO3031" s="69"/>
      <c r="EP3031" s="69"/>
      <c r="EQ3031" s="69"/>
      <c r="ER3031" s="69"/>
      <c r="ES3031" s="69"/>
      <c r="ET3031" s="69"/>
      <c r="EU3031" s="69"/>
      <c r="EV3031" s="69"/>
      <c r="EW3031" s="69"/>
      <c r="EX3031" s="69"/>
      <c r="EY3031" s="69"/>
      <c r="EZ3031" s="69"/>
      <c r="FA3031" s="69"/>
      <c r="FB3031" s="69"/>
      <c r="FC3031" s="69"/>
      <c r="FD3031" s="69"/>
      <c r="FE3031" s="69"/>
      <c r="FF3031" s="69"/>
      <c r="FG3031" s="69"/>
      <c r="FH3031" s="69"/>
      <c r="FI3031" s="69"/>
      <c r="FJ3031" s="69"/>
      <c r="FK3031" s="69"/>
      <c r="FL3031" s="69"/>
      <c r="FM3031" s="69"/>
      <c r="FN3031" s="69"/>
      <c r="FO3031" s="69"/>
      <c r="FP3031" s="69"/>
      <c r="FQ3031" s="69"/>
      <c r="FR3031" s="69"/>
      <c r="FS3031" s="69"/>
      <c r="FT3031" s="69"/>
      <c r="FU3031" s="69"/>
      <c r="FV3031" s="69"/>
      <c r="FW3031" s="69"/>
      <c r="FX3031" s="69"/>
      <c r="FY3031" s="69"/>
      <c r="FZ3031" s="69"/>
      <c r="GA3031" s="69"/>
      <c r="GB3031" s="69"/>
      <c r="GC3031" s="69"/>
      <c r="GD3031" s="69"/>
      <c r="GE3031" s="69"/>
      <c r="GF3031" s="69"/>
      <c r="GG3031" s="69"/>
      <c r="GH3031" s="69"/>
      <c r="GI3031" s="69"/>
      <c r="GJ3031" s="69"/>
      <c r="GK3031" s="69"/>
      <c r="GL3031" s="69"/>
      <c r="GM3031" s="69"/>
      <c r="GN3031" s="69"/>
      <c r="GO3031" s="69"/>
      <c r="GP3031" s="69"/>
      <c r="GQ3031" s="69"/>
      <c r="GR3031" s="69"/>
      <c r="GS3031" s="69"/>
      <c r="GT3031" s="69"/>
      <c r="GU3031" s="69"/>
      <c r="GV3031" s="69"/>
      <c r="GW3031" s="69"/>
      <c r="GX3031" s="69"/>
      <c r="GY3031" s="69"/>
      <c r="GZ3031" s="69"/>
      <c r="HA3031" s="69"/>
      <c r="HB3031" s="69"/>
      <c r="HC3031" s="69"/>
      <c r="HD3031" s="69"/>
      <c r="HE3031" s="69"/>
      <c r="HF3031" s="69"/>
      <c r="HG3031" s="69"/>
      <c r="HH3031" s="69"/>
      <c r="HI3031" s="69"/>
      <c r="HJ3031" s="69"/>
      <c r="HK3031" s="69"/>
      <c r="HL3031" s="69"/>
      <c r="HM3031" s="69"/>
      <c r="HN3031" s="69"/>
      <c r="HO3031" s="69"/>
      <c r="HP3031" s="69"/>
      <c r="HQ3031" s="69"/>
      <c r="HR3031" s="69"/>
      <c r="HS3031" s="69"/>
      <c r="HT3031" s="69"/>
      <c r="HU3031" s="69"/>
      <c r="HV3031" s="69"/>
      <c r="HW3031" s="69"/>
      <c r="HX3031" s="69"/>
      <c r="HY3031" s="69"/>
      <c r="HZ3031" s="69"/>
      <c r="IA3031" s="69"/>
      <c r="IB3031" s="69"/>
      <c r="IC3031" s="69"/>
      <c r="ID3031" s="69"/>
      <c r="IE3031" s="69"/>
      <c r="IF3031" s="69"/>
      <c r="IG3031" s="69"/>
      <c r="IH3031" s="69"/>
      <c r="II3031" s="69"/>
      <c r="IJ3031" s="69"/>
      <c r="IK3031" s="69"/>
      <c r="IL3031" s="69"/>
      <c r="IM3031" s="69"/>
      <c r="IN3031" s="69"/>
    </row>
    <row r="3032" spans="1:248" s="70" customFormat="1" ht="47.1" customHeight="1" x14ac:dyDescent="0.2">
      <c r="A3032" s="137" t="s">
        <v>2019</v>
      </c>
      <c r="B3032" s="196">
        <v>52695</v>
      </c>
      <c r="C3032" s="96" t="s">
        <v>2020</v>
      </c>
      <c r="D3032" s="319">
        <v>108000</v>
      </c>
      <c r="E3032" s="69"/>
      <c r="F3032" s="69"/>
      <c r="G3032" s="69"/>
      <c r="H3032" s="69"/>
      <c r="I3032" s="69"/>
      <c r="J3032" s="69"/>
      <c r="N3032" s="69"/>
      <c r="O3032" s="69"/>
      <c r="P3032" s="69"/>
      <c r="Q3032" s="69"/>
      <c r="R3032" s="69"/>
      <c r="S3032" s="69"/>
      <c r="T3032" s="69"/>
      <c r="U3032" s="69"/>
      <c r="V3032" s="69"/>
      <c r="W3032" s="69"/>
      <c r="X3032" s="69"/>
      <c r="Y3032" s="69"/>
      <c r="Z3032" s="69"/>
      <c r="AA3032" s="69"/>
      <c r="AB3032" s="69"/>
      <c r="AC3032" s="69"/>
      <c r="AD3032" s="69"/>
      <c r="AE3032" s="69"/>
      <c r="AF3032" s="69"/>
      <c r="AG3032" s="69"/>
      <c r="AH3032" s="69"/>
      <c r="AI3032" s="69"/>
      <c r="AJ3032" s="69"/>
      <c r="AK3032" s="69"/>
      <c r="AL3032" s="69"/>
      <c r="AM3032" s="69"/>
      <c r="AN3032" s="69"/>
      <c r="AO3032" s="69"/>
      <c r="AP3032" s="69"/>
      <c r="AQ3032" s="69"/>
      <c r="AR3032" s="69"/>
      <c r="AS3032" s="69"/>
      <c r="AT3032" s="69"/>
      <c r="AU3032" s="69"/>
      <c r="AV3032" s="69"/>
      <c r="AW3032" s="69"/>
      <c r="AX3032" s="69"/>
      <c r="AY3032" s="69"/>
      <c r="AZ3032" s="69"/>
      <c r="BA3032" s="69"/>
      <c r="BB3032" s="69"/>
      <c r="BC3032" s="69"/>
      <c r="BD3032" s="69"/>
      <c r="BE3032" s="69"/>
      <c r="BF3032" s="69"/>
      <c r="BG3032" s="69"/>
      <c r="BH3032" s="69"/>
      <c r="BI3032" s="69"/>
      <c r="BJ3032" s="69"/>
      <c r="BK3032" s="69"/>
      <c r="BL3032" s="69"/>
      <c r="BM3032" s="69"/>
      <c r="BN3032" s="69"/>
      <c r="BO3032" s="69"/>
      <c r="BP3032" s="69"/>
      <c r="BQ3032" s="69"/>
      <c r="BR3032" s="69"/>
      <c r="BS3032" s="69"/>
      <c r="BT3032" s="69"/>
      <c r="BU3032" s="69"/>
      <c r="BV3032" s="69"/>
      <c r="BW3032" s="69"/>
      <c r="BX3032" s="69"/>
      <c r="BY3032" s="69"/>
      <c r="BZ3032" s="69"/>
      <c r="CA3032" s="69"/>
      <c r="CB3032" s="69"/>
      <c r="CC3032" s="69"/>
      <c r="CD3032" s="69"/>
      <c r="CE3032" s="69"/>
      <c r="CF3032" s="69"/>
      <c r="CG3032" s="69"/>
      <c r="CH3032" s="69"/>
      <c r="CI3032" s="69"/>
      <c r="CJ3032" s="69"/>
      <c r="CK3032" s="69"/>
      <c r="CL3032" s="69"/>
      <c r="CM3032" s="69"/>
      <c r="CN3032" s="69"/>
      <c r="CO3032" s="69"/>
      <c r="CP3032" s="69"/>
      <c r="CQ3032" s="69"/>
      <c r="CR3032" s="69"/>
      <c r="CS3032" s="69"/>
      <c r="CT3032" s="69"/>
      <c r="CU3032" s="69"/>
      <c r="CV3032" s="69"/>
      <c r="CW3032" s="69"/>
      <c r="CX3032" s="69"/>
      <c r="CY3032" s="69"/>
      <c r="CZ3032" s="69"/>
      <c r="DA3032" s="69"/>
      <c r="DB3032" s="69"/>
      <c r="DC3032" s="69"/>
      <c r="DD3032" s="69"/>
      <c r="DE3032" s="69"/>
      <c r="DF3032" s="69"/>
      <c r="DG3032" s="69"/>
      <c r="DH3032" s="69"/>
      <c r="DI3032" s="69"/>
      <c r="DJ3032" s="69"/>
      <c r="DK3032" s="69"/>
      <c r="DL3032" s="69"/>
      <c r="DM3032" s="69"/>
      <c r="DN3032" s="69"/>
      <c r="DO3032" s="69"/>
      <c r="DP3032" s="69"/>
      <c r="DQ3032" s="69"/>
      <c r="DR3032" s="69"/>
      <c r="DS3032" s="69"/>
      <c r="DT3032" s="69"/>
      <c r="DU3032" s="69"/>
      <c r="DV3032" s="69"/>
      <c r="DW3032" s="69"/>
      <c r="DX3032" s="69"/>
      <c r="DY3032" s="69"/>
      <c r="DZ3032" s="69"/>
      <c r="EA3032" s="69"/>
      <c r="EB3032" s="69"/>
      <c r="EC3032" s="69"/>
      <c r="ED3032" s="69"/>
      <c r="EE3032" s="69"/>
      <c r="EF3032" s="69"/>
      <c r="EG3032" s="69"/>
      <c r="EH3032" s="69"/>
      <c r="EI3032" s="69"/>
      <c r="EJ3032" s="69"/>
      <c r="EK3032" s="69"/>
      <c r="EL3032" s="69"/>
      <c r="EM3032" s="69"/>
      <c r="EN3032" s="69"/>
      <c r="EO3032" s="69"/>
      <c r="EP3032" s="69"/>
      <c r="EQ3032" s="69"/>
      <c r="ER3032" s="69"/>
      <c r="ES3032" s="69"/>
      <c r="ET3032" s="69"/>
      <c r="EU3032" s="69"/>
      <c r="EV3032" s="69"/>
      <c r="EW3032" s="69"/>
      <c r="EX3032" s="69"/>
      <c r="EY3032" s="69"/>
      <c r="EZ3032" s="69"/>
      <c r="FA3032" s="69"/>
      <c r="FB3032" s="69"/>
      <c r="FC3032" s="69"/>
      <c r="FD3032" s="69"/>
      <c r="FE3032" s="69"/>
      <c r="FF3032" s="69"/>
      <c r="FG3032" s="69"/>
      <c r="FH3032" s="69"/>
      <c r="FI3032" s="69"/>
      <c r="FJ3032" s="69"/>
      <c r="FK3032" s="69"/>
      <c r="FL3032" s="69"/>
      <c r="FM3032" s="69"/>
      <c r="FN3032" s="69"/>
      <c r="FO3032" s="69"/>
      <c r="FP3032" s="69"/>
      <c r="FQ3032" s="69"/>
      <c r="FR3032" s="69"/>
      <c r="FS3032" s="69"/>
      <c r="FT3032" s="69"/>
      <c r="FU3032" s="69"/>
      <c r="FV3032" s="69"/>
      <c r="FW3032" s="69"/>
      <c r="FX3032" s="69"/>
      <c r="FY3032" s="69"/>
      <c r="FZ3032" s="69"/>
      <c r="GA3032" s="69"/>
      <c r="GB3032" s="69"/>
      <c r="GC3032" s="69"/>
      <c r="GD3032" s="69"/>
      <c r="GE3032" s="69"/>
      <c r="GF3032" s="69"/>
      <c r="GG3032" s="69"/>
      <c r="GH3032" s="69"/>
      <c r="GI3032" s="69"/>
      <c r="GJ3032" s="69"/>
      <c r="GK3032" s="69"/>
      <c r="GL3032" s="69"/>
      <c r="GM3032" s="69"/>
      <c r="GN3032" s="69"/>
      <c r="GO3032" s="69"/>
      <c r="GP3032" s="69"/>
      <c r="GQ3032" s="69"/>
      <c r="GR3032" s="69"/>
      <c r="GS3032" s="69"/>
      <c r="GT3032" s="69"/>
      <c r="GU3032" s="69"/>
      <c r="GV3032" s="69"/>
      <c r="GW3032" s="69"/>
      <c r="GX3032" s="69"/>
      <c r="GY3032" s="69"/>
      <c r="GZ3032" s="69"/>
      <c r="HA3032" s="69"/>
      <c r="HB3032" s="69"/>
      <c r="HC3032" s="69"/>
      <c r="HD3032" s="69"/>
      <c r="HE3032" s="69"/>
      <c r="HF3032" s="69"/>
      <c r="HG3032" s="69"/>
      <c r="HH3032" s="69"/>
      <c r="HI3032" s="69"/>
      <c r="HJ3032" s="69"/>
      <c r="HK3032" s="69"/>
      <c r="HL3032" s="69"/>
      <c r="HM3032" s="69"/>
      <c r="HN3032" s="69"/>
      <c r="HO3032" s="69"/>
      <c r="HP3032" s="69"/>
      <c r="HQ3032" s="69"/>
      <c r="HR3032" s="69"/>
      <c r="HS3032" s="69"/>
      <c r="HT3032" s="69"/>
      <c r="HU3032" s="69"/>
      <c r="HV3032" s="69"/>
      <c r="HW3032" s="69"/>
      <c r="HX3032" s="69"/>
      <c r="HY3032" s="69"/>
      <c r="HZ3032" s="69"/>
      <c r="IA3032" s="69"/>
      <c r="IB3032" s="69"/>
      <c r="IC3032" s="69"/>
      <c r="ID3032" s="69"/>
      <c r="IE3032" s="69"/>
      <c r="IF3032" s="69"/>
      <c r="IG3032" s="69"/>
      <c r="IH3032" s="69"/>
      <c r="II3032" s="69"/>
      <c r="IJ3032" s="69"/>
      <c r="IK3032" s="69"/>
      <c r="IL3032" s="69"/>
      <c r="IM3032" s="69"/>
      <c r="IN3032" s="69"/>
    </row>
    <row r="3033" spans="1:248" s="70" customFormat="1" ht="32.1" customHeight="1" x14ac:dyDescent="0.2">
      <c r="A3033" s="137" t="s">
        <v>2021</v>
      </c>
      <c r="B3033" s="196">
        <v>52696</v>
      </c>
      <c r="C3033" s="96" t="s">
        <v>3924</v>
      </c>
      <c r="D3033" s="319">
        <v>100000</v>
      </c>
      <c r="E3033" s="69"/>
      <c r="F3033" s="69"/>
      <c r="G3033" s="69"/>
      <c r="H3033" s="69"/>
      <c r="I3033" s="69"/>
      <c r="J3033" s="69"/>
      <c r="N3033" s="69"/>
      <c r="O3033" s="69"/>
      <c r="P3033" s="69"/>
      <c r="Q3033" s="69"/>
      <c r="R3033" s="69"/>
      <c r="S3033" s="69"/>
      <c r="T3033" s="69"/>
      <c r="U3033" s="69"/>
      <c r="V3033" s="69"/>
      <c r="W3033" s="69"/>
      <c r="X3033" s="69"/>
      <c r="Y3033" s="69"/>
      <c r="Z3033" s="69"/>
      <c r="AA3033" s="69"/>
      <c r="AB3033" s="69"/>
      <c r="AC3033" s="69"/>
      <c r="AD3033" s="69"/>
      <c r="AE3033" s="69"/>
      <c r="AF3033" s="69"/>
      <c r="AG3033" s="69"/>
      <c r="AH3033" s="69"/>
      <c r="AI3033" s="69"/>
      <c r="AJ3033" s="69"/>
      <c r="AK3033" s="69"/>
      <c r="AL3033" s="69"/>
      <c r="AM3033" s="69"/>
      <c r="AN3033" s="69"/>
      <c r="AO3033" s="69"/>
      <c r="AP3033" s="69"/>
      <c r="AQ3033" s="69"/>
      <c r="AR3033" s="69"/>
      <c r="AS3033" s="69"/>
      <c r="AT3033" s="69"/>
      <c r="AU3033" s="69"/>
      <c r="AV3033" s="69"/>
      <c r="AW3033" s="69"/>
      <c r="AX3033" s="69"/>
      <c r="AY3033" s="69"/>
      <c r="AZ3033" s="69"/>
      <c r="BA3033" s="69"/>
      <c r="BB3033" s="69"/>
      <c r="BC3033" s="69"/>
      <c r="BD3033" s="69"/>
      <c r="BE3033" s="69"/>
      <c r="BF3033" s="69"/>
      <c r="BG3033" s="69"/>
      <c r="BH3033" s="69"/>
      <c r="BI3033" s="69"/>
      <c r="BJ3033" s="69"/>
      <c r="BK3033" s="69"/>
      <c r="BL3033" s="69"/>
      <c r="BM3033" s="69"/>
      <c r="BN3033" s="69"/>
      <c r="BO3033" s="69"/>
      <c r="BP3033" s="69"/>
      <c r="BQ3033" s="69"/>
      <c r="BR3033" s="69"/>
      <c r="BS3033" s="69"/>
      <c r="BT3033" s="69"/>
      <c r="BU3033" s="69"/>
      <c r="BV3033" s="69"/>
      <c r="BW3033" s="69"/>
      <c r="BX3033" s="69"/>
      <c r="BY3033" s="69"/>
      <c r="BZ3033" s="69"/>
      <c r="CA3033" s="69"/>
      <c r="CB3033" s="69"/>
      <c r="CC3033" s="69"/>
      <c r="CD3033" s="69"/>
      <c r="CE3033" s="69"/>
      <c r="CF3033" s="69"/>
      <c r="CG3033" s="69"/>
      <c r="CH3033" s="69"/>
      <c r="CI3033" s="69"/>
      <c r="CJ3033" s="69"/>
      <c r="CK3033" s="69"/>
      <c r="CL3033" s="69"/>
      <c r="CM3033" s="69"/>
      <c r="CN3033" s="69"/>
      <c r="CO3033" s="69"/>
      <c r="CP3033" s="69"/>
      <c r="CQ3033" s="69"/>
      <c r="CR3033" s="69"/>
      <c r="CS3033" s="69"/>
      <c r="CT3033" s="69"/>
      <c r="CU3033" s="69"/>
      <c r="CV3033" s="69"/>
      <c r="CW3033" s="69"/>
      <c r="CX3033" s="69"/>
      <c r="CY3033" s="69"/>
      <c r="CZ3033" s="69"/>
      <c r="DA3033" s="69"/>
      <c r="DB3033" s="69"/>
      <c r="DC3033" s="69"/>
      <c r="DD3033" s="69"/>
      <c r="DE3033" s="69"/>
      <c r="DF3033" s="69"/>
      <c r="DG3033" s="69"/>
      <c r="DH3033" s="69"/>
      <c r="DI3033" s="69"/>
      <c r="DJ3033" s="69"/>
      <c r="DK3033" s="69"/>
      <c r="DL3033" s="69"/>
      <c r="DM3033" s="69"/>
      <c r="DN3033" s="69"/>
      <c r="DO3033" s="69"/>
      <c r="DP3033" s="69"/>
      <c r="DQ3033" s="69"/>
      <c r="DR3033" s="69"/>
      <c r="DS3033" s="69"/>
      <c r="DT3033" s="69"/>
      <c r="DU3033" s="69"/>
      <c r="DV3033" s="69"/>
      <c r="DW3033" s="69"/>
      <c r="DX3033" s="69"/>
      <c r="DY3033" s="69"/>
      <c r="DZ3033" s="69"/>
      <c r="EA3033" s="69"/>
      <c r="EB3033" s="69"/>
      <c r="EC3033" s="69"/>
      <c r="ED3033" s="69"/>
      <c r="EE3033" s="69"/>
      <c r="EF3033" s="69"/>
      <c r="EG3033" s="69"/>
      <c r="EH3033" s="69"/>
      <c r="EI3033" s="69"/>
      <c r="EJ3033" s="69"/>
      <c r="EK3033" s="69"/>
      <c r="EL3033" s="69"/>
      <c r="EM3033" s="69"/>
      <c r="EN3033" s="69"/>
      <c r="EO3033" s="69"/>
      <c r="EP3033" s="69"/>
      <c r="EQ3033" s="69"/>
      <c r="ER3033" s="69"/>
      <c r="ES3033" s="69"/>
      <c r="ET3033" s="69"/>
      <c r="EU3033" s="69"/>
      <c r="EV3033" s="69"/>
      <c r="EW3033" s="69"/>
      <c r="EX3033" s="69"/>
      <c r="EY3033" s="69"/>
      <c r="EZ3033" s="69"/>
      <c r="FA3033" s="69"/>
      <c r="FB3033" s="69"/>
      <c r="FC3033" s="69"/>
      <c r="FD3033" s="69"/>
      <c r="FE3033" s="69"/>
      <c r="FF3033" s="69"/>
      <c r="FG3033" s="69"/>
      <c r="FH3033" s="69"/>
      <c r="FI3033" s="69"/>
      <c r="FJ3033" s="69"/>
      <c r="FK3033" s="69"/>
      <c r="FL3033" s="69"/>
      <c r="FM3033" s="69"/>
      <c r="FN3033" s="69"/>
      <c r="FO3033" s="69"/>
      <c r="FP3033" s="69"/>
      <c r="FQ3033" s="69"/>
      <c r="FR3033" s="69"/>
      <c r="FS3033" s="69"/>
      <c r="FT3033" s="69"/>
      <c r="FU3033" s="69"/>
      <c r="FV3033" s="69"/>
      <c r="FW3033" s="69"/>
      <c r="FX3033" s="69"/>
      <c r="FY3033" s="69"/>
      <c r="FZ3033" s="69"/>
      <c r="GA3033" s="69"/>
      <c r="GB3033" s="69"/>
      <c r="GC3033" s="69"/>
      <c r="GD3033" s="69"/>
      <c r="GE3033" s="69"/>
      <c r="GF3033" s="69"/>
      <c r="GG3033" s="69"/>
      <c r="GH3033" s="69"/>
      <c r="GI3033" s="69"/>
      <c r="GJ3033" s="69"/>
      <c r="GK3033" s="69"/>
      <c r="GL3033" s="69"/>
      <c r="GM3033" s="69"/>
      <c r="GN3033" s="69"/>
      <c r="GO3033" s="69"/>
      <c r="GP3033" s="69"/>
      <c r="GQ3033" s="69"/>
      <c r="GR3033" s="69"/>
      <c r="GS3033" s="69"/>
      <c r="GT3033" s="69"/>
      <c r="GU3033" s="69"/>
      <c r="GV3033" s="69"/>
      <c r="GW3033" s="69"/>
      <c r="GX3033" s="69"/>
      <c r="GY3033" s="69"/>
      <c r="GZ3033" s="69"/>
      <c r="HA3033" s="69"/>
      <c r="HB3033" s="69"/>
      <c r="HC3033" s="69"/>
      <c r="HD3033" s="69"/>
      <c r="HE3033" s="69"/>
      <c r="HF3033" s="69"/>
      <c r="HG3033" s="69"/>
      <c r="HH3033" s="69"/>
      <c r="HI3033" s="69"/>
      <c r="HJ3033" s="69"/>
      <c r="HK3033" s="69"/>
      <c r="HL3033" s="69"/>
      <c r="HM3033" s="69"/>
      <c r="HN3033" s="69"/>
      <c r="HO3033" s="69"/>
      <c r="HP3033" s="69"/>
      <c r="HQ3033" s="69"/>
      <c r="HR3033" s="69"/>
      <c r="HS3033" s="69"/>
      <c r="HT3033" s="69"/>
      <c r="HU3033" s="69"/>
      <c r="HV3033" s="69"/>
      <c r="HW3033" s="69"/>
      <c r="HX3033" s="69"/>
      <c r="HY3033" s="69"/>
      <c r="HZ3033" s="69"/>
      <c r="IA3033" s="69"/>
      <c r="IB3033" s="69"/>
      <c r="IC3033" s="69"/>
      <c r="ID3033" s="69"/>
      <c r="IE3033" s="69"/>
      <c r="IF3033" s="69"/>
      <c r="IG3033" s="69"/>
      <c r="IH3033" s="69"/>
      <c r="II3033" s="69"/>
      <c r="IJ3033" s="69"/>
      <c r="IK3033" s="69"/>
      <c r="IL3033" s="69"/>
      <c r="IM3033" s="69"/>
      <c r="IN3033" s="69"/>
    </row>
    <row r="3034" spans="1:248" s="70" customFormat="1" ht="47.1" customHeight="1" x14ac:dyDescent="0.2">
      <c r="A3034" s="137" t="s">
        <v>2022</v>
      </c>
      <c r="B3034" s="196">
        <v>52697</v>
      </c>
      <c r="C3034" s="96" t="s">
        <v>2023</v>
      </c>
      <c r="D3034" s="318">
        <v>7000</v>
      </c>
      <c r="E3034" s="69"/>
      <c r="F3034" s="69"/>
      <c r="G3034" s="69"/>
      <c r="H3034" s="69"/>
      <c r="I3034" s="69"/>
      <c r="J3034" s="69"/>
      <c r="N3034" s="69"/>
      <c r="O3034" s="69"/>
      <c r="P3034" s="69"/>
      <c r="Q3034" s="69"/>
      <c r="R3034" s="69"/>
      <c r="S3034" s="69"/>
      <c r="T3034" s="69"/>
      <c r="U3034" s="69"/>
      <c r="V3034" s="69"/>
      <c r="W3034" s="69"/>
      <c r="X3034" s="69"/>
      <c r="Y3034" s="69"/>
      <c r="Z3034" s="69"/>
      <c r="AA3034" s="69"/>
      <c r="AB3034" s="69"/>
      <c r="AC3034" s="69"/>
      <c r="AD3034" s="69"/>
      <c r="AE3034" s="69"/>
      <c r="AF3034" s="69"/>
      <c r="AG3034" s="69"/>
      <c r="AH3034" s="69"/>
      <c r="AI3034" s="69"/>
      <c r="AJ3034" s="69"/>
      <c r="AK3034" s="69"/>
      <c r="AL3034" s="69"/>
      <c r="AM3034" s="69"/>
      <c r="AN3034" s="69"/>
      <c r="AO3034" s="69"/>
      <c r="AP3034" s="69"/>
      <c r="AQ3034" s="69"/>
      <c r="AR3034" s="69"/>
      <c r="AS3034" s="69"/>
      <c r="AT3034" s="69"/>
      <c r="AU3034" s="69"/>
      <c r="AV3034" s="69"/>
      <c r="AW3034" s="69"/>
      <c r="AX3034" s="69"/>
      <c r="AY3034" s="69"/>
      <c r="AZ3034" s="69"/>
      <c r="BA3034" s="69"/>
      <c r="BB3034" s="69"/>
      <c r="BC3034" s="69"/>
      <c r="BD3034" s="69"/>
      <c r="BE3034" s="69"/>
      <c r="BF3034" s="69"/>
      <c r="BG3034" s="69"/>
      <c r="BH3034" s="69"/>
      <c r="BI3034" s="69"/>
      <c r="BJ3034" s="69"/>
      <c r="BK3034" s="69"/>
      <c r="BL3034" s="69"/>
      <c r="BM3034" s="69"/>
      <c r="BN3034" s="69"/>
      <c r="BO3034" s="69"/>
      <c r="BP3034" s="69"/>
      <c r="BQ3034" s="69"/>
      <c r="BR3034" s="69"/>
      <c r="BS3034" s="69"/>
      <c r="BT3034" s="69"/>
      <c r="BU3034" s="69"/>
      <c r="BV3034" s="69"/>
      <c r="BW3034" s="69"/>
      <c r="BX3034" s="69"/>
      <c r="BY3034" s="69"/>
      <c r="BZ3034" s="69"/>
      <c r="CA3034" s="69"/>
      <c r="CB3034" s="69"/>
      <c r="CC3034" s="69"/>
      <c r="CD3034" s="69"/>
      <c r="CE3034" s="69"/>
      <c r="CF3034" s="69"/>
      <c r="CG3034" s="69"/>
      <c r="CH3034" s="69"/>
      <c r="CI3034" s="69"/>
      <c r="CJ3034" s="69"/>
      <c r="CK3034" s="69"/>
      <c r="CL3034" s="69"/>
      <c r="CM3034" s="69"/>
      <c r="CN3034" s="69"/>
      <c r="CO3034" s="69"/>
      <c r="CP3034" s="69"/>
      <c r="CQ3034" s="69"/>
      <c r="CR3034" s="69"/>
      <c r="CS3034" s="69"/>
      <c r="CT3034" s="69"/>
      <c r="CU3034" s="69"/>
      <c r="CV3034" s="69"/>
      <c r="CW3034" s="69"/>
      <c r="CX3034" s="69"/>
      <c r="CY3034" s="69"/>
      <c r="CZ3034" s="69"/>
      <c r="DA3034" s="69"/>
      <c r="DB3034" s="69"/>
      <c r="DC3034" s="69"/>
      <c r="DD3034" s="69"/>
      <c r="DE3034" s="69"/>
      <c r="DF3034" s="69"/>
      <c r="DG3034" s="69"/>
      <c r="DH3034" s="69"/>
      <c r="DI3034" s="69"/>
      <c r="DJ3034" s="69"/>
      <c r="DK3034" s="69"/>
      <c r="DL3034" s="69"/>
      <c r="DM3034" s="69"/>
      <c r="DN3034" s="69"/>
      <c r="DO3034" s="69"/>
      <c r="DP3034" s="69"/>
      <c r="DQ3034" s="69"/>
      <c r="DR3034" s="69"/>
      <c r="DS3034" s="69"/>
      <c r="DT3034" s="69"/>
      <c r="DU3034" s="69"/>
      <c r="DV3034" s="69"/>
      <c r="DW3034" s="69"/>
      <c r="DX3034" s="69"/>
      <c r="DY3034" s="69"/>
      <c r="DZ3034" s="69"/>
      <c r="EA3034" s="69"/>
      <c r="EB3034" s="69"/>
      <c r="EC3034" s="69"/>
      <c r="ED3034" s="69"/>
      <c r="EE3034" s="69"/>
      <c r="EF3034" s="69"/>
      <c r="EG3034" s="69"/>
      <c r="EH3034" s="69"/>
      <c r="EI3034" s="69"/>
      <c r="EJ3034" s="69"/>
      <c r="EK3034" s="69"/>
      <c r="EL3034" s="69"/>
      <c r="EM3034" s="69"/>
      <c r="EN3034" s="69"/>
      <c r="EO3034" s="69"/>
      <c r="EP3034" s="69"/>
      <c r="EQ3034" s="69"/>
      <c r="ER3034" s="69"/>
      <c r="ES3034" s="69"/>
      <c r="ET3034" s="69"/>
      <c r="EU3034" s="69"/>
      <c r="EV3034" s="69"/>
      <c r="EW3034" s="69"/>
      <c r="EX3034" s="69"/>
      <c r="EY3034" s="69"/>
      <c r="EZ3034" s="69"/>
      <c r="FA3034" s="69"/>
      <c r="FB3034" s="69"/>
      <c r="FC3034" s="69"/>
      <c r="FD3034" s="69"/>
      <c r="FE3034" s="69"/>
      <c r="FF3034" s="69"/>
      <c r="FG3034" s="69"/>
      <c r="FH3034" s="69"/>
      <c r="FI3034" s="69"/>
      <c r="FJ3034" s="69"/>
      <c r="FK3034" s="69"/>
      <c r="FL3034" s="69"/>
      <c r="FM3034" s="69"/>
      <c r="FN3034" s="69"/>
      <c r="FO3034" s="69"/>
      <c r="FP3034" s="69"/>
      <c r="FQ3034" s="69"/>
      <c r="FR3034" s="69"/>
      <c r="FS3034" s="69"/>
      <c r="FT3034" s="69"/>
      <c r="FU3034" s="69"/>
      <c r="FV3034" s="69"/>
      <c r="FW3034" s="69"/>
      <c r="FX3034" s="69"/>
      <c r="FY3034" s="69"/>
      <c r="FZ3034" s="69"/>
      <c r="GA3034" s="69"/>
      <c r="GB3034" s="69"/>
      <c r="GC3034" s="69"/>
      <c r="GD3034" s="69"/>
      <c r="GE3034" s="69"/>
      <c r="GF3034" s="69"/>
      <c r="GG3034" s="69"/>
      <c r="GH3034" s="69"/>
      <c r="GI3034" s="69"/>
      <c r="GJ3034" s="69"/>
      <c r="GK3034" s="69"/>
      <c r="GL3034" s="69"/>
      <c r="GM3034" s="69"/>
      <c r="GN3034" s="69"/>
      <c r="GO3034" s="69"/>
      <c r="GP3034" s="69"/>
      <c r="GQ3034" s="69"/>
      <c r="GR3034" s="69"/>
      <c r="GS3034" s="69"/>
      <c r="GT3034" s="69"/>
      <c r="GU3034" s="69"/>
      <c r="GV3034" s="69"/>
      <c r="GW3034" s="69"/>
      <c r="GX3034" s="69"/>
      <c r="GY3034" s="69"/>
      <c r="GZ3034" s="69"/>
      <c r="HA3034" s="69"/>
      <c r="HB3034" s="69"/>
      <c r="HC3034" s="69"/>
      <c r="HD3034" s="69"/>
      <c r="HE3034" s="69"/>
      <c r="HF3034" s="69"/>
      <c r="HG3034" s="69"/>
      <c r="HH3034" s="69"/>
      <c r="HI3034" s="69"/>
      <c r="HJ3034" s="69"/>
      <c r="HK3034" s="69"/>
      <c r="HL3034" s="69"/>
      <c r="HM3034" s="69"/>
      <c r="HN3034" s="69"/>
      <c r="HO3034" s="69"/>
      <c r="HP3034" s="69"/>
      <c r="HQ3034" s="69"/>
      <c r="HR3034" s="69"/>
      <c r="HS3034" s="69"/>
      <c r="HT3034" s="69"/>
      <c r="HU3034" s="69"/>
      <c r="HV3034" s="69"/>
      <c r="HW3034" s="69"/>
      <c r="HX3034" s="69"/>
      <c r="HY3034" s="69"/>
      <c r="HZ3034" s="69"/>
      <c r="IA3034" s="69"/>
      <c r="IB3034" s="69"/>
      <c r="IC3034" s="69"/>
      <c r="ID3034" s="69"/>
      <c r="IE3034" s="69"/>
      <c r="IF3034" s="69"/>
      <c r="IG3034" s="69"/>
      <c r="IH3034" s="69"/>
      <c r="II3034" s="69"/>
      <c r="IJ3034" s="69"/>
      <c r="IK3034" s="69"/>
      <c r="IL3034" s="69"/>
      <c r="IM3034" s="69"/>
      <c r="IN3034" s="69"/>
    </row>
    <row r="3035" spans="1:248" s="70" customFormat="1" ht="15.95" customHeight="1" x14ac:dyDescent="0.2">
      <c r="A3035" s="137" t="s">
        <v>2024</v>
      </c>
      <c r="B3035" s="196">
        <v>52698</v>
      </c>
      <c r="C3035" s="96" t="s">
        <v>2025</v>
      </c>
      <c r="D3035" s="318">
        <v>40000</v>
      </c>
      <c r="E3035" s="69"/>
      <c r="F3035" s="69"/>
      <c r="G3035" s="69"/>
      <c r="H3035" s="69"/>
      <c r="I3035" s="69"/>
      <c r="J3035" s="69"/>
      <c r="N3035" s="69"/>
      <c r="O3035" s="69"/>
      <c r="P3035" s="69"/>
      <c r="Q3035" s="69"/>
      <c r="R3035" s="69"/>
      <c r="S3035" s="69"/>
      <c r="T3035" s="69"/>
      <c r="U3035" s="69"/>
      <c r="V3035" s="69"/>
      <c r="W3035" s="69"/>
      <c r="X3035" s="69"/>
      <c r="Y3035" s="69"/>
      <c r="Z3035" s="69"/>
      <c r="AA3035" s="69"/>
      <c r="AB3035" s="69"/>
      <c r="AC3035" s="69"/>
      <c r="AD3035" s="69"/>
      <c r="AE3035" s="69"/>
      <c r="AF3035" s="69"/>
      <c r="AG3035" s="69"/>
      <c r="AH3035" s="69"/>
      <c r="AI3035" s="69"/>
      <c r="AJ3035" s="69"/>
      <c r="AK3035" s="69"/>
      <c r="AL3035" s="69"/>
      <c r="AM3035" s="69"/>
      <c r="AN3035" s="69"/>
      <c r="AO3035" s="69"/>
      <c r="AP3035" s="69"/>
      <c r="AQ3035" s="69"/>
      <c r="AR3035" s="69"/>
      <c r="AS3035" s="69"/>
      <c r="AT3035" s="69"/>
      <c r="AU3035" s="69"/>
      <c r="AV3035" s="69"/>
      <c r="AW3035" s="69"/>
      <c r="AX3035" s="69"/>
      <c r="AY3035" s="69"/>
      <c r="AZ3035" s="69"/>
      <c r="BA3035" s="69"/>
      <c r="BB3035" s="69"/>
      <c r="BC3035" s="69"/>
      <c r="BD3035" s="69"/>
      <c r="BE3035" s="69"/>
      <c r="BF3035" s="69"/>
      <c r="BG3035" s="69"/>
      <c r="BH3035" s="69"/>
      <c r="BI3035" s="69"/>
      <c r="BJ3035" s="69"/>
      <c r="BK3035" s="69"/>
      <c r="BL3035" s="69"/>
      <c r="BM3035" s="69"/>
      <c r="BN3035" s="69"/>
      <c r="BO3035" s="69"/>
      <c r="BP3035" s="69"/>
      <c r="BQ3035" s="69"/>
      <c r="BR3035" s="69"/>
      <c r="BS3035" s="69"/>
      <c r="BT3035" s="69"/>
      <c r="BU3035" s="69"/>
      <c r="BV3035" s="69"/>
      <c r="BW3035" s="69"/>
      <c r="BX3035" s="69"/>
      <c r="BY3035" s="69"/>
      <c r="BZ3035" s="69"/>
      <c r="CA3035" s="69"/>
      <c r="CB3035" s="69"/>
      <c r="CC3035" s="69"/>
      <c r="CD3035" s="69"/>
      <c r="CE3035" s="69"/>
      <c r="CF3035" s="69"/>
      <c r="CG3035" s="69"/>
      <c r="CH3035" s="69"/>
      <c r="CI3035" s="69"/>
      <c r="CJ3035" s="69"/>
      <c r="CK3035" s="69"/>
      <c r="CL3035" s="69"/>
      <c r="CM3035" s="69"/>
      <c r="CN3035" s="69"/>
      <c r="CO3035" s="69"/>
      <c r="CP3035" s="69"/>
      <c r="CQ3035" s="69"/>
      <c r="CR3035" s="69"/>
      <c r="CS3035" s="69"/>
      <c r="CT3035" s="69"/>
      <c r="CU3035" s="69"/>
      <c r="CV3035" s="69"/>
      <c r="CW3035" s="69"/>
      <c r="CX3035" s="69"/>
      <c r="CY3035" s="69"/>
      <c r="CZ3035" s="69"/>
      <c r="DA3035" s="69"/>
      <c r="DB3035" s="69"/>
      <c r="DC3035" s="69"/>
      <c r="DD3035" s="69"/>
      <c r="DE3035" s="69"/>
      <c r="DF3035" s="69"/>
      <c r="DG3035" s="69"/>
      <c r="DH3035" s="69"/>
      <c r="DI3035" s="69"/>
      <c r="DJ3035" s="69"/>
      <c r="DK3035" s="69"/>
      <c r="DL3035" s="69"/>
      <c r="DM3035" s="69"/>
      <c r="DN3035" s="69"/>
      <c r="DO3035" s="69"/>
      <c r="DP3035" s="69"/>
      <c r="DQ3035" s="69"/>
      <c r="DR3035" s="69"/>
      <c r="DS3035" s="69"/>
      <c r="DT3035" s="69"/>
      <c r="DU3035" s="69"/>
      <c r="DV3035" s="69"/>
      <c r="DW3035" s="69"/>
      <c r="DX3035" s="69"/>
      <c r="DY3035" s="69"/>
      <c r="DZ3035" s="69"/>
      <c r="EA3035" s="69"/>
      <c r="EB3035" s="69"/>
      <c r="EC3035" s="69"/>
      <c r="ED3035" s="69"/>
      <c r="EE3035" s="69"/>
      <c r="EF3035" s="69"/>
      <c r="EG3035" s="69"/>
      <c r="EH3035" s="69"/>
      <c r="EI3035" s="69"/>
      <c r="EJ3035" s="69"/>
      <c r="EK3035" s="69"/>
      <c r="EL3035" s="69"/>
      <c r="EM3035" s="69"/>
      <c r="EN3035" s="69"/>
      <c r="EO3035" s="69"/>
      <c r="EP3035" s="69"/>
      <c r="EQ3035" s="69"/>
      <c r="ER3035" s="69"/>
      <c r="ES3035" s="69"/>
      <c r="ET3035" s="69"/>
      <c r="EU3035" s="69"/>
      <c r="EV3035" s="69"/>
      <c r="EW3035" s="69"/>
      <c r="EX3035" s="69"/>
      <c r="EY3035" s="69"/>
      <c r="EZ3035" s="69"/>
      <c r="FA3035" s="69"/>
      <c r="FB3035" s="69"/>
      <c r="FC3035" s="69"/>
      <c r="FD3035" s="69"/>
      <c r="FE3035" s="69"/>
      <c r="FF3035" s="69"/>
      <c r="FG3035" s="69"/>
      <c r="FH3035" s="69"/>
      <c r="FI3035" s="69"/>
      <c r="FJ3035" s="69"/>
      <c r="FK3035" s="69"/>
      <c r="FL3035" s="69"/>
      <c r="FM3035" s="69"/>
      <c r="FN3035" s="69"/>
      <c r="FO3035" s="69"/>
      <c r="FP3035" s="69"/>
      <c r="FQ3035" s="69"/>
      <c r="FR3035" s="69"/>
      <c r="FS3035" s="69"/>
      <c r="FT3035" s="69"/>
      <c r="FU3035" s="69"/>
      <c r="FV3035" s="69"/>
      <c r="FW3035" s="69"/>
      <c r="FX3035" s="69"/>
      <c r="FY3035" s="69"/>
      <c r="FZ3035" s="69"/>
      <c r="GA3035" s="69"/>
      <c r="GB3035" s="69"/>
      <c r="GC3035" s="69"/>
      <c r="GD3035" s="69"/>
      <c r="GE3035" s="69"/>
      <c r="GF3035" s="69"/>
      <c r="GG3035" s="69"/>
      <c r="GH3035" s="69"/>
      <c r="GI3035" s="69"/>
      <c r="GJ3035" s="69"/>
      <c r="GK3035" s="69"/>
      <c r="GL3035" s="69"/>
      <c r="GM3035" s="69"/>
      <c r="GN3035" s="69"/>
      <c r="GO3035" s="69"/>
      <c r="GP3035" s="69"/>
      <c r="GQ3035" s="69"/>
      <c r="GR3035" s="69"/>
      <c r="GS3035" s="69"/>
      <c r="GT3035" s="69"/>
      <c r="GU3035" s="69"/>
      <c r="GV3035" s="69"/>
      <c r="GW3035" s="69"/>
      <c r="GX3035" s="69"/>
      <c r="GY3035" s="69"/>
      <c r="GZ3035" s="69"/>
      <c r="HA3035" s="69"/>
      <c r="HB3035" s="69"/>
      <c r="HC3035" s="69"/>
      <c r="HD3035" s="69"/>
      <c r="HE3035" s="69"/>
      <c r="HF3035" s="69"/>
      <c r="HG3035" s="69"/>
      <c r="HH3035" s="69"/>
      <c r="HI3035" s="69"/>
      <c r="HJ3035" s="69"/>
      <c r="HK3035" s="69"/>
      <c r="HL3035" s="69"/>
      <c r="HM3035" s="69"/>
      <c r="HN3035" s="69"/>
      <c r="HO3035" s="69"/>
      <c r="HP3035" s="69"/>
      <c r="HQ3035" s="69"/>
      <c r="HR3035" s="69"/>
      <c r="HS3035" s="69"/>
      <c r="HT3035" s="69"/>
      <c r="HU3035" s="69"/>
      <c r="HV3035" s="69"/>
      <c r="HW3035" s="69"/>
      <c r="HX3035" s="69"/>
      <c r="HY3035" s="69"/>
      <c r="HZ3035" s="69"/>
      <c r="IA3035" s="69"/>
      <c r="IB3035" s="69"/>
      <c r="IC3035" s="69"/>
      <c r="ID3035" s="69"/>
      <c r="IE3035" s="69"/>
      <c r="IF3035" s="69"/>
      <c r="IG3035" s="69"/>
      <c r="IH3035" s="69"/>
      <c r="II3035" s="69"/>
      <c r="IJ3035" s="69"/>
      <c r="IK3035" s="69"/>
      <c r="IL3035" s="69"/>
      <c r="IM3035" s="69"/>
      <c r="IN3035" s="69"/>
    </row>
    <row r="3036" spans="1:248" s="70" customFormat="1" ht="15.95" customHeight="1" x14ac:dyDescent="0.2">
      <c r="A3036" s="137" t="s">
        <v>2026</v>
      </c>
      <c r="B3036" s="196">
        <v>52699</v>
      </c>
      <c r="C3036" s="96" t="s">
        <v>2027</v>
      </c>
      <c r="D3036" s="318">
        <v>50000</v>
      </c>
      <c r="E3036" s="69"/>
      <c r="F3036" s="69"/>
      <c r="G3036" s="69"/>
      <c r="H3036" s="69"/>
      <c r="I3036" s="69"/>
      <c r="J3036" s="69"/>
      <c r="N3036" s="69"/>
      <c r="O3036" s="69"/>
      <c r="P3036" s="69"/>
      <c r="Q3036" s="69"/>
      <c r="R3036" s="69"/>
      <c r="S3036" s="69"/>
      <c r="T3036" s="69"/>
      <c r="U3036" s="69"/>
      <c r="V3036" s="69"/>
      <c r="W3036" s="69"/>
      <c r="X3036" s="69"/>
      <c r="Y3036" s="69"/>
      <c r="Z3036" s="69"/>
      <c r="AA3036" s="69"/>
      <c r="AB3036" s="69"/>
      <c r="AC3036" s="69"/>
      <c r="AD3036" s="69"/>
      <c r="AE3036" s="69"/>
      <c r="AF3036" s="69"/>
      <c r="AG3036" s="69"/>
      <c r="AH3036" s="69"/>
      <c r="AI3036" s="69"/>
      <c r="AJ3036" s="69"/>
      <c r="AK3036" s="69"/>
      <c r="AL3036" s="69"/>
      <c r="AM3036" s="69"/>
      <c r="AN3036" s="69"/>
      <c r="AO3036" s="69"/>
      <c r="AP3036" s="69"/>
      <c r="AQ3036" s="69"/>
      <c r="AR3036" s="69"/>
      <c r="AS3036" s="69"/>
      <c r="AT3036" s="69"/>
      <c r="AU3036" s="69"/>
      <c r="AV3036" s="69"/>
      <c r="AW3036" s="69"/>
      <c r="AX3036" s="69"/>
      <c r="AY3036" s="69"/>
      <c r="AZ3036" s="69"/>
      <c r="BA3036" s="69"/>
      <c r="BB3036" s="69"/>
      <c r="BC3036" s="69"/>
      <c r="BD3036" s="69"/>
      <c r="BE3036" s="69"/>
      <c r="BF3036" s="69"/>
      <c r="BG3036" s="69"/>
      <c r="BH3036" s="69"/>
      <c r="BI3036" s="69"/>
      <c r="BJ3036" s="69"/>
      <c r="BK3036" s="69"/>
      <c r="BL3036" s="69"/>
      <c r="BM3036" s="69"/>
      <c r="BN3036" s="69"/>
      <c r="BO3036" s="69"/>
      <c r="BP3036" s="69"/>
      <c r="BQ3036" s="69"/>
      <c r="BR3036" s="69"/>
      <c r="BS3036" s="69"/>
      <c r="BT3036" s="69"/>
      <c r="BU3036" s="69"/>
      <c r="BV3036" s="69"/>
      <c r="BW3036" s="69"/>
      <c r="BX3036" s="69"/>
      <c r="BY3036" s="69"/>
      <c r="BZ3036" s="69"/>
      <c r="CA3036" s="69"/>
      <c r="CB3036" s="69"/>
      <c r="CC3036" s="69"/>
      <c r="CD3036" s="69"/>
      <c r="CE3036" s="69"/>
      <c r="CF3036" s="69"/>
      <c r="CG3036" s="69"/>
      <c r="CH3036" s="69"/>
      <c r="CI3036" s="69"/>
      <c r="CJ3036" s="69"/>
      <c r="CK3036" s="69"/>
      <c r="CL3036" s="69"/>
      <c r="CM3036" s="69"/>
      <c r="CN3036" s="69"/>
      <c r="CO3036" s="69"/>
      <c r="CP3036" s="69"/>
      <c r="CQ3036" s="69"/>
      <c r="CR3036" s="69"/>
      <c r="CS3036" s="69"/>
      <c r="CT3036" s="69"/>
      <c r="CU3036" s="69"/>
      <c r="CV3036" s="69"/>
      <c r="CW3036" s="69"/>
      <c r="CX3036" s="69"/>
      <c r="CY3036" s="69"/>
      <c r="CZ3036" s="69"/>
      <c r="DA3036" s="69"/>
      <c r="DB3036" s="69"/>
      <c r="DC3036" s="69"/>
      <c r="DD3036" s="69"/>
      <c r="DE3036" s="69"/>
      <c r="DF3036" s="69"/>
      <c r="DG3036" s="69"/>
      <c r="DH3036" s="69"/>
      <c r="DI3036" s="69"/>
      <c r="DJ3036" s="69"/>
      <c r="DK3036" s="69"/>
      <c r="DL3036" s="69"/>
      <c r="DM3036" s="69"/>
      <c r="DN3036" s="69"/>
      <c r="DO3036" s="69"/>
      <c r="DP3036" s="69"/>
      <c r="DQ3036" s="69"/>
      <c r="DR3036" s="69"/>
      <c r="DS3036" s="69"/>
      <c r="DT3036" s="69"/>
      <c r="DU3036" s="69"/>
      <c r="DV3036" s="69"/>
      <c r="DW3036" s="69"/>
      <c r="DX3036" s="69"/>
      <c r="DY3036" s="69"/>
      <c r="DZ3036" s="69"/>
      <c r="EA3036" s="69"/>
      <c r="EB3036" s="69"/>
      <c r="EC3036" s="69"/>
      <c r="ED3036" s="69"/>
      <c r="EE3036" s="69"/>
      <c r="EF3036" s="69"/>
      <c r="EG3036" s="69"/>
      <c r="EH3036" s="69"/>
      <c r="EI3036" s="69"/>
      <c r="EJ3036" s="69"/>
      <c r="EK3036" s="69"/>
      <c r="EL3036" s="69"/>
      <c r="EM3036" s="69"/>
      <c r="EN3036" s="69"/>
      <c r="EO3036" s="69"/>
      <c r="EP3036" s="69"/>
      <c r="EQ3036" s="69"/>
      <c r="ER3036" s="69"/>
      <c r="ES3036" s="69"/>
      <c r="ET3036" s="69"/>
      <c r="EU3036" s="69"/>
      <c r="EV3036" s="69"/>
      <c r="EW3036" s="69"/>
      <c r="EX3036" s="69"/>
      <c r="EY3036" s="69"/>
      <c r="EZ3036" s="69"/>
      <c r="FA3036" s="69"/>
      <c r="FB3036" s="69"/>
      <c r="FC3036" s="69"/>
      <c r="FD3036" s="69"/>
      <c r="FE3036" s="69"/>
      <c r="FF3036" s="69"/>
      <c r="FG3036" s="69"/>
      <c r="FH3036" s="69"/>
      <c r="FI3036" s="69"/>
      <c r="FJ3036" s="69"/>
      <c r="FK3036" s="69"/>
      <c r="FL3036" s="69"/>
      <c r="FM3036" s="69"/>
      <c r="FN3036" s="69"/>
      <c r="FO3036" s="69"/>
      <c r="FP3036" s="69"/>
      <c r="FQ3036" s="69"/>
      <c r="FR3036" s="69"/>
      <c r="FS3036" s="69"/>
      <c r="FT3036" s="69"/>
      <c r="FU3036" s="69"/>
      <c r="FV3036" s="69"/>
      <c r="FW3036" s="69"/>
      <c r="FX3036" s="69"/>
      <c r="FY3036" s="69"/>
      <c r="FZ3036" s="69"/>
      <c r="GA3036" s="69"/>
      <c r="GB3036" s="69"/>
      <c r="GC3036" s="69"/>
      <c r="GD3036" s="69"/>
      <c r="GE3036" s="69"/>
      <c r="GF3036" s="69"/>
      <c r="GG3036" s="69"/>
      <c r="GH3036" s="69"/>
      <c r="GI3036" s="69"/>
      <c r="GJ3036" s="69"/>
      <c r="GK3036" s="69"/>
      <c r="GL3036" s="69"/>
      <c r="GM3036" s="69"/>
      <c r="GN3036" s="69"/>
      <c r="GO3036" s="69"/>
      <c r="GP3036" s="69"/>
      <c r="GQ3036" s="69"/>
      <c r="GR3036" s="69"/>
      <c r="GS3036" s="69"/>
      <c r="GT3036" s="69"/>
      <c r="GU3036" s="69"/>
      <c r="GV3036" s="69"/>
      <c r="GW3036" s="69"/>
      <c r="GX3036" s="69"/>
      <c r="GY3036" s="69"/>
      <c r="GZ3036" s="69"/>
      <c r="HA3036" s="69"/>
      <c r="HB3036" s="69"/>
      <c r="HC3036" s="69"/>
      <c r="HD3036" s="69"/>
      <c r="HE3036" s="69"/>
      <c r="HF3036" s="69"/>
      <c r="HG3036" s="69"/>
      <c r="HH3036" s="69"/>
      <c r="HI3036" s="69"/>
      <c r="HJ3036" s="69"/>
      <c r="HK3036" s="69"/>
      <c r="HL3036" s="69"/>
      <c r="HM3036" s="69"/>
      <c r="HN3036" s="69"/>
      <c r="HO3036" s="69"/>
      <c r="HP3036" s="69"/>
      <c r="HQ3036" s="69"/>
      <c r="HR3036" s="69"/>
      <c r="HS3036" s="69"/>
      <c r="HT3036" s="69"/>
      <c r="HU3036" s="69"/>
      <c r="HV3036" s="69"/>
      <c r="HW3036" s="69"/>
      <c r="HX3036" s="69"/>
      <c r="HY3036" s="69"/>
      <c r="HZ3036" s="69"/>
      <c r="IA3036" s="69"/>
      <c r="IB3036" s="69"/>
      <c r="IC3036" s="69"/>
      <c r="ID3036" s="69"/>
      <c r="IE3036" s="69"/>
      <c r="IF3036" s="69"/>
      <c r="IG3036" s="69"/>
      <c r="IH3036" s="69"/>
      <c r="II3036" s="69"/>
      <c r="IJ3036" s="69"/>
      <c r="IK3036" s="69"/>
      <c r="IL3036" s="69"/>
      <c r="IM3036" s="69"/>
      <c r="IN3036" s="69"/>
    </row>
    <row r="3037" spans="1:248" s="70" customFormat="1" ht="15.95" customHeight="1" x14ac:dyDescent="0.2">
      <c r="A3037" s="146" t="s">
        <v>2028</v>
      </c>
      <c r="B3037" s="196">
        <v>52700</v>
      </c>
      <c r="C3037" s="96" t="s">
        <v>2029</v>
      </c>
      <c r="D3037" s="318">
        <v>35000</v>
      </c>
      <c r="E3037" s="69"/>
      <c r="F3037" s="69"/>
      <c r="G3037" s="69"/>
      <c r="H3037" s="69"/>
      <c r="I3037" s="69"/>
      <c r="J3037" s="69"/>
      <c r="N3037" s="69"/>
      <c r="O3037" s="69"/>
      <c r="P3037" s="69"/>
      <c r="Q3037" s="69"/>
      <c r="R3037" s="69"/>
      <c r="S3037" s="69"/>
      <c r="T3037" s="69"/>
      <c r="U3037" s="69"/>
      <c r="V3037" s="69"/>
      <c r="W3037" s="69"/>
      <c r="X3037" s="69"/>
      <c r="Y3037" s="69"/>
      <c r="Z3037" s="69"/>
      <c r="AA3037" s="69"/>
      <c r="AB3037" s="69"/>
      <c r="AC3037" s="69"/>
      <c r="AD3037" s="69"/>
      <c r="AE3037" s="69"/>
      <c r="AF3037" s="69"/>
      <c r="AG3037" s="69"/>
      <c r="AH3037" s="69"/>
      <c r="AI3037" s="69"/>
      <c r="AJ3037" s="69"/>
      <c r="AK3037" s="69"/>
      <c r="AL3037" s="69"/>
      <c r="AM3037" s="69"/>
      <c r="AN3037" s="69"/>
      <c r="AO3037" s="69"/>
      <c r="AP3037" s="69"/>
      <c r="AQ3037" s="69"/>
      <c r="AR3037" s="69"/>
      <c r="AS3037" s="69"/>
      <c r="AT3037" s="69"/>
      <c r="AU3037" s="69"/>
      <c r="AV3037" s="69"/>
      <c r="AW3037" s="69"/>
      <c r="AX3037" s="69"/>
      <c r="AY3037" s="69"/>
      <c r="AZ3037" s="69"/>
      <c r="BA3037" s="69"/>
      <c r="BB3037" s="69"/>
      <c r="BC3037" s="69"/>
      <c r="BD3037" s="69"/>
      <c r="BE3037" s="69"/>
      <c r="BF3037" s="69"/>
      <c r="BG3037" s="69"/>
      <c r="BH3037" s="69"/>
      <c r="BI3037" s="69"/>
      <c r="BJ3037" s="69"/>
      <c r="BK3037" s="69"/>
      <c r="BL3037" s="69"/>
      <c r="BM3037" s="69"/>
      <c r="BN3037" s="69"/>
      <c r="BO3037" s="69"/>
      <c r="BP3037" s="69"/>
      <c r="BQ3037" s="69"/>
      <c r="BR3037" s="69"/>
      <c r="BS3037" s="69"/>
      <c r="BT3037" s="69"/>
      <c r="BU3037" s="69"/>
      <c r="BV3037" s="69"/>
      <c r="BW3037" s="69"/>
      <c r="BX3037" s="69"/>
      <c r="BY3037" s="69"/>
      <c r="BZ3037" s="69"/>
      <c r="CA3037" s="69"/>
      <c r="CB3037" s="69"/>
      <c r="CC3037" s="69"/>
      <c r="CD3037" s="69"/>
      <c r="CE3037" s="69"/>
      <c r="CF3037" s="69"/>
      <c r="CG3037" s="69"/>
      <c r="CH3037" s="69"/>
      <c r="CI3037" s="69"/>
      <c r="CJ3037" s="69"/>
      <c r="CK3037" s="69"/>
      <c r="CL3037" s="69"/>
      <c r="CM3037" s="69"/>
      <c r="CN3037" s="69"/>
      <c r="CO3037" s="69"/>
      <c r="CP3037" s="69"/>
      <c r="CQ3037" s="69"/>
      <c r="CR3037" s="69"/>
      <c r="CS3037" s="69"/>
      <c r="CT3037" s="69"/>
      <c r="CU3037" s="69"/>
      <c r="CV3037" s="69"/>
      <c r="CW3037" s="69"/>
      <c r="CX3037" s="69"/>
      <c r="CY3037" s="69"/>
      <c r="CZ3037" s="69"/>
      <c r="DA3037" s="69"/>
      <c r="DB3037" s="69"/>
      <c r="DC3037" s="69"/>
      <c r="DD3037" s="69"/>
      <c r="DE3037" s="69"/>
      <c r="DF3037" s="69"/>
      <c r="DG3037" s="69"/>
      <c r="DH3037" s="69"/>
      <c r="DI3037" s="69"/>
      <c r="DJ3037" s="69"/>
      <c r="DK3037" s="69"/>
      <c r="DL3037" s="69"/>
      <c r="DM3037" s="69"/>
      <c r="DN3037" s="69"/>
      <c r="DO3037" s="69"/>
      <c r="DP3037" s="69"/>
      <c r="DQ3037" s="69"/>
      <c r="DR3037" s="69"/>
      <c r="DS3037" s="69"/>
      <c r="DT3037" s="69"/>
      <c r="DU3037" s="69"/>
      <c r="DV3037" s="69"/>
      <c r="DW3037" s="69"/>
      <c r="DX3037" s="69"/>
      <c r="DY3037" s="69"/>
      <c r="DZ3037" s="69"/>
      <c r="EA3037" s="69"/>
      <c r="EB3037" s="69"/>
      <c r="EC3037" s="69"/>
      <c r="ED3037" s="69"/>
      <c r="EE3037" s="69"/>
      <c r="EF3037" s="69"/>
      <c r="EG3037" s="69"/>
      <c r="EH3037" s="69"/>
      <c r="EI3037" s="69"/>
      <c r="EJ3037" s="69"/>
      <c r="EK3037" s="69"/>
      <c r="EL3037" s="69"/>
      <c r="EM3037" s="69"/>
      <c r="EN3037" s="69"/>
      <c r="EO3037" s="69"/>
      <c r="EP3037" s="69"/>
      <c r="EQ3037" s="69"/>
      <c r="ER3037" s="69"/>
      <c r="ES3037" s="69"/>
      <c r="ET3037" s="69"/>
      <c r="EU3037" s="69"/>
      <c r="EV3037" s="69"/>
      <c r="EW3037" s="69"/>
      <c r="EX3037" s="69"/>
      <c r="EY3037" s="69"/>
      <c r="EZ3037" s="69"/>
      <c r="FA3037" s="69"/>
      <c r="FB3037" s="69"/>
      <c r="FC3037" s="69"/>
      <c r="FD3037" s="69"/>
      <c r="FE3037" s="69"/>
      <c r="FF3037" s="69"/>
      <c r="FG3037" s="69"/>
      <c r="FH3037" s="69"/>
      <c r="FI3037" s="69"/>
      <c r="FJ3037" s="69"/>
      <c r="FK3037" s="69"/>
      <c r="FL3037" s="69"/>
      <c r="FM3037" s="69"/>
      <c r="FN3037" s="69"/>
      <c r="FO3037" s="69"/>
      <c r="FP3037" s="69"/>
      <c r="FQ3037" s="69"/>
      <c r="FR3037" s="69"/>
      <c r="FS3037" s="69"/>
      <c r="FT3037" s="69"/>
      <c r="FU3037" s="69"/>
      <c r="FV3037" s="69"/>
      <c r="FW3037" s="69"/>
      <c r="FX3037" s="69"/>
      <c r="FY3037" s="69"/>
      <c r="FZ3037" s="69"/>
      <c r="GA3037" s="69"/>
      <c r="GB3037" s="69"/>
      <c r="GC3037" s="69"/>
      <c r="GD3037" s="69"/>
      <c r="GE3037" s="69"/>
      <c r="GF3037" s="69"/>
      <c r="GG3037" s="69"/>
      <c r="GH3037" s="69"/>
      <c r="GI3037" s="69"/>
      <c r="GJ3037" s="69"/>
      <c r="GK3037" s="69"/>
      <c r="GL3037" s="69"/>
      <c r="GM3037" s="69"/>
      <c r="GN3037" s="69"/>
      <c r="GO3037" s="69"/>
      <c r="GP3037" s="69"/>
      <c r="GQ3037" s="69"/>
      <c r="GR3037" s="69"/>
      <c r="GS3037" s="69"/>
      <c r="GT3037" s="69"/>
      <c r="GU3037" s="69"/>
      <c r="GV3037" s="69"/>
      <c r="GW3037" s="69"/>
      <c r="GX3037" s="69"/>
      <c r="GY3037" s="69"/>
      <c r="GZ3037" s="69"/>
      <c r="HA3037" s="69"/>
      <c r="HB3037" s="69"/>
      <c r="HC3037" s="69"/>
      <c r="HD3037" s="69"/>
      <c r="HE3037" s="69"/>
      <c r="HF3037" s="69"/>
      <c r="HG3037" s="69"/>
      <c r="HH3037" s="69"/>
      <c r="HI3037" s="69"/>
      <c r="HJ3037" s="69"/>
      <c r="HK3037" s="69"/>
      <c r="HL3037" s="69"/>
      <c r="HM3037" s="69"/>
      <c r="HN3037" s="69"/>
      <c r="HO3037" s="69"/>
      <c r="HP3037" s="69"/>
      <c r="HQ3037" s="69"/>
      <c r="HR3037" s="69"/>
      <c r="HS3037" s="69"/>
      <c r="HT3037" s="69"/>
      <c r="HU3037" s="69"/>
      <c r="HV3037" s="69"/>
      <c r="HW3037" s="69"/>
      <c r="HX3037" s="69"/>
      <c r="HY3037" s="69"/>
      <c r="HZ3037" s="69"/>
      <c r="IA3037" s="69"/>
      <c r="IB3037" s="69"/>
      <c r="IC3037" s="69"/>
      <c r="ID3037" s="69"/>
      <c r="IE3037" s="69"/>
      <c r="IF3037" s="69"/>
      <c r="IG3037" s="69"/>
      <c r="IH3037" s="69"/>
      <c r="II3037" s="69"/>
      <c r="IJ3037" s="69"/>
      <c r="IK3037" s="69"/>
      <c r="IL3037" s="69"/>
      <c r="IM3037" s="69"/>
      <c r="IN3037" s="69"/>
    </row>
    <row r="3038" spans="1:248" s="70" customFormat="1" ht="15.95" customHeight="1" x14ac:dyDescent="0.2">
      <c r="A3038" s="146" t="s">
        <v>2028</v>
      </c>
      <c r="B3038" s="196">
        <v>52701</v>
      </c>
      <c r="C3038" s="96" t="s">
        <v>2030</v>
      </c>
      <c r="D3038" s="318">
        <v>40000</v>
      </c>
      <c r="E3038" s="69"/>
      <c r="F3038" s="69"/>
      <c r="G3038" s="69"/>
      <c r="H3038" s="69"/>
      <c r="I3038" s="69"/>
      <c r="J3038" s="69"/>
      <c r="N3038" s="69"/>
      <c r="O3038" s="69"/>
      <c r="P3038" s="69"/>
      <c r="Q3038" s="69"/>
      <c r="R3038" s="69"/>
      <c r="S3038" s="69"/>
      <c r="T3038" s="69"/>
      <c r="U3038" s="69"/>
      <c r="V3038" s="69"/>
      <c r="W3038" s="69"/>
      <c r="X3038" s="69"/>
      <c r="Y3038" s="69"/>
      <c r="Z3038" s="69"/>
      <c r="AA3038" s="69"/>
      <c r="AB3038" s="69"/>
      <c r="AC3038" s="69"/>
      <c r="AD3038" s="69"/>
      <c r="AE3038" s="69"/>
      <c r="AF3038" s="69"/>
      <c r="AG3038" s="69"/>
      <c r="AH3038" s="69"/>
      <c r="AI3038" s="69"/>
      <c r="AJ3038" s="69"/>
      <c r="AK3038" s="69"/>
      <c r="AL3038" s="69"/>
      <c r="AM3038" s="69"/>
      <c r="AN3038" s="69"/>
      <c r="AO3038" s="69"/>
      <c r="AP3038" s="69"/>
      <c r="AQ3038" s="69"/>
      <c r="AR3038" s="69"/>
      <c r="AS3038" s="69"/>
      <c r="AT3038" s="69"/>
      <c r="AU3038" s="69"/>
      <c r="AV3038" s="69"/>
      <c r="AW3038" s="69"/>
      <c r="AX3038" s="69"/>
      <c r="AY3038" s="69"/>
      <c r="AZ3038" s="69"/>
      <c r="BA3038" s="69"/>
      <c r="BB3038" s="69"/>
      <c r="BC3038" s="69"/>
      <c r="BD3038" s="69"/>
      <c r="BE3038" s="69"/>
      <c r="BF3038" s="69"/>
      <c r="BG3038" s="69"/>
      <c r="BH3038" s="69"/>
      <c r="BI3038" s="69"/>
      <c r="BJ3038" s="69"/>
      <c r="BK3038" s="69"/>
      <c r="BL3038" s="69"/>
      <c r="BM3038" s="69"/>
      <c r="BN3038" s="69"/>
      <c r="BO3038" s="69"/>
      <c r="BP3038" s="69"/>
      <c r="BQ3038" s="69"/>
      <c r="BR3038" s="69"/>
      <c r="BS3038" s="69"/>
      <c r="BT3038" s="69"/>
      <c r="BU3038" s="69"/>
      <c r="BV3038" s="69"/>
      <c r="BW3038" s="69"/>
      <c r="BX3038" s="69"/>
      <c r="BY3038" s="69"/>
      <c r="BZ3038" s="69"/>
      <c r="CA3038" s="69"/>
      <c r="CB3038" s="69"/>
      <c r="CC3038" s="69"/>
      <c r="CD3038" s="69"/>
      <c r="CE3038" s="69"/>
      <c r="CF3038" s="69"/>
      <c r="CG3038" s="69"/>
      <c r="CH3038" s="69"/>
      <c r="CI3038" s="69"/>
      <c r="CJ3038" s="69"/>
      <c r="CK3038" s="69"/>
      <c r="CL3038" s="69"/>
      <c r="CM3038" s="69"/>
      <c r="CN3038" s="69"/>
      <c r="CO3038" s="69"/>
      <c r="CP3038" s="69"/>
      <c r="CQ3038" s="69"/>
      <c r="CR3038" s="69"/>
      <c r="CS3038" s="69"/>
      <c r="CT3038" s="69"/>
      <c r="CU3038" s="69"/>
      <c r="CV3038" s="69"/>
      <c r="CW3038" s="69"/>
      <c r="CX3038" s="69"/>
      <c r="CY3038" s="69"/>
      <c r="CZ3038" s="69"/>
      <c r="DA3038" s="69"/>
      <c r="DB3038" s="69"/>
      <c r="DC3038" s="69"/>
      <c r="DD3038" s="69"/>
      <c r="DE3038" s="69"/>
      <c r="DF3038" s="69"/>
      <c r="DG3038" s="69"/>
      <c r="DH3038" s="69"/>
      <c r="DI3038" s="69"/>
      <c r="DJ3038" s="69"/>
      <c r="DK3038" s="69"/>
      <c r="DL3038" s="69"/>
      <c r="DM3038" s="69"/>
      <c r="DN3038" s="69"/>
      <c r="DO3038" s="69"/>
      <c r="DP3038" s="69"/>
      <c r="DQ3038" s="69"/>
      <c r="DR3038" s="69"/>
      <c r="DS3038" s="69"/>
      <c r="DT3038" s="69"/>
      <c r="DU3038" s="69"/>
      <c r="DV3038" s="69"/>
      <c r="DW3038" s="69"/>
      <c r="DX3038" s="69"/>
      <c r="DY3038" s="69"/>
      <c r="DZ3038" s="69"/>
      <c r="EA3038" s="69"/>
      <c r="EB3038" s="69"/>
      <c r="EC3038" s="69"/>
      <c r="ED3038" s="69"/>
      <c r="EE3038" s="69"/>
      <c r="EF3038" s="69"/>
      <c r="EG3038" s="69"/>
      <c r="EH3038" s="69"/>
      <c r="EI3038" s="69"/>
      <c r="EJ3038" s="69"/>
      <c r="EK3038" s="69"/>
      <c r="EL3038" s="69"/>
      <c r="EM3038" s="69"/>
      <c r="EN3038" s="69"/>
      <c r="EO3038" s="69"/>
      <c r="EP3038" s="69"/>
      <c r="EQ3038" s="69"/>
      <c r="ER3038" s="69"/>
      <c r="ES3038" s="69"/>
      <c r="ET3038" s="69"/>
      <c r="EU3038" s="69"/>
      <c r="EV3038" s="69"/>
      <c r="EW3038" s="69"/>
      <c r="EX3038" s="69"/>
      <c r="EY3038" s="69"/>
      <c r="EZ3038" s="69"/>
      <c r="FA3038" s="69"/>
      <c r="FB3038" s="69"/>
      <c r="FC3038" s="69"/>
      <c r="FD3038" s="69"/>
      <c r="FE3038" s="69"/>
      <c r="FF3038" s="69"/>
      <c r="FG3038" s="69"/>
      <c r="FH3038" s="69"/>
      <c r="FI3038" s="69"/>
      <c r="FJ3038" s="69"/>
      <c r="FK3038" s="69"/>
      <c r="FL3038" s="69"/>
      <c r="FM3038" s="69"/>
      <c r="FN3038" s="69"/>
      <c r="FO3038" s="69"/>
      <c r="FP3038" s="69"/>
      <c r="FQ3038" s="69"/>
      <c r="FR3038" s="69"/>
      <c r="FS3038" s="69"/>
      <c r="FT3038" s="69"/>
      <c r="FU3038" s="69"/>
      <c r="FV3038" s="69"/>
      <c r="FW3038" s="69"/>
      <c r="FX3038" s="69"/>
      <c r="FY3038" s="69"/>
      <c r="FZ3038" s="69"/>
      <c r="GA3038" s="69"/>
      <c r="GB3038" s="69"/>
      <c r="GC3038" s="69"/>
      <c r="GD3038" s="69"/>
      <c r="GE3038" s="69"/>
      <c r="GF3038" s="69"/>
      <c r="GG3038" s="69"/>
      <c r="GH3038" s="69"/>
      <c r="GI3038" s="69"/>
      <c r="GJ3038" s="69"/>
      <c r="GK3038" s="69"/>
      <c r="GL3038" s="69"/>
      <c r="GM3038" s="69"/>
      <c r="GN3038" s="69"/>
      <c r="GO3038" s="69"/>
      <c r="GP3038" s="69"/>
      <c r="GQ3038" s="69"/>
      <c r="GR3038" s="69"/>
      <c r="GS3038" s="69"/>
      <c r="GT3038" s="69"/>
      <c r="GU3038" s="69"/>
      <c r="GV3038" s="69"/>
      <c r="GW3038" s="69"/>
      <c r="GX3038" s="69"/>
      <c r="GY3038" s="69"/>
      <c r="GZ3038" s="69"/>
      <c r="HA3038" s="69"/>
      <c r="HB3038" s="69"/>
      <c r="HC3038" s="69"/>
      <c r="HD3038" s="69"/>
      <c r="HE3038" s="69"/>
      <c r="HF3038" s="69"/>
      <c r="HG3038" s="69"/>
      <c r="HH3038" s="69"/>
      <c r="HI3038" s="69"/>
      <c r="HJ3038" s="69"/>
      <c r="HK3038" s="69"/>
      <c r="HL3038" s="69"/>
      <c r="HM3038" s="69"/>
      <c r="HN3038" s="69"/>
      <c r="HO3038" s="69"/>
      <c r="HP3038" s="69"/>
      <c r="HQ3038" s="69"/>
      <c r="HR3038" s="69"/>
      <c r="HS3038" s="69"/>
      <c r="HT3038" s="69"/>
      <c r="HU3038" s="69"/>
      <c r="HV3038" s="69"/>
      <c r="HW3038" s="69"/>
      <c r="HX3038" s="69"/>
      <c r="HY3038" s="69"/>
      <c r="HZ3038" s="69"/>
      <c r="IA3038" s="69"/>
      <c r="IB3038" s="69"/>
      <c r="IC3038" s="69"/>
      <c r="ID3038" s="69"/>
      <c r="IE3038" s="69"/>
      <c r="IF3038" s="69"/>
      <c r="IG3038" s="69"/>
      <c r="IH3038" s="69"/>
      <c r="II3038" s="69"/>
      <c r="IJ3038" s="69"/>
      <c r="IK3038" s="69"/>
      <c r="IL3038" s="69"/>
      <c r="IM3038" s="69"/>
      <c r="IN3038" s="69"/>
    </row>
    <row r="3039" spans="1:248" s="70" customFormat="1" ht="15.95" customHeight="1" x14ac:dyDescent="0.2">
      <c r="A3039" s="146" t="s">
        <v>2028</v>
      </c>
      <c r="B3039" s="196">
        <v>52702</v>
      </c>
      <c r="C3039" s="96" t="s">
        <v>2031</v>
      </c>
      <c r="D3039" s="318">
        <v>55000</v>
      </c>
      <c r="E3039" s="69"/>
      <c r="F3039" s="69"/>
      <c r="G3039" s="69"/>
      <c r="H3039" s="69"/>
      <c r="I3039" s="69"/>
      <c r="J3039" s="69"/>
      <c r="N3039" s="69"/>
      <c r="O3039" s="69"/>
      <c r="P3039" s="69"/>
      <c r="Q3039" s="69"/>
      <c r="R3039" s="69"/>
      <c r="S3039" s="69"/>
      <c r="T3039" s="69"/>
      <c r="U3039" s="69"/>
      <c r="V3039" s="69"/>
      <c r="W3039" s="69"/>
      <c r="X3039" s="69"/>
      <c r="Y3039" s="69"/>
      <c r="Z3039" s="69"/>
      <c r="AA3039" s="69"/>
      <c r="AB3039" s="69"/>
      <c r="AC3039" s="69"/>
      <c r="AD3039" s="69"/>
      <c r="AE3039" s="69"/>
      <c r="AF3039" s="69"/>
      <c r="AG3039" s="69"/>
      <c r="AH3039" s="69"/>
      <c r="AI3039" s="69"/>
      <c r="AJ3039" s="69"/>
      <c r="AK3039" s="69"/>
      <c r="AL3039" s="69"/>
      <c r="AM3039" s="69"/>
      <c r="AN3039" s="69"/>
      <c r="AO3039" s="69"/>
      <c r="AP3039" s="69"/>
      <c r="AQ3039" s="69"/>
      <c r="AR3039" s="69"/>
      <c r="AS3039" s="69"/>
      <c r="AT3039" s="69"/>
      <c r="AU3039" s="69"/>
      <c r="AV3039" s="69"/>
      <c r="AW3039" s="69"/>
      <c r="AX3039" s="69"/>
      <c r="AY3039" s="69"/>
      <c r="AZ3039" s="69"/>
      <c r="BA3039" s="69"/>
      <c r="BB3039" s="69"/>
      <c r="BC3039" s="69"/>
      <c r="BD3039" s="69"/>
      <c r="BE3039" s="69"/>
      <c r="BF3039" s="69"/>
      <c r="BG3039" s="69"/>
      <c r="BH3039" s="69"/>
      <c r="BI3039" s="69"/>
      <c r="BJ3039" s="69"/>
      <c r="BK3039" s="69"/>
      <c r="BL3039" s="69"/>
      <c r="BM3039" s="69"/>
      <c r="BN3039" s="69"/>
      <c r="BO3039" s="69"/>
      <c r="BP3039" s="69"/>
      <c r="BQ3039" s="69"/>
      <c r="BR3039" s="69"/>
      <c r="BS3039" s="69"/>
      <c r="BT3039" s="69"/>
      <c r="BU3039" s="69"/>
      <c r="BV3039" s="69"/>
      <c r="BW3039" s="69"/>
      <c r="BX3039" s="69"/>
      <c r="BY3039" s="69"/>
      <c r="BZ3039" s="69"/>
      <c r="CA3039" s="69"/>
      <c r="CB3039" s="69"/>
      <c r="CC3039" s="69"/>
      <c r="CD3039" s="69"/>
      <c r="CE3039" s="69"/>
      <c r="CF3039" s="69"/>
      <c r="CG3039" s="69"/>
      <c r="CH3039" s="69"/>
      <c r="CI3039" s="69"/>
      <c r="CJ3039" s="69"/>
      <c r="CK3039" s="69"/>
      <c r="CL3039" s="69"/>
      <c r="CM3039" s="69"/>
      <c r="CN3039" s="69"/>
      <c r="CO3039" s="69"/>
      <c r="CP3039" s="69"/>
      <c r="CQ3039" s="69"/>
      <c r="CR3039" s="69"/>
      <c r="CS3039" s="69"/>
      <c r="CT3039" s="69"/>
      <c r="CU3039" s="69"/>
      <c r="CV3039" s="69"/>
      <c r="CW3039" s="69"/>
      <c r="CX3039" s="69"/>
      <c r="CY3039" s="69"/>
      <c r="CZ3039" s="69"/>
      <c r="DA3039" s="69"/>
      <c r="DB3039" s="69"/>
      <c r="DC3039" s="69"/>
      <c r="DD3039" s="69"/>
      <c r="DE3039" s="69"/>
      <c r="DF3039" s="69"/>
      <c r="DG3039" s="69"/>
      <c r="DH3039" s="69"/>
      <c r="DI3039" s="69"/>
      <c r="DJ3039" s="69"/>
      <c r="DK3039" s="69"/>
      <c r="DL3039" s="69"/>
      <c r="DM3039" s="69"/>
      <c r="DN3039" s="69"/>
      <c r="DO3039" s="69"/>
      <c r="DP3039" s="69"/>
      <c r="DQ3039" s="69"/>
      <c r="DR3039" s="69"/>
      <c r="DS3039" s="69"/>
      <c r="DT3039" s="69"/>
      <c r="DU3039" s="69"/>
      <c r="DV3039" s="69"/>
      <c r="DW3039" s="69"/>
      <c r="DX3039" s="69"/>
      <c r="DY3039" s="69"/>
      <c r="DZ3039" s="69"/>
      <c r="EA3039" s="69"/>
      <c r="EB3039" s="69"/>
      <c r="EC3039" s="69"/>
      <c r="ED3039" s="69"/>
      <c r="EE3039" s="69"/>
      <c r="EF3039" s="69"/>
      <c r="EG3039" s="69"/>
      <c r="EH3039" s="69"/>
      <c r="EI3039" s="69"/>
      <c r="EJ3039" s="69"/>
      <c r="EK3039" s="69"/>
      <c r="EL3039" s="69"/>
      <c r="EM3039" s="69"/>
      <c r="EN3039" s="69"/>
      <c r="EO3039" s="69"/>
      <c r="EP3039" s="69"/>
      <c r="EQ3039" s="69"/>
      <c r="ER3039" s="69"/>
      <c r="ES3039" s="69"/>
      <c r="ET3039" s="69"/>
      <c r="EU3039" s="69"/>
      <c r="EV3039" s="69"/>
      <c r="EW3039" s="69"/>
      <c r="EX3039" s="69"/>
      <c r="EY3039" s="69"/>
      <c r="EZ3039" s="69"/>
      <c r="FA3039" s="69"/>
      <c r="FB3039" s="69"/>
      <c r="FC3039" s="69"/>
      <c r="FD3039" s="69"/>
      <c r="FE3039" s="69"/>
      <c r="FF3039" s="69"/>
      <c r="FG3039" s="69"/>
      <c r="FH3039" s="69"/>
      <c r="FI3039" s="69"/>
      <c r="FJ3039" s="69"/>
      <c r="FK3039" s="69"/>
      <c r="FL3039" s="69"/>
      <c r="FM3039" s="69"/>
      <c r="FN3039" s="69"/>
      <c r="FO3039" s="69"/>
      <c r="FP3039" s="69"/>
      <c r="FQ3039" s="69"/>
      <c r="FR3039" s="69"/>
      <c r="FS3039" s="69"/>
      <c r="FT3039" s="69"/>
      <c r="FU3039" s="69"/>
      <c r="FV3039" s="69"/>
      <c r="FW3039" s="69"/>
      <c r="FX3039" s="69"/>
      <c r="FY3039" s="69"/>
      <c r="FZ3039" s="69"/>
      <c r="GA3039" s="69"/>
      <c r="GB3039" s="69"/>
      <c r="GC3039" s="69"/>
      <c r="GD3039" s="69"/>
      <c r="GE3039" s="69"/>
      <c r="GF3039" s="69"/>
      <c r="GG3039" s="69"/>
      <c r="GH3039" s="69"/>
      <c r="GI3039" s="69"/>
      <c r="GJ3039" s="69"/>
      <c r="GK3039" s="69"/>
      <c r="GL3039" s="69"/>
      <c r="GM3039" s="69"/>
      <c r="GN3039" s="69"/>
      <c r="GO3039" s="69"/>
      <c r="GP3039" s="69"/>
      <c r="GQ3039" s="69"/>
      <c r="GR3039" s="69"/>
      <c r="GS3039" s="69"/>
      <c r="GT3039" s="69"/>
      <c r="GU3039" s="69"/>
      <c r="GV3039" s="69"/>
      <c r="GW3039" s="69"/>
      <c r="GX3039" s="69"/>
      <c r="GY3039" s="69"/>
      <c r="GZ3039" s="69"/>
      <c r="HA3039" s="69"/>
      <c r="HB3039" s="69"/>
      <c r="HC3039" s="69"/>
      <c r="HD3039" s="69"/>
      <c r="HE3039" s="69"/>
      <c r="HF3039" s="69"/>
      <c r="HG3039" s="69"/>
      <c r="HH3039" s="69"/>
      <c r="HI3039" s="69"/>
      <c r="HJ3039" s="69"/>
      <c r="HK3039" s="69"/>
      <c r="HL3039" s="69"/>
      <c r="HM3039" s="69"/>
      <c r="HN3039" s="69"/>
      <c r="HO3039" s="69"/>
      <c r="HP3039" s="69"/>
      <c r="HQ3039" s="69"/>
      <c r="HR3039" s="69"/>
      <c r="HS3039" s="69"/>
      <c r="HT3039" s="69"/>
      <c r="HU3039" s="69"/>
      <c r="HV3039" s="69"/>
      <c r="HW3039" s="69"/>
      <c r="HX3039" s="69"/>
      <c r="HY3039" s="69"/>
      <c r="HZ3039" s="69"/>
      <c r="IA3039" s="69"/>
      <c r="IB3039" s="69"/>
      <c r="IC3039" s="69"/>
      <c r="ID3039" s="69"/>
      <c r="IE3039" s="69"/>
      <c r="IF3039" s="69"/>
      <c r="IG3039" s="69"/>
      <c r="IH3039" s="69"/>
      <c r="II3039" s="69"/>
      <c r="IJ3039" s="69"/>
      <c r="IK3039" s="69"/>
      <c r="IL3039" s="69"/>
      <c r="IM3039" s="69"/>
      <c r="IN3039" s="69"/>
    </row>
    <row r="3040" spans="1:248" s="70" customFormat="1" ht="15.95" customHeight="1" x14ac:dyDescent="0.2">
      <c r="A3040" s="137" t="s">
        <v>2032</v>
      </c>
      <c r="B3040" s="196">
        <v>52703</v>
      </c>
      <c r="C3040" s="130" t="s">
        <v>3925</v>
      </c>
      <c r="D3040" s="318">
        <v>12000</v>
      </c>
      <c r="E3040" s="69"/>
      <c r="F3040" s="69"/>
      <c r="G3040" s="69"/>
      <c r="H3040" s="69"/>
      <c r="I3040" s="69"/>
      <c r="J3040" s="69"/>
      <c r="N3040" s="69"/>
      <c r="O3040" s="69"/>
      <c r="P3040" s="69"/>
      <c r="Q3040" s="69"/>
      <c r="R3040" s="69"/>
      <c r="S3040" s="69"/>
      <c r="T3040" s="69"/>
      <c r="U3040" s="69"/>
      <c r="V3040" s="69"/>
      <c r="W3040" s="69"/>
      <c r="X3040" s="69"/>
      <c r="Y3040" s="69"/>
      <c r="Z3040" s="69"/>
      <c r="AA3040" s="69"/>
      <c r="AB3040" s="69"/>
      <c r="AC3040" s="69"/>
      <c r="AD3040" s="69"/>
      <c r="AE3040" s="69"/>
      <c r="AF3040" s="69"/>
      <c r="AG3040" s="69"/>
      <c r="AH3040" s="69"/>
      <c r="AI3040" s="69"/>
      <c r="AJ3040" s="69"/>
      <c r="AK3040" s="69"/>
      <c r="AL3040" s="69"/>
      <c r="AM3040" s="69"/>
      <c r="AN3040" s="69"/>
      <c r="AO3040" s="69"/>
      <c r="AP3040" s="69"/>
      <c r="AQ3040" s="69"/>
      <c r="AR3040" s="69"/>
      <c r="AS3040" s="69"/>
      <c r="AT3040" s="69"/>
      <c r="AU3040" s="69"/>
      <c r="AV3040" s="69"/>
      <c r="AW3040" s="69"/>
      <c r="AX3040" s="69"/>
      <c r="AY3040" s="69"/>
      <c r="AZ3040" s="69"/>
      <c r="BA3040" s="69"/>
      <c r="BB3040" s="69"/>
      <c r="BC3040" s="69"/>
      <c r="BD3040" s="69"/>
      <c r="BE3040" s="69"/>
      <c r="BF3040" s="69"/>
      <c r="BG3040" s="69"/>
      <c r="BH3040" s="69"/>
      <c r="BI3040" s="69"/>
      <c r="BJ3040" s="69"/>
      <c r="BK3040" s="69"/>
      <c r="BL3040" s="69"/>
      <c r="BM3040" s="69"/>
      <c r="BN3040" s="69"/>
      <c r="BO3040" s="69"/>
      <c r="BP3040" s="69"/>
      <c r="BQ3040" s="69"/>
      <c r="BR3040" s="69"/>
      <c r="BS3040" s="69"/>
      <c r="BT3040" s="69"/>
      <c r="BU3040" s="69"/>
      <c r="BV3040" s="69"/>
      <c r="BW3040" s="69"/>
      <c r="BX3040" s="69"/>
      <c r="BY3040" s="69"/>
      <c r="BZ3040" s="69"/>
      <c r="CA3040" s="69"/>
      <c r="CB3040" s="69"/>
      <c r="CC3040" s="69"/>
      <c r="CD3040" s="69"/>
      <c r="CE3040" s="69"/>
      <c r="CF3040" s="69"/>
      <c r="CG3040" s="69"/>
      <c r="CH3040" s="69"/>
      <c r="CI3040" s="69"/>
      <c r="CJ3040" s="69"/>
      <c r="CK3040" s="69"/>
      <c r="CL3040" s="69"/>
      <c r="CM3040" s="69"/>
      <c r="CN3040" s="69"/>
      <c r="CO3040" s="69"/>
      <c r="CP3040" s="69"/>
      <c r="CQ3040" s="69"/>
      <c r="CR3040" s="69"/>
      <c r="CS3040" s="69"/>
      <c r="CT3040" s="69"/>
      <c r="CU3040" s="69"/>
      <c r="CV3040" s="69"/>
      <c r="CW3040" s="69"/>
      <c r="CX3040" s="69"/>
      <c r="CY3040" s="69"/>
      <c r="CZ3040" s="69"/>
      <c r="DA3040" s="69"/>
      <c r="DB3040" s="69"/>
      <c r="DC3040" s="69"/>
      <c r="DD3040" s="69"/>
      <c r="DE3040" s="69"/>
      <c r="DF3040" s="69"/>
      <c r="DG3040" s="69"/>
      <c r="DH3040" s="69"/>
      <c r="DI3040" s="69"/>
      <c r="DJ3040" s="69"/>
      <c r="DK3040" s="69"/>
      <c r="DL3040" s="69"/>
      <c r="DM3040" s="69"/>
      <c r="DN3040" s="69"/>
      <c r="DO3040" s="69"/>
      <c r="DP3040" s="69"/>
      <c r="DQ3040" s="69"/>
      <c r="DR3040" s="69"/>
      <c r="DS3040" s="69"/>
      <c r="DT3040" s="69"/>
      <c r="DU3040" s="69"/>
      <c r="DV3040" s="69"/>
      <c r="DW3040" s="69"/>
      <c r="DX3040" s="69"/>
      <c r="DY3040" s="69"/>
      <c r="DZ3040" s="69"/>
      <c r="EA3040" s="69"/>
      <c r="EB3040" s="69"/>
      <c r="EC3040" s="69"/>
      <c r="ED3040" s="69"/>
      <c r="EE3040" s="69"/>
      <c r="EF3040" s="69"/>
      <c r="EG3040" s="69"/>
      <c r="EH3040" s="69"/>
      <c r="EI3040" s="69"/>
      <c r="EJ3040" s="69"/>
      <c r="EK3040" s="69"/>
      <c r="EL3040" s="69"/>
      <c r="EM3040" s="69"/>
      <c r="EN3040" s="69"/>
      <c r="EO3040" s="69"/>
      <c r="EP3040" s="69"/>
      <c r="EQ3040" s="69"/>
      <c r="ER3040" s="69"/>
      <c r="ES3040" s="69"/>
      <c r="ET3040" s="69"/>
      <c r="EU3040" s="69"/>
      <c r="EV3040" s="69"/>
      <c r="EW3040" s="69"/>
      <c r="EX3040" s="69"/>
      <c r="EY3040" s="69"/>
      <c r="EZ3040" s="69"/>
      <c r="FA3040" s="69"/>
      <c r="FB3040" s="69"/>
      <c r="FC3040" s="69"/>
      <c r="FD3040" s="69"/>
      <c r="FE3040" s="69"/>
      <c r="FF3040" s="69"/>
      <c r="FG3040" s="69"/>
      <c r="FH3040" s="69"/>
      <c r="FI3040" s="69"/>
      <c r="FJ3040" s="69"/>
      <c r="FK3040" s="69"/>
      <c r="FL3040" s="69"/>
      <c r="FM3040" s="69"/>
      <c r="FN3040" s="69"/>
      <c r="FO3040" s="69"/>
      <c r="FP3040" s="69"/>
      <c r="FQ3040" s="69"/>
      <c r="FR3040" s="69"/>
      <c r="FS3040" s="69"/>
      <c r="FT3040" s="69"/>
      <c r="FU3040" s="69"/>
      <c r="FV3040" s="69"/>
      <c r="FW3040" s="69"/>
      <c r="FX3040" s="69"/>
      <c r="FY3040" s="69"/>
      <c r="FZ3040" s="69"/>
      <c r="GA3040" s="69"/>
      <c r="GB3040" s="69"/>
      <c r="GC3040" s="69"/>
      <c r="GD3040" s="69"/>
      <c r="GE3040" s="69"/>
      <c r="GF3040" s="69"/>
      <c r="GG3040" s="69"/>
      <c r="GH3040" s="69"/>
      <c r="GI3040" s="69"/>
      <c r="GJ3040" s="69"/>
      <c r="GK3040" s="69"/>
      <c r="GL3040" s="69"/>
      <c r="GM3040" s="69"/>
      <c r="GN3040" s="69"/>
      <c r="GO3040" s="69"/>
      <c r="GP3040" s="69"/>
      <c r="GQ3040" s="69"/>
      <c r="GR3040" s="69"/>
      <c r="GS3040" s="69"/>
      <c r="GT3040" s="69"/>
      <c r="GU3040" s="69"/>
      <c r="GV3040" s="69"/>
      <c r="GW3040" s="69"/>
      <c r="GX3040" s="69"/>
      <c r="GY3040" s="69"/>
      <c r="GZ3040" s="69"/>
      <c r="HA3040" s="69"/>
      <c r="HB3040" s="69"/>
      <c r="HC3040" s="69"/>
      <c r="HD3040" s="69"/>
      <c r="HE3040" s="69"/>
      <c r="HF3040" s="69"/>
      <c r="HG3040" s="69"/>
      <c r="HH3040" s="69"/>
      <c r="HI3040" s="69"/>
      <c r="HJ3040" s="69"/>
      <c r="HK3040" s="69"/>
      <c r="HL3040" s="69"/>
      <c r="HM3040" s="69"/>
      <c r="HN3040" s="69"/>
      <c r="HO3040" s="69"/>
      <c r="HP3040" s="69"/>
      <c r="HQ3040" s="69"/>
      <c r="HR3040" s="69"/>
      <c r="HS3040" s="69"/>
      <c r="HT3040" s="69"/>
      <c r="HU3040" s="69"/>
      <c r="HV3040" s="69"/>
      <c r="HW3040" s="69"/>
      <c r="HX3040" s="69"/>
      <c r="HY3040" s="69"/>
      <c r="HZ3040" s="69"/>
      <c r="IA3040" s="69"/>
      <c r="IB3040" s="69"/>
      <c r="IC3040" s="69"/>
      <c r="ID3040" s="69"/>
      <c r="IE3040" s="69"/>
      <c r="IF3040" s="69"/>
      <c r="IG3040" s="69"/>
      <c r="IH3040" s="69"/>
      <c r="II3040" s="69"/>
      <c r="IJ3040" s="69"/>
      <c r="IK3040" s="69"/>
      <c r="IL3040" s="69"/>
      <c r="IM3040" s="69"/>
      <c r="IN3040" s="69"/>
    </row>
    <row r="3041" spans="1:248" s="70" customFormat="1" ht="15.95" customHeight="1" x14ac:dyDescent="0.2">
      <c r="A3041" s="137" t="s">
        <v>2032</v>
      </c>
      <c r="B3041" s="196">
        <v>52704</v>
      </c>
      <c r="C3041" s="130" t="s">
        <v>3926</v>
      </c>
      <c r="D3041" s="319">
        <v>12000</v>
      </c>
      <c r="E3041" s="69"/>
      <c r="F3041" s="69"/>
      <c r="G3041" s="69"/>
      <c r="H3041" s="69"/>
      <c r="I3041" s="69"/>
      <c r="J3041" s="69"/>
      <c r="N3041" s="69"/>
      <c r="O3041" s="69"/>
      <c r="P3041" s="69"/>
      <c r="Q3041" s="69"/>
      <c r="R3041" s="69"/>
      <c r="S3041" s="69"/>
      <c r="T3041" s="69"/>
      <c r="U3041" s="69"/>
      <c r="V3041" s="69"/>
      <c r="W3041" s="69"/>
      <c r="X3041" s="69"/>
      <c r="Y3041" s="69"/>
      <c r="Z3041" s="69"/>
      <c r="AA3041" s="69"/>
      <c r="AB3041" s="69"/>
      <c r="AC3041" s="69"/>
      <c r="AD3041" s="69"/>
      <c r="AE3041" s="69"/>
      <c r="AF3041" s="69"/>
      <c r="AG3041" s="69"/>
      <c r="AH3041" s="69"/>
      <c r="AI3041" s="69"/>
      <c r="AJ3041" s="69"/>
      <c r="AK3041" s="69"/>
      <c r="AL3041" s="69"/>
      <c r="AM3041" s="69"/>
      <c r="AN3041" s="69"/>
      <c r="AO3041" s="69"/>
      <c r="AP3041" s="69"/>
      <c r="AQ3041" s="69"/>
      <c r="AR3041" s="69"/>
      <c r="AS3041" s="69"/>
      <c r="AT3041" s="69"/>
      <c r="AU3041" s="69"/>
      <c r="AV3041" s="69"/>
      <c r="AW3041" s="69"/>
      <c r="AX3041" s="69"/>
      <c r="AY3041" s="69"/>
      <c r="AZ3041" s="69"/>
      <c r="BA3041" s="69"/>
      <c r="BB3041" s="69"/>
      <c r="BC3041" s="69"/>
      <c r="BD3041" s="69"/>
      <c r="BE3041" s="69"/>
      <c r="BF3041" s="69"/>
      <c r="BG3041" s="69"/>
      <c r="BH3041" s="69"/>
      <c r="BI3041" s="69"/>
      <c r="BJ3041" s="69"/>
      <c r="BK3041" s="69"/>
      <c r="BL3041" s="69"/>
      <c r="BM3041" s="69"/>
      <c r="BN3041" s="69"/>
      <c r="BO3041" s="69"/>
      <c r="BP3041" s="69"/>
      <c r="BQ3041" s="69"/>
      <c r="BR3041" s="69"/>
      <c r="BS3041" s="69"/>
      <c r="BT3041" s="69"/>
      <c r="BU3041" s="69"/>
      <c r="BV3041" s="69"/>
      <c r="BW3041" s="69"/>
      <c r="BX3041" s="69"/>
      <c r="BY3041" s="69"/>
      <c r="BZ3041" s="69"/>
      <c r="CA3041" s="69"/>
      <c r="CB3041" s="69"/>
      <c r="CC3041" s="69"/>
      <c r="CD3041" s="69"/>
      <c r="CE3041" s="69"/>
      <c r="CF3041" s="69"/>
      <c r="CG3041" s="69"/>
      <c r="CH3041" s="69"/>
      <c r="CI3041" s="69"/>
      <c r="CJ3041" s="69"/>
      <c r="CK3041" s="69"/>
      <c r="CL3041" s="69"/>
      <c r="CM3041" s="69"/>
      <c r="CN3041" s="69"/>
      <c r="CO3041" s="69"/>
      <c r="CP3041" s="69"/>
      <c r="CQ3041" s="69"/>
      <c r="CR3041" s="69"/>
      <c r="CS3041" s="69"/>
      <c r="CT3041" s="69"/>
      <c r="CU3041" s="69"/>
      <c r="CV3041" s="69"/>
      <c r="CW3041" s="69"/>
      <c r="CX3041" s="69"/>
      <c r="CY3041" s="69"/>
      <c r="CZ3041" s="69"/>
      <c r="DA3041" s="69"/>
      <c r="DB3041" s="69"/>
      <c r="DC3041" s="69"/>
      <c r="DD3041" s="69"/>
      <c r="DE3041" s="69"/>
      <c r="DF3041" s="69"/>
      <c r="DG3041" s="69"/>
      <c r="DH3041" s="69"/>
      <c r="DI3041" s="69"/>
      <c r="DJ3041" s="69"/>
      <c r="DK3041" s="69"/>
      <c r="DL3041" s="69"/>
      <c r="DM3041" s="69"/>
      <c r="DN3041" s="69"/>
      <c r="DO3041" s="69"/>
      <c r="DP3041" s="69"/>
      <c r="DQ3041" s="69"/>
      <c r="DR3041" s="69"/>
      <c r="DS3041" s="69"/>
      <c r="DT3041" s="69"/>
      <c r="DU3041" s="69"/>
      <c r="DV3041" s="69"/>
      <c r="DW3041" s="69"/>
      <c r="DX3041" s="69"/>
      <c r="DY3041" s="69"/>
      <c r="DZ3041" s="69"/>
      <c r="EA3041" s="69"/>
      <c r="EB3041" s="69"/>
      <c r="EC3041" s="69"/>
      <c r="ED3041" s="69"/>
      <c r="EE3041" s="69"/>
      <c r="EF3041" s="69"/>
      <c r="EG3041" s="69"/>
      <c r="EH3041" s="69"/>
      <c r="EI3041" s="69"/>
      <c r="EJ3041" s="69"/>
      <c r="EK3041" s="69"/>
      <c r="EL3041" s="69"/>
      <c r="EM3041" s="69"/>
      <c r="EN3041" s="69"/>
      <c r="EO3041" s="69"/>
      <c r="EP3041" s="69"/>
      <c r="EQ3041" s="69"/>
      <c r="ER3041" s="69"/>
      <c r="ES3041" s="69"/>
      <c r="ET3041" s="69"/>
      <c r="EU3041" s="69"/>
      <c r="EV3041" s="69"/>
      <c r="EW3041" s="69"/>
      <c r="EX3041" s="69"/>
      <c r="EY3041" s="69"/>
      <c r="EZ3041" s="69"/>
      <c r="FA3041" s="69"/>
      <c r="FB3041" s="69"/>
      <c r="FC3041" s="69"/>
      <c r="FD3041" s="69"/>
      <c r="FE3041" s="69"/>
      <c r="FF3041" s="69"/>
      <c r="FG3041" s="69"/>
      <c r="FH3041" s="69"/>
      <c r="FI3041" s="69"/>
      <c r="FJ3041" s="69"/>
      <c r="FK3041" s="69"/>
      <c r="FL3041" s="69"/>
      <c r="FM3041" s="69"/>
      <c r="FN3041" s="69"/>
      <c r="FO3041" s="69"/>
      <c r="FP3041" s="69"/>
      <c r="FQ3041" s="69"/>
      <c r="FR3041" s="69"/>
      <c r="FS3041" s="69"/>
      <c r="FT3041" s="69"/>
      <c r="FU3041" s="69"/>
      <c r="FV3041" s="69"/>
      <c r="FW3041" s="69"/>
      <c r="FX3041" s="69"/>
      <c r="FY3041" s="69"/>
      <c r="FZ3041" s="69"/>
      <c r="GA3041" s="69"/>
      <c r="GB3041" s="69"/>
      <c r="GC3041" s="69"/>
      <c r="GD3041" s="69"/>
      <c r="GE3041" s="69"/>
      <c r="GF3041" s="69"/>
      <c r="GG3041" s="69"/>
      <c r="GH3041" s="69"/>
      <c r="GI3041" s="69"/>
      <c r="GJ3041" s="69"/>
      <c r="GK3041" s="69"/>
      <c r="GL3041" s="69"/>
      <c r="GM3041" s="69"/>
      <c r="GN3041" s="69"/>
      <c r="GO3041" s="69"/>
      <c r="GP3041" s="69"/>
      <c r="GQ3041" s="69"/>
      <c r="GR3041" s="69"/>
      <c r="GS3041" s="69"/>
      <c r="GT3041" s="69"/>
      <c r="GU3041" s="69"/>
      <c r="GV3041" s="69"/>
      <c r="GW3041" s="69"/>
      <c r="GX3041" s="69"/>
      <c r="GY3041" s="69"/>
      <c r="GZ3041" s="69"/>
      <c r="HA3041" s="69"/>
      <c r="HB3041" s="69"/>
      <c r="HC3041" s="69"/>
      <c r="HD3041" s="69"/>
      <c r="HE3041" s="69"/>
      <c r="HF3041" s="69"/>
      <c r="HG3041" s="69"/>
      <c r="HH3041" s="69"/>
      <c r="HI3041" s="69"/>
      <c r="HJ3041" s="69"/>
      <c r="HK3041" s="69"/>
      <c r="HL3041" s="69"/>
      <c r="HM3041" s="69"/>
      <c r="HN3041" s="69"/>
      <c r="HO3041" s="69"/>
      <c r="HP3041" s="69"/>
      <c r="HQ3041" s="69"/>
      <c r="HR3041" s="69"/>
      <c r="HS3041" s="69"/>
      <c r="HT3041" s="69"/>
      <c r="HU3041" s="69"/>
      <c r="HV3041" s="69"/>
      <c r="HW3041" s="69"/>
      <c r="HX3041" s="69"/>
      <c r="HY3041" s="69"/>
      <c r="HZ3041" s="69"/>
      <c r="IA3041" s="69"/>
      <c r="IB3041" s="69"/>
      <c r="IC3041" s="69"/>
      <c r="ID3041" s="69"/>
      <c r="IE3041" s="69"/>
      <c r="IF3041" s="69"/>
      <c r="IG3041" s="69"/>
      <c r="IH3041" s="69"/>
      <c r="II3041" s="69"/>
      <c r="IJ3041" s="69"/>
      <c r="IK3041" s="69"/>
      <c r="IL3041" s="69"/>
      <c r="IM3041" s="69"/>
      <c r="IN3041" s="69"/>
    </row>
    <row r="3042" spans="1:248" s="70" customFormat="1" ht="15.95" customHeight="1" x14ac:dyDescent="0.2">
      <c r="A3042" s="137" t="s">
        <v>2033</v>
      </c>
      <c r="B3042" s="196">
        <v>52705</v>
      </c>
      <c r="C3042" s="96" t="s">
        <v>2034</v>
      </c>
      <c r="D3042" s="319">
        <v>25000</v>
      </c>
      <c r="E3042" s="69"/>
      <c r="F3042" s="69"/>
      <c r="G3042" s="69"/>
      <c r="H3042" s="69"/>
      <c r="I3042" s="69"/>
      <c r="J3042" s="69"/>
      <c r="N3042" s="69"/>
      <c r="O3042" s="69"/>
      <c r="P3042" s="69"/>
      <c r="Q3042" s="69"/>
      <c r="R3042" s="69"/>
      <c r="S3042" s="69"/>
      <c r="T3042" s="69"/>
      <c r="U3042" s="69"/>
      <c r="V3042" s="69"/>
      <c r="W3042" s="69"/>
      <c r="X3042" s="69"/>
      <c r="Y3042" s="69"/>
      <c r="Z3042" s="69"/>
      <c r="AA3042" s="69"/>
      <c r="AB3042" s="69"/>
      <c r="AC3042" s="69"/>
      <c r="AD3042" s="69"/>
      <c r="AE3042" s="69"/>
      <c r="AF3042" s="69"/>
      <c r="AG3042" s="69"/>
      <c r="AH3042" s="69"/>
      <c r="AI3042" s="69"/>
      <c r="AJ3042" s="69"/>
      <c r="AK3042" s="69"/>
      <c r="AL3042" s="69"/>
      <c r="AM3042" s="69"/>
      <c r="AN3042" s="69"/>
      <c r="AO3042" s="69"/>
      <c r="AP3042" s="69"/>
      <c r="AQ3042" s="69"/>
      <c r="AR3042" s="69"/>
      <c r="AS3042" s="69"/>
      <c r="AT3042" s="69"/>
      <c r="AU3042" s="69"/>
      <c r="AV3042" s="69"/>
      <c r="AW3042" s="69"/>
      <c r="AX3042" s="69"/>
      <c r="AY3042" s="69"/>
      <c r="AZ3042" s="69"/>
      <c r="BA3042" s="69"/>
      <c r="BB3042" s="69"/>
      <c r="BC3042" s="69"/>
      <c r="BD3042" s="69"/>
      <c r="BE3042" s="69"/>
      <c r="BF3042" s="69"/>
      <c r="BG3042" s="69"/>
      <c r="BH3042" s="69"/>
      <c r="BI3042" s="69"/>
      <c r="BJ3042" s="69"/>
      <c r="BK3042" s="69"/>
      <c r="BL3042" s="69"/>
      <c r="BM3042" s="69"/>
      <c r="BN3042" s="69"/>
      <c r="BO3042" s="69"/>
      <c r="BP3042" s="69"/>
      <c r="BQ3042" s="69"/>
      <c r="BR3042" s="69"/>
      <c r="BS3042" s="69"/>
      <c r="BT3042" s="69"/>
      <c r="BU3042" s="69"/>
      <c r="BV3042" s="69"/>
      <c r="BW3042" s="69"/>
      <c r="BX3042" s="69"/>
      <c r="BY3042" s="69"/>
      <c r="BZ3042" s="69"/>
      <c r="CA3042" s="69"/>
      <c r="CB3042" s="69"/>
      <c r="CC3042" s="69"/>
      <c r="CD3042" s="69"/>
      <c r="CE3042" s="69"/>
      <c r="CF3042" s="69"/>
      <c r="CG3042" s="69"/>
      <c r="CH3042" s="69"/>
      <c r="CI3042" s="69"/>
      <c r="CJ3042" s="69"/>
      <c r="CK3042" s="69"/>
      <c r="CL3042" s="69"/>
      <c r="CM3042" s="69"/>
      <c r="CN3042" s="69"/>
      <c r="CO3042" s="69"/>
      <c r="CP3042" s="69"/>
      <c r="CQ3042" s="69"/>
      <c r="CR3042" s="69"/>
      <c r="CS3042" s="69"/>
      <c r="CT3042" s="69"/>
      <c r="CU3042" s="69"/>
      <c r="CV3042" s="69"/>
      <c r="CW3042" s="69"/>
      <c r="CX3042" s="69"/>
      <c r="CY3042" s="69"/>
      <c r="CZ3042" s="69"/>
      <c r="DA3042" s="69"/>
      <c r="DB3042" s="69"/>
      <c r="DC3042" s="69"/>
      <c r="DD3042" s="69"/>
      <c r="DE3042" s="69"/>
      <c r="DF3042" s="69"/>
      <c r="DG3042" s="69"/>
      <c r="DH3042" s="69"/>
      <c r="DI3042" s="69"/>
      <c r="DJ3042" s="69"/>
      <c r="DK3042" s="69"/>
      <c r="DL3042" s="69"/>
      <c r="DM3042" s="69"/>
      <c r="DN3042" s="69"/>
      <c r="DO3042" s="69"/>
      <c r="DP3042" s="69"/>
      <c r="DQ3042" s="69"/>
      <c r="DR3042" s="69"/>
      <c r="DS3042" s="69"/>
      <c r="DT3042" s="69"/>
      <c r="DU3042" s="69"/>
      <c r="DV3042" s="69"/>
      <c r="DW3042" s="69"/>
      <c r="DX3042" s="69"/>
      <c r="DY3042" s="69"/>
      <c r="DZ3042" s="69"/>
      <c r="EA3042" s="69"/>
      <c r="EB3042" s="69"/>
      <c r="EC3042" s="69"/>
      <c r="ED3042" s="69"/>
      <c r="EE3042" s="69"/>
      <c r="EF3042" s="69"/>
      <c r="EG3042" s="69"/>
      <c r="EH3042" s="69"/>
      <c r="EI3042" s="69"/>
      <c r="EJ3042" s="69"/>
      <c r="EK3042" s="69"/>
      <c r="EL3042" s="69"/>
      <c r="EM3042" s="69"/>
      <c r="EN3042" s="69"/>
      <c r="EO3042" s="69"/>
      <c r="EP3042" s="69"/>
      <c r="EQ3042" s="69"/>
      <c r="ER3042" s="69"/>
      <c r="ES3042" s="69"/>
      <c r="ET3042" s="69"/>
      <c r="EU3042" s="69"/>
      <c r="EV3042" s="69"/>
      <c r="EW3042" s="69"/>
      <c r="EX3042" s="69"/>
      <c r="EY3042" s="69"/>
      <c r="EZ3042" s="69"/>
      <c r="FA3042" s="69"/>
      <c r="FB3042" s="69"/>
      <c r="FC3042" s="69"/>
      <c r="FD3042" s="69"/>
      <c r="FE3042" s="69"/>
      <c r="FF3042" s="69"/>
      <c r="FG3042" s="69"/>
      <c r="FH3042" s="69"/>
      <c r="FI3042" s="69"/>
      <c r="FJ3042" s="69"/>
      <c r="FK3042" s="69"/>
      <c r="FL3042" s="69"/>
      <c r="FM3042" s="69"/>
      <c r="FN3042" s="69"/>
      <c r="FO3042" s="69"/>
      <c r="FP3042" s="69"/>
      <c r="FQ3042" s="69"/>
      <c r="FR3042" s="69"/>
      <c r="FS3042" s="69"/>
      <c r="FT3042" s="69"/>
      <c r="FU3042" s="69"/>
      <c r="FV3042" s="69"/>
      <c r="FW3042" s="69"/>
      <c r="FX3042" s="69"/>
      <c r="FY3042" s="69"/>
      <c r="FZ3042" s="69"/>
      <c r="GA3042" s="69"/>
      <c r="GB3042" s="69"/>
      <c r="GC3042" s="69"/>
      <c r="GD3042" s="69"/>
      <c r="GE3042" s="69"/>
      <c r="GF3042" s="69"/>
      <c r="GG3042" s="69"/>
      <c r="GH3042" s="69"/>
      <c r="GI3042" s="69"/>
      <c r="GJ3042" s="69"/>
      <c r="GK3042" s="69"/>
      <c r="GL3042" s="69"/>
      <c r="GM3042" s="69"/>
      <c r="GN3042" s="69"/>
      <c r="GO3042" s="69"/>
      <c r="GP3042" s="69"/>
      <c r="GQ3042" s="69"/>
      <c r="GR3042" s="69"/>
      <c r="GS3042" s="69"/>
      <c r="GT3042" s="69"/>
      <c r="GU3042" s="69"/>
      <c r="GV3042" s="69"/>
      <c r="GW3042" s="69"/>
      <c r="GX3042" s="69"/>
      <c r="GY3042" s="69"/>
      <c r="GZ3042" s="69"/>
      <c r="HA3042" s="69"/>
      <c r="HB3042" s="69"/>
      <c r="HC3042" s="69"/>
      <c r="HD3042" s="69"/>
      <c r="HE3042" s="69"/>
      <c r="HF3042" s="69"/>
      <c r="HG3042" s="69"/>
      <c r="HH3042" s="69"/>
      <c r="HI3042" s="69"/>
      <c r="HJ3042" s="69"/>
      <c r="HK3042" s="69"/>
      <c r="HL3042" s="69"/>
      <c r="HM3042" s="69"/>
      <c r="HN3042" s="69"/>
      <c r="HO3042" s="69"/>
      <c r="HP3042" s="69"/>
      <c r="HQ3042" s="69"/>
      <c r="HR3042" s="69"/>
      <c r="HS3042" s="69"/>
      <c r="HT3042" s="69"/>
      <c r="HU3042" s="69"/>
      <c r="HV3042" s="69"/>
      <c r="HW3042" s="69"/>
      <c r="HX3042" s="69"/>
      <c r="HY3042" s="69"/>
      <c r="HZ3042" s="69"/>
      <c r="IA3042" s="69"/>
      <c r="IB3042" s="69"/>
      <c r="IC3042" s="69"/>
      <c r="ID3042" s="69"/>
      <c r="IE3042" s="69"/>
      <c r="IF3042" s="69"/>
      <c r="IG3042" s="69"/>
      <c r="IH3042" s="69"/>
      <c r="II3042" s="69"/>
      <c r="IJ3042" s="69"/>
      <c r="IK3042" s="69"/>
      <c r="IL3042" s="69"/>
      <c r="IM3042" s="69"/>
      <c r="IN3042" s="69"/>
    </row>
    <row r="3043" spans="1:248" s="70" customFormat="1" ht="15.95" customHeight="1" x14ac:dyDescent="0.2">
      <c r="A3043" s="137" t="s">
        <v>2035</v>
      </c>
      <c r="B3043" s="196">
        <v>53005</v>
      </c>
      <c r="C3043" s="96" t="s">
        <v>3927</v>
      </c>
      <c r="D3043" s="318">
        <v>32000</v>
      </c>
      <c r="E3043" s="69"/>
      <c r="F3043" s="69"/>
      <c r="G3043" s="69"/>
      <c r="H3043" s="69"/>
      <c r="I3043" s="69"/>
      <c r="J3043" s="69"/>
      <c r="N3043" s="69"/>
      <c r="O3043" s="69"/>
      <c r="P3043" s="69"/>
      <c r="Q3043" s="69"/>
      <c r="R3043" s="69"/>
      <c r="S3043" s="69"/>
      <c r="T3043" s="69"/>
      <c r="U3043" s="69"/>
      <c r="V3043" s="69"/>
      <c r="W3043" s="69"/>
      <c r="X3043" s="69"/>
      <c r="Y3043" s="69"/>
      <c r="Z3043" s="69"/>
      <c r="AA3043" s="69"/>
      <c r="AB3043" s="69"/>
      <c r="AC3043" s="69"/>
      <c r="AD3043" s="69"/>
      <c r="AE3043" s="69"/>
      <c r="AF3043" s="69"/>
      <c r="AG3043" s="69"/>
      <c r="AH3043" s="69"/>
      <c r="AI3043" s="69"/>
      <c r="AJ3043" s="69"/>
      <c r="AK3043" s="69"/>
      <c r="AL3043" s="69"/>
      <c r="AM3043" s="69"/>
      <c r="AN3043" s="69"/>
      <c r="AO3043" s="69"/>
      <c r="AP3043" s="69"/>
      <c r="AQ3043" s="69"/>
      <c r="AR3043" s="69"/>
      <c r="AS3043" s="69"/>
      <c r="AT3043" s="69"/>
      <c r="AU3043" s="69"/>
      <c r="AV3043" s="69"/>
      <c r="AW3043" s="69"/>
      <c r="AX3043" s="69"/>
      <c r="AY3043" s="69"/>
      <c r="AZ3043" s="69"/>
      <c r="BA3043" s="69"/>
      <c r="BB3043" s="69"/>
      <c r="BC3043" s="69"/>
      <c r="BD3043" s="69"/>
      <c r="BE3043" s="69"/>
      <c r="BF3043" s="69"/>
      <c r="BG3043" s="69"/>
      <c r="BH3043" s="69"/>
      <c r="BI3043" s="69"/>
      <c r="BJ3043" s="69"/>
      <c r="BK3043" s="69"/>
      <c r="BL3043" s="69"/>
      <c r="BM3043" s="69"/>
      <c r="BN3043" s="69"/>
      <c r="BO3043" s="69"/>
      <c r="BP3043" s="69"/>
      <c r="BQ3043" s="69"/>
      <c r="BR3043" s="69"/>
      <c r="BS3043" s="69"/>
      <c r="BT3043" s="69"/>
      <c r="BU3043" s="69"/>
      <c r="BV3043" s="69"/>
      <c r="BW3043" s="69"/>
      <c r="BX3043" s="69"/>
      <c r="BY3043" s="69"/>
      <c r="BZ3043" s="69"/>
      <c r="CA3043" s="69"/>
      <c r="CB3043" s="69"/>
      <c r="CC3043" s="69"/>
      <c r="CD3043" s="69"/>
      <c r="CE3043" s="69"/>
      <c r="CF3043" s="69"/>
      <c r="CG3043" s="69"/>
      <c r="CH3043" s="69"/>
      <c r="CI3043" s="69"/>
      <c r="CJ3043" s="69"/>
      <c r="CK3043" s="69"/>
      <c r="CL3043" s="69"/>
      <c r="CM3043" s="69"/>
      <c r="CN3043" s="69"/>
      <c r="CO3043" s="69"/>
      <c r="CP3043" s="69"/>
      <c r="CQ3043" s="69"/>
      <c r="CR3043" s="69"/>
      <c r="CS3043" s="69"/>
      <c r="CT3043" s="69"/>
      <c r="CU3043" s="69"/>
      <c r="CV3043" s="69"/>
      <c r="CW3043" s="69"/>
      <c r="CX3043" s="69"/>
      <c r="CY3043" s="69"/>
      <c r="CZ3043" s="69"/>
      <c r="DA3043" s="69"/>
      <c r="DB3043" s="69"/>
      <c r="DC3043" s="69"/>
      <c r="DD3043" s="69"/>
      <c r="DE3043" s="69"/>
      <c r="DF3043" s="69"/>
      <c r="DG3043" s="69"/>
      <c r="DH3043" s="69"/>
      <c r="DI3043" s="69"/>
      <c r="DJ3043" s="69"/>
      <c r="DK3043" s="69"/>
      <c r="DL3043" s="69"/>
      <c r="DM3043" s="69"/>
      <c r="DN3043" s="69"/>
      <c r="DO3043" s="69"/>
      <c r="DP3043" s="69"/>
      <c r="DQ3043" s="69"/>
      <c r="DR3043" s="69"/>
      <c r="DS3043" s="69"/>
      <c r="DT3043" s="69"/>
      <c r="DU3043" s="69"/>
      <c r="DV3043" s="69"/>
      <c r="DW3043" s="69"/>
      <c r="DX3043" s="69"/>
      <c r="DY3043" s="69"/>
      <c r="DZ3043" s="69"/>
      <c r="EA3043" s="69"/>
      <c r="EB3043" s="69"/>
      <c r="EC3043" s="69"/>
      <c r="ED3043" s="69"/>
      <c r="EE3043" s="69"/>
      <c r="EF3043" s="69"/>
      <c r="EG3043" s="69"/>
      <c r="EH3043" s="69"/>
      <c r="EI3043" s="69"/>
      <c r="EJ3043" s="69"/>
      <c r="EK3043" s="69"/>
      <c r="EL3043" s="69"/>
      <c r="EM3043" s="69"/>
      <c r="EN3043" s="69"/>
      <c r="EO3043" s="69"/>
      <c r="EP3043" s="69"/>
      <c r="EQ3043" s="69"/>
      <c r="ER3043" s="69"/>
      <c r="ES3043" s="69"/>
      <c r="ET3043" s="69"/>
      <c r="EU3043" s="69"/>
      <c r="EV3043" s="69"/>
      <c r="EW3043" s="69"/>
      <c r="EX3043" s="69"/>
      <c r="EY3043" s="69"/>
      <c r="EZ3043" s="69"/>
      <c r="FA3043" s="69"/>
      <c r="FB3043" s="69"/>
      <c r="FC3043" s="69"/>
      <c r="FD3043" s="69"/>
      <c r="FE3043" s="69"/>
      <c r="FF3043" s="69"/>
      <c r="FG3043" s="69"/>
      <c r="FH3043" s="69"/>
      <c r="FI3043" s="69"/>
      <c r="FJ3043" s="69"/>
      <c r="FK3043" s="69"/>
      <c r="FL3043" s="69"/>
      <c r="FM3043" s="69"/>
      <c r="FN3043" s="69"/>
      <c r="FO3043" s="69"/>
      <c r="FP3043" s="69"/>
      <c r="FQ3043" s="69"/>
      <c r="FR3043" s="69"/>
      <c r="FS3043" s="69"/>
      <c r="FT3043" s="69"/>
      <c r="FU3043" s="69"/>
      <c r="FV3043" s="69"/>
      <c r="FW3043" s="69"/>
      <c r="FX3043" s="69"/>
      <c r="FY3043" s="69"/>
      <c r="FZ3043" s="69"/>
      <c r="GA3043" s="69"/>
      <c r="GB3043" s="69"/>
      <c r="GC3043" s="69"/>
      <c r="GD3043" s="69"/>
      <c r="GE3043" s="69"/>
      <c r="GF3043" s="69"/>
      <c r="GG3043" s="69"/>
      <c r="GH3043" s="69"/>
      <c r="GI3043" s="69"/>
      <c r="GJ3043" s="69"/>
      <c r="GK3043" s="69"/>
      <c r="GL3043" s="69"/>
      <c r="GM3043" s="69"/>
      <c r="GN3043" s="69"/>
      <c r="GO3043" s="69"/>
      <c r="GP3043" s="69"/>
      <c r="GQ3043" s="69"/>
      <c r="GR3043" s="69"/>
      <c r="GS3043" s="69"/>
      <c r="GT3043" s="69"/>
      <c r="GU3043" s="69"/>
      <c r="GV3043" s="69"/>
      <c r="GW3043" s="69"/>
      <c r="GX3043" s="69"/>
      <c r="GY3043" s="69"/>
      <c r="GZ3043" s="69"/>
      <c r="HA3043" s="69"/>
      <c r="HB3043" s="69"/>
      <c r="HC3043" s="69"/>
      <c r="HD3043" s="69"/>
      <c r="HE3043" s="69"/>
      <c r="HF3043" s="69"/>
      <c r="HG3043" s="69"/>
      <c r="HH3043" s="69"/>
      <c r="HI3043" s="69"/>
      <c r="HJ3043" s="69"/>
      <c r="HK3043" s="69"/>
      <c r="HL3043" s="69"/>
      <c r="HM3043" s="69"/>
      <c r="HN3043" s="69"/>
      <c r="HO3043" s="69"/>
      <c r="HP3043" s="69"/>
      <c r="HQ3043" s="69"/>
      <c r="HR3043" s="69"/>
      <c r="HS3043" s="69"/>
      <c r="HT3043" s="69"/>
      <c r="HU3043" s="69"/>
      <c r="HV3043" s="69"/>
      <c r="HW3043" s="69"/>
      <c r="HX3043" s="69"/>
      <c r="HY3043" s="69"/>
      <c r="HZ3043" s="69"/>
      <c r="IA3043" s="69"/>
      <c r="IB3043" s="69"/>
      <c r="IC3043" s="69"/>
      <c r="ID3043" s="69"/>
      <c r="IE3043" s="69"/>
      <c r="IF3043" s="69"/>
      <c r="IG3043" s="69"/>
      <c r="IH3043" s="69"/>
      <c r="II3043" s="69"/>
      <c r="IJ3043" s="69"/>
      <c r="IK3043" s="69"/>
      <c r="IL3043" s="69"/>
      <c r="IM3043" s="69"/>
      <c r="IN3043" s="69"/>
    </row>
    <row r="3044" spans="1:248" s="70" customFormat="1" ht="32.1" customHeight="1" x14ac:dyDescent="0.2">
      <c r="A3044" s="137" t="s">
        <v>2035</v>
      </c>
      <c r="B3044" s="196">
        <v>52706</v>
      </c>
      <c r="C3044" s="96" t="s">
        <v>1445</v>
      </c>
      <c r="D3044" s="318">
        <v>55000</v>
      </c>
      <c r="E3044" s="69"/>
      <c r="F3044" s="69"/>
      <c r="G3044" s="69"/>
      <c r="H3044" s="69"/>
      <c r="I3044" s="69"/>
      <c r="J3044" s="69"/>
      <c r="N3044" s="69"/>
      <c r="O3044" s="69"/>
      <c r="P3044" s="69"/>
      <c r="Q3044" s="69"/>
      <c r="R3044" s="69"/>
      <c r="S3044" s="69"/>
      <c r="T3044" s="69"/>
      <c r="U3044" s="69"/>
      <c r="V3044" s="69"/>
      <c r="W3044" s="69"/>
      <c r="X3044" s="69"/>
      <c r="Y3044" s="69"/>
      <c r="Z3044" s="69"/>
      <c r="AA3044" s="69"/>
      <c r="AB3044" s="69"/>
      <c r="AC3044" s="69"/>
      <c r="AD3044" s="69"/>
      <c r="AE3044" s="69"/>
      <c r="AF3044" s="69"/>
      <c r="AG3044" s="69"/>
      <c r="AH3044" s="69"/>
      <c r="AI3044" s="69"/>
      <c r="AJ3044" s="69"/>
      <c r="AK3044" s="69"/>
      <c r="AL3044" s="69"/>
      <c r="AM3044" s="69"/>
      <c r="AN3044" s="69"/>
      <c r="AO3044" s="69"/>
      <c r="AP3044" s="69"/>
      <c r="AQ3044" s="69"/>
      <c r="AR3044" s="69"/>
      <c r="AS3044" s="69"/>
      <c r="AT3044" s="69"/>
      <c r="AU3044" s="69"/>
      <c r="AV3044" s="69"/>
      <c r="AW3044" s="69"/>
      <c r="AX3044" s="69"/>
      <c r="AY3044" s="69"/>
      <c r="AZ3044" s="69"/>
      <c r="BA3044" s="69"/>
      <c r="BB3044" s="69"/>
      <c r="BC3044" s="69"/>
      <c r="BD3044" s="69"/>
      <c r="BE3044" s="69"/>
      <c r="BF3044" s="69"/>
      <c r="BG3044" s="69"/>
      <c r="BH3044" s="69"/>
      <c r="BI3044" s="69"/>
      <c r="BJ3044" s="69"/>
      <c r="BK3044" s="69"/>
      <c r="BL3044" s="69"/>
      <c r="BM3044" s="69"/>
      <c r="BN3044" s="69"/>
      <c r="BO3044" s="69"/>
      <c r="BP3044" s="69"/>
      <c r="BQ3044" s="69"/>
      <c r="BR3044" s="69"/>
      <c r="BS3044" s="69"/>
      <c r="BT3044" s="69"/>
      <c r="BU3044" s="69"/>
      <c r="BV3044" s="69"/>
      <c r="BW3044" s="69"/>
      <c r="BX3044" s="69"/>
      <c r="BY3044" s="69"/>
      <c r="BZ3044" s="69"/>
      <c r="CA3044" s="69"/>
      <c r="CB3044" s="69"/>
      <c r="CC3044" s="69"/>
      <c r="CD3044" s="69"/>
      <c r="CE3044" s="69"/>
      <c r="CF3044" s="69"/>
      <c r="CG3044" s="69"/>
      <c r="CH3044" s="69"/>
      <c r="CI3044" s="69"/>
      <c r="CJ3044" s="69"/>
      <c r="CK3044" s="69"/>
      <c r="CL3044" s="69"/>
      <c r="CM3044" s="69"/>
      <c r="CN3044" s="69"/>
      <c r="CO3044" s="69"/>
      <c r="CP3044" s="69"/>
      <c r="CQ3044" s="69"/>
      <c r="CR3044" s="69"/>
      <c r="CS3044" s="69"/>
      <c r="CT3044" s="69"/>
      <c r="CU3044" s="69"/>
      <c r="CV3044" s="69"/>
      <c r="CW3044" s="69"/>
      <c r="CX3044" s="69"/>
      <c r="CY3044" s="69"/>
      <c r="CZ3044" s="69"/>
      <c r="DA3044" s="69"/>
      <c r="DB3044" s="69"/>
      <c r="DC3044" s="69"/>
      <c r="DD3044" s="69"/>
      <c r="DE3044" s="69"/>
      <c r="DF3044" s="69"/>
      <c r="DG3044" s="69"/>
      <c r="DH3044" s="69"/>
      <c r="DI3044" s="69"/>
      <c r="DJ3044" s="69"/>
      <c r="DK3044" s="69"/>
      <c r="DL3044" s="69"/>
      <c r="DM3044" s="69"/>
      <c r="DN3044" s="69"/>
      <c r="DO3044" s="69"/>
      <c r="DP3044" s="69"/>
      <c r="DQ3044" s="69"/>
      <c r="DR3044" s="69"/>
      <c r="DS3044" s="69"/>
      <c r="DT3044" s="69"/>
      <c r="DU3044" s="69"/>
      <c r="DV3044" s="69"/>
      <c r="DW3044" s="69"/>
      <c r="DX3044" s="69"/>
      <c r="DY3044" s="69"/>
      <c r="DZ3044" s="69"/>
      <c r="EA3044" s="69"/>
      <c r="EB3044" s="69"/>
      <c r="EC3044" s="69"/>
      <c r="ED3044" s="69"/>
      <c r="EE3044" s="69"/>
      <c r="EF3044" s="69"/>
      <c r="EG3044" s="69"/>
      <c r="EH3044" s="69"/>
      <c r="EI3044" s="69"/>
      <c r="EJ3044" s="69"/>
      <c r="EK3044" s="69"/>
      <c r="EL3044" s="69"/>
      <c r="EM3044" s="69"/>
      <c r="EN3044" s="69"/>
      <c r="EO3044" s="69"/>
      <c r="EP3044" s="69"/>
      <c r="EQ3044" s="69"/>
      <c r="ER3044" s="69"/>
      <c r="ES3044" s="69"/>
      <c r="ET3044" s="69"/>
      <c r="EU3044" s="69"/>
      <c r="EV3044" s="69"/>
      <c r="EW3044" s="69"/>
      <c r="EX3044" s="69"/>
      <c r="EY3044" s="69"/>
      <c r="EZ3044" s="69"/>
      <c r="FA3044" s="69"/>
      <c r="FB3044" s="69"/>
      <c r="FC3044" s="69"/>
      <c r="FD3044" s="69"/>
      <c r="FE3044" s="69"/>
      <c r="FF3044" s="69"/>
      <c r="FG3044" s="69"/>
      <c r="FH3044" s="69"/>
      <c r="FI3044" s="69"/>
      <c r="FJ3044" s="69"/>
      <c r="FK3044" s="69"/>
      <c r="FL3044" s="69"/>
      <c r="FM3044" s="69"/>
      <c r="FN3044" s="69"/>
      <c r="FO3044" s="69"/>
      <c r="FP3044" s="69"/>
      <c r="FQ3044" s="69"/>
      <c r="FR3044" s="69"/>
      <c r="FS3044" s="69"/>
      <c r="FT3044" s="69"/>
      <c r="FU3044" s="69"/>
      <c r="FV3044" s="69"/>
      <c r="FW3044" s="69"/>
      <c r="FX3044" s="69"/>
      <c r="FY3044" s="69"/>
      <c r="FZ3044" s="69"/>
      <c r="GA3044" s="69"/>
      <c r="GB3044" s="69"/>
      <c r="GC3044" s="69"/>
      <c r="GD3044" s="69"/>
      <c r="GE3044" s="69"/>
      <c r="GF3044" s="69"/>
      <c r="GG3044" s="69"/>
      <c r="GH3044" s="69"/>
      <c r="GI3044" s="69"/>
      <c r="GJ3044" s="69"/>
      <c r="GK3044" s="69"/>
      <c r="GL3044" s="69"/>
      <c r="GM3044" s="69"/>
      <c r="GN3044" s="69"/>
      <c r="GO3044" s="69"/>
      <c r="GP3044" s="69"/>
      <c r="GQ3044" s="69"/>
      <c r="GR3044" s="69"/>
      <c r="GS3044" s="69"/>
      <c r="GT3044" s="69"/>
      <c r="GU3044" s="69"/>
      <c r="GV3044" s="69"/>
      <c r="GW3044" s="69"/>
      <c r="GX3044" s="69"/>
      <c r="GY3044" s="69"/>
      <c r="GZ3044" s="69"/>
      <c r="HA3044" s="69"/>
      <c r="HB3044" s="69"/>
      <c r="HC3044" s="69"/>
      <c r="HD3044" s="69"/>
      <c r="HE3044" s="69"/>
      <c r="HF3044" s="69"/>
      <c r="HG3044" s="69"/>
      <c r="HH3044" s="69"/>
      <c r="HI3044" s="69"/>
      <c r="HJ3044" s="69"/>
      <c r="HK3044" s="69"/>
      <c r="HL3044" s="69"/>
      <c r="HM3044" s="69"/>
      <c r="HN3044" s="69"/>
      <c r="HO3044" s="69"/>
      <c r="HP3044" s="69"/>
      <c r="HQ3044" s="69"/>
      <c r="HR3044" s="69"/>
      <c r="HS3044" s="69"/>
      <c r="HT3044" s="69"/>
      <c r="HU3044" s="69"/>
      <c r="HV3044" s="69"/>
      <c r="HW3044" s="69"/>
      <c r="HX3044" s="69"/>
      <c r="HY3044" s="69"/>
      <c r="HZ3044" s="69"/>
      <c r="IA3044" s="69"/>
      <c r="IB3044" s="69"/>
      <c r="IC3044" s="69"/>
      <c r="ID3044" s="69"/>
      <c r="IE3044" s="69"/>
      <c r="IF3044" s="69"/>
      <c r="IG3044" s="69"/>
      <c r="IH3044" s="69"/>
      <c r="II3044" s="69"/>
      <c r="IJ3044" s="69"/>
      <c r="IK3044" s="69"/>
      <c r="IL3044" s="69"/>
      <c r="IM3044" s="69"/>
      <c r="IN3044" s="69"/>
    </row>
    <row r="3045" spans="1:248" s="70" customFormat="1" ht="15.95" customHeight="1" x14ac:dyDescent="0.2">
      <c r="A3045" s="137" t="s">
        <v>2036</v>
      </c>
      <c r="B3045" s="196">
        <v>52707</v>
      </c>
      <c r="C3045" s="96" t="s">
        <v>2037</v>
      </c>
      <c r="D3045" s="318">
        <v>50000</v>
      </c>
      <c r="E3045" s="69"/>
      <c r="F3045" s="69"/>
      <c r="G3045" s="69"/>
      <c r="H3045" s="69"/>
      <c r="I3045" s="69"/>
      <c r="J3045" s="69"/>
      <c r="N3045" s="69"/>
      <c r="O3045" s="69"/>
      <c r="P3045" s="69"/>
      <c r="Q3045" s="69"/>
      <c r="R3045" s="69"/>
      <c r="S3045" s="69"/>
      <c r="T3045" s="69"/>
      <c r="U3045" s="69"/>
      <c r="V3045" s="69"/>
      <c r="W3045" s="69"/>
      <c r="X3045" s="69"/>
      <c r="Y3045" s="69"/>
      <c r="Z3045" s="69"/>
      <c r="AA3045" s="69"/>
      <c r="AB3045" s="69"/>
      <c r="AC3045" s="69"/>
      <c r="AD3045" s="69"/>
      <c r="AE3045" s="69"/>
      <c r="AF3045" s="69"/>
      <c r="AG3045" s="69"/>
      <c r="AH3045" s="69"/>
      <c r="AI3045" s="69"/>
      <c r="AJ3045" s="69"/>
      <c r="AK3045" s="69"/>
      <c r="AL3045" s="69"/>
      <c r="AM3045" s="69"/>
      <c r="AN3045" s="69"/>
      <c r="AO3045" s="69"/>
      <c r="AP3045" s="69"/>
      <c r="AQ3045" s="69"/>
      <c r="AR3045" s="69"/>
      <c r="AS3045" s="69"/>
      <c r="AT3045" s="69"/>
      <c r="AU3045" s="69"/>
      <c r="AV3045" s="69"/>
      <c r="AW3045" s="69"/>
      <c r="AX3045" s="69"/>
      <c r="AY3045" s="69"/>
      <c r="AZ3045" s="69"/>
      <c r="BA3045" s="69"/>
      <c r="BB3045" s="69"/>
      <c r="BC3045" s="69"/>
      <c r="BD3045" s="69"/>
      <c r="BE3045" s="69"/>
      <c r="BF3045" s="69"/>
      <c r="BG3045" s="69"/>
      <c r="BH3045" s="69"/>
      <c r="BI3045" s="69"/>
      <c r="BJ3045" s="69"/>
      <c r="BK3045" s="69"/>
      <c r="BL3045" s="69"/>
      <c r="BM3045" s="69"/>
      <c r="BN3045" s="69"/>
      <c r="BO3045" s="69"/>
      <c r="BP3045" s="69"/>
      <c r="BQ3045" s="69"/>
      <c r="BR3045" s="69"/>
      <c r="BS3045" s="69"/>
      <c r="BT3045" s="69"/>
      <c r="BU3045" s="69"/>
      <c r="BV3045" s="69"/>
      <c r="BW3045" s="69"/>
      <c r="BX3045" s="69"/>
      <c r="BY3045" s="69"/>
      <c r="BZ3045" s="69"/>
      <c r="CA3045" s="69"/>
      <c r="CB3045" s="69"/>
      <c r="CC3045" s="69"/>
      <c r="CD3045" s="69"/>
      <c r="CE3045" s="69"/>
      <c r="CF3045" s="69"/>
      <c r="CG3045" s="69"/>
      <c r="CH3045" s="69"/>
      <c r="CI3045" s="69"/>
      <c r="CJ3045" s="69"/>
      <c r="CK3045" s="69"/>
      <c r="CL3045" s="69"/>
      <c r="CM3045" s="69"/>
      <c r="CN3045" s="69"/>
      <c r="CO3045" s="69"/>
      <c r="CP3045" s="69"/>
      <c r="CQ3045" s="69"/>
      <c r="CR3045" s="69"/>
      <c r="CS3045" s="69"/>
      <c r="CT3045" s="69"/>
      <c r="CU3045" s="69"/>
      <c r="CV3045" s="69"/>
      <c r="CW3045" s="69"/>
      <c r="CX3045" s="69"/>
      <c r="CY3045" s="69"/>
      <c r="CZ3045" s="69"/>
      <c r="DA3045" s="69"/>
      <c r="DB3045" s="69"/>
      <c r="DC3045" s="69"/>
      <c r="DD3045" s="69"/>
      <c r="DE3045" s="69"/>
      <c r="DF3045" s="69"/>
      <c r="DG3045" s="69"/>
      <c r="DH3045" s="69"/>
      <c r="DI3045" s="69"/>
      <c r="DJ3045" s="69"/>
      <c r="DK3045" s="69"/>
      <c r="DL3045" s="69"/>
      <c r="DM3045" s="69"/>
      <c r="DN3045" s="69"/>
      <c r="DO3045" s="69"/>
      <c r="DP3045" s="69"/>
      <c r="DQ3045" s="69"/>
      <c r="DR3045" s="69"/>
      <c r="DS3045" s="69"/>
      <c r="DT3045" s="69"/>
      <c r="DU3045" s="69"/>
      <c r="DV3045" s="69"/>
      <c r="DW3045" s="69"/>
      <c r="DX3045" s="69"/>
      <c r="DY3045" s="69"/>
      <c r="DZ3045" s="69"/>
      <c r="EA3045" s="69"/>
      <c r="EB3045" s="69"/>
      <c r="EC3045" s="69"/>
      <c r="ED3045" s="69"/>
      <c r="EE3045" s="69"/>
      <c r="EF3045" s="69"/>
      <c r="EG3045" s="69"/>
      <c r="EH3045" s="69"/>
      <c r="EI3045" s="69"/>
      <c r="EJ3045" s="69"/>
      <c r="EK3045" s="69"/>
      <c r="EL3045" s="69"/>
      <c r="EM3045" s="69"/>
      <c r="EN3045" s="69"/>
      <c r="EO3045" s="69"/>
      <c r="EP3045" s="69"/>
      <c r="EQ3045" s="69"/>
      <c r="ER3045" s="69"/>
      <c r="ES3045" s="69"/>
      <c r="ET3045" s="69"/>
      <c r="EU3045" s="69"/>
      <c r="EV3045" s="69"/>
      <c r="EW3045" s="69"/>
      <c r="EX3045" s="69"/>
      <c r="EY3045" s="69"/>
      <c r="EZ3045" s="69"/>
      <c r="FA3045" s="69"/>
      <c r="FB3045" s="69"/>
      <c r="FC3045" s="69"/>
      <c r="FD3045" s="69"/>
      <c r="FE3045" s="69"/>
      <c r="FF3045" s="69"/>
      <c r="FG3045" s="69"/>
      <c r="FH3045" s="69"/>
      <c r="FI3045" s="69"/>
      <c r="FJ3045" s="69"/>
      <c r="FK3045" s="69"/>
      <c r="FL3045" s="69"/>
      <c r="FM3045" s="69"/>
      <c r="FN3045" s="69"/>
      <c r="FO3045" s="69"/>
      <c r="FP3045" s="69"/>
      <c r="FQ3045" s="69"/>
      <c r="FR3045" s="69"/>
      <c r="FS3045" s="69"/>
      <c r="FT3045" s="69"/>
      <c r="FU3045" s="69"/>
      <c r="FV3045" s="69"/>
      <c r="FW3045" s="69"/>
      <c r="FX3045" s="69"/>
      <c r="FY3045" s="69"/>
      <c r="FZ3045" s="69"/>
      <c r="GA3045" s="69"/>
      <c r="GB3045" s="69"/>
      <c r="GC3045" s="69"/>
      <c r="GD3045" s="69"/>
      <c r="GE3045" s="69"/>
      <c r="GF3045" s="69"/>
      <c r="GG3045" s="69"/>
      <c r="GH3045" s="69"/>
      <c r="GI3045" s="69"/>
      <c r="GJ3045" s="69"/>
      <c r="GK3045" s="69"/>
      <c r="GL3045" s="69"/>
      <c r="GM3045" s="69"/>
      <c r="GN3045" s="69"/>
      <c r="GO3045" s="69"/>
      <c r="GP3045" s="69"/>
      <c r="GQ3045" s="69"/>
      <c r="GR3045" s="69"/>
      <c r="GS3045" s="69"/>
      <c r="GT3045" s="69"/>
      <c r="GU3045" s="69"/>
      <c r="GV3045" s="69"/>
      <c r="GW3045" s="69"/>
      <c r="GX3045" s="69"/>
      <c r="GY3045" s="69"/>
      <c r="GZ3045" s="69"/>
      <c r="HA3045" s="69"/>
      <c r="HB3045" s="69"/>
      <c r="HC3045" s="69"/>
      <c r="HD3045" s="69"/>
      <c r="HE3045" s="69"/>
      <c r="HF3045" s="69"/>
      <c r="HG3045" s="69"/>
      <c r="HH3045" s="69"/>
      <c r="HI3045" s="69"/>
      <c r="HJ3045" s="69"/>
      <c r="HK3045" s="69"/>
      <c r="HL3045" s="69"/>
      <c r="HM3045" s="69"/>
      <c r="HN3045" s="69"/>
      <c r="HO3045" s="69"/>
      <c r="HP3045" s="69"/>
      <c r="HQ3045" s="69"/>
      <c r="HR3045" s="69"/>
      <c r="HS3045" s="69"/>
      <c r="HT3045" s="69"/>
      <c r="HU3045" s="69"/>
      <c r="HV3045" s="69"/>
      <c r="HW3045" s="69"/>
      <c r="HX3045" s="69"/>
      <c r="HY3045" s="69"/>
      <c r="HZ3045" s="69"/>
      <c r="IA3045" s="69"/>
      <c r="IB3045" s="69"/>
      <c r="IC3045" s="69"/>
      <c r="ID3045" s="69"/>
      <c r="IE3045" s="69"/>
      <c r="IF3045" s="69"/>
      <c r="IG3045" s="69"/>
      <c r="IH3045" s="69"/>
      <c r="II3045" s="69"/>
      <c r="IJ3045" s="69"/>
      <c r="IK3045" s="69"/>
      <c r="IL3045" s="69"/>
      <c r="IM3045" s="69"/>
      <c r="IN3045" s="69"/>
    </row>
    <row r="3046" spans="1:248" s="70" customFormat="1" ht="15.95" customHeight="1" x14ac:dyDescent="0.2">
      <c r="A3046" s="137" t="s">
        <v>2038</v>
      </c>
      <c r="B3046" s="196">
        <v>52708</v>
      </c>
      <c r="C3046" s="96" t="s">
        <v>2039</v>
      </c>
      <c r="D3046" s="318">
        <v>55000</v>
      </c>
      <c r="E3046" s="69"/>
      <c r="F3046" s="69"/>
      <c r="G3046" s="69"/>
      <c r="H3046" s="69"/>
      <c r="I3046" s="69"/>
      <c r="J3046" s="69"/>
      <c r="N3046" s="69"/>
      <c r="O3046" s="69"/>
      <c r="P3046" s="69"/>
      <c r="Q3046" s="69"/>
      <c r="R3046" s="69"/>
      <c r="S3046" s="69"/>
      <c r="T3046" s="69"/>
      <c r="U3046" s="69"/>
      <c r="V3046" s="69"/>
      <c r="W3046" s="69"/>
      <c r="X3046" s="69"/>
      <c r="Y3046" s="69"/>
      <c r="Z3046" s="69"/>
      <c r="AA3046" s="69"/>
      <c r="AB3046" s="69"/>
      <c r="AC3046" s="69"/>
      <c r="AD3046" s="69"/>
      <c r="AE3046" s="69"/>
      <c r="AF3046" s="69"/>
      <c r="AG3046" s="69"/>
      <c r="AH3046" s="69"/>
      <c r="AI3046" s="69"/>
      <c r="AJ3046" s="69"/>
      <c r="AK3046" s="69"/>
      <c r="AL3046" s="69"/>
      <c r="AM3046" s="69"/>
      <c r="AN3046" s="69"/>
      <c r="AO3046" s="69"/>
      <c r="AP3046" s="69"/>
      <c r="AQ3046" s="69"/>
      <c r="AR3046" s="69"/>
      <c r="AS3046" s="69"/>
      <c r="AT3046" s="69"/>
      <c r="AU3046" s="69"/>
      <c r="AV3046" s="69"/>
      <c r="AW3046" s="69"/>
      <c r="AX3046" s="69"/>
      <c r="AY3046" s="69"/>
      <c r="AZ3046" s="69"/>
      <c r="BA3046" s="69"/>
      <c r="BB3046" s="69"/>
      <c r="BC3046" s="69"/>
      <c r="BD3046" s="69"/>
      <c r="BE3046" s="69"/>
      <c r="BF3046" s="69"/>
      <c r="BG3046" s="69"/>
      <c r="BH3046" s="69"/>
      <c r="BI3046" s="69"/>
      <c r="BJ3046" s="69"/>
      <c r="BK3046" s="69"/>
      <c r="BL3046" s="69"/>
      <c r="BM3046" s="69"/>
      <c r="BN3046" s="69"/>
      <c r="BO3046" s="69"/>
      <c r="BP3046" s="69"/>
      <c r="BQ3046" s="69"/>
      <c r="BR3046" s="69"/>
      <c r="BS3046" s="69"/>
      <c r="BT3046" s="69"/>
      <c r="BU3046" s="69"/>
      <c r="BV3046" s="69"/>
      <c r="BW3046" s="69"/>
      <c r="BX3046" s="69"/>
      <c r="BY3046" s="69"/>
      <c r="BZ3046" s="69"/>
      <c r="CA3046" s="69"/>
      <c r="CB3046" s="69"/>
      <c r="CC3046" s="69"/>
      <c r="CD3046" s="69"/>
      <c r="CE3046" s="69"/>
      <c r="CF3046" s="69"/>
      <c r="CG3046" s="69"/>
      <c r="CH3046" s="69"/>
      <c r="CI3046" s="69"/>
      <c r="CJ3046" s="69"/>
      <c r="CK3046" s="69"/>
      <c r="CL3046" s="69"/>
      <c r="CM3046" s="69"/>
      <c r="CN3046" s="69"/>
      <c r="CO3046" s="69"/>
      <c r="CP3046" s="69"/>
      <c r="CQ3046" s="69"/>
      <c r="CR3046" s="69"/>
      <c r="CS3046" s="69"/>
      <c r="CT3046" s="69"/>
      <c r="CU3046" s="69"/>
      <c r="CV3046" s="69"/>
      <c r="CW3046" s="69"/>
      <c r="CX3046" s="69"/>
      <c r="CY3046" s="69"/>
      <c r="CZ3046" s="69"/>
      <c r="DA3046" s="69"/>
      <c r="DB3046" s="69"/>
      <c r="DC3046" s="69"/>
      <c r="DD3046" s="69"/>
      <c r="DE3046" s="69"/>
      <c r="DF3046" s="69"/>
      <c r="DG3046" s="69"/>
      <c r="DH3046" s="69"/>
      <c r="DI3046" s="69"/>
      <c r="DJ3046" s="69"/>
      <c r="DK3046" s="69"/>
      <c r="DL3046" s="69"/>
      <c r="DM3046" s="69"/>
      <c r="DN3046" s="69"/>
      <c r="DO3046" s="69"/>
      <c r="DP3046" s="69"/>
      <c r="DQ3046" s="69"/>
      <c r="DR3046" s="69"/>
      <c r="DS3046" s="69"/>
      <c r="DT3046" s="69"/>
      <c r="DU3046" s="69"/>
      <c r="DV3046" s="69"/>
      <c r="DW3046" s="69"/>
      <c r="DX3046" s="69"/>
      <c r="DY3046" s="69"/>
      <c r="DZ3046" s="69"/>
      <c r="EA3046" s="69"/>
      <c r="EB3046" s="69"/>
      <c r="EC3046" s="69"/>
      <c r="ED3046" s="69"/>
      <c r="EE3046" s="69"/>
      <c r="EF3046" s="69"/>
      <c r="EG3046" s="69"/>
      <c r="EH3046" s="69"/>
      <c r="EI3046" s="69"/>
      <c r="EJ3046" s="69"/>
      <c r="EK3046" s="69"/>
      <c r="EL3046" s="69"/>
      <c r="EM3046" s="69"/>
      <c r="EN3046" s="69"/>
      <c r="EO3046" s="69"/>
      <c r="EP3046" s="69"/>
      <c r="EQ3046" s="69"/>
      <c r="ER3046" s="69"/>
      <c r="ES3046" s="69"/>
      <c r="ET3046" s="69"/>
      <c r="EU3046" s="69"/>
      <c r="EV3046" s="69"/>
      <c r="EW3046" s="69"/>
      <c r="EX3046" s="69"/>
      <c r="EY3046" s="69"/>
      <c r="EZ3046" s="69"/>
      <c r="FA3046" s="69"/>
      <c r="FB3046" s="69"/>
      <c r="FC3046" s="69"/>
      <c r="FD3046" s="69"/>
      <c r="FE3046" s="69"/>
      <c r="FF3046" s="69"/>
      <c r="FG3046" s="69"/>
      <c r="FH3046" s="69"/>
      <c r="FI3046" s="69"/>
      <c r="FJ3046" s="69"/>
      <c r="FK3046" s="69"/>
      <c r="FL3046" s="69"/>
      <c r="FM3046" s="69"/>
      <c r="FN3046" s="69"/>
      <c r="FO3046" s="69"/>
      <c r="FP3046" s="69"/>
      <c r="FQ3046" s="69"/>
      <c r="FR3046" s="69"/>
      <c r="FS3046" s="69"/>
      <c r="FT3046" s="69"/>
      <c r="FU3046" s="69"/>
      <c r="FV3046" s="69"/>
      <c r="FW3046" s="69"/>
      <c r="FX3046" s="69"/>
      <c r="FY3046" s="69"/>
      <c r="FZ3046" s="69"/>
      <c r="GA3046" s="69"/>
      <c r="GB3046" s="69"/>
      <c r="GC3046" s="69"/>
      <c r="GD3046" s="69"/>
      <c r="GE3046" s="69"/>
      <c r="GF3046" s="69"/>
      <c r="GG3046" s="69"/>
      <c r="GH3046" s="69"/>
      <c r="GI3046" s="69"/>
      <c r="GJ3046" s="69"/>
      <c r="GK3046" s="69"/>
      <c r="GL3046" s="69"/>
      <c r="GM3046" s="69"/>
      <c r="GN3046" s="69"/>
      <c r="GO3046" s="69"/>
      <c r="GP3046" s="69"/>
      <c r="GQ3046" s="69"/>
      <c r="GR3046" s="69"/>
      <c r="GS3046" s="69"/>
      <c r="GT3046" s="69"/>
      <c r="GU3046" s="69"/>
      <c r="GV3046" s="69"/>
      <c r="GW3046" s="69"/>
      <c r="GX3046" s="69"/>
      <c r="GY3046" s="69"/>
      <c r="GZ3046" s="69"/>
      <c r="HA3046" s="69"/>
      <c r="HB3046" s="69"/>
      <c r="HC3046" s="69"/>
      <c r="HD3046" s="69"/>
      <c r="HE3046" s="69"/>
      <c r="HF3046" s="69"/>
      <c r="HG3046" s="69"/>
      <c r="HH3046" s="69"/>
      <c r="HI3046" s="69"/>
      <c r="HJ3046" s="69"/>
      <c r="HK3046" s="69"/>
      <c r="HL3046" s="69"/>
      <c r="HM3046" s="69"/>
      <c r="HN3046" s="69"/>
      <c r="HO3046" s="69"/>
      <c r="HP3046" s="69"/>
      <c r="HQ3046" s="69"/>
      <c r="HR3046" s="69"/>
      <c r="HS3046" s="69"/>
      <c r="HT3046" s="69"/>
      <c r="HU3046" s="69"/>
      <c r="HV3046" s="69"/>
      <c r="HW3046" s="69"/>
      <c r="HX3046" s="69"/>
      <c r="HY3046" s="69"/>
      <c r="HZ3046" s="69"/>
      <c r="IA3046" s="69"/>
      <c r="IB3046" s="69"/>
      <c r="IC3046" s="69"/>
      <c r="ID3046" s="69"/>
      <c r="IE3046" s="69"/>
      <c r="IF3046" s="69"/>
      <c r="IG3046" s="69"/>
      <c r="IH3046" s="69"/>
      <c r="II3046" s="69"/>
      <c r="IJ3046" s="69"/>
      <c r="IK3046" s="69"/>
      <c r="IL3046" s="69"/>
      <c r="IM3046" s="69"/>
      <c r="IN3046" s="69"/>
    </row>
    <row r="3047" spans="1:248" s="70" customFormat="1" ht="15.95" customHeight="1" x14ac:dyDescent="0.2">
      <c r="A3047" s="137" t="s">
        <v>2040</v>
      </c>
      <c r="B3047" s="196">
        <v>53006</v>
      </c>
      <c r="C3047" s="96" t="s">
        <v>3928</v>
      </c>
      <c r="D3047" s="318">
        <v>32000</v>
      </c>
      <c r="E3047" s="69"/>
      <c r="F3047" s="69"/>
      <c r="G3047" s="69"/>
      <c r="H3047" s="69"/>
      <c r="I3047" s="69"/>
      <c r="J3047" s="69"/>
      <c r="N3047" s="69"/>
      <c r="O3047" s="69"/>
      <c r="P3047" s="69"/>
      <c r="Q3047" s="69"/>
      <c r="R3047" s="69"/>
      <c r="S3047" s="69"/>
      <c r="T3047" s="69"/>
      <c r="U3047" s="69"/>
      <c r="V3047" s="69"/>
      <c r="W3047" s="69"/>
      <c r="X3047" s="69"/>
      <c r="Y3047" s="69"/>
      <c r="Z3047" s="69"/>
      <c r="AA3047" s="69"/>
      <c r="AB3047" s="69"/>
      <c r="AC3047" s="69"/>
      <c r="AD3047" s="69"/>
      <c r="AE3047" s="69"/>
      <c r="AF3047" s="69"/>
      <c r="AG3047" s="69"/>
      <c r="AH3047" s="69"/>
      <c r="AI3047" s="69"/>
      <c r="AJ3047" s="69"/>
      <c r="AK3047" s="69"/>
      <c r="AL3047" s="69"/>
      <c r="AM3047" s="69"/>
      <c r="AN3047" s="69"/>
      <c r="AO3047" s="69"/>
      <c r="AP3047" s="69"/>
      <c r="AQ3047" s="69"/>
      <c r="AR3047" s="69"/>
      <c r="AS3047" s="69"/>
      <c r="AT3047" s="69"/>
      <c r="AU3047" s="69"/>
      <c r="AV3047" s="69"/>
      <c r="AW3047" s="69"/>
      <c r="AX3047" s="69"/>
      <c r="AY3047" s="69"/>
      <c r="AZ3047" s="69"/>
      <c r="BA3047" s="69"/>
      <c r="BB3047" s="69"/>
      <c r="BC3047" s="69"/>
      <c r="BD3047" s="69"/>
      <c r="BE3047" s="69"/>
      <c r="BF3047" s="69"/>
      <c r="BG3047" s="69"/>
      <c r="BH3047" s="69"/>
      <c r="BI3047" s="69"/>
      <c r="BJ3047" s="69"/>
      <c r="BK3047" s="69"/>
      <c r="BL3047" s="69"/>
      <c r="BM3047" s="69"/>
      <c r="BN3047" s="69"/>
      <c r="BO3047" s="69"/>
      <c r="BP3047" s="69"/>
      <c r="BQ3047" s="69"/>
      <c r="BR3047" s="69"/>
      <c r="BS3047" s="69"/>
      <c r="BT3047" s="69"/>
      <c r="BU3047" s="69"/>
      <c r="BV3047" s="69"/>
      <c r="BW3047" s="69"/>
      <c r="BX3047" s="69"/>
      <c r="BY3047" s="69"/>
      <c r="BZ3047" s="69"/>
      <c r="CA3047" s="69"/>
      <c r="CB3047" s="69"/>
      <c r="CC3047" s="69"/>
      <c r="CD3047" s="69"/>
      <c r="CE3047" s="69"/>
      <c r="CF3047" s="69"/>
      <c r="CG3047" s="69"/>
      <c r="CH3047" s="69"/>
      <c r="CI3047" s="69"/>
      <c r="CJ3047" s="69"/>
      <c r="CK3047" s="69"/>
      <c r="CL3047" s="69"/>
      <c r="CM3047" s="69"/>
      <c r="CN3047" s="69"/>
      <c r="CO3047" s="69"/>
      <c r="CP3047" s="69"/>
      <c r="CQ3047" s="69"/>
      <c r="CR3047" s="69"/>
      <c r="CS3047" s="69"/>
      <c r="CT3047" s="69"/>
      <c r="CU3047" s="69"/>
      <c r="CV3047" s="69"/>
      <c r="CW3047" s="69"/>
      <c r="CX3047" s="69"/>
      <c r="CY3047" s="69"/>
      <c r="CZ3047" s="69"/>
      <c r="DA3047" s="69"/>
      <c r="DB3047" s="69"/>
      <c r="DC3047" s="69"/>
      <c r="DD3047" s="69"/>
      <c r="DE3047" s="69"/>
      <c r="DF3047" s="69"/>
      <c r="DG3047" s="69"/>
      <c r="DH3047" s="69"/>
      <c r="DI3047" s="69"/>
      <c r="DJ3047" s="69"/>
      <c r="DK3047" s="69"/>
      <c r="DL3047" s="69"/>
      <c r="DM3047" s="69"/>
      <c r="DN3047" s="69"/>
      <c r="DO3047" s="69"/>
      <c r="DP3047" s="69"/>
      <c r="DQ3047" s="69"/>
      <c r="DR3047" s="69"/>
      <c r="DS3047" s="69"/>
      <c r="DT3047" s="69"/>
      <c r="DU3047" s="69"/>
      <c r="DV3047" s="69"/>
      <c r="DW3047" s="69"/>
      <c r="DX3047" s="69"/>
      <c r="DY3047" s="69"/>
      <c r="DZ3047" s="69"/>
      <c r="EA3047" s="69"/>
      <c r="EB3047" s="69"/>
      <c r="EC3047" s="69"/>
      <c r="ED3047" s="69"/>
      <c r="EE3047" s="69"/>
      <c r="EF3047" s="69"/>
      <c r="EG3047" s="69"/>
      <c r="EH3047" s="69"/>
      <c r="EI3047" s="69"/>
      <c r="EJ3047" s="69"/>
      <c r="EK3047" s="69"/>
      <c r="EL3047" s="69"/>
      <c r="EM3047" s="69"/>
      <c r="EN3047" s="69"/>
      <c r="EO3047" s="69"/>
      <c r="EP3047" s="69"/>
      <c r="EQ3047" s="69"/>
      <c r="ER3047" s="69"/>
      <c r="ES3047" s="69"/>
      <c r="ET3047" s="69"/>
      <c r="EU3047" s="69"/>
      <c r="EV3047" s="69"/>
      <c r="EW3047" s="69"/>
      <c r="EX3047" s="69"/>
      <c r="EY3047" s="69"/>
      <c r="EZ3047" s="69"/>
      <c r="FA3047" s="69"/>
      <c r="FB3047" s="69"/>
      <c r="FC3047" s="69"/>
      <c r="FD3047" s="69"/>
      <c r="FE3047" s="69"/>
      <c r="FF3047" s="69"/>
      <c r="FG3047" s="69"/>
      <c r="FH3047" s="69"/>
      <c r="FI3047" s="69"/>
      <c r="FJ3047" s="69"/>
      <c r="FK3047" s="69"/>
      <c r="FL3047" s="69"/>
      <c r="FM3047" s="69"/>
      <c r="FN3047" s="69"/>
      <c r="FO3047" s="69"/>
      <c r="FP3047" s="69"/>
      <c r="FQ3047" s="69"/>
      <c r="FR3047" s="69"/>
      <c r="FS3047" s="69"/>
      <c r="FT3047" s="69"/>
      <c r="FU3047" s="69"/>
      <c r="FV3047" s="69"/>
      <c r="FW3047" s="69"/>
      <c r="FX3047" s="69"/>
      <c r="FY3047" s="69"/>
      <c r="FZ3047" s="69"/>
      <c r="GA3047" s="69"/>
      <c r="GB3047" s="69"/>
      <c r="GC3047" s="69"/>
      <c r="GD3047" s="69"/>
      <c r="GE3047" s="69"/>
      <c r="GF3047" s="69"/>
      <c r="GG3047" s="69"/>
      <c r="GH3047" s="69"/>
      <c r="GI3047" s="69"/>
      <c r="GJ3047" s="69"/>
      <c r="GK3047" s="69"/>
      <c r="GL3047" s="69"/>
      <c r="GM3047" s="69"/>
      <c r="GN3047" s="69"/>
      <c r="GO3047" s="69"/>
      <c r="GP3047" s="69"/>
      <c r="GQ3047" s="69"/>
      <c r="GR3047" s="69"/>
      <c r="GS3047" s="69"/>
      <c r="GT3047" s="69"/>
      <c r="GU3047" s="69"/>
      <c r="GV3047" s="69"/>
      <c r="GW3047" s="69"/>
      <c r="GX3047" s="69"/>
      <c r="GY3047" s="69"/>
      <c r="GZ3047" s="69"/>
      <c r="HA3047" s="69"/>
      <c r="HB3047" s="69"/>
      <c r="HC3047" s="69"/>
      <c r="HD3047" s="69"/>
      <c r="HE3047" s="69"/>
      <c r="HF3047" s="69"/>
      <c r="HG3047" s="69"/>
      <c r="HH3047" s="69"/>
      <c r="HI3047" s="69"/>
      <c r="HJ3047" s="69"/>
      <c r="HK3047" s="69"/>
      <c r="HL3047" s="69"/>
      <c r="HM3047" s="69"/>
      <c r="HN3047" s="69"/>
      <c r="HO3047" s="69"/>
      <c r="HP3047" s="69"/>
      <c r="HQ3047" s="69"/>
      <c r="HR3047" s="69"/>
      <c r="HS3047" s="69"/>
      <c r="HT3047" s="69"/>
      <c r="HU3047" s="69"/>
      <c r="HV3047" s="69"/>
      <c r="HW3047" s="69"/>
      <c r="HX3047" s="69"/>
      <c r="HY3047" s="69"/>
      <c r="HZ3047" s="69"/>
      <c r="IA3047" s="69"/>
      <c r="IB3047" s="69"/>
      <c r="IC3047" s="69"/>
      <c r="ID3047" s="69"/>
      <c r="IE3047" s="69"/>
      <c r="IF3047" s="69"/>
      <c r="IG3047" s="69"/>
      <c r="IH3047" s="69"/>
      <c r="II3047" s="69"/>
      <c r="IJ3047" s="69"/>
      <c r="IK3047" s="69"/>
      <c r="IL3047" s="69"/>
      <c r="IM3047" s="69"/>
      <c r="IN3047" s="69"/>
    </row>
    <row r="3048" spans="1:248" s="70" customFormat="1" ht="15.95" customHeight="1" x14ac:dyDescent="0.2">
      <c r="A3048" s="137" t="s">
        <v>2040</v>
      </c>
      <c r="B3048" s="196">
        <v>52709</v>
      </c>
      <c r="C3048" s="96" t="s">
        <v>1444</v>
      </c>
      <c r="D3048" s="318">
        <v>50000</v>
      </c>
      <c r="E3048" s="69"/>
      <c r="F3048" s="69"/>
      <c r="G3048" s="69"/>
      <c r="H3048" s="69"/>
      <c r="I3048" s="69"/>
      <c r="J3048" s="69"/>
      <c r="N3048" s="69"/>
      <c r="O3048" s="69"/>
      <c r="P3048" s="69"/>
      <c r="Q3048" s="69"/>
      <c r="R3048" s="69"/>
      <c r="S3048" s="69"/>
      <c r="T3048" s="69"/>
      <c r="U3048" s="69"/>
      <c r="V3048" s="69"/>
      <c r="W3048" s="69"/>
      <c r="X3048" s="69"/>
      <c r="Y3048" s="69"/>
      <c r="Z3048" s="69"/>
      <c r="AA3048" s="69"/>
      <c r="AB3048" s="69"/>
      <c r="AC3048" s="69"/>
      <c r="AD3048" s="69"/>
      <c r="AE3048" s="69"/>
      <c r="AF3048" s="69"/>
      <c r="AG3048" s="69"/>
      <c r="AH3048" s="69"/>
      <c r="AI3048" s="69"/>
      <c r="AJ3048" s="69"/>
      <c r="AK3048" s="69"/>
      <c r="AL3048" s="69"/>
      <c r="AM3048" s="69"/>
      <c r="AN3048" s="69"/>
      <c r="AO3048" s="69"/>
      <c r="AP3048" s="69"/>
      <c r="AQ3048" s="69"/>
      <c r="AR3048" s="69"/>
      <c r="AS3048" s="69"/>
      <c r="AT3048" s="69"/>
      <c r="AU3048" s="69"/>
      <c r="AV3048" s="69"/>
      <c r="AW3048" s="69"/>
      <c r="AX3048" s="69"/>
      <c r="AY3048" s="69"/>
      <c r="AZ3048" s="69"/>
      <c r="BA3048" s="69"/>
      <c r="BB3048" s="69"/>
      <c r="BC3048" s="69"/>
      <c r="BD3048" s="69"/>
      <c r="BE3048" s="69"/>
      <c r="BF3048" s="69"/>
      <c r="BG3048" s="69"/>
      <c r="BH3048" s="69"/>
      <c r="BI3048" s="69"/>
      <c r="BJ3048" s="69"/>
      <c r="BK3048" s="69"/>
      <c r="BL3048" s="69"/>
      <c r="BM3048" s="69"/>
      <c r="BN3048" s="69"/>
      <c r="BO3048" s="69"/>
      <c r="BP3048" s="69"/>
      <c r="BQ3048" s="69"/>
      <c r="BR3048" s="69"/>
      <c r="BS3048" s="69"/>
      <c r="BT3048" s="69"/>
      <c r="BU3048" s="69"/>
      <c r="BV3048" s="69"/>
      <c r="BW3048" s="69"/>
      <c r="BX3048" s="69"/>
      <c r="BY3048" s="69"/>
      <c r="BZ3048" s="69"/>
      <c r="CA3048" s="69"/>
      <c r="CB3048" s="69"/>
      <c r="CC3048" s="69"/>
      <c r="CD3048" s="69"/>
      <c r="CE3048" s="69"/>
      <c r="CF3048" s="69"/>
      <c r="CG3048" s="69"/>
      <c r="CH3048" s="69"/>
      <c r="CI3048" s="69"/>
      <c r="CJ3048" s="69"/>
      <c r="CK3048" s="69"/>
      <c r="CL3048" s="69"/>
      <c r="CM3048" s="69"/>
      <c r="CN3048" s="69"/>
      <c r="CO3048" s="69"/>
      <c r="CP3048" s="69"/>
      <c r="CQ3048" s="69"/>
      <c r="CR3048" s="69"/>
      <c r="CS3048" s="69"/>
      <c r="CT3048" s="69"/>
      <c r="CU3048" s="69"/>
      <c r="CV3048" s="69"/>
      <c r="CW3048" s="69"/>
      <c r="CX3048" s="69"/>
      <c r="CY3048" s="69"/>
      <c r="CZ3048" s="69"/>
      <c r="DA3048" s="69"/>
      <c r="DB3048" s="69"/>
      <c r="DC3048" s="69"/>
      <c r="DD3048" s="69"/>
      <c r="DE3048" s="69"/>
      <c r="DF3048" s="69"/>
      <c r="DG3048" s="69"/>
      <c r="DH3048" s="69"/>
      <c r="DI3048" s="69"/>
      <c r="DJ3048" s="69"/>
      <c r="DK3048" s="69"/>
      <c r="DL3048" s="69"/>
      <c r="DM3048" s="69"/>
      <c r="DN3048" s="69"/>
      <c r="DO3048" s="69"/>
      <c r="DP3048" s="69"/>
      <c r="DQ3048" s="69"/>
      <c r="DR3048" s="69"/>
      <c r="DS3048" s="69"/>
      <c r="DT3048" s="69"/>
      <c r="DU3048" s="69"/>
      <c r="DV3048" s="69"/>
      <c r="DW3048" s="69"/>
      <c r="DX3048" s="69"/>
      <c r="DY3048" s="69"/>
      <c r="DZ3048" s="69"/>
      <c r="EA3048" s="69"/>
      <c r="EB3048" s="69"/>
      <c r="EC3048" s="69"/>
      <c r="ED3048" s="69"/>
      <c r="EE3048" s="69"/>
      <c r="EF3048" s="69"/>
      <c r="EG3048" s="69"/>
      <c r="EH3048" s="69"/>
      <c r="EI3048" s="69"/>
      <c r="EJ3048" s="69"/>
      <c r="EK3048" s="69"/>
      <c r="EL3048" s="69"/>
      <c r="EM3048" s="69"/>
      <c r="EN3048" s="69"/>
      <c r="EO3048" s="69"/>
      <c r="EP3048" s="69"/>
      <c r="EQ3048" s="69"/>
      <c r="ER3048" s="69"/>
      <c r="ES3048" s="69"/>
      <c r="ET3048" s="69"/>
      <c r="EU3048" s="69"/>
      <c r="EV3048" s="69"/>
      <c r="EW3048" s="69"/>
      <c r="EX3048" s="69"/>
      <c r="EY3048" s="69"/>
      <c r="EZ3048" s="69"/>
      <c r="FA3048" s="69"/>
      <c r="FB3048" s="69"/>
      <c r="FC3048" s="69"/>
      <c r="FD3048" s="69"/>
      <c r="FE3048" s="69"/>
      <c r="FF3048" s="69"/>
      <c r="FG3048" s="69"/>
      <c r="FH3048" s="69"/>
      <c r="FI3048" s="69"/>
      <c r="FJ3048" s="69"/>
      <c r="FK3048" s="69"/>
      <c r="FL3048" s="69"/>
      <c r="FM3048" s="69"/>
      <c r="FN3048" s="69"/>
      <c r="FO3048" s="69"/>
      <c r="FP3048" s="69"/>
      <c r="FQ3048" s="69"/>
      <c r="FR3048" s="69"/>
      <c r="FS3048" s="69"/>
      <c r="FT3048" s="69"/>
      <c r="FU3048" s="69"/>
      <c r="FV3048" s="69"/>
      <c r="FW3048" s="69"/>
      <c r="FX3048" s="69"/>
      <c r="FY3048" s="69"/>
      <c r="FZ3048" s="69"/>
      <c r="GA3048" s="69"/>
      <c r="GB3048" s="69"/>
      <c r="GC3048" s="69"/>
      <c r="GD3048" s="69"/>
      <c r="GE3048" s="69"/>
      <c r="GF3048" s="69"/>
      <c r="GG3048" s="69"/>
      <c r="GH3048" s="69"/>
      <c r="GI3048" s="69"/>
      <c r="GJ3048" s="69"/>
      <c r="GK3048" s="69"/>
      <c r="GL3048" s="69"/>
      <c r="GM3048" s="69"/>
      <c r="GN3048" s="69"/>
      <c r="GO3048" s="69"/>
      <c r="GP3048" s="69"/>
      <c r="GQ3048" s="69"/>
      <c r="GR3048" s="69"/>
      <c r="GS3048" s="69"/>
      <c r="GT3048" s="69"/>
      <c r="GU3048" s="69"/>
      <c r="GV3048" s="69"/>
      <c r="GW3048" s="69"/>
      <c r="GX3048" s="69"/>
      <c r="GY3048" s="69"/>
      <c r="GZ3048" s="69"/>
      <c r="HA3048" s="69"/>
      <c r="HB3048" s="69"/>
      <c r="HC3048" s="69"/>
      <c r="HD3048" s="69"/>
      <c r="HE3048" s="69"/>
      <c r="HF3048" s="69"/>
      <c r="HG3048" s="69"/>
      <c r="HH3048" s="69"/>
      <c r="HI3048" s="69"/>
      <c r="HJ3048" s="69"/>
      <c r="HK3048" s="69"/>
      <c r="HL3048" s="69"/>
      <c r="HM3048" s="69"/>
      <c r="HN3048" s="69"/>
      <c r="HO3048" s="69"/>
      <c r="HP3048" s="69"/>
      <c r="HQ3048" s="69"/>
      <c r="HR3048" s="69"/>
      <c r="HS3048" s="69"/>
      <c r="HT3048" s="69"/>
      <c r="HU3048" s="69"/>
      <c r="HV3048" s="69"/>
      <c r="HW3048" s="69"/>
      <c r="HX3048" s="69"/>
      <c r="HY3048" s="69"/>
      <c r="HZ3048" s="69"/>
      <c r="IA3048" s="69"/>
      <c r="IB3048" s="69"/>
      <c r="IC3048" s="69"/>
      <c r="ID3048" s="69"/>
      <c r="IE3048" s="69"/>
      <c r="IF3048" s="69"/>
      <c r="IG3048" s="69"/>
      <c r="IH3048" s="69"/>
      <c r="II3048" s="69"/>
      <c r="IJ3048" s="69"/>
      <c r="IK3048" s="69"/>
      <c r="IL3048" s="69"/>
      <c r="IM3048" s="69"/>
      <c r="IN3048" s="69"/>
    </row>
    <row r="3049" spans="1:248" s="70" customFormat="1" ht="32.1" customHeight="1" x14ac:dyDescent="0.2">
      <c r="A3049" s="137" t="s">
        <v>2041</v>
      </c>
      <c r="B3049" s="196">
        <v>52710</v>
      </c>
      <c r="C3049" s="96" t="s">
        <v>2042</v>
      </c>
      <c r="D3049" s="318">
        <v>7000</v>
      </c>
      <c r="E3049" s="69"/>
      <c r="F3049" s="69"/>
      <c r="G3049" s="69"/>
      <c r="H3049" s="69"/>
      <c r="I3049" s="69"/>
      <c r="J3049" s="69"/>
      <c r="N3049" s="69"/>
      <c r="O3049" s="69"/>
      <c r="P3049" s="69"/>
      <c r="Q3049" s="69"/>
      <c r="R3049" s="69"/>
      <c r="S3049" s="69"/>
      <c r="T3049" s="69"/>
      <c r="U3049" s="69"/>
      <c r="V3049" s="69"/>
      <c r="W3049" s="69"/>
      <c r="X3049" s="69"/>
      <c r="Y3049" s="69"/>
      <c r="Z3049" s="69"/>
      <c r="AA3049" s="69"/>
      <c r="AB3049" s="69"/>
      <c r="AC3049" s="69"/>
      <c r="AD3049" s="69"/>
      <c r="AE3049" s="69"/>
      <c r="AF3049" s="69"/>
      <c r="AG3049" s="69"/>
      <c r="AH3049" s="69"/>
      <c r="AI3049" s="69"/>
      <c r="AJ3049" s="69"/>
      <c r="AK3049" s="69"/>
      <c r="AL3049" s="69"/>
      <c r="AM3049" s="69"/>
      <c r="AN3049" s="69"/>
      <c r="AO3049" s="69"/>
      <c r="AP3049" s="69"/>
      <c r="AQ3049" s="69"/>
      <c r="AR3049" s="69"/>
      <c r="AS3049" s="69"/>
      <c r="AT3049" s="69"/>
      <c r="AU3049" s="69"/>
      <c r="AV3049" s="69"/>
      <c r="AW3049" s="69"/>
      <c r="AX3049" s="69"/>
      <c r="AY3049" s="69"/>
      <c r="AZ3049" s="69"/>
      <c r="BA3049" s="69"/>
      <c r="BB3049" s="69"/>
      <c r="BC3049" s="69"/>
      <c r="BD3049" s="69"/>
      <c r="BE3049" s="69"/>
      <c r="BF3049" s="69"/>
      <c r="BG3049" s="69"/>
      <c r="BH3049" s="69"/>
      <c r="BI3049" s="69"/>
      <c r="BJ3049" s="69"/>
      <c r="BK3049" s="69"/>
      <c r="BL3049" s="69"/>
      <c r="BM3049" s="69"/>
      <c r="BN3049" s="69"/>
      <c r="BO3049" s="69"/>
      <c r="BP3049" s="69"/>
      <c r="BQ3049" s="69"/>
      <c r="BR3049" s="69"/>
      <c r="BS3049" s="69"/>
      <c r="BT3049" s="69"/>
      <c r="BU3049" s="69"/>
      <c r="BV3049" s="69"/>
      <c r="BW3049" s="69"/>
      <c r="BX3049" s="69"/>
      <c r="BY3049" s="69"/>
      <c r="BZ3049" s="69"/>
      <c r="CA3049" s="69"/>
      <c r="CB3049" s="69"/>
      <c r="CC3049" s="69"/>
      <c r="CD3049" s="69"/>
      <c r="CE3049" s="69"/>
      <c r="CF3049" s="69"/>
      <c r="CG3049" s="69"/>
      <c r="CH3049" s="69"/>
      <c r="CI3049" s="69"/>
      <c r="CJ3049" s="69"/>
      <c r="CK3049" s="69"/>
      <c r="CL3049" s="69"/>
      <c r="CM3049" s="69"/>
      <c r="CN3049" s="69"/>
      <c r="CO3049" s="69"/>
      <c r="CP3049" s="69"/>
      <c r="CQ3049" s="69"/>
      <c r="CR3049" s="69"/>
      <c r="CS3049" s="69"/>
      <c r="CT3049" s="69"/>
      <c r="CU3049" s="69"/>
      <c r="CV3049" s="69"/>
      <c r="CW3049" s="69"/>
      <c r="CX3049" s="69"/>
      <c r="CY3049" s="69"/>
      <c r="CZ3049" s="69"/>
      <c r="DA3049" s="69"/>
      <c r="DB3049" s="69"/>
      <c r="DC3049" s="69"/>
      <c r="DD3049" s="69"/>
      <c r="DE3049" s="69"/>
      <c r="DF3049" s="69"/>
      <c r="DG3049" s="69"/>
      <c r="DH3049" s="69"/>
      <c r="DI3049" s="69"/>
      <c r="DJ3049" s="69"/>
      <c r="DK3049" s="69"/>
      <c r="DL3049" s="69"/>
      <c r="DM3049" s="69"/>
      <c r="DN3049" s="69"/>
      <c r="DO3049" s="69"/>
      <c r="DP3049" s="69"/>
      <c r="DQ3049" s="69"/>
      <c r="DR3049" s="69"/>
      <c r="DS3049" s="69"/>
      <c r="DT3049" s="69"/>
      <c r="DU3049" s="69"/>
      <c r="DV3049" s="69"/>
      <c r="DW3049" s="69"/>
      <c r="DX3049" s="69"/>
      <c r="DY3049" s="69"/>
      <c r="DZ3049" s="69"/>
      <c r="EA3049" s="69"/>
      <c r="EB3049" s="69"/>
      <c r="EC3049" s="69"/>
      <c r="ED3049" s="69"/>
      <c r="EE3049" s="69"/>
      <c r="EF3049" s="69"/>
      <c r="EG3049" s="69"/>
      <c r="EH3049" s="69"/>
      <c r="EI3049" s="69"/>
      <c r="EJ3049" s="69"/>
      <c r="EK3049" s="69"/>
      <c r="EL3049" s="69"/>
      <c r="EM3049" s="69"/>
      <c r="EN3049" s="69"/>
      <c r="EO3049" s="69"/>
      <c r="EP3049" s="69"/>
      <c r="EQ3049" s="69"/>
      <c r="ER3049" s="69"/>
      <c r="ES3049" s="69"/>
      <c r="ET3049" s="69"/>
      <c r="EU3049" s="69"/>
      <c r="EV3049" s="69"/>
      <c r="EW3049" s="69"/>
      <c r="EX3049" s="69"/>
      <c r="EY3049" s="69"/>
      <c r="EZ3049" s="69"/>
      <c r="FA3049" s="69"/>
      <c r="FB3049" s="69"/>
      <c r="FC3049" s="69"/>
      <c r="FD3049" s="69"/>
      <c r="FE3049" s="69"/>
      <c r="FF3049" s="69"/>
      <c r="FG3049" s="69"/>
      <c r="FH3049" s="69"/>
      <c r="FI3049" s="69"/>
      <c r="FJ3049" s="69"/>
      <c r="FK3049" s="69"/>
      <c r="FL3049" s="69"/>
      <c r="FM3049" s="69"/>
      <c r="FN3049" s="69"/>
      <c r="FO3049" s="69"/>
      <c r="FP3049" s="69"/>
      <c r="FQ3049" s="69"/>
      <c r="FR3049" s="69"/>
      <c r="FS3049" s="69"/>
      <c r="FT3049" s="69"/>
      <c r="FU3049" s="69"/>
      <c r="FV3049" s="69"/>
      <c r="FW3049" s="69"/>
      <c r="FX3049" s="69"/>
      <c r="FY3049" s="69"/>
      <c r="FZ3049" s="69"/>
      <c r="GA3049" s="69"/>
      <c r="GB3049" s="69"/>
      <c r="GC3049" s="69"/>
      <c r="GD3049" s="69"/>
      <c r="GE3049" s="69"/>
      <c r="GF3049" s="69"/>
      <c r="GG3049" s="69"/>
      <c r="GH3049" s="69"/>
      <c r="GI3049" s="69"/>
      <c r="GJ3049" s="69"/>
      <c r="GK3049" s="69"/>
      <c r="GL3049" s="69"/>
      <c r="GM3049" s="69"/>
      <c r="GN3049" s="69"/>
      <c r="GO3049" s="69"/>
      <c r="GP3049" s="69"/>
      <c r="GQ3049" s="69"/>
      <c r="GR3049" s="69"/>
      <c r="GS3049" s="69"/>
      <c r="GT3049" s="69"/>
      <c r="GU3049" s="69"/>
      <c r="GV3049" s="69"/>
      <c r="GW3049" s="69"/>
      <c r="GX3049" s="69"/>
      <c r="GY3049" s="69"/>
      <c r="GZ3049" s="69"/>
      <c r="HA3049" s="69"/>
      <c r="HB3049" s="69"/>
      <c r="HC3049" s="69"/>
      <c r="HD3049" s="69"/>
      <c r="HE3049" s="69"/>
      <c r="HF3049" s="69"/>
      <c r="HG3049" s="69"/>
      <c r="HH3049" s="69"/>
      <c r="HI3049" s="69"/>
      <c r="HJ3049" s="69"/>
      <c r="HK3049" s="69"/>
      <c r="HL3049" s="69"/>
      <c r="HM3049" s="69"/>
      <c r="HN3049" s="69"/>
      <c r="HO3049" s="69"/>
      <c r="HP3049" s="69"/>
      <c r="HQ3049" s="69"/>
      <c r="HR3049" s="69"/>
      <c r="HS3049" s="69"/>
      <c r="HT3049" s="69"/>
      <c r="HU3049" s="69"/>
      <c r="HV3049" s="69"/>
      <c r="HW3049" s="69"/>
      <c r="HX3049" s="69"/>
      <c r="HY3049" s="69"/>
      <c r="HZ3049" s="69"/>
      <c r="IA3049" s="69"/>
      <c r="IB3049" s="69"/>
      <c r="IC3049" s="69"/>
      <c r="ID3049" s="69"/>
      <c r="IE3049" s="69"/>
      <c r="IF3049" s="69"/>
      <c r="IG3049" s="69"/>
      <c r="IH3049" s="69"/>
      <c r="II3049" s="69"/>
      <c r="IJ3049" s="69"/>
      <c r="IK3049" s="69"/>
      <c r="IL3049" s="69"/>
      <c r="IM3049" s="69"/>
      <c r="IN3049" s="69"/>
    </row>
    <row r="3050" spans="1:248" s="70" customFormat="1" ht="32.1" customHeight="1" x14ac:dyDescent="0.2">
      <c r="A3050" s="137" t="s">
        <v>2043</v>
      </c>
      <c r="B3050" s="196">
        <v>52711</v>
      </c>
      <c r="C3050" s="96" t="s">
        <v>1447</v>
      </c>
      <c r="D3050" s="318">
        <v>34000</v>
      </c>
      <c r="E3050" s="69"/>
      <c r="F3050" s="69"/>
      <c r="G3050" s="69"/>
      <c r="H3050" s="69"/>
      <c r="I3050" s="69"/>
      <c r="J3050" s="69"/>
      <c r="N3050" s="69"/>
      <c r="O3050" s="69"/>
      <c r="P3050" s="69"/>
      <c r="Q3050" s="69"/>
      <c r="R3050" s="69"/>
      <c r="S3050" s="69"/>
      <c r="T3050" s="69"/>
      <c r="U3050" s="69"/>
      <c r="V3050" s="69"/>
      <c r="W3050" s="69"/>
      <c r="X3050" s="69"/>
      <c r="Y3050" s="69"/>
      <c r="Z3050" s="69"/>
      <c r="AA3050" s="69"/>
      <c r="AB3050" s="69"/>
      <c r="AC3050" s="69"/>
      <c r="AD3050" s="69"/>
      <c r="AE3050" s="69"/>
      <c r="AF3050" s="69"/>
      <c r="AG3050" s="69"/>
      <c r="AH3050" s="69"/>
      <c r="AI3050" s="69"/>
      <c r="AJ3050" s="69"/>
      <c r="AK3050" s="69"/>
      <c r="AL3050" s="69"/>
      <c r="AM3050" s="69"/>
      <c r="AN3050" s="69"/>
      <c r="AO3050" s="69"/>
      <c r="AP3050" s="69"/>
      <c r="AQ3050" s="69"/>
      <c r="AR3050" s="69"/>
      <c r="AS3050" s="69"/>
      <c r="AT3050" s="69"/>
      <c r="AU3050" s="69"/>
      <c r="AV3050" s="69"/>
      <c r="AW3050" s="69"/>
      <c r="AX3050" s="69"/>
      <c r="AY3050" s="69"/>
      <c r="AZ3050" s="69"/>
      <c r="BA3050" s="69"/>
      <c r="BB3050" s="69"/>
      <c r="BC3050" s="69"/>
      <c r="BD3050" s="69"/>
      <c r="BE3050" s="69"/>
      <c r="BF3050" s="69"/>
      <c r="BG3050" s="69"/>
      <c r="BH3050" s="69"/>
      <c r="BI3050" s="69"/>
      <c r="BJ3050" s="69"/>
      <c r="BK3050" s="69"/>
      <c r="BL3050" s="69"/>
      <c r="BM3050" s="69"/>
      <c r="BN3050" s="69"/>
      <c r="BO3050" s="69"/>
      <c r="BP3050" s="69"/>
      <c r="BQ3050" s="69"/>
      <c r="BR3050" s="69"/>
      <c r="BS3050" s="69"/>
      <c r="BT3050" s="69"/>
      <c r="BU3050" s="69"/>
      <c r="BV3050" s="69"/>
      <c r="BW3050" s="69"/>
      <c r="BX3050" s="69"/>
      <c r="BY3050" s="69"/>
      <c r="BZ3050" s="69"/>
      <c r="CA3050" s="69"/>
      <c r="CB3050" s="69"/>
      <c r="CC3050" s="69"/>
      <c r="CD3050" s="69"/>
      <c r="CE3050" s="69"/>
      <c r="CF3050" s="69"/>
      <c r="CG3050" s="69"/>
      <c r="CH3050" s="69"/>
      <c r="CI3050" s="69"/>
      <c r="CJ3050" s="69"/>
      <c r="CK3050" s="69"/>
      <c r="CL3050" s="69"/>
      <c r="CM3050" s="69"/>
      <c r="CN3050" s="69"/>
      <c r="CO3050" s="69"/>
      <c r="CP3050" s="69"/>
      <c r="CQ3050" s="69"/>
      <c r="CR3050" s="69"/>
      <c r="CS3050" s="69"/>
      <c r="CT3050" s="69"/>
      <c r="CU3050" s="69"/>
      <c r="CV3050" s="69"/>
      <c r="CW3050" s="69"/>
      <c r="CX3050" s="69"/>
      <c r="CY3050" s="69"/>
      <c r="CZ3050" s="69"/>
      <c r="DA3050" s="69"/>
      <c r="DB3050" s="69"/>
      <c r="DC3050" s="69"/>
      <c r="DD3050" s="69"/>
      <c r="DE3050" s="69"/>
      <c r="DF3050" s="69"/>
      <c r="DG3050" s="69"/>
      <c r="DH3050" s="69"/>
      <c r="DI3050" s="69"/>
      <c r="DJ3050" s="69"/>
      <c r="DK3050" s="69"/>
      <c r="DL3050" s="69"/>
      <c r="DM3050" s="69"/>
      <c r="DN3050" s="69"/>
      <c r="DO3050" s="69"/>
      <c r="DP3050" s="69"/>
      <c r="DQ3050" s="69"/>
      <c r="DR3050" s="69"/>
      <c r="DS3050" s="69"/>
      <c r="DT3050" s="69"/>
      <c r="DU3050" s="69"/>
      <c r="DV3050" s="69"/>
      <c r="DW3050" s="69"/>
      <c r="DX3050" s="69"/>
      <c r="DY3050" s="69"/>
      <c r="DZ3050" s="69"/>
      <c r="EA3050" s="69"/>
      <c r="EB3050" s="69"/>
      <c r="EC3050" s="69"/>
      <c r="ED3050" s="69"/>
      <c r="EE3050" s="69"/>
      <c r="EF3050" s="69"/>
      <c r="EG3050" s="69"/>
      <c r="EH3050" s="69"/>
      <c r="EI3050" s="69"/>
      <c r="EJ3050" s="69"/>
      <c r="EK3050" s="69"/>
      <c r="EL3050" s="69"/>
      <c r="EM3050" s="69"/>
      <c r="EN3050" s="69"/>
      <c r="EO3050" s="69"/>
      <c r="EP3050" s="69"/>
      <c r="EQ3050" s="69"/>
      <c r="ER3050" s="69"/>
      <c r="ES3050" s="69"/>
      <c r="ET3050" s="69"/>
      <c r="EU3050" s="69"/>
      <c r="EV3050" s="69"/>
      <c r="EW3050" s="69"/>
      <c r="EX3050" s="69"/>
      <c r="EY3050" s="69"/>
      <c r="EZ3050" s="69"/>
      <c r="FA3050" s="69"/>
      <c r="FB3050" s="69"/>
      <c r="FC3050" s="69"/>
      <c r="FD3050" s="69"/>
      <c r="FE3050" s="69"/>
      <c r="FF3050" s="69"/>
      <c r="FG3050" s="69"/>
      <c r="FH3050" s="69"/>
      <c r="FI3050" s="69"/>
      <c r="FJ3050" s="69"/>
      <c r="FK3050" s="69"/>
      <c r="FL3050" s="69"/>
      <c r="FM3050" s="69"/>
      <c r="FN3050" s="69"/>
      <c r="FO3050" s="69"/>
      <c r="FP3050" s="69"/>
      <c r="FQ3050" s="69"/>
      <c r="FR3050" s="69"/>
      <c r="FS3050" s="69"/>
      <c r="FT3050" s="69"/>
      <c r="FU3050" s="69"/>
      <c r="FV3050" s="69"/>
      <c r="FW3050" s="69"/>
      <c r="FX3050" s="69"/>
      <c r="FY3050" s="69"/>
      <c r="FZ3050" s="69"/>
      <c r="GA3050" s="69"/>
      <c r="GB3050" s="69"/>
      <c r="GC3050" s="69"/>
      <c r="GD3050" s="69"/>
      <c r="GE3050" s="69"/>
      <c r="GF3050" s="69"/>
      <c r="GG3050" s="69"/>
      <c r="GH3050" s="69"/>
      <c r="GI3050" s="69"/>
      <c r="GJ3050" s="69"/>
      <c r="GK3050" s="69"/>
      <c r="GL3050" s="69"/>
      <c r="GM3050" s="69"/>
      <c r="GN3050" s="69"/>
      <c r="GO3050" s="69"/>
      <c r="GP3050" s="69"/>
      <c r="GQ3050" s="69"/>
      <c r="GR3050" s="69"/>
      <c r="GS3050" s="69"/>
      <c r="GT3050" s="69"/>
      <c r="GU3050" s="69"/>
      <c r="GV3050" s="69"/>
      <c r="GW3050" s="69"/>
      <c r="GX3050" s="69"/>
      <c r="GY3050" s="69"/>
      <c r="GZ3050" s="69"/>
      <c r="HA3050" s="69"/>
      <c r="HB3050" s="69"/>
      <c r="HC3050" s="69"/>
      <c r="HD3050" s="69"/>
      <c r="HE3050" s="69"/>
      <c r="HF3050" s="69"/>
      <c r="HG3050" s="69"/>
      <c r="HH3050" s="69"/>
      <c r="HI3050" s="69"/>
      <c r="HJ3050" s="69"/>
      <c r="HK3050" s="69"/>
      <c r="HL3050" s="69"/>
      <c r="HM3050" s="69"/>
      <c r="HN3050" s="69"/>
      <c r="HO3050" s="69"/>
      <c r="HP3050" s="69"/>
      <c r="HQ3050" s="69"/>
      <c r="HR3050" s="69"/>
      <c r="HS3050" s="69"/>
      <c r="HT3050" s="69"/>
      <c r="HU3050" s="69"/>
      <c r="HV3050" s="69"/>
      <c r="HW3050" s="69"/>
      <c r="HX3050" s="69"/>
      <c r="HY3050" s="69"/>
      <c r="HZ3050" s="69"/>
      <c r="IA3050" s="69"/>
      <c r="IB3050" s="69"/>
      <c r="IC3050" s="69"/>
      <c r="ID3050" s="69"/>
      <c r="IE3050" s="69"/>
      <c r="IF3050" s="69"/>
      <c r="IG3050" s="69"/>
      <c r="IH3050" s="69"/>
      <c r="II3050" s="69"/>
      <c r="IJ3050" s="69"/>
      <c r="IK3050" s="69"/>
      <c r="IL3050" s="69"/>
      <c r="IM3050" s="69"/>
      <c r="IN3050" s="69"/>
    </row>
    <row r="3051" spans="1:248" s="70" customFormat="1" ht="15.95" customHeight="1" x14ac:dyDescent="0.2">
      <c r="A3051" s="137" t="s">
        <v>2044</v>
      </c>
      <c r="B3051" s="197">
        <v>52719</v>
      </c>
      <c r="C3051" s="96" t="s">
        <v>2045</v>
      </c>
      <c r="D3051" s="318">
        <v>70000</v>
      </c>
      <c r="E3051" s="69"/>
      <c r="F3051" s="69"/>
      <c r="G3051" s="69"/>
      <c r="H3051" s="69"/>
      <c r="I3051" s="69"/>
      <c r="J3051" s="69"/>
      <c r="N3051" s="69"/>
      <c r="O3051" s="69"/>
      <c r="P3051" s="69"/>
      <c r="Q3051" s="69"/>
      <c r="R3051" s="69"/>
      <c r="S3051" s="69"/>
      <c r="T3051" s="69"/>
      <c r="U3051" s="69"/>
      <c r="V3051" s="69"/>
      <c r="W3051" s="69"/>
      <c r="X3051" s="69"/>
      <c r="Y3051" s="69"/>
      <c r="Z3051" s="69"/>
      <c r="AA3051" s="69"/>
      <c r="AB3051" s="69"/>
      <c r="AC3051" s="69"/>
      <c r="AD3051" s="69"/>
      <c r="AE3051" s="69"/>
      <c r="AF3051" s="69"/>
      <c r="AG3051" s="69"/>
      <c r="AH3051" s="69"/>
      <c r="AI3051" s="69"/>
      <c r="AJ3051" s="69"/>
      <c r="AK3051" s="69"/>
      <c r="AL3051" s="69"/>
      <c r="AM3051" s="69"/>
      <c r="AN3051" s="69"/>
      <c r="AO3051" s="69"/>
      <c r="AP3051" s="69"/>
      <c r="AQ3051" s="69"/>
      <c r="AR3051" s="69"/>
      <c r="AS3051" s="69"/>
      <c r="AT3051" s="69"/>
      <c r="AU3051" s="69"/>
      <c r="AV3051" s="69"/>
      <c r="AW3051" s="69"/>
      <c r="AX3051" s="69"/>
      <c r="AY3051" s="69"/>
      <c r="AZ3051" s="69"/>
      <c r="BA3051" s="69"/>
      <c r="BB3051" s="69"/>
      <c r="BC3051" s="69"/>
      <c r="BD3051" s="69"/>
      <c r="BE3051" s="69"/>
      <c r="BF3051" s="69"/>
      <c r="BG3051" s="69"/>
      <c r="BH3051" s="69"/>
      <c r="BI3051" s="69"/>
      <c r="BJ3051" s="69"/>
      <c r="BK3051" s="69"/>
      <c r="BL3051" s="69"/>
      <c r="BM3051" s="69"/>
      <c r="BN3051" s="69"/>
      <c r="BO3051" s="69"/>
      <c r="BP3051" s="69"/>
      <c r="BQ3051" s="69"/>
      <c r="BR3051" s="69"/>
      <c r="BS3051" s="69"/>
      <c r="BT3051" s="69"/>
      <c r="BU3051" s="69"/>
      <c r="BV3051" s="69"/>
      <c r="BW3051" s="69"/>
      <c r="BX3051" s="69"/>
      <c r="BY3051" s="69"/>
      <c r="BZ3051" s="69"/>
      <c r="CA3051" s="69"/>
      <c r="CB3051" s="69"/>
      <c r="CC3051" s="69"/>
      <c r="CD3051" s="69"/>
      <c r="CE3051" s="69"/>
      <c r="CF3051" s="69"/>
      <c r="CG3051" s="69"/>
      <c r="CH3051" s="69"/>
      <c r="CI3051" s="69"/>
      <c r="CJ3051" s="69"/>
      <c r="CK3051" s="69"/>
      <c r="CL3051" s="69"/>
      <c r="CM3051" s="69"/>
      <c r="CN3051" s="69"/>
      <c r="CO3051" s="69"/>
      <c r="CP3051" s="69"/>
      <c r="CQ3051" s="69"/>
      <c r="CR3051" s="69"/>
      <c r="CS3051" s="69"/>
      <c r="CT3051" s="69"/>
      <c r="CU3051" s="69"/>
      <c r="CV3051" s="69"/>
      <c r="CW3051" s="69"/>
      <c r="CX3051" s="69"/>
      <c r="CY3051" s="69"/>
      <c r="CZ3051" s="69"/>
      <c r="DA3051" s="69"/>
      <c r="DB3051" s="69"/>
      <c r="DC3051" s="69"/>
      <c r="DD3051" s="69"/>
      <c r="DE3051" s="69"/>
      <c r="DF3051" s="69"/>
      <c r="DG3051" s="69"/>
      <c r="DH3051" s="69"/>
      <c r="DI3051" s="69"/>
      <c r="DJ3051" s="69"/>
      <c r="DK3051" s="69"/>
      <c r="DL3051" s="69"/>
      <c r="DM3051" s="69"/>
      <c r="DN3051" s="69"/>
      <c r="DO3051" s="69"/>
      <c r="DP3051" s="69"/>
      <c r="DQ3051" s="69"/>
      <c r="DR3051" s="69"/>
      <c r="DS3051" s="69"/>
      <c r="DT3051" s="69"/>
      <c r="DU3051" s="69"/>
      <c r="DV3051" s="69"/>
      <c r="DW3051" s="69"/>
      <c r="DX3051" s="69"/>
      <c r="DY3051" s="69"/>
      <c r="DZ3051" s="69"/>
      <c r="EA3051" s="69"/>
      <c r="EB3051" s="69"/>
      <c r="EC3051" s="69"/>
      <c r="ED3051" s="69"/>
      <c r="EE3051" s="69"/>
      <c r="EF3051" s="69"/>
      <c r="EG3051" s="69"/>
      <c r="EH3051" s="69"/>
      <c r="EI3051" s="69"/>
      <c r="EJ3051" s="69"/>
      <c r="EK3051" s="69"/>
      <c r="EL3051" s="69"/>
      <c r="EM3051" s="69"/>
      <c r="EN3051" s="69"/>
      <c r="EO3051" s="69"/>
      <c r="EP3051" s="69"/>
      <c r="EQ3051" s="69"/>
      <c r="ER3051" s="69"/>
      <c r="ES3051" s="69"/>
      <c r="ET3051" s="69"/>
      <c r="EU3051" s="69"/>
      <c r="EV3051" s="69"/>
      <c r="EW3051" s="69"/>
      <c r="EX3051" s="69"/>
      <c r="EY3051" s="69"/>
      <c r="EZ3051" s="69"/>
      <c r="FA3051" s="69"/>
      <c r="FB3051" s="69"/>
      <c r="FC3051" s="69"/>
      <c r="FD3051" s="69"/>
      <c r="FE3051" s="69"/>
      <c r="FF3051" s="69"/>
      <c r="FG3051" s="69"/>
      <c r="FH3051" s="69"/>
      <c r="FI3051" s="69"/>
      <c r="FJ3051" s="69"/>
      <c r="FK3051" s="69"/>
      <c r="FL3051" s="69"/>
      <c r="FM3051" s="69"/>
      <c r="FN3051" s="69"/>
      <c r="FO3051" s="69"/>
      <c r="FP3051" s="69"/>
      <c r="FQ3051" s="69"/>
      <c r="FR3051" s="69"/>
      <c r="FS3051" s="69"/>
      <c r="FT3051" s="69"/>
      <c r="FU3051" s="69"/>
      <c r="FV3051" s="69"/>
      <c r="FW3051" s="69"/>
      <c r="FX3051" s="69"/>
      <c r="FY3051" s="69"/>
      <c r="FZ3051" s="69"/>
      <c r="GA3051" s="69"/>
      <c r="GB3051" s="69"/>
      <c r="GC3051" s="69"/>
      <c r="GD3051" s="69"/>
      <c r="GE3051" s="69"/>
      <c r="GF3051" s="69"/>
      <c r="GG3051" s="69"/>
      <c r="GH3051" s="69"/>
      <c r="GI3051" s="69"/>
      <c r="GJ3051" s="69"/>
      <c r="GK3051" s="69"/>
      <c r="GL3051" s="69"/>
      <c r="GM3051" s="69"/>
      <c r="GN3051" s="69"/>
      <c r="GO3051" s="69"/>
      <c r="GP3051" s="69"/>
      <c r="GQ3051" s="69"/>
      <c r="GR3051" s="69"/>
      <c r="GS3051" s="69"/>
      <c r="GT3051" s="69"/>
      <c r="GU3051" s="69"/>
      <c r="GV3051" s="69"/>
      <c r="GW3051" s="69"/>
      <c r="GX3051" s="69"/>
      <c r="GY3051" s="69"/>
      <c r="GZ3051" s="69"/>
      <c r="HA3051" s="69"/>
      <c r="HB3051" s="69"/>
      <c r="HC3051" s="69"/>
      <c r="HD3051" s="69"/>
      <c r="HE3051" s="69"/>
      <c r="HF3051" s="69"/>
      <c r="HG3051" s="69"/>
      <c r="HH3051" s="69"/>
      <c r="HI3051" s="69"/>
      <c r="HJ3051" s="69"/>
      <c r="HK3051" s="69"/>
      <c r="HL3051" s="69"/>
      <c r="HM3051" s="69"/>
      <c r="HN3051" s="69"/>
      <c r="HO3051" s="69"/>
      <c r="HP3051" s="69"/>
      <c r="HQ3051" s="69"/>
      <c r="HR3051" s="69"/>
      <c r="HS3051" s="69"/>
      <c r="HT3051" s="69"/>
      <c r="HU3051" s="69"/>
      <c r="HV3051" s="69"/>
      <c r="HW3051" s="69"/>
      <c r="HX3051" s="69"/>
      <c r="HY3051" s="69"/>
      <c r="HZ3051" s="69"/>
      <c r="IA3051" s="69"/>
      <c r="IB3051" s="69"/>
      <c r="IC3051" s="69"/>
      <c r="ID3051" s="69"/>
      <c r="IE3051" s="69"/>
      <c r="IF3051" s="69"/>
      <c r="IG3051" s="69"/>
      <c r="IH3051" s="69"/>
      <c r="II3051" s="69"/>
      <c r="IJ3051" s="69"/>
      <c r="IK3051" s="69"/>
      <c r="IL3051" s="69"/>
      <c r="IM3051" s="69"/>
      <c r="IN3051" s="69"/>
    </row>
    <row r="3052" spans="1:248" s="70" customFormat="1" ht="32.1" customHeight="1" x14ac:dyDescent="0.2">
      <c r="A3052" s="137" t="s">
        <v>2046</v>
      </c>
      <c r="B3052" s="196">
        <v>52720</v>
      </c>
      <c r="C3052" s="96" t="s">
        <v>2047</v>
      </c>
      <c r="D3052" s="318">
        <v>35000</v>
      </c>
      <c r="E3052" s="69"/>
      <c r="F3052" s="69"/>
      <c r="G3052" s="69"/>
      <c r="H3052" s="69"/>
      <c r="I3052" s="69"/>
      <c r="J3052" s="69"/>
      <c r="N3052" s="69"/>
      <c r="O3052" s="69"/>
      <c r="P3052" s="69"/>
      <c r="Q3052" s="69"/>
      <c r="R3052" s="69"/>
      <c r="S3052" s="69"/>
      <c r="T3052" s="69"/>
      <c r="U3052" s="69"/>
      <c r="V3052" s="69"/>
      <c r="W3052" s="69"/>
      <c r="X3052" s="69"/>
      <c r="Y3052" s="69"/>
      <c r="Z3052" s="69"/>
      <c r="AA3052" s="69"/>
      <c r="AB3052" s="69"/>
      <c r="AC3052" s="69"/>
      <c r="AD3052" s="69"/>
      <c r="AE3052" s="69"/>
      <c r="AF3052" s="69"/>
      <c r="AG3052" s="69"/>
      <c r="AH3052" s="69"/>
      <c r="AI3052" s="69"/>
      <c r="AJ3052" s="69"/>
      <c r="AK3052" s="69"/>
      <c r="AL3052" s="69"/>
      <c r="AM3052" s="69"/>
      <c r="AN3052" s="69"/>
      <c r="AO3052" s="69"/>
      <c r="AP3052" s="69"/>
      <c r="AQ3052" s="69"/>
      <c r="AR3052" s="69"/>
      <c r="AS3052" s="69"/>
      <c r="AT3052" s="69"/>
      <c r="AU3052" s="69"/>
      <c r="AV3052" s="69"/>
      <c r="AW3052" s="69"/>
      <c r="AX3052" s="69"/>
      <c r="AY3052" s="69"/>
      <c r="AZ3052" s="69"/>
      <c r="BA3052" s="69"/>
      <c r="BB3052" s="69"/>
      <c r="BC3052" s="69"/>
      <c r="BD3052" s="69"/>
      <c r="BE3052" s="69"/>
      <c r="BF3052" s="69"/>
      <c r="BG3052" s="69"/>
      <c r="BH3052" s="69"/>
      <c r="BI3052" s="69"/>
      <c r="BJ3052" s="69"/>
      <c r="BK3052" s="69"/>
      <c r="BL3052" s="69"/>
      <c r="BM3052" s="69"/>
      <c r="BN3052" s="69"/>
      <c r="BO3052" s="69"/>
      <c r="BP3052" s="69"/>
      <c r="BQ3052" s="69"/>
      <c r="BR3052" s="69"/>
      <c r="BS3052" s="69"/>
      <c r="BT3052" s="69"/>
      <c r="BU3052" s="69"/>
      <c r="BV3052" s="69"/>
      <c r="BW3052" s="69"/>
      <c r="BX3052" s="69"/>
      <c r="BY3052" s="69"/>
      <c r="BZ3052" s="69"/>
      <c r="CA3052" s="69"/>
      <c r="CB3052" s="69"/>
      <c r="CC3052" s="69"/>
      <c r="CD3052" s="69"/>
      <c r="CE3052" s="69"/>
      <c r="CF3052" s="69"/>
      <c r="CG3052" s="69"/>
      <c r="CH3052" s="69"/>
      <c r="CI3052" s="69"/>
      <c r="CJ3052" s="69"/>
      <c r="CK3052" s="69"/>
      <c r="CL3052" s="69"/>
      <c r="CM3052" s="69"/>
      <c r="CN3052" s="69"/>
      <c r="CO3052" s="69"/>
      <c r="CP3052" s="69"/>
      <c r="CQ3052" s="69"/>
      <c r="CR3052" s="69"/>
      <c r="CS3052" s="69"/>
      <c r="CT3052" s="69"/>
      <c r="CU3052" s="69"/>
      <c r="CV3052" s="69"/>
      <c r="CW3052" s="69"/>
      <c r="CX3052" s="69"/>
      <c r="CY3052" s="69"/>
      <c r="CZ3052" s="69"/>
      <c r="DA3052" s="69"/>
      <c r="DB3052" s="69"/>
      <c r="DC3052" s="69"/>
      <c r="DD3052" s="69"/>
      <c r="DE3052" s="69"/>
      <c r="DF3052" s="69"/>
      <c r="DG3052" s="69"/>
      <c r="DH3052" s="69"/>
      <c r="DI3052" s="69"/>
      <c r="DJ3052" s="69"/>
      <c r="DK3052" s="69"/>
      <c r="DL3052" s="69"/>
      <c r="DM3052" s="69"/>
      <c r="DN3052" s="69"/>
      <c r="DO3052" s="69"/>
      <c r="DP3052" s="69"/>
      <c r="DQ3052" s="69"/>
      <c r="DR3052" s="69"/>
      <c r="DS3052" s="69"/>
      <c r="DT3052" s="69"/>
      <c r="DU3052" s="69"/>
      <c r="DV3052" s="69"/>
      <c r="DW3052" s="69"/>
      <c r="DX3052" s="69"/>
      <c r="DY3052" s="69"/>
      <c r="DZ3052" s="69"/>
      <c r="EA3052" s="69"/>
      <c r="EB3052" s="69"/>
      <c r="EC3052" s="69"/>
      <c r="ED3052" s="69"/>
      <c r="EE3052" s="69"/>
      <c r="EF3052" s="69"/>
      <c r="EG3052" s="69"/>
      <c r="EH3052" s="69"/>
      <c r="EI3052" s="69"/>
      <c r="EJ3052" s="69"/>
      <c r="EK3052" s="69"/>
      <c r="EL3052" s="69"/>
      <c r="EM3052" s="69"/>
      <c r="EN3052" s="69"/>
      <c r="EO3052" s="69"/>
      <c r="EP3052" s="69"/>
      <c r="EQ3052" s="69"/>
      <c r="ER3052" s="69"/>
      <c r="ES3052" s="69"/>
      <c r="ET3052" s="69"/>
      <c r="EU3052" s="69"/>
      <c r="EV3052" s="69"/>
      <c r="EW3052" s="69"/>
      <c r="EX3052" s="69"/>
      <c r="EY3052" s="69"/>
      <c r="EZ3052" s="69"/>
      <c r="FA3052" s="69"/>
      <c r="FB3052" s="69"/>
      <c r="FC3052" s="69"/>
      <c r="FD3052" s="69"/>
      <c r="FE3052" s="69"/>
      <c r="FF3052" s="69"/>
      <c r="FG3052" s="69"/>
      <c r="FH3052" s="69"/>
      <c r="FI3052" s="69"/>
      <c r="FJ3052" s="69"/>
      <c r="FK3052" s="69"/>
      <c r="FL3052" s="69"/>
      <c r="FM3052" s="69"/>
      <c r="FN3052" s="69"/>
      <c r="FO3052" s="69"/>
      <c r="FP3052" s="69"/>
      <c r="FQ3052" s="69"/>
      <c r="FR3052" s="69"/>
      <c r="FS3052" s="69"/>
      <c r="FT3052" s="69"/>
      <c r="FU3052" s="69"/>
      <c r="FV3052" s="69"/>
      <c r="FW3052" s="69"/>
      <c r="FX3052" s="69"/>
      <c r="FY3052" s="69"/>
      <c r="FZ3052" s="69"/>
      <c r="GA3052" s="69"/>
      <c r="GB3052" s="69"/>
      <c r="GC3052" s="69"/>
      <c r="GD3052" s="69"/>
      <c r="GE3052" s="69"/>
      <c r="GF3052" s="69"/>
      <c r="GG3052" s="69"/>
      <c r="GH3052" s="69"/>
      <c r="GI3052" s="69"/>
      <c r="GJ3052" s="69"/>
      <c r="GK3052" s="69"/>
      <c r="GL3052" s="69"/>
      <c r="GM3052" s="69"/>
      <c r="GN3052" s="69"/>
      <c r="GO3052" s="69"/>
      <c r="GP3052" s="69"/>
      <c r="GQ3052" s="69"/>
      <c r="GR3052" s="69"/>
      <c r="GS3052" s="69"/>
      <c r="GT3052" s="69"/>
      <c r="GU3052" s="69"/>
      <c r="GV3052" s="69"/>
      <c r="GW3052" s="69"/>
      <c r="GX3052" s="69"/>
      <c r="GY3052" s="69"/>
      <c r="GZ3052" s="69"/>
      <c r="HA3052" s="69"/>
      <c r="HB3052" s="69"/>
      <c r="HC3052" s="69"/>
      <c r="HD3052" s="69"/>
      <c r="HE3052" s="69"/>
      <c r="HF3052" s="69"/>
      <c r="HG3052" s="69"/>
      <c r="HH3052" s="69"/>
      <c r="HI3052" s="69"/>
      <c r="HJ3052" s="69"/>
      <c r="HK3052" s="69"/>
      <c r="HL3052" s="69"/>
      <c r="HM3052" s="69"/>
      <c r="HN3052" s="69"/>
      <c r="HO3052" s="69"/>
      <c r="HP3052" s="69"/>
      <c r="HQ3052" s="69"/>
      <c r="HR3052" s="69"/>
      <c r="HS3052" s="69"/>
      <c r="HT3052" s="69"/>
      <c r="HU3052" s="69"/>
      <c r="HV3052" s="69"/>
      <c r="HW3052" s="69"/>
      <c r="HX3052" s="69"/>
      <c r="HY3052" s="69"/>
      <c r="HZ3052" s="69"/>
      <c r="IA3052" s="69"/>
      <c r="IB3052" s="69"/>
      <c r="IC3052" s="69"/>
      <c r="ID3052" s="69"/>
      <c r="IE3052" s="69"/>
      <c r="IF3052" s="69"/>
      <c r="IG3052" s="69"/>
      <c r="IH3052" s="69"/>
      <c r="II3052" s="69"/>
      <c r="IJ3052" s="69"/>
      <c r="IK3052" s="69"/>
      <c r="IL3052" s="69"/>
      <c r="IM3052" s="69"/>
      <c r="IN3052" s="69"/>
    </row>
    <row r="3053" spans="1:248" s="70" customFormat="1" ht="15.95" customHeight="1" x14ac:dyDescent="0.2">
      <c r="A3053" s="137" t="s">
        <v>2046</v>
      </c>
      <c r="B3053" s="196">
        <v>52721</v>
      </c>
      <c r="C3053" s="96" t="s">
        <v>2048</v>
      </c>
      <c r="D3053" s="318">
        <v>38000</v>
      </c>
      <c r="E3053" s="69"/>
      <c r="F3053" s="69"/>
      <c r="G3053" s="69"/>
      <c r="H3053" s="69"/>
      <c r="I3053" s="69"/>
      <c r="J3053" s="69"/>
      <c r="N3053" s="69"/>
      <c r="O3053" s="69"/>
      <c r="P3053" s="69"/>
      <c r="Q3053" s="69"/>
      <c r="R3053" s="69"/>
      <c r="S3053" s="69"/>
      <c r="T3053" s="69"/>
      <c r="U3053" s="69"/>
      <c r="V3053" s="69"/>
      <c r="W3053" s="69"/>
      <c r="X3053" s="69"/>
      <c r="Y3053" s="69"/>
      <c r="Z3053" s="69"/>
      <c r="AA3053" s="69"/>
      <c r="AB3053" s="69"/>
      <c r="AC3053" s="69"/>
      <c r="AD3053" s="69"/>
      <c r="AE3053" s="69"/>
      <c r="AF3053" s="69"/>
      <c r="AG3053" s="69"/>
      <c r="AH3053" s="69"/>
      <c r="AI3053" s="69"/>
      <c r="AJ3053" s="69"/>
      <c r="AK3053" s="69"/>
      <c r="AL3053" s="69"/>
      <c r="AM3053" s="69"/>
      <c r="AN3053" s="69"/>
      <c r="AO3053" s="69"/>
      <c r="AP3053" s="69"/>
      <c r="AQ3053" s="69"/>
      <c r="AR3053" s="69"/>
      <c r="AS3053" s="69"/>
      <c r="AT3053" s="69"/>
      <c r="AU3053" s="69"/>
      <c r="AV3053" s="69"/>
      <c r="AW3053" s="69"/>
      <c r="AX3053" s="69"/>
      <c r="AY3053" s="69"/>
      <c r="AZ3053" s="69"/>
      <c r="BA3053" s="69"/>
      <c r="BB3053" s="69"/>
      <c r="BC3053" s="69"/>
      <c r="BD3053" s="69"/>
      <c r="BE3053" s="69"/>
      <c r="BF3053" s="69"/>
      <c r="BG3053" s="69"/>
      <c r="BH3053" s="69"/>
      <c r="BI3053" s="69"/>
      <c r="BJ3053" s="69"/>
      <c r="BK3053" s="69"/>
      <c r="BL3053" s="69"/>
      <c r="BM3053" s="69"/>
      <c r="BN3053" s="69"/>
      <c r="BO3053" s="69"/>
      <c r="BP3053" s="69"/>
      <c r="BQ3053" s="69"/>
      <c r="BR3053" s="69"/>
      <c r="BS3053" s="69"/>
      <c r="BT3053" s="69"/>
      <c r="BU3053" s="69"/>
      <c r="BV3053" s="69"/>
      <c r="BW3053" s="69"/>
      <c r="BX3053" s="69"/>
      <c r="BY3053" s="69"/>
      <c r="BZ3053" s="69"/>
      <c r="CA3053" s="69"/>
      <c r="CB3053" s="69"/>
      <c r="CC3053" s="69"/>
      <c r="CD3053" s="69"/>
      <c r="CE3053" s="69"/>
      <c r="CF3053" s="69"/>
      <c r="CG3053" s="69"/>
      <c r="CH3053" s="69"/>
      <c r="CI3053" s="69"/>
      <c r="CJ3053" s="69"/>
      <c r="CK3053" s="69"/>
      <c r="CL3053" s="69"/>
      <c r="CM3053" s="69"/>
      <c r="CN3053" s="69"/>
      <c r="CO3053" s="69"/>
      <c r="CP3053" s="69"/>
      <c r="CQ3053" s="69"/>
      <c r="CR3053" s="69"/>
      <c r="CS3053" s="69"/>
      <c r="CT3053" s="69"/>
      <c r="CU3053" s="69"/>
      <c r="CV3053" s="69"/>
      <c r="CW3053" s="69"/>
      <c r="CX3053" s="69"/>
      <c r="CY3053" s="69"/>
      <c r="CZ3053" s="69"/>
      <c r="DA3053" s="69"/>
      <c r="DB3053" s="69"/>
      <c r="DC3053" s="69"/>
      <c r="DD3053" s="69"/>
      <c r="DE3053" s="69"/>
      <c r="DF3053" s="69"/>
      <c r="DG3053" s="69"/>
      <c r="DH3053" s="69"/>
      <c r="DI3053" s="69"/>
      <c r="DJ3053" s="69"/>
      <c r="DK3053" s="69"/>
      <c r="DL3053" s="69"/>
      <c r="DM3053" s="69"/>
      <c r="DN3053" s="69"/>
      <c r="DO3053" s="69"/>
      <c r="DP3053" s="69"/>
      <c r="DQ3053" s="69"/>
      <c r="DR3053" s="69"/>
      <c r="DS3053" s="69"/>
      <c r="DT3053" s="69"/>
      <c r="DU3053" s="69"/>
      <c r="DV3053" s="69"/>
      <c r="DW3053" s="69"/>
      <c r="DX3053" s="69"/>
      <c r="DY3053" s="69"/>
      <c r="DZ3053" s="69"/>
      <c r="EA3053" s="69"/>
      <c r="EB3053" s="69"/>
      <c r="EC3053" s="69"/>
      <c r="ED3053" s="69"/>
      <c r="EE3053" s="69"/>
      <c r="EF3053" s="69"/>
      <c r="EG3053" s="69"/>
      <c r="EH3053" s="69"/>
      <c r="EI3053" s="69"/>
      <c r="EJ3053" s="69"/>
      <c r="EK3053" s="69"/>
      <c r="EL3053" s="69"/>
      <c r="EM3053" s="69"/>
      <c r="EN3053" s="69"/>
      <c r="EO3053" s="69"/>
      <c r="EP3053" s="69"/>
      <c r="EQ3053" s="69"/>
      <c r="ER3053" s="69"/>
      <c r="ES3053" s="69"/>
      <c r="ET3053" s="69"/>
      <c r="EU3053" s="69"/>
      <c r="EV3053" s="69"/>
      <c r="EW3053" s="69"/>
      <c r="EX3053" s="69"/>
      <c r="EY3053" s="69"/>
      <c r="EZ3053" s="69"/>
      <c r="FA3053" s="69"/>
      <c r="FB3053" s="69"/>
      <c r="FC3053" s="69"/>
      <c r="FD3053" s="69"/>
      <c r="FE3053" s="69"/>
      <c r="FF3053" s="69"/>
      <c r="FG3053" s="69"/>
      <c r="FH3053" s="69"/>
      <c r="FI3053" s="69"/>
      <c r="FJ3053" s="69"/>
      <c r="FK3053" s="69"/>
      <c r="FL3053" s="69"/>
      <c r="FM3053" s="69"/>
      <c r="FN3053" s="69"/>
      <c r="FO3053" s="69"/>
      <c r="FP3053" s="69"/>
      <c r="FQ3053" s="69"/>
      <c r="FR3053" s="69"/>
      <c r="FS3053" s="69"/>
      <c r="FT3053" s="69"/>
      <c r="FU3053" s="69"/>
      <c r="FV3053" s="69"/>
      <c r="FW3053" s="69"/>
      <c r="FX3053" s="69"/>
      <c r="FY3053" s="69"/>
      <c r="FZ3053" s="69"/>
      <c r="GA3053" s="69"/>
      <c r="GB3053" s="69"/>
      <c r="GC3053" s="69"/>
      <c r="GD3053" s="69"/>
      <c r="GE3053" s="69"/>
      <c r="GF3053" s="69"/>
      <c r="GG3053" s="69"/>
      <c r="GH3053" s="69"/>
      <c r="GI3053" s="69"/>
      <c r="GJ3053" s="69"/>
      <c r="GK3053" s="69"/>
      <c r="GL3053" s="69"/>
      <c r="GM3053" s="69"/>
      <c r="GN3053" s="69"/>
      <c r="GO3053" s="69"/>
      <c r="GP3053" s="69"/>
      <c r="GQ3053" s="69"/>
      <c r="GR3053" s="69"/>
      <c r="GS3053" s="69"/>
      <c r="GT3053" s="69"/>
      <c r="GU3053" s="69"/>
      <c r="GV3053" s="69"/>
      <c r="GW3053" s="69"/>
      <c r="GX3053" s="69"/>
      <c r="GY3053" s="69"/>
      <c r="GZ3053" s="69"/>
      <c r="HA3053" s="69"/>
      <c r="HB3053" s="69"/>
      <c r="HC3053" s="69"/>
      <c r="HD3053" s="69"/>
      <c r="HE3053" s="69"/>
      <c r="HF3053" s="69"/>
      <c r="HG3053" s="69"/>
      <c r="HH3053" s="69"/>
      <c r="HI3053" s="69"/>
      <c r="HJ3053" s="69"/>
      <c r="HK3053" s="69"/>
      <c r="HL3053" s="69"/>
      <c r="HM3053" s="69"/>
      <c r="HN3053" s="69"/>
      <c r="HO3053" s="69"/>
      <c r="HP3053" s="69"/>
      <c r="HQ3053" s="69"/>
      <c r="HR3053" s="69"/>
      <c r="HS3053" s="69"/>
      <c r="HT3053" s="69"/>
      <c r="HU3053" s="69"/>
      <c r="HV3053" s="69"/>
      <c r="HW3053" s="69"/>
      <c r="HX3053" s="69"/>
      <c r="HY3053" s="69"/>
      <c r="HZ3053" s="69"/>
      <c r="IA3053" s="69"/>
      <c r="IB3053" s="69"/>
      <c r="IC3053" s="69"/>
      <c r="ID3053" s="69"/>
      <c r="IE3053" s="69"/>
      <c r="IF3053" s="69"/>
      <c r="IG3053" s="69"/>
      <c r="IH3053" s="69"/>
      <c r="II3053" s="69"/>
      <c r="IJ3053" s="69"/>
      <c r="IK3053" s="69"/>
      <c r="IL3053" s="69"/>
      <c r="IM3053" s="69"/>
      <c r="IN3053" s="69"/>
    </row>
    <row r="3054" spans="1:248" s="70" customFormat="1" ht="32.1" customHeight="1" x14ac:dyDescent="0.2">
      <c r="A3054" s="137" t="s">
        <v>2046</v>
      </c>
      <c r="B3054" s="196">
        <v>52722</v>
      </c>
      <c r="C3054" s="96" t="s">
        <v>2049</v>
      </c>
      <c r="D3054" s="318">
        <v>45000</v>
      </c>
      <c r="E3054" s="69"/>
      <c r="F3054" s="69"/>
      <c r="G3054" s="69"/>
      <c r="H3054" s="69"/>
      <c r="I3054" s="69"/>
      <c r="J3054" s="69"/>
      <c r="N3054" s="69"/>
      <c r="O3054" s="69"/>
      <c r="P3054" s="69"/>
      <c r="Q3054" s="69"/>
      <c r="R3054" s="69"/>
      <c r="S3054" s="69"/>
      <c r="T3054" s="69"/>
      <c r="U3054" s="69"/>
      <c r="V3054" s="69"/>
      <c r="W3054" s="69"/>
      <c r="X3054" s="69"/>
      <c r="Y3054" s="69"/>
      <c r="Z3054" s="69"/>
      <c r="AA3054" s="69"/>
      <c r="AB3054" s="69"/>
      <c r="AC3054" s="69"/>
      <c r="AD3054" s="69"/>
      <c r="AE3054" s="69"/>
      <c r="AF3054" s="69"/>
      <c r="AG3054" s="69"/>
      <c r="AH3054" s="69"/>
      <c r="AI3054" s="69"/>
      <c r="AJ3054" s="69"/>
      <c r="AK3054" s="69"/>
      <c r="AL3054" s="69"/>
      <c r="AM3054" s="69"/>
      <c r="AN3054" s="69"/>
      <c r="AO3054" s="69"/>
      <c r="AP3054" s="69"/>
      <c r="AQ3054" s="69"/>
      <c r="AR3054" s="69"/>
      <c r="AS3054" s="69"/>
      <c r="AT3054" s="69"/>
      <c r="AU3054" s="69"/>
      <c r="AV3054" s="69"/>
      <c r="AW3054" s="69"/>
      <c r="AX3054" s="69"/>
      <c r="AY3054" s="69"/>
      <c r="AZ3054" s="69"/>
      <c r="BA3054" s="69"/>
      <c r="BB3054" s="69"/>
      <c r="BC3054" s="69"/>
      <c r="BD3054" s="69"/>
      <c r="BE3054" s="69"/>
      <c r="BF3054" s="69"/>
      <c r="BG3054" s="69"/>
      <c r="BH3054" s="69"/>
      <c r="BI3054" s="69"/>
      <c r="BJ3054" s="69"/>
      <c r="BK3054" s="69"/>
      <c r="BL3054" s="69"/>
      <c r="BM3054" s="69"/>
      <c r="BN3054" s="69"/>
      <c r="BO3054" s="69"/>
      <c r="BP3054" s="69"/>
      <c r="BQ3054" s="69"/>
      <c r="BR3054" s="69"/>
      <c r="BS3054" s="69"/>
      <c r="BT3054" s="69"/>
      <c r="BU3054" s="69"/>
      <c r="BV3054" s="69"/>
      <c r="BW3054" s="69"/>
      <c r="BX3054" s="69"/>
      <c r="BY3054" s="69"/>
      <c r="BZ3054" s="69"/>
      <c r="CA3054" s="69"/>
      <c r="CB3054" s="69"/>
      <c r="CC3054" s="69"/>
      <c r="CD3054" s="69"/>
      <c r="CE3054" s="69"/>
      <c r="CF3054" s="69"/>
      <c r="CG3054" s="69"/>
      <c r="CH3054" s="69"/>
      <c r="CI3054" s="69"/>
      <c r="CJ3054" s="69"/>
      <c r="CK3054" s="69"/>
      <c r="CL3054" s="69"/>
      <c r="CM3054" s="69"/>
      <c r="CN3054" s="69"/>
      <c r="CO3054" s="69"/>
      <c r="CP3054" s="69"/>
      <c r="CQ3054" s="69"/>
      <c r="CR3054" s="69"/>
      <c r="CS3054" s="69"/>
      <c r="CT3054" s="69"/>
      <c r="CU3054" s="69"/>
      <c r="CV3054" s="69"/>
      <c r="CW3054" s="69"/>
      <c r="CX3054" s="69"/>
      <c r="CY3054" s="69"/>
      <c r="CZ3054" s="69"/>
      <c r="DA3054" s="69"/>
      <c r="DB3054" s="69"/>
      <c r="DC3054" s="69"/>
      <c r="DD3054" s="69"/>
      <c r="DE3054" s="69"/>
      <c r="DF3054" s="69"/>
      <c r="DG3054" s="69"/>
      <c r="DH3054" s="69"/>
      <c r="DI3054" s="69"/>
      <c r="DJ3054" s="69"/>
      <c r="DK3054" s="69"/>
      <c r="DL3054" s="69"/>
      <c r="DM3054" s="69"/>
      <c r="DN3054" s="69"/>
      <c r="DO3054" s="69"/>
      <c r="DP3054" s="69"/>
      <c r="DQ3054" s="69"/>
      <c r="DR3054" s="69"/>
      <c r="DS3054" s="69"/>
      <c r="DT3054" s="69"/>
      <c r="DU3054" s="69"/>
      <c r="DV3054" s="69"/>
      <c r="DW3054" s="69"/>
      <c r="DX3054" s="69"/>
      <c r="DY3054" s="69"/>
      <c r="DZ3054" s="69"/>
      <c r="EA3054" s="69"/>
      <c r="EB3054" s="69"/>
      <c r="EC3054" s="69"/>
      <c r="ED3054" s="69"/>
      <c r="EE3054" s="69"/>
      <c r="EF3054" s="69"/>
      <c r="EG3054" s="69"/>
      <c r="EH3054" s="69"/>
      <c r="EI3054" s="69"/>
      <c r="EJ3054" s="69"/>
      <c r="EK3054" s="69"/>
      <c r="EL3054" s="69"/>
      <c r="EM3054" s="69"/>
      <c r="EN3054" s="69"/>
      <c r="EO3054" s="69"/>
      <c r="EP3054" s="69"/>
      <c r="EQ3054" s="69"/>
      <c r="ER3054" s="69"/>
      <c r="ES3054" s="69"/>
      <c r="ET3054" s="69"/>
      <c r="EU3054" s="69"/>
      <c r="EV3054" s="69"/>
      <c r="EW3054" s="69"/>
      <c r="EX3054" s="69"/>
      <c r="EY3054" s="69"/>
      <c r="EZ3054" s="69"/>
      <c r="FA3054" s="69"/>
      <c r="FB3054" s="69"/>
      <c r="FC3054" s="69"/>
      <c r="FD3054" s="69"/>
      <c r="FE3054" s="69"/>
      <c r="FF3054" s="69"/>
      <c r="FG3054" s="69"/>
      <c r="FH3054" s="69"/>
      <c r="FI3054" s="69"/>
      <c r="FJ3054" s="69"/>
      <c r="FK3054" s="69"/>
      <c r="FL3054" s="69"/>
      <c r="FM3054" s="69"/>
      <c r="FN3054" s="69"/>
      <c r="FO3054" s="69"/>
      <c r="FP3054" s="69"/>
      <c r="FQ3054" s="69"/>
      <c r="FR3054" s="69"/>
      <c r="FS3054" s="69"/>
      <c r="FT3054" s="69"/>
      <c r="FU3054" s="69"/>
      <c r="FV3054" s="69"/>
      <c r="FW3054" s="69"/>
      <c r="FX3054" s="69"/>
      <c r="FY3054" s="69"/>
      <c r="FZ3054" s="69"/>
      <c r="GA3054" s="69"/>
      <c r="GB3054" s="69"/>
      <c r="GC3054" s="69"/>
      <c r="GD3054" s="69"/>
      <c r="GE3054" s="69"/>
      <c r="GF3054" s="69"/>
      <c r="GG3054" s="69"/>
      <c r="GH3054" s="69"/>
      <c r="GI3054" s="69"/>
      <c r="GJ3054" s="69"/>
      <c r="GK3054" s="69"/>
      <c r="GL3054" s="69"/>
      <c r="GM3054" s="69"/>
      <c r="GN3054" s="69"/>
      <c r="GO3054" s="69"/>
      <c r="GP3054" s="69"/>
      <c r="GQ3054" s="69"/>
      <c r="GR3054" s="69"/>
      <c r="GS3054" s="69"/>
      <c r="GT3054" s="69"/>
      <c r="GU3054" s="69"/>
      <c r="GV3054" s="69"/>
      <c r="GW3054" s="69"/>
      <c r="GX3054" s="69"/>
      <c r="GY3054" s="69"/>
      <c r="GZ3054" s="69"/>
      <c r="HA3054" s="69"/>
      <c r="HB3054" s="69"/>
      <c r="HC3054" s="69"/>
      <c r="HD3054" s="69"/>
      <c r="HE3054" s="69"/>
      <c r="HF3054" s="69"/>
      <c r="HG3054" s="69"/>
      <c r="HH3054" s="69"/>
      <c r="HI3054" s="69"/>
      <c r="HJ3054" s="69"/>
      <c r="HK3054" s="69"/>
      <c r="HL3054" s="69"/>
      <c r="HM3054" s="69"/>
      <c r="HN3054" s="69"/>
      <c r="HO3054" s="69"/>
      <c r="HP3054" s="69"/>
      <c r="HQ3054" s="69"/>
      <c r="HR3054" s="69"/>
      <c r="HS3054" s="69"/>
      <c r="HT3054" s="69"/>
      <c r="HU3054" s="69"/>
      <c r="HV3054" s="69"/>
      <c r="HW3054" s="69"/>
      <c r="HX3054" s="69"/>
      <c r="HY3054" s="69"/>
      <c r="HZ3054" s="69"/>
      <c r="IA3054" s="69"/>
      <c r="IB3054" s="69"/>
      <c r="IC3054" s="69"/>
      <c r="ID3054" s="69"/>
      <c r="IE3054" s="69"/>
      <c r="IF3054" s="69"/>
      <c r="IG3054" s="69"/>
      <c r="IH3054" s="69"/>
      <c r="II3054" s="69"/>
      <c r="IJ3054" s="69"/>
      <c r="IK3054" s="69"/>
      <c r="IL3054" s="69"/>
      <c r="IM3054" s="69"/>
      <c r="IN3054" s="69"/>
    </row>
    <row r="3055" spans="1:248" s="70" customFormat="1" ht="15.95" customHeight="1" x14ac:dyDescent="0.2">
      <c r="A3055" s="137" t="s">
        <v>2050</v>
      </c>
      <c r="B3055" s="196">
        <v>52723</v>
      </c>
      <c r="C3055" s="130" t="s">
        <v>1454</v>
      </c>
      <c r="D3055" s="318">
        <v>25000</v>
      </c>
      <c r="E3055" s="69"/>
      <c r="F3055" s="69"/>
      <c r="G3055" s="69"/>
      <c r="H3055" s="69"/>
      <c r="I3055" s="69"/>
      <c r="J3055" s="69"/>
      <c r="N3055" s="69"/>
      <c r="O3055" s="69"/>
      <c r="P3055" s="69"/>
      <c r="Q3055" s="69"/>
      <c r="R3055" s="69"/>
      <c r="S3055" s="69"/>
      <c r="T3055" s="69"/>
      <c r="U3055" s="69"/>
      <c r="V3055" s="69"/>
      <c r="W3055" s="69"/>
      <c r="X3055" s="69"/>
      <c r="Y3055" s="69"/>
      <c r="Z3055" s="69"/>
      <c r="AA3055" s="69"/>
      <c r="AB3055" s="69"/>
      <c r="AC3055" s="69"/>
      <c r="AD3055" s="69"/>
      <c r="AE3055" s="69"/>
      <c r="AF3055" s="69"/>
      <c r="AG3055" s="69"/>
      <c r="AH3055" s="69"/>
      <c r="AI3055" s="69"/>
      <c r="AJ3055" s="69"/>
      <c r="AK3055" s="69"/>
      <c r="AL3055" s="69"/>
      <c r="AM3055" s="69"/>
      <c r="AN3055" s="69"/>
      <c r="AO3055" s="69"/>
      <c r="AP3055" s="69"/>
      <c r="AQ3055" s="69"/>
      <c r="AR3055" s="69"/>
      <c r="AS3055" s="69"/>
      <c r="AT3055" s="69"/>
      <c r="AU3055" s="69"/>
      <c r="AV3055" s="69"/>
      <c r="AW3055" s="69"/>
      <c r="AX3055" s="69"/>
      <c r="AY3055" s="69"/>
      <c r="AZ3055" s="69"/>
      <c r="BA3055" s="69"/>
      <c r="BB3055" s="69"/>
      <c r="BC3055" s="69"/>
      <c r="BD3055" s="69"/>
      <c r="BE3055" s="69"/>
      <c r="BF3055" s="69"/>
      <c r="BG3055" s="69"/>
      <c r="BH3055" s="69"/>
      <c r="BI3055" s="69"/>
      <c r="BJ3055" s="69"/>
      <c r="BK3055" s="69"/>
      <c r="BL3055" s="69"/>
      <c r="BM3055" s="69"/>
      <c r="BN3055" s="69"/>
      <c r="BO3055" s="69"/>
      <c r="BP3055" s="69"/>
      <c r="BQ3055" s="69"/>
      <c r="BR3055" s="69"/>
      <c r="BS3055" s="69"/>
      <c r="BT3055" s="69"/>
      <c r="BU3055" s="69"/>
      <c r="BV3055" s="69"/>
      <c r="BW3055" s="69"/>
      <c r="BX3055" s="69"/>
      <c r="BY3055" s="69"/>
      <c r="BZ3055" s="69"/>
      <c r="CA3055" s="69"/>
      <c r="CB3055" s="69"/>
      <c r="CC3055" s="69"/>
      <c r="CD3055" s="69"/>
      <c r="CE3055" s="69"/>
      <c r="CF3055" s="69"/>
      <c r="CG3055" s="69"/>
      <c r="CH3055" s="69"/>
      <c r="CI3055" s="69"/>
      <c r="CJ3055" s="69"/>
      <c r="CK3055" s="69"/>
      <c r="CL3055" s="69"/>
      <c r="CM3055" s="69"/>
      <c r="CN3055" s="69"/>
      <c r="CO3055" s="69"/>
      <c r="CP3055" s="69"/>
      <c r="CQ3055" s="69"/>
      <c r="CR3055" s="69"/>
      <c r="CS3055" s="69"/>
      <c r="CT3055" s="69"/>
      <c r="CU3055" s="69"/>
      <c r="CV3055" s="69"/>
      <c r="CW3055" s="69"/>
      <c r="CX3055" s="69"/>
      <c r="CY3055" s="69"/>
      <c r="CZ3055" s="69"/>
      <c r="DA3055" s="69"/>
      <c r="DB3055" s="69"/>
      <c r="DC3055" s="69"/>
      <c r="DD3055" s="69"/>
      <c r="DE3055" s="69"/>
      <c r="DF3055" s="69"/>
      <c r="DG3055" s="69"/>
      <c r="DH3055" s="69"/>
      <c r="DI3055" s="69"/>
      <c r="DJ3055" s="69"/>
      <c r="DK3055" s="69"/>
      <c r="DL3055" s="69"/>
      <c r="DM3055" s="69"/>
      <c r="DN3055" s="69"/>
      <c r="DO3055" s="69"/>
      <c r="DP3055" s="69"/>
      <c r="DQ3055" s="69"/>
      <c r="DR3055" s="69"/>
      <c r="DS3055" s="69"/>
      <c r="DT3055" s="69"/>
      <c r="DU3055" s="69"/>
      <c r="DV3055" s="69"/>
      <c r="DW3055" s="69"/>
      <c r="DX3055" s="69"/>
      <c r="DY3055" s="69"/>
      <c r="DZ3055" s="69"/>
      <c r="EA3055" s="69"/>
      <c r="EB3055" s="69"/>
      <c r="EC3055" s="69"/>
      <c r="ED3055" s="69"/>
      <c r="EE3055" s="69"/>
      <c r="EF3055" s="69"/>
      <c r="EG3055" s="69"/>
      <c r="EH3055" s="69"/>
      <c r="EI3055" s="69"/>
      <c r="EJ3055" s="69"/>
      <c r="EK3055" s="69"/>
      <c r="EL3055" s="69"/>
      <c r="EM3055" s="69"/>
      <c r="EN3055" s="69"/>
      <c r="EO3055" s="69"/>
      <c r="EP3055" s="69"/>
      <c r="EQ3055" s="69"/>
      <c r="ER3055" s="69"/>
      <c r="ES3055" s="69"/>
      <c r="ET3055" s="69"/>
      <c r="EU3055" s="69"/>
      <c r="EV3055" s="69"/>
      <c r="EW3055" s="69"/>
      <c r="EX3055" s="69"/>
      <c r="EY3055" s="69"/>
      <c r="EZ3055" s="69"/>
      <c r="FA3055" s="69"/>
      <c r="FB3055" s="69"/>
      <c r="FC3055" s="69"/>
      <c r="FD3055" s="69"/>
      <c r="FE3055" s="69"/>
      <c r="FF3055" s="69"/>
      <c r="FG3055" s="69"/>
      <c r="FH3055" s="69"/>
      <c r="FI3055" s="69"/>
      <c r="FJ3055" s="69"/>
      <c r="FK3055" s="69"/>
      <c r="FL3055" s="69"/>
      <c r="FM3055" s="69"/>
      <c r="FN3055" s="69"/>
      <c r="FO3055" s="69"/>
      <c r="FP3055" s="69"/>
      <c r="FQ3055" s="69"/>
      <c r="FR3055" s="69"/>
      <c r="FS3055" s="69"/>
      <c r="FT3055" s="69"/>
      <c r="FU3055" s="69"/>
      <c r="FV3055" s="69"/>
      <c r="FW3055" s="69"/>
      <c r="FX3055" s="69"/>
      <c r="FY3055" s="69"/>
      <c r="FZ3055" s="69"/>
      <c r="GA3055" s="69"/>
      <c r="GB3055" s="69"/>
      <c r="GC3055" s="69"/>
      <c r="GD3055" s="69"/>
      <c r="GE3055" s="69"/>
      <c r="GF3055" s="69"/>
      <c r="GG3055" s="69"/>
      <c r="GH3055" s="69"/>
      <c r="GI3055" s="69"/>
      <c r="GJ3055" s="69"/>
      <c r="GK3055" s="69"/>
      <c r="GL3055" s="69"/>
      <c r="GM3055" s="69"/>
      <c r="GN3055" s="69"/>
      <c r="GO3055" s="69"/>
      <c r="GP3055" s="69"/>
      <c r="GQ3055" s="69"/>
      <c r="GR3055" s="69"/>
      <c r="GS3055" s="69"/>
      <c r="GT3055" s="69"/>
      <c r="GU3055" s="69"/>
      <c r="GV3055" s="69"/>
      <c r="GW3055" s="69"/>
      <c r="GX3055" s="69"/>
      <c r="GY3055" s="69"/>
      <c r="GZ3055" s="69"/>
      <c r="HA3055" s="69"/>
      <c r="HB3055" s="69"/>
      <c r="HC3055" s="69"/>
      <c r="HD3055" s="69"/>
      <c r="HE3055" s="69"/>
      <c r="HF3055" s="69"/>
      <c r="HG3055" s="69"/>
      <c r="HH3055" s="69"/>
      <c r="HI3055" s="69"/>
      <c r="HJ3055" s="69"/>
      <c r="HK3055" s="69"/>
      <c r="HL3055" s="69"/>
      <c r="HM3055" s="69"/>
      <c r="HN3055" s="69"/>
      <c r="HO3055" s="69"/>
      <c r="HP3055" s="69"/>
      <c r="HQ3055" s="69"/>
      <c r="HR3055" s="69"/>
      <c r="HS3055" s="69"/>
      <c r="HT3055" s="69"/>
      <c r="HU3055" s="69"/>
      <c r="HV3055" s="69"/>
      <c r="HW3055" s="69"/>
      <c r="HX3055" s="69"/>
      <c r="HY3055" s="69"/>
      <c r="HZ3055" s="69"/>
      <c r="IA3055" s="69"/>
      <c r="IB3055" s="69"/>
      <c r="IC3055" s="69"/>
      <c r="ID3055" s="69"/>
      <c r="IE3055" s="69"/>
      <c r="IF3055" s="69"/>
      <c r="IG3055" s="69"/>
      <c r="IH3055" s="69"/>
      <c r="II3055" s="69"/>
      <c r="IJ3055" s="69"/>
      <c r="IK3055" s="69"/>
      <c r="IL3055" s="69"/>
      <c r="IM3055" s="69"/>
      <c r="IN3055" s="69"/>
    </row>
    <row r="3056" spans="1:248" s="70" customFormat="1" ht="15" customHeight="1" x14ac:dyDescent="0.2">
      <c r="A3056" s="137" t="s">
        <v>2051</v>
      </c>
      <c r="B3056" s="196">
        <v>52724</v>
      </c>
      <c r="C3056" s="96" t="s">
        <v>2052</v>
      </c>
      <c r="D3056" s="318">
        <v>40000</v>
      </c>
      <c r="E3056" s="69"/>
      <c r="F3056" s="69"/>
      <c r="G3056" s="69"/>
      <c r="H3056" s="69"/>
      <c r="I3056" s="69"/>
      <c r="J3056" s="69"/>
      <c r="N3056" s="69"/>
      <c r="O3056" s="69"/>
      <c r="P3056" s="69"/>
      <c r="Q3056" s="69"/>
      <c r="R3056" s="69"/>
      <c r="S3056" s="69"/>
      <c r="T3056" s="69"/>
      <c r="U3056" s="69"/>
      <c r="V3056" s="69"/>
      <c r="W3056" s="69"/>
      <c r="X3056" s="69"/>
      <c r="Y3056" s="69"/>
      <c r="Z3056" s="69"/>
      <c r="AA3056" s="69"/>
      <c r="AB3056" s="69"/>
      <c r="AC3056" s="69"/>
      <c r="AD3056" s="69"/>
      <c r="AE3056" s="69"/>
      <c r="AF3056" s="69"/>
      <c r="AG3056" s="69"/>
      <c r="AH3056" s="69"/>
      <c r="AI3056" s="69"/>
      <c r="AJ3056" s="69"/>
      <c r="AK3056" s="69"/>
      <c r="AL3056" s="69"/>
      <c r="AM3056" s="69"/>
      <c r="AN3056" s="69"/>
      <c r="AO3056" s="69"/>
      <c r="AP3056" s="69"/>
      <c r="AQ3056" s="69"/>
      <c r="AR3056" s="69"/>
      <c r="AS3056" s="69"/>
      <c r="AT3056" s="69"/>
      <c r="AU3056" s="69"/>
      <c r="AV3056" s="69"/>
      <c r="AW3056" s="69"/>
      <c r="AX3056" s="69"/>
      <c r="AY3056" s="69"/>
      <c r="AZ3056" s="69"/>
      <c r="BA3056" s="69"/>
      <c r="BB3056" s="69"/>
      <c r="BC3056" s="69"/>
      <c r="BD3056" s="69"/>
      <c r="BE3056" s="69"/>
      <c r="BF3056" s="69"/>
      <c r="BG3056" s="69"/>
      <c r="BH3056" s="69"/>
      <c r="BI3056" s="69"/>
      <c r="BJ3056" s="69"/>
      <c r="BK3056" s="69"/>
      <c r="BL3056" s="69"/>
      <c r="BM3056" s="69"/>
      <c r="BN3056" s="69"/>
      <c r="BO3056" s="69"/>
      <c r="BP3056" s="69"/>
      <c r="BQ3056" s="69"/>
      <c r="BR3056" s="69"/>
      <c r="BS3056" s="69"/>
      <c r="BT3056" s="69"/>
      <c r="BU3056" s="69"/>
      <c r="BV3056" s="69"/>
      <c r="BW3056" s="69"/>
      <c r="BX3056" s="69"/>
      <c r="BY3056" s="69"/>
      <c r="BZ3056" s="69"/>
      <c r="CA3056" s="69"/>
      <c r="CB3056" s="69"/>
      <c r="CC3056" s="69"/>
      <c r="CD3056" s="69"/>
      <c r="CE3056" s="69"/>
      <c r="CF3056" s="69"/>
      <c r="CG3056" s="69"/>
      <c r="CH3056" s="69"/>
      <c r="CI3056" s="69"/>
      <c r="CJ3056" s="69"/>
      <c r="CK3056" s="69"/>
      <c r="CL3056" s="69"/>
      <c r="CM3056" s="69"/>
      <c r="CN3056" s="69"/>
      <c r="CO3056" s="69"/>
      <c r="CP3056" s="69"/>
      <c r="CQ3056" s="69"/>
      <c r="CR3056" s="69"/>
      <c r="CS3056" s="69"/>
      <c r="CT3056" s="69"/>
      <c r="CU3056" s="69"/>
      <c r="CV3056" s="69"/>
      <c r="CW3056" s="69"/>
      <c r="CX3056" s="69"/>
      <c r="CY3056" s="69"/>
      <c r="CZ3056" s="69"/>
      <c r="DA3056" s="69"/>
      <c r="DB3056" s="69"/>
      <c r="DC3056" s="69"/>
      <c r="DD3056" s="69"/>
      <c r="DE3056" s="69"/>
      <c r="DF3056" s="69"/>
      <c r="DG3056" s="69"/>
      <c r="DH3056" s="69"/>
      <c r="DI3056" s="69"/>
      <c r="DJ3056" s="69"/>
      <c r="DK3056" s="69"/>
      <c r="DL3056" s="69"/>
      <c r="DM3056" s="69"/>
      <c r="DN3056" s="69"/>
      <c r="DO3056" s="69"/>
      <c r="DP3056" s="69"/>
      <c r="DQ3056" s="69"/>
      <c r="DR3056" s="69"/>
      <c r="DS3056" s="69"/>
      <c r="DT3056" s="69"/>
      <c r="DU3056" s="69"/>
      <c r="DV3056" s="69"/>
      <c r="DW3056" s="69"/>
      <c r="DX3056" s="69"/>
      <c r="DY3056" s="69"/>
      <c r="DZ3056" s="69"/>
      <c r="EA3056" s="69"/>
      <c r="EB3056" s="69"/>
      <c r="EC3056" s="69"/>
      <c r="ED3056" s="69"/>
      <c r="EE3056" s="69"/>
      <c r="EF3056" s="69"/>
      <c r="EG3056" s="69"/>
      <c r="EH3056" s="69"/>
      <c r="EI3056" s="69"/>
      <c r="EJ3056" s="69"/>
      <c r="EK3056" s="69"/>
      <c r="EL3056" s="69"/>
      <c r="EM3056" s="69"/>
      <c r="EN3056" s="69"/>
      <c r="EO3056" s="69"/>
      <c r="EP3056" s="69"/>
      <c r="EQ3056" s="69"/>
      <c r="ER3056" s="69"/>
      <c r="ES3056" s="69"/>
      <c r="ET3056" s="69"/>
      <c r="EU3056" s="69"/>
      <c r="EV3056" s="69"/>
      <c r="EW3056" s="69"/>
      <c r="EX3056" s="69"/>
      <c r="EY3056" s="69"/>
      <c r="EZ3056" s="69"/>
      <c r="FA3056" s="69"/>
      <c r="FB3056" s="69"/>
      <c r="FC3056" s="69"/>
      <c r="FD3056" s="69"/>
      <c r="FE3056" s="69"/>
      <c r="FF3056" s="69"/>
      <c r="FG3056" s="69"/>
      <c r="FH3056" s="69"/>
      <c r="FI3056" s="69"/>
      <c r="FJ3056" s="69"/>
      <c r="FK3056" s="69"/>
      <c r="FL3056" s="69"/>
      <c r="FM3056" s="69"/>
      <c r="FN3056" s="69"/>
      <c r="FO3056" s="69"/>
      <c r="FP3056" s="69"/>
      <c r="FQ3056" s="69"/>
      <c r="FR3056" s="69"/>
      <c r="FS3056" s="69"/>
      <c r="FT3056" s="69"/>
      <c r="FU3056" s="69"/>
      <c r="FV3056" s="69"/>
      <c r="FW3056" s="69"/>
      <c r="FX3056" s="69"/>
      <c r="FY3056" s="69"/>
      <c r="FZ3056" s="69"/>
      <c r="GA3056" s="69"/>
      <c r="GB3056" s="69"/>
      <c r="GC3056" s="69"/>
      <c r="GD3056" s="69"/>
      <c r="GE3056" s="69"/>
      <c r="GF3056" s="69"/>
      <c r="GG3056" s="69"/>
      <c r="GH3056" s="69"/>
      <c r="GI3056" s="69"/>
      <c r="GJ3056" s="69"/>
      <c r="GK3056" s="69"/>
      <c r="GL3056" s="69"/>
      <c r="GM3056" s="69"/>
      <c r="GN3056" s="69"/>
      <c r="GO3056" s="69"/>
      <c r="GP3056" s="69"/>
      <c r="GQ3056" s="69"/>
      <c r="GR3056" s="69"/>
      <c r="GS3056" s="69"/>
      <c r="GT3056" s="69"/>
      <c r="GU3056" s="69"/>
      <c r="GV3056" s="69"/>
      <c r="GW3056" s="69"/>
      <c r="GX3056" s="69"/>
      <c r="GY3056" s="69"/>
      <c r="GZ3056" s="69"/>
      <c r="HA3056" s="69"/>
      <c r="HB3056" s="69"/>
      <c r="HC3056" s="69"/>
      <c r="HD3056" s="69"/>
      <c r="HE3056" s="69"/>
      <c r="HF3056" s="69"/>
      <c r="HG3056" s="69"/>
      <c r="HH3056" s="69"/>
      <c r="HI3056" s="69"/>
      <c r="HJ3056" s="69"/>
      <c r="HK3056" s="69"/>
      <c r="HL3056" s="69"/>
      <c r="HM3056" s="69"/>
      <c r="HN3056" s="69"/>
      <c r="HO3056" s="69"/>
      <c r="HP3056" s="69"/>
      <c r="HQ3056" s="69"/>
      <c r="HR3056" s="69"/>
      <c r="HS3056" s="69"/>
      <c r="HT3056" s="69"/>
      <c r="HU3056" s="69"/>
      <c r="HV3056" s="69"/>
      <c r="HW3056" s="69"/>
      <c r="HX3056" s="69"/>
      <c r="HY3056" s="69"/>
      <c r="HZ3056" s="69"/>
      <c r="IA3056" s="69"/>
      <c r="IB3056" s="69"/>
      <c r="IC3056" s="69"/>
      <c r="ID3056" s="69"/>
      <c r="IE3056" s="69"/>
      <c r="IF3056" s="69"/>
      <c r="IG3056" s="69"/>
      <c r="IH3056" s="69"/>
      <c r="II3056" s="69"/>
      <c r="IJ3056" s="69"/>
      <c r="IK3056" s="69"/>
      <c r="IL3056" s="69"/>
      <c r="IM3056" s="69"/>
      <c r="IN3056" s="69"/>
    </row>
    <row r="3057" spans="1:248" s="70" customFormat="1" ht="15" customHeight="1" x14ac:dyDescent="0.2">
      <c r="A3057" s="137" t="s">
        <v>2051</v>
      </c>
      <c r="B3057" s="196">
        <v>52718</v>
      </c>
      <c r="C3057" s="96" t="s">
        <v>2053</v>
      </c>
      <c r="D3057" s="318">
        <v>36000</v>
      </c>
      <c r="E3057" s="69"/>
      <c r="F3057" s="69"/>
      <c r="G3057" s="69"/>
      <c r="H3057" s="69"/>
      <c r="I3057" s="69"/>
      <c r="J3057" s="69"/>
      <c r="N3057" s="69"/>
      <c r="O3057" s="69"/>
      <c r="P3057" s="69"/>
      <c r="Q3057" s="69"/>
      <c r="R3057" s="69"/>
      <c r="S3057" s="69"/>
      <c r="T3057" s="69"/>
      <c r="U3057" s="69"/>
      <c r="V3057" s="69"/>
      <c r="W3057" s="69"/>
      <c r="X3057" s="69"/>
      <c r="Y3057" s="69"/>
      <c r="Z3057" s="69"/>
      <c r="AA3057" s="69"/>
      <c r="AB3057" s="69"/>
      <c r="AC3057" s="69"/>
      <c r="AD3057" s="69"/>
      <c r="AE3057" s="69"/>
      <c r="AF3057" s="69"/>
      <c r="AG3057" s="69"/>
      <c r="AH3057" s="69"/>
      <c r="AI3057" s="69"/>
      <c r="AJ3057" s="69"/>
      <c r="AK3057" s="69"/>
      <c r="AL3057" s="69"/>
      <c r="AM3057" s="69"/>
      <c r="AN3057" s="69"/>
      <c r="AO3057" s="69"/>
      <c r="AP3057" s="69"/>
      <c r="AQ3057" s="69"/>
      <c r="AR3057" s="69"/>
      <c r="AS3057" s="69"/>
      <c r="AT3057" s="69"/>
      <c r="AU3057" s="69"/>
      <c r="AV3057" s="69"/>
      <c r="AW3057" s="69"/>
      <c r="AX3057" s="69"/>
      <c r="AY3057" s="69"/>
      <c r="AZ3057" s="69"/>
      <c r="BA3057" s="69"/>
      <c r="BB3057" s="69"/>
      <c r="BC3057" s="69"/>
      <c r="BD3057" s="69"/>
      <c r="BE3057" s="69"/>
      <c r="BF3057" s="69"/>
      <c r="BG3057" s="69"/>
      <c r="BH3057" s="69"/>
      <c r="BI3057" s="69"/>
      <c r="BJ3057" s="69"/>
      <c r="BK3057" s="69"/>
      <c r="BL3057" s="69"/>
      <c r="BM3057" s="69"/>
      <c r="BN3057" s="69"/>
      <c r="BO3057" s="69"/>
      <c r="BP3057" s="69"/>
      <c r="BQ3057" s="69"/>
      <c r="BR3057" s="69"/>
      <c r="BS3057" s="69"/>
      <c r="BT3057" s="69"/>
      <c r="BU3057" s="69"/>
      <c r="BV3057" s="69"/>
      <c r="BW3057" s="69"/>
      <c r="BX3057" s="69"/>
      <c r="BY3057" s="69"/>
      <c r="BZ3057" s="69"/>
      <c r="CA3057" s="69"/>
      <c r="CB3057" s="69"/>
      <c r="CC3057" s="69"/>
      <c r="CD3057" s="69"/>
      <c r="CE3057" s="69"/>
      <c r="CF3057" s="69"/>
      <c r="CG3057" s="69"/>
      <c r="CH3057" s="69"/>
      <c r="CI3057" s="69"/>
      <c r="CJ3057" s="69"/>
      <c r="CK3057" s="69"/>
      <c r="CL3057" s="69"/>
      <c r="CM3057" s="69"/>
      <c r="CN3057" s="69"/>
      <c r="CO3057" s="69"/>
      <c r="CP3057" s="69"/>
      <c r="CQ3057" s="69"/>
      <c r="CR3057" s="69"/>
      <c r="CS3057" s="69"/>
      <c r="CT3057" s="69"/>
      <c r="CU3057" s="69"/>
      <c r="CV3057" s="69"/>
      <c r="CW3057" s="69"/>
      <c r="CX3057" s="69"/>
      <c r="CY3057" s="69"/>
      <c r="CZ3057" s="69"/>
      <c r="DA3057" s="69"/>
      <c r="DB3057" s="69"/>
      <c r="DC3057" s="69"/>
      <c r="DD3057" s="69"/>
      <c r="DE3057" s="69"/>
      <c r="DF3057" s="69"/>
      <c r="DG3057" s="69"/>
      <c r="DH3057" s="69"/>
      <c r="DI3057" s="69"/>
      <c r="DJ3057" s="69"/>
      <c r="DK3057" s="69"/>
      <c r="DL3057" s="69"/>
      <c r="DM3057" s="69"/>
      <c r="DN3057" s="69"/>
      <c r="DO3057" s="69"/>
      <c r="DP3057" s="69"/>
      <c r="DQ3057" s="69"/>
      <c r="DR3057" s="69"/>
      <c r="DS3057" s="69"/>
      <c r="DT3057" s="69"/>
      <c r="DU3057" s="69"/>
      <c r="DV3057" s="69"/>
      <c r="DW3057" s="69"/>
      <c r="DX3057" s="69"/>
      <c r="DY3057" s="69"/>
      <c r="DZ3057" s="69"/>
      <c r="EA3057" s="69"/>
      <c r="EB3057" s="69"/>
      <c r="EC3057" s="69"/>
      <c r="ED3057" s="69"/>
      <c r="EE3057" s="69"/>
      <c r="EF3057" s="69"/>
      <c r="EG3057" s="69"/>
      <c r="EH3057" s="69"/>
      <c r="EI3057" s="69"/>
      <c r="EJ3057" s="69"/>
      <c r="EK3057" s="69"/>
      <c r="EL3057" s="69"/>
      <c r="EM3057" s="69"/>
      <c r="EN3057" s="69"/>
      <c r="EO3057" s="69"/>
      <c r="EP3057" s="69"/>
      <c r="EQ3057" s="69"/>
      <c r="ER3057" s="69"/>
      <c r="ES3057" s="69"/>
      <c r="ET3057" s="69"/>
      <c r="EU3057" s="69"/>
      <c r="EV3057" s="69"/>
      <c r="EW3057" s="69"/>
      <c r="EX3057" s="69"/>
      <c r="EY3057" s="69"/>
      <c r="EZ3057" s="69"/>
      <c r="FA3057" s="69"/>
      <c r="FB3057" s="69"/>
      <c r="FC3057" s="69"/>
      <c r="FD3057" s="69"/>
      <c r="FE3057" s="69"/>
      <c r="FF3057" s="69"/>
      <c r="FG3057" s="69"/>
      <c r="FH3057" s="69"/>
      <c r="FI3057" s="69"/>
      <c r="FJ3057" s="69"/>
      <c r="FK3057" s="69"/>
      <c r="FL3057" s="69"/>
      <c r="FM3057" s="69"/>
      <c r="FN3057" s="69"/>
      <c r="FO3057" s="69"/>
      <c r="FP3057" s="69"/>
      <c r="FQ3057" s="69"/>
      <c r="FR3057" s="69"/>
      <c r="FS3057" s="69"/>
      <c r="FT3057" s="69"/>
      <c r="FU3057" s="69"/>
      <c r="FV3057" s="69"/>
      <c r="FW3057" s="69"/>
      <c r="FX3057" s="69"/>
      <c r="FY3057" s="69"/>
      <c r="FZ3057" s="69"/>
      <c r="GA3057" s="69"/>
      <c r="GB3057" s="69"/>
      <c r="GC3057" s="69"/>
      <c r="GD3057" s="69"/>
      <c r="GE3057" s="69"/>
      <c r="GF3057" s="69"/>
      <c r="GG3057" s="69"/>
      <c r="GH3057" s="69"/>
      <c r="GI3057" s="69"/>
      <c r="GJ3057" s="69"/>
      <c r="GK3057" s="69"/>
      <c r="GL3057" s="69"/>
      <c r="GM3057" s="69"/>
      <c r="GN3057" s="69"/>
      <c r="GO3057" s="69"/>
      <c r="GP3057" s="69"/>
      <c r="GQ3057" s="69"/>
      <c r="GR3057" s="69"/>
      <c r="GS3057" s="69"/>
      <c r="GT3057" s="69"/>
      <c r="GU3057" s="69"/>
      <c r="GV3057" s="69"/>
      <c r="GW3057" s="69"/>
      <c r="GX3057" s="69"/>
      <c r="GY3057" s="69"/>
      <c r="GZ3057" s="69"/>
      <c r="HA3057" s="69"/>
      <c r="HB3057" s="69"/>
      <c r="HC3057" s="69"/>
      <c r="HD3057" s="69"/>
      <c r="HE3057" s="69"/>
      <c r="HF3057" s="69"/>
      <c r="HG3057" s="69"/>
      <c r="HH3057" s="69"/>
      <c r="HI3057" s="69"/>
      <c r="HJ3057" s="69"/>
      <c r="HK3057" s="69"/>
      <c r="HL3057" s="69"/>
      <c r="HM3057" s="69"/>
      <c r="HN3057" s="69"/>
      <c r="HO3057" s="69"/>
      <c r="HP3057" s="69"/>
      <c r="HQ3057" s="69"/>
      <c r="HR3057" s="69"/>
      <c r="HS3057" s="69"/>
      <c r="HT3057" s="69"/>
      <c r="HU3057" s="69"/>
      <c r="HV3057" s="69"/>
      <c r="HW3057" s="69"/>
      <c r="HX3057" s="69"/>
      <c r="HY3057" s="69"/>
      <c r="HZ3057" s="69"/>
      <c r="IA3057" s="69"/>
      <c r="IB3057" s="69"/>
      <c r="IC3057" s="69"/>
      <c r="ID3057" s="69"/>
      <c r="IE3057" s="69"/>
      <c r="IF3057" s="69"/>
      <c r="IG3057" s="69"/>
      <c r="IH3057" s="69"/>
      <c r="II3057" s="69"/>
      <c r="IJ3057" s="69"/>
      <c r="IK3057" s="69"/>
      <c r="IL3057" s="69"/>
      <c r="IM3057" s="69"/>
      <c r="IN3057" s="69"/>
    </row>
    <row r="3058" spans="1:248" s="70" customFormat="1" ht="15.95" customHeight="1" x14ac:dyDescent="0.2">
      <c r="A3058" s="115"/>
      <c r="B3058" s="198"/>
      <c r="C3058" s="103" t="s">
        <v>2054</v>
      </c>
      <c r="D3058" s="362"/>
      <c r="E3058" s="69"/>
      <c r="F3058" s="69"/>
      <c r="G3058" s="69"/>
      <c r="H3058" s="69"/>
      <c r="I3058" s="69"/>
      <c r="J3058" s="69"/>
      <c r="N3058" s="69"/>
      <c r="O3058" s="69"/>
      <c r="P3058" s="69"/>
      <c r="Q3058" s="69"/>
      <c r="R3058" s="69"/>
      <c r="S3058" s="69"/>
      <c r="T3058" s="69"/>
      <c r="U3058" s="69"/>
      <c r="V3058" s="69"/>
      <c r="W3058" s="69"/>
      <c r="X3058" s="69"/>
      <c r="Y3058" s="69"/>
      <c r="Z3058" s="69"/>
      <c r="AA3058" s="69"/>
      <c r="AB3058" s="69"/>
      <c r="AC3058" s="69"/>
      <c r="AD3058" s="69"/>
      <c r="AE3058" s="69"/>
      <c r="AF3058" s="69"/>
      <c r="AG3058" s="69"/>
      <c r="AH3058" s="69"/>
      <c r="AI3058" s="69"/>
      <c r="AJ3058" s="69"/>
      <c r="AK3058" s="69"/>
      <c r="AL3058" s="69"/>
      <c r="AM3058" s="69"/>
      <c r="AN3058" s="69"/>
      <c r="AO3058" s="69"/>
      <c r="AP3058" s="69"/>
      <c r="AQ3058" s="69"/>
      <c r="AR3058" s="69"/>
      <c r="AS3058" s="69"/>
      <c r="AT3058" s="69"/>
      <c r="AU3058" s="69"/>
      <c r="AV3058" s="69"/>
      <c r="AW3058" s="69"/>
      <c r="AX3058" s="69"/>
      <c r="AY3058" s="69"/>
      <c r="AZ3058" s="69"/>
      <c r="BA3058" s="69"/>
      <c r="BB3058" s="69"/>
      <c r="BC3058" s="69"/>
      <c r="BD3058" s="69"/>
      <c r="BE3058" s="69"/>
      <c r="BF3058" s="69"/>
      <c r="BG3058" s="69"/>
      <c r="BH3058" s="69"/>
      <c r="BI3058" s="69"/>
      <c r="BJ3058" s="69"/>
      <c r="BK3058" s="69"/>
      <c r="BL3058" s="69"/>
      <c r="BM3058" s="69"/>
      <c r="BN3058" s="69"/>
      <c r="BO3058" s="69"/>
      <c r="BP3058" s="69"/>
      <c r="BQ3058" s="69"/>
      <c r="BR3058" s="69"/>
      <c r="BS3058" s="69"/>
      <c r="BT3058" s="69"/>
      <c r="BU3058" s="69"/>
      <c r="BV3058" s="69"/>
      <c r="BW3058" s="69"/>
      <c r="BX3058" s="69"/>
      <c r="BY3058" s="69"/>
      <c r="BZ3058" s="69"/>
      <c r="CA3058" s="69"/>
      <c r="CB3058" s="69"/>
      <c r="CC3058" s="69"/>
      <c r="CD3058" s="69"/>
      <c r="CE3058" s="69"/>
      <c r="CF3058" s="69"/>
      <c r="CG3058" s="69"/>
      <c r="CH3058" s="69"/>
      <c r="CI3058" s="69"/>
      <c r="CJ3058" s="69"/>
      <c r="CK3058" s="69"/>
      <c r="CL3058" s="69"/>
      <c r="CM3058" s="69"/>
      <c r="CN3058" s="69"/>
      <c r="CO3058" s="69"/>
      <c r="CP3058" s="69"/>
      <c r="CQ3058" s="69"/>
      <c r="CR3058" s="69"/>
      <c r="CS3058" s="69"/>
      <c r="CT3058" s="69"/>
      <c r="CU3058" s="69"/>
      <c r="CV3058" s="69"/>
      <c r="CW3058" s="69"/>
      <c r="CX3058" s="69"/>
      <c r="CY3058" s="69"/>
      <c r="CZ3058" s="69"/>
      <c r="DA3058" s="69"/>
      <c r="DB3058" s="69"/>
      <c r="DC3058" s="69"/>
      <c r="DD3058" s="69"/>
      <c r="DE3058" s="69"/>
      <c r="DF3058" s="69"/>
      <c r="DG3058" s="69"/>
      <c r="DH3058" s="69"/>
      <c r="DI3058" s="69"/>
      <c r="DJ3058" s="69"/>
      <c r="DK3058" s="69"/>
      <c r="DL3058" s="69"/>
      <c r="DM3058" s="69"/>
      <c r="DN3058" s="69"/>
      <c r="DO3058" s="69"/>
      <c r="DP3058" s="69"/>
      <c r="DQ3058" s="69"/>
      <c r="DR3058" s="69"/>
      <c r="DS3058" s="69"/>
      <c r="DT3058" s="69"/>
      <c r="DU3058" s="69"/>
      <c r="DV3058" s="69"/>
      <c r="DW3058" s="69"/>
      <c r="DX3058" s="69"/>
      <c r="DY3058" s="69"/>
      <c r="DZ3058" s="69"/>
      <c r="EA3058" s="69"/>
      <c r="EB3058" s="69"/>
      <c r="EC3058" s="69"/>
      <c r="ED3058" s="69"/>
      <c r="EE3058" s="69"/>
      <c r="EF3058" s="69"/>
      <c r="EG3058" s="69"/>
      <c r="EH3058" s="69"/>
      <c r="EI3058" s="69"/>
      <c r="EJ3058" s="69"/>
      <c r="EK3058" s="69"/>
      <c r="EL3058" s="69"/>
      <c r="EM3058" s="69"/>
      <c r="EN3058" s="69"/>
      <c r="EO3058" s="69"/>
      <c r="EP3058" s="69"/>
      <c r="EQ3058" s="69"/>
      <c r="ER3058" s="69"/>
      <c r="ES3058" s="69"/>
      <c r="ET3058" s="69"/>
      <c r="EU3058" s="69"/>
      <c r="EV3058" s="69"/>
      <c r="EW3058" s="69"/>
      <c r="EX3058" s="69"/>
      <c r="EY3058" s="69"/>
      <c r="EZ3058" s="69"/>
      <c r="FA3058" s="69"/>
      <c r="FB3058" s="69"/>
      <c r="FC3058" s="69"/>
      <c r="FD3058" s="69"/>
      <c r="FE3058" s="69"/>
      <c r="FF3058" s="69"/>
      <c r="FG3058" s="69"/>
      <c r="FH3058" s="69"/>
      <c r="FI3058" s="69"/>
      <c r="FJ3058" s="69"/>
      <c r="FK3058" s="69"/>
      <c r="FL3058" s="69"/>
      <c r="FM3058" s="69"/>
      <c r="FN3058" s="69"/>
      <c r="FO3058" s="69"/>
      <c r="FP3058" s="69"/>
      <c r="FQ3058" s="69"/>
      <c r="FR3058" s="69"/>
      <c r="FS3058" s="69"/>
      <c r="FT3058" s="69"/>
      <c r="FU3058" s="69"/>
      <c r="FV3058" s="69"/>
      <c r="FW3058" s="69"/>
      <c r="FX3058" s="69"/>
      <c r="FY3058" s="69"/>
      <c r="FZ3058" s="69"/>
      <c r="GA3058" s="69"/>
      <c r="GB3058" s="69"/>
      <c r="GC3058" s="69"/>
      <c r="GD3058" s="69"/>
      <c r="GE3058" s="69"/>
      <c r="GF3058" s="69"/>
      <c r="GG3058" s="69"/>
      <c r="GH3058" s="69"/>
      <c r="GI3058" s="69"/>
      <c r="GJ3058" s="69"/>
      <c r="GK3058" s="69"/>
      <c r="GL3058" s="69"/>
      <c r="GM3058" s="69"/>
      <c r="GN3058" s="69"/>
      <c r="GO3058" s="69"/>
      <c r="GP3058" s="69"/>
      <c r="GQ3058" s="69"/>
      <c r="GR3058" s="69"/>
      <c r="GS3058" s="69"/>
      <c r="GT3058" s="69"/>
      <c r="GU3058" s="69"/>
      <c r="GV3058" s="69"/>
      <c r="GW3058" s="69"/>
      <c r="GX3058" s="69"/>
      <c r="GY3058" s="69"/>
      <c r="GZ3058" s="69"/>
      <c r="HA3058" s="69"/>
      <c r="HB3058" s="69"/>
      <c r="HC3058" s="69"/>
      <c r="HD3058" s="69"/>
      <c r="HE3058" s="69"/>
      <c r="HF3058" s="69"/>
      <c r="HG3058" s="69"/>
      <c r="HH3058" s="69"/>
      <c r="HI3058" s="69"/>
      <c r="HJ3058" s="69"/>
      <c r="HK3058" s="69"/>
      <c r="HL3058" s="69"/>
      <c r="HM3058" s="69"/>
      <c r="HN3058" s="69"/>
      <c r="HO3058" s="69"/>
      <c r="HP3058" s="69"/>
      <c r="HQ3058" s="69"/>
      <c r="HR3058" s="69"/>
      <c r="HS3058" s="69"/>
      <c r="HT3058" s="69"/>
      <c r="HU3058" s="69"/>
      <c r="HV3058" s="69"/>
      <c r="HW3058" s="69"/>
      <c r="HX3058" s="69"/>
      <c r="HY3058" s="69"/>
      <c r="HZ3058" s="69"/>
      <c r="IA3058" s="69"/>
      <c r="IB3058" s="69"/>
      <c r="IC3058" s="69"/>
      <c r="ID3058" s="69"/>
      <c r="IE3058" s="69"/>
      <c r="IF3058" s="69"/>
      <c r="IG3058" s="69"/>
      <c r="IH3058" s="69"/>
      <c r="II3058" s="69"/>
      <c r="IJ3058" s="69"/>
      <c r="IK3058" s="69"/>
      <c r="IL3058" s="69"/>
      <c r="IM3058" s="69"/>
      <c r="IN3058" s="69"/>
    </row>
    <row r="3059" spans="1:248" s="70" customFormat="1" ht="47.1" customHeight="1" x14ac:dyDescent="0.2">
      <c r="A3059" s="137" t="s">
        <v>1955</v>
      </c>
      <c r="B3059" s="196">
        <v>52728</v>
      </c>
      <c r="C3059" s="96" t="s">
        <v>2055</v>
      </c>
      <c r="D3059" s="318">
        <f>15000*1.5</f>
        <v>22500</v>
      </c>
      <c r="E3059" s="69"/>
      <c r="F3059" s="69"/>
      <c r="G3059" s="69"/>
      <c r="H3059" s="69"/>
      <c r="I3059" s="69"/>
      <c r="J3059" s="69"/>
      <c r="N3059" s="69"/>
      <c r="O3059" s="69"/>
      <c r="P3059" s="69"/>
      <c r="Q3059" s="69"/>
      <c r="R3059" s="69"/>
      <c r="S3059" s="69"/>
      <c r="T3059" s="69"/>
      <c r="U3059" s="69"/>
      <c r="V3059" s="69"/>
      <c r="W3059" s="69"/>
      <c r="X3059" s="69"/>
      <c r="Y3059" s="69"/>
      <c r="Z3059" s="69"/>
      <c r="AA3059" s="69"/>
      <c r="AB3059" s="69"/>
      <c r="AC3059" s="69"/>
      <c r="AD3059" s="69"/>
      <c r="AE3059" s="69"/>
      <c r="AF3059" s="69"/>
      <c r="AG3059" s="69"/>
      <c r="AH3059" s="69"/>
      <c r="AI3059" s="69"/>
      <c r="AJ3059" s="69"/>
      <c r="AK3059" s="69"/>
      <c r="AL3059" s="69"/>
      <c r="AM3059" s="69"/>
      <c r="AN3059" s="69"/>
      <c r="AO3059" s="69"/>
      <c r="AP3059" s="69"/>
      <c r="AQ3059" s="69"/>
      <c r="AR3059" s="69"/>
      <c r="AS3059" s="69"/>
      <c r="AT3059" s="69"/>
      <c r="AU3059" s="69"/>
      <c r="AV3059" s="69"/>
      <c r="AW3059" s="69"/>
      <c r="AX3059" s="69"/>
      <c r="AY3059" s="69"/>
      <c r="AZ3059" s="69"/>
      <c r="BA3059" s="69"/>
      <c r="BB3059" s="69"/>
      <c r="BC3059" s="69"/>
      <c r="BD3059" s="69"/>
      <c r="BE3059" s="69"/>
      <c r="BF3059" s="69"/>
      <c r="BG3059" s="69"/>
      <c r="BH3059" s="69"/>
      <c r="BI3059" s="69"/>
      <c r="BJ3059" s="69"/>
      <c r="BK3059" s="69"/>
      <c r="BL3059" s="69"/>
      <c r="BM3059" s="69"/>
      <c r="BN3059" s="69"/>
      <c r="BO3059" s="69"/>
      <c r="BP3059" s="69"/>
      <c r="BQ3059" s="69"/>
      <c r="BR3059" s="69"/>
      <c r="BS3059" s="69"/>
      <c r="BT3059" s="69"/>
      <c r="BU3059" s="69"/>
      <c r="BV3059" s="69"/>
      <c r="BW3059" s="69"/>
      <c r="BX3059" s="69"/>
      <c r="BY3059" s="69"/>
      <c r="BZ3059" s="69"/>
      <c r="CA3059" s="69"/>
      <c r="CB3059" s="69"/>
      <c r="CC3059" s="69"/>
      <c r="CD3059" s="69"/>
      <c r="CE3059" s="69"/>
      <c r="CF3059" s="69"/>
      <c r="CG3059" s="69"/>
      <c r="CH3059" s="69"/>
      <c r="CI3059" s="69"/>
      <c r="CJ3059" s="69"/>
      <c r="CK3059" s="69"/>
      <c r="CL3059" s="69"/>
      <c r="CM3059" s="69"/>
      <c r="CN3059" s="69"/>
      <c r="CO3059" s="69"/>
      <c r="CP3059" s="69"/>
      <c r="CQ3059" s="69"/>
      <c r="CR3059" s="69"/>
      <c r="CS3059" s="69"/>
      <c r="CT3059" s="69"/>
      <c r="CU3059" s="69"/>
      <c r="CV3059" s="69"/>
      <c r="CW3059" s="69"/>
      <c r="CX3059" s="69"/>
      <c r="CY3059" s="69"/>
      <c r="CZ3059" s="69"/>
      <c r="DA3059" s="69"/>
      <c r="DB3059" s="69"/>
      <c r="DC3059" s="69"/>
      <c r="DD3059" s="69"/>
      <c r="DE3059" s="69"/>
      <c r="DF3059" s="69"/>
      <c r="DG3059" s="69"/>
      <c r="DH3059" s="69"/>
      <c r="DI3059" s="69"/>
      <c r="DJ3059" s="69"/>
      <c r="DK3059" s="69"/>
      <c r="DL3059" s="69"/>
      <c r="DM3059" s="69"/>
      <c r="DN3059" s="69"/>
      <c r="DO3059" s="69"/>
      <c r="DP3059" s="69"/>
      <c r="DQ3059" s="69"/>
      <c r="DR3059" s="69"/>
      <c r="DS3059" s="69"/>
      <c r="DT3059" s="69"/>
      <c r="DU3059" s="69"/>
      <c r="DV3059" s="69"/>
      <c r="DW3059" s="69"/>
      <c r="DX3059" s="69"/>
      <c r="DY3059" s="69"/>
      <c r="DZ3059" s="69"/>
      <c r="EA3059" s="69"/>
      <c r="EB3059" s="69"/>
      <c r="EC3059" s="69"/>
      <c r="ED3059" s="69"/>
      <c r="EE3059" s="69"/>
      <c r="EF3059" s="69"/>
      <c r="EG3059" s="69"/>
      <c r="EH3059" s="69"/>
      <c r="EI3059" s="69"/>
      <c r="EJ3059" s="69"/>
      <c r="EK3059" s="69"/>
      <c r="EL3059" s="69"/>
      <c r="EM3059" s="69"/>
      <c r="EN3059" s="69"/>
      <c r="EO3059" s="69"/>
      <c r="EP3059" s="69"/>
      <c r="EQ3059" s="69"/>
      <c r="ER3059" s="69"/>
      <c r="ES3059" s="69"/>
      <c r="ET3059" s="69"/>
      <c r="EU3059" s="69"/>
      <c r="EV3059" s="69"/>
      <c r="EW3059" s="69"/>
      <c r="EX3059" s="69"/>
      <c r="EY3059" s="69"/>
      <c r="EZ3059" s="69"/>
      <c r="FA3059" s="69"/>
      <c r="FB3059" s="69"/>
      <c r="FC3059" s="69"/>
      <c r="FD3059" s="69"/>
      <c r="FE3059" s="69"/>
      <c r="FF3059" s="69"/>
      <c r="FG3059" s="69"/>
      <c r="FH3059" s="69"/>
      <c r="FI3059" s="69"/>
      <c r="FJ3059" s="69"/>
      <c r="FK3059" s="69"/>
      <c r="FL3059" s="69"/>
      <c r="FM3059" s="69"/>
      <c r="FN3059" s="69"/>
      <c r="FO3059" s="69"/>
      <c r="FP3059" s="69"/>
      <c r="FQ3059" s="69"/>
      <c r="FR3059" s="69"/>
      <c r="FS3059" s="69"/>
      <c r="FT3059" s="69"/>
      <c r="FU3059" s="69"/>
      <c r="FV3059" s="69"/>
      <c r="FW3059" s="69"/>
      <c r="FX3059" s="69"/>
      <c r="FY3059" s="69"/>
      <c r="FZ3059" s="69"/>
      <c r="GA3059" s="69"/>
      <c r="GB3059" s="69"/>
      <c r="GC3059" s="69"/>
      <c r="GD3059" s="69"/>
      <c r="GE3059" s="69"/>
      <c r="GF3059" s="69"/>
      <c r="GG3059" s="69"/>
      <c r="GH3059" s="69"/>
      <c r="GI3059" s="69"/>
      <c r="GJ3059" s="69"/>
      <c r="GK3059" s="69"/>
      <c r="GL3059" s="69"/>
      <c r="GM3059" s="69"/>
      <c r="GN3059" s="69"/>
      <c r="GO3059" s="69"/>
      <c r="GP3059" s="69"/>
      <c r="GQ3059" s="69"/>
      <c r="GR3059" s="69"/>
      <c r="GS3059" s="69"/>
      <c r="GT3059" s="69"/>
      <c r="GU3059" s="69"/>
      <c r="GV3059" s="69"/>
      <c r="GW3059" s="69"/>
      <c r="GX3059" s="69"/>
      <c r="GY3059" s="69"/>
      <c r="GZ3059" s="69"/>
      <c r="HA3059" s="69"/>
      <c r="HB3059" s="69"/>
      <c r="HC3059" s="69"/>
      <c r="HD3059" s="69"/>
      <c r="HE3059" s="69"/>
      <c r="HF3059" s="69"/>
      <c r="HG3059" s="69"/>
      <c r="HH3059" s="69"/>
      <c r="HI3059" s="69"/>
      <c r="HJ3059" s="69"/>
      <c r="HK3059" s="69"/>
      <c r="HL3059" s="69"/>
      <c r="HM3059" s="69"/>
      <c r="HN3059" s="69"/>
      <c r="HO3059" s="69"/>
      <c r="HP3059" s="69"/>
      <c r="HQ3059" s="69"/>
      <c r="HR3059" s="69"/>
      <c r="HS3059" s="69"/>
      <c r="HT3059" s="69"/>
      <c r="HU3059" s="69"/>
      <c r="HV3059" s="69"/>
      <c r="HW3059" s="69"/>
      <c r="HX3059" s="69"/>
      <c r="HY3059" s="69"/>
      <c r="HZ3059" s="69"/>
      <c r="IA3059" s="69"/>
      <c r="IB3059" s="69"/>
      <c r="IC3059" s="69"/>
      <c r="ID3059" s="69"/>
      <c r="IE3059" s="69"/>
      <c r="IF3059" s="69"/>
      <c r="IG3059" s="69"/>
      <c r="IH3059" s="69"/>
      <c r="II3059" s="69"/>
      <c r="IJ3059" s="69"/>
      <c r="IK3059" s="69"/>
      <c r="IL3059" s="69"/>
      <c r="IM3059" s="69"/>
      <c r="IN3059" s="69"/>
    </row>
    <row r="3060" spans="1:248" s="70" customFormat="1" ht="32.1" customHeight="1" x14ac:dyDescent="0.2">
      <c r="A3060" s="137" t="s">
        <v>1981</v>
      </c>
      <c r="B3060" s="196">
        <v>53007</v>
      </c>
      <c r="C3060" s="96" t="s">
        <v>3929</v>
      </c>
      <c r="D3060" s="318">
        <f>12000*1.5</f>
        <v>18000</v>
      </c>
      <c r="E3060" s="69"/>
      <c r="F3060" s="69"/>
      <c r="G3060" s="69"/>
      <c r="H3060" s="69"/>
      <c r="I3060" s="69"/>
      <c r="J3060" s="69"/>
      <c r="N3060" s="69"/>
      <c r="O3060" s="69"/>
      <c r="P3060" s="69"/>
      <c r="Q3060" s="69"/>
      <c r="R3060" s="69"/>
      <c r="S3060" s="69"/>
      <c r="T3060" s="69"/>
      <c r="U3060" s="69"/>
      <c r="V3060" s="69"/>
      <c r="W3060" s="69"/>
      <c r="X3060" s="69"/>
      <c r="Y3060" s="69"/>
      <c r="Z3060" s="69"/>
      <c r="AA3060" s="69"/>
      <c r="AB3060" s="69"/>
      <c r="AC3060" s="69"/>
      <c r="AD3060" s="69"/>
      <c r="AE3060" s="69"/>
      <c r="AF3060" s="69"/>
      <c r="AG3060" s="69"/>
      <c r="AH3060" s="69"/>
      <c r="AI3060" s="69"/>
      <c r="AJ3060" s="69"/>
      <c r="AK3060" s="69"/>
      <c r="AL3060" s="69"/>
      <c r="AM3060" s="69"/>
      <c r="AN3060" s="69"/>
      <c r="AO3060" s="69"/>
      <c r="AP3060" s="69"/>
      <c r="AQ3060" s="69"/>
      <c r="AR3060" s="69"/>
      <c r="AS3060" s="69"/>
      <c r="AT3060" s="69"/>
      <c r="AU3060" s="69"/>
      <c r="AV3060" s="69"/>
      <c r="AW3060" s="69"/>
      <c r="AX3060" s="69"/>
      <c r="AY3060" s="69"/>
      <c r="AZ3060" s="69"/>
      <c r="BA3060" s="69"/>
      <c r="BB3060" s="69"/>
      <c r="BC3060" s="69"/>
      <c r="BD3060" s="69"/>
      <c r="BE3060" s="69"/>
      <c r="BF3060" s="69"/>
      <c r="BG3060" s="69"/>
      <c r="BH3060" s="69"/>
      <c r="BI3060" s="69"/>
      <c r="BJ3060" s="69"/>
      <c r="BK3060" s="69"/>
      <c r="BL3060" s="69"/>
      <c r="BM3060" s="69"/>
      <c r="BN3060" s="69"/>
      <c r="BO3060" s="69"/>
      <c r="BP3060" s="69"/>
      <c r="BQ3060" s="69"/>
      <c r="BR3060" s="69"/>
      <c r="BS3060" s="69"/>
      <c r="BT3060" s="69"/>
      <c r="BU3060" s="69"/>
      <c r="BV3060" s="69"/>
      <c r="BW3060" s="69"/>
      <c r="BX3060" s="69"/>
      <c r="BY3060" s="69"/>
      <c r="BZ3060" s="69"/>
      <c r="CA3060" s="69"/>
      <c r="CB3060" s="69"/>
      <c r="CC3060" s="69"/>
      <c r="CD3060" s="69"/>
      <c r="CE3060" s="69"/>
      <c r="CF3060" s="69"/>
      <c r="CG3060" s="69"/>
      <c r="CH3060" s="69"/>
      <c r="CI3060" s="69"/>
      <c r="CJ3060" s="69"/>
      <c r="CK3060" s="69"/>
      <c r="CL3060" s="69"/>
      <c r="CM3060" s="69"/>
      <c r="CN3060" s="69"/>
      <c r="CO3060" s="69"/>
      <c r="CP3060" s="69"/>
      <c r="CQ3060" s="69"/>
      <c r="CR3060" s="69"/>
      <c r="CS3060" s="69"/>
      <c r="CT3060" s="69"/>
      <c r="CU3060" s="69"/>
      <c r="CV3060" s="69"/>
      <c r="CW3060" s="69"/>
      <c r="CX3060" s="69"/>
      <c r="CY3060" s="69"/>
      <c r="CZ3060" s="69"/>
      <c r="DA3060" s="69"/>
      <c r="DB3060" s="69"/>
      <c r="DC3060" s="69"/>
      <c r="DD3060" s="69"/>
      <c r="DE3060" s="69"/>
      <c r="DF3060" s="69"/>
      <c r="DG3060" s="69"/>
      <c r="DH3060" s="69"/>
      <c r="DI3060" s="69"/>
      <c r="DJ3060" s="69"/>
      <c r="DK3060" s="69"/>
      <c r="DL3060" s="69"/>
      <c r="DM3060" s="69"/>
      <c r="DN3060" s="69"/>
      <c r="DO3060" s="69"/>
      <c r="DP3060" s="69"/>
      <c r="DQ3060" s="69"/>
      <c r="DR3060" s="69"/>
      <c r="DS3060" s="69"/>
      <c r="DT3060" s="69"/>
      <c r="DU3060" s="69"/>
      <c r="DV3060" s="69"/>
      <c r="DW3060" s="69"/>
      <c r="DX3060" s="69"/>
      <c r="DY3060" s="69"/>
      <c r="DZ3060" s="69"/>
      <c r="EA3060" s="69"/>
      <c r="EB3060" s="69"/>
      <c r="EC3060" s="69"/>
      <c r="ED3060" s="69"/>
      <c r="EE3060" s="69"/>
      <c r="EF3060" s="69"/>
      <c r="EG3060" s="69"/>
      <c r="EH3060" s="69"/>
      <c r="EI3060" s="69"/>
      <c r="EJ3060" s="69"/>
      <c r="EK3060" s="69"/>
      <c r="EL3060" s="69"/>
      <c r="EM3060" s="69"/>
      <c r="EN3060" s="69"/>
      <c r="EO3060" s="69"/>
      <c r="EP3060" s="69"/>
      <c r="EQ3060" s="69"/>
      <c r="ER3060" s="69"/>
      <c r="ES3060" s="69"/>
      <c r="ET3060" s="69"/>
      <c r="EU3060" s="69"/>
      <c r="EV3060" s="69"/>
      <c r="EW3060" s="69"/>
      <c r="EX3060" s="69"/>
      <c r="EY3060" s="69"/>
      <c r="EZ3060" s="69"/>
      <c r="FA3060" s="69"/>
      <c r="FB3060" s="69"/>
      <c r="FC3060" s="69"/>
      <c r="FD3060" s="69"/>
      <c r="FE3060" s="69"/>
      <c r="FF3060" s="69"/>
      <c r="FG3060" s="69"/>
      <c r="FH3060" s="69"/>
      <c r="FI3060" s="69"/>
      <c r="FJ3060" s="69"/>
      <c r="FK3060" s="69"/>
      <c r="FL3060" s="69"/>
      <c r="FM3060" s="69"/>
      <c r="FN3060" s="69"/>
      <c r="FO3060" s="69"/>
      <c r="FP3060" s="69"/>
      <c r="FQ3060" s="69"/>
      <c r="FR3060" s="69"/>
      <c r="FS3060" s="69"/>
      <c r="FT3060" s="69"/>
      <c r="FU3060" s="69"/>
      <c r="FV3060" s="69"/>
      <c r="FW3060" s="69"/>
      <c r="FX3060" s="69"/>
      <c r="FY3060" s="69"/>
      <c r="FZ3060" s="69"/>
      <c r="GA3060" s="69"/>
      <c r="GB3060" s="69"/>
      <c r="GC3060" s="69"/>
      <c r="GD3060" s="69"/>
      <c r="GE3060" s="69"/>
      <c r="GF3060" s="69"/>
      <c r="GG3060" s="69"/>
      <c r="GH3060" s="69"/>
      <c r="GI3060" s="69"/>
      <c r="GJ3060" s="69"/>
      <c r="GK3060" s="69"/>
      <c r="GL3060" s="69"/>
      <c r="GM3060" s="69"/>
      <c r="GN3060" s="69"/>
      <c r="GO3060" s="69"/>
      <c r="GP3060" s="69"/>
      <c r="GQ3060" s="69"/>
      <c r="GR3060" s="69"/>
      <c r="GS3060" s="69"/>
      <c r="GT3060" s="69"/>
      <c r="GU3060" s="69"/>
      <c r="GV3060" s="69"/>
      <c r="GW3060" s="69"/>
      <c r="GX3060" s="69"/>
      <c r="GY3060" s="69"/>
      <c r="GZ3060" s="69"/>
      <c r="HA3060" s="69"/>
      <c r="HB3060" s="69"/>
      <c r="HC3060" s="69"/>
      <c r="HD3060" s="69"/>
      <c r="HE3060" s="69"/>
      <c r="HF3060" s="69"/>
      <c r="HG3060" s="69"/>
      <c r="HH3060" s="69"/>
      <c r="HI3060" s="69"/>
      <c r="HJ3060" s="69"/>
      <c r="HK3060" s="69"/>
      <c r="HL3060" s="69"/>
      <c r="HM3060" s="69"/>
      <c r="HN3060" s="69"/>
      <c r="HO3060" s="69"/>
      <c r="HP3060" s="69"/>
      <c r="HQ3060" s="69"/>
      <c r="HR3060" s="69"/>
      <c r="HS3060" s="69"/>
      <c r="HT3060" s="69"/>
      <c r="HU3060" s="69"/>
      <c r="HV3060" s="69"/>
      <c r="HW3060" s="69"/>
      <c r="HX3060" s="69"/>
      <c r="HY3060" s="69"/>
      <c r="HZ3060" s="69"/>
      <c r="IA3060" s="69"/>
      <c r="IB3060" s="69"/>
      <c r="IC3060" s="69"/>
      <c r="ID3060" s="69"/>
      <c r="IE3060" s="69"/>
      <c r="IF3060" s="69"/>
      <c r="IG3060" s="69"/>
      <c r="IH3060" s="69"/>
      <c r="II3060" s="69"/>
      <c r="IJ3060" s="69"/>
      <c r="IK3060" s="69"/>
      <c r="IL3060" s="69"/>
      <c r="IM3060" s="69"/>
      <c r="IN3060" s="69"/>
    </row>
    <row r="3061" spans="1:248" s="70" customFormat="1" ht="13.9" customHeight="1" x14ac:dyDescent="0.2">
      <c r="A3061" s="137" t="s">
        <v>1981</v>
      </c>
      <c r="B3061" s="196">
        <v>52729</v>
      </c>
      <c r="C3061" s="96" t="s">
        <v>2056</v>
      </c>
      <c r="D3061" s="318">
        <f>18000*1.5</f>
        <v>27000</v>
      </c>
      <c r="E3061" s="69"/>
      <c r="F3061" s="69"/>
      <c r="G3061" s="69"/>
      <c r="H3061" s="69"/>
      <c r="I3061" s="69"/>
      <c r="J3061" s="69"/>
      <c r="N3061" s="69"/>
      <c r="O3061" s="69"/>
      <c r="P3061" s="69"/>
      <c r="Q3061" s="69"/>
      <c r="R3061" s="69"/>
      <c r="S3061" s="69"/>
      <c r="T3061" s="69"/>
      <c r="U3061" s="69"/>
      <c r="V3061" s="69"/>
      <c r="W3061" s="69"/>
      <c r="X3061" s="69"/>
      <c r="Y3061" s="69"/>
      <c r="Z3061" s="69"/>
      <c r="AA3061" s="69"/>
      <c r="AB3061" s="69"/>
      <c r="AC3061" s="69"/>
      <c r="AD3061" s="69"/>
      <c r="AE3061" s="69"/>
      <c r="AF3061" s="69"/>
      <c r="AG3061" s="69"/>
      <c r="AH3061" s="69"/>
      <c r="AI3061" s="69"/>
      <c r="AJ3061" s="69"/>
      <c r="AK3061" s="69"/>
      <c r="AL3061" s="69"/>
      <c r="AM3061" s="69"/>
      <c r="AN3061" s="69"/>
      <c r="AO3061" s="69"/>
      <c r="AP3061" s="69"/>
      <c r="AQ3061" s="69"/>
      <c r="AR3061" s="69"/>
      <c r="AS3061" s="69"/>
      <c r="AT3061" s="69"/>
      <c r="AU3061" s="69"/>
      <c r="AV3061" s="69"/>
      <c r="AW3061" s="69"/>
      <c r="AX3061" s="69"/>
      <c r="AY3061" s="69"/>
      <c r="AZ3061" s="69"/>
      <c r="BA3061" s="69"/>
      <c r="BB3061" s="69"/>
      <c r="BC3061" s="69"/>
      <c r="BD3061" s="69"/>
      <c r="BE3061" s="69"/>
      <c r="BF3061" s="69"/>
      <c r="BG3061" s="69"/>
      <c r="BH3061" s="69"/>
      <c r="BI3061" s="69"/>
      <c r="BJ3061" s="69"/>
      <c r="BK3061" s="69"/>
      <c r="BL3061" s="69"/>
      <c r="BM3061" s="69"/>
      <c r="BN3061" s="69"/>
      <c r="BO3061" s="69"/>
      <c r="BP3061" s="69"/>
      <c r="BQ3061" s="69"/>
      <c r="BR3061" s="69"/>
      <c r="BS3061" s="69"/>
      <c r="BT3061" s="69"/>
      <c r="BU3061" s="69"/>
      <c r="BV3061" s="69"/>
      <c r="BW3061" s="69"/>
      <c r="BX3061" s="69"/>
      <c r="BY3061" s="69"/>
      <c r="BZ3061" s="69"/>
      <c r="CA3061" s="69"/>
      <c r="CB3061" s="69"/>
      <c r="CC3061" s="69"/>
      <c r="CD3061" s="69"/>
      <c r="CE3061" s="69"/>
      <c r="CF3061" s="69"/>
      <c r="CG3061" s="69"/>
      <c r="CH3061" s="69"/>
      <c r="CI3061" s="69"/>
      <c r="CJ3061" s="69"/>
      <c r="CK3061" s="69"/>
      <c r="CL3061" s="69"/>
      <c r="CM3061" s="69"/>
      <c r="CN3061" s="69"/>
      <c r="CO3061" s="69"/>
      <c r="CP3061" s="69"/>
      <c r="CQ3061" s="69"/>
      <c r="CR3061" s="69"/>
      <c r="CS3061" s="69"/>
      <c r="CT3061" s="69"/>
      <c r="CU3061" s="69"/>
      <c r="CV3061" s="69"/>
      <c r="CW3061" s="69"/>
      <c r="CX3061" s="69"/>
      <c r="CY3061" s="69"/>
      <c r="CZ3061" s="69"/>
      <c r="DA3061" s="69"/>
      <c r="DB3061" s="69"/>
      <c r="DC3061" s="69"/>
      <c r="DD3061" s="69"/>
      <c r="DE3061" s="69"/>
      <c r="DF3061" s="69"/>
      <c r="DG3061" s="69"/>
      <c r="DH3061" s="69"/>
      <c r="DI3061" s="69"/>
      <c r="DJ3061" s="69"/>
      <c r="DK3061" s="69"/>
      <c r="DL3061" s="69"/>
      <c r="DM3061" s="69"/>
      <c r="DN3061" s="69"/>
      <c r="DO3061" s="69"/>
      <c r="DP3061" s="69"/>
      <c r="DQ3061" s="69"/>
      <c r="DR3061" s="69"/>
      <c r="DS3061" s="69"/>
      <c r="DT3061" s="69"/>
      <c r="DU3061" s="69"/>
      <c r="DV3061" s="69"/>
      <c r="DW3061" s="69"/>
      <c r="DX3061" s="69"/>
      <c r="DY3061" s="69"/>
      <c r="DZ3061" s="69"/>
      <c r="EA3061" s="69"/>
      <c r="EB3061" s="69"/>
      <c r="EC3061" s="69"/>
      <c r="ED3061" s="69"/>
      <c r="EE3061" s="69"/>
      <c r="EF3061" s="69"/>
      <c r="EG3061" s="69"/>
      <c r="EH3061" s="69"/>
      <c r="EI3061" s="69"/>
      <c r="EJ3061" s="69"/>
      <c r="EK3061" s="69"/>
      <c r="EL3061" s="69"/>
      <c r="EM3061" s="69"/>
      <c r="EN3061" s="69"/>
      <c r="EO3061" s="69"/>
      <c r="EP3061" s="69"/>
      <c r="EQ3061" s="69"/>
      <c r="ER3061" s="69"/>
      <c r="ES3061" s="69"/>
      <c r="ET3061" s="69"/>
      <c r="EU3061" s="69"/>
      <c r="EV3061" s="69"/>
      <c r="EW3061" s="69"/>
      <c r="EX3061" s="69"/>
      <c r="EY3061" s="69"/>
      <c r="EZ3061" s="69"/>
      <c r="FA3061" s="69"/>
      <c r="FB3061" s="69"/>
      <c r="FC3061" s="69"/>
      <c r="FD3061" s="69"/>
      <c r="FE3061" s="69"/>
      <c r="FF3061" s="69"/>
      <c r="FG3061" s="69"/>
      <c r="FH3061" s="69"/>
      <c r="FI3061" s="69"/>
      <c r="FJ3061" s="69"/>
      <c r="FK3061" s="69"/>
      <c r="FL3061" s="69"/>
      <c r="FM3061" s="69"/>
      <c r="FN3061" s="69"/>
      <c r="FO3061" s="69"/>
      <c r="FP3061" s="69"/>
      <c r="FQ3061" s="69"/>
      <c r="FR3061" s="69"/>
      <c r="FS3061" s="69"/>
      <c r="FT3061" s="69"/>
      <c r="FU3061" s="69"/>
      <c r="FV3061" s="69"/>
      <c r="FW3061" s="69"/>
      <c r="FX3061" s="69"/>
      <c r="FY3061" s="69"/>
      <c r="FZ3061" s="69"/>
      <c r="GA3061" s="69"/>
      <c r="GB3061" s="69"/>
      <c r="GC3061" s="69"/>
      <c r="GD3061" s="69"/>
      <c r="GE3061" s="69"/>
      <c r="GF3061" s="69"/>
      <c r="GG3061" s="69"/>
      <c r="GH3061" s="69"/>
      <c r="GI3061" s="69"/>
      <c r="GJ3061" s="69"/>
      <c r="GK3061" s="69"/>
      <c r="GL3061" s="69"/>
      <c r="GM3061" s="69"/>
      <c r="GN3061" s="69"/>
      <c r="GO3061" s="69"/>
      <c r="GP3061" s="69"/>
      <c r="GQ3061" s="69"/>
      <c r="GR3061" s="69"/>
      <c r="GS3061" s="69"/>
      <c r="GT3061" s="69"/>
      <c r="GU3061" s="69"/>
      <c r="GV3061" s="69"/>
      <c r="GW3061" s="69"/>
      <c r="GX3061" s="69"/>
      <c r="GY3061" s="69"/>
      <c r="GZ3061" s="69"/>
      <c r="HA3061" s="69"/>
      <c r="HB3061" s="69"/>
      <c r="HC3061" s="69"/>
      <c r="HD3061" s="69"/>
      <c r="HE3061" s="69"/>
      <c r="HF3061" s="69"/>
      <c r="HG3061" s="69"/>
      <c r="HH3061" s="69"/>
      <c r="HI3061" s="69"/>
      <c r="HJ3061" s="69"/>
      <c r="HK3061" s="69"/>
      <c r="HL3061" s="69"/>
      <c r="HM3061" s="69"/>
      <c r="HN3061" s="69"/>
      <c r="HO3061" s="69"/>
      <c r="HP3061" s="69"/>
      <c r="HQ3061" s="69"/>
      <c r="HR3061" s="69"/>
      <c r="HS3061" s="69"/>
      <c r="HT3061" s="69"/>
      <c r="HU3061" s="69"/>
      <c r="HV3061" s="69"/>
      <c r="HW3061" s="69"/>
      <c r="HX3061" s="69"/>
      <c r="HY3061" s="69"/>
      <c r="HZ3061" s="69"/>
      <c r="IA3061" s="69"/>
      <c r="IB3061" s="69"/>
      <c r="IC3061" s="69"/>
      <c r="ID3061" s="69"/>
      <c r="IE3061" s="69"/>
      <c r="IF3061" s="69"/>
      <c r="IG3061" s="69"/>
      <c r="IH3061" s="69"/>
      <c r="II3061" s="69"/>
      <c r="IJ3061" s="69"/>
      <c r="IK3061" s="69"/>
      <c r="IL3061" s="69"/>
      <c r="IM3061" s="69"/>
      <c r="IN3061" s="69"/>
    </row>
    <row r="3062" spans="1:248" s="70" customFormat="1" ht="15.95" customHeight="1" x14ac:dyDescent="0.2">
      <c r="A3062" s="137" t="s">
        <v>1983</v>
      </c>
      <c r="B3062" s="196">
        <v>52730</v>
      </c>
      <c r="C3062" s="96" t="s">
        <v>2057</v>
      </c>
      <c r="D3062" s="318">
        <f>50000*1.5</f>
        <v>75000</v>
      </c>
      <c r="E3062" s="69"/>
      <c r="F3062" s="69"/>
      <c r="G3062" s="69"/>
      <c r="H3062" s="69"/>
      <c r="I3062" s="69"/>
      <c r="J3062" s="69"/>
      <c r="N3062" s="69"/>
      <c r="O3062" s="69"/>
      <c r="P3062" s="69"/>
      <c r="Q3062" s="69"/>
      <c r="R3062" s="69"/>
      <c r="S3062" s="69"/>
      <c r="T3062" s="69"/>
      <c r="U3062" s="69"/>
      <c r="V3062" s="69"/>
      <c r="W3062" s="69"/>
      <c r="X3062" s="69"/>
      <c r="Y3062" s="69"/>
      <c r="Z3062" s="69"/>
      <c r="AA3062" s="69"/>
      <c r="AB3062" s="69"/>
      <c r="AC3062" s="69"/>
      <c r="AD3062" s="69"/>
      <c r="AE3062" s="69"/>
      <c r="AF3062" s="69"/>
      <c r="AG3062" s="69"/>
      <c r="AH3062" s="69"/>
      <c r="AI3062" s="69"/>
      <c r="AJ3062" s="69"/>
      <c r="AK3062" s="69"/>
      <c r="AL3062" s="69"/>
      <c r="AM3062" s="69"/>
      <c r="AN3062" s="69"/>
      <c r="AO3062" s="69"/>
      <c r="AP3062" s="69"/>
      <c r="AQ3062" s="69"/>
      <c r="AR3062" s="69"/>
      <c r="AS3062" s="69"/>
      <c r="AT3062" s="69"/>
      <c r="AU3062" s="69"/>
      <c r="AV3062" s="69"/>
      <c r="AW3062" s="69"/>
      <c r="AX3062" s="69"/>
      <c r="AY3062" s="69"/>
      <c r="AZ3062" s="69"/>
      <c r="BA3062" s="69"/>
      <c r="BB3062" s="69"/>
      <c r="BC3062" s="69"/>
      <c r="BD3062" s="69"/>
      <c r="BE3062" s="69"/>
      <c r="BF3062" s="69"/>
      <c r="BG3062" s="69"/>
      <c r="BH3062" s="69"/>
      <c r="BI3062" s="69"/>
      <c r="BJ3062" s="69"/>
      <c r="BK3062" s="69"/>
      <c r="BL3062" s="69"/>
      <c r="BM3062" s="69"/>
      <c r="BN3062" s="69"/>
      <c r="BO3062" s="69"/>
      <c r="BP3062" s="69"/>
      <c r="BQ3062" s="69"/>
      <c r="BR3062" s="69"/>
      <c r="BS3062" s="69"/>
      <c r="BT3062" s="69"/>
      <c r="BU3062" s="69"/>
      <c r="BV3062" s="69"/>
      <c r="BW3062" s="69"/>
      <c r="BX3062" s="69"/>
      <c r="BY3062" s="69"/>
      <c r="BZ3062" s="69"/>
      <c r="CA3062" s="69"/>
      <c r="CB3062" s="69"/>
      <c r="CC3062" s="69"/>
      <c r="CD3062" s="69"/>
      <c r="CE3062" s="69"/>
      <c r="CF3062" s="69"/>
      <c r="CG3062" s="69"/>
      <c r="CH3062" s="69"/>
      <c r="CI3062" s="69"/>
      <c r="CJ3062" s="69"/>
      <c r="CK3062" s="69"/>
      <c r="CL3062" s="69"/>
      <c r="CM3062" s="69"/>
      <c r="CN3062" s="69"/>
      <c r="CO3062" s="69"/>
      <c r="CP3062" s="69"/>
      <c r="CQ3062" s="69"/>
      <c r="CR3062" s="69"/>
      <c r="CS3062" s="69"/>
      <c r="CT3062" s="69"/>
      <c r="CU3062" s="69"/>
      <c r="CV3062" s="69"/>
      <c r="CW3062" s="69"/>
      <c r="CX3062" s="69"/>
      <c r="CY3062" s="69"/>
      <c r="CZ3062" s="69"/>
      <c r="DA3062" s="69"/>
      <c r="DB3062" s="69"/>
      <c r="DC3062" s="69"/>
      <c r="DD3062" s="69"/>
      <c r="DE3062" s="69"/>
      <c r="DF3062" s="69"/>
      <c r="DG3062" s="69"/>
      <c r="DH3062" s="69"/>
      <c r="DI3062" s="69"/>
      <c r="DJ3062" s="69"/>
      <c r="DK3062" s="69"/>
      <c r="DL3062" s="69"/>
      <c r="DM3062" s="69"/>
      <c r="DN3062" s="69"/>
      <c r="DO3062" s="69"/>
      <c r="DP3062" s="69"/>
      <c r="DQ3062" s="69"/>
      <c r="DR3062" s="69"/>
      <c r="DS3062" s="69"/>
      <c r="DT3062" s="69"/>
      <c r="DU3062" s="69"/>
      <c r="DV3062" s="69"/>
      <c r="DW3062" s="69"/>
      <c r="DX3062" s="69"/>
      <c r="DY3062" s="69"/>
      <c r="DZ3062" s="69"/>
      <c r="EA3062" s="69"/>
      <c r="EB3062" s="69"/>
      <c r="EC3062" s="69"/>
      <c r="ED3062" s="69"/>
      <c r="EE3062" s="69"/>
      <c r="EF3062" s="69"/>
      <c r="EG3062" s="69"/>
      <c r="EH3062" s="69"/>
      <c r="EI3062" s="69"/>
      <c r="EJ3062" s="69"/>
      <c r="EK3062" s="69"/>
      <c r="EL3062" s="69"/>
      <c r="EM3062" s="69"/>
      <c r="EN3062" s="69"/>
      <c r="EO3062" s="69"/>
      <c r="EP3062" s="69"/>
      <c r="EQ3062" s="69"/>
      <c r="ER3062" s="69"/>
      <c r="ES3062" s="69"/>
      <c r="ET3062" s="69"/>
      <c r="EU3062" s="69"/>
      <c r="EV3062" s="69"/>
      <c r="EW3062" s="69"/>
      <c r="EX3062" s="69"/>
      <c r="EY3062" s="69"/>
      <c r="EZ3062" s="69"/>
      <c r="FA3062" s="69"/>
      <c r="FB3062" s="69"/>
      <c r="FC3062" s="69"/>
      <c r="FD3062" s="69"/>
      <c r="FE3062" s="69"/>
      <c r="FF3062" s="69"/>
      <c r="FG3062" s="69"/>
      <c r="FH3062" s="69"/>
      <c r="FI3062" s="69"/>
      <c r="FJ3062" s="69"/>
      <c r="FK3062" s="69"/>
      <c r="FL3062" s="69"/>
      <c r="FM3062" s="69"/>
      <c r="FN3062" s="69"/>
      <c r="FO3062" s="69"/>
      <c r="FP3062" s="69"/>
      <c r="FQ3062" s="69"/>
      <c r="FR3062" s="69"/>
      <c r="FS3062" s="69"/>
      <c r="FT3062" s="69"/>
      <c r="FU3062" s="69"/>
      <c r="FV3062" s="69"/>
      <c r="FW3062" s="69"/>
      <c r="FX3062" s="69"/>
      <c r="FY3062" s="69"/>
      <c r="FZ3062" s="69"/>
      <c r="GA3062" s="69"/>
      <c r="GB3062" s="69"/>
      <c r="GC3062" s="69"/>
      <c r="GD3062" s="69"/>
      <c r="GE3062" s="69"/>
      <c r="GF3062" s="69"/>
      <c r="GG3062" s="69"/>
      <c r="GH3062" s="69"/>
      <c r="GI3062" s="69"/>
      <c r="GJ3062" s="69"/>
      <c r="GK3062" s="69"/>
      <c r="GL3062" s="69"/>
      <c r="GM3062" s="69"/>
      <c r="GN3062" s="69"/>
      <c r="GO3062" s="69"/>
      <c r="GP3062" s="69"/>
      <c r="GQ3062" s="69"/>
      <c r="GR3062" s="69"/>
      <c r="GS3062" s="69"/>
      <c r="GT3062" s="69"/>
      <c r="GU3062" s="69"/>
      <c r="GV3062" s="69"/>
      <c r="GW3062" s="69"/>
      <c r="GX3062" s="69"/>
      <c r="GY3062" s="69"/>
      <c r="GZ3062" s="69"/>
      <c r="HA3062" s="69"/>
      <c r="HB3062" s="69"/>
      <c r="HC3062" s="69"/>
      <c r="HD3062" s="69"/>
      <c r="HE3062" s="69"/>
      <c r="HF3062" s="69"/>
      <c r="HG3062" s="69"/>
      <c r="HH3062" s="69"/>
      <c r="HI3062" s="69"/>
      <c r="HJ3062" s="69"/>
      <c r="HK3062" s="69"/>
      <c r="HL3062" s="69"/>
      <c r="HM3062" s="69"/>
      <c r="HN3062" s="69"/>
      <c r="HO3062" s="69"/>
      <c r="HP3062" s="69"/>
      <c r="HQ3062" s="69"/>
      <c r="HR3062" s="69"/>
      <c r="HS3062" s="69"/>
      <c r="HT3062" s="69"/>
      <c r="HU3062" s="69"/>
      <c r="HV3062" s="69"/>
      <c r="HW3062" s="69"/>
      <c r="HX3062" s="69"/>
      <c r="HY3062" s="69"/>
      <c r="HZ3062" s="69"/>
      <c r="IA3062" s="69"/>
      <c r="IB3062" s="69"/>
      <c r="IC3062" s="69"/>
      <c r="ID3062" s="69"/>
      <c r="IE3062" s="69"/>
      <c r="IF3062" s="69"/>
      <c r="IG3062" s="69"/>
      <c r="IH3062" s="69"/>
      <c r="II3062" s="69"/>
      <c r="IJ3062" s="69"/>
      <c r="IK3062" s="69"/>
      <c r="IL3062" s="69"/>
      <c r="IM3062" s="69"/>
      <c r="IN3062" s="69"/>
    </row>
    <row r="3063" spans="1:248" s="70" customFormat="1" ht="32.1" customHeight="1" x14ac:dyDescent="0.2">
      <c r="A3063" s="137" t="s">
        <v>1983</v>
      </c>
      <c r="B3063" s="196">
        <v>52731</v>
      </c>
      <c r="C3063" s="96" t="s">
        <v>2058</v>
      </c>
      <c r="D3063" s="318">
        <f>50000*1.5</f>
        <v>75000</v>
      </c>
      <c r="E3063" s="69"/>
      <c r="F3063" s="69"/>
      <c r="G3063" s="69"/>
      <c r="H3063" s="69"/>
      <c r="I3063" s="69"/>
      <c r="J3063" s="69"/>
      <c r="N3063" s="69"/>
      <c r="O3063" s="69"/>
      <c r="P3063" s="69"/>
      <c r="Q3063" s="69"/>
      <c r="R3063" s="69"/>
      <c r="S3063" s="69"/>
      <c r="T3063" s="69"/>
      <c r="U3063" s="69"/>
      <c r="V3063" s="69"/>
      <c r="W3063" s="69"/>
      <c r="X3063" s="69"/>
      <c r="Y3063" s="69"/>
      <c r="Z3063" s="69"/>
      <c r="AA3063" s="69"/>
      <c r="AB3063" s="69"/>
      <c r="AC3063" s="69"/>
      <c r="AD3063" s="69"/>
      <c r="AE3063" s="69"/>
      <c r="AF3063" s="69"/>
      <c r="AG3063" s="69"/>
      <c r="AH3063" s="69"/>
      <c r="AI3063" s="69"/>
      <c r="AJ3063" s="69"/>
      <c r="AK3063" s="69"/>
      <c r="AL3063" s="69"/>
      <c r="AM3063" s="69"/>
      <c r="AN3063" s="69"/>
      <c r="AO3063" s="69"/>
      <c r="AP3063" s="69"/>
      <c r="AQ3063" s="69"/>
      <c r="AR3063" s="69"/>
      <c r="AS3063" s="69"/>
      <c r="AT3063" s="69"/>
      <c r="AU3063" s="69"/>
      <c r="AV3063" s="69"/>
      <c r="AW3063" s="69"/>
      <c r="AX3063" s="69"/>
      <c r="AY3063" s="69"/>
      <c r="AZ3063" s="69"/>
      <c r="BA3063" s="69"/>
      <c r="BB3063" s="69"/>
      <c r="BC3063" s="69"/>
      <c r="BD3063" s="69"/>
      <c r="BE3063" s="69"/>
      <c r="BF3063" s="69"/>
      <c r="BG3063" s="69"/>
      <c r="BH3063" s="69"/>
      <c r="BI3063" s="69"/>
      <c r="BJ3063" s="69"/>
      <c r="BK3063" s="69"/>
      <c r="BL3063" s="69"/>
      <c r="BM3063" s="69"/>
      <c r="BN3063" s="69"/>
      <c r="BO3063" s="69"/>
      <c r="BP3063" s="69"/>
      <c r="BQ3063" s="69"/>
      <c r="BR3063" s="69"/>
      <c r="BS3063" s="69"/>
      <c r="BT3063" s="69"/>
      <c r="BU3063" s="69"/>
      <c r="BV3063" s="69"/>
      <c r="BW3063" s="69"/>
      <c r="BX3063" s="69"/>
      <c r="BY3063" s="69"/>
      <c r="BZ3063" s="69"/>
      <c r="CA3063" s="69"/>
      <c r="CB3063" s="69"/>
      <c r="CC3063" s="69"/>
      <c r="CD3063" s="69"/>
      <c r="CE3063" s="69"/>
      <c r="CF3063" s="69"/>
      <c r="CG3063" s="69"/>
      <c r="CH3063" s="69"/>
      <c r="CI3063" s="69"/>
      <c r="CJ3063" s="69"/>
      <c r="CK3063" s="69"/>
      <c r="CL3063" s="69"/>
      <c r="CM3063" s="69"/>
      <c r="CN3063" s="69"/>
      <c r="CO3063" s="69"/>
      <c r="CP3063" s="69"/>
      <c r="CQ3063" s="69"/>
      <c r="CR3063" s="69"/>
      <c r="CS3063" s="69"/>
      <c r="CT3063" s="69"/>
      <c r="CU3063" s="69"/>
      <c r="CV3063" s="69"/>
      <c r="CW3063" s="69"/>
      <c r="CX3063" s="69"/>
      <c r="CY3063" s="69"/>
      <c r="CZ3063" s="69"/>
      <c r="DA3063" s="69"/>
      <c r="DB3063" s="69"/>
      <c r="DC3063" s="69"/>
      <c r="DD3063" s="69"/>
      <c r="DE3063" s="69"/>
      <c r="DF3063" s="69"/>
      <c r="DG3063" s="69"/>
      <c r="DH3063" s="69"/>
      <c r="DI3063" s="69"/>
      <c r="DJ3063" s="69"/>
      <c r="DK3063" s="69"/>
      <c r="DL3063" s="69"/>
      <c r="DM3063" s="69"/>
      <c r="DN3063" s="69"/>
      <c r="DO3063" s="69"/>
      <c r="DP3063" s="69"/>
      <c r="DQ3063" s="69"/>
      <c r="DR3063" s="69"/>
      <c r="DS3063" s="69"/>
      <c r="DT3063" s="69"/>
      <c r="DU3063" s="69"/>
      <c r="DV3063" s="69"/>
      <c r="DW3063" s="69"/>
      <c r="DX3063" s="69"/>
      <c r="DY3063" s="69"/>
      <c r="DZ3063" s="69"/>
      <c r="EA3063" s="69"/>
      <c r="EB3063" s="69"/>
      <c r="EC3063" s="69"/>
      <c r="ED3063" s="69"/>
      <c r="EE3063" s="69"/>
      <c r="EF3063" s="69"/>
      <c r="EG3063" s="69"/>
      <c r="EH3063" s="69"/>
      <c r="EI3063" s="69"/>
      <c r="EJ3063" s="69"/>
      <c r="EK3063" s="69"/>
      <c r="EL3063" s="69"/>
      <c r="EM3063" s="69"/>
      <c r="EN3063" s="69"/>
      <c r="EO3063" s="69"/>
      <c r="EP3063" s="69"/>
      <c r="EQ3063" s="69"/>
      <c r="ER3063" s="69"/>
      <c r="ES3063" s="69"/>
      <c r="ET3063" s="69"/>
      <c r="EU3063" s="69"/>
      <c r="EV3063" s="69"/>
      <c r="EW3063" s="69"/>
      <c r="EX3063" s="69"/>
      <c r="EY3063" s="69"/>
      <c r="EZ3063" s="69"/>
      <c r="FA3063" s="69"/>
      <c r="FB3063" s="69"/>
      <c r="FC3063" s="69"/>
      <c r="FD3063" s="69"/>
      <c r="FE3063" s="69"/>
      <c r="FF3063" s="69"/>
      <c r="FG3063" s="69"/>
      <c r="FH3063" s="69"/>
      <c r="FI3063" s="69"/>
      <c r="FJ3063" s="69"/>
      <c r="FK3063" s="69"/>
      <c r="FL3063" s="69"/>
      <c r="FM3063" s="69"/>
      <c r="FN3063" s="69"/>
      <c r="FO3063" s="69"/>
      <c r="FP3063" s="69"/>
      <c r="FQ3063" s="69"/>
      <c r="FR3063" s="69"/>
      <c r="FS3063" s="69"/>
      <c r="FT3063" s="69"/>
      <c r="FU3063" s="69"/>
      <c r="FV3063" s="69"/>
      <c r="FW3063" s="69"/>
      <c r="FX3063" s="69"/>
      <c r="FY3063" s="69"/>
      <c r="FZ3063" s="69"/>
      <c r="GA3063" s="69"/>
      <c r="GB3063" s="69"/>
      <c r="GC3063" s="69"/>
      <c r="GD3063" s="69"/>
      <c r="GE3063" s="69"/>
      <c r="GF3063" s="69"/>
      <c r="GG3063" s="69"/>
      <c r="GH3063" s="69"/>
      <c r="GI3063" s="69"/>
      <c r="GJ3063" s="69"/>
      <c r="GK3063" s="69"/>
      <c r="GL3063" s="69"/>
      <c r="GM3063" s="69"/>
      <c r="GN3063" s="69"/>
      <c r="GO3063" s="69"/>
      <c r="GP3063" s="69"/>
      <c r="GQ3063" s="69"/>
      <c r="GR3063" s="69"/>
      <c r="GS3063" s="69"/>
      <c r="GT3063" s="69"/>
      <c r="GU3063" s="69"/>
      <c r="GV3063" s="69"/>
      <c r="GW3063" s="69"/>
      <c r="GX3063" s="69"/>
      <c r="GY3063" s="69"/>
      <c r="GZ3063" s="69"/>
      <c r="HA3063" s="69"/>
      <c r="HB3063" s="69"/>
      <c r="HC3063" s="69"/>
      <c r="HD3063" s="69"/>
      <c r="HE3063" s="69"/>
      <c r="HF3063" s="69"/>
      <c r="HG3063" s="69"/>
      <c r="HH3063" s="69"/>
      <c r="HI3063" s="69"/>
      <c r="HJ3063" s="69"/>
      <c r="HK3063" s="69"/>
      <c r="HL3063" s="69"/>
      <c r="HM3063" s="69"/>
      <c r="HN3063" s="69"/>
      <c r="HO3063" s="69"/>
      <c r="HP3063" s="69"/>
      <c r="HQ3063" s="69"/>
      <c r="HR3063" s="69"/>
      <c r="HS3063" s="69"/>
      <c r="HT3063" s="69"/>
      <c r="HU3063" s="69"/>
      <c r="HV3063" s="69"/>
      <c r="HW3063" s="69"/>
      <c r="HX3063" s="69"/>
      <c r="HY3063" s="69"/>
      <c r="HZ3063" s="69"/>
      <c r="IA3063" s="69"/>
      <c r="IB3063" s="69"/>
      <c r="IC3063" s="69"/>
      <c r="ID3063" s="69"/>
      <c r="IE3063" s="69"/>
      <c r="IF3063" s="69"/>
      <c r="IG3063" s="69"/>
      <c r="IH3063" s="69"/>
      <c r="II3063" s="69"/>
      <c r="IJ3063" s="69"/>
      <c r="IK3063" s="69"/>
      <c r="IL3063" s="69"/>
      <c r="IM3063" s="69"/>
      <c r="IN3063" s="69"/>
    </row>
    <row r="3064" spans="1:248" s="70" customFormat="1" ht="32.1" customHeight="1" x14ac:dyDescent="0.2">
      <c r="A3064" s="137" t="s">
        <v>1986</v>
      </c>
      <c r="B3064" s="196">
        <v>52732</v>
      </c>
      <c r="C3064" s="96" t="s">
        <v>2059</v>
      </c>
      <c r="D3064" s="318">
        <f>45000*1.5</f>
        <v>67500</v>
      </c>
      <c r="E3064" s="69"/>
      <c r="F3064" s="69"/>
      <c r="G3064" s="69"/>
      <c r="H3064" s="69"/>
      <c r="I3064" s="69"/>
      <c r="J3064" s="69"/>
      <c r="N3064" s="69"/>
      <c r="O3064" s="69"/>
      <c r="P3064" s="69"/>
      <c r="Q3064" s="69"/>
      <c r="R3064" s="69"/>
      <c r="S3064" s="69"/>
      <c r="T3064" s="69"/>
      <c r="U3064" s="69"/>
      <c r="V3064" s="69"/>
      <c r="W3064" s="69"/>
      <c r="X3064" s="69"/>
      <c r="Y3064" s="69"/>
      <c r="Z3064" s="69"/>
      <c r="AA3064" s="69"/>
      <c r="AB3064" s="69"/>
      <c r="AC3064" s="69"/>
      <c r="AD3064" s="69"/>
      <c r="AE3064" s="69"/>
      <c r="AF3064" s="69"/>
      <c r="AG3064" s="69"/>
      <c r="AH3064" s="69"/>
      <c r="AI3064" s="69"/>
      <c r="AJ3064" s="69"/>
      <c r="AK3064" s="69"/>
      <c r="AL3064" s="69"/>
      <c r="AM3064" s="69"/>
      <c r="AN3064" s="69"/>
      <c r="AO3064" s="69"/>
      <c r="AP3064" s="69"/>
      <c r="AQ3064" s="69"/>
      <c r="AR3064" s="69"/>
      <c r="AS3064" s="69"/>
      <c r="AT3064" s="69"/>
      <c r="AU3064" s="69"/>
      <c r="AV3064" s="69"/>
      <c r="AW3064" s="69"/>
      <c r="AX3064" s="69"/>
      <c r="AY3064" s="69"/>
      <c r="AZ3064" s="69"/>
      <c r="BA3064" s="69"/>
      <c r="BB3064" s="69"/>
      <c r="BC3064" s="69"/>
      <c r="BD3064" s="69"/>
      <c r="BE3064" s="69"/>
      <c r="BF3064" s="69"/>
      <c r="BG3064" s="69"/>
      <c r="BH3064" s="69"/>
      <c r="BI3064" s="69"/>
      <c r="BJ3064" s="69"/>
      <c r="BK3064" s="69"/>
      <c r="BL3064" s="69"/>
      <c r="BM3064" s="69"/>
      <c r="BN3064" s="69"/>
      <c r="BO3064" s="69"/>
      <c r="BP3064" s="69"/>
      <c r="BQ3064" s="69"/>
      <c r="BR3064" s="69"/>
      <c r="BS3064" s="69"/>
      <c r="BT3064" s="69"/>
      <c r="BU3064" s="69"/>
      <c r="BV3064" s="69"/>
      <c r="BW3064" s="69"/>
      <c r="BX3064" s="69"/>
      <c r="BY3064" s="69"/>
      <c r="BZ3064" s="69"/>
      <c r="CA3064" s="69"/>
      <c r="CB3064" s="69"/>
      <c r="CC3064" s="69"/>
      <c r="CD3064" s="69"/>
      <c r="CE3064" s="69"/>
      <c r="CF3064" s="69"/>
      <c r="CG3064" s="69"/>
      <c r="CH3064" s="69"/>
      <c r="CI3064" s="69"/>
      <c r="CJ3064" s="69"/>
      <c r="CK3064" s="69"/>
      <c r="CL3064" s="69"/>
      <c r="CM3064" s="69"/>
      <c r="CN3064" s="69"/>
      <c r="CO3064" s="69"/>
      <c r="CP3064" s="69"/>
      <c r="CQ3064" s="69"/>
      <c r="CR3064" s="69"/>
      <c r="CS3064" s="69"/>
      <c r="CT3064" s="69"/>
      <c r="CU3064" s="69"/>
      <c r="CV3064" s="69"/>
      <c r="CW3064" s="69"/>
      <c r="CX3064" s="69"/>
      <c r="CY3064" s="69"/>
      <c r="CZ3064" s="69"/>
      <c r="DA3064" s="69"/>
      <c r="DB3064" s="69"/>
      <c r="DC3064" s="69"/>
      <c r="DD3064" s="69"/>
      <c r="DE3064" s="69"/>
      <c r="DF3064" s="69"/>
      <c r="DG3064" s="69"/>
      <c r="DH3064" s="69"/>
      <c r="DI3064" s="69"/>
      <c r="DJ3064" s="69"/>
      <c r="DK3064" s="69"/>
      <c r="DL3064" s="69"/>
      <c r="DM3064" s="69"/>
      <c r="DN3064" s="69"/>
      <c r="DO3064" s="69"/>
      <c r="DP3064" s="69"/>
      <c r="DQ3064" s="69"/>
      <c r="DR3064" s="69"/>
      <c r="DS3064" s="69"/>
      <c r="DT3064" s="69"/>
      <c r="DU3064" s="69"/>
      <c r="DV3064" s="69"/>
      <c r="DW3064" s="69"/>
      <c r="DX3064" s="69"/>
      <c r="DY3064" s="69"/>
      <c r="DZ3064" s="69"/>
      <c r="EA3064" s="69"/>
      <c r="EB3064" s="69"/>
      <c r="EC3064" s="69"/>
      <c r="ED3064" s="69"/>
      <c r="EE3064" s="69"/>
      <c r="EF3064" s="69"/>
      <c r="EG3064" s="69"/>
      <c r="EH3064" s="69"/>
      <c r="EI3064" s="69"/>
      <c r="EJ3064" s="69"/>
      <c r="EK3064" s="69"/>
      <c r="EL3064" s="69"/>
      <c r="EM3064" s="69"/>
      <c r="EN3064" s="69"/>
      <c r="EO3064" s="69"/>
      <c r="EP3064" s="69"/>
      <c r="EQ3064" s="69"/>
      <c r="ER3064" s="69"/>
      <c r="ES3064" s="69"/>
      <c r="ET3064" s="69"/>
      <c r="EU3064" s="69"/>
      <c r="EV3064" s="69"/>
      <c r="EW3064" s="69"/>
      <c r="EX3064" s="69"/>
      <c r="EY3064" s="69"/>
      <c r="EZ3064" s="69"/>
      <c r="FA3064" s="69"/>
      <c r="FB3064" s="69"/>
      <c r="FC3064" s="69"/>
      <c r="FD3064" s="69"/>
      <c r="FE3064" s="69"/>
      <c r="FF3064" s="69"/>
      <c r="FG3064" s="69"/>
      <c r="FH3064" s="69"/>
      <c r="FI3064" s="69"/>
      <c r="FJ3064" s="69"/>
      <c r="FK3064" s="69"/>
      <c r="FL3064" s="69"/>
      <c r="FM3064" s="69"/>
      <c r="FN3064" s="69"/>
      <c r="FO3064" s="69"/>
      <c r="FP3064" s="69"/>
      <c r="FQ3064" s="69"/>
      <c r="FR3064" s="69"/>
      <c r="FS3064" s="69"/>
      <c r="FT3064" s="69"/>
      <c r="FU3064" s="69"/>
      <c r="FV3064" s="69"/>
      <c r="FW3064" s="69"/>
      <c r="FX3064" s="69"/>
      <c r="FY3064" s="69"/>
      <c r="FZ3064" s="69"/>
      <c r="GA3064" s="69"/>
      <c r="GB3064" s="69"/>
      <c r="GC3064" s="69"/>
      <c r="GD3064" s="69"/>
      <c r="GE3064" s="69"/>
      <c r="GF3064" s="69"/>
      <c r="GG3064" s="69"/>
      <c r="GH3064" s="69"/>
      <c r="GI3064" s="69"/>
      <c r="GJ3064" s="69"/>
      <c r="GK3064" s="69"/>
      <c r="GL3064" s="69"/>
      <c r="GM3064" s="69"/>
      <c r="GN3064" s="69"/>
      <c r="GO3064" s="69"/>
      <c r="GP3064" s="69"/>
      <c r="GQ3064" s="69"/>
      <c r="GR3064" s="69"/>
      <c r="GS3064" s="69"/>
      <c r="GT3064" s="69"/>
      <c r="GU3064" s="69"/>
      <c r="GV3064" s="69"/>
      <c r="GW3064" s="69"/>
      <c r="GX3064" s="69"/>
      <c r="GY3064" s="69"/>
      <c r="GZ3064" s="69"/>
      <c r="HA3064" s="69"/>
      <c r="HB3064" s="69"/>
      <c r="HC3064" s="69"/>
      <c r="HD3064" s="69"/>
      <c r="HE3064" s="69"/>
      <c r="HF3064" s="69"/>
      <c r="HG3064" s="69"/>
      <c r="HH3064" s="69"/>
      <c r="HI3064" s="69"/>
      <c r="HJ3064" s="69"/>
      <c r="HK3064" s="69"/>
      <c r="HL3064" s="69"/>
      <c r="HM3064" s="69"/>
      <c r="HN3064" s="69"/>
      <c r="HO3064" s="69"/>
      <c r="HP3064" s="69"/>
      <c r="HQ3064" s="69"/>
      <c r="HR3064" s="69"/>
      <c r="HS3064" s="69"/>
      <c r="HT3064" s="69"/>
      <c r="HU3064" s="69"/>
      <c r="HV3064" s="69"/>
      <c r="HW3064" s="69"/>
      <c r="HX3064" s="69"/>
      <c r="HY3064" s="69"/>
      <c r="HZ3064" s="69"/>
      <c r="IA3064" s="69"/>
      <c r="IB3064" s="69"/>
      <c r="IC3064" s="69"/>
      <c r="ID3064" s="69"/>
      <c r="IE3064" s="69"/>
      <c r="IF3064" s="69"/>
      <c r="IG3064" s="69"/>
      <c r="IH3064" s="69"/>
      <c r="II3064" s="69"/>
      <c r="IJ3064" s="69"/>
      <c r="IK3064" s="69"/>
      <c r="IL3064" s="69"/>
      <c r="IM3064" s="69"/>
      <c r="IN3064" s="69"/>
    </row>
    <row r="3065" spans="1:248" s="70" customFormat="1" ht="32.1" customHeight="1" x14ac:dyDescent="0.2">
      <c r="A3065" s="137" t="s">
        <v>1988</v>
      </c>
      <c r="B3065" s="196">
        <v>52733</v>
      </c>
      <c r="C3065" s="96" t="s">
        <v>2060</v>
      </c>
      <c r="D3065" s="318">
        <f>70000*1.5</f>
        <v>105000</v>
      </c>
      <c r="E3065" s="69"/>
      <c r="F3065" s="69"/>
      <c r="G3065" s="69"/>
      <c r="H3065" s="69"/>
      <c r="I3065" s="69"/>
      <c r="J3065" s="69"/>
      <c r="N3065" s="69"/>
      <c r="O3065" s="69"/>
      <c r="P3065" s="69"/>
      <c r="Q3065" s="69"/>
      <c r="R3065" s="69"/>
      <c r="S3065" s="69"/>
      <c r="T3065" s="69"/>
      <c r="U3065" s="69"/>
      <c r="V3065" s="69"/>
      <c r="W3065" s="69"/>
      <c r="X3065" s="69"/>
      <c r="Y3065" s="69"/>
      <c r="Z3065" s="69"/>
      <c r="AA3065" s="69"/>
      <c r="AB3065" s="69"/>
      <c r="AC3065" s="69"/>
      <c r="AD3065" s="69"/>
      <c r="AE3065" s="69"/>
      <c r="AF3065" s="69"/>
      <c r="AG3065" s="69"/>
      <c r="AH3065" s="69"/>
      <c r="AI3065" s="69"/>
      <c r="AJ3065" s="69"/>
      <c r="AK3065" s="69"/>
      <c r="AL3065" s="69"/>
      <c r="AM3065" s="69"/>
      <c r="AN3065" s="69"/>
      <c r="AO3065" s="69"/>
      <c r="AP3065" s="69"/>
      <c r="AQ3065" s="69"/>
      <c r="AR3065" s="69"/>
      <c r="AS3065" s="69"/>
      <c r="AT3065" s="69"/>
      <c r="AU3065" s="69"/>
      <c r="AV3065" s="69"/>
      <c r="AW3065" s="69"/>
      <c r="AX3065" s="69"/>
      <c r="AY3065" s="69"/>
      <c r="AZ3065" s="69"/>
      <c r="BA3065" s="69"/>
      <c r="BB3065" s="69"/>
      <c r="BC3065" s="69"/>
      <c r="BD3065" s="69"/>
      <c r="BE3065" s="69"/>
      <c r="BF3065" s="69"/>
      <c r="BG3065" s="69"/>
      <c r="BH3065" s="69"/>
      <c r="BI3065" s="69"/>
      <c r="BJ3065" s="69"/>
      <c r="BK3065" s="69"/>
      <c r="BL3065" s="69"/>
      <c r="BM3065" s="69"/>
      <c r="BN3065" s="69"/>
      <c r="BO3065" s="69"/>
      <c r="BP3065" s="69"/>
      <c r="BQ3065" s="69"/>
      <c r="BR3065" s="69"/>
      <c r="BS3065" s="69"/>
      <c r="BT3065" s="69"/>
      <c r="BU3065" s="69"/>
      <c r="BV3065" s="69"/>
      <c r="BW3065" s="69"/>
      <c r="BX3065" s="69"/>
      <c r="BY3065" s="69"/>
      <c r="BZ3065" s="69"/>
      <c r="CA3065" s="69"/>
      <c r="CB3065" s="69"/>
      <c r="CC3065" s="69"/>
      <c r="CD3065" s="69"/>
      <c r="CE3065" s="69"/>
      <c r="CF3065" s="69"/>
      <c r="CG3065" s="69"/>
      <c r="CH3065" s="69"/>
      <c r="CI3065" s="69"/>
      <c r="CJ3065" s="69"/>
      <c r="CK3065" s="69"/>
      <c r="CL3065" s="69"/>
      <c r="CM3065" s="69"/>
      <c r="CN3065" s="69"/>
      <c r="CO3065" s="69"/>
      <c r="CP3065" s="69"/>
      <c r="CQ3065" s="69"/>
      <c r="CR3065" s="69"/>
      <c r="CS3065" s="69"/>
      <c r="CT3065" s="69"/>
      <c r="CU3065" s="69"/>
      <c r="CV3065" s="69"/>
      <c r="CW3065" s="69"/>
      <c r="CX3065" s="69"/>
      <c r="CY3065" s="69"/>
      <c r="CZ3065" s="69"/>
      <c r="DA3065" s="69"/>
      <c r="DB3065" s="69"/>
      <c r="DC3065" s="69"/>
      <c r="DD3065" s="69"/>
      <c r="DE3065" s="69"/>
      <c r="DF3065" s="69"/>
      <c r="DG3065" s="69"/>
      <c r="DH3065" s="69"/>
      <c r="DI3065" s="69"/>
      <c r="DJ3065" s="69"/>
      <c r="DK3065" s="69"/>
      <c r="DL3065" s="69"/>
      <c r="DM3065" s="69"/>
      <c r="DN3065" s="69"/>
      <c r="DO3065" s="69"/>
      <c r="DP3065" s="69"/>
      <c r="DQ3065" s="69"/>
      <c r="DR3065" s="69"/>
      <c r="DS3065" s="69"/>
      <c r="DT3065" s="69"/>
      <c r="DU3065" s="69"/>
      <c r="DV3065" s="69"/>
      <c r="DW3065" s="69"/>
      <c r="DX3065" s="69"/>
      <c r="DY3065" s="69"/>
      <c r="DZ3065" s="69"/>
      <c r="EA3065" s="69"/>
      <c r="EB3065" s="69"/>
      <c r="EC3065" s="69"/>
      <c r="ED3065" s="69"/>
      <c r="EE3065" s="69"/>
      <c r="EF3065" s="69"/>
      <c r="EG3065" s="69"/>
      <c r="EH3065" s="69"/>
      <c r="EI3065" s="69"/>
      <c r="EJ3065" s="69"/>
      <c r="EK3065" s="69"/>
      <c r="EL3065" s="69"/>
      <c r="EM3065" s="69"/>
      <c r="EN3065" s="69"/>
      <c r="EO3065" s="69"/>
      <c r="EP3065" s="69"/>
      <c r="EQ3065" s="69"/>
      <c r="ER3065" s="69"/>
      <c r="ES3065" s="69"/>
      <c r="ET3065" s="69"/>
      <c r="EU3065" s="69"/>
      <c r="EV3065" s="69"/>
      <c r="EW3065" s="69"/>
      <c r="EX3065" s="69"/>
      <c r="EY3065" s="69"/>
      <c r="EZ3065" s="69"/>
      <c r="FA3065" s="69"/>
      <c r="FB3065" s="69"/>
      <c r="FC3065" s="69"/>
      <c r="FD3065" s="69"/>
      <c r="FE3065" s="69"/>
      <c r="FF3065" s="69"/>
      <c r="FG3065" s="69"/>
      <c r="FH3065" s="69"/>
      <c r="FI3065" s="69"/>
      <c r="FJ3065" s="69"/>
      <c r="FK3065" s="69"/>
      <c r="FL3065" s="69"/>
      <c r="FM3065" s="69"/>
      <c r="FN3065" s="69"/>
      <c r="FO3065" s="69"/>
      <c r="FP3065" s="69"/>
      <c r="FQ3065" s="69"/>
      <c r="FR3065" s="69"/>
      <c r="FS3065" s="69"/>
      <c r="FT3065" s="69"/>
      <c r="FU3065" s="69"/>
      <c r="FV3065" s="69"/>
      <c r="FW3065" s="69"/>
      <c r="FX3065" s="69"/>
      <c r="FY3065" s="69"/>
      <c r="FZ3065" s="69"/>
      <c r="GA3065" s="69"/>
      <c r="GB3065" s="69"/>
      <c r="GC3065" s="69"/>
      <c r="GD3065" s="69"/>
      <c r="GE3065" s="69"/>
      <c r="GF3065" s="69"/>
      <c r="GG3065" s="69"/>
      <c r="GH3065" s="69"/>
      <c r="GI3065" s="69"/>
      <c r="GJ3065" s="69"/>
      <c r="GK3065" s="69"/>
      <c r="GL3065" s="69"/>
      <c r="GM3065" s="69"/>
      <c r="GN3065" s="69"/>
      <c r="GO3065" s="69"/>
      <c r="GP3065" s="69"/>
      <c r="GQ3065" s="69"/>
      <c r="GR3065" s="69"/>
      <c r="GS3065" s="69"/>
      <c r="GT3065" s="69"/>
      <c r="GU3065" s="69"/>
      <c r="GV3065" s="69"/>
      <c r="GW3065" s="69"/>
      <c r="GX3065" s="69"/>
      <c r="GY3065" s="69"/>
      <c r="GZ3065" s="69"/>
      <c r="HA3065" s="69"/>
      <c r="HB3065" s="69"/>
      <c r="HC3065" s="69"/>
      <c r="HD3065" s="69"/>
      <c r="HE3065" s="69"/>
      <c r="HF3065" s="69"/>
      <c r="HG3065" s="69"/>
      <c r="HH3065" s="69"/>
      <c r="HI3065" s="69"/>
      <c r="HJ3065" s="69"/>
      <c r="HK3065" s="69"/>
      <c r="HL3065" s="69"/>
      <c r="HM3065" s="69"/>
      <c r="HN3065" s="69"/>
      <c r="HO3065" s="69"/>
      <c r="HP3065" s="69"/>
      <c r="HQ3065" s="69"/>
      <c r="HR3065" s="69"/>
      <c r="HS3065" s="69"/>
      <c r="HT3065" s="69"/>
      <c r="HU3065" s="69"/>
      <c r="HV3065" s="69"/>
      <c r="HW3065" s="69"/>
      <c r="HX3065" s="69"/>
      <c r="HY3065" s="69"/>
      <c r="HZ3065" s="69"/>
      <c r="IA3065" s="69"/>
      <c r="IB3065" s="69"/>
      <c r="IC3065" s="69"/>
      <c r="ID3065" s="69"/>
      <c r="IE3065" s="69"/>
      <c r="IF3065" s="69"/>
      <c r="IG3065" s="69"/>
      <c r="IH3065" s="69"/>
      <c r="II3065" s="69"/>
      <c r="IJ3065" s="69"/>
      <c r="IK3065" s="69"/>
      <c r="IL3065" s="69"/>
      <c r="IM3065" s="69"/>
      <c r="IN3065" s="69"/>
    </row>
    <row r="3066" spans="1:248" s="70" customFormat="1" ht="32.1" customHeight="1" x14ac:dyDescent="0.2">
      <c r="A3066" s="137" t="s">
        <v>1990</v>
      </c>
      <c r="B3066" s="196">
        <v>52734</v>
      </c>
      <c r="C3066" s="96" t="s">
        <v>2061</v>
      </c>
      <c r="D3066" s="318">
        <f>55000*1.5</f>
        <v>82500</v>
      </c>
      <c r="E3066" s="69"/>
      <c r="F3066" s="69"/>
      <c r="G3066" s="69"/>
      <c r="H3066" s="69"/>
      <c r="I3066" s="69"/>
      <c r="J3066" s="69"/>
      <c r="N3066" s="69"/>
      <c r="O3066" s="69"/>
      <c r="P3066" s="69"/>
      <c r="Q3066" s="69"/>
      <c r="R3066" s="69"/>
      <c r="S3066" s="69"/>
      <c r="T3066" s="69"/>
      <c r="U3066" s="69"/>
      <c r="V3066" s="69"/>
      <c r="W3066" s="69"/>
      <c r="X3066" s="69"/>
      <c r="Y3066" s="69"/>
      <c r="Z3066" s="69"/>
      <c r="AA3066" s="69"/>
      <c r="AB3066" s="69"/>
      <c r="AC3066" s="69"/>
      <c r="AD3066" s="69"/>
      <c r="AE3066" s="69"/>
      <c r="AF3066" s="69"/>
      <c r="AG3066" s="69"/>
      <c r="AH3066" s="69"/>
      <c r="AI3066" s="69"/>
      <c r="AJ3066" s="69"/>
      <c r="AK3066" s="69"/>
      <c r="AL3066" s="69"/>
      <c r="AM3066" s="69"/>
      <c r="AN3066" s="69"/>
      <c r="AO3066" s="69"/>
      <c r="AP3066" s="69"/>
      <c r="AQ3066" s="69"/>
      <c r="AR3066" s="69"/>
      <c r="AS3066" s="69"/>
      <c r="AT3066" s="69"/>
      <c r="AU3066" s="69"/>
      <c r="AV3066" s="69"/>
      <c r="AW3066" s="69"/>
      <c r="AX3066" s="69"/>
      <c r="AY3066" s="69"/>
      <c r="AZ3066" s="69"/>
      <c r="BA3066" s="69"/>
      <c r="BB3066" s="69"/>
      <c r="BC3066" s="69"/>
      <c r="BD3066" s="69"/>
      <c r="BE3066" s="69"/>
      <c r="BF3066" s="69"/>
      <c r="BG3066" s="69"/>
      <c r="BH3066" s="69"/>
      <c r="BI3066" s="69"/>
      <c r="BJ3066" s="69"/>
      <c r="BK3066" s="69"/>
      <c r="BL3066" s="69"/>
      <c r="BM3066" s="69"/>
      <c r="BN3066" s="69"/>
      <c r="BO3066" s="69"/>
      <c r="BP3066" s="69"/>
      <c r="BQ3066" s="69"/>
      <c r="BR3066" s="69"/>
      <c r="BS3066" s="69"/>
      <c r="BT3066" s="69"/>
      <c r="BU3066" s="69"/>
      <c r="BV3066" s="69"/>
      <c r="BW3066" s="69"/>
      <c r="BX3066" s="69"/>
      <c r="BY3066" s="69"/>
      <c r="BZ3066" s="69"/>
      <c r="CA3066" s="69"/>
      <c r="CB3066" s="69"/>
      <c r="CC3066" s="69"/>
      <c r="CD3066" s="69"/>
      <c r="CE3066" s="69"/>
      <c r="CF3066" s="69"/>
      <c r="CG3066" s="69"/>
      <c r="CH3066" s="69"/>
      <c r="CI3066" s="69"/>
      <c r="CJ3066" s="69"/>
      <c r="CK3066" s="69"/>
      <c r="CL3066" s="69"/>
      <c r="CM3066" s="69"/>
      <c r="CN3066" s="69"/>
      <c r="CO3066" s="69"/>
      <c r="CP3066" s="69"/>
      <c r="CQ3066" s="69"/>
      <c r="CR3066" s="69"/>
      <c r="CS3066" s="69"/>
      <c r="CT3066" s="69"/>
      <c r="CU3066" s="69"/>
      <c r="CV3066" s="69"/>
      <c r="CW3066" s="69"/>
      <c r="CX3066" s="69"/>
      <c r="CY3066" s="69"/>
      <c r="CZ3066" s="69"/>
      <c r="DA3066" s="69"/>
      <c r="DB3066" s="69"/>
      <c r="DC3066" s="69"/>
      <c r="DD3066" s="69"/>
      <c r="DE3066" s="69"/>
      <c r="DF3066" s="69"/>
      <c r="DG3066" s="69"/>
      <c r="DH3066" s="69"/>
      <c r="DI3066" s="69"/>
      <c r="DJ3066" s="69"/>
      <c r="DK3066" s="69"/>
      <c r="DL3066" s="69"/>
      <c r="DM3066" s="69"/>
      <c r="DN3066" s="69"/>
      <c r="DO3066" s="69"/>
      <c r="DP3066" s="69"/>
      <c r="DQ3066" s="69"/>
      <c r="DR3066" s="69"/>
      <c r="DS3066" s="69"/>
      <c r="DT3066" s="69"/>
      <c r="DU3066" s="69"/>
      <c r="DV3066" s="69"/>
      <c r="DW3066" s="69"/>
      <c r="DX3066" s="69"/>
      <c r="DY3066" s="69"/>
      <c r="DZ3066" s="69"/>
      <c r="EA3066" s="69"/>
      <c r="EB3066" s="69"/>
      <c r="EC3066" s="69"/>
      <c r="ED3066" s="69"/>
      <c r="EE3066" s="69"/>
      <c r="EF3066" s="69"/>
      <c r="EG3066" s="69"/>
      <c r="EH3066" s="69"/>
      <c r="EI3066" s="69"/>
      <c r="EJ3066" s="69"/>
      <c r="EK3066" s="69"/>
      <c r="EL3066" s="69"/>
      <c r="EM3066" s="69"/>
      <c r="EN3066" s="69"/>
      <c r="EO3066" s="69"/>
      <c r="EP3066" s="69"/>
      <c r="EQ3066" s="69"/>
      <c r="ER3066" s="69"/>
      <c r="ES3066" s="69"/>
      <c r="ET3066" s="69"/>
      <c r="EU3066" s="69"/>
      <c r="EV3066" s="69"/>
      <c r="EW3066" s="69"/>
      <c r="EX3066" s="69"/>
      <c r="EY3066" s="69"/>
      <c r="EZ3066" s="69"/>
      <c r="FA3066" s="69"/>
      <c r="FB3066" s="69"/>
      <c r="FC3066" s="69"/>
      <c r="FD3066" s="69"/>
      <c r="FE3066" s="69"/>
      <c r="FF3066" s="69"/>
      <c r="FG3066" s="69"/>
      <c r="FH3066" s="69"/>
      <c r="FI3066" s="69"/>
      <c r="FJ3066" s="69"/>
      <c r="FK3066" s="69"/>
      <c r="FL3066" s="69"/>
      <c r="FM3066" s="69"/>
      <c r="FN3066" s="69"/>
      <c r="FO3066" s="69"/>
      <c r="FP3066" s="69"/>
      <c r="FQ3066" s="69"/>
      <c r="FR3066" s="69"/>
      <c r="FS3066" s="69"/>
      <c r="FT3066" s="69"/>
      <c r="FU3066" s="69"/>
      <c r="FV3066" s="69"/>
      <c r="FW3066" s="69"/>
      <c r="FX3066" s="69"/>
      <c r="FY3066" s="69"/>
      <c r="FZ3066" s="69"/>
      <c r="GA3066" s="69"/>
      <c r="GB3066" s="69"/>
      <c r="GC3066" s="69"/>
      <c r="GD3066" s="69"/>
      <c r="GE3066" s="69"/>
      <c r="GF3066" s="69"/>
      <c r="GG3066" s="69"/>
      <c r="GH3066" s="69"/>
      <c r="GI3066" s="69"/>
      <c r="GJ3066" s="69"/>
      <c r="GK3066" s="69"/>
      <c r="GL3066" s="69"/>
      <c r="GM3066" s="69"/>
      <c r="GN3066" s="69"/>
      <c r="GO3066" s="69"/>
      <c r="GP3066" s="69"/>
      <c r="GQ3066" s="69"/>
      <c r="GR3066" s="69"/>
      <c r="GS3066" s="69"/>
      <c r="GT3066" s="69"/>
      <c r="GU3066" s="69"/>
      <c r="GV3066" s="69"/>
      <c r="GW3066" s="69"/>
      <c r="GX3066" s="69"/>
      <c r="GY3066" s="69"/>
      <c r="GZ3066" s="69"/>
      <c r="HA3066" s="69"/>
      <c r="HB3066" s="69"/>
      <c r="HC3066" s="69"/>
      <c r="HD3066" s="69"/>
      <c r="HE3066" s="69"/>
      <c r="HF3066" s="69"/>
      <c r="HG3066" s="69"/>
      <c r="HH3066" s="69"/>
      <c r="HI3066" s="69"/>
      <c r="HJ3066" s="69"/>
      <c r="HK3066" s="69"/>
      <c r="HL3066" s="69"/>
      <c r="HM3066" s="69"/>
      <c r="HN3066" s="69"/>
      <c r="HO3066" s="69"/>
      <c r="HP3066" s="69"/>
      <c r="HQ3066" s="69"/>
      <c r="HR3066" s="69"/>
      <c r="HS3066" s="69"/>
      <c r="HT3066" s="69"/>
      <c r="HU3066" s="69"/>
      <c r="HV3066" s="69"/>
      <c r="HW3066" s="69"/>
      <c r="HX3066" s="69"/>
      <c r="HY3066" s="69"/>
      <c r="HZ3066" s="69"/>
      <c r="IA3066" s="69"/>
      <c r="IB3066" s="69"/>
      <c r="IC3066" s="69"/>
      <c r="ID3066" s="69"/>
      <c r="IE3066" s="69"/>
      <c r="IF3066" s="69"/>
      <c r="IG3066" s="69"/>
      <c r="IH3066" s="69"/>
      <c r="II3066" s="69"/>
      <c r="IJ3066" s="69"/>
      <c r="IK3066" s="69"/>
      <c r="IL3066" s="69"/>
      <c r="IM3066" s="69"/>
      <c r="IN3066" s="69"/>
    </row>
    <row r="3067" spans="1:248" s="70" customFormat="1" ht="15.95" customHeight="1" x14ac:dyDescent="0.2">
      <c r="A3067" s="137" t="s">
        <v>1992</v>
      </c>
      <c r="B3067" s="196">
        <v>52735</v>
      </c>
      <c r="C3067" s="96" t="s">
        <v>2062</v>
      </c>
      <c r="D3067" s="318">
        <f>60000*1.5</f>
        <v>90000</v>
      </c>
      <c r="E3067" s="69"/>
      <c r="F3067" s="69"/>
      <c r="G3067" s="69"/>
      <c r="H3067" s="69"/>
      <c r="I3067" s="69"/>
      <c r="J3067" s="69"/>
      <c r="N3067" s="69"/>
      <c r="O3067" s="69"/>
      <c r="P3067" s="69"/>
      <c r="Q3067" s="69"/>
      <c r="R3067" s="69"/>
      <c r="S3067" s="69"/>
      <c r="T3067" s="69"/>
      <c r="U3067" s="69"/>
      <c r="V3067" s="69"/>
      <c r="W3067" s="69"/>
      <c r="X3067" s="69"/>
      <c r="Y3067" s="69"/>
      <c r="Z3067" s="69"/>
      <c r="AA3067" s="69"/>
      <c r="AB3067" s="69"/>
      <c r="AC3067" s="69"/>
      <c r="AD3067" s="69"/>
      <c r="AE3067" s="69"/>
      <c r="AF3067" s="69"/>
      <c r="AG3067" s="69"/>
      <c r="AH3067" s="69"/>
      <c r="AI3067" s="69"/>
      <c r="AJ3067" s="69"/>
      <c r="AK3067" s="69"/>
      <c r="AL3067" s="69"/>
      <c r="AM3067" s="69"/>
      <c r="AN3067" s="69"/>
      <c r="AO3067" s="69"/>
      <c r="AP3067" s="69"/>
      <c r="AQ3067" s="69"/>
      <c r="AR3067" s="69"/>
      <c r="AS3067" s="69"/>
      <c r="AT3067" s="69"/>
      <c r="AU3067" s="69"/>
      <c r="AV3067" s="69"/>
      <c r="AW3067" s="69"/>
      <c r="AX3067" s="69"/>
      <c r="AY3067" s="69"/>
      <c r="AZ3067" s="69"/>
      <c r="BA3067" s="69"/>
      <c r="BB3067" s="69"/>
      <c r="BC3067" s="69"/>
      <c r="BD3067" s="69"/>
      <c r="BE3067" s="69"/>
      <c r="BF3067" s="69"/>
      <c r="BG3067" s="69"/>
      <c r="BH3067" s="69"/>
      <c r="BI3067" s="69"/>
      <c r="BJ3067" s="69"/>
      <c r="BK3067" s="69"/>
      <c r="BL3067" s="69"/>
      <c r="BM3067" s="69"/>
      <c r="BN3067" s="69"/>
      <c r="BO3067" s="69"/>
      <c r="BP3067" s="69"/>
      <c r="BQ3067" s="69"/>
      <c r="BR3067" s="69"/>
      <c r="BS3067" s="69"/>
      <c r="BT3067" s="69"/>
      <c r="BU3067" s="69"/>
      <c r="BV3067" s="69"/>
      <c r="BW3067" s="69"/>
      <c r="BX3067" s="69"/>
      <c r="BY3067" s="69"/>
      <c r="BZ3067" s="69"/>
      <c r="CA3067" s="69"/>
      <c r="CB3067" s="69"/>
      <c r="CC3067" s="69"/>
      <c r="CD3067" s="69"/>
      <c r="CE3067" s="69"/>
      <c r="CF3067" s="69"/>
      <c r="CG3067" s="69"/>
      <c r="CH3067" s="69"/>
      <c r="CI3067" s="69"/>
      <c r="CJ3067" s="69"/>
      <c r="CK3067" s="69"/>
      <c r="CL3067" s="69"/>
      <c r="CM3067" s="69"/>
      <c r="CN3067" s="69"/>
      <c r="CO3067" s="69"/>
      <c r="CP3067" s="69"/>
      <c r="CQ3067" s="69"/>
      <c r="CR3067" s="69"/>
      <c r="CS3067" s="69"/>
      <c r="CT3067" s="69"/>
      <c r="CU3067" s="69"/>
      <c r="CV3067" s="69"/>
      <c r="CW3067" s="69"/>
      <c r="CX3067" s="69"/>
      <c r="CY3067" s="69"/>
      <c r="CZ3067" s="69"/>
      <c r="DA3067" s="69"/>
      <c r="DB3067" s="69"/>
      <c r="DC3067" s="69"/>
      <c r="DD3067" s="69"/>
      <c r="DE3067" s="69"/>
      <c r="DF3067" s="69"/>
      <c r="DG3067" s="69"/>
      <c r="DH3067" s="69"/>
      <c r="DI3067" s="69"/>
      <c r="DJ3067" s="69"/>
      <c r="DK3067" s="69"/>
      <c r="DL3067" s="69"/>
      <c r="DM3067" s="69"/>
      <c r="DN3067" s="69"/>
      <c r="DO3067" s="69"/>
      <c r="DP3067" s="69"/>
      <c r="DQ3067" s="69"/>
      <c r="DR3067" s="69"/>
      <c r="DS3067" s="69"/>
      <c r="DT3067" s="69"/>
      <c r="DU3067" s="69"/>
      <c r="DV3067" s="69"/>
      <c r="DW3067" s="69"/>
      <c r="DX3067" s="69"/>
      <c r="DY3067" s="69"/>
      <c r="DZ3067" s="69"/>
      <c r="EA3067" s="69"/>
      <c r="EB3067" s="69"/>
      <c r="EC3067" s="69"/>
      <c r="ED3067" s="69"/>
      <c r="EE3067" s="69"/>
      <c r="EF3067" s="69"/>
      <c r="EG3067" s="69"/>
      <c r="EH3067" s="69"/>
      <c r="EI3067" s="69"/>
      <c r="EJ3067" s="69"/>
      <c r="EK3067" s="69"/>
      <c r="EL3067" s="69"/>
      <c r="EM3067" s="69"/>
      <c r="EN3067" s="69"/>
      <c r="EO3067" s="69"/>
      <c r="EP3067" s="69"/>
      <c r="EQ3067" s="69"/>
      <c r="ER3067" s="69"/>
      <c r="ES3067" s="69"/>
      <c r="ET3067" s="69"/>
      <c r="EU3067" s="69"/>
      <c r="EV3067" s="69"/>
      <c r="EW3067" s="69"/>
      <c r="EX3067" s="69"/>
      <c r="EY3067" s="69"/>
      <c r="EZ3067" s="69"/>
      <c r="FA3067" s="69"/>
      <c r="FB3067" s="69"/>
      <c r="FC3067" s="69"/>
      <c r="FD3067" s="69"/>
      <c r="FE3067" s="69"/>
      <c r="FF3067" s="69"/>
      <c r="FG3067" s="69"/>
      <c r="FH3067" s="69"/>
      <c r="FI3067" s="69"/>
      <c r="FJ3067" s="69"/>
      <c r="FK3067" s="69"/>
      <c r="FL3067" s="69"/>
      <c r="FM3067" s="69"/>
      <c r="FN3067" s="69"/>
      <c r="FO3067" s="69"/>
      <c r="FP3067" s="69"/>
      <c r="FQ3067" s="69"/>
      <c r="FR3067" s="69"/>
      <c r="FS3067" s="69"/>
      <c r="FT3067" s="69"/>
      <c r="FU3067" s="69"/>
      <c r="FV3067" s="69"/>
      <c r="FW3067" s="69"/>
      <c r="FX3067" s="69"/>
      <c r="FY3067" s="69"/>
      <c r="FZ3067" s="69"/>
      <c r="GA3067" s="69"/>
      <c r="GB3067" s="69"/>
      <c r="GC3067" s="69"/>
      <c r="GD3067" s="69"/>
      <c r="GE3067" s="69"/>
      <c r="GF3067" s="69"/>
      <c r="GG3067" s="69"/>
      <c r="GH3067" s="69"/>
      <c r="GI3067" s="69"/>
      <c r="GJ3067" s="69"/>
      <c r="GK3067" s="69"/>
      <c r="GL3067" s="69"/>
      <c r="GM3067" s="69"/>
      <c r="GN3067" s="69"/>
      <c r="GO3067" s="69"/>
      <c r="GP3067" s="69"/>
      <c r="GQ3067" s="69"/>
      <c r="GR3067" s="69"/>
      <c r="GS3067" s="69"/>
      <c r="GT3067" s="69"/>
      <c r="GU3067" s="69"/>
      <c r="GV3067" s="69"/>
      <c r="GW3067" s="69"/>
      <c r="GX3067" s="69"/>
      <c r="GY3067" s="69"/>
      <c r="GZ3067" s="69"/>
      <c r="HA3067" s="69"/>
      <c r="HB3067" s="69"/>
      <c r="HC3067" s="69"/>
      <c r="HD3067" s="69"/>
      <c r="HE3067" s="69"/>
      <c r="HF3067" s="69"/>
      <c r="HG3067" s="69"/>
      <c r="HH3067" s="69"/>
      <c r="HI3067" s="69"/>
      <c r="HJ3067" s="69"/>
      <c r="HK3067" s="69"/>
      <c r="HL3067" s="69"/>
      <c r="HM3067" s="69"/>
      <c r="HN3067" s="69"/>
      <c r="HO3067" s="69"/>
      <c r="HP3067" s="69"/>
      <c r="HQ3067" s="69"/>
      <c r="HR3067" s="69"/>
      <c r="HS3067" s="69"/>
      <c r="HT3067" s="69"/>
      <c r="HU3067" s="69"/>
      <c r="HV3067" s="69"/>
      <c r="HW3067" s="69"/>
      <c r="HX3067" s="69"/>
      <c r="HY3067" s="69"/>
      <c r="HZ3067" s="69"/>
      <c r="IA3067" s="69"/>
      <c r="IB3067" s="69"/>
      <c r="IC3067" s="69"/>
      <c r="ID3067" s="69"/>
      <c r="IE3067" s="69"/>
      <c r="IF3067" s="69"/>
      <c r="IG3067" s="69"/>
      <c r="IH3067" s="69"/>
      <c r="II3067" s="69"/>
      <c r="IJ3067" s="69"/>
      <c r="IK3067" s="69"/>
      <c r="IL3067" s="69"/>
      <c r="IM3067" s="69"/>
      <c r="IN3067" s="69"/>
    </row>
    <row r="3068" spans="1:248" s="70" customFormat="1" ht="32.1" customHeight="1" x14ac:dyDescent="0.2">
      <c r="A3068" s="137" t="s">
        <v>1994</v>
      </c>
      <c r="B3068" s="196">
        <v>52736</v>
      </c>
      <c r="C3068" s="96" t="s">
        <v>2063</v>
      </c>
      <c r="D3068" s="318">
        <f>27000*1.5</f>
        <v>40500</v>
      </c>
      <c r="E3068" s="69"/>
      <c r="F3068" s="69"/>
      <c r="G3068" s="69"/>
      <c r="H3068" s="69"/>
      <c r="I3068" s="69"/>
      <c r="J3068" s="69"/>
      <c r="N3068" s="69"/>
      <c r="O3068" s="69"/>
      <c r="P3068" s="69"/>
      <c r="Q3068" s="69"/>
      <c r="R3068" s="69"/>
      <c r="S3068" s="69"/>
      <c r="T3068" s="69"/>
      <c r="U3068" s="69"/>
      <c r="V3068" s="69"/>
      <c r="W3068" s="69"/>
      <c r="X3068" s="69"/>
      <c r="Y3068" s="69"/>
      <c r="Z3068" s="69"/>
      <c r="AA3068" s="69"/>
      <c r="AB3068" s="69"/>
      <c r="AC3068" s="69"/>
      <c r="AD3068" s="69"/>
      <c r="AE3068" s="69"/>
      <c r="AF3068" s="69"/>
      <c r="AG3068" s="69"/>
      <c r="AH3068" s="69"/>
      <c r="AI3068" s="69"/>
      <c r="AJ3068" s="69"/>
      <c r="AK3068" s="69"/>
      <c r="AL3068" s="69"/>
      <c r="AM3068" s="69"/>
      <c r="AN3068" s="69"/>
      <c r="AO3068" s="69"/>
      <c r="AP3068" s="69"/>
      <c r="AQ3068" s="69"/>
      <c r="AR3068" s="69"/>
      <c r="AS3068" s="69"/>
      <c r="AT3068" s="69"/>
      <c r="AU3068" s="69"/>
      <c r="AV3068" s="69"/>
      <c r="AW3068" s="69"/>
      <c r="AX3068" s="69"/>
      <c r="AY3068" s="69"/>
      <c r="AZ3068" s="69"/>
      <c r="BA3068" s="69"/>
      <c r="BB3068" s="69"/>
      <c r="BC3068" s="69"/>
      <c r="BD3068" s="69"/>
      <c r="BE3068" s="69"/>
      <c r="BF3068" s="69"/>
      <c r="BG3068" s="69"/>
      <c r="BH3068" s="69"/>
      <c r="BI3068" s="69"/>
      <c r="BJ3068" s="69"/>
      <c r="BK3068" s="69"/>
      <c r="BL3068" s="69"/>
      <c r="BM3068" s="69"/>
      <c r="BN3068" s="69"/>
      <c r="BO3068" s="69"/>
      <c r="BP3068" s="69"/>
      <c r="BQ3068" s="69"/>
      <c r="BR3068" s="69"/>
      <c r="BS3068" s="69"/>
      <c r="BT3068" s="69"/>
      <c r="BU3068" s="69"/>
      <c r="BV3068" s="69"/>
      <c r="BW3068" s="69"/>
      <c r="BX3068" s="69"/>
      <c r="BY3068" s="69"/>
      <c r="BZ3068" s="69"/>
      <c r="CA3068" s="69"/>
      <c r="CB3068" s="69"/>
      <c r="CC3068" s="69"/>
      <c r="CD3068" s="69"/>
      <c r="CE3068" s="69"/>
      <c r="CF3068" s="69"/>
      <c r="CG3068" s="69"/>
      <c r="CH3068" s="69"/>
      <c r="CI3068" s="69"/>
      <c r="CJ3068" s="69"/>
      <c r="CK3068" s="69"/>
      <c r="CL3068" s="69"/>
      <c r="CM3068" s="69"/>
      <c r="CN3068" s="69"/>
      <c r="CO3068" s="69"/>
      <c r="CP3068" s="69"/>
      <c r="CQ3068" s="69"/>
      <c r="CR3068" s="69"/>
      <c r="CS3068" s="69"/>
      <c r="CT3068" s="69"/>
      <c r="CU3068" s="69"/>
      <c r="CV3068" s="69"/>
      <c r="CW3068" s="69"/>
      <c r="CX3068" s="69"/>
      <c r="CY3068" s="69"/>
      <c r="CZ3068" s="69"/>
      <c r="DA3068" s="69"/>
      <c r="DB3068" s="69"/>
      <c r="DC3068" s="69"/>
      <c r="DD3068" s="69"/>
      <c r="DE3068" s="69"/>
      <c r="DF3068" s="69"/>
      <c r="DG3068" s="69"/>
      <c r="DH3068" s="69"/>
      <c r="DI3068" s="69"/>
      <c r="DJ3068" s="69"/>
      <c r="DK3068" s="69"/>
      <c r="DL3068" s="69"/>
      <c r="DM3068" s="69"/>
      <c r="DN3068" s="69"/>
      <c r="DO3068" s="69"/>
      <c r="DP3068" s="69"/>
      <c r="DQ3068" s="69"/>
      <c r="DR3068" s="69"/>
      <c r="DS3068" s="69"/>
      <c r="DT3068" s="69"/>
      <c r="DU3068" s="69"/>
      <c r="DV3068" s="69"/>
      <c r="DW3068" s="69"/>
      <c r="DX3068" s="69"/>
      <c r="DY3068" s="69"/>
      <c r="DZ3068" s="69"/>
      <c r="EA3068" s="69"/>
      <c r="EB3068" s="69"/>
      <c r="EC3068" s="69"/>
      <c r="ED3068" s="69"/>
      <c r="EE3068" s="69"/>
      <c r="EF3068" s="69"/>
      <c r="EG3068" s="69"/>
      <c r="EH3068" s="69"/>
      <c r="EI3068" s="69"/>
      <c r="EJ3068" s="69"/>
      <c r="EK3068" s="69"/>
      <c r="EL3068" s="69"/>
      <c r="EM3068" s="69"/>
      <c r="EN3068" s="69"/>
      <c r="EO3068" s="69"/>
      <c r="EP3068" s="69"/>
      <c r="EQ3068" s="69"/>
      <c r="ER3068" s="69"/>
      <c r="ES3068" s="69"/>
      <c r="ET3068" s="69"/>
      <c r="EU3068" s="69"/>
      <c r="EV3068" s="69"/>
      <c r="EW3068" s="69"/>
      <c r="EX3068" s="69"/>
      <c r="EY3068" s="69"/>
      <c r="EZ3068" s="69"/>
      <c r="FA3068" s="69"/>
      <c r="FB3068" s="69"/>
      <c r="FC3068" s="69"/>
      <c r="FD3068" s="69"/>
      <c r="FE3068" s="69"/>
      <c r="FF3068" s="69"/>
      <c r="FG3068" s="69"/>
      <c r="FH3068" s="69"/>
      <c r="FI3068" s="69"/>
      <c r="FJ3068" s="69"/>
      <c r="FK3068" s="69"/>
      <c r="FL3068" s="69"/>
      <c r="FM3068" s="69"/>
      <c r="FN3068" s="69"/>
      <c r="FO3068" s="69"/>
      <c r="FP3068" s="69"/>
      <c r="FQ3068" s="69"/>
      <c r="FR3068" s="69"/>
      <c r="FS3068" s="69"/>
      <c r="FT3068" s="69"/>
      <c r="FU3068" s="69"/>
      <c r="FV3068" s="69"/>
      <c r="FW3068" s="69"/>
      <c r="FX3068" s="69"/>
      <c r="FY3068" s="69"/>
      <c r="FZ3068" s="69"/>
      <c r="GA3068" s="69"/>
      <c r="GB3068" s="69"/>
      <c r="GC3068" s="69"/>
      <c r="GD3068" s="69"/>
      <c r="GE3068" s="69"/>
      <c r="GF3068" s="69"/>
      <c r="GG3068" s="69"/>
      <c r="GH3068" s="69"/>
      <c r="GI3068" s="69"/>
      <c r="GJ3068" s="69"/>
      <c r="GK3068" s="69"/>
      <c r="GL3068" s="69"/>
      <c r="GM3068" s="69"/>
      <c r="GN3068" s="69"/>
      <c r="GO3068" s="69"/>
      <c r="GP3068" s="69"/>
      <c r="GQ3068" s="69"/>
      <c r="GR3068" s="69"/>
      <c r="GS3068" s="69"/>
      <c r="GT3068" s="69"/>
      <c r="GU3068" s="69"/>
      <c r="GV3068" s="69"/>
      <c r="GW3068" s="69"/>
      <c r="GX3068" s="69"/>
      <c r="GY3068" s="69"/>
      <c r="GZ3068" s="69"/>
      <c r="HA3068" s="69"/>
      <c r="HB3068" s="69"/>
      <c r="HC3068" s="69"/>
      <c r="HD3068" s="69"/>
      <c r="HE3068" s="69"/>
      <c r="HF3068" s="69"/>
      <c r="HG3068" s="69"/>
      <c r="HH3068" s="69"/>
      <c r="HI3068" s="69"/>
      <c r="HJ3068" s="69"/>
      <c r="HK3068" s="69"/>
      <c r="HL3068" s="69"/>
      <c r="HM3068" s="69"/>
      <c r="HN3068" s="69"/>
      <c r="HO3068" s="69"/>
      <c r="HP3068" s="69"/>
      <c r="HQ3068" s="69"/>
      <c r="HR3068" s="69"/>
      <c r="HS3068" s="69"/>
      <c r="HT3068" s="69"/>
      <c r="HU3068" s="69"/>
      <c r="HV3068" s="69"/>
      <c r="HW3068" s="69"/>
      <c r="HX3068" s="69"/>
      <c r="HY3068" s="69"/>
      <c r="HZ3068" s="69"/>
      <c r="IA3068" s="69"/>
      <c r="IB3068" s="69"/>
      <c r="IC3068" s="69"/>
      <c r="ID3068" s="69"/>
      <c r="IE3068" s="69"/>
      <c r="IF3068" s="69"/>
      <c r="IG3068" s="69"/>
      <c r="IH3068" s="69"/>
      <c r="II3068" s="69"/>
      <c r="IJ3068" s="69"/>
      <c r="IK3068" s="69"/>
      <c r="IL3068" s="69"/>
      <c r="IM3068" s="69"/>
      <c r="IN3068" s="69"/>
    </row>
    <row r="3069" spans="1:248" s="70" customFormat="1" ht="32.1" customHeight="1" x14ac:dyDescent="0.2">
      <c r="A3069" s="137" t="s">
        <v>1995</v>
      </c>
      <c r="B3069" s="196">
        <v>52737</v>
      </c>
      <c r="C3069" s="96" t="s">
        <v>2064</v>
      </c>
      <c r="D3069" s="318">
        <f>43000*1.5</f>
        <v>64500</v>
      </c>
      <c r="E3069" s="69"/>
      <c r="F3069" s="69"/>
      <c r="G3069" s="69"/>
      <c r="H3069" s="69"/>
      <c r="I3069" s="69"/>
      <c r="J3069" s="69"/>
      <c r="N3069" s="69"/>
      <c r="O3069" s="69"/>
      <c r="P3069" s="69"/>
      <c r="Q3069" s="69"/>
      <c r="R3069" s="69"/>
      <c r="S3069" s="69"/>
      <c r="T3069" s="69"/>
      <c r="U3069" s="69"/>
      <c r="V3069" s="69"/>
      <c r="W3069" s="69"/>
      <c r="X3069" s="69"/>
      <c r="Y3069" s="69"/>
      <c r="Z3069" s="69"/>
      <c r="AA3069" s="69"/>
      <c r="AB3069" s="69"/>
      <c r="AC3069" s="69"/>
      <c r="AD3069" s="69"/>
      <c r="AE3069" s="69"/>
      <c r="AF3069" s="69"/>
      <c r="AG3069" s="69"/>
      <c r="AH3069" s="69"/>
      <c r="AI3069" s="69"/>
      <c r="AJ3069" s="69"/>
      <c r="AK3069" s="69"/>
      <c r="AL3069" s="69"/>
      <c r="AM3069" s="69"/>
      <c r="AN3069" s="69"/>
      <c r="AO3069" s="69"/>
      <c r="AP3069" s="69"/>
      <c r="AQ3069" s="69"/>
      <c r="AR3069" s="69"/>
      <c r="AS3069" s="69"/>
      <c r="AT3069" s="69"/>
      <c r="AU3069" s="69"/>
      <c r="AV3069" s="69"/>
      <c r="AW3069" s="69"/>
      <c r="AX3069" s="69"/>
      <c r="AY3069" s="69"/>
      <c r="AZ3069" s="69"/>
      <c r="BA3069" s="69"/>
      <c r="BB3069" s="69"/>
      <c r="BC3069" s="69"/>
      <c r="BD3069" s="69"/>
      <c r="BE3069" s="69"/>
      <c r="BF3069" s="69"/>
      <c r="BG3069" s="69"/>
      <c r="BH3069" s="69"/>
      <c r="BI3069" s="69"/>
      <c r="BJ3069" s="69"/>
      <c r="BK3069" s="69"/>
      <c r="BL3069" s="69"/>
      <c r="BM3069" s="69"/>
      <c r="BN3069" s="69"/>
      <c r="BO3069" s="69"/>
      <c r="BP3069" s="69"/>
      <c r="BQ3069" s="69"/>
      <c r="BR3069" s="69"/>
      <c r="BS3069" s="69"/>
      <c r="BT3069" s="69"/>
      <c r="BU3069" s="69"/>
      <c r="BV3069" s="69"/>
      <c r="BW3069" s="69"/>
      <c r="BX3069" s="69"/>
      <c r="BY3069" s="69"/>
      <c r="BZ3069" s="69"/>
      <c r="CA3069" s="69"/>
      <c r="CB3069" s="69"/>
      <c r="CC3069" s="69"/>
      <c r="CD3069" s="69"/>
      <c r="CE3069" s="69"/>
      <c r="CF3069" s="69"/>
      <c r="CG3069" s="69"/>
      <c r="CH3069" s="69"/>
      <c r="CI3069" s="69"/>
      <c r="CJ3069" s="69"/>
      <c r="CK3069" s="69"/>
      <c r="CL3069" s="69"/>
      <c r="CM3069" s="69"/>
      <c r="CN3069" s="69"/>
      <c r="CO3069" s="69"/>
      <c r="CP3069" s="69"/>
      <c r="CQ3069" s="69"/>
      <c r="CR3069" s="69"/>
      <c r="CS3069" s="69"/>
      <c r="CT3069" s="69"/>
      <c r="CU3069" s="69"/>
      <c r="CV3069" s="69"/>
      <c r="CW3069" s="69"/>
      <c r="CX3069" s="69"/>
      <c r="CY3069" s="69"/>
      <c r="CZ3069" s="69"/>
      <c r="DA3069" s="69"/>
      <c r="DB3069" s="69"/>
      <c r="DC3069" s="69"/>
      <c r="DD3069" s="69"/>
      <c r="DE3069" s="69"/>
      <c r="DF3069" s="69"/>
      <c r="DG3069" s="69"/>
      <c r="DH3069" s="69"/>
      <c r="DI3069" s="69"/>
      <c r="DJ3069" s="69"/>
      <c r="DK3069" s="69"/>
      <c r="DL3069" s="69"/>
      <c r="DM3069" s="69"/>
      <c r="DN3069" s="69"/>
      <c r="DO3069" s="69"/>
      <c r="DP3069" s="69"/>
      <c r="DQ3069" s="69"/>
      <c r="DR3069" s="69"/>
      <c r="DS3069" s="69"/>
      <c r="DT3069" s="69"/>
      <c r="DU3069" s="69"/>
      <c r="DV3069" s="69"/>
      <c r="DW3069" s="69"/>
      <c r="DX3069" s="69"/>
      <c r="DY3069" s="69"/>
      <c r="DZ3069" s="69"/>
      <c r="EA3069" s="69"/>
      <c r="EB3069" s="69"/>
      <c r="EC3069" s="69"/>
      <c r="ED3069" s="69"/>
      <c r="EE3069" s="69"/>
      <c r="EF3069" s="69"/>
      <c r="EG3069" s="69"/>
      <c r="EH3069" s="69"/>
      <c r="EI3069" s="69"/>
      <c r="EJ3069" s="69"/>
      <c r="EK3069" s="69"/>
      <c r="EL3069" s="69"/>
      <c r="EM3069" s="69"/>
      <c r="EN3069" s="69"/>
      <c r="EO3069" s="69"/>
      <c r="EP3069" s="69"/>
      <c r="EQ3069" s="69"/>
      <c r="ER3069" s="69"/>
      <c r="ES3069" s="69"/>
      <c r="ET3069" s="69"/>
      <c r="EU3069" s="69"/>
      <c r="EV3069" s="69"/>
      <c r="EW3069" s="69"/>
      <c r="EX3069" s="69"/>
      <c r="EY3069" s="69"/>
      <c r="EZ3069" s="69"/>
      <c r="FA3069" s="69"/>
      <c r="FB3069" s="69"/>
      <c r="FC3069" s="69"/>
      <c r="FD3069" s="69"/>
      <c r="FE3069" s="69"/>
      <c r="FF3069" s="69"/>
      <c r="FG3069" s="69"/>
      <c r="FH3069" s="69"/>
      <c r="FI3069" s="69"/>
      <c r="FJ3069" s="69"/>
      <c r="FK3069" s="69"/>
      <c r="FL3069" s="69"/>
      <c r="FM3069" s="69"/>
      <c r="FN3069" s="69"/>
      <c r="FO3069" s="69"/>
      <c r="FP3069" s="69"/>
      <c r="FQ3069" s="69"/>
      <c r="FR3069" s="69"/>
      <c r="FS3069" s="69"/>
      <c r="FT3069" s="69"/>
      <c r="FU3069" s="69"/>
      <c r="FV3069" s="69"/>
      <c r="FW3069" s="69"/>
      <c r="FX3069" s="69"/>
      <c r="FY3069" s="69"/>
      <c r="FZ3069" s="69"/>
      <c r="GA3069" s="69"/>
      <c r="GB3069" s="69"/>
      <c r="GC3069" s="69"/>
      <c r="GD3069" s="69"/>
      <c r="GE3069" s="69"/>
      <c r="GF3069" s="69"/>
      <c r="GG3069" s="69"/>
      <c r="GH3069" s="69"/>
      <c r="GI3069" s="69"/>
      <c r="GJ3069" s="69"/>
      <c r="GK3069" s="69"/>
      <c r="GL3069" s="69"/>
      <c r="GM3069" s="69"/>
      <c r="GN3069" s="69"/>
      <c r="GO3069" s="69"/>
      <c r="GP3069" s="69"/>
      <c r="GQ3069" s="69"/>
      <c r="GR3069" s="69"/>
      <c r="GS3069" s="69"/>
      <c r="GT3069" s="69"/>
      <c r="GU3069" s="69"/>
      <c r="GV3069" s="69"/>
      <c r="GW3069" s="69"/>
      <c r="GX3069" s="69"/>
      <c r="GY3069" s="69"/>
      <c r="GZ3069" s="69"/>
      <c r="HA3069" s="69"/>
      <c r="HB3069" s="69"/>
      <c r="HC3069" s="69"/>
      <c r="HD3069" s="69"/>
      <c r="HE3069" s="69"/>
      <c r="HF3069" s="69"/>
      <c r="HG3069" s="69"/>
      <c r="HH3069" s="69"/>
      <c r="HI3069" s="69"/>
      <c r="HJ3069" s="69"/>
      <c r="HK3069" s="69"/>
      <c r="HL3069" s="69"/>
      <c r="HM3069" s="69"/>
      <c r="HN3069" s="69"/>
      <c r="HO3069" s="69"/>
      <c r="HP3069" s="69"/>
      <c r="HQ3069" s="69"/>
      <c r="HR3069" s="69"/>
      <c r="HS3069" s="69"/>
      <c r="HT3069" s="69"/>
      <c r="HU3069" s="69"/>
      <c r="HV3069" s="69"/>
      <c r="HW3069" s="69"/>
      <c r="HX3069" s="69"/>
      <c r="HY3069" s="69"/>
      <c r="HZ3069" s="69"/>
      <c r="IA3069" s="69"/>
      <c r="IB3069" s="69"/>
      <c r="IC3069" s="69"/>
      <c r="ID3069" s="69"/>
      <c r="IE3069" s="69"/>
      <c r="IF3069" s="69"/>
      <c r="IG3069" s="69"/>
      <c r="IH3069" s="69"/>
      <c r="II3069" s="69"/>
      <c r="IJ3069" s="69"/>
      <c r="IK3069" s="69"/>
      <c r="IL3069" s="69"/>
      <c r="IM3069" s="69"/>
      <c r="IN3069" s="69"/>
    </row>
    <row r="3070" spans="1:248" s="70" customFormat="1" ht="15.95" customHeight="1" x14ac:dyDescent="0.2">
      <c r="A3070" s="137" t="s">
        <v>1995</v>
      </c>
      <c r="B3070" s="196">
        <v>52738</v>
      </c>
      <c r="C3070" s="96" t="s">
        <v>2065</v>
      </c>
      <c r="D3070" s="318">
        <f>44000*1.5</f>
        <v>66000</v>
      </c>
      <c r="E3070" s="69"/>
      <c r="F3070" s="69"/>
      <c r="G3070" s="69"/>
      <c r="H3070" s="69"/>
      <c r="I3070" s="69"/>
      <c r="J3070" s="69"/>
      <c r="N3070" s="69"/>
      <c r="O3070" s="69"/>
      <c r="P3070" s="69"/>
      <c r="Q3070" s="69"/>
      <c r="R3070" s="69"/>
      <c r="S3070" s="69"/>
      <c r="T3070" s="69"/>
      <c r="U3070" s="69"/>
      <c r="V3070" s="69"/>
      <c r="W3070" s="69"/>
      <c r="X3070" s="69"/>
      <c r="Y3070" s="69"/>
      <c r="Z3070" s="69"/>
      <c r="AA3070" s="69"/>
      <c r="AB3070" s="69"/>
      <c r="AC3070" s="69"/>
      <c r="AD3070" s="69"/>
      <c r="AE3070" s="69"/>
      <c r="AF3070" s="69"/>
      <c r="AG3070" s="69"/>
      <c r="AH3070" s="69"/>
      <c r="AI3070" s="69"/>
      <c r="AJ3070" s="69"/>
      <c r="AK3070" s="69"/>
      <c r="AL3070" s="69"/>
      <c r="AM3070" s="69"/>
      <c r="AN3070" s="69"/>
      <c r="AO3070" s="69"/>
      <c r="AP3070" s="69"/>
      <c r="AQ3070" s="69"/>
      <c r="AR3070" s="69"/>
      <c r="AS3070" s="69"/>
      <c r="AT3070" s="69"/>
      <c r="AU3070" s="69"/>
      <c r="AV3070" s="69"/>
      <c r="AW3070" s="69"/>
      <c r="AX3070" s="69"/>
      <c r="AY3070" s="69"/>
      <c r="AZ3070" s="69"/>
      <c r="BA3070" s="69"/>
      <c r="BB3070" s="69"/>
      <c r="BC3070" s="69"/>
      <c r="BD3070" s="69"/>
      <c r="BE3070" s="69"/>
      <c r="BF3070" s="69"/>
      <c r="BG3070" s="69"/>
      <c r="BH3070" s="69"/>
      <c r="BI3070" s="69"/>
      <c r="BJ3070" s="69"/>
      <c r="BK3070" s="69"/>
      <c r="BL3070" s="69"/>
      <c r="BM3070" s="69"/>
      <c r="BN3070" s="69"/>
      <c r="BO3070" s="69"/>
      <c r="BP3070" s="69"/>
      <c r="BQ3070" s="69"/>
      <c r="BR3070" s="69"/>
      <c r="BS3070" s="69"/>
      <c r="BT3070" s="69"/>
      <c r="BU3070" s="69"/>
      <c r="BV3070" s="69"/>
      <c r="BW3070" s="69"/>
      <c r="BX3070" s="69"/>
      <c r="BY3070" s="69"/>
      <c r="BZ3070" s="69"/>
      <c r="CA3070" s="69"/>
      <c r="CB3070" s="69"/>
      <c r="CC3070" s="69"/>
      <c r="CD3070" s="69"/>
      <c r="CE3070" s="69"/>
      <c r="CF3070" s="69"/>
      <c r="CG3070" s="69"/>
      <c r="CH3070" s="69"/>
      <c r="CI3070" s="69"/>
      <c r="CJ3070" s="69"/>
      <c r="CK3070" s="69"/>
      <c r="CL3070" s="69"/>
      <c r="CM3070" s="69"/>
      <c r="CN3070" s="69"/>
      <c r="CO3070" s="69"/>
      <c r="CP3070" s="69"/>
      <c r="CQ3070" s="69"/>
      <c r="CR3070" s="69"/>
      <c r="CS3070" s="69"/>
      <c r="CT3070" s="69"/>
      <c r="CU3070" s="69"/>
      <c r="CV3070" s="69"/>
      <c r="CW3070" s="69"/>
      <c r="CX3070" s="69"/>
      <c r="CY3070" s="69"/>
      <c r="CZ3070" s="69"/>
      <c r="DA3070" s="69"/>
      <c r="DB3070" s="69"/>
      <c r="DC3070" s="69"/>
      <c r="DD3070" s="69"/>
      <c r="DE3070" s="69"/>
      <c r="DF3070" s="69"/>
      <c r="DG3070" s="69"/>
      <c r="DH3070" s="69"/>
      <c r="DI3070" s="69"/>
      <c r="DJ3070" s="69"/>
      <c r="DK3070" s="69"/>
      <c r="DL3070" s="69"/>
      <c r="DM3070" s="69"/>
      <c r="DN3070" s="69"/>
      <c r="DO3070" s="69"/>
      <c r="DP3070" s="69"/>
      <c r="DQ3070" s="69"/>
      <c r="DR3070" s="69"/>
      <c r="DS3070" s="69"/>
      <c r="DT3070" s="69"/>
      <c r="DU3070" s="69"/>
      <c r="DV3070" s="69"/>
      <c r="DW3070" s="69"/>
      <c r="DX3070" s="69"/>
      <c r="DY3070" s="69"/>
      <c r="DZ3070" s="69"/>
      <c r="EA3070" s="69"/>
      <c r="EB3070" s="69"/>
      <c r="EC3070" s="69"/>
      <c r="ED3070" s="69"/>
      <c r="EE3070" s="69"/>
      <c r="EF3070" s="69"/>
      <c r="EG3070" s="69"/>
      <c r="EH3070" s="69"/>
      <c r="EI3070" s="69"/>
      <c r="EJ3070" s="69"/>
      <c r="EK3070" s="69"/>
      <c r="EL3070" s="69"/>
      <c r="EM3070" s="69"/>
      <c r="EN3070" s="69"/>
      <c r="EO3070" s="69"/>
      <c r="EP3070" s="69"/>
      <c r="EQ3070" s="69"/>
      <c r="ER3070" s="69"/>
      <c r="ES3070" s="69"/>
      <c r="ET3070" s="69"/>
      <c r="EU3070" s="69"/>
      <c r="EV3070" s="69"/>
      <c r="EW3070" s="69"/>
      <c r="EX3070" s="69"/>
      <c r="EY3070" s="69"/>
      <c r="EZ3070" s="69"/>
      <c r="FA3070" s="69"/>
      <c r="FB3070" s="69"/>
      <c r="FC3070" s="69"/>
      <c r="FD3070" s="69"/>
      <c r="FE3070" s="69"/>
      <c r="FF3070" s="69"/>
      <c r="FG3070" s="69"/>
      <c r="FH3070" s="69"/>
      <c r="FI3070" s="69"/>
      <c r="FJ3070" s="69"/>
      <c r="FK3070" s="69"/>
      <c r="FL3070" s="69"/>
      <c r="FM3070" s="69"/>
      <c r="FN3070" s="69"/>
      <c r="FO3070" s="69"/>
      <c r="FP3070" s="69"/>
      <c r="FQ3070" s="69"/>
      <c r="FR3070" s="69"/>
      <c r="FS3070" s="69"/>
      <c r="FT3070" s="69"/>
      <c r="FU3070" s="69"/>
      <c r="FV3070" s="69"/>
      <c r="FW3070" s="69"/>
      <c r="FX3070" s="69"/>
      <c r="FY3070" s="69"/>
      <c r="FZ3070" s="69"/>
      <c r="GA3070" s="69"/>
      <c r="GB3070" s="69"/>
      <c r="GC3070" s="69"/>
      <c r="GD3070" s="69"/>
      <c r="GE3070" s="69"/>
      <c r="GF3070" s="69"/>
      <c r="GG3070" s="69"/>
      <c r="GH3070" s="69"/>
      <c r="GI3070" s="69"/>
      <c r="GJ3070" s="69"/>
      <c r="GK3070" s="69"/>
      <c r="GL3070" s="69"/>
      <c r="GM3070" s="69"/>
      <c r="GN3070" s="69"/>
      <c r="GO3070" s="69"/>
      <c r="GP3070" s="69"/>
      <c r="GQ3070" s="69"/>
      <c r="GR3070" s="69"/>
      <c r="GS3070" s="69"/>
      <c r="GT3070" s="69"/>
      <c r="GU3070" s="69"/>
      <c r="GV3070" s="69"/>
      <c r="GW3070" s="69"/>
      <c r="GX3070" s="69"/>
      <c r="GY3070" s="69"/>
      <c r="GZ3070" s="69"/>
      <c r="HA3070" s="69"/>
      <c r="HB3070" s="69"/>
      <c r="HC3070" s="69"/>
      <c r="HD3070" s="69"/>
      <c r="HE3070" s="69"/>
      <c r="HF3070" s="69"/>
      <c r="HG3070" s="69"/>
      <c r="HH3070" s="69"/>
      <c r="HI3070" s="69"/>
      <c r="HJ3070" s="69"/>
      <c r="HK3070" s="69"/>
      <c r="HL3070" s="69"/>
      <c r="HM3070" s="69"/>
      <c r="HN3070" s="69"/>
      <c r="HO3070" s="69"/>
      <c r="HP3070" s="69"/>
      <c r="HQ3070" s="69"/>
      <c r="HR3070" s="69"/>
      <c r="HS3070" s="69"/>
      <c r="HT3070" s="69"/>
      <c r="HU3070" s="69"/>
      <c r="HV3070" s="69"/>
      <c r="HW3070" s="69"/>
      <c r="HX3070" s="69"/>
      <c r="HY3070" s="69"/>
      <c r="HZ3070" s="69"/>
      <c r="IA3070" s="69"/>
      <c r="IB3070" s="69"/>
      <c r="IC3070" s="69"/>
      <c r="ID3070" s="69"/>
      <c r="IE3070" s="69"/>
      <c r="IF3070" s="69"/>
      <c r="IG3070" s="69"/>
      <c r="IH3070" s="69"/>
      <c r="II3070" s="69"/>
      <c r="IJ3070" s="69"/>
      <c r="IK3070" s="69"/>
      <c r="IL3070" s="69"/>
      <c r="IM3070" s="69"/>
      <c r="IN3070" s="69"/>
    </row>
    <row r="3071" spans="1:248" s="70" customFormat="1" ht="15.95" customHeight="1" x14ac:dyDescent="0.2">
      <c r="A3071" s="137" t="s">
        <v>1995</v>
      </c>
      <c r="B3071" s="196">
        <v>52739</v>
      </c>
      <c r="C3071" s="96" t="s">
        <v>2066</v>
      </c>
      <c r="D3071" s="318">
        <f>44000*1.5</f>
        <v>66000</v>
      </c>
      <c r="E3071" s="69"/>
      <c r="F3071" s="69"/>
      <c r="G3071" s="69"/>
      <c r="H3071" s="69"/>
      <c r="I3071" s="69"/>
      <c r="J3071" s="69"/>
      <c r="N3071" s="69"/>
      <c r="O3071" s="69"/>
      <c r="P3071" s="69"/>
      <c r="Q3071" s="69"/>
      <c r="R3071" s="69"/>
      <c r="S3071" s="69"/>
      <c r="T3071" s="69"/>
      <c r="U3071" s="69"/>
      <c r="V3071" s="69"/>
      <c r="W3071" s="69"/>
      <c r="X3071" s="69"/>
      <c r="Y3071" s="69"/>
      <c r="Z3071" s="69"/>
      <c r="AA3071" s="69"/>
      <c r="AB3071" s="69"/>
      <c r="AC3071" s="69"/>
      <c r="AD3071" s="69"/>
      <c r="AE3071" s="69"/>
      <c r="AF3071" s="69"/>
      <c r="AG3071" s="69"/>
      <c r="AH3071" s="69"/>
      <c r="AI3071" s="69"/>
      <c r="AJ3071" s="69"/>
      <c r="AK3071" s="69"/>
      <c r="AL3071" s="69"/>
      <c r="AM3071" s="69"/>
      <c r="AN3071" s="69"/>
      <c r="AO3071" s="69"/>
      <c r="AP3071" s="69"/>
      <c r="AQ3071" s="69"/>
      <c r="AR3071" s="69"/>
      <c r="AS3071" s="69"/>
      <c r="AT3071" s="69"/>
      <c r="AU3071" s="69"/>
      <c r="AV3071" s="69"/>
      <c r="AW3071" s="69"/>
      <c r="AX3071" s="69"/>
      <c r="AY3071" s="69"/>
      <c r="AZ3071" s="69"/>
      <c r="BA3071" s="69"/>
      <c r="BB3071" s="69"/>
      <c r="BC3071" s="69"/>
      <c r="BD3071" s="69"/>
      <c r="BE3071" s="69"/>
      <c r="BF3071" s="69"/>
      <c r="BG3071" s="69"/>
      <c r="BH3071" s="69"/>
      <c r="BI3071" s="69"/>
      <c r="BJ3071" s="69"/>
      <c r="BK3071" s="69"/>
      <c r="BL3071" s="69"/>
      <c r="BM3071" s="69"/>
      <c r="BN3071" s="69"/>
      <c r="BO3071" s="69"/>
      <c r="BP3071" s="69"/>
      <c r="BQ3071" s="69"/>
      <c r="BR3071" s="69"/>
      <c r="BS3071" s="69"/>
      <c r="BT3071" s="69"/>
      <c r="BU3071" s="69"/>
      <c r="BV3071" s="69"/>
      <c r="BW3071" s="69"/>
      <c r="BX3071" s="69"/>
      <c r="BY3071" s="69"/>
      <c r="BZ3071" s="69"/>
      <c r="CA3071" s="69"/>
      <c r="CB3071" s="69"/>
      <c r="CC3071" s="69"/>
      <c r="CD3071" s="69"/>
      <c r="CE3071" s="69"/>
      <c r="CF3071" s="69"/>
      <c r="CG3071" s="69"/>
      <c r="CH3071" s="69"/>
      <c r="CI3071" s="69"/>
      <c r="CJ3071" s="69"/>
      <c r="CK3071" s="69"/>
      <c r="CL3071" s="69"/>
      <c r="CM3071" s="69"/>
      <c r="CN3071" s="69"/>
      <c r="CO3071" s="69"/>
      <c r="CP3071" s="69"/>
      <c r="CQ3071" s="69"/>
      <c r="CR3071" s="69"/>
      <c r="CS3071" s="69"/>
      <c r="CT3071" s="69"/>
      <c r="CU3071" s="69"/>
      <c r="CV3071" s="69"/>
      <c r="CW3071" s="69"/>
      <c r="CX3071" s="69"/>
      <c r="CY3071" s="69"/>
      <c r="CZ3071" s="69"/>
      <c r="DA3071" s="69"/>
      <c r="DB3071" s="69"/>
      <c r="DC3071" s="69"/>
      <c r="DD3071" s="69"/>
      <c r="DE3071" s="69"/>
      <c r="DF3071" s="69"/>
      <c r="DG3071" s="69"/>
      <c r="DH3071" s="69"/>
      <c r="DI3071" s="69"/>
      <c r="DJ3071" s="69"/>
      <c r="DK3071" s="69"/>
      <c r="DL3071" s="69"/>
      <c r="DM3071" s="69"/>
      <c r="DN3071" s="69"/>
      <c r="DO3071" s="69"/>
      <c r="DP3071" s="69"/>
      <c r="DQ3071" s="69"/>
      <c r="DR3071" s="69"/>
      <c r="DS3071" s="69"/>
      <c r="DT3071" s="69"/>
      <c r="DU3071" s="69"/>
      <c r="DV3071" s="69"/>
      <c r="DW3071" s="69"/>
      <c r="DX3071" s="69"/>
      <c r="DY3071" s="69"/>
      <c r="DZ3071" s="69"/>
      <c r="EA3071" s="69"/>
      <c r="EB3071" s="69"/>
      <c r="EC3071" s="69"/>
      <c r="ED3071" s="69"/>
      <c r="EE3071" s="69"/>
      <c r="EF3071" s="69"/>
      <c r="EG3071" s="69"/>
      <c r="EH3071" s="69"/>
      <c r="EI3071" s="69"/>
      <c r="EJ3071" s="69"/>
      <c r="EK3071" s="69"/>
      <c r="EL3071" s="69"/>
      <c r="EM3071" s="69"/>
      <c r="EN3071" s="69"/>
      <c r="EO3071" s="69"/>
      <c r="EP3071" s="69"/>
      <c r="EQ3071" s="69"/>
      <c r="ER3071" s="69"/>
      <c r="ES3071" s="69"/>
      <c r="ET3071" s="69"/>
      <c r="EU3071" s="69"/>
      <c r="EV3071" s="69"/>
      <c r="EW3071" s="69"/>
      <c r="EX3071" s="69"/>
      <c r="EY3071" s="69"/>
      <c r="EZ3071" s="69"/>
      <c r="FA3071" s="69"/>
      <c r="FB3071" s="69"/>
      <c r="FC3071" s="69"/>
      <c r="FD3071" s="69"/>
      <c r="FE3071" s="69"/>
      <c r="FF3071" s="69"/>
      <c r="FG3071" s="69"/>
      <c r="FH3071" s="69"/>
      <c r="FI3071" s="69"/>
      <c r="FJ3071" s="69"/>
      <c r="FK3071" s="69"/>
      <c r="FL3071" s="69"/>
      <c r="FM3071" s="69"/>
      <c r="FN3071" s="69"/>
      <c r="FO3071" s="69"/>
      <c r="FP3071" s="69"/>
      <c r="FQ3071" s="69"/>
      <c r="FR3071" s="69"/>
      <c r="FS3071" s="69"/>
      <c r="FT3071" s="69"/>
      <c r="FU3071" s="69"/>
      <c r="FV3071" s="69"/>
      <c r="FW3071" s="69"/>
      <c r="FX3071" s="69"/>
      <c r="FY3071" s="69"/>
      <c r="FZ3071" s="69"/>
      <c r="GA3071" s="69"/>
      <c r="GB3071" s="69"/>
      <c r="GC3071" s="69"/>
      <c r="GD3071" s="69"/>
      <c r="GE3071" s="69"/>
      <c r="GF3071" s="69"/>
      <c r="GG3071" s="69"/>
      <c r="GH3071" s="69"/>
      <c r="GI3071" s="69"/>
      <c r="GJ3071" s="69"/>
      <c r="GK3071" s="69"/>
      <c r="GL3071" s="69"/>
      <c r="GM3071" s="69"/>
      <c r="GN3071" s="69"/>
      <c r="GO3071" s="69"/>
      <c r="GP3071" s="69"/>
      <c r="GQ3071" s="69"/>
      <c r="GR3071" s="69"/>
      <c r="GS3071" s="69"/>
      <c r="GT3071" s="69"/>
      <c r="GU3071" s="69"/>
      <c r="GV3071" s="69"/>
      <c r="GW3071" s="69"/>
      <c r="GX3071" s="69"/>
      <c r="GY3071" s="69"/>
      <c r="GZ3071" s="69"/>
      <c r="HA3071" s="69"/>
      <c r="HB3071" s="69"/>
      <c r="HC3071" s="69"/>
      <c r="HD3071" s="69"/>
      <c r="HE3071" s="69"/>
      <c r="HF3071" s="69"/>
      <c r="HG3071" s="69"/>
      <c r="HH3071" s="69"/>
      <c r="HI3071" s="69"/>
      <c r="HJ3071" s="69"/>
      <c r="HK3071" s="69"/>
      <c r="HL3071" s="69"/>
      <c r="HM3071" s="69"/>
      <c r="HN3071" s="69"/>
      <c r="HO3071" s="69"/>
      <c r="HP3071" s="69"/>
      <c r="HQ3071" s="69"/>
      <c r="HR3071" s="69"/>
      <c r="HS3071" s="69"/>
      <c r="HT3071" s="69"/>
      <c r="HU3071" s="69"/>
      <c r="HV3071" s="69"/>
      <c r="HW3071" s="69"/>
      <c r="HX3071" s="69"/>
      <c r="HY3071" s="69"/>
      <c r="HZ3071" s="69"/>
      <c r="IA3071" s="69"/>
      <c r="IB3071" s="69"/>
      <c r="IC3071" s="69"/>
      <c r="ID3071" s="69"/>
      <c r="IE3071" s="69"/>
      <c r="IF3071" s="69"/>
      <c r="IG3071" s="69"/>
      <c r="IH3071" s="69"/>
      <c r="II3071" s="69"/>
      <c r="IJ3071" s="69"/>
      <c r="IK3071" s="69"/>
      <c r="IL3071" s="69"/>
      <c r="IM3071" s="69"/>
      <c r="IN3071" s="69"/>
    </row>
    <row r="3072" spans="1:248" s="70" customFormat="1" ht="15.95" customHeight="1" x14ac:dyDescent="0.2">
      <c r="A3072" s="137" t="s">
        <v>1999</v>
      </c>
      <c r="B3072" s="196">
        <v>52740</v>
      </c>
      <c r="C3072" s="96" t="s">
        <v>2067</v>
      </c>
      <c r="D3072" s="318">
        <f>25000*1.5</f>
        <v>37500</v>
      </c>
      <c r="E3072" s="69"/>
      <c r="F3072" s="69"/>
      <c r="G3072" s="69"/>
      <c r="H3072" s="69"/>
      <c r="I3072" s="69"/>
      <c r="J3072" s="69"/>
      <c r="N3072" s="69"/>
      <c r="O3072" s="69"/>
      <c r="P3072" s="69"/>
      <c r="Q3072" s="69"/>
      <c r="R3072" s="69"/>
      <c r="S3072" s="69"/>
      <c r="T3072" s="69"/>
      <c r="U3072" s="69"/>
      <c r="V3072" s="69"/>
      <c r="W3072" s="69"/>
      <c r="X3072" s="69"/>
      <c r="Y3072" s="69"/>
      <c r="Z3072" s="69"/>
      <c r="AA3072" s="69"/>
      <c r="AB3072" s="69"/>
      <c r="AC3072" s="69"/>
      <c r="AD3072" s="69"/>
      <c r="AE3072" s="69"/>
      <c r="AF3072" s="69"/>
      <c r="AG3072" s="69"/>
      <c r="AH3072" s="69"/>
      <c r="AI3072" s="69"/>
      <c r="AJ3072" s="69"/>
      <c r="AK3072" s="69"/>
      <c r="AL3072" s="69"/>
      <c r="AM3072" s="69"/>
      <c r="AN3072" s="69"/>
      <c r="AO3072" s="69"/>
      <c r="AP3072" s="69"/>
      <c r="AQ3072" s="69"/>
      <c r="AR3072" s="69"/>
      <c r="AS3072" s="69"/>
      <c r="AT3072" s="69"/>
      <c r="AU3072" s="69"/>
      <c r="AV3072" s="69"/>
      <c r="AW3072" s="69"/>
      <c r="AX3072" s="69"/>
      <c r="AY3072" s="69"/>
      <c r="AZ3072" s="69"/>
      <c r="BA3072" s="69"/>
      <c r="BB3072" s="69"/>
      <c r="BC3072" s="69"/>
      <c r="BD3072" s="69"/>
      <c r="BE3072" s="69"/>
      <c r="BF3072" s="69"/>
      <c r="BG3072" s="69"/>
      <c r="BH3072" s="69"/>
      <c r="BI3072" s="69"/>
      <c r="BJ3072" s="69"/>
      <c r="BK3072" s="69"/>
      <c r="BL3072" s="69"/>
      <c r="BM3072" s="69"/>
      <c r="BN3072" s="69"/>
      <c r="BO3072" s="69"/>
      <c r="BP3072" s="69"/>
      <c r="BQ3072" s="69"/>
      <c r="BR3072" s="69"/>
      <c r="BS3072" s="69"/>
      <c r="BT3072" s="69"/>
      <c r="BU3072" s="69"/>
      <c r="BV3072" s="69"/>
      <c r="BW3072" s="69"/>
      <c r="BX3072" s="69"/>
      <c r="BY3072" s="69"/>
      <c r="BZ3072" s="69"/>
      <c r="CA3072" s="69"/>
      <c r="CB3072" s="69"/>
      <c r="CC3072" s="69"/>
      <c r="CD3072" s="69"/>
      <c r="CE3072" s="69"/>
      <c r="CF3072" s="69"/>
      <c r="CG3072" s="69"/>
      <c r="CH3072" s="69"/>
      <c r="CI3072" s="69"/>
      <c r="CJ3072" s="69"/>
      <c r="CK3072" s="69"/>
      <c r="CL3072" s="69"/>
      <c r="CM3072" s="69"/>
      <c r="CN3072" s="69"/>
      <c r="CO3072" s="69"/>
      <c r="CP3072" s="69"/>
      <c r="CQ3072" s="69"/>
      <c r="CR3072" s="69"/>
      <c r="CS3072" s="69"/>
      <c r="CT3072" s="69"/>
      <c r="CU3072" s="69"/>
      <c r="CV3072" s="69"/>
      <c r="CW3072" s="69"/>
      <c r="CX3072" s="69"/>
      <c r="CY3072" s="69"/>
      <c r="CZ3072" s="69"/>
      <c r="DA3072" s="69"/>
      <c r="DB3072" s="69"/>
      <c r="DC3072" s="69"/>
      <c r="DD3072" s="69"/>
      <c r="DE3072" s="69"/>
      <c r="DF3072" s="69"/>
      <c r="DG3072" s="69"/>
      <c r="DH3072" s="69"/>
      <c r="DI3072" s="69"/>
      <c r="DJ3072" s="69"/>
      <c r="DK3072" s="69"/>
      <c r="DL3072" s="69"/>
      <c r="DM3072" s="69"/>
      <c r="DN3072" s="69"/>
      <c r="DO3072" s="69"/>
      <c r="DP3072" s="69"/>
      <c r="DQ3072" s="69"/>
      <c r="DR3072" s="69"/>
      <c r="DS3072" s="69"/>
      <c r="DT3072" s="69"/>
      <c r="DU3072" s="69"/>
      <c r="DV3072" s="69"/>
      <c r="DW3072" s="69"/>
      <c r="DX3072" s="69"/>
      <c r="DY3072" s="69"/>
      <c r="DZ3072" s="69"/>
      <c r="EA3072" s="69"/>
      <c r="EB3072" s="69"/>
      <c r="EC3072" s="69"/>
      <c r="ED3072" s="69"/>
      <c r="EE3072" s="69"/>
      <c r="EF3072" s="69"/>
      <c r="EG3072" s="69"/>
      <c r="EH3072" s="69"/>
      <c r="EI3072" s="69"/>
      <c r="EJ3072" s="69"/>
      <c r="EK3072" s="69"/>
      <c r="EL3072" s="69"/>
      <c r="EM3072" s="69"/>
      <c r="EN3072" s="69"/>
      <c r="EO3072" s="69"/>
      <c r="EP3072" s="69"/>
      <c r="EQ3072" s="69"/>
      <c r="ER3072" s="69"/>
      <c r="ES3072" s="69"/>
      <c r="ET3072" s="69"/>
      <c r="EU3072" s="69"/>
      <c r="EV3072" s="69"/>
      <c r="EW3072" s="69"/>
      <c r="EX3072" s="69"/>
      <c r="EY3072" s="69"/>
      <c r="EZ3072" s="69"/>
      <c r="FA3072" s="69"/>
      <c r="FB3072" s="69"/>
      <c r="FC3072" s="69"/>
      <c r="FD3072" s="69"/>
      <c r="FE3072" s="69"/>
      <c r="FF3072" s="69"/>
      <c r="FG3072" s="69"/>
      <c r="FH3072" s="69"/>
      <c r="FI3072" s="69"/>
      <c r="FJ3072" s="69"/>
      <c r="FK3072" s="69"/>
      <c r="FL3072" s="69"/>
      <c r="FM3072" s="69"/>
      <c r="FN3072" s="69"/>
      <c r="FO3072" s="69"/>
      <c r="FP3072" s="69"/>
      <c r="FQ3072" s="69"/>
      <c r="FR3072" s="69"/>
      <c r="FS3072" s="69"/>
      <c r="FT3072" s="69"/>
      <c r="FU3072" s="69"/>
      <c r="FV3072" s="69"/>
      <c r="FW3072" s="69"/>
      <c r="FX3072" s="69"/>
      <c r="FY3072" s="69"/>
      <c r="FZ3072" s="69"/>
      <c r="GA3072" s="69"/>
      <c r="GB3072" s="69"/>
      <c r="GC3072" s="69"/>
      <c r="GD3072" s="69"/>
      <c r="GE3072" s="69"/>
      <c r="GF3072" s="69"/>
      <c r="GG3072" s="69"/>
      <c r="GH3072" s="69"/>
      <c r="GI3072" s="69"/>
      <c r="GJ3072" s="69"/>
      <c r="GK3072" s="69"/>
      <c r="GL3072" s="69"/>
      <c r="GM3072" s="69"/>
      <c r="GN3072" s="69"/>
      <c r="GO3072" s="69"/>
      <c r="GP3072" s="69"/>
      <c r="GQ3072" s="69"/>
      <c r="GR3072" s="69"/>
      <c r="GS3072" s="69"/>
      <c r="GT3072" s="69"/>
      <c r="GU3072" s="69"/>
      <c r="GV3072" s="69"/>
      <c r="GW3072" s="69"/>
      <c r="GX3072" s="69"/>
      <c r="GY3072" s="69"/>
      <c r="GZ3072" s="69"/>
      <c r="HA3072" s="69"/>
      <c r="HB3072" s="69"/>
      <c r="HC3072" s="69"/>
      <c r="HD3072" s="69"/>
      <c r="HE3072" s="69"/>
      <c r="HF3072" s="69"/>
      <c r="HG3072" s="69"/>
      <c r="HH3072" s="69"/>
      <c r="HI3072" s="69"/>
      <c r="HJ3072" s="69"/>
      <c r="HK3072" s="69"/>
      <c r="HL3072" s="69"/>
      <c r="HM3072" s="69"/>
      <c r="HN3072" s="69"/>
      <c r="HO3072" s="69"/>
      <c r="HP3072" s="69"/>
      <c r="HQ3072" s="69"/>
      <c r="HR3072" s="69"/>
      <c r="HS3072" s="69"/>
      <c r="HT3072" s="69"/>
      <c r="HU3072" s="69"/>
      <c r="HV3072" s="69"/>
      <c r="HW3072" s="69"/>
      <c r="HX3072" s="69"/>
      <c r="HY3072" s="69"/>
      <c r="HZ3072" s="69"/>
      <c r="IA3072" s="69"/>
      <c r="IB3072" s="69"/>
      <c r="IC3072" s="69"/>
      <c r="ID3072" s="69"/>
      <c r="IE3072" s="69"/>
      <c r="IF3072" s="69"/>
      <c r="IG3072" s="69"/>
      <c r="IH3072" s="69"/>
      <c r="II3072" s="69"/>
      <c r="IJ3072" s="69"/>
      <c r="IK3072" s="69"/>
      <c r="IL3072" s="69"/>
      <c r="IM3072" s="69"/>
      <c r="IN3072" s="69"/>
    </row>
    <row r="3073" spans="1:248" s="70" customFormat="1" ht="32.1" customHeight="1" x14ac:dyDescent="0.2">
      <c r="A3073" s="137" t="s">
        <v>2001</v>
      </c>
      <c r="B3073" s="196">
        <v>52741</v>
      </c>
      <c r="C3073" s="96" t="s">
        <v>2068</v>
      </c>
      <c r="D3073" s="318">
        <f>25000*1.5</f>
        <v>37500</v>
      </c>
      <c r="E3073" s="69"/>
      <c r="F3073" s="69"/>
      <c r="G3073" s="69"/>
      <c r="H3073" s="69"/>
      <c r="I3073" s="69"/>
      <c r="J3073" s="69"/>
      <c r="N3073" s="69"/>
      <c r="O3073" s="69"/>
      <c r="P3073" s="69"/>
      <c r="Q3073" s="69"/>
      <c r="R3073" s="69"/>
      <c r="S3073" s="69"/>
      <c r="T3073" s="69"/>
      <c r="U3073" s="69"/>
      <c r="V3073" s="69"/>
      <c r="W3073" s="69"/>
      <c r="X3073" s="69"/>
      <c r="Y3073" s="69"/>
      <c r="Z3073" s="69"/>
      <c r="AA3073" s="69"/>
      <c r="AB3073" s="69"/>
      <c r="AC3073" s="69"/>
      <c r="AD3073" s="69"/>
      <c r="AE3073" s="69"/>
      <c r="AF3073" s="69"/>
      <c r="AG3073" s="69"/>
      <c r="AH3073" s="69"/>
      <c r="AI3073" s="69"/>
      <c r="AJ3073" s="69"/>
      <c r="AK3073" s="69"/>
      <c r="AL3073" s="69"/>
      <c r="AM3073" s="69"/>
      <c r="AN3073" s="69"/>
      <c r="AO3073" s="69"/>
      <c r="AP3073" s="69"/>
      <c r="AQ3073" s="69"/>
      <c r="AR3073" s="69"/>
      <c r="AS3073" s="69"/>
      <c r="AT3073" s="69"/>
      <c r="AU3073" s="69"/>
      <c r="AV3073" s="69"/>
      <c r="AW3073" s="69"/>
      <c r="AX3073" s="69"/>
      <c r="AY3073" s="69"/>
      <c r="AZ3073" s="69"/>
      <c r="BA3073" s="69"/>
      <c r="BB3073" s="69"/>
      <c r="BC3073" s="69"/>
      <c r="BD3073" s="69"/>
      <c r="BE3073" s="69"/>
      <c r="BF3073" s="69"/>
      <c r="BG3073" s="69"/>
      <c r="BH3073" s="69"/>
      <c r="BI3073" s="69"/>
      <c r="BJ3073" s="69"/>
      <c r="BK3073" s="69"/>
      <c r="BL3073" s="69"/>
      <c r="BM3073" s="69"/>
      <c r="BN3073" s="69"/>
      <c r="BO3073" s="69"/>
      <c r="BP3073" s="69"/>
      <c r="BQ3073" s="69"/>
      <c r="BR3073" s="69"/>
      <c r="BS3073" s="69"/>
      <c r="BT3073" s="69"/>
      <c r="BU3073" s="69"/>
      <c r="BV3073" s="69"/>
      <c r="BW3073" s="69"/>
      <c r="BX3073" s="69"/>
      <c r="BY3073" s="69"/>
      <c r="BZ3073" s="69"/>
      <c r="CA3073" s="69"/>
      <c r="CB3073" s="69"/>
      <c r="CC3073" s="69"/>
      <c r="CD3073" s="69"/>
      <c r="CE3073" s="69"/>
      <c r="CF3073" s="69"/>
      <c r="CG3073" s="69"/>
      <c r="CH3073" s="69"/>
      <c r="CI3073" s="69"/>
      <c r="CJ3073" s="69"/>
      <c r="CK3073" s="69"/>
      <c r="CL3073" s="69"/>
      <c r="CM3073" s="69"/>
      <c r="CN3073" s="69"/>
      <c r="CO3073" s="69"/>
      <c r="CP3073" s="69"/>
      <c r="CQ3073" s="69"/>
      <c r="CR3073" s="69"/>
      <c r="CS3073" s="69"/>
      <c r="CT3073" s="69"/>
      <c r="CU3073" s="69"/>
      <c r="CV3073" s="69"/>
      <c r="CW3073" s="69"/>
      <c r="CX3073" s="69"/>
      <c r="CY3073" s="69"/>
      <c r="CZ3073" s="69"/>
      <c r="DA3073" s="69"/>
      <c r="DB3073" s="69"/>
      <c r="DC3073" s="69"/>
      <c r="DD3073" s="69"/>
      <c r="DE3073" s="69"/>
      <c r="DF3073" s="69"/>
      <c r="DG3073" s="69"/>
      <c r="DH3073" s="69"/>
      <c r="DI3073" s="69"/>
      <c r="DJ3073" s="69"/>
      <c r="DK3073" s="69"/>
      <c r="DL3073" s="69"/>
      <c r="DM3073" s="69"/>
      <c r="DN3073" s="69"/>
      <c r="DO3073" s="69"/>
      <c r="DP3073" s="69"/>
      <c r="DQ3073" s="69"/>
      <c r="DR3073" s="69"/>
      <c r="DS3073" s="69"/>
      <c r="DT3073" s="69"/>
      <c r="DU3073" s="69"/>
      <c r="DV3073" s="69"/>
      <c r="DW3073" s="69"/>
      <c r="DX3073" s="69"/>
      <c r="DY3073" s="69"/>
      <c r="DZ3073" s="69"/>
      <c r="EA3073" s="69"/>
      <c r="EB3073" s="69"/>
      <c r="EC3073" s="69"/>
      <c r="ED3073" s="69"/>
      <c r="EE3073" s="69"/>
      <c r="EF3073" s="69"/>
      <c r="EG3073" s="69"/>
      <c r="EH3073" s="69"/>
      <c r="EI3073" s="69"/>
      <c r="EJ3073" s="69"/>
      <c r="EK3073" s="69"/>
      <c r="EL3073" s="69"/>
      <c r="EM3073" s="69"/>
      <c r="EN3073" s="69"/>
      <c r="EO3073" s="69"/>
      <c r="EP3073" s="69"/>
      <c r="EQ3073" s="69"/>
      <c r="ER3073" s="69"/>
      <c r="ES3073" s="69"/>
      <c r="ET3073" s="69"/>
      <c r="EU3073" s="69"/>
      <c r="EV3073" s="69"/>
      <c r="EW3073" s="69"/>
      <c r="EX3073" s="69"/>
      <c r="EY3073" s="69"/>
      <c r="EZ3073" s="69"/>
      <c r="FA3073" s="69"/>
      <c r="FB3073" s="69"/>
      <c r="FC3073" s="69"/>
      <c r="FD3073" s="69"/>
      <c r="FE3073" s="69"/>
      <c r="FF3073" s="69"/>
      <c r="FG3073" s="69"/>
      <c r="FH3073" s="69"/>
      <c r="FI3073" s="69"/>
      <c r="FJ3073" s="69"/>
      <c r="FK3073" s="69"/>
      <c r="FL3073" s="69"/>
      <c r="FM3073" s="69"/>
      <c r="FN3073" s="69"/>
      <c r="FO3073" s="69"/>
      <c r="FP3073" s="69"/>
      <c r="FQ3073" s="69"/>
      <c r="FR3073" s="69"/>
      <c r="FS3073" s="69"/>
      <c r="FT3073" s="69"/>
      <c r="FU3073" s="69"/>
      <c r="FV3073" s="69"/>
      <c r="FW3073" s="69"/>
      <c r="FX3073" s="69"/>
      <c r="FY3073" s="69"/>
      <c r="FZ3073" s="69"/>
      <c r="GA3073" s="69"/>
      <c r="GB3073" s="69"/>
      <c r="GC3073" s="69"/>
      <c r="GD3073" s="69"/>
      <c r="GE3073" s="69"/>
      <c r="GF3073" s="69"/>
      <c r="GG3073" s="69"/>
      <c r="GH3073" s="69"/>
      <c r="GI3073" s="69"/>
      <c r="GJ3073" s="69"/>
      <c r="GK3073" s="69"/>
      <c r="GL3073" s="69"/>
      <c r="GM3073" s="69"/>
      <c r="GN3073" s="69"/>
      <c r="GO3073" s="69"/>
      <c r="GP3073" s="69"/>
      <c r="GQ3073" s="69"/>
      <c r="GR3073" s="69"/>
      <c r="GS3073" s="69"/>
      <c r="GT3073" s="69"/>
      <c r="GU3073" s="69"/>
      <c r="GV3073" s="69"/>
      <c r="GW3073" s="69"/>
      <c r="GX3073" s="69"/>
      <c r="GY3073" s="69"/>
      <c r="GZ3073" s="69"/>
      <c r="HA3073" s="69"/>
      <c r="HB3073" s="69"/>
      <c r="HC3073" s="69"/>
      <c r="HD3073" s="69"/>
      <c r="HE3073" s="69"/>
      <c r="HF3073" s="69"/>
      <c r="HG3073" s="69"/>
      <c r="HH3073" s="69"/>
      <c r="HI3073" s="69"/>
      <c r="HJ3073" s="69"/>
      <c r="HK3073" s="69"/>
      <c r="HL3073" s="69"/>
      <c r="HM3073" s="69"/>
      <c r="HN3073" s="69"/>
      <c r="HO3073" s="69"/>
      <c r="HP3073" s="69"/>
      <c r="HQ3073" s="69"/>
      <c r="HR3073" s="69"/>
      <c r="HS3073" s="69"/>
      <c r="HT3073" s="69"/>
      <c r="HU3073" s="69"/>
      <c r="HV3073" s="69"/>
      <c r="HW3073" s="69"/>
      <c r="HX3073" s="69"/>
      <c r="HY3073" s="69"/>
      <c r="HZ3073" s="69"/>
      <c r="IA3073" s="69"/>
      <c r="IB3073" s="69"/>
      <c r="IC3073" s="69"/>
      <c r="ID3073" s="69"/>
      <c r="IE3073" s="69"/>
      <c r="IF3073" s="69"/>
      <c r="IG3073" s="69"/>
      <c r="IH3073" s="69"/>
      <c r="II3073" s="69"/>
      <c r="IJ3073" s="69"/>
      <c r="IK3073" s="69"/>
      <c r="IL3073" s="69"/>
      <c r="IM3073" s="69"/>
      <c r="IN3073" s="69"/>
    </row>
    <row r="3074" spans="1:248" s="70" customFormat="1" ht="32.1" customHeight="1" x14ac:dyDescent="0.2">
      <c r="A3074" s="137" t="s">
        <v>2005</v>
      </c>
      <c r="B3074" s="196">
        <v>52743</v>
      </c>
      <c r="C3074" s="96" t="s">
        <v>2069</v>
      </c>
      <c r="D3074" s="318">
        <f>25000*1.5</f>
        <v>37500</v>
      </c>
      <c r="E3074" s="69"/>
      <c r="F3074" s="69"/>
      <c r="G3074" s="69"/>
      <c r="H3074" s="69"/>
      <c r="I3074" s="69"/>
      <c r="J3074" s="69"/>
      <c r="N3074" s="69"/>
      <c r="O3074" s="69"/>
      <c r="P3074" s="69"/>
      <c r="Q3074" s="69"/>
      <c r="R3074" s="69"/>
      <c r="S3074" s="69"/>
      <c r="T3074" s="69"/>
      <c r="U3074" s="69"/>
      <c r="V3074" s="69"/>
      <c r="W3074" s="69"/>
      <c r="X3074" s="69"/>
      <c r="Y3074" s="69"/>
      <c r="Z3074" s="69"/>
      <c r="AA3074" s="69"/>
      <c r="AB3074" s="69"/>
      <c r="AC3074" s="69"/>
      <c r="AD3074" s="69"/>
      <c r="AE3074" s="69"/>
      <c r="AF3074" s="69"/>
      <c r="AG3074" s="69"/>
      <c r="AH3074" s="69"/>
      <c r="AI3074" s="69"/>
      <c r="AJ3074" s="69"/>
      <c r="AK3074" s="69"/>
      <c r="AL3074" s="69"/>
      <c r="AM3074" s="69"/>
      <c r="AN3074" s="69"/>
      <c r="AO3074" s="69"/>
      <c r="AP3074" s="69"/>
      <c r="AQ3074" s="69"/>
      <c r="AR3074" s="69"/>
      <c r="AS3074" s="69"/>
      <c r="AT3074" s="69"/>
      <c r="AU3074" s="69"/>
      <c r="AV3074" s="69"/>
      <c r="AW3074" s="69"/>
      <c r="AX3074" s="69"/>
      <c r="AY3074" s="69"/>
      <c r="AZ3074" s="69"/>
      <c r="BA3074" s="69"/>
      <c r="BB3074" s="69"/>
      <c r="BC3074" s="69"/>
      <c r="BD3074" s="69"/>
      <c r="BE3074" s="69"/>
      <c r="BF3074" s="69"/>
      <c r="BG3074" s="69"/>
      <c r="BH3074" s="69"/>
      <c r="BI3074" s="69"/>
      <c r="BJ3074" s="69"/>
      <c r="BK3074" s="69"/>
      <c r="BL3074" s="69"/>
      <c r="BM3074" s="69"/>
      <c r="BN3074" s="69"/>
      <c r="BO3074" s="69"/>
      <c r="BP3074" s="69"/>
      <c r="BQ3074" s="69"/>
      <c r="BR3074" s="69"/>
      <c r="BS3074" s="69"/>
      <c r="BT3074" s="69"/>
      <c r="BU3074" s="69"/>
      <c r="BV3074" s="69"/>
      <c r="BW3074" s="69"/>
      <c r="BX3074" s="69"/>
      <c r="BY3074" s="69"/>
      <c r="BZ3074" s="69"/>
      <c r="CA3074" s="69"/>
      <c r="CB3074" s="69"/>
      <c r="CC3074" s="69"/>
      <c r="CD3074" s="69"/>
      <c r="CE3074" s="69"/>
      <c r="CF3074" s="69"/>
      <c r="CG3074" s="69"/>
      <c r="CH3074" s="69"/>
      <c r="CI3074" s="69"/>
      <c r="CJ3074" s="69"/>
      <c r="CK3074" s="69"/>
      <c r="CL3074" s="69"/>
      <c r="CM3074" s="69"/>
      <c r="CN3074" s="69"/>
      <c r="CO3074" s="69"/>
      <c r="CP3074" s="69"/>
      <c r="CQ3074" s="69"/>
      <c r="CR3074" s="69"/>
      <c r="CS3074" s="69"/>
      <c r="CT3074" s="69"/>
      <c r="CU3074" s="69"/>
      <c r="CV3074" s="69"/>
      <c r="CW3074" s="69"/>
      <c r="CX3074" s="69"/>
      <c r="CY3074" s="69"/>
      <c r="CZ3074" s="69"/>
      <c r="DA3074" s="69"/>
      <c r="DB3074" s="69"/>
      <c r="DC3074" s="69"/>
      <c r="DD3074" s="69"/>
      <c r="DE3074" s="69"/>
      <c r="DF3074" s="69"/>
      <c r="DG3074" s="69"/>
      <c r="DH3074" s="69"/>
      <c r="DI3074" s="69"/>
      <c r="DJ3074" s="69"/>
      <c r="DK3074" s="69"/>
      <c r="DL3074" s="69"/>
      <c r="DM3074" s="69"/>
      <c r="DN3074" s="69"/>
      <c r="DO3074" s="69"/>
      <c r="DP3074" s="69"/>
      <c r="DQ3074" s="69"/>
      <c r="DR3074" s="69"/>
      <c r="DS3074" s="69"/>
      <c r="DT3074" s="69"/>
      <c r="DU3074" s="69"/>
      <c r="DV3074" s="69"/>
      <c r="DW3074" s="69"/>
      <c r="DX3074" s="69"/>
      <c r="DY3074" s="69"/>
      <c r="DZ3074" s="69"/>
      <c r="EA3074" s="69"/>
      <c r="EB3074" s="69"/>
      <c r="EC3074" s="69"/>
      <c r="ED3074" s="69"/>
      <c r="EE3074" s="69"/>
      <c r="EF3074" s="69"/>
      <c r="EG3074" s="69"/>
      <c r="EH3074" s="69"/>
      <c r="EI3074" s="69"/>
      <c r="EJ3074" s="69"/>
      <c r="EK3074" s="69"/>
      <c r="EL3074" s="69"/>
      <c r="EM3074" s="69"/>
      <c r="EN3074" s="69"/>
      <c r="EO3074" s="69"/>
      <c r="EP3074" s="69"/>
      <c r="EQ3074" s="69"/>
      <c r="ER3074" s="69"/>
      <c r="ES3074" s="69"/>
      <c r="ET3074" s="69"/>
      <c r="EU3074" s="69"/>
      <c r="EV3074" s="69"/>
      <c r="EW3074" s="69"/>
      <c r="EX3074" s="69"/>
      <c r="EY3074" s="69"/>
      <c r="EZ3074" s="69"/>
      <c r="FA3074" s="69"/>
      <c r="FB3074" s="69"/>
      <c r="FC3074" s="69"/>
      <c r="FD3074" s="69"/>
      <c r="FE3074" s="69"/>
      <c r="FF3074" s="69"/>
      <c r="FG3074" s="69"/>
      <c r="FH3074" s="69"/>
      <c r="FI3074" s="69"/>
      <c r="FJ3074" s="69"/>
      <c r="FK3074" s="69"/>
      <c r="FL3074" s="69"/>
      <c r="FM3074" s="69"/>
      <c r="FN3074" s="69"/>
      <c r="FO3074" s="69"/>
      <c r="FP3074" s="69"/>
      <c r="FQ3074" s="69"/>
      <c r="FR3074" s="69"/>
      <c r="FS3074" s="69"/>
      <c r="FT3074" s="69"/>
      <c r="FU3074" s="69"/>
      <c r="FV3074" s="69"/>
      <c r="FW3074" s="69"/>
      <c r="FX3074" s="69"/>
      <c r="FY3074" s="69"/>
      <c r="FZ3074" s="69"/>
      <c r="GA3074" s="69"/>
      <c r="GB3074" s="69"/>
      <c r="GC3074" s="69"/>
      <c r="GD3074" s="69"/>
      <c r="GE3074" s="69"/>
      <c r="GF3074" s="69"/>
      <c r="GG3074" s="69"/>
      <c r="GH3074" s="69"/>
      <c r="GI3074" s="69"/>
      <c r="GJ3074" s="69"/>
      <c r="GK3074" s="69"/>
      <c r="GL3074" s="69"/>
      <c r="GM3074" s="69"/>
      <c r="GN3074" s="69"/>
      <c r="GO3074" s="69"/>
      <c r="GP3074" s="69"/>
      <c r="GQ3074" s="69"/>
      <c r="GR3074" s="69"/>
      <c r="GS3074" s="69"/>
      <c r="GT3074" s="69"/>
      <c r="GU3074" s="69"/>
      <c r="GV3074" s="69"/>
      <c r="GW3074" s="69"/>
      <c r="GX3074" s="69"/>
      <c r="GY3074" s="69"/>
      <c r="GZ3074" s="69"/>
      <c r="HA3074" s="69"/>
      <c r="HB3074" s="69"/>
      <c r="HC3074" s="69"/>
      <c r="HD3074" s="69"/>
      <c r="HE3074" s="69"/>
      <c r="HF3074" s="69"/>
      <c r="HG3074" s="69"/>
      <c r="HH3074" s="69"/>
      <c r="HI3074" s="69"/>
      <c r="HJ3074" s="69"/>
      <c r="HK3074" s="69"/>
      <c r="HL3074" s="69"/>
      <c r="HM3074" s="69"/>
      <c r="HN3074" s="69"/>
      <c r="HO3074" s="69"/>
      <c r="HP3074" s="69"/>
      <c r="HQ3074" s="69"/>
      <c r="HR3074" s="69"/>
      <c r="HS3074" s="69"/>
      <c r="HT3074" s="69"/>
      <c r="HU3074" s="69"/>
      <c r="HV3074" s="69"/>
      <c r="HW3074" s="69"/>
      <c r="HX3074" s="69"/>
      <c r="HY3074" s="69"/>
      <c r="HZ3074" s="69"/>
      <c r="IA3074" s="69"/>
      <c r="IB3074" s="69"/>
      <c r="IC3074" s="69"/>
      <c r="ID3074" s="69"/>
      <c r="IE3074" s="69"/>
      <c r="IF3074" s="69"/>
      <c r="IG3074" s="69"/>
      <c r="IH3074" s="69"/>
      <c r="II3074" s="69"/>
      <c r="IJ3074" s="69"/>
      <c r="IK3074" s="69"/>
      <c r="IL3074" s="69"/>
      <c r="IM3074" s="69"/>
      <c r="IN3074" s="69"/>
    </row>
    <row r="3075" spans="1:248" s="70" customFormat="1" ht="15.95" customHeight="1" x14ac:dyDescent="0.2">
      <c r="A3075" s="137" t="s">
        <v>2006</v>
      </c>
      <c r="B3075" s="196">
        <v>52744</v>
      </c>
      <c r="C3075" s="96" t="s">
        <v>2070</v>
      </c>
      <c r="D3075" s="318">
        <f>100000*1.5</f>
        <v>150000</v>
      </c>
      <c r="E3075" s="69"/>
      <c r="F3075" s="69"/>
      <c r="G3075" s="69"/>
      <c r="H3075" s="69"/>
      <c r="I3075" s="69"/>
      <c r="J3075" s="69"/>
      <c r="N3075" s="69"/>
      <c r="O3075" s="69"/>
      <c r="P3075" s="69"/>
      <c r="Q3075" s="69"/>
      <c r="R3075" s="69"/>
      <c r="S3075" s="69"/>
      <c r="T3075" s="69"/>
      <c r="U3075" s="69"/>
      <c r="V3075" s="69"/>
      <c r="W3075" s="69"/>
      <c r="X3075" s="69"/>
      <c r="Y3075" s="69"/>
      <c r="Z3075" s="69"/>
      <c r="AA3075" s="69"/>
      <c r="AB3075" s="69"/>
      <c r="AC3075" s="69"/>
      <c r="AD3075" s="69"/>
      <c r="AE3075" s="69"/>
      <c r="AF3075" s="69"/>
      <c r="AG3075" s="69"/>
      <c r="AH3075" s="69"/>
      <c r="AI3075" s="69"/>
      <c r="AJ3075" s="69"/>
      <c r="AK3075" s="69"/>
      <c r="AL3075" s="69"/>
      <c r="AM3075" s="69"/>
      <c r="AN3075" s="69"/>
      <c r="AO3075" s="69"/>
      <c r="AP3075" s="69"/>
      <c r="AQ3075" s="69"/>
      <c r="AR3075" s="69"/>
      <c r="AS3075" s="69"/>
      <c r="AT3075" s="69"/>
      <c r="AU3075" s="69"/>
      <c r="AV3075" s="69"/>
      <c r="AW3075" s="69"/>
      <c r="AX3075" s="69"/>
      <c r="AY3075" s="69"/>
      <c r="AZ3075" s="69"/>
      <c r="BA3075" s="69"/>
      <c r="BB3075" s="69"/>
      <c r="BC3075" s="69"/>
      <c r="BD3075" s="69"/>
      <c r="BE3075" s="69"/>
      <c r="BF3075" s="69"/>
      <c r="BG3075" s="69"/>
      <c r="BH3075" s="69"/>
      <c r="BI3075" s="69"/>
      <c r="BJ3075" s="69"/>
      <c r="BK3075" s="69"/>
      <c r="BL3075" s="69"/>
      <c r="BM3075" s="69"/>
      <c r="BN3075" s="69"/>
      <c r="BO3075" s="69"/>
      <c r="BP3075" s="69"/>
      <c r="BQ3075" s="69"/>
      <c r="BR3075" s="69"/>
      <c r="BS3075" s="69"/>
      <c r="BT3075" s="69"/>
      <c r="BU3075" s="69"/>
      <c r="BV3075" s="69"/>
      <c r="BW3075" s="69"/>
      <c r="BX3075" s="69"/>
      <c r="BY3075" s="69"/>
      <c r="BZ3075" s="69"/>
      <c r="CA3075" s="69"/>
      <c r="CB3075" s="69"/>
      <c r="CC3075" s="69"/>
      <c r="CD3075" s="69"/>
      <c r="CE3075" s="69"/>
      <c r="CF3075" s="69"/>
      <c r="CG3075" s="69"/>
      <c r="CH3075" s="69"/>
      <c r="CI3075" s="69"/>
      <c r="CJ3075" s="69"/>
      <c r="CK3075" s="69"/>
      <c r="CL3075" s="69"/>
      <c r="CM3075" s="69"/>
      <c r="CN3075" s="69"/>
      <c r="CO3075" s="69"/>
      <c r="CP3075" s="69"/>
      <c r="CQ3075" s="69"/>
      <c r="CR3075" s="69"/>
      <c r="CS3075" s="69"/>
      <c r="CT3075" s="69"/>
      <c r="CU3075" s="69"/>
      <c r="CV3075" s="69"/>
      <c r="CW3075" s="69"/>
      <c r="CX3075" s="69"/>
      <c r="CY3075" s="69"/>
      <c r="CZ3075" s="69"/>
      <c r="DA3075" s="69"/>
      <c r="DB3075" s="69"/>
      <c r="DC3075" s="69"/>
      <c r="DD3075" s="69"/>
      <c r="DE3075" s="69"/>
      <c r="DF3075" s="69"/>
      <c r="DG3075" s="69"/>
      <c r="DH3075" s="69"/>
      <c r="DI3075" s="69"/>
      <c r="DJ3075" s="69"/>
      <c r="DK3075" s="69"/>
      <c r="DL3075" s="69"/>
      <c r="DM3075" s="69"/>
      <c r="DN3075" s="69"/>
      <c r="DO3075" s="69"/>
      <c r="DP3075" s="69"/>
      <c r="DQ3075" s="69"/>
      <c r="DR3075" s="69"/>
      <c r="DS3075" s="69"/>
      <c r="DT3075" s="69"/>
      <c r="DU3075" s="69"/>
      <c r="DV3075" s="69"/>
      <c r="DW3075" s="69"/>
      <c r="DX3075" s="69"/>
      <c r="DY3075" s="69"/>
      <c r="DZ3075" s="69"/>
      <c r="EA3075" s="69"/>
      <c r="EB3075" s="69"/>
      <c r="EC3075" s="69"/>
      <c r="ED3075" s="69"/>
      <c r="EE3075" s="69"/>
      <c r="EF3075" s="69"/>
      <c r="EG3075" s="69"/>
      <c r="EH3075" s="69"/>
      <c r="EI3075" s="69"/>
      <c r="EJ3075" s="69"/>
      <c r="EK3075" s="69"/>
      <c r="EL3075" s="69"/>
      <c r="EM3075" s="69"/>
      <c r="EN3075" s="69"/>
      <c r="EO3075" s="69"/>
      <c r="EP3075" s="69"/>
      <c r="EQ3075" s="69"/>
      <c r="ER3075" s="69"/>
      <c r="ES3075" s="69"/>
      <c r="ET3075" s="69"/>
      <c r="EU3075" s="69"/>
      <c r="EV3075" s="69"/>
      <c r="EW3075" s="69"/>
      <c r="EX3075" s="69"/>
      <c r="EY3075" s="69"/>
      <c r="EZ3075" s="69"/>
      <c r="FA3075" s="69"/>
      <c r="FB3075" s="69"/>
      <c r="FC3075" s="69"/>
      <c r="FD3075" s="69"/>
      <c r="FE3075" s="69"/>
      <c r="FF3075" s="69"/>
      <c r="FG3075" s="69"/>
      <c r="FH3075" s="69"/>
      <c r="FI3075" s="69"/>
      <c r="FJ3075" s="69"/>
      <c r="FK3075" s="69"/>
      <c r="FL3075" s="69"/>
      <c r="FM3075" s="69"/>
      <c r="FN3075" s="69"/>
      <c r="FO3075" s="69"/>
      <c r="FP3075" s="69"/>
      <c r="FQ3075" s="69"/>
      <c r="FR3075" s="69"/>
      <c r="FS3075" s="69"/>
      <c r="FT3075" s="69"/>
      <c r="FU3075" s="69"/>
      <c r="FV3075" s="69"/>
      <c r="FW3075" s="69"/>
      <c r="FX3075" s="69"/>
      <c r="FY3075" s="69"/>
      <c r="FZ3075" s="69"/>
      <c r="GA3075" s="69"/>
      <c r="GB3075" s="69"/>
      <c r="GC3075" s="69"/>
      <c r="GD3075" s="69"/>
      <c r="GE3075" s="69"/>
      <c r="GF3075" s="69"/>
      <c r="GG3075" s="69"/>
      <c r="GH3075" s="69"/>
      <c r="GI3075" s="69"/>
      <c r="GJ3075" s="69"/>
      <c r="GK3075" s="69"/>
      <c r="GL3075" s="69"/>
      <c r="GM3075" s="69"/>
      <c r="GN3075" s="69"/>
      <c r="GO3075" s="69"/>
      <c r="GP3075" s="69"/>
      <c r="GQ3075" s="69"/>
      <c r="GR3075" s="69"/>
      <c r="GS3075" s="69"/>
      <c r="GT3075" s="69"/>
      <c r="GU3075" s="69"/>
      <c r="GV3075" s="69"/>
      <c r="GW3075" s="69"/>
      <c r="GX3075" s="69"/>
      <c r="GY3075" s="69"/>
      <c r="GZ3075" s="69"/>
      <c r="HA3075" s="69"/>
      <c r="HB3075" s="69"/>
      <c r="HC3075" s="69"/>
      <c r="HD3075" s="69"/>
      <c r="HE3075" s="69"/>
      <c r="HF3075" s="69"/>
      <c r="HG3075" s="69"/>
      <c r="HH3075" s="69"/>
      <c r="HI3075" s="69"/>
      <c r="HJ3075" s="69"/>
      <c r="HK3075" s="69"/>
      <c r="HL3075" s="69"/>
      <c r="HM3075" s="69"/>
      <c r="HN3075" s="69"/>
      <c r="HO3075" s="69"/>
      <c r="HP3075" s="69"/>
      <c r="HQ3075" s="69"/>
      <c r="HR3075" s="69"/>
      <c r="HS3075" s="69"/>
      <c r="HT3075" s="69"/>
      <c r="HU3075" s="69"/>
      <c r="HV3075" s="69"/>
      <c r="HW3075" s="69"/>
      <c r="HX3075" s="69"/>
      <c r="HY3075" s="69"/>
      <c r="HZ3075" s="69"/>
      <c r="IA3075" s="69"/>
      <c r="IB3075" s="69"/>
      <c r="IC3075" s="69"/>
      <c r="ID3075" s="69"/>
      <c r="IE3075" s="69"/>
      <c r="IF3075" s="69"/>
      <c r="IG3075" s="69"/>
      <c r="IH3075" s="69"/>
      <c r="II3075" s="69"/>
      <c r="IJ3075" s="69"/>
      <c r="IK3075" s="69"/>
      <c r="IL3075" s="69"/>
      <c r="IM3075" s="69"/>
      <c r="IN3075" s="69"/>
    </row>
    <row r="3076" spans="1:248" s="70" customFormat="1" ht="15.95" customHeight="1" x14ac:dyDescent="0.2">
      <c r="A3076" s="137" t="s">
        <v>2022</v>
      </c>
      <c r="B3076" s="196">
        <v>52750</v>
      </c>
      <c r="C3076" s="96" t="s">
        <v>2071</v>
      </c>
      <c r="D3076" s="318">
        <f>7000*1.5</f>
        <v>10500</v>
      </c>
      <c r="E3076" s="69"/>
      <c r="F3076" s="69"/>
      <c r="G3076" s="69"/>
      <c r="H3076" s="69"/>
      <c r="I3076" s="69"/>
      <c r="J3076" s="69"/>
      <c r="N3076" s="69"/>
      <c r="O3076" s="69"/>
      <c r="P3076" s="69"/>
      <c r="Q3076" s="69"/>
      <c r="R3076" s="69"/>
      <c r="S3076" s="69"/>
      <c r="T3076" s="69"/>
      <c r="U3076" s="69"/>
      <c r="V3076" s="69"/>
      <c r="W3076" s="69"/>
      <c r="X3076" s="69"/>
      <c r="Y3076" s="69"/>
      <c r="Z3076" s="69"/>
      <c r="AA3076" s="69"/>
      <c r="AB3076" s="69"/>
      <c r="AC3076" s="69"/>
      <c r="AD3076" s="69"/>
      <c r="AE3076" s="69"/>
      <c r="AF3076" s="69"/>
      <c r="AG3076" s="69"/>
      <c r="AH3076" s="69"/>
      <c r="AI3076" s="69"/>
      <c r="AJ3076" s="69"/>
      <c r="AK3076" s="69"/>
      <c r="AL3076" s="69"/>
      <c r="AM3076" s="69"/>
      <c r="AN3076" s="69"/>
      <c r="AO3076" s="69"/>
      <c r="AP3076" s="69"/>
      <c r="AQ3076" s="69"/>
      <c r="AR3076" s="69"/>
      <c r="AS3076" s="69"/>
      <c r="AT3076" s="69"/>
      <c r="AU3076" s="69"/>
      <c r="AV3076" s="69"/>
      <c r="AW3076" s="69"/>
      <c r="AX3076" s="69"/>
      <c r="AY3076" s="69"/>
      <c r="AZ3076" s="69"/>
      <c r="BA3076" s="69"/>
      <c r="BB3076" s="69"/>
      <c r="BC3076" s="69"/>
      <c r="BD3076" s="69"/>
      <c r="BE3076" s="69"/>
      <c r="BF3076" s="69"/>
      <c r="BG3076" s="69"/>
      <c r="BH3076" s="69"/>
      <c r="BI3076" s="69"/>
      <c r="BJ3076" s="69"/>
      <c r="BK3076" s="69"/>
      <c r="BL3076" s="69"/>
      <c r="BM3076" s="69"/>
      <c r="BN3076" s="69"/>
      <c r="BO3076" s="69"/>
      <c r="BP3076" s="69"/>
      <c r="BQ3076" s="69"/>
      <c r="BR3076" s="69"/>
      <c r="BS3076" s="69"/>
      <c r="BT3076" s="69"/>
      <c r="BU3076" s="69"/>
      <c r="BV3076" s="69"/>
      <c r="BW3076" s="69"/>
      <c r="BX3076" s="69"/>
      <c r="BY3076" s="69"/>
      <c r="BZ3076" s="69"/>
      <c r="CA3076" s="69"/>
      <c r="CB3076" s="69"/>
      <c r="CC3076" s="69"/>
      <c r="CD3076" s="69"/>
      <c r="CE3076" s="69"/>
      <c r="CF3076" s="69"/>
      <c r="CG3076" s="69"/>
      <c r="CH3076" s="69"/>
      <c r="CI3076" s="69"/>
      <c r="CJ3076" s="69"/>
      <c r="CK3076" s="69"/>
      <c r="CL3076" s="69"/>
      <c r="CM3076" s="69"/>
      <c r="CN3076" s="69"/>
      <c r="CO3076" s="69"/>
      <c r="CP3076" s="69"/>
      <c r="CQ3076" s="69"/>
      <c r="CR3076" s="69"/>
      <c r="CS3076" s="69"/>
      <c r="CT3076" s="69"/>
      <c r="CU3076" s="69"/>
      <c r="CV3076" s="69"/>
      <c r="CW3076" s="69"/>
      <c r="CX3076" s="69"/>
      <c r="CY3076" s="69"/>
      <c r="CZ3076" s="69"/>
      <c r="DA3076" s="69"/>
      <c r="DB3076" s="69"/>
      <c r="DC3076" s="69"/>
      <c r="DD3076" s="69"/>
      <c r="DE3076" s="69"/>
      <c r="DF3076" s="69"/>
      <c r="DG3076" s="69"/>
      <c r="DH3076" s="69"/>
      <c r="DI3076" s="69"/>
      <c r="DJ3076" s="69"/>
      <c r="DK3076" s="69"/>
      <c r="DL3076" s="69"/>
      <c r="DM3076" s="69"/>
      <c r="DN3076" s="69"/>
      <c r="DO3076" s="69"/>
      <c r="DP3076" s="69"/>
      <c r="DQ3076" s="69"/>
      <c r="DR3076" s="69"/>
      <c r="DS3076" s="69"/>
      <c r="DT3076" s="69"/>
      <c r="DU3076" s="69"/>
      <c r="DV3076" s="69"/>
      <c r="DW3076" s="69"/>
      <c r="DX3076" s="69"/>
      <c r="DY3076" s="69"/>
      <c r="DZ3076" s="69"/>
      <c r="EA3076" s="69"/>
      <c r="EB3076" s="69"/>
      <c r="EC3076" s="69"/>
      <c r="ED3076" s="69"/>
      <c r="EE3076" s="69"/>
      <c r="EF3076" s="69"/>
      <c r="EG3076" s="69"/>
      <c r="EH3076" s="69"/>
      <c r="EI3076" s="69"/>
      <c r="EJ3076" s="69"/>
      <c r="EK3076" s="69"/>
      <c r="EL3076" s="69"/>
      <c r="EM3076" s="69"/>
      <c r="EN3076" s="69"/>
      <c r="EO3076" s="69"/>
      <c r="EP3076" s="69"/>
      <c r="EQ3076" s="69"/>
      <c r="ER3076" s="69"/>
      <c r="ES3076" s="69"/>
      <c r="ET3076" s="69"/>
      <c r="EU3076" s="69"/>
      <c r="EV3076" s="69"/>
      <c r="EW3076" s="69"/>
      <c r="EX3076" s="69"/>
      <c r="EY3076" s="69"/>
      <c r="EZ3076" s="69"/>
      <c r="FA3076" s="69"/>
      <c r="FB3076" s="69"/>
      <c r="FC3076" s="69"/>
      <c r="FD3076" s="69"/>
      <c r="FE3076" s="69"/>
      <c r="FF3076" s="69"/>
      <c r="FG3076" s="69"/>
      <c r="FH3076" s="69"/>
      <c r="FI3076" s="69"/>
      <c r="FJ3076" s="69"/>
      <c r="FK3076" s="69"/>
      <c r="FL3076" s="69"/>
      <c r="FM3076" s="69"/>
      <c r="FN3076" s="69"/>
      <c r="FO3076" s="69"/>
      <c r="FP3076" s="69"/>
      <c r="FQ3076" s="69"/>
      <c r="FR3076" s="69"/>
      <c r="FS3076" s="69"/>
      <c r="FT3076" s="69"/>
      <c r="FU3076" s="69"/>
      <c r="FV3076" s="69"/>
      <c r="FW3076" s="69"/>
      <c r="FX3076" s="69"/>
      <c r="FY3076" s="69"/>
      <c r="FZ3076" s="69"/>
      <c r="GA3076" s="69"/>
      <c r="GB3076" s="69"/>
      <c r="GC3076" s="69"/>
      <c r="GD3076" s="69"/>
      <c r="GE3076" s="69"/>
      <c r="GF3076" s="69"/>
      <c r="GG3076" s="69"/>
      <c r="GH3076" s="69"/>
      <c r="GI3076" s="69"/>
      <c r="GJ3076" s="69"/>
      <c r="GK3076" s="69"/>
      <c r="GL3076" s="69"/>
      <c r="GM3076" s="69"/>
      <c r="GN3076" s="69"/>
      <c r="GO3076" s="69"/>
      <c r="GP3076" s="69"/>
      <c r="GQ3076" s="69"/>
      <c r="GR3076" s="69"/>
      <c r="GS3076" s="69"/>
      <c r="GT3076" s="69"/>
      <c r="GU3076" s="69"/>
      <c r="GV3076" s="69"/>
      <c r="GW3076" s="69"/>
      <c r="GX3076" s="69"/>
      <c r="GY3076" s="69"/>
      <c r="GZ3076" s="69"/>
      <c r="HA3076" s="69"/>
      <c r="HB3076" s="69"/>
      <c r="HC3076" s="69"/>
      <c r="HD3076" s="69"/>
      <c r="HE3076" s="69"/>
      <c r="HF3076" s="69"/>
      <c r="HG3076" s="69"/>
      <c r="HH3076" s="69"/>
      <c r="HI3076" s="69"/>
      <c r="HJ3076" s="69"/>
      <c r="HK3076" s="69"/>
      <c r="HL3076" s="69"/>
      <c r="HM3076" s="69"/>
      <c r="HN3076" s="69"/>
      <c r="HO3076" s="69"/>
      <c r="HP3076" s="69"/>
      <c r="HQ3076" s="69"/>
      <c r="HR3076" s="69"/>
      <c r="HS3076" s="69"/>
      <c r="HT3076" s="69"/>
      <c r="HU3076" s="69"/>
      <c r="HV3076" s="69"/>
      <c r="HW3076" s="69"/>
      <c r="HX3076" s="69"/>
      <c r="HY3076" s="69"/>
      <c r="HZ3076" s="69"/>
      <c r="IA3076" s="69"/>
      <c r="IB3076" s="69"/>
      <c r="IC3076" s="69"/>
      <c r="ID3076" s="69"/>
      <c r="IE3076" s="69"/>
      <c r="IF3076" s="69"/>
      <c r="IG3076" s="69"/>
      <c r="IH3076" s="69"/>
      <c r="II3076" s="69"/>
      <c r="IJ3076" s="69"/>
      <c r="IK3076" s="69"/>
      <c r="IL3076" s="69"/>
      <c r="IM3076" s="69"/>
      <c r="IN3076" s="69"/>
    </row>
    <row r="3077" spans="1:248" s="70" customFormat="1" ht="15.95" customHeight="1" x14ac:dyDescent="0.2">
      <c r="A3077" s="137" t="s">
        <v>2035</v>
      </c>
      <c r="B3077" s="196">
        <v>53008</v>
      </c>
      <c r="C3077" s="96" t="s">
        <v>3930</v>
      </c>
      <c r="D3077" s="318">
        <f>32000*1.5</f>
        <v>48000</v>
      </c>
      <c r="E3077" s="69"/>
      <c r="F3077" s="69"/>
      <c r="G3077" s="69"/>
      <c r="H3077" s="69"/>
      <c r="I3077" s="69"/>
      <c r="J3077" s="69"/>
      <c r="N3077" s="69"/>
      <c r="O3077" s="69"/>
      <c r="P3077" s="69"/>
      <c r="Q3077" s="69"/>
      <c r="R3077" s="69"/>
      <c r="S3077" s="69"/>
      <c r="T3077" s="69"/>
      <c r="U3077" s="69"/>
      <c r="V3077" s="69"/>
      <c r="W3077" s="69"/>
      <c r="X3077" s="69"/>
      <c r="Y3077" s="69"/>
      <c r="Z3077" s="69"/>
      <c r="AA3077" s="69"/>
      <c r="AB3077" s="69"/>
      <c r="AC3077" s="69"/>
      <c r="AD3077" s="69"/>
      <c r="AE3077" s="69"/>
      <c r="AF3077" s="69"/>
      <c r="AG3077" s="69"/>
      <c r="AH3077" s="69"/>
      <c r="AI3077" s="69"/>
      <c r="AJ3077" s="69"/>
      <c r="AK3077" s="69"/>
      <c r="AL3077" s="69"/>
      <c r="AM3077" s="69"/>
      <c r="AN3077" s="69"/>
      <c r="AO3077" s="69"/>
      <c r="AP3077" s="69"/>
      <c r="AQ3077" s="69"/>
      <c r="AR3077" s="69"/>
      <c r="AS3077" s="69"/>
      <c r="AT3077" s="69"/>
      <c r="AU3077" s="69"/>
      <c r="AV3077" s="69"/>
      <c r="AW3077" s="69"/>
      <c r="AX3077" s="69"/>
      <c r="AY3077" s="69"/>
      <c r="AZ3077" s="69"/>
      <c r="BA3077" s="69"/>
      <c r="BB3077" s="69"/>
      <c r="BC3077" s="69"/>
      <c r="BD3077" s="69"/>
      <c r="BE3077" s="69"/>
      <c r="BF3077" s="69"/>
      <c r="BG3077" s="69"/>
      <c r="BH3077" s="69"/>
      <c r="BI3077" s="69"/>
      <c r="BJ3077" s="69"/>
      <c r="BK3077" s="69"/>
      <c r="BL3077" s="69"/>
      <c r="BM3077" s="69"/>
      <c r="BN3077" s="69"/>
      <c r="BO3077" s="69"/>
      <c r="BP3077" s="69"/>
      <c r="BQ3077" s="69"/>
      <c r="BR3077" s="69"/>
      <c r="BS3077" s="69"/>
      <c r="BT3077" s="69"/>
      <c r="BU3077" s="69"/>
      <c r="BV3077" s="69"/>
      <c r="BW3077" s="69"/>
      <c r="BX3077" s="69"/>
      <c r="BY3077" s="69"/>
      <c r="BZ3077" s="69"/>
      <c r="CA3077" s="69"/>
      <c r="CB3077" s="69"/>
      <c r="CC3077" s="69"/>
      <c r="CD3077" s="69"/>
      <c r="CE3077" s="69"/>
      <c r="CF3077" s="69"/>
      <c r="CG3077" s="69"/>
      <c r="CH3077" s="69"/>
      <c r="CI3077" s="69"/>
      <c r="CJ3077" s="69"/>
      <c r="CK3077" s="69"/>
      <c r="CL3077" s="69"/>
      <c r="CM3077" s="69"/>
      <c r="CN3077" s="69"/>
      <c r="CO3077" s="69"/>
      <c r="CP3077" s="69"/>
      <c r="CQ3077" s="69"/>
      <c r="CR3077" s="69"/>
      <c r="CS3077" s="69"/>
      <c r="CT3077" s="69"/>
      <c r="CU3077" s="69"/>
      <c r="CV3077" s="69"/>
      <c r="CW3077" s="69"/>
      <c r="CX3077" s="69"/>
      <c r="CY3077" s="69"/>
      <c r="CZ3077" s="69"/>
      <c r="DA3077" s="69"/>
      <c r="DB3077" s="69"/>
      <c r="DC3077" s="69"/>
      <c r="DD3077" s="69"/>
      <c r="DE3077" s="69"/>
      <c r="DF3077" s="69"/>
      <c r="DG3077" s="69"/>
      <c r="DH3077" s="69"/>
      <c r="DI3077" s="69"/>
      <c r="DJ3077" s="69"/>
      <c r="DK3077" s="69"/>
      <c r="DL3077" s="69"/>
      <c r="DM3077" s="69"/>
      <c r="DN3077" s="69"/>
      <c r="DO3077" s="69"/>
      <c r="DP3077" s="69"/>
      <c r="DQ3077" s="69"/>
      <c r="DR3077" s="69"/>
      <c r="DS3077" s="69"/>
      <c r="DT3077" s="69"/>
      <c r="DU3077" s="69"/>
      <c r="DV3077" s="69"/>
      <c r="DW3077" s="69"/>
      <c r="DX3077" s="69"/>
      <c r="DY3077" s="69"/>
      <c r="DZ3077" s="69"/>
      <c r="EA3077" s="69"/>
      <c r="EB3077" s="69"/>
      <c r="EC3077" s="69"/>
      <c r="ED3077" s="69"/>
      <c r="EE3077" s="69"/>
      <c r="EF3077" s="69"/>
      <c r="EG3077" s="69"/>
      <c r="EH3077" s="69"/>
      <c r="EI3077" s="69"/>
      <c r="EJ3077" s="69"/>
      <c r="EK3077" s="69"/>
      <c r="EL3077" s="69"/>
      <c r="EM3077" s="69"/>
      <c r="EN3077" s="69"/>
      <c r="EO3077" s="69"/>
      <c r="EP3077" s="69"/>
      <c r="EQ3077" s="69"/>
      <c r="ER3077" s="69"/>
      <c r="ES3077" s="69"/>
      <c r="ET3077" s="69"/>
      <c r="EU3077" s="69"/>
      <c r="EV3077" s="69"/>
      <c r="EW3077" s="69"/>
      <c r="EX3077" s="69"/>
      <c r="EY3077" s="69"/>
      <c r="EZ3077" s="69"/>
      <c r="FA3077" s="69"/>
      <c r="FB3077" s="69"/>
      <c r="FC3077" s="69"/>
      <c r="FD3077" s="69"/>
      <c r="FE3077" s="69"/>
      <c r="FF3077" s="69"/>
      <c r="FG3077" s="69"/>
      <c r="FH3077" s="69"/>
      <c r="FI3077" s="69"/>
      <c r="FJ3077" s="69"/>
      <c r="FK3077" s="69"/>
      <c r="FL3077" s="69"/>
      <c r="FM3077" s="69"/>
      <c r="FN3077" s="69"/>
      <c r="FO3077" s="69"/>
      <c r="FP3077" s="69"/>
      <c r="FQ3077" s="69"/>
      <c r="FR3077" s="69"/>
      <c r="FS3077" s="69"/>
      <c r="FT3077" s="69"/>
      <c r="FU3077" s="69"/>
      <c r="FV3077" s="69"/>
      <c r="FW3077" s="69"/>
      <c r="FX3077" s="69"/>
      <c r="FY3077" s="69"/>
      <c r="FZ3077" s="69"/>
      <c r="GA3077" s="69"/>
      <c r="GB3077" s="69"/>
      <c r="GC3077" s="69"/>
      <c r="GD3077" s="69"/>
      <c r="GE3077" s="69"/>
      <c r="GF3077" s="69"/>
      <c r="GG3077" s="69"/>
      <c r="GH3077" s="69"/>
      <c r="GI3077" s="69"/>
      <c r="GJ3077" s="69"/>
      <c r="GK3077" s="69"/>
      <c r="GL3077" s="69"/>
      <c r="GM3077" s="69"/>
      <c r="GN3077" s="69"/>
      <c r="GO3077" s="69"/>
      <c r="GP3077" s="69"/>
      <c r="GQ3077" s="69"/>
      <c r="GR3077" s="69"/>
      <c r="GS3077" s="69"/>
      <c r="GT3077" s="69"/>
      <c r="GU3077" s="69"/>
      <c r="GV3077" s="69"/>
      <c r="GW3077" s="69"/>
      <c r="GX3077" s="69"/>
      <c r="GY3077" s="69"/>
      <c r="GZ3077" s="69"/>
      <c r="HA3077" s="69"/>
      <c r="HB3077" s="69"/>
      <c r="HC3077" s="69"/>
      <c r="HD3077" s="69"/>
      <c r="HE3077" s="69"/>
      <c r="HF3077" s="69"/>
      <c r="HG3077" s="69"/>
      <c r="HH3077" s="69"/>
      <c r="HI3077" s="69"/>
      <c r="HJ3077" s="69"/>
      <c r="HK3077" s="69"/>
      <c r="HL3077" s="69"/>
      <c r="HM3077" s="69"/>
      <c r="HN3077" s="69"/>
      <c r="HO3077" s="69"/>
      <c r="HP3077" s="69"/>
      <c r="HQ3077" s="69"/>
      <c r="HR3077" s="69"/>
      <c r="HS3077" s="69"/>
      <c r="HT3077" s="69"/>
      <c r="HU3077" s="69"/>
      <c r="HV3077" s="69"/>
      <c r="HW3077" s="69"/>
      <c r="HX3077" s="69"/>
      <c r="HY3077" s="69"/>
      <c r="HZ3077" s="69"/>
      <c r="IA3077" s="69"/>
      <c r="IB3077" s="69"/>
      <c r="IC3077" s="69"/>
      <c r="ID3077" s="69"/>
      <c r="IE3077" s="69"/>
      <c r="IF3077" s="69"/>
      <c r="IG3077" s="69"/>
      <c r="IH3077" s="69"/>
      <c r="II3077" s="69"/>
      <c r="IJ3077" s="69"/>
      <c r="IK3077" s="69"/>
      <c r="IL3077" s="69"/>
      <c r="IM3077" s="69"/>
      <c r="IN3077" s="69"/>
    </row>
    <row r="3078" spans="1:248" s="70" customFormat="1" ht="15.95" customHeight="1" x14ac:dyDescent="0.2">
      <c r="A3078" s="137" t="s">
        <v>2035</v>
      </c>
      <c r="B3078" s="196">
        <v>52753</v>
      </c>
      <c r="C3078" s="96" t="s">
        <v>2072</v>
      </c>
      <c r="D3078" s="318">
        <f>55000*1.5</f>
        <v>82500</v>
      </c>
      <c r="E3078" s="69"/>
      <c r="F3078" s="69"/>
      <c r="G3078" s="69"/>
      <c r="H3078" s="69"/>
      <c r="I3078" s="69"/>
      <c r="J3078" s="69"/>
      <c r="N3078" s="69"/>
      <c r="O3078" s="69"/>
      <c r="P3078" s="69"/>
      <c r="Q3078" s="69"/>
      <c r="R3078" s="69"/>
      <c r="S3078" s="69"/>
      <c r="T3078" s="69"/>
      <c r="U3078" s="69"/>
      <c r="V3078" s="69"/>
      <c r="W3078" s="69"/>
      <c r="X3078" s="69"/>
      <c r="Y3078" s="69"/>
      <c r="Z3078" s="69"/>
      <c r="AA3078" s="69"/>
      <c r="AB3078" s="69"/>
      <c r="AC3078" s="69"/>
      <c r="AD3078" s="69"/>
      <c r="AE3078" s="69"/>
      <c r="AF3078" s="69"/>
      <c r="AG3078" s="69"/>
      <c r="AH3078" s="69"/>
      <c r="AI3078" s="69"/>
      <c r="AJ3078" s="69"/>
      <c r="AK3078" s="69"/>
      <c r="AL3078" s="69"/>
      <c r="AM3078" s="69"/>
      <c r="AN3078" s="69"/>
      <c r="AO3078" s="69"/>
      <c r="AP3078" s="69"/>
      <c r="AQ3078" s="69"/>
      <c r="AR3078" s="69"/>
      <c r="AS3078" s="69"/>
      <c r="AT3078" s="69"/>
      <c r="AU3078" s="69"/>
      <c r="AV3078" s="69"/>
      <c r="AW3078" s="69"/>
      <c r="AX3078" s="69"/>
      <c r="AY3078" s="69"/>
      <c r="AZ3078" s="69"/>
      <c r="BA3078" s="69"/>
      <c r="BB3078" s="69"/>
      <c r="BC3078" s="69"/>
      <c r="BD3078" s="69"/>
      <c r="BE3078" s="69"/>
      <c r="BF3078" s="69"/>
      <c r="BG3078" s="69"/>
      <c r="BH3078" s="69"/>
      <c r="BI3078" s="69"/>
      <c r="BJ3078" s="69"/>
      <c r="BK3078" s="69"/>
      <c r="BL3078" s="69"/>
      <c r="BM3078" s="69"/>
      <c r="BN3078" s="69"/>
      <c r="BO3078" s="69"/>
      <c r="BP3078" s="69"/>
      <c r="BQ3078" s="69"/>
      <c r="BR3078" s="69"/>
      <c r="BS3078" s="69"/>
      <c r="BT3078" s="69"/>
      <c r="BU3078" s="69"/>
      <c r="BV3078" s="69"/>
      <c r="BW3078" s="69"/>
      <c r="BX3078" s="69"/>
      <c r="BY3078" s="69"/>
      <c r="BZ3078" s="69"/>
      <c r="CA3078" s="69"/>
      <c r="CB3078" s="69"/>
      <c r="CC3078" s="69"/>
      <c r="CD3078" s="69"/>
      <c r="CE3078" s="69"/>
      <c r="CF3078" s="69"/>
      <c r="CG3078" s="69"/>
      <c r="CH3078" s="69"/>
      <c r="CI3078" s="69"/>
      <c r="CJ3078" s="69"/>
      <c r="CK3078" s="69"/>
      <c r="CL3078" s="69"/>
      <c r="CM3078" s="69"/>
      <c r="CN3078" s="69"/>
      <c r="CO3078" s="69"/>
      <c r="CP3078" s="69"/>
      <c r="CQ3078" s="69"/>
      <c r="CR3078" s="69"/>
      <c r="CS3078" s="69"/>
      <c r="CT3078" s="69"/>
      <c r="CU3078" s="69"/>
      <c r="CV3078" s="69"/>
      <c r="CW3078" s="69"/>
      <c r="CX3078" s="69"/>
      <c r="CY3078" s="69"/>
      <c r="CZ3078" s="69"/>
      <c r="DA3078" s="69"/>
      <c r="DB3078" s="69"/>
      <c r="DC3078" s="69"/>
      <c r="DD3078" s="69"/>
      <c r="DE3078" s="69"/>
      <c r="DF3078" s="69"/>
      <c r="DG3078" s="69"/>
      <c r="DH3078" s="69"/>
      <c r="DI3078" s="69"/>
      <c r="DJ3078" s="69"/>
      <c r="DK3078" s="69"/>
      <c r="DL3078" s="69"/>
      <c r="DM3078" s="69"/>
      <c r="DN3078" s="69"/>
      <c r="DO3078" s="69"/>
      <c r="DP3078" s="69"/>
      <c r="DQ3078" s="69"/>
      <c r="DR3078" s="69"/>
      <c r="DS3078" s="69"/>
      <c r="DT3078" s="69"/>
      <c r="DU3078" s="69"/>
      <c r="DV3078" s="69"/>
      <c r="DW3078" s="69"/>
      <c r="DX3078" s="69"/>
      <c r="DY3078" s="69"/>
      <c r="DZ3078" s="69"/>
      <c r="EA3078" s="69"/>
      <c r="EB3078" s="69"/>
      <c r="EC3078" s="69"/>
      <c r="ED3078" s="69"/>
      <c r="EE3078" s="69"/>
      <c r="EF3078" s="69"/>
      <c r="EG3078" s="69"/>
      <c r="EH3078" s="69"/>
      <c r="EI3078" s="69"/>
      <c r="EJ3078" s="69"/>
      <c r="EK3078" s="69"/>
      <c r="EL3078" s="69"/>
      <c r="EM3078" s="69"/>
      <c r="EN3078" s="69"/>
      <c r="EO3078" s="69"/>
      <c r="EP3078" s="69"/>
      <c r="EQ3078" s="69"/>
      <c r="ER3078" s="69"/>
      <c r="ES3078" s="69"/>
      <c r="ET3078" s="69"/>
      <c r="EU3078" s="69"/>
      <c r="EV3078" s="69"/>
      <c r="EW3078" s="69"/>
      <c r="EX3078" s="69"/>
      <c r="EY3078" s="69"/>
      <c r="EZ3078" s="69"/>
      <c r="FA3078" s="69"/>
      <c r="FB3078" s="69"/>
      <c r="FC3078" s="69"/>
      <c r="FD3078" s="69"/>
      <c r="FE3078" s="69"/>
      <c r="FF3078" s="69"/>
      <c r="FG3078" s="69"/>
      <c r="FH3078" s="69"/>
      <c r="FI3078" s="69"/>
      <c r="FJ3078" s="69"/>
      <c r="FK3078" s="69"/>
      <c r="FL3078" s="69"/>
      <c r="FM3078" s="69"/>
      <c r="FN3078" s="69"/>
      <c r="FO3078" s="69"/>
      <c r="FP3078" s="69"/>
      <c r="FQ3078" s="69"/>
      <c r="FR3078" s="69"/>
      <c r="FS3078" s="69"/>
      <c r="FT3078" s="69"/>
      <c r="FU3078" s="69"/>
      <c r="FV3078" s="69"/>
      <c r="FW3078" s="69"/>
      <c r="FX3078" s="69"/>
      <c r="FY3078" s="69"/>
      <c r="FZ3078" s="69"/>
      <c r="GA3078" s="69"/>
      <c r="GB3078" s="69"/>
      <c r="GC3078" s="69"/>
      <c r="GD3078" s="69"/>
      <c r="GE3078" s="69"/>
      <c r="GF3078" s="69"/>
      <c r="GG3078" s="69"/>
      <c r="GH3078" s="69"/>
      <c r="GI3078" s="69"/>
      <c r="GJ3078" s="69"/>
      <c r="GK3078" s="69"/>
      <c r="GL3078" s="69"/>
      <c r="GM3078" s="69"/>
      <c r="GN3078" s="69"/>
      <c r="GO3078" s="69"/>
      <c r="GP3078" s="69"/>
      <c r="GQ3078" s="69"/>
      <c r="GR3078" s="69"/>
      <c r="GS3078" s="69"/>
      <c r="GT3078" s="69"/>
      <c r="GU3078" s="69"/>
      <c r="GV3078" s="69"/>
      <c r="GW3078" s="69"/>
      <c r="GX3078" s="69"/>
      <c r="GY3078" s="69"/>
      <c r="GZ3078" s="69"/>
      <c r="HA3078" s="69"/>
      <c r="HB3078" s="69"/>
      <c r="HC3078" s="69"/>
      <c r="HD3078" s="69"/>
      <c r="HE3078" s="69"/>
      <c r="HF3078" s="69"/>
      <c r="HG3078" s="69"/>
      <c r="HH3078" s="69"/>
      <c r="HI3078" s="69"/>
      <c r="HJ3078" s="69"/>
      <c r="HK3078" s="69"/>
      <c r="HL3078" s="69"/>
      <c r="HM3078" s="69"/>
      <c r="HN3078" s="69"/>
      <c r="HO3078" s="69"/>
      <c r="HP3078" s="69"/>
      <c r="HQ3078" s="69"/>
      <c r="HR3078" s="69"/>
      <c r="HS3078" s="69"/>
      <c r="HT3078" s="69"/>
      <c r="HU3078" s="69"/>
      <c r="HV3078" s="69"/>
      <c r="HW3078" s="69"/>
      <c r="HX3078" s="69"/>
      <c r="HY3078" s="69"/>
      <c r="HZ3078" s="69"/>
      <c r="IA3078" s="69"/>
      <c r="IB3078" s="69"/>
      <c r="IC3078" s="69"/>
      <c r="ID3078" s="69"/>
      <c r="IE3078" s="69"/>
      <c r="IF3078" s="69"/>
      <c r="IG3078" s="69"/>
      <c r="IH3078" s="69"/>
      <c r="II3078" s="69"/>
      <c r="IJ3078" s="69"/>
      <c r="IK3078" s="69"/>
      <c r="IL3078" s="69"/>
      <c r="IM3078" s="69"/>
      <c r="IN3078" s="69"/>
    </row>
    <row r="3079" spans="1:248" s="70" customFormat="1" ht="32.1" customHeight="1" x14ac:dyDescent="0.2">
      <c r="A3079" s="137" t="s">
        <v>2036</v>
      </c>
      <c r="B3079" s="196">
        <v>52754</v>
      </c>
      <c r="C3079" s="96" t="s">
        <v>2073</v>
      </c>
      <c r="D3079" s="318">
        <f>50000*1.5</f>
        <v>75000</v>
      </c>
      <c r="E3079" s="69"/>
      <c r="F3079" s="69"/>
      <c r="G3079" s="69"/>
      <c r="H3079" s="69"/>
      <c r="I3079" s="69"/>
      <c r="J3079" s="69"/>
      <c r="N3079" s="69"/>
      <c r="O3079" s="69"/>
      <c r="P3079" s="69"/>
      <c r="Q3079" s="69"/>
      <c r="R3079" s="69"/>
      <c r="S3079" s="69"/>
      <c r="T3079" s="69"/>
      <c r="U3079" s="69"/>
      <c r="V3079" s="69"/>
      <c r="W3079" s="69"/>
      <c r="X3079" s="69"/>
      <c r="Y3079" s="69"/>
      <c r="Z3079" s="69"/>
      <c r="AA3079" s="69"/>
      <c r="AB3079" s="69"/>
      <c r="AC3079" s="69"/>
      <c r="AD3079" s="69"/>
      <c r="AE3079" s="69"/>
      <c r="AF3079" s="69"/>
      <c r="AG3079" s="69"/>
      <c r="AH3079" s="69"/>
      <c r="AI3079" s="69"/>
      <c r="AJ3079" s="69"/>
      <c r="AK3079" s="69"/>
      <c r="AL3079" s="69"/>
      <c r="AM3079" s="69"/>
      <c r="AN3079" s="69"/>
      <c r="AO3079" s="69"/>
      <c r="AP3079" s="69"/>
      <c r="AQ3079" s="69"/>
      <c r="AR3079" s="69"/>
      <c r="AS3079" s="69"/>
      <c r="AT3079" s="69"/>
      <c r="AU3079" s="69"/>
      <c r="AV3079" s="69"/>
      <c r="AW3079" s="69"/>
      <c r="AX3079" s="69"/>
      <c r="AY3079" s="69"/>
      <c r="AZ3079" s="69"/>
      <c r="BA3079" s="69"/>
      <c r="BB3079" s="69"/>
      <c r="BC3079" s="69"/>
      <c r="BD3079" s="69"/>
      <c r="BE3079" s="69"/>
      <c r="BF3079" s="69"/>
      <c r="BG3079" s="69"/>
      <c r="BH3079" s="69"/>
      <c r="BI3079" s="69"/>
      <c r="BJ3079" s="69"/>
      <c r="BK3079" s="69"/>
      <c r="BL3079" s="69"/>
      <c r="BM3079" s="69"/>
      <c r="BN3079" s="69"/>
      <c r="BO3079" s="69"/>
      <c r="BP3079" s="69"/>
      <c r="BQ3079" s="69"/>
      <c r="BR3079" s="69"/>
      <c r="BS3079" s="69"/>
      <c r="BT3079" s="69"/>
      <c r="BU3079" s="69"/>
      <c r="BV3079" s="69"/>
      <c r="BW3079" s="69"/>
      <c r="BX3079" s="69"/>
      <c r="BY3079" s="69"/>
      <c r="BZ3079" s="69"/>
      <c r="CA3079" s="69"/>
      <c r="CB3079" s="69"/>
      <c r="CC3079" s="69"/>
      <c r="CD3079" s="69"/>
      <c r="CE3079" s="69"/>
      <c r="CF3079" s="69"/>
      <c r="CG3079" s="69"/>
      <c r="CH3079" s="69"/>
      <c r="CI3079" s="69"/>
      <c r="CJ3079" s="69"/>
      <c r="CK3079" s="69"/>
      <c r="CL3079" s="69"/>
      <c r="CM3079" s="69"/>
      <c r="CN3079" s="69"/>
      <c r="CO3079" s="69"/>
      <c r="CP3079" s="69"/>
      <c r="CQ3079" s="69"/>
      <c r="CR3079" s="69"/>
      <c r="CS3079" s="69"/>
      <c r="CT3079" s="69"/>
      <c r="CU3079" s="69"/>
      <c r="CV3079" s="69"/>
      <c r="CW3079" s="69"/>
      <c r="CX3079" s="69"/>
      <c r="CY3079" s="69"/>
      <c r="CZ3079" s="69"/>
      <c r="DA3079" s="69"/>
      <c r="DB3079" s="69"/>
      <c r="DC3079" s="69"/>
      <c r="DD3079" s="69"/>
      <c r="DE3079" s="69"/>
      <c r="DF3079" s="69"/>
      <c r="DG3079" s="69"/>
      <c r="DH3079" s="69"/>
      <c r="DI3079" s="69"/>
      <c r="DJ3079" s="69"/>
      <c r="DK3079" s="69"/>
      <c r="DL3079" s="69"/>
      <c r="DM3079" s="69"/>
      <c r="DN3079" s="69"/>
      <c r="DO3079" s="69"/>
      <c r="DP3079" s="69"/>
      <c r="DQ3079" s="69"/>
      <c r="DR3079" s="69"/>
      <c r="DS3079" s="69"/>
      <c r="DT3079" s="69"/>
      <c r="DU3079" s="69"/>
      <c r="DV3079" s="69"/>
      <c r="DW3079" s="69"/>
      <c r="DX3079" s="69"/>
      <c r="DY3079" s="69"/>
      <c r="DZ3079" s="69"/>
      <c r="EA3079" s="69"/>
      <c r="EB3079" s="69"/>
      <c r="EC3079" s="69"/>
      <c r="ED3079" s="69"/>
      <c r="EE3079" s="69"/>
      <c r="EF3079" s="69"/>
      <c r="EG3079" s="69"/>
      <c r="EH3079" s="69"/>
      <c r="EI3079" s="69"/>
      <c r="EJ3079" s="69"/>
      <c r="EK3079" s="69"/>
      <c r="EL3079" s="69"/>
      <c r="EM3079" s="69"/>
      <c r="EN3079" s="69"/>
      <c r="EO3079" s="69"/>
      <c r="EP3079" s="69"/>
      <c r="EQ3079" s="69"/>
      <c r="ER3079" s="69"/>
      <c r="ES3079" s="69"/>
      <c r="ET3079" s="69"/>
      <c r="EU3079" s="69"/>
      <c r="EV3079" s="69"/>
      <c r="EW3079" s="69"/>
      <c r="EX3079" s="69"/>
      <c r="EY3079" s="69"/>
      <c r="EZ3079" s="69"/>
      <c r="FA3079" s="69"/>
      <c r="FB3079" s="69"/>
      <c r="FC3079" s="69"/>
      <c r="FD3079" s="69"/>
      <c r="FE3079" s="69"/>
      <c r="FF3079" s="69"/>
      <c r="FG3079" s="69"/>
      <c r="FH3079" s="69"/>
      <c r="FI3079" s="69"/>
      <c r="FJ3079" s="69"/>
      <c r="FK3079" s="69"/>
      <c r="FL3079" s="69"/>
      <c r="FM3079" s="69"/>
      <c r="FN3079" s="69"/>
      <c r="FO3079" s="69"/>
      <c r="FP3079" s="69"/>
      <c r="FQ3079" s="69"/>
      <c r="FR3079" s="69"/>
      <c r="FS3079" s="69"/>
      <c r="FT3079" s="69"/>
      <c r="FU3079" s="69"/>
      <c r="FV3079" s="69"/>
      <c r="FW3079" s="69"/>
      <c r="FX3079" s="69"/>
      <c r="FY3079" s="69"/>
      <c r="FZ3079" s="69"/>
      <c r="GA3079" s="69"/>
      <c r="GB3079" s="69"/>
      <c r="GC3079" s="69"/>
      <c r="GD3079" s="69"/>
      <c r="GE3079" s="69"/>
      <c r="GF3079" s="69"/>
      <c r="GG3079" s="69"/>
      <c r="GH3079" s="69"/>
      <c r="GI3079" s="69"/>
      <c r="GJ3079" s="69"/>
      <c r="GK3079" s="69"/>
      <c r="GL3079" s="69"/>
      <c r="GM3079" s="69"/>
      <c r="GN3079" s="69"/>
      <c r="GO3079" s="69"/>
      <c r="GP3079" s="69"/>
      <c r="GQ3079" s="69"/>
      <c r="GR3079" s="69"/>
      <c r="GS3079" s="69"/>
      <c r="GT3079" s="69"/>
      <c r="GU3079" s="69"/>
      <c r="GV3079" s="69"/>
      <c r="GW3079" s="69"/>
      <c r="GX3079" s="69"/>
      <c r="GY3079" s="69"/>
      <c r="GZ3079" s="69"/>
      <c r="HA3079" s="69"/>
      <c r="HB3079" s="69"/>
      <c r="HC3079" s="69"/>
      <c r="HD3079" s="69"/>
      <c r="HE3079" s="69"/>
      <c r="HF3079" s="69"/>
      <c r="HG3079" s="69"/>
      <c r="HH3079" s="69"/>
      <c r="HI3079" s="69"/>
      <c r="HJ3079" s="69"/>
      <c r="HK3079" s="69"/>
      <c r="HL3079" s="69"/>
      <c r="HM3079" s="69"/>
      <c r="HN3079" s="69"/>
      <c r="HO3079" s="69"/>
      <c r="HP3079" s="69"/>
      <c r="HQ3079" s="69"/>
      <c r="HR3079" s="69"/>
      <c r="HS3079" s="69"/>
      <c r="HT3079" s="69"/>
      <c r="HU3079" s="69"/>
      <c r="HV3079" s="69"/>
      <c r="HW3079" s="69"/>
      <c r="HX3079" s="69"/>
      <c r="HY3079" s="69"/>
      <c r="HZ3079" s="69"/>
      <c r="IA3079" s="69"/>
      <c r="IB3079" s="69"/>
      <c r="IC3079" s="69"/>
      <c r="ID3079" s="69"/>
      <c r="IE3079" s="69"/>
      <c r="IF3079" s="69"/>
      <c r="IG3079" s="69"/>
      <c r="IH3079" s="69"/>
      <c r="II3079" s="69"/>
      <c r="IJ3079" s="69"/>
      <c r="IK3079" s="69"/>
      <c r="IL3079" s="69"/>
      <c r="IM3079" s="69"/>
      <c r="IN3079" s="69"/>
    </row>
    <row r="3080" spans="1:248" s="70" customFormat="1" ht="15.95" customHeight="1" x14ac:dyDescent="0.2">
      <c r="A3080" s="137" t="s">
        <v>2038</v>
      </c>
      <c r="B3080" s="196">
        <v>52755</v>
      </c>
      <c r="C3080" s="96" t="s">
        <v>2074</v>
      </c>
      <c r="D3080" s="318">
        <f>55000*1.5</f>
        <v>82500</v>
      </c>
      <c r="E3080" s="69"/>
      <c r="F3080" s="69"/>
      <c r="G3080" s="69"/>
      <c r="H3080" s="69"/>
      <c r="I3080" s="69"/>
      <c r="J3080" s="69"/>
      <c r="N3080" s="69"/>
      <c r="O3080" s="69"/>
      <c r="P3080" s="69"/>
      <c r="Q3080" s="69"/>
      <c r="R3080" s="69"/>
      <c r="S3080" s="69"/>
      <c r="T3080" s="69"/>
      <c r="U3080" s="69"/>
      <c r="V3080" s="69"/>
      <c r="W3080" s="69"/>
      <c r="X3080" s="69"/>
      <c r="Y3080" s="69"/>
      <c r="Z3080" s="69"/>
      <c r="AA3080" s="69"/>
      <c r="AB3080" s="69"/>
      <c r="AC3080" s="69"/>
      <c r="AD3080" s="69"/>
      <c r="AE3080" s="69"/>
      <c r="AF3080" s="69"/>
      <c r="AG3080" s="69"/>
      <c r="AH3080" s="69"/>
      <c r="AI3080" s="69"/>
      <c r="AJ3080" s="69"/>
      <c r="AK3080" s="69"/>
      <c r="AL3080" s="69"/>
      <c r="AM3080" s="69"/>
      <c r="AN3080" s="69"/>
      <c r="AO3080" s="69"/>
      <c r="AP3080" s="69"/>
      <c r="AQ3080" s="69"/>
      <c r="AR3080" s="69"/>
      <c r="AS3080" s="69"/>
      <c r="AT3080" s="69"/>
      <c r="AU3080" s="69"/>
      <c r="AV3080" s="69"/>
      <c r="AW3080" s="69"/>
      <c r="AX3080" s="69"/>
      <c r="AY3080" s="69"/>
      <c r="AZ3080" s="69"/>
      <c r="BA3080" s="69"/>
      <c r="BB3080" s="69"/>
      <c r="BC3080" s="69"/>
      <c r="BD3080" s="69"/>
      <c r="BE3080" s="69"/>
      <c r="BF3080" s="69"/>
      <c r="BG3080" s="69"/>
      <c r="BH3080" s="69"/>
      <c r="BI3080" s="69"/>
      <c r="BJ3080" s="69"/>
      <c r="BK3080" s="69"/>
      <c r="BL3080" s="69"/>
      <c r="BM3080" s="69"/>
      <c r="BN3080" s="69"/>
      <c r="BO3080" s="69"/>
      <c r="BP3080" s="69"/>
      <c r="BQ3080" s="69"/>
      <c r="BR3080" s="69"/>
      <c r="BS3080" s="69"/>
      <c r="BT3080" s="69"/>
      <c r="BU3080" s="69"/>
      <c r="BV3080" s="69"/>
      <c r="BW3080" s="69"/>
      <c r="BX3080" s="69"/>
      <c r="BY3080" s="69"/>
      <c r="BZ3080" s="69"/>
      <c r="CA3080" s="69"/>
      <c r="CB3080" s="69"/>
      <c r="CC3080" s="69"/>
      <c r="CD3080" s="69"/>
      <c r="CE3080" s="69"/>
      <c r="CF3080" s="69"/>
      <c r="CG3080" s="69"/>
      <c r="CH3080" s="69"/>
      <c r="CI3080" s="69"/>
      <c r="CJ3080" s="69"/>
      <c r="CK3080" s="69"/>
      <c r="CL3080" s="69"/>
      <c r="CM3080" s="69"/>
      <c r="CN3080" s="69"/>
      <c r="CO3080" s="69"/>
      <c r="CP3080" s="69"/>
      <c r="CQ3080" s="69"/>
      <c r="CR3080" s="69"/>
      <c r="CS3080" s="69"/>
      <c r="CT3080" s="69"/>
      <c r="CU3080" s="69"/>
      <c r="CV3080" s="69"/>
      <c r="CW3080" s="69"/>
      <c r="CX3080" s="69"/>
      <c r="CY3080" s="69"/>
      <c r="CZ3080" s="69"/>
      <c r="DA3080" s="69"/>
      <c r="DB3080" s="69"/>
      <c r="DC3080" s="69"/>
      <c r="DD3080" s="69"/>
      <c r="DE3080" s="69"/>
      <c r="DF3080" s="69"/>
      <c r="DG3080" s="69"/>
      <c r="DH3080" s="69"/>
      <c r="DI3080" s="69"/>
      <c r="DJ3080" s="69"/>
      <c r="DK3080" s="69"/>
      <c r="DL3080" s="69"/>
      <c r="DM3080" s="69"/>
      <c r="DN3080" s="69"/>
      <c r="DO3080" s="69"/>
      <c r="DP3080" s="69"/>
      <c r="DQ3080" s="69"/>
      <c r="DR3080" s="69"/>
      <c r="DS3080" s="69"/>
      <c r="DT3080" s="69"/>
      <c r="DU3080" s="69"/>
      <c r="DV3080" s="69"/>
      <c r="DW3080" s="69"/>
      <c r="DX3080" s="69"/>
      <c r="DY3080" s="69"/>
      <c r="DZ3080" s="69"/>
      <c r="EA3080" s="69"/>
      <c r="EB3080" s="69"/>
      <c r="EC3080" s="69"/>
      <c r="ED3080" s="69"/>
      <c r="EE3080" s="69"/>
      <c r="EF3080" s="69"/>
      <c r="EG3080" s="69"/>
      <c r="EH3080" s="69"/>
      <c r="EI3080" s="69"/>
      <c r="EJ3080" s="69"/>
      <c r="EK3080" s="69"/>
      <c r="EL3080" s="69"/>
      <c r="EM3080" s="69"/>
      <c r="EN3080" s="69"/>
      <c r="EO3080" s="69"/>
      <c r="EP3080" s="69"/>
      <c r="EQ3080" s="69"/>
      <c r="ER3080" s="69"/>
      <c r="ES3080" s="69"/>
      <c r="ET3080" s="69"/>
      <c r="EU3080" s="69"/>
      <c r="EV3080" s="69"/>
      <c r="EW3080" s="69"/>
      <c r="EX3080" s="69"/>
      <c r="EY3080" s="69"/>
      <c r="EZ3080" s="69"/>
      <c r="FA3080" s="69"/>
      <c r="FB3080" s="69"/>
      <c r="FC3080" s="69"/>
      <c r="FD3080" s="69"/>
      <c r="FE3080" s="69"/>
      <c r="FF3080" s="69"/>
      <c r="FG3080" s="69"/>
      <c r="FH3080" s="69"/>
      <c r="FI3080" s="69"/>
      <c r="FJ3080" s="69"/>
      <c r="FK3080" s="69"/>
      <c r="FL3080" s="69"/>
      <c r="FM3080" s="69"/>
      <c r="FN3080" s="69"/>
      <c r="FO3080" s="69"/>
      <c r="FP3080" s="69"/>
      <c r="FQ3080" s="69"/>
      <c r="FR3080" s="69"/>
      <c r="FS3080" s="69"/>
      <c r="FT3080" s="69"/>
      <c r="FU3080" s="69"/>
      <c r="FV3080" s="69"/>
      <c r="FW3080" s="69"/>
      <c r="FX3080" s="69"/>
      <c r="FY3080" s="69"/>
      <c r="FZ3080" s="69"/>
      <c r="GA3080" s="69"/>
      <c r="GB3080" s="69"/>
      <c r="GC3080" s="69"/>
      <c r="GD3080" s="69"/>
      <c r="GE3080" s="69"/>
      <c r="GF3080" s="69"/>
      <c r="GG3080" s="69"/>
      <c r="GH3080" s="69"/>
      <c r="GI3080" s="69"/>
      <c r="GJ3080" s="69"/>
      <c r="GK3080" s="69"/>
      <c r="GL3080" s="69"/>
      <c r="GM3080" s="69"/>
      <c r="GN3080" s="69"/>
      <c r="GO3080" s="69"/>
      <c r="GP3080" s="69"/>
      <c r="GQ3080" s="69"/>
      <c r="GR3080" s="69"/>
      <c r="GS3080" s="69"/>
      <c r="GT3080" s="69"/>
      <c r="GU3080" s="69"/>
      <c r="GV3080" s="69"/>
      <c r="GW3080" s="69"/>
      <c r="GX3080" s="69"/>
      <c r="GY3080" s="69"/>
      <c r="GZ3080" s="69"/>
      <c r="HA3080" s="69"/>
      <c r="HB3080" s="69"/>
      <c r="HC3080" s="69"/>
      <c r="HD3080" s="69"/>
      <c r="HE3080" s="69"/>
      <c r="HF3080" s="69"/>
      <c r="HG3080" s="69"/>
      <c r="HH3080" s="69"/>
      <c r="HI3080" s="69"/>
      <c r="HJ3080" s="69"/>
      <c r="HK3080" s="69"/>
      <c r="HL3080" s="69"/>
      <c r="HM3080" s="69"/>
      <c r="HN3080" s="69"/>
      <c r="HO3080" s="69"/>
      <c r="HP3080" s="69"/>
      <c r="HQ3080" s="69"/>
      <c r="HR3080" s="69"/>
      <c r="HS3080" s="69"/>
      <c r="HT3080" s="69"/>
      <c r="HU3080" s="69"/>
      <c r="HV3080" s="69"/>
      <c r="HW3080" s="69"/>
      <c r="HX3080" s="69"/>
      <c r="HY3080" s="69"/>
      <c r="HZ3080" s="69"/>
      <c r="IA3080" s="69"/>
      <c r="IB3080" s="69"/>
      <c r="IC3080" s="69"/>
      <c r="ID3080" s="69"/>
      <c r="IE3080" s="69"/>
      <c r="IF3080" s="69"/>
      <c r="IG3080" s="69"/>
      <c r="IH3080" s="69"/>
      <c r="II3080" s="69"/>
      <c r="IJ3080" s="69"/>
      <c r="IK3080" s="69"/>
      <c r="IL3080" s="69"/>
      <c r="IM3080" s="69"/>
      <c r="IN3080" s="69"/>
    </row>
    <row r="3081" spans="1:248" s="70" customFormat="1" ht="15.95" customHeight="1" x14ac:dyDescent="0.2">
      <c r="A3081" s="137" t="s">
        <v>2040</v>
      </c>
      <c r="B3081" s="196">
        <v>53009</v>
      </c>
      <c r="C3081" s="96" t="s">
        <v>3931</v>
      </c>
      <c r="D3081" s="318">
        <f>32000*1.5</f>
        <v>48000</v>
      </c>
      <c r="E3081" s="69"/>
      <c r="F3081" s="69"/>
      <c r="G3081" s="69"/>
      <c r="H3081" s="69"/>
      <c r="I3081" s="69"/>
      <c r="J3081" s="69"/>
      <c r="N3081" s="69"/>
      <c r="O3081" s="69"/>
      <c r="P3081" s="69"/>
      <c r="Q3081" s="69"/>
      <c r="R3081" s="69"/>
      <c r="S3081" s="69"/>
      <c r="T3081" s="69"/>
      <c r="U3081" s="69"/>
      <c r="V3081" s="69"/>
      <c r="W3081" s="69"/>
      <c r="X3081" s="69"/>
      <c r="Y3081" s="69"/>
      <c r="Z3081" s="69"/>
      <c r="AA3081" s="69"/>
      <c r="AB3081" s="69"/>
      <c r="AC3081" s="69"/>
      <c r="AD3081" s="69"/>
      <c r="AE3081" s="69"/>
      <c r="AF3081" s="69"/>
      <c r="AG3081" s="69"/>
      <c r="AH3081" s="69"/>
      <c r="AI3081" s="69"/>
      <c r="AJ3081" s="69"/>
      <c r="AK3081" s="69"/>
      <c r="AL3081" s="69"/>
      <c r="AM3081" s="69"/>
      <c r="AN3081" s="69"/>
      <c r="AO3081" s="69"/>
      <c r="AP3081" s="69"/>
      <c r="AQ3081" s="69"/>
      <c r="AR3081" s="69"/>
      <c r="AS3081" s="69"/>
      <c r="AT3081" s="69"/>
      <c r="AU3081" s="69"/>
      <c r="AV3081" s="69"/>
      <c r="AW3081" s="69"/>
      <c r="AX3081" s="69"/>
      <c r="AY3081" s="69"/>
      <c r="AZ3081" s="69"/>
      <c r="BA3081" s="69"/>
      <c r="BB3081" s="69"/>
      <c r="BC3081" s="69"/>
      <c r="BD3081" s="69"/>
      <c r="BE3081" s="69"/>
      <c r="BF3081" s="69"/>
      <c r="BG3081" s="69"/>
      <c r="BH3081" s="69"/>
      <c r="BI3081" s="69"/>
      <c r="BJ3081" s="69"/>
      <c r="BK3081" s="69"/>
      <c r="BL3081" s="69"/>
      <c r="BM3081" s="69"/>
      <c r="BN3081" s="69"/>
      <c r="BO3081" s="69"/>
      <c r="BP3081" s="69"/>
      <c r="BQ3081" s="69"/>
      <c r="BR3081" s="69"/>
      <c r="BS3081" s="69"/>
      <c r="BT3081" s="69"/>
      <c r="BU3081" s="69"/>
      <c r="BV3081" s="69"/>
      <c r="BW3081" s="69"/>
      <c r="BX3081" s="69"/>
      <c r="BY3081" s="69"/>
      <c r="BZ3081" s="69"/>
      <c r="CA3081" s="69"/>
      <c r="CB3081" s="69"/>
      <c r="CC3081" s="69"/>
      <c r="CD3081" s="69"/>
      <c r="CE3081" s="69"/>
      <c r="CF3081" s="69"/>
      <c r="CG3081" s="69"/>
      <c r="CH3081" s="69"/>
      <c r="CI3081" s="69"/>
      <c r="CJ3081" s="69"/>
      <c r="CK3081" s="69"/>
      <c r="CL3081" s="69"/>
      <c r="CM3081" s="69"/>
      <c r="CN3081" s="69"/>
      <c r="CO3081" s="69"/>
      <c r="CP3081" s="69"/>
      <c r="CQ3081" s="69"/>
      <c r="CR3081" s="69"/>
      <c r="CS3081" s="69"/>
      <c r="CT3081" s="69"/>
      <c r="CU3081" s="69"/>
      <c r="CV3081" s="69"/>
      <c r="CW3081" s="69"/>
      <c r="CX3081" s="69"/>
      <c r="CY3081" s="69"/>
      <c r="CZ3081" s="69"/>
      <c r="DA3081" s="69"/>
      <c r="DB3081" s="69"/>
      <c r="DC3081" s="69"/>
      <c r="DD3081" s="69"/>
      <c r="DE3081" s="69"/>
      <c r="DF3081" s="69"/>
      <c r="DG3081" s="69"/>
      <c r="DH3081" s="69"/>
      <c r="DI3081" s="69"/>
      <c r="DJ3081" s="69"/>
      <c r="DK3081" s="69"/>
      <c r="DL3081" s="69"/>
      <c r="DM3081" s="69"/>
      <c r="DN3081" s="69"/>
      <c r="DO3081" s="69"/>
      <c r="DP3081" s="69"/>
      <c r="DQ3081" s="69"/>
      <c r="DR3081" s="69"/>
      <c r="DS3081" s="69"/>
      <c r="DT3081" s="69"/>
      <c r="DU3081" s="69"/>
      <c r="DV3081" s="69"/>
      <c r="DW3081" s="69"/>
      <c r="DX3081" s="69"/>
      <c r="DY3081" s="69"/>
      <c r="DZ3081" s="69"/>
      <c r="EA3081" s="69"/>
      <c r="EB3081" s="69"/>
      <c r="EC3081" s="69"/>
      <c r="ED3081" s="69"/>
      <c r="EE3081" s="69"/>
      <c r="EF3081" s="69"/>
      <c r="EG3081" s="69"/>
      <c r="EH3081" s="69"/>
      <c r="EI3081" s="69"/>
      <c r="EJ3081" s="69"/>
      <c r="EK3081" s="69"/>
      <c r="EL3081" s="69"/>
      <c r="EM3081" s="69"/>
      <c r="EN3081" s="69"/>
      <c r="EO3081" s="69"/>
      <c r="EP3081" s="69"/>
      <c r="EQ3081" s="69"/>
      <c r="ER3081" s="69"/>
      <c r="ES3081" s="69"/>
      <c r="ET3081" s="69"/>
      <c r="EU3081" s="69"/>
      <c r="EV3081" s="69"/>
      <c r="EW3081" s="69"/>
      <c r="EX3081" s="69"/>
      <c r="EY3081" s="69"/>
      <c r="EZ3081" s="69"/>
      <c r="FA3081" s="69"/>
      <c r="FB3081" s="69"/>
      <c r="FC3081" s="69"/>
      <c r="FD3081" s="69"/>
      <c r="FE3081" s="69"/>
      <c r="FF3081" s="69"/>
      <c r="FG3081" s="69"/>
      <c r="FH3081" s="69"/>
      <c r="FI3081" s="69"/>
      <c r="FJ3081" s="69"/>
      <c r="FK3081" s="69"/>
      <c r="FL3081" s="69"/>
      <c r="FM3081" s="69"/>
      <c r="FN3081" s="69"/>
      <c r="FO3081" s="69"/>
      <c r="FP3081" s="69"/>
      <c r="FQ3081" s="69"/>
      <c r="FR3081" s="69"/>
      <c r="FS3081" s="69"/>
      <c r="FT3081" s="69"/>
      <c r="FU3081" s="69"/>
      <c r="FV3081" s="69"/>
      <c r="FW3081" s="69"/>
      <c r="FX3081" s="69"/>
      <c r="FY3081" s="69"/>
      <c r="FZ3081" s="69"/>
      <c r="GA3081" s="69"/>
      <c r="GB3081" s="69"/>
      <c r="GC3081" s="69"/>
      <c r="GD3081" s="69"/>
      <c r="GE3081" s="69"/>
      <c r="GF3081" s="69"/>
      <c r="GG3081" s="69"/>
      <c r="GH3081" s="69"/>
      <c r="GI3081" s="69"/>
      <c r="GJ3081" s="69"/>
      <c r="GK3081" s="69"/>
      <c r="GL3081" s="69"/>
      <c r="GM3081" s="69"/>
      <c r="GN3081" s="69"/>
      <c r="GO3081" s="69"/>
      <c r="GP3081" s="69"/>
      <c r="GQ3081" s="69"/>
      <c r="GR3081" s="69"/>
      <c r="GS3081" s="69"/>
      <c r="GT3081" s="69"/>
      <c r="GU3081" s="69"/>
      <c r="GV3081" s="69"/>
      <c r="GW3081" s="69"/>
      <c r="GX3081" s="69"/>
      <c r="GY3081" s="69"/>
      <c r="GZ3081" s="69"/>
      <c r="HA3081" s="69"/>
      <c r="HB3081" s="69"/>
      <c r="HC3081" s="69"/>
      <c r="HD3081" s="69"/>
      <c r="HE3081" s="69"/>
      <c r="HF3081" s="69"/>
      <c r="HG3081" s="69"/>
      <c r="HH3081" s="69"/>
      <c r="HI3081" s="69"/>
      <c r="HJ3081" s="69"/>
      <c r="HK3081" s="69"/>
      <c r="HL3081" s="69"/>
      <c r="HM3081" s="69"/>
      <c r="HN3081" s="69"/>
      <c r="HO3081" s="69"/>
      <c r="HP3081" s="69"/>
      <c r="HQ3081" s="69"/>
      <c r="HR3081" s="69"/>
      <c r="HS3081" s="69"/>
      <c r="HT3081" s="69"/>
      <c r="HU3081" s="69"/>
      <c r="HV3081" s="69"/>
      <c r="HW3081" s="69"/>
      <c r="HX3081" s="69"/>
      <c r="HY3081" s="69"/>
      <c r="HZ3081" s="69"/>
      <c r="IA3081" s="69"/>
      <c r="IB3081" s="69"/>
      <c r="IC3081" s="69"/>
      <c r="ID3081" s="69"/>
      <c r="IE3081" s="69"/>
      <c r="IF3081" s="69"/>
      <c r="IG3081" s="69"/>
      <c r="IH3081" s="69"/>
      <c r="II3081" s="69"/>
      <c r="IJ3081" s="69"/>
      <c r="IK3081" s="69"/>
      <c r="IL3081" s="69"/>
      <c r="IM3081" s="69"/>
      <c r="IN3081" s="69"/>
    </row>
    <row r="3082" spans="1:248" s="70" customFormat="1" ht="15.95" customHeight="1" x14ac:dyDescent="0.2">
      <c r="A3082" s="137" t="s">
        <v>2040</v>
      </c>
      <c r="B3082" s="196">
        <v>52756</v>
      </c>
      <c r="C3082" s="96" t="s">
        <v>2075</v>
      </c>
      <c r="D3082" s="318">
        <f>50000*1.5</f>
        <v>75000</v>
      </c>
      <c r="E3082" s="69"/>
      <c r="F3082" s="69"/>
      <c r="G3082" s="69"/>
      <c r="H3082" s="69"/>
      <c r="I3082" s="69"/>
      <c r="J3082" s="69"/>
      <c r="N3082" s="69"/>
      <c r="O3082" s="69"/>
      <c r="P3082" s="69"/>
      <c r="Q3082" s="69"/>
      <c r="R3082" s="69"/>
      <c r="S3082" s="69"/>
      <c r="T3082" s="69"/>
      <c r="U3082" s="69"/>
      <c r="V3082" s="69"/>
      <c r="W3082" s="69"/>
      <c r="X3082" s="69"/>
      <c r="Y3082" s="69"/>
      <c r="Z3082" s="69"/>
      <c r="AA3082" s="69"/>
      <c r="AB3082" s="69"/>
      <c r="AC3082" s="69"/>
      <c r="AD3082" s="69"/>
      <c r="AE3082" s="69"/>
      <c r="AF3082" s="69"/>
      <c r="AG3082" s="69"/>
      <c r="AH3082" s="69"/>
      <c r="AI3082" s="69"/>
      <c r="AJ3082" s="69"/>
      <c r="AK3082" s="69"/>
      <c r="AL3082" s="69"/>
      <c r="AM3082" s="69"/>
      <c r="AN3082" s="69"/>
      <c r="AO3082" s="69"/>
      <c r="AP3082" s="69"/>
      <c r="AQ3082" s="69"/>
      <c r="AR3082" s="69"/>
      <c r="AS3082" s="69"/>
      <c r="AT3082" s="69"/>
      <c r="AU3082" s="69"/>
      <c r="AV3082" s="69"/>
      <c r="AW3082" s="69"/>
      <c r="AX3082" s="69"/>
      <c r="AY3082" s="69"/>
      <c r="AZ3082" s="69"/>
      <c r="BA3082" s="69"/>
      <c r="BB3082" s="69"/>
      <c r="BC3082" s="69"/>
      <c r="BD3082" s="69"/>
      <c r="BE3082" s="69"/>
      <c r="BF3082" s="69"/>
      <c r="BG3082" s="69"/>
      <c r="BH3082" s="69"/>
      <c r="BI3082" s="69"/>
      <c r="BJ3082" s="69"/>
      <c r="BK3082" s="69"/>
      <c r="BL3082" s="69"/>
      <c r="BM3082" s="69"/>
      <c r="BN3082" s="69"/>
      <c r="BO3082" s="69"/>
      <c r="BP3082" s="69"/>
      <c r="BQ3082" s="69"/>
      <c r="BR3082" s="69"/>
      <c r="BS3082" s="69"/>
      <c r="BT3082" s="69"/>
      <c r="BU3082" s="69"/>
      <c r="BV3082" s="69"/>
      <c r="BW3082" s="69"/>
      <c r="BX3082" s="69"/>
      <c r="BY3082" s="69"/>
      <c r="BZ3082" s="69"/>
      <c r="CA3082" s="69"/>
      <c r="CB3082" s="69"/>
      <c r="CC3082" s="69"/>
      <c r="CD3082" s="69"/>
      <c r="CE3082" s="69"/>
      <c r="CF3082" s="69"/>
      <c r="CG3082" s="69"/>
      <c r="CH3082" s="69"/>
      <c r="CI3082" s="69"/>
      <c r="CJ3082" s="69"/>
      <c r="CK3082" s="69"/>
      <c r="CL3082" s="69"/>
      <c r="CM3082" s="69"/>
      <c r="CN3082" s="69"/>
      <c r="CO3082" s="69"/>
      <c r="CP3082" s="69"/>
      <c r="CQ3082" s="69"/>
      <c r="CR3082" s="69"/>
      <c r="CS3082" s="69"/>
      <c r="CT3082" s="69"/>
      <c r="CU3082" s="69"/>
      <c r="CV3082" s="69"/>
      <c r="CW3082" s="69"/>
      <c r="CX3082" s="69"/>
      <c r="CY3082" s="69"/>
      <c r="CZ3082" s="69"/>
      <c r="DA3082" s="69"/>
      <c r="DB3082" s="69"/>
      <c r="DC3082" s="69"/>
      <c r="DD3082" s="69"/>
      <c r="DE3082" s="69"/>
      <c r="DF3082" s="69"/>
      <c r="DG3082" s="69"/>
      <c r="DH3082" s="69"/>
      <c r="DI3082" s="69"/>
      <c r="DJ3082" s="69"/>
      <c r="DK3082" s="69"/>
      <c r="DL3082" s="69"/>
      <c r="DM3082" s="69"/>
      <c r="DN3082" s="69"/>
      <c r="DO3082" s="69"/>
      <c r="DP3082" s="69"/>
      <c r="DQ3082" s="69"/>
      <c r="DR3082" s="69"/>
      <c r="DS3082" s="69"/>
      <c r="DT3082" s="69"/>
      <c r="DU3082" s="69"/>
      <c r="DV3082" s="69"/>
      <c r="DW3082" s="69"/>
      <c r="DX3082" s="69"/>
      <c r="DY3082" s="69"/>
      <c r="DZ3082" s="69"/>
      <c r="EA3082" s="69"/>
      <c r="EB3082" s="69"/>
      <c r="EC3082" s="69"/>
      <c r="ED3082" s="69"/>
      <c r="EE3082" s="69"/>
      <c r="EF3082" s="69"/>
      <c r="EG3082" s="69"/>
      <c r="EH3082" s="69"/>
      <c r="EI3082" s="69"/>
      <c r="EJ3082" s="69"/>
      <c r="EK3082" s="69"/>
      <c r="EL3082" s="69"/>
      <c r="EM3082" s="69"/>
      <c r="EN3082" s="69"/>
      <c r="EO3082" s="69"/>
      <c r="EP3082" s="69"/>
      <c r="EQ3082" s="69"/>
      <c r="ER3082" s="69"/>
      <c r="ES3082" s="69"/>
      <c r="ET3082" s="69"/>
      <c r="EU3082" s="69"/>
      <c r="EV3082" s="69"/>
      <c r="EW3082" s="69"/>
      <c r="EX3082" s="69"/>
      <c r="EY3082" s="69"/>
      <c r="EZ3082" s="69"/>
      <c r="FA3082" s="69"/>
      <c r="FB3082" s="69"/>
      <c r="FC3082" s="69"/>
      <c r="FD3082" s="69"/>
      <c r="FE3082" s="69"/>
      <c r="FF3082" s="69"/>
      <c r="FG3082" s="69"/>
      <c r="FH3082" s="69"/>
      <c r="FI3082" s="69"/>
      <c r="FJ3082" s="69"/>
      <c r="FK3082" s="69"/>
      <c r="FL3082" s="69"/>
      <c r="FM3082" s="69"/>
      <c r="FN3082" s="69"/>
      <c r="FO3082" s="69"/>
      <c r="FP3082" s="69"/>
      <c r="FQ3082" s="69"/>
      <c r="FR3082" s="69"/>
      <c r="FS3082" s="69"/>
      <c r="FT3082" s="69"/>
      <c r="FU3082" s="69"/>
      <c r="FV3082" s="69"/>
      <c r="FW3082" s="69"/>
      <c r="FX3082" s="69"/>
      <c r="FY3082" s="69"/>
      <c r="FZ3082" s="69"/>
      <c r="GA3082" s="69"/>
      <c r="GB3082" s="69"/>
      <c r="GC3082" s="69"/>
      <c r="GD3082" s="69"/>
      <c r="GE3082" s="69"/>
      <c r="GF3082" s="69"/>
      <c r="GG3082" s="69"/>
      <c r="GH3082" s="69"/>
      <c r="GI3082" s="69"/>
      <c r="GJ3082" s="69"/>
      <c r="GK3082" s="69"/>
      <c r="GL3082" s="69"/>
      <c r="GM3082" s="69"/>
      <c r="GN3082" s="69"/>
      <c r="GO3082" s="69"/>
      <c r="GP3082" s="69"/>
      <c r="GQ3082" s="69"/>
      <c r="GR3082" s="69"/>
      <c r="GS3082" s="69"/>
      <c r="GT3082" s="69"/>
      <c r="GU3082" s="69"/>
      <c r="GV3082" s="69"/>
      <c r="GW3082" s="69"/>
      <c r="GX3082" s="69"/>
      <c r="GY3082" s="69"/>
      <c r="GZ3082" s="69"/>
      <c r="HA3082" s="69"/>
      <c r="HB3082" s="69"/>
      <c r="HC3082" s="69"/>
      <c r="HD3082" s="69"/>
      <c r="HE3082" s="69"/>
      <c r="HF3082" s="69"/>
      <c r="HG3082" s="69"/>
      <c r="HH3082" s="69"/>
      <c r="HI3082" s="69"/>
      <c r="HJ3082" s="69"/>
      <c r="HK3082" s="69"/>
      <c r="HL3082" s="69"/>
      <c r="HM3082" s="69"/>
      <c r="HN3082" s="69"/>
      <c r="HO3082" s="69"/>
      <c r="HP3082" s="69"/>
      <c r="HQ3082" s="69"/>
      <c r="HR3082" s="69"/>
      <c r="HS3082" s="69"/>
      <c r="HT3082" s="69"/>
      <c r="HU3082" s="69"/>
      <c r="HV3082" s="69"/>
      <c r="HW3082" s="69"/>
      <c r="HX3082" s="69"/>
      <c r="HY3082" s="69"/>
      <c r="HZ3082" s="69"/>
      <c r="IA3082" s="69"/>
      <c r="IB3082" s="69"/>
      <c r="IC3082" s="69"/>
      <c r="ID3082" s="69"/>
      <c r="IE3082" s="69"/>
      <c r="IF3082" s="69"/>
      <c r="IG3082" s="69"/>
      <c r="IH3082" s="69"/>
      <c r="II3082" s="69"/>
      <c r="IJ3082" s="69"/>
      <c r="IK3082" s="69"/>
      <c r="IL3082" s="69"/>
      <c r="IM3082" s="69"/>
      <c r="IN3082" s="69"/>
    </row>
    <row r="3083" spans="1:248" s="70" customFormat="1" ht="15.95" customHeight="1" x14ac:dyDescent="0.2">
      <c r="A3083" s="137" t="s">
        <v>2041</v>
      </c>
      <c r="B3083" s="196">
        <v>52757</v>
      </c>
      <c r="C3083" s="96" t="s">
        <v>2076</v>
      </c>
      <c r="D3083" s="318">
        <f>7000*1.5</f>
        <v>10500</v>
      </c>
      <c r="E3083" s="69"/>
      <c r="F3083" s="69"/>
      <c r="G3083" s="69"/>
      <c r="H3083" s="69"/>
      <c r="I3083" s="69"/>
      <c r="J3083" s="69"/>
      <c r="N3083" s="69"/>
      <c r="O3083" s="69"/>
      <c r="P3083" s="69"/>
      <c r="Q3083" s="69"/>
      <c r="R3083" s="69"/>
      <c r="S3083" s="69"/>
      <c r="T3083" s="69"/>
      <c r="U3083" s="69"/>
      <c r="V3083" s="69"/>
      <c r="W3083" s="69"/>
      <c r="X3083" s="69"/>
      <c r="Y3083" s="69"/>
      <c r="Z3083" s="69"/>
      <c r="AA3083" s="69"/>
      <c r="AB3083" s="69"/>
      <c r="AC3083" s="69"/>
      <c r="AD3083" s="69"/>
      <c r="AE3083" s="69"/>
      <c r="AF3083" s="69"/>
      <c r="AG3083" s="69"/>
      <c r="AH3083" s="69"/>
      <c r="AI3083" s="69"/>
      <c r="AJ3083" s="69"/>
      <c r="AK3083" s="69"/>
      <c r="AL3083" s="69"/>
      <c r="AM3083" s="69"/>
      <c r="AN3083" s="69"/>
      <c r="AO3083" s="69"/>
      <c r="AP3083" s="69"/>
      <c r="AQ3083" s="69"/>
      <c r="AR3083" s="69"/>
      <c r="AS3083" s="69"/>
      <c r="AT3083" s="69"/>
      <c r="AU3083" s="69"/>
      <c r="AV3083" s="69"/>
      <c r="AW3083" s="69"/>
      <c r="AX3083" s="69"/>
      <c r="AY3083" s="69"/>
      <c r="AZ3083" s="69"/>
      <c r="BA3083" s="69"/>
      <c r="BB3083" s="69"/>
      <c r="BC3083" s="69"/>
      <c r="BD3083" s="69"/>
      <c r="BE3083" s="69"/>
      <c r="BF3083" s="69"/>
      <c r="BG3083" s="69"/>
      <c r="BH3083" s="69"/>
      <c r="BI3083" s="69"/>
      <c r="BJ3083" s="69"/>
      <c r="BK3083" s="69"/>
      <c r="BL3083" s="69"/>
      <c r="BM3083" s="69"/>
      <c r="BN3083" s="69"/>
      <c r="BO3083" s="69"/>
      <c r="BP3083" s="69"/>
      <c r="BQ3083" s="69"/>
      <c r="BR3083" s="69"/>
      <c r="BS3083" s="69"/>
      <c r="BT3083" s="69"/>
      <c r="BU3083" s="69"/>
      <c r="BV3083" s="69"/>
      <c r="BW3083" s="69"/>
      <c r="BX3083" s="69"/>
      <c r="BY3083" s="69"/>
      <c r="BZ3083" s="69"/>
      <c r="CA3083" s="69"/>
      <c r="CB3083" s="69"/>
      <c r="CC3083" s="69"/>
      <c r="CD3083" s="69"/>
      <c r="CE3083" s="69"/>
      <c r="CF3083" s="69"/>
      <c r="CG3083" s="69"/>
      <c r="CH3083" s="69"/>
      <c r="CI3083" s="69"/>
      <c r="CJ3083" s="69"/>
      <c r="CK3083" s="69"/>
      <c r="CL3083" s="69"/>
      <c r="CM3083" s="69"/>
      <c r="CN3083" s="69"/>
      <c r="CO3083" s="69"/>
      <c r="CP3083" s="69"/>
      <c r="CQ3083" s="69"/>
      <c r="CR3083" s="69"/>
      <c r="CS3083" s="69"/>
      <c r="CT3083" s="69"/>
      <c r="CU3083" s="69"/>
      <c r="CV3083" s="69"/>
      <c r="CW3083" s="69"/>
      <c r="CX3083" s="69"/>
      <c r="CY3083" s="69"/>
      <c r="CZ3083" s="69"/>
      <c r="DA3083" s="69"/>
      <c r="DB3083" s="69"/>
      <c r="DC3083" s="69"/>
      <c r="DD3083" s="69"/>
      <c r="DE3083" s="69"/>
      <c r="DF3083" s="69"/>
      <c r="DG3083" s="69"/>
      <c r="DH3083" s="69"/>
      <c r="DI3083" s="69"/>
      <c r="DJ3083" s="69"/>
      <c r="DK3083" s="69"/>
      <c r="DL3083" s="69"/>
      <c r="DM3083" s="69"/>
      <c r="DN3083" s="69"/>
      <c r="DO3083" s="69"/>
      <c r="DP3083" s="69"/>
      <c r="DQ3083" s="69"/>
      <c r="DR3083" s="69"/>
      <c r="DS3083" s="69"/>
      <c r="DT3083" s="69"/>
      <c r="DU3083" s="69"/>
      <c r="DV3083" s="69"/>
      <c r="DW3083" s="69"/>
      <c r="DX3083" s="69"/>
      <c r="DY3083" s="69"/>
      <c r="DZ3083" s="69"/>
      <c r="EA3083" s="69"/>
      <c r="EB3083" s="69"/>
      <c r="EC3083" s="69"/>
      <c r="ED3083" s="69"/>
      <c r="EE3083" s="69"/>
      <c r="EF3083" s="69"/>
      <c r="EG3083" s="69"/>
      <c r="EH3083" s="69"/>
      <c r="EI3083" s="69"/>
      <c r="EJ3083" s="69"/>
      <c r="EK3083" s="69"/>
      <c r="EL3083" s="69"/>
      <c r="EM3083" s="69"/>
      <c r="EN3083" s="69"/>
      <c r="EO3083" s="69"/>
      <c r="EP3083" s="69"/>
      <c r="EQ3083" s="69"/>
      <c r="ER3083" s="69"/>
      <c r="ES3083" s="69"/>
      <c r="ET3083" s="69"/>
      <c r="EU3083" s="69"/>
      <c r="EV3083" s="69"/>
      <c r="EW3083" s="69"/>
      <c r="EX3083" s="69"/>
      <c r="EY3083" s="69"/>
      <c r="EZ3083" s="69"/>
      <c r="FA3083" s="69"/>
      <c r="FB3083" s="69"/>
      <c r="FC3083" s="69"/>
      <c r="FD3083" s="69"/>
      <c r="FE3083" s="69"/>
      <c r="FF3083" s="69"/>
      <c r="FG3083" s="69"/>
      <c r="FH3083" s="69"/>
      <c r="FI3083" s="69"/>
      <c r="FJ3083" s="69"/>
      <c r="FK3083" s="69"/>
      <c r="FL3083" s="69"/>
      <c r="FM3083" s="69"/>
      <c r="FN3083" s="69"/>
      <c r="FO3083" s="69"/>
      <c r="FP3083" s="69"/>
      <c r="FQ3083" s="69"/>
      <c r="FR3083" s="69"/>
      <c r="FS3083" s="69"/>
      <c r="FT3083" s="69"/>
      <c r="FU3083" s="69"/>
      <c r="FV3083" s="69"/>
      <c r="FW3083" s="69"/>
      <c r="FX3083" s="69"/>
      <c r="FY3083" s="69"/>
      <c r="FZ3083" s="69"/>
      <c r="GA3083" s="69"/>
      <c r="GB3083" s="69"/>
      <c r="GC3083" s="69"/>
      <c r="GD3083" s="69"/>
      <c r="GE3083" s="69"/>
      <c r="GF3083" s="69"/>
      <c r="GG3083" s="69"/>
      <c r="GH3083" s="69"/>
      <c r="GI3083" s="69"/>
      <c r="GJ3083" s="69"/>
      <c r="GK3083" s="69"/>
      <c r="GL3083" s="69"/>
      <c r="GM3083" s="69"/>
      <c r="GN3083" s="69"/>
      <c r="GO3083" s="69"/>
      <c r="GP3083" s="69"/>
      <c r="GQ3083" s="69"/>
      <c r="GR3083" s="69"/>
      <c r="GS3083" s="69"/>
      <c r="GT3083" s="69"/>
      <c r="GU3083" s="69"/>
      <c r="GV3083" s="69"/>
      <c r="GW3083" s="69"/>
      <c r="GX3083" s="69"/>
      <c r="GY3083" s="69"/>
      <c r="GZ3083" s="69"/>
      <c r="HA3083" s="69"/>
      <c r="HB3083" s="69"/>
      <c r="HC3083" s="69"/>
      <c r="HD3083" s="69"/>
      <c r="HE3083" s="69"/>
      <c r="HF3083" s="69"/>
      <c r="HG3083" s="69"/>
      <c r="HH3083" s="69"/>
      <c r="HI3083" s="69"/>
      <c r="HJ3083" s="69"/>
      <c r="HK3083" s="69"/>
      <c r="HL3083" s="69"/>
      <c r="HM3083" s="69"/>
      <c r="HN3083" s="69"/>
      <c r="HO3083" s="69"/>
      <c r="HP3083" s="69"/>
      <c r="HQ3083" s="69"/>
      <c r="HR3083" s="69"/>
      <c r="HS3083" s="69"/>
      <c r="HT3083" s="69"/>
      <c r="HU3083" s="69"/>
      <c r="HV3083" s="69"/>
      <c r="HW3083" s="69"/>
      <c r="HX3083" s="69"/>
      <c r="HY3083" s="69"/>
      <c r="HZ3083" s="69"/>
      <c r="IA3083" s="69"/>
      <c r="IB3083" s="69"/>
      <c r="IC3083" s="69"/>
      <c r="ID3083" s="69"/>
      <c r="IE3083" s="69"/>
      <c r="IF3083" s="69"/>
      <c r="IG3083" s="69"/>
      <c r="IH3083" s="69"/>
      <c r="II3083" s="69"/>
      <c r="IJ3083" s="69"/>
      <c r="IK3083" s="69"/>
      <c r="IL3083" s="69"/>
      <c r="IM3083" s="69"/>
      <c r="IN3083" s="69"/>
    </row>
    <row r="3084" spans="1:248" s="70" customFormat="1" ht="15.95" customHeight="1" x14ac:dyDescent="0.2">
      <c r="A3084" s="137" t="s">
        <v>2043</v>
      </c>
      <c r="B3084" s="196">
        <v>52758</v>
      </c>
      <c r="C3084" s="96" t="s">
        <v>2077</v>
      </c>
      <c r="D3084" s="318">
        <f>34000*1.5</f>
        <v>51000</v>
      </c>
      <c r="E3084" s="69"/>
      <c r="F3084" s="69"/>
      <c r="G3084" s="69"/>
      <c r="H3084" s="69"/>
      <c r="I3084" s="69"/>
      <c r="J3084" s="69"/>
      <c r="N3084" s="69"/>
      <c r="O3084" s="69"/>
      <c r="P3084" s="69"/>
      <c r="Q3084" s="69"/>
      <c r="R3084" s="69"/>
      <c r="S3084" s="69"/>
      <c r="T3084" s="69"/>
      <c r="U3084" s="69"/>
      <c r="V3084" s="69"/>
      <c r="W3084" s="69"/>
      <c r="X3084" s="69"/>
      <c r="Y3084" s="69"/>
      <c r="Z3084" s="69"/>
      <c r="AA3084" s="69"/>
      <c r="AB3084" s="69"/>
      <c r="AC3084" s="69"/>
      <c r="AD3084" s="69"/>
      <c r="AE3084" s="69"/>
      <c r="AF3084" s="69"/>
      <c r="AG3084" s="69"/>
      <c r="AH3084" s="69"/>
      <c r="AI3084" s="69"/>
      <c r="AJ3084" s="69"/>
      <c r="AK3084" s="69"/>
      <c r="AL3084" s="69"/>
      <c r="AM3084" s="69"/>
      <c r="AN3084" s="69"/>
      <c r="AO3084" s="69"/>
      <c r="AP3084" s="69"/>
      <c r="AQ3084" s="69"/>
      <c r="AR3084" s="69"/>
      <c r="AS3084" s="69"/>
      <c r="AT3084" s="69"/>
      <c r="AU3084" s="69"/>
      <c r="AV3084" s="69"/>
      <c r="AW3084" s="69"/>
      <c r="AX3084" s="69"/>
      <c r="AY3084" s="69"/>
      <c r="AZ3084" s="69"/>
      <c r="BA3084" s="69"/>
      <c r="BB3084" s="69"/>
      <c r="BC3084" s="69"/>
      <c r="BD3084" s="69"/>
      <c r="BE3084" s="69"/>
      <c r="BF3084" s="69"/>
      <c r="BG3084" s="69"/>
      <c r="BH3084" s="69"/>
      <c r="BI3084" s="69"/>
      <c r="BJ3084" s="69"/>
      <c r="BK3084" s="69"/>
      <c r="BL3084" s="69"/>
      <c r="BM3084" s="69"/>
      <c r="BN3084" s="69"/>
      <c r="BO3084" s="69"/>
      <c r="BP3084" s="69"/>
      <c r="BQ3084" s="69"/>
      <c r="BR3084" s="69"/>
      <c r="BS3084" s="69"/>
      <c r="BT3084" s="69"/>
      <c r="BU3084" s="69"/>
      <c r="BV3084" s="69"/>
      <c r="BW3084" s="69"/>
      <c r="BX3084" s="69"/>
      <c r="BY3084" s="69"/>
      <c r="BZ3084" s="69"/>
      <c r="CA3084" s="69"/>
      <c r="CB3084" s="69"/>
      <c r="CC3084" s="69"/>
      <c r="CD3084" s="69"/>
      <c r="CE3084" s="69"/>
      <c r="CF3084" s="69"/>
      <c r="CG3084" s="69"/>
      <c r="CH3084" s="69"/>
      <c r="CI3084" s="69"/>
      <c r="CJ3084" s="69"/>
      <c r="CK3084" s="69"/>
      <c r="CL3084" s="69"/>
      <c r="CM3084" s="69"/>
      <c r="CN3084" s="69"/>
      <c r="CO3084" s="69"/>
      <c r="CP3084" s="69"/>
      <c r="CQ3084" s="69"/>
      <c r="CR3084" s="69"/>
      <c r="CS3084" s="69"/>
      <c r="CT3084" s="69"/>
      <c r="CU3084" s="69"/>
      <c r="CV3084" s="69"/>
      <c r="CW3084" s="69"/>
      <c r="CX3084" s="69"/>
      <c r="CY3084" s="69"/>
      <c r="CZ3084" s="69"/>
      <c r="DA3084" s="69"/>
      <c r="DB3084" s="69"/>
      <c r="DC3084" s="69"/>
      <c r="DD3084" s="69"/>
      <c r="DE3084" s="69"/>
      <c r="DF3084" s="69"/>
      <c r="DG3084" s="69"/>
      <c r="DH3084" s="69"/>
      <c r="DI3084" s="69"/>
      <c r="DJ3084" s="69"/>
      <c r="DK3084" s="69"/>
      <c r="DL3084" s="69"/>
      <c r="DM3084" s="69"/>
      <c r="DN3084" s="69"/>
      <c r="DO3084" s="69"/>
      <c r="DP3084" s="69"/>
      <c r="DQ3084" s="69"/>
      <c r="DR3084" s="69"/>
      <c r="DS3084" s="69"/>
      <c r="DT3084" s="69"/>
      <c r="DU3084" s="69"/>
      <c r="DV3084" s="69"/>
      <c r="DW3084" s="69"/>
      <c r="DX3084" s="69"/>
      <c r="DY3084" s="69"/>
      <c r="DZ3084" s="69"/>
      <c r="EA3084" s="69"/>
      <c r="EB3084" s="69"/>
      <c r="EC3084" s="69"/>
      <c r="ED3084" s="69"/>
      <c r="EE3084" s="69"/>
      <c r="EF3084" s="69"/>
      <c r="EG3084" s="69"/>
      <c r="EH3084" s="69"/>
      <c r="EI3084" s="69"/>
      <c r="EJ3084" s="69"/>
      <c r="EK3084" s="69"/>
      <c r="EL3084" s="69"/>
      <c r="EM3084" s="69"/>
      <c r="EN3084" s="69"/>
      <c r="EO3084" s="69"/>
      <c r="EP3084" s="69"/>
      <c r="EQ3084" s="69"/>
      <c r="ER3084" s="69"/>
      <c r="ES3084" s="69"/>
      <c r="ET3084" s="69"/>
      <c r="EU3084" s="69"/>
      <c r="EV3084" s="69"/>
      <c r="EW3084" s="69"/>
      <c r="EX3084" s="69"/>
      <c r="EY3084" s="69"/>
      <c r="EZ3084" s="69"/>
      <c r="FA3084" s="69"/>
      <c r="FB3084" s="69"/>
      <c r="FC3084" s="69"/>
      <c r="FD3084" s="69"/>
      <c r="FE3084" s="69"/>
      <c r="FF3084" s="69"/>
      <c r="FG3084" s="69"/>
      <c r="FH3084" s="69"/>
      <c r="FI3084" s="69"/>
      <c r="FJ3084" s="69"/>
      <c r="FK3084" s="69"/>
      <c r="FL3084" s="69"/>
      <c r="FM3084" s="69"/>
      <c r="FN3084" s="69"/>
      <c r="FO3084" s="69"/>
      <c r="FP3084" s="69"/>
      <c r="FQ3084" s="69"/>
      <c r="FR3084" s="69"/>
      <c r="FS3084" s="69"/>
      <c r="FT3084" s="69"/>
      <c r="FU3084" s="69"/>
      <c r="FV3084" s="69"/>
      <c r="FW3084" s="69"/>
      <c r="FX3084" s="69"/>
      <c r="FY3084" s="69"/>
      <c r="FZ3084" s="69"/>
      <c r="GA3084" s="69"/>
      <c r="GB3084" s="69"/>
      <c r="GC3084" s="69"/>
      <c r="GD3084" s="69"/>
      <c r="GE3084" s="69"/>
      <c r="GF3084" s="69"/>
      <c r="GG3084" s="69"/>
      <c r="GH3084" s="69"/>
      <c r="GI3084" s="69"/>
      <c r="GJ3084" s="69"/>
      <c r="GK3084" s="69"/>
      <c r="GL3084" s="69"/>
      <c r="GM3084" s="69"/>
      <c r="GN3084" s="69"/>
      <c r="GO3084" s="69"/>
      <c r="GP3084" s="69"/>
      <c r="GQ3084" s="69"/>
      <c r="GR3084" s="69"/>
      <c r="GS3084" s="69"/>
      <c r="GT3084" s="69"/>
      <c r="GU3084" s="69"/>
      <c r="GV3084" s="69"/>
      <c r="GW3084" s="69"/>
      <c r="GX3084" s="69"/>
      <c r="GY3084" s="69"/>
      <c r="GZ3084" s="69"/>
      <c r="HA3084" s="69"/>
      <c r="HB3084" s="69"/>
      <c r="HC3084" s="69"/>
      <c r="HD3084" s="69"/>
      <c r="HE3084" s="69"/>
      <c r="HF3084" s="69"/>
      <c r="HG3084" s="69"/>
      <c r="HH3084" s="69"/>
      <c r="HI3084" s="69"/>
      <c r="HJ3084" s="69"/>
      <c r="HK3084" s="69"/>
      <c r="HL3084" s="69"/>
      <c r="HM3084" s="69"/>
      <c r="HN3084" s="69"/>
      <c r="HO3084" s="69"/>
      <c r="HP3084" s="69"/>
      <c r="HQ3084" s="69"/>
      <c r="HR3084" s="69"/>
      <c r="HS3084" s="69"/>
      <c r="HT3084" s="69"/>
      <c r="HU3084" s="69"/>
      <c r="HV3084" s="69"/>
      <c r="HW3084" s="69"/>
      <c r="HX3084" s="69"/>
      <c r="HY3084" s="69"/>
      <c r="HZ3084" s="69"/>
      <c r="IA3084" s="69"/>
      <c r="IB3084" s="69"/>
      <c r="IC3084" s="69"/>
      <c r="ID3084" s="69"/>
      <c r="IE3084" s="69"/>
      <c r="IF3084" s="69"/>
      <c r="IG3084" s="69"/>
      <c r="IH3084" s="69"/>
      <c r="II3084" s="69"/>
      <c r="IJ3084" s="69"/>
      <c r="IK3084" s="69"/>
      <c r="IL3084" s="69"/>
      <c r="IM3084" s="69"/>
      <c r="IN3084" s="69"/>
    </row>
    <row r="3085" spans="1:248" s="70" customFormat="1" ht="47.1" customHeight="1" x14ac:dyDescent="0.2">
      <c r="A3085" s="137" t="s">
        <v>2050</v>
      </c>
      <c r="B3085" s="196">
        <v>52763</v>
      </c>
      <c r="C3085" s="96" t="s">
        <v>2078</v>
      </c>
      <c r="D3085" s="318">
        <f>25000*1.5</f>
        <v>37500</v>
      </c>
      <c r="E3085" s="69"/>
      <c r="F3085" s="69"/>
      <c r="G3085" s="69"/>
      <c r="H3085" s="69"/>
      <c r="I3085" s="69"/>
      <c r="J3085" s="69"/>
      <c r="N3085" s="69"/>
      <c r="O3085" s="69"/>
      <c r="P3085" s="69"/>
      <c r="Q3085" s="69"/>
      <c r="R3085" s="69"/>
      <c r="S3085" s="69"/>
      <c r="T3085" s="69"/>
      <c r="U3085" s="69"/>
      <c r="V3085" s="69"/>
      <c r="W3085" s="69"/>
      <c r="X3085" s="69"/>
      <c r="Y3085" s="69"/>
      <c r="Z3085" s="69"/>
      <c r="AA3085" s="69"/>
      <c r="AB3085" s="69"/>
      <c r="AC3085" s="69"/>
      <c r="AD3085" s="69"/>
      <c r="AE3085" s="69"/>
      <c r="AF3085" s="69"/>
      <c r="AG3085" s="69"/>
      <c r="AH3085" s="69"/>
      <c r="AI3085" s="69"/>
      <c r="AJ3085" s="69"/>
      <c r="AK3085" s="69"/>
      <c r="AL3085" s="69"/>
      <c r="AM3085" s="69"/>
      <c r="AN3085" s="69"/>
      <c r="AO3085" s="69"/>
      <c r="AP3085" s="69"/>
      <c r="AQ3085" s="69"/>
      <c r="AR3085" s="69"/>
      <c r="AS3085" s="69"/>
      <c r="AT3085" s="69"/>
      <c r="AU3085" s="69"/>
      <c r="AV3085" s="69"/>
      <c r="AW3085" s="69"/>
      <c r="AX3085" s="69"/>
      <c r="AY3085" s="69"/>
      <c r="AZ3085" s="69"/>
      <c r="BA3085" s="69"/>
      <c r="BB3085" s="69"/>
      <c r="BC3085" s="69"/>
      <c r="BD3085" s="69"/>
      <c r="BE3085" s="69"/>
      <c r="BF3085" s="69"/>
      <c r="BG3085" s="69"/>
      <c r="BH3085" s="69"/>
      <c r="BI3085" s="69"/>
      <c r="BJ3085" s="69"/>
      <c r="BK3085" s="69"/>
      <c r="BL3085" s="69"/>
      <c r="BM3085" s="69"/>
      <c r="BN3085" s="69"/>
      <c r="BO3085" s="69"/>
      <c r="BP3085" s="69"/>
      <c r="BQ3085" s="69"/>
      <c r="BR3085" s="69"/>
      <c r="BS3085" s="69"/>
      <c r="BT3085" s="69"/>
      <c r="BU3085" s="69"/>
      <c r="BV3085" s="69"/>
      <c r="BW3085" s="69"/>
      <c r="BX3085" s="69"/>
      <c r="BY3085" s="69"/>
      <c r="BZ3085" s="69"/>
      <c r="CA3085" s="69"/>
      <c r="CB3085" s="69"/>
      <c r="CC3085" s="69"/>
      <c r="CD3085" s="69"/>
      <c r="CE3085" s="69"/>
      <c r="CF3085" s="69"/>
      <c r="CG3085" s="69"/>
      <c r="CH3085" s="69"/>
      <c r="CI3085" s="69"/>
      <c r="CJ3085" s="69"/>
      <c r="CK3085" s="69"/>
      <c r="CL3085" s="69"/>
      <c r="CM3085" s="69"/>
      <c r="CN3085" s="69"/>
      <c r="CO3085" s="69"/>
      <c r="CP3085" s="69"/>
      <c r="CQ3085" s="69"/>
      <c r="CR3085" s="69"/>
      <c r="CS3085" s="69"/>
      <c r="CT3085" s="69"/>
      <c r="CU3085" s="69"/>
      <c r="CV3085" s="69"/>
      <c r="CW3085" s="69"/>
      <c r="CX3085" s="69"/>
      <c r="CY3085" s="69"/>
      <c r="CZ3085" s="69"/>
      <c r="DA3085" s="69"/>
      <c r="DB3085" s="69"/>
      <c r="DC3085" s="69"/>
      <c r="DD3085" s="69"/>
      <c r="DE3085" s="69"/>
      <c r="DF3085" s="69"/>
      <c r="DG3085" s="69"/>
      <c r="DH3085" s="69"/>
      <c r="DI3085" s="69"/>
      <c r="DJ3085" s="69"/>
      <c r="DK3085" s="69"/>
      <c r="DL3085" s="69"/>
      <c r="DM3085" s="69"/>
      <c r="DN3085" s="69"/>
      <c r="DO3085" s="69"/>
      <c r="DP3085" s="69"/>
      <c r="DQ3085" s="69"/>
      <c r="DR3085" s="69"/>
      <c r="DS3085" s="69"/>
      <c r="DT3085" s="69"/>
      <c r="DU3085" s="69"/>
      <c r="DV3085" s="69"/>
      <c r="DW3085" s="69"/>
      <c r="DX3085" s="69"/>
      <c r="DY3085" s="69"/>
      <c r="DZ3085" s="69"/>
      <c r="EA3085" s="69"/>
      <c r="EB3085" s="69"/>
      <c r="EC3085" s="69"/>
      <c r="ED3085" s="69"/>
      <c r="EE3085" s="69"/>
      <c r="EF3085" s="69"/>
      <c r="EG3085" s="69"/>
      <c r="EH3085" s="69"/>
      <c r="EI3085" s="69"/>
      <c r="EJ3085" s="69"/>
      <c r="EK3085" s="69"/>
      <c r="EL3085" s="69"/>
      <c r="EM3085" s="69"/>
      <c r="EN3085" s="69"/>
      <c r="EO3085" s="69"/>
      <c r="EP3085" s="69"/>
      <c r="EQ3085" s="69"/>
      <c r="ER3085" s="69"/>
      <c r="ES3085" s="69"/>
      <c r="ET3085" s="69"/>
      <c r="EU3085" s="69"/>
      <c r="EV3085" s="69"/>
      <c r="EW3085" s="69"/>
      <c r="EX3085" s="69"/>
      <c r="EY3085" s="69"/>
      <c r="EZ3085" s="69"/>
      <c r="FA3085" s="69"/>
      <c r="FB3085" s="69"/>
      <c r="FC3085" s="69"/>
      <c r="FD3085" s="69"/>
      <c r="FE3085" s="69"/>
      <c r="FF3085" s="69"/>
      <c r="FG3085" s="69"/>
      <c r="FH3085" s="69"/>
      <c r="FI3085" s="69"/>
      <c r="FJ3085" s="69"/>
      <c r="FK3085" s="69"/>
      <c r="FL3085" s="69"/>
      <c r="FM3085" s="69"/>
      <c r="FN3085" s="69"/>
      <c r="FO3085" s="69"/>
      <c r="FP3085" s="69"/>
      <c r="FQ3085" s="69"/>
      <c r="FR3085" s="69"/>
      <c r="FS3085" s="69"/>
      <c r="FT3085" s="69"/>
      <c r="FU3085" s="69"/>
      <c r="FV3085" s="69"/>
      <c r="FW3085" s="69"/>
      <c r="FX3085" s="69"/>
      <c r="FY3085" s="69"/>
      <c r="FZ3085" s="69"/>
      <c r="GA3085" s="69"/>
      <c r="GB3085" s="69"/>
      <c r="GC3085" s="69"/>
      <c r="GD3085" s="69"/>
      <c r="GE3085" s="69"/>
      <c r="GF3085" s="69"/>
      <c r="GG3085" s="69"/>
      <c r="GH3085" s="69"/>
      <c r="GI3085" s="69"/>
      <c r="GJ3085" s="69"/>
      <c r="GK3085" s="69"/>
      <c r="GL3085" s="69"/>
      <c r="GM3085" s="69"/>
      <c r="GN3085" s="69"/>
      <c r="GO3085" s="69"/>
      <c r="GP3085" s="69"/>
      <c r="GQ3085" s="69"/>
      <c r="GR3085" s="69"/>
      <c r="GS3085" s="69"/>
      <c r="GT3085" s="69"/>
      <c r="GU3085" s="69"/>
      <c r="GV3085" s="69"/>
      <c r="GW3085" s="69"/>
      <c r="GX3085" s="69"/>
      <c r="GY3085" s="69"/>
      <c r="GZ3085" s="69"/>
      <c r="HA3085" s="69"/>
      <c r="HB3085" s="69"/>
      <c r="HC3085" s="69"/>
      <c r="HD3085" s="69"/>
      <c r="HE3085" s="69"/>
      <c r="HF3085" s="69"/>
      <c r="HG3085" s="69"/>
      <c r="HH3085" s="69"/>
      <c r="HI3085" s="69"/>
      <c r="HJ3085" s="69"/>
      <c r="HK3085" s="69"/>
      <c r="HL3085" s="69"/>
      <c r="HM3085" s="69"/>
      <c r="HN3085" s="69"/>
      <c r="HO3085" s="69"/>
      <c r="HP3085" s="69"/>
      <c r="HQ3085" s="69"/>
      <c r="HR3085" s="69"/>
      <c r="HS3085" s="69"/>
      <c r="HT3085" s="69"/>
      <c r="HU3085" s="69"/>
      <c r="HV3085" s="69"/>
      <c r="HW3085" s="69"/>
      <c r="HX3085" s="69"/>
      <c r="HY3085" s="69"/>
      <c r="HZ3085" s="69"/>
      <c r="IA3085" s="69"/>
      <c r="IB3085" s="69"/>
      <c r="IC3085" s="69"/>
      <c r="ID3085" s="69"/>
      <c r="IE3085" s="69"/>
      <c r="IF3085" s="69"/>
      <c r="IG3085" s="69"/>
      <c r="IH3085" s="69"/>
      <c r="II3085" s="69"/>
      <c r="IJ3085" s="69"/>
      <c r="IK3085" s="69"/>
      <c r="IL3085" s="69"/>
      <c r="IM3085" s="69"/>
      <c r="IN3085" s="69"/>
    </row>
    <row r="3086" spans="1:248" s="70" customFormat="1" ht="32.1" customHeight="1" x14ac:dyDescent="0.2">
      <c r="A3086" s="137" t="s">
        <v>2051</v>
      </c>
      <c r="B3086" s="196">
        <v>52764</v>
      </c>
      <c r="C3086" s="96" t="s">
        <v>2079</v>
      </c>
      <c r="D3086" s="318">
        <f>40000*1.5</f>
        <v>60000</v>
      </c>
      <c r="E3086" s="69"/>
      <c r="F3086" s="69"/>
      <c r="G3086" s="69"/>
      <c r="H3086" s="69"/>
      <c r="I3086" s="69"/>
      <c r="J3086" s="69"/>
      <c r="N3086" s="69"/>
      <c r="O3086" s="69"/>
      <c r="P3086" s="69"/>
      <c r="Q3086" s="69"/>
      <c r="R3086" s="69"/>
      <c r="S3086" s="69"/>
      <c r="T3086" s="69"/>
      <c r="U3086" s="69"/>
      <c r="V3086" s="69"/>
      <c r="W3086" s="69"/>
      <c r="X3086" s="69"/>
      <c r="Y3086" s="69"/>
      <c r="Z3086" s="69"/>
      <c r="AA3086" s="69"/>
      <c r="AB3086" s="69"/>
      <c r="AC3086" s="69"/>
      <c r="AD3086" s="69"/>
      <c r="AE3086" s="69"/>
      <c r="AF3086" s="69"/>
      <c r="AG3086" s="69"/>
      <c r="AH3086" s="69"/>
      <c r="AI3086" s="69"/>
      <c r="AJ3086" s="69"/>
      <c r="AK3086" s="69"/>
      <c r="AL3086" s="69"/>
      <c r="AM3086" s="69"/>
      <c r="AN3086" s="69"/>
      <c r="AO3086" s="69"/>
      <c r="AP3086" s="69"/>
      <c r="AQ3086" s="69"/>
      <c r="AR3086" s="69"/>
      <c r="AS3086" s="69"/>
      <c r="AT3086" s="69"/>
      <c r="AU3086" s="69"/>
      <c r="AV3086" s="69"/>
      <c r="AW3086" s="69"/>
      <c r="AX3086" s="69"/>
      <c r="AY3086" s="69"/>
      <c r="AZ3086" s="69"/>
      <c r="BA3086" s="69"/>
      <c r="BB3086" s="69"/>
      <c r="BC3086" s="69"/>
      <c r="BD3086" s="69"/>
      <c r="BE3086" s="69"/>
      <c r="BF3086" s="69"/>
      <c r="BG3086" s="69"/>
      <c r="BH3086" s="69"/>
      <c r="BI3086" s="69"/>
      <c r="BJ3086" s="69"/>
      <c r="BK3086" s="69"/>
      <c r="BL3086" s="69"/>
      <c r="BM3086" s="69"/>
      <c r="BN3086" s="69"/>
      <c r="BO3086" s="69"/>
      <c r="BP3086" s="69"/>
      <c r="BQ3086" s="69"/>
      <c r="BR3086" s="69"/>
      <c r="BS3086" s="69"/>
      <c r="BT3086" s="69"/>
      <c r="BU3086" s="69"/>
      <c r="BV3086" s="69"/>
      <c r="BW3086" s="69"/>
      <c r="BX3086" s="69"/>
      <c r="BY3086" s="69"/>
      <c r="BZ3086" s="69"/>
      <c r="CA3086" s="69"/>
      <c r="CB3086" s="69"/>
      <c r="CC3086" s="69"/>
      <c r="CD3086" s="69"/>
      <c r="CE3086" s="69"/>
      <c r="CF3086" s="69"/>
      <c r="CG3086" s="69"/>
      <c r="CH3086" s="69"/>
      <c r="CI3086" s="69"/>
      <c r="CJ3086" s="69"/>
      <c r="CK3086" s="69"/>
      <c r="CL3086" s="69"/>
      <c r="CM3086" s="69"/>
      <c r="CN3086" s="69"/>
      <c r="CO3086" s="69"/>
      <c r="CP3086" s="69"/>
      <c r="CQ3086" s="69"/>
      <c r="CR3086" s="69"/>
      <c r="CS3086" s="69"/>
      <c r="CT3086" s="69"/>
      <c r="CU3086" s="69"/>
      <c r="CV3086" s="69"/>
      <c r="CW3086" s="69"/>
      <c r="CX3086" s="69"/>
      <c r="CY3086" s="69"/>
      <c r="CZ3086" s="69"/>
      <c r="DA3086" s="69"/>
      <c r="DB3086" s="69"/>
      <c r="DC3086" s="69"/>
      <c r="DD3086" s="69"/>
      <c r="DE3086" s="69"/>
      <c r="DF3086" s="69"/>
      <c r="DG3086" s="69"/>
      <c r="DH3086" s="69"/>
      <c r="DI3086" s="69"/>
      <c r="DJ3086" s="69"/>
      <c r="DK3086" s="69"/>
      <c r="DL3086" s="69"/>
      <c r="DM3086" s="69"/>
      <c r="DN3086" s="69"/>
      <c r="DO3086" s="69"/>
      <c r="DP3086" s="69"/>
      <c r="DQ3086" s="69"/>
      <c r="DR3086" s="69"/>
      <c r="DS3086" s="69"/>
      <c r="DT3086" s="69"/>
      <c r="DU3086" s="69"/>
      <c r="DV3086" s="69"/>
      <c r="DW3086" s="69"/>
      <c r="DX3086" s="69"/>
      <c r="DY3086" s="69"/>
      <c r="DZ3086" s="69"/>
      <c r="EA3086" s="69"/>
      <c r="EB3086" s="69"/>
      <c r="EC3086" s="69"/>
      <c r="ED3086" s="69"/>
      <c r="EE3086" s="69"/>
      <c r="EF3086" s="69"/>
      <c r="EG3086" s="69"/>
      <c r="EH3086" s="69"/>
      <c r="EI3086" s="69"/>
      <c r="EJ3086" s="69"/>
      <c r="EK3086" s="69"/>
      <c r="EL3086" s="69"/>
      <c r="EM3086" s="69"/>
      <c r="EN3086" s="69"/>
      <c r="EO3086" s="69"/>
      <c r="EP3086" s="69"/>
      <c r="EQ3086" s="69"/>
      <c r="ER3086" s="69"/>
      <c r="ES3086" s="69"/>
      <c r="ET3086" s="69"/>
      <c r="EU3086" s="69"/>
      <c r="EV3086" s="69"/>
      <c r="EW3086" s="69"/>
      <c r="EX3086" s="69"/>
      <c r="EY3086" s="69"/>
      <c r="EZ3086" s="69"/>
      <c r="FA3086" s="69"/>
      <c r="FB3086" s="69"/>
      <c r="FC3086" s="69"/>
      <c r="FD3086" s="69"/>
      <c r="FE3086" s="69"/>
      <c r="FF3086" s="69"/>
      <c r="FG3086" s="69"/>
      <c r="FH3086" s="69"/>
      <c r="FI3086" s="69"/>
      <c r="FJ3086" s="69"/>
      <c r="FK3086" s="69"/>
      <c r="FL3086" s="69"/>
      <c r="FM3086" s="69"/>
      <c r="FN3086" s="69"/>
      <c r="FO3086" s="69"/>
      <c r="FP3086" s="69"/>
      <c r="FQ3086" s="69"/>
      <c r="FR3086" s="69"/>
      <c r="FS3086" s="69"/>
      <c r="FT3086" s="69"/>
      <c r="FU3086" s="69"/>
      <c r="FV3086" s="69"/>
      <c r="FW3086" s="69"/>
      <c r="FX3086" s="69"/>
      <c r="FY3086" s="69"/>
      <c r="FZ3086" s="69"/>
      <c r="GA3086" s="69"/>
      <c r="GB3086" s="69"/>
      <c r="GC3086" s="69"/>
      <c r="GD3086" s="69"/>
      <c r="GE3086" s="69"/>
      <c r="GF3086" s="69"/>
      <c r="GG3086" s="69"/>
      <c r="GH3086" s="69"/>
      <c r="GI3086" s="69"/>
      <c r="GJ3086" s="69"/>
      <c r="GK3086" s="69"/>
      <c r="GL3086" s="69"/>
      <c r="GM3086" s="69"/>
      <c r="GN3086" s="69"/>
      <c r="GO3086" s="69"/>
      <c r="GP3086" s="69"/>
      <c r="GQ3086" s="69"/>
      <c r="GR3086" s="69"/>
      <c r="GS3086" s="69"/>
      <c r="GT3086" s="69"/>
      <c r="GU3086" s="69"/>
      <c r="GV3086" s="69"/>
      <c r="GW3086" s="69"/>
      <c r="GX3086" s="69"/>
      <c r="GY3086" s="69"/>
      <c r="GZ3086" s="69"/>
      <c r="HA3086" s="69"/>
      <c r="HB3086" s="69"/>
      <c r="HC3086" s="69"/>
      <c r="HD3086" s="69"/>
      <c r="HE3086" s="69"/>
      <c r="HF3086" s="69"/>
      <c r="HG3086" s="69"/>
      <c r="HH3086" s="69"/>
      <c r="HI3086" s="69"/>
      <c r="HJ3086" s="69"/>
      <c r="HK3086" s="69"/>
      <c r="HL3086" s="69"/>
      <c r="HM3086" s="69"/>
      <c r="HN3086" s="69"/>
      <c r="HO3086" s="69"/>
      <c r="HP3086" s="69"/>
      <c r="HQ3086" s="69"/>
      <c r="HR3086" s="69"/>
      <c r="HS3086" s="69"/>
      <c r="HT3086" s="69"/>
      <c r="HU3086" s="69"/>
      <c r="HV3086" s="69"/>
      <c r="HW3086" s="69"/>
      <c r="HX3086" s="69"/>
      <c r="HY3086" s="69"/>
      <c r="HZ3086" s="69"/>
      <c r="IA3086" s="69"/>
      <c r="IB3086" s="69"/>
      <c r="IC3086" s="69"/>
      <c r="ID3086" s="69"/>
      <c r="IE3086" s="69"/>
      <c r="IF3086" s="69"/>
      <c r="IG3086" s="69"/>
      <c r="IH3086" s="69"/>
      <c r="II3086" s="69"/>
      <c r="IJ3086" s="69"/>
      <c r="IK3086" s="69"/>
      <c r="IL3086" s="69"/>
      <c r="IM3086" s="69"/>
      <c r="IN3086" s="69"/>
    </row>
    <row r="3087" spans="1:248" s="70" customFormat="1" ht="15.95" customHeight="1" x14ac:dyDescent="0.2">
      <c r="A3087" s="137" t="s">
        <v>2051</v>
      </c>
      <c r="B3087" s="196">
        <v>52765</v>
      </c>
      <c r="C3087" s="96" t="s">
        <v>2080</v>
      </c>
      <c r="D3087" s="318">
        <f>36000*1.5</f>
        <v>54000</v>
      </c>
      <c r="E3087" s="69"/>
      <c r="F3087" s="69"/>
      <c r="G3087" s="69"/>
      <c r="H3087" s="69"/>
      <c r="I3087" s="69"/>
      <c r="J3087" s="69"/>
      <c r="N3087" s="69"/>
      <c r="O3087" s="69"/>
      <c r="P3087" s="69"/>
      <c r="Q3087" s="69"/>
      <c r="R3087" s="69"/>
      <c r="S3087" s="69"/>
      <c r="T3087" s="69"/>
      <c r="U3087" s="69"/>
      <c r="V3087" s="69"/>
      <c r="W3087" s="69"/>
      <c r="X3087" s="69"/>
      <c r="Y3087" s="69"/>
      <c r="Z3087" s="69"/>
      <c r="AA3087" s="69"/>
      <c r="AB3087" s="69"/>
      <c r="AC3087" s="69"/>
      <c r="AD3087" s="69"/>
      <c r="AE3087" s="69"/>
      <c r="AF3087" s="69"/>
      <c r="AG3087" s="69"/>
      <c r="AH3087" s="69"/>
      <c r="AI3087" s="69"/>
      <c r="AJ3087" s="69"/>
      <c r="AK3087" s="69"/>
      <c r="AL3087" s="69"/>
      <c r="AM3087" s="69"/>
      <c r="AN3087" s="69"/>
      <c r="AO3087" s="69"/>
      <c r="AP3087" s="69"/>
      <c r="AQ3087" s="69"/>
      <c r="AR3087" s="69"/>
      <c r="AS3087" s="69"/>
      <c r="AT3087" s="69"/>
      <c r="AU3087" s="69"/>
      <c r="AV3087" s="69"/>
      <c r="AW3087" s="69"/>
      <c r="AX3087" s="69"/>
      <c r="AY3087" s="69"/>
      <c r="AZ3087" s="69"/>
      <c r="BA3087" s="69"/>
      <c r="BB3087" s="69"/>
      <c r="BC3087" s="69"/>
      <c r="BD3087" s="69"/>
      <c r="BE3087" s="69"/>
      <c r="BF3087" s="69"/>
      <c r="BG3087" s="69"/>
      <c r="BH3087" s="69"/>
      <c r="BI3087" s="69"/>
      <c r="BJ3087" s="69"/>
      <c r="BK3087" s="69"/>
      <c r="BL3087" s="69"/>
      <c r="BM3087" s="69"/>
      <c r="BN3087" s="69"/>
      <c r="BO3087" s="69"/>
      <c r="BP3087" s="69"/>
      <c r="BQ3087" s="69"/>
      <c r="BR3087" s="69"/>
      <c r="BS3087" s="69"/>
      <c r="BT3087" s="69"/>
      <c r="BU3087" s="69"/>
      <c r="BV3087" s="69"/>
      <c r="BW3087" s="69"/>
      <c r="BX3087" s="69"/>
      <c r="BY3087" s="69"/>
      <c r="BZ3087" s="69"/>
      <c r="CA3087" s="69"/>
      <c r="CB3087" s="69"/>
      <c r="CC3087" s="69"/>
      <c r="CD3087" s="69"/>
      <c r="CE3087" s="69"/>
      <c r="CF3087" s="69"/>
      <c r="CG3087" s="69"/>
      <c r="CH3087" s="69"/>
      <c r="CI3087" s="69"/>
      <c r="CJ3087" s="69"/>
      <c r="CK3087" s="69"/>
      <c r="CL3087" s="69"/>
      <c r="CM3087" s="69"/>
      <c r="CN3087" s="69"/>
      <c r="CO3087" s="69"/>
      <c r="CP3087" s="69"/>
      <c r="CQ3087" s="69"/>
      <c r="CR3087" s="69"/>
      <c r="CS3087" s="69"/>
      <c r="CT3087" s="69"/>
      <c r="CU3087" s="69"/>
      <c r="CV3087" s="69"/>
      <c r="CW3087" s="69"/>
      <c r="CX3087" s="69"/>
      <c r="CY3087" s="69"/>
      <c r="CZ3087" s="69"/>
      <c r="DA3087" s="69"/>
      <c r="DB3087" s="69"/>
      <c r="DC3087" s="69"/>
      <c r="DD3087" s="69"/>
      <c r="DE3087" s="69"/>
      <c r="DF3087" s="69"/>
      <c r="DG3087" s="69"/>
      <c r="DH3087" s="69"/>
      <c r="DI3087" s="69"/>
      <c r="DJ3087" s="69"/>
      <c r="DK3087" s="69"/>
      <c r="DL3087" s="69"/>
      <c r="DM3087" s="69"/>
      <c r="DN3087" s="69"/>
      <c r="DO3087" s="69"/>
      <c r="DP3087" s="69"/>
      <c r="DQ3087" s="69"/>
      <c r="DR3087" s="69"/>
      <c r="DS3087" s="69"/>
      <c r="DT3087" s="69"/>
      <c r="DU3087" s="69"/>
      <c r="DV3087" s="69"/>
      <c r="DW3087" s="69"/>
      <c r="DX3087" s="69"/>
      <c r="DY3087" s="69"/>
      <c r="DZ3087" s="69"/>
      <c r="EA3087" s="69"/>
      <c r="EB3087" s="69"/>
      <c r="EC3087" s="69"/>
      <c r="ED3087" s="69"/>
      <c r="EE3087" s="69"/>
      <c r="EF3087" s="69"/>
      <c r="EG3087" s="69"/>
      <c r="EH3087" s="69"/>
      <c r="EI3087" s="69"/>
      <c r="EJ3087" s="69"/>
      <c r="EK3087" s="69"/>
      <c r="EL3087" s="69"/>
      <c r="EM3087" s="69"/>
      <c r="EN3087" s="69"/>
      <c r="EO3087" s="69"/>
      <c r="EP3087" s="69"/>
      <c r="EQ3087" s="69"/>
      <c r="ER3087" s="69"/>
      <c r="ES3087" s="69"/>
      <c r="ET3087" s="69"/>
      <c r="EU3087" s="69"/>
      <c r="EV3087" s="69"/>
      <c r="EW3087" s="69"/>
      <c r="EX3087" s="69"/>
      <c r="EY3087" s="69"/>
      <c r="EZ3087" s="69"/>
      <c r="FA3087" s="69"/>
      <c r="FB3087" s="69"/>
      <c r="FC3087" s="69"/>
      <c r="FD3087" s="69"/>
      <c r="FE3087" s="69"/>
      <c r="FF3087" s="69"/>
      <c r="FG3087" s="69"/>
      <c r="FH3087" s="69"/>
      <c r="FI3087" s="69"/>
      <c r="FJ3087" s="69"/>
      <c r="FK3087" s="69"/>
      <c r="FL3087" s="69"/>
      <c r="FM3087" s="69"/>
      <c r="FN3087" s="69"/>
      <c r="FO3087" s="69"/>
      <c r="FP3087" s="69"/>
      <c r="FQ3087" s="69"/>
      <c r="FR3087" s="69"/>
      <c r="FS3087" s="69"/>
      <c r="FT3087" s="69"/>
      <c r="FU3087" s="69"/>
      <c r="FV3087" s="69"/>
      <c r="FW3087" s="69"/>
      <c r="FX3087" s="69"/>
      <c r="FY3087" s="69"/>
      <c r="FZ3087" s="69"/>
      <c r="GA3087" s="69"/>
      <c r="GB3087" s="69"/>
      <c r="GC3087" s="69"/>
      <c r="GD3087" s="69"/>
      <c r="GE3087" s="69"/>
      <c r="GF3087" s="69"/>
      <c r="GG3087" s="69"/>
      <c r="GH3087" s="69"/>
      <c r="GI3087" s="69"/>
      <c r="GJ3087" s="69"/>
      <c r="GK3087" s="69"/>
      <c r="GL3087" s="69"/>
      <c r="GM3087" s="69"/>
      <c r="GN3087" s="69"/>
      <c r="GO3087" s="69"/>
      <c r="GP3087" s="69"/>
      <c r="GQ3087" s="69"/>
      <c r="GR3087" s="69"/>
      <c r="GS3087" s="69"/>
      <c r="GT3087" s="69"/>
      <c r="GU3087" s="69"/>
      <c r="GV3087" s="69"/>
      <c r="GW3087" s="69"/>
      <c r="GX3087" s="69"/>
      <c r="GY3087" s="69"/>
      <c r="GZ3087" s="69"/>
      <c r="HA3087" s="69"/>
      <c r="HB3087" s="69"/>
      <c r="HC3087" s="69"/>
      <c r="HD3087" s="69"/>
      <c r="HE3087" s="69"/>
      <c r="HF3087" s="69"/>
      <c r="HG3087" s="69"/>
      <c r="HH3087" s="69"/>
      <c r="HI3087" s="69"/>
      <c r="HJ3087" s="69"/>
      <c r="HK3087" s="69"/>
      <c r="HL3087" s="69"/>
      <c r="HM3087" s="69"/>
      <c r="HN3087" s="69"/>
      <c r="HO3087" s="69"/>
      <c r="HP3087" s="69"/>
      <c r="HQ3087" s="69"/>
      <c r="HR3087" s="69"/>
      <c r="HS3087" s="69"/>
      <c r="HT3087" s="69"/>
      <c r="HU3087" s="69"/>
      <c r="HV3087" s="69"/>
      <c r="HW3087" s="69"/>
      <c r="HX3087" s="69"/>
      <c r="HY3087" s="69"/>
      <c r="HZ3087" s="69"/>
      <c r="IA3087" s="69"/>
      <c r="IB3087" s="69"/>
      <c r="IC3087" s="69"/>
      <c r="ID3087" s="69"/>
      <c r="IE3087" s="69"/>
      <c r="IF3087" s="69"/>
      <c r="IG3087" s="69"/>
      <c r="IH3087" s="69"/>
      <c r="II3087" s="69"/>
      <c r="IJ3087" s="69"/>
      <c r="IK3087" s="69"/>
      <c r="IL3087" s="69"/>
      <c r="IM3087" s="69"/>
      <c r="IN3087" s="69"/>
    </row>
    <row r="3088" spans="1:248" s="70" customFormat="1" ht="32.1" customHeight="1" x14ac:dyDescent="0.2">
      <c r="A3088" s="115"/>
      <c r="B3088" s="198"/>
      <c r="C3088" s="103" t="s">
        <v>2081</v>
      </c>
      <c r="D3088" s="362"/>
      <c r="E3088" s="69"/>
      <c r="F3088" s="69"/>
      <c r="G3088" s="69"/>
      <c r="H3088" s="69"/>
      <c r="I3088" s="69"/>
      <c r="J3088" s="69"/>
      <c r="N3088" s="69"/>
      <c r="O3088" s="69"/>
      <c r="P3088" s="69"/>
      <c r="Q3088" s="69"/>
      <c r="R3088" s="69"/>
      <c r="S3088" s="69"/>
      <c r="T3088" s="69"/>
      <c r="U3088" s="69"/>
      <c r="V3088" s="69"/>
      <c r="W3088" s="69"/>
      <c r="X3088" s="69"/>
      <c r="Y3088" s="69"/>
      <c r="Z3088" s="69"/>
      <c r="AA3088" s="69"/>
      <c r="AB3088" s="69"/>
      <c r="AC3088" s="69"/>
      <c r="AD3088" s="69"/>
      <c r="AE3088" s="69"/>
      <c r="AF3088" s="69"/>
      <c r="AG3088" s="69"/>
      <c r="AH3088" s="69"/>
      <c r="AI3088" s="69"/>
      <c r="AJ3088" s="69"/>
      <c r="AK3088" s="69"/>
      <c r="AL3088" s="69"/>
      <c r="AM3088" s="69"/>
      <c r="AN3088" s="69"/>
      <c r="AO3088" s="69"/>
      <c r="AP3088" s="69"/>
      <c r="AQ3088" s="69"/>
      <c r="AR3088" s="69"/>
      <c r="AS3088" s="69"/>
      <c r="AT3088" s="69"/>
      <c r="AU3088" s="69"/>
      <c r="AV3088" s="69"/>
      <c r="AW3088" s="69"/>
      <c r="AX3088" s="69"/>
      <c r="AY3088" s="69"/>
      <c r="AZ3088" s="69"/>
      <c r="BA3088" s="69"/>
      <c r="BB3088" s="69"/>
      <c r="BC3088" s="69"/>
      <c r="BD3088" s="69"/>
      <c r="BE3088" s="69"/>
      <c r="BF3088" s="69"/>
      <c r="BG3088" s="69"/>
      <c r="BH3088" s="69"/>
      <c r="BI3088" s="69"/>
      <c r="BJ3088" s="69"/>
      <c r="BK3088" s="69"/>
      <c r="BL3088" s="69"/>
      <c r="BM3088" s="69"/>
      <c r="BN3088" s="69"/>
      <c r="BO3088" s="69"/>
      <c r="BP3088" s="69"/>
      <c r="BQ3088" s="69"/>
      <c r="BR3088" s="69"/>
      <c r="BS3088" s="69"/>
      <c r="BT3088" s="69"/>
      <c r="BU3088" s="69"/>
      <c r="BV3088" s="69"/>
      <c r="BW3088" s="69"/>
      <c r="BX3088" s="69"/>
      <c r="BY3088" s="69"/>
      <c r="BZ3088" s="69"/>
      <c r="CA3088" s="69"/>
      <c r="CB3088" s="69"/>
      <c r="CC3088" s="69"/>
      <c r="CD3088" s="69"/>
      <c r="CE3088" s="69"/>
      <c r="CF3088" s="69"/>
      <c r="CG3088" s="69"/>
      <c r="CH3088" s="69"/>
      <c r="CI3088" s="69"/>
      <c r="CJ3088" s="69"/>
      <c r="CK3088" s="69"/>
      <c r="CL3088" s="69"/>
      <c r="CM3088" s="69"/>
      <c r="CN3088" s="69"/>
      <c r="CO3088" s="69"/>
      <c r="CP3088" s="69"/>
      <c r="CQ3088" s="69"/>
      <c r="CR3088" s="69"/>
      <c r="CS3088" s="69"/>
      <c r="CT3088" s="69"/>
      <c r="CU3088" s="69"/>
      <c r="CV3088" s="69"/>
      <c r="CW3088" s="69"/>
      <c r="CX3088" s="69"/>
      <c r="CY3088" s="69"/>
      <c r="CZ3088" s="69"/>
      <c r="DA3088" s="69"/>
      <c r="DB3088" s="69"/>
      <c r="DC3088" s="69"/>
      <c r="DD3088" s="69"/>
      <c r="DE3088" s="69"/>
      <c r="DF3088" s="69"/>
      <c r="DG3088" s="69"/>
      <c r="DH3088" s="69"/>
      <c r="DI3088" s="69"/>
      <c r="DJ3088" s="69"/>
      <c r="DK3088" s="69"/>
      <c r="DL3088" s="69"/>
      <c r="DM3088" s="69"/>
      <c r="DN3088" s="69"/>
      <c r="DO3088" s="69"/>
      <c r="DP3088" s="69"/>
      <c r="DQ3088" s="69"/>
      <c r="DR3088" s="69"/>
      <c r="DS3088" s="69"/>
      <c r="DT3088" s="69"/>
      <c r="DU3088" s="69"/>
      <c r="DV3088" s="69"/>
      <c r="DW3088" s="69"/>
      <c r="DX3088" s="69"/>
      <c r="DY3088" s="69"/>
      <c r="DZ3088" s="69"/>
      <c r="EA3088" s="69"/>
      <c r="EB3088" s="69"/>
      <c r="EC3088" s="69"/>
      <c r="ED3088" s="69"/>
      <c r="EE3088" s="69"/>
      <c r="EF3088" s="69"/>
      <c r="EG3088" s="69"/>
      <c r="EH3088" s="69"/>
      <c r="EI3088" s="69"/>
      <c r="EJ3088" s="69"/>
      <c r="EK3088" s="69"/>
      <c r="EL3088" s="69"/>
      <c r="EM3088" s="69"/>
      <c r="EN3088" s="69"/>
      <c r="EO3088" s="69"/>
      <c r="EP3088" s="69"/>
      <c r="EQ3088" s="69"/>
      <c r="ER3088" s="69"/>
      <c r="ES3088" s="69"/>
      <c r="ET3088" s="69"/>
      <c r="EU3088" s="69"/>
      <c r="EV3088" s="69"/>
      <c r="EW3088" s="69"/>
      <c r="EX3088" s="69"/>
      <c r="EY3088" s="69"/>
      <c r="EZ3088" s="69"/>
      <c r="FA3088" s="69"/>
      <c r="FB3088" s="69"/>
      <c r="FC3088" s="69"/>
      <c r="FD3088" s="69"/>
      <c r="FE3088" s="69"/>
      <c r="FF3088" s="69"/>
      <c r="FG3088" s="69"/>
      <c r="FH3088" s="69"/>
      <c r="FI3088" s="69"/>
      <c r="FJ3088" s="69"/>
      <c r="FK3088" s="69"/>
      <c r="FL3088" s="69"/>
      <c r="FM3088" s="69"/>
      <c r="FN3088" s="69"/>
      <c r="FO3088" s="69"/>
      <c r="FP3088" s="69"/>
      <c r="FQ3088" s="69"/>
      <c r="FR3088" s="69"/>
      <c r="FS3088" s="69"/>
      <c r="FT3088" s="69"/>
      <c r="FU3088" s="69"/>
      <c r="FV3088" s="69"/>
      <c r="FW3088" s="69"/>
      <c r="FX3088" s="69"/>
      <c r="FY3088" s="69"/>
      <c r="FZ3088" s="69"/>
      <c r="GA3088" s="69"/>
      <c r="GB3088" s="69"/>
      <c r="GC3088" s="69"/>
      <c r="GD3088" s="69"/>
      <c r="GE3088" s="69"/>
      <c r="GF3088" s="69"/>
      <c r="GG3088" s="69"/>
      <c r="GH3088" s="69"/>
      <c r="GI3088" s="69"/>
      <c r="GJ3088" s="69"/>
      <c r="GK3088" s="69"/>
      <c r="GL3088" s="69"/>
      <c r="GM3088" s="69"/>
      <c r="GN3088" s="69"/>
      <c r="GO3088" s="69"/>
      <c r="GP3088" s="69"/>
      <c r="GQ3088" s="69"/>
      <c r="GR3088" s="69"/>
      <c r="GS3088" s="69"/>
      <c r="GT3088" s="69"/>
      <c r="GU3088" s="69"/>
      <c r="GV3088" s="69"/>
      <c r="GW3088" s="69"/>
      <c r="GX3088" s="69"/>
      <c r="GY3088" s="69"/>
      <c r="GZ3088" s="69"/>
      <c r="HA3088" s="69"/>
      <c r="HB3088" s="69"/>
      <c r="HC3088" s="69"/>
      <c r="HD3088" s="69"/>
      <c r="HE3088" s="69"/>
      <c r="HF3088" s="69"/>
      <c r="HG3088" s="69"/>
      <c r="HH3088" s="69"/>
      <c r="HI3088" s="69"/>
      <c r="HJ3088" s="69"/>
      <c r="HK3088" s="69"/>
      <c r="HL3088" s="69"/>
      <c r="HM3088" s="69"/>
      <c r="HN3088" s="69"/>
      <c r="HO3088" s="69"/>
      <c r="HP3088" s="69"/>
      <c r="HQ3088" s="69"/>
      <c r="HR3088" s="69"/>
      <c r="HS3088" s="69"/>
      <c r="HT3088" s="69"/>
      <c r="HU3088" s="69"/>
      <c r="HV3088" s="69"/>
      <c r="HW3088" s="69"/>
      <c r="HX3088" s="69"/>
      <c r="HY3088" s="69"/>
      <c r="HZ3088" s="69"/>
      <c r="IA3088" s="69"/>
      <c r="IB3088" s="69"/>
      <c r="IC3088" s="69"/>
      <c r="ID3088" s="69"/>
      <c r="IE3088" s="69"/>
      <c r="IF3088" s="69"/>
      <c r="IG3088" s="69"/>
      <c r="IH3088" s="69"/>
      <c r="II3088" s="69"/>
      <c r="IJ3088" s="69"/>
      <c r="IK3088" s="69"/>
      <c r="IL3088" s="69"/>
      <c r="IM3088" s="69"/>
      <c r="IN3088" s="69"/>
    </row>
    <row r="3089" spans="1:248" s="70" customFormat="1" ht="32.1" customHeight="1" x14ac:dyDescent="0.2">
      <c r="A3089" s="137" t="s">
        <v>2082</v>
      </c>
      <c r="B3089" s="196">
        <v>53010</v>
      </c>
      <c r="C3089" s="96" t="s">
        <v>3932</v>
      </c>
      <c r="D3089" s="319">
        <v>55000</v>
      </c>
      <c r="E3089" s="69"/>
      <c r="F3089" s="69"/>
      <c r="G3089" s="69"/>
      <c r="H3089" s="69"/>
      <c r="I3089" s="69"/>
      <c r="J3089" s="69"/>
      <c r="N3089" s="69"/>
      <c r="O3089" s="69"/>
      <c r="P3089" s="69"/>
      <c r="Q3089" s="69"/>
      <c r="R3089" s="69"/>
      <c r="S3089" s="69"/>
      <c r="T3089" s="69"/>
      <c r="U3089" s="69"/>
      <c r="V3089" s="69"/>
      <c r="W3089" s="69"/>
      <c r="X3089" s="69"/>
      <c r="Y3089" s="69"/>
      <c r="Z3089" s="69"/>
      <c r="AA3089" s="69"/>
      <c r="AB3089" s="69"/>
      <c r="AC3089" s="69"/>
      <c r="AD3089" s="69"/>
      <c r="AE3089" s="69"/>
      <c r="AF3089" s="69"/>
      <c r="AG3089" s="69"/>
      <c r="AH3089" s="69"/>
      <c r="AI3089" s="69"/>
      <c r="AJ3089" s="69"/>
      <c r="AK3089" s="69"/>
      <c r="AL3089" s="69"/>
      <c r="AM3089" s="69"/>
      <c r="AN3089" s="69"/>
      <c r="AO3089" s="69"/>
      <c r="AP3089" s="69"/>
      <c r="AQ3089" s="69"/>
      <c r="AR3089" s="69"/>
      <c r="AS3089" s="69"/>
      <c r="AT3089" s="69"/>
      <c r="AU3089" s="69"/>
      <c r="AV3089" s="69"/>
      <c r="AW3089" s="69"/>
      <c r="AX3089" s="69"/>
      <c r="AY3089" s="69"/>
      <c r="AZ3089" s="69"/>
      <c r="BA3089" s="69"/>
      <c r="BB3089" s="69"/>
      <c r="BC3089" s="69"/>
      <c r="BD3089" s="69"/>
      <c r="BE3089" s="69"/>
      <c r="BF3089" s="69"/>
      <c r="BG3089" s="69"/>
      <c r="BH3089" s="69"/>
      <c r="BI3089" s="69"/>
      <c r="BJ3089" s="69"/>
      <c r="BK3089" s="69"/>
      <c r="BL3089" s="69"/>
      <c r="BM3089" s="69"/>
      <c r="BN3089" s="69"/>
      <c r="BO3089" s="69"/>
      <c r="BP3089" s="69"/>
      <c r="BQ3089" s="69"/>
      <c r="BR3089" s="69"/>
      <c r="BS3089" s="69"/>
      <c r="BT3089" s="69"/>
      <c r="BU3089" s="69"/>
      <c r="BV3089" s="69"/>
      <c r="BW3089" s="69"/>
      <c r="BX3089" s="69"/>
      <c r="BY3089" s="69"/>
      <c r="BZ3089" s="69"/>
      <c r="CA3089" s="69"/>
      <c r="CB3089" s="69"/>
      <c r="CC3089" s="69"/>
      <c r="CD3089" s="69"/>
      <c r="CE3089" s="69"/>
      <c r="CF3089" s="69"/>
      <c r="CG3089" s="69"/>
      <c r="CH3089" s="69"/>
      <c r="CI3089" s="69"/>
      <c r="CJ3089" s="69"/>
      <c r="CK3089" s="69"/>
      <c r="CL3089" s="69"/>
      <c r="CM3089" s="69"/>
      <c r="CN3089" s="69"/>
      <c r="CO3089" s="69"/>
      <c r="CP3089" s="69"/>
      <c r="CQ3089" s="69"/>
      <c r="CR3089" s="69"/>
      <c r="CS3089" s="69"/>
      <c r="CT3089" s="69"/>
      <c r="CU3089" s="69"/>
      <c r="CV3089" s="69"/>
      <c r="CW3089" s="69"/>
      <c r="CX3089" s="69"/>
      <c r="CY3089" s="69"/>
      <c r="CZ3089" s="69"/>
      <c r="DA3089" s="69"/>
      <c r="DB3089" s="69"/>
      <c r="DC3089" s="69"/>
      <c r="DD3089" s="69"/>
      <c r="DE3089" s="69"/>
      <c r="DF3089" s="69"/>
      <c r="DG3089" s="69"/>
      <c r="DH3089" s="69"/>
      <c r="DI3089" s="69"/>
      <c r="DJ3089" s="69"/>
      <c r="DK3089" s="69"/>
      <c r="DL3089" s="69"/>
      <c r="DM3089" s="69"/>
      <c r="DN3089" s="69"/>
      <c r="DO3089" s="69"/>
      <c r="DP3089" s="69"/>
      <c r="DQ3089" s="69"/>
      <c r="DR3089" s="69"/>
      <c r="DS3089" s="69"/>
      <c r="DT3089" s="69"/>
      <c r="DU3089" s="69"/>
      <c r="DV3089" s="69"/>
      <c r="DW3089" s="69"/>
      <c r="DX3089" s="69"/>
      <c r="DY3089" s="69"/>
      <c r="DZ3089" s="69"/>
      <c r="EA3089" s="69"/>
      <c r="EB3089" s="69"/>
      <c r="EC3089" s="69"/>
      <c r="ED3089" s="69"/>
      <c r="EE3089" s="69"/>
      <c r="EF3089" s="69"/>
      <c r="EG3089" s="69"/>
      <c r="EH3089" s="69"/>
      <c r="EI3089" s="69"/>
      <c r="EJ3089" s="69"/>
      <c r="EK3089" s="69"/>
      <c r="EL3089" s="69"/>
      <c r="EM3089" s="69"/>
      <c r="EN3089" s="69"/>
      <c r="EO3089" s="69"/>
      <c r="EP3089" s="69"/>
      <c r="EQ3089" s="69"/>
      <c r="ER3089" s="69"/>
      <c r="ES3089" s="69"/>
      <c r="ET3089" s="69"/>
      <c r="EU3089" s="69"/>
      <c r="EV3089" s="69"/>
      <c r="EW3089" s="69"/>
      <c r="EX3089" s="69"/>
      <c r="EY3089" s="69"/>
      <c r="EZ3089" s="69"/>
      <c r="FA3089" s="69"/>
      <c r="FB3089" s="69"/>
      <c r="FC3089" s="69"/>
      <c r="FD3089" s="69"/>
      <c r="FE3089" s="69"/>
      <c r="FF3089" s="69"/>
      <c r="FG3089" s="69"/>
      <c r="FH3089" s="69"/>
      <c r="FI3089" s="69"/>
      <c r="FJ3089" s="69"/>
      <c r="FK3089" s="69"/>
      <c r="FL3089" s="69"/>
      <c r="FM3089" s="69"/>
      <c r="FN3089" s="69"/>
      <c r="FO3089" s="69"/>
      <c r="FP3089" s="69"/>
      <c r="FQ3089" s="69"/>
      <c r="FR3089" s="69"/>
      <c r="FS3089" s="69"/>
      <c r="FT3089" s="69"/>
      <c r="FU3089" s="69"/>
      <c r="FV3089" s="69"/>
      <c r="FW3089" s="69"/>
      <c r="FX3089" s="69"/>
      <c r="FY3089" s="69"/>
      <c r="FZ3089" s="69"/>
      <c r="GA3089" s="69"/>
      <c r="GB3089" s="69"/>
      <c r="GC3089" s="69"/>
      <c r="GD3089" s="69"/>
      <c r="GE3089" s="69"/>
      <c r="GF3089" s="69"/>
      <c r="GG3089" s="69"/>
      <c r="GH3089" s="69"/>
      <c r="GI3089" s="69"/>
      <c r="GJ3089" s="69"/>
      <c r="GK3089" s="69"/>
      <c r="GL3089" s="69"/>
      <c r="GM3089" s="69"/>
      <c r="GN3089" s="69"/>
      <c r="GO3089" s="69"/>
      <c r="GP3089" s="69"/>
      <c r="GQ3089" s="69"/>
      <c r="GR3089" s="69"/>
      <c r="GS3089" s="69"/>
      <c r="GT3089" s="69"/>
      <c r="GU3089" s="69"/>
      <c r="GV3089" s="69"/>
      <c r="GW3089" s="69"/>
      <c r="GX3089" s="69"/>
      <c r="GY3089" s="69"/>
      <c r="GZ3089" s="69"/>
      <c r="HA3089" s="69"/>
      <c r="HB3089" s="69"/>
      <c r="HC3089" s="69"/>
      <c r="HD3089" s="69"/>
      <c r="HE3089" s="69"/>
      <c r="HF3089" s="69"/>
      <c r="HG3089" s="69"/>
      <c r="HH3089" s="69"/>
      <c r="HI3089" s="69"/>
      <c r="HJ3089" s="69"/>
      <c r="HK3089" s="69"/>
      <c r="HL3089" s="69"/>
      <c r="HM3089" s="69"/>
      <c r="HN3089" s="69"/>
      <c r="HO3089" s="69"/>
      <c r="HP3089" s="69"/>
      <c r="HQ3089" s="69"/>
      <c r="HR3089" s="69"/>
      <c r="HS3089" s="69"/>
      <c r="HT3089" s="69"/>
      <c r="HU3089" s="69"/>
      <c r="HV3089" s="69"/>
      <c r="HW3089" s="69"/>
      <c r="HX3089" s="69"/>
      <c r="HY3089" s="69"/>
      <c r="HZ3089" s="69"/>
      <c r="IA3089" s="69"/>
      <c r="IB3089" s="69"/>
      <c r="IC3089" s="69"/>
      <c r="ID3089" s="69"/>
      <c r="IE3089" s="69"/>
      <c r="IF3089" s="69"/>
      <c r="IG3089" s="69"/>
      <c r="IH3089" s="69"/>
      <c r="II3089" s="69"/>
      <c r="IJ3089" s="69"/>
      <c r="IK3089" s="69"/>
      <c r="IL3089" s="69"/>
      <c r="IM3089" s="69"/>
      <c r="IN3089" s="69"/>
    </row>
    <row r="3090" spans="1:248" s="70" customFormat="1" ht="32.1" customHeight="1" x14ac:dyDescent="0.2">
      <c r="A3090" s="137" t="s">
        <v>2082</v>
      </c>
      <c r="B3090" s="196">
        <v>52766</v>
      </c>
      <c r="C3090" s="96" t="s">
        <v>2083</v>
      </c>
      <c r="D3090" s="319">
        <v>81000</v>
      </c>
      <c r="E3090" s="69"/>
      <c r="F3090" s="69"/>
      <c r="G3090" s="69"/>
      <c r="H3090" s="69"/>
      <c r="I3090" s="69"/>
      <c r="J3090" s="69"/>
      <c r="N3090" s="69"/>
      <c r="O3090" s="69"/>
      <c r="P3090" s="69"/>
      <c r="Q3090" s="69"/>
      <c r="R3090" s="69"/>
      <c r="S3090" s="69"/>
      <c r="T3090" s="69"/>
      <c r="U3090" s="69"/>
      <c r="V3090" s="69"/>
      <c r="W3090" s="69"/>
      <c r="X3090" s="69"/>
      <c r="Y3090" s="69"/>
      <c r="Z3090" s="69"/>
      <c r="AA3090" s="69"/>
      <c r="AB3090" s="69"/>
      <c r="AC3090" s="69"/>
      <c r="AD3090" s="69"/>
      <c r="AE3090" s="69"/>
      <c r="AF3090" s="69"/>
      <c r="AG3090" s="69"/>
      <c r="AH3090" s="69"/>
      <c r="AI3090" s="69"/>
      <c r="AJ3090" s="69"/>
      <c r="AK3090" s="69"/>
      <c r="AL3090" s="69"/>
      <c r="AM3090" s="69"/>
      <c r="AN3090" s="69"/>
      <c r="AO3090" s="69"/>
      <c r="AP3090" s="69"/>
      <c r="AQ3090" s="69"/>
      <c r="AR3090" s="69"/>
      <c r="AS3090" s="69"/>
      <c r="AT3090" s="69"/>
      <c r="AU3090" s="69"/>
      <c r="AV3090" s="69"/>
      <c r="AW3090" s="69"/>
      <c r="AX3090" s="69"/>
      <c r="AY3090" s="69"/>
      <c r="AZ3090" s="69"/>
      <c r="BA3090" s="69"/>
      <c r="BB3090" s="69"/>
      <c r="BC3090" s="69"/>
      <c r="BD3090" s="69"/>
      <c r="BE3090" s="69"/>
      <c r="BF3090" s="69"/>
      <c r="BG3090" s="69"/>
      <c r="BH3090" s="69"/>
      <c r="BI3090" s="69"/>
      <c r="BJ3090" s="69"/>
      <c r="BK3090" s="69"/>
      <c r="BL3090" s="69"/>
      <c r="BM3090" s="69"/>
      <c r="BN3090" s="69"/>
      <c r="BO3090" s="69"/>
      <c r="BP3090" s="69"/>
      <c r="BQ3090" s="69"/>
      <c r="BR3090" s="69"/>
      <c r="BS3090" s="69"/>
      <c r="BT3090" s="69"/>
      <c r="BU3090" s="69"/>
      <c r="BV3090" s="69"/>
      <c r="BW3090" s="69"/>
      <c r="BX3090" s="69"/>
      <c r="BY3090" s="69"/>
      <c r="BZ3090" s="69"/>
      <c r="CA3090" s="69"/>
      <c r="CB3090" s="69"/>
      <c r="CC3090" s="69"/>
      <c r="CD3090" s="69"/>
      <c r="CE3090" s="69"/>
      <c r="CF3090" s="69"/>
      <c r="CG3090" s="69"/>
      <c r="CH3090" s="69"/>
      <c r="CI3090" s="69"/>
      <c r="CJ3090" s="69"/>
      <c r="CK3090" s="69"/>
      <c r="CL3090" s="69"/>
      <c r="CM3090" s="69"/>
      <c r="CN3090" s="69"/>
      <c r="CO3090" s="69"/>
      <c r="CP3090" s="69"/>
      <c r="CQ3090" s="69"/>
      <c r="CR3090" s="69"/>
      <c r="CS3090" s="69"/>
      <c r="CT3090" s="69"/>
      <c r="CU3090" s="69"/>
      <c r="CV3090" s="69"/>
      <c r="CW3090" s="69"/>
      <c r="CX3090" s="69"/>
      <c r="CY3090" s="69"/>
      <c r="CZ3090" s="69"/>
      <c r="DA3090" s="69"/>
      <c r="DB3090" s="69"/>
      <c r="DC3090" s="69"/>
      <c r="DD3090" s="69"/>
      <c r="DE3090" s="69"/>
      <c r="DF3090" s="69"/>
      <c r="DG3090" s="69"/>
      <c r="DH3090" s="69"/>
      <c r="DI3090" s="69"/>
      <c r="DJ3090" s="69"/>
      <c r="DK3090" s="69"/>
      <c r="DL3090" s="69"/>
      <c r="DM3090" s="69"/>
      <c r="DN3090" s="69"/>
      <c r="DO3090" s="69"/>
      <c r="DP3090" s="69"/>
      <c r="DQ3090" s="69"/>
      <c r="DR3090" s="69"/>
      <c r="DS3090" s="69"/>
      <c r="DT3090" s="69"/>
      <c r="DU3090" s="69"/>
      <c r="DV3090" s="69"/>
      <c r="DW3090" s="69"/>
      <c r="DX3090" s="69"/>
      <c r="DY3090" s="69"/>
      <c r="DZ3090" s="69"/>
      <c r="EA3090" s="69"/>
      <c r="EB3090" s="69"/>
      <c r="EC3090" s="69"/>
      <c r="ED3090" s="69"/>
      <c r="EE3090" s="69"/>
      <c r="EF3090" s="69"/>
      <c r="EG3090" s="69"/>
      <c r="EH3090" s="69"/>
      <c r="EI3090" s="69"/>
      <c r="EJ3090" s="69"/>
      <c r="EK3090" s="69"/>
      <c r="EL3090" s="69"/>
      <c r="EM3090" s="69"/>
      <c r="EN3090" s="69"/>
      <c r="EO3090" s="69"/>
      <c r="EP3090" s="69"/>
      <c r="EQ3090" s="69"/>
      <c r="ER3090" s="69"/>
      <c r="ES3090" s="69"/>
      <c r="ET3090" s="69"/>
      <c r="EU3090" s="69"/>
      <c r="EV3090" s="69"/>
      <c r="EW3090" s="69"/>
      <c r="EX3090" s="69"/>
      <c r="EY3090" s="69"/>
      <c r="EZ3090" s="69"/>
      <c r="FA3090" s="69"/>
      <c r="FB3090" s="69"/>
      <c r="FC3090" s="69"/>
      <c r="FD3090" s="69"/>
      <c r="FE3090" s="69"/>
      <c r="FF3090" s="69"/>
      <c r="FG3090" s="69"/>
      <c r="FH3090" s="69"/>
      <c r="FI3090" s="69"/>
      <c r="FJ3090" s="69"/>
      <c r="FK3090" s="69"/>
      <c r="FL3090" s="69"/>
      <c r="FM3090" s="69"/>
      <c r="FN3090" s="69"/>
      <c r="FO3090" s="69"/>
      <c r="FP3090" s="69"/>
      <c r="FQ3090" s="69"/>
      <c r="FR3090" s="69"/>
      <c r="FS3090" s="69"/>
      <c r="FT3090" s="69"/>
      <c r="FU3090" s="69"/>
      <c r="FV3090" s="69"/>
      <c r="FW3090" s="69"/>
      <c r="FX3090" s="69"/>
      <c r="FY3090" s="69"/>
      <c r="FZ3090" s="69"/>
      <c r="GA3090" s="69"/>
      <c r="GB3090" s="69"/>
      <c r="GC3090" s="69"/>
      <c r="GD3090" s="69"/>
      <c r="GE3090" s="69"/>
      <c r="GF3090" s="69"/>
      <c r="GG3090" s="69"/>
      <c r="GH3090" s="69"/>
      <c r="GI3090" s="69"/>
      <c r="GJ3090" s="69"/>
      <c r="GK3090" s="69"/>
      <c r="GL3090" s="69"/>
      <c r="GM3090" s="69"/>
      <c r="GN3090" s="69"/>
      <c r="GO3090" s="69"/>
      <c r="GP3090" s="69"/>
      <c r="GQ3090" s="69"/>
      <c r="GR3090" s="69"/>
      <c r="GS3090" s="69"/>
      <c r="GT3090" s="69"/>
      <c r="GU3090" s="69"/>
      <c r="GV3090" s="69"/>
      <c r="GW3090" s="69"/>
      <c r="GX3090" s="69"/>
      <c r="GY3090" s="69"/>
      <c r="GZ3090" s="69"/>
      <c r="HA3090" s="69"/>
      <c r="HB3090" s="69"/>
      <c r="HC3090" s="69"/>
      <c r="HD3090" s="69"/>
      <c r="HE3090" s="69"/>
      <c r="HF3090" s="69"/>
      <c r="HG3090" s="69"/>
      <c r="HH3090" s="69"/>
      <c r="HI3090" s="69"/>
      <c r="HJ3090" s="69"/>
      <c r="HK3090" s="69"/>
      <c r="HL3090" s="69"/>
      <c r="HM3090" s="69"/>
      <c r="HN3090" s="69"/>
      <c r="HO3090" s="69"/>
      <c r="HP3090" s="69"/>
      <c r="HQ3090" s="69"/>
      <c r="HR3090" s="69"/>
      <c r="HS3090" s="69"/>
      <c r="HT3090" s="69"/>
      <c r="HU3090" s="69"/>
      <c r="HV3090" s="69"/>
      <c r="HW3090" s="69"/>
      <c r="HX3090" s="69"/>
      <c r="HY3090" s="69"/>
      <c r="HZ3090" s="69"/>
      <c r="IA3090" s="69"/>
      <c r="IB3090" s="69"/>
      <c r="IC3090" s="69"/>
      <c r="ID3090" s="69"/>
      <c r="IE3090" s="69"/>
      <c r="IF3090" s="69"/>
      <c r="IG3090" s="69"/>
      <c r="IH3090" s="69"/>
      <c r="II3090" s="69"/>
      <c r="IJ3090" s="69"/>
      <c r="IK3090" s="69"/>
      <c r="IL3090" s="69"/>
      <c r="IM3090" s="69"/>
      <c r="IN3090" s="69"/>
    </row>
    <row r="3091" spans="1:248" s="70" customFormat="1" ht="32.1" customHeight="1" x14ac:dyDescent="0.2">
      <c r="A3091" s="137" t="s">
        <v>2084</v>
      </c>
      <c r="B3091" s="196">
        <v>52767</v>
      </c>
      <c r="C3091" s="96" t="s">
        <v>3933</v>
      </c>
      <c r="D3091" s="318">
        <v>72000</v>
      </c>
      <c r="E3091" s="69"/>
      <c r="F3091" s="69"/>
      <c r="G3091" s="69"/>
      <c r="H3091" s="69"/>
      <c r="I3091" s="69"/>
      <c r="J3091" s="69"/>
      <c r="N3091" s="69"/>
      <c r="O3091" s="69"/>
      <c r="P3091" s="69"/>
      <c r="Q3091" s="69"/>
      <c r="R3091" s="69"/>
      <c r="S3091" s="69"/>
      <c r="T3091" s="69"/>
      <c r="U3091" s="69"/>
      <c r="V3091" s="69"/>
      <c r="W3091" s="69"/>
      <c r="X3091" s="69"/>
      <c r="Y3091" s="69"/>
      <c r="Z3091" s="69"/>
      <c r="AA3091" s="69"/>
      <c r="AB3091" s="69"/>
      <c r="AC3091" s="69"/>
      <c r="AD3091" s="69"/>
      <c r="AE3091" s="69"/>
      <c r="AF3091" s="69"/>
      <c r="AG3091" s="69"/>
      <c r="AH3091" s="69"/>
      <c r="AI3091" s="69"/>
      <c r="AJ3091" s="69"/>
      <c r="AK3091" s="69"/>
      <c r="AL3091" s="69"/>
      <c r="AM3091" s="69"/>
      <c r="AN3091" s="69"/>
      <c r="AO3091" s="69"/>
      <c r="AP3091" s="69"/>
      <c r="AQ3091" s="69"/>
      <c r="AR3091" s="69"/>
      <c r="AS3091" s="69"/>
      <c r="AT3091" s="69"/>
      <c r="AU3091" s="69"/>
      <c r="AV3091" s="69"/>
      <c r="AW3091" s="69"/>
      <c r="AX3091" s="69"/>
      <c r="AY3091" s="69"/>
      <c r="AZ3091" s="69"/>
      <c r="BA3091" s="69"/>
      <c r="BB3091" s="69"/>
      <c r="BC3091" s="69"/>
      <c r="BD3091" s="69"/>
      <c r="BE3091" s="69"/>
      <c r="BF3091" s="69"/>
      <c r="BG3091" s="69"/>
      <c r="BH3091" s="69"/>
      <c r="BI3091" s="69"/>
      <c r="BJ3091" s="69"/>
      <c r="BK3091" s="69"/>
      <c r="BL3091" s="69"/>
      <c r="BM3091" s="69"/>
      <c r="BN3091" s="69"/>
      <c r="BO3091" s="69"/>
      <c r="BP3091" s="69"/>
      <c r="BQ3091" s="69"/>
      <c r="BR3091" s="69"/>
      <c r="BS3091" s="69"/>
      <c r="BT3091" s="69"/>
      <c r="BU3091" s="69"/>
      <c r="BV3091" s="69"/>
      <c r="BW3091" s="69"/>
      <c r="BX3091" s="69"/>
      <c r="BY3091" s="69"/>
      <c r="BZ3091" s="69"/>
      <c r="CA3091" s="69"/>
      <c r="CB3091" s="69"/>
      <c r="CC3091" s="69"/>
      <c r="CD3091" s="69"/>
      <c r="CE3091" s="69"/>
      <c r="CF3091" s="69"/>
      <c r="CG3091" s="69"/>
      <c r="CH3091" s="69"/>
      <c r="CI3091" s="69"/>
      <c r="CJ3091" s="69"/>
      <c r="CK3091" s="69"/>
      <c r="CL3091" s="69"/>
      <c r="CM3091" s="69"/>
      <c r="CN3091" s="69"/>
      <c r="CO3091" s="69"/>
      <c r="CP3091" s="69"/>
      <c r="CQ3091" s="69"/>
      <c r="CR3091" s="69"/>
      <c r="CS3091" s="69"/>
      <c r="CT3091" s="69"/>
      <c r="CU3091" s="69"/>
      <c r="CV3091" s="69"/>
      <c r="CW3091" s="69"/>
      <c r="CX3091" s="69"/>
      <c r="CY3091" s="69"/>
      <c r="CZ3091" s="69"/>
      <c r="DA3091" s="69"/>
      <c r="DB3091" s="69"/>
      <c r="DC3091" s="69"/>
      <c r="DD3091" s="69"/>
      <c r="DE3091" s="69"/>
      <c r="DF3091" s="69"/>
      <c r="DG3091" s="69"/>
      <c r="DH3091" s="69"/>
      <c r="DI3091" s="69"/>
      <c r="DJ3091" s="69"/>
      <c r="DK3091" s="69"/>
      <c r="DL3091" s="69"/>
      <c r="DM3091" s="69"/>
      <c r="DN3091" s="69"/>
      <c r="DO3091" s="69"/>
      <c r="DP3091" s="69"/>
      <c r="DQ3091" s="69"/>
      <c r="DR3091" s="69"/>
      <c r="DS3091" s="69"/>
      <c r="DT3091" s="69"/>
      <c r="DU3091" s="69"/>
      <c r="DV3091" s="69"/>
      <c r="DW3091" s="69"/>
      <c r="DX3091" s="69"/>
      <c r="DY3091" s="69"/>
      <c r="DZ3091" s="69"/>
      <c r="EA3091" s="69"/>
      <c r="EB3091" s="69"/>
      <c r="EC3091" s="69"/>
      <c r="ED3091" s="69"/>
      <c r="EE3091" s="69"/>
      <c r="EF3091" s="69"/>
      <c r="EG3091" s="69"/>
      <c r="EH3091" s="69"/>
      <c r="EI3091" s="69"/>
      <c r="EJ3091" s="69"/>
      <c r="EK3091" s="69"/>
      <c r="EL3091" s="69"/>
      <c r="EM3091" s="69"/>
      <c r="EN3091" s="69"/>
      <c r="EO3091" s="69"/>
      <c r="EP3091" s="69"/>
      <c r="EQ3091" s="69"/>
      <c r="ER3091" s="69"/>
      <c r="ES3091" s="69"/>
      <c r="ET3091" s="69"/>
      <c r="EU3091" s="69"/>
      <c r="EV3091" s="69"/>
      <c r="EW3091" s="69"/>
      <c r="EX3091" s="69"/>
      <c r="EY3091" s="69"/>
      <c r="EZ3091" s="69"/>
      <c r="FA3091" s="69"/>
      <c r="FB3091" s="69"/>
      <c r="FC3091" s="69"/>
      <c r="FD3091" s="69"/>
      <c r="FE3091" s="69"/>
      <c r="FF3091" s="69"/>
      <c r="FG3091" s="69"/>
      <c r="FH3091" s="69"/>
      <c r="FI3091" s="69"/>
      <c r="FJ3091" s="69"/>
      <c r="FK3091" s="69"/>
      <c r="FL3091" s="69"/>
      <c r="FM3091" s="69"/>
      <c r="FN3091" s="69"/>
      <c r="FO3091" s="69"/>
      <c r="FP3091" s="69"/>
      <c r="FQ3091" s="69"/>
      <c r="FR3091" s="69"/>
      <c r="FS3091" s="69"/>
      <c r="FT3091" s="69"/>
      <c r="FU3091" s="69"/>
      <c r="FV3091" s="69"/>
      <c r="FW3091" s="69"/>
      <c r="FX3091" s="69"/>
      <c r="FY3091" s="69"/>
      <c r="FZ3091" s="69"/>
      <c r="GA3091" s="69"/>
      <c r="GB3091" s="69"/>
      <c r="GC3091" s="69"/>
      <c r="GD3091" s="69"/>
      <c r="GE3091" s="69"/>
      <c r="GF3091" s="69"/>
      <c r="GG3091" s="69"/>
      <c r="GH3091" s="69"/>
      <c r="GI3091" s="69"/>
      <c r="GJ3091" s="69"/>
      <c r="GK3091" s="69"/>
      <c r="GL3091" s="69"/>
      <c r="GM3091" s="69"/>
      <c r="GN3091" s="69"/>
      <c r="GO3091" s="69"/>
      <c r="GP3091" s="69"/>
      <c r="GQ3091" s="69"/>
      <c r="GR3091" s="69"/>
      <c r="GS3091" s="69"/>
      <c r="GT3091" s="69"/>
      <c r="GU3091" s="69"/>
      <c r="GV3091" s="69"/>
      <c r="GW3091" s="69"/>
      <c r="GX3091" s="69"/>
      <c r="GY3091" s="69"/>
      <c r="GZ3091" s="69"/>
      <c r="HA3091" s="69"/>
      <c r="HB3091" s="69"/>
      <c r="HC3091" s="69"/>
      <c r="HD3091" s="69"/>
      <c r="HE3091" s="69"/>
      <c r="HF3091" s="69"/>
      <c r="HG3091" s="69"/>
      <c r="HH3091" s="69"/>
      <c r="HI3091" s="69"/>
      <c r="HJ3091" s="69"/>
      <c r="HK3091" s="69"/>
      <c r="HL3091" s="69"/>
      <c r="HM3091" s="69"/>
      <c r="HN3091" s="69"/>
      <c r="HO3091" s="69"/>
      <c r="HP3091" s="69"/>
      <c r="HQ3091" s="69"/>
      <c r="HR3091" s="69"/>
      <c r="HS3091" s="69"/>
      <c r="HT3091" s="69"/>
      <c r="HU3091" s="69"/>
      <c r="HV3091" s="69"/>
      <c r="HW3091" s="69"/>
      <c r="HX3091" s="69"/>
      <c r="HY3091" s="69"/>
      <c r="HZ3091" s="69"/>
      <c r="IA3091" s="69"/>
      <c r="IB3091" s="69"/>
      <c r="IC3091" s="69"/>
      <c r="ID3091" s="69"/>
      <c r="IE3091" s="69"/>
      <c r="IF3091" s="69"/>
      <c r="IG3091" s="69"/>
      <c r="IH3091" s="69"/>
      <c r="II3091" s="69"/>
      <c r="IJ3091" s="69"/>
      <c r="IK3091" s="69"/>
      <c r="IL3091" s="69"/>
      <c r="IM3091" s="69"/>
      <c r="IN3091" s="69"/>
    </row>
    <row r="3092" spans="1:248" s="70" customFormat="1" ht="32.1" customHeight="1" x14ac:dyDescent="0.2">
      <c r="A3092" s="137" t="s">
        <v>2084</v>
      </c>
      <c r="B3092" s="196">
        <v>52768</v>
      </c>
      <c r="C3092" s="96" t="s">
        <v>2085</v>
      </c>
      <c r="D3092" s="318">
        <v>115000</v>
      </c>
      <c r="E3092" s="69"/>
      <c r="F3092" s="69"/>
      <c r="G3092" s="69"/>
      <c r="H3092" s="69"/>
      <c r="I3092" s="69"/>
      <c r="J3092" s="69"/>
      <c r="N3092" s="69"/>
      <c r="O3092" s="69"/>
      <c r="P3092" s="69"/>
      <c r="Q3092" s="69"/>
      <c r="R3092" s="69"/>
      <c r="S3092" s="69"/>
      <c r="T3092" s="69"/>
      <c r="U3092" s="69"/>
      <c r="V3092" s="69"/>
      <c r="W3092" s="69"/>
      <c r="X3092" s="69"/>
      <c r="Y3092" s="69"/>
      <c r="Z3092" s="69"/>
      <c r="AA3092" s="69"/>
      <c r="AB3092" s="69"/>
      <c r="AC3092" s="69"/>
      <c r="AD3092" s="69"/>
      <c r="AE3092" s="69"/>
      <c r="AF3092" s="69"/>
      <c r="AG3092" s="69"/>
      <c r="AH3092" s="69"/>
      <c r="AI3092" s="69"/>
      <c r="AJ3092" s="69"/>
      <c r="AK3092" s="69"/>
      <c r="AL3092" s="69"/>
      <c r="AM3092" s="69"/>
      <c r="AN3092" s="69"/>
      <c r="AO3092" s="69"/>
      <c r="AP3092" s="69"/>
      <c r="AQ3092" s="69"/>
      <c r="AR3092" s="69"/>
      <c r="AS3092" s="69"/>
      <c r="AT3092" s="69"/>
      <c r="AU3092" s="69"/>
      <c r="AV3092" s="69"/>
      <c r="AW3092" s="69"/>
      <c r="AX3092" s="69"/>
      <c r="AY3092" s="69"/>
      <c r="AZ3092" s="69"/>
      <c r="BA3092" s="69"/>
      <c r="BB3092" s="69"/>
      <c r="BC3092" s="69"/>
      <c r="BD3092" s="69"/>
      <c r="BE3092" s="69"/>
      <c r="BF3092" s="69"/>
      <c r="BG3092" s="69"/>
      <c r="BH3092" s="69"/>
      <c r="BI3092" s="69"/>
      <c r="BJ3092" s="69"/>
      <c r="BK3092" s="69"/>
      <c r="BL3092" s="69"/>
      <c r="BM3092" s="69"/>
      <c r="BN3092" s="69"/>
      <c r="BO3092" s="69"/>
      <c r="BP3092" s="69"/>
      <c r="BQ3092" s="69"/>
      <c r="BR3092" s="69"/>
      <c r="BS3092" s="69"/>
      <c r="BT3092" s="69"/>
      <c r="BU3092" s="69"/>
      <c r="BV3092" s="69"/>
      <c r="BW3092" s="69"/>
      <c r="BX3092" s="69"/>
      <c r="BY3092" s="69"/>
      <c r="BZ3092" s="69"/>
      <c r="CA3092" s="69"/>
      <c r="CB3092" s="69"/>
      <c r="CC3092" s="69"/>
      <c r="CD3092" s="69"/>
      <c r="CE3092" s="69"/>
      <c r="CF3092" s="69"/>
      <c r="CG3092" s="69"/>
      <c r="CH3092" s="69"/>
      <c r="CI3092" s="69"/>
      <c r="CJ3092" s="69"/>
      <c r="CK3092" s="69"/>
      <c r="CL3092" s="69"/>
      <c r="CM3092" s="69"/>
      <c r="CN3092" s="69"/>
      <c r="CO3092" s="69"/>
      <c r="CP3092" s="69"/>
      <c r="CQ3092" s="69"/>
      <c r="CR3092" s="69"/>
      <c r="CS3092" s="69"/>
      <c r="CT3092" s="69"/>
      <c r="CU3092" s="69"/>
      <c r="CV3092" s="69"/>
      <c r="CW3092" s="69"/>
      <c r="CX3092" s="69"/>
      <c r="CY3092" s="69"/>
      <c r="CZ3092" s="69"/>
      <c r="DA3092" s="69"/>
      <c r="DB3092" s="69"/>
      <c r="DC3092" s="69"/>
      <c r="DD3092" s="69"/>
      <c r="DE3092" s="69"/>
      <c r="DF3092" s="69"/>
      <c r="DG3092" s="69"/>
      <c r="DH3092" s="69"/>
      <c r="DI3092" s="69"/>
      <c r="DJ3092" s="69"/>
      <c r="DK3092" s="69"/>
      <c r="DL3092" s="69"/>
      <c r="DM3092" s="69"/>
      <c r="DN3092" s="69"/>
      <c r="DO3092" s="69"/>
      <c r="DP3092" s="69"/>
      <c r="DQ3092" s="69"/>
      <c r="DR3092" s="69"/>
      <c r="DS3092" s="69"/>
      <c r="DT3092" s="69"/>
      <c r="DU3092" s="69"/>
      <c r="DV3092" s="69"/>
      <c r="DW3092" s="69"/>
      <c r="DX3092" s="69"/>
      <c r="DY3092" s="69"/>
      <c r="DZ3092" s="69"/>
      <c r="EA3092" s="69"/>
      <c r="EB3092" s="69"/>
      <c r="EC3092" s="69"/>
      <c r="ED3092" s="69"/>
      <c r="EE3092" s="69"/>
      <c r="EF3092" s="69"/>
      <c r="EG3092" s="69"/>
      <c r="EH3092" s="69"/>
      <c r="EI3092" s="69"/>
      <c r="EJ3092" s="69"/>
      <c r="EK3092" s="69"/>
      <c r="EL3092" s="69"/>
      <c r="EM3092" s="69"/>
      <c r="EN3092" s="69"/>
      <c r="EO3092" s="69"/>
      <c r="EP3092" s="69"/>
      <c r="EQ3092" s="69"/>
      <c r="ER3092" s="69"/>
      <c r="ES3092" s="69"/>
      <c r="ET3092" s="69"/>
      <c r="EU3092" s="69"/>
      <c r="EV3092" s="69"/>
      <c r="EW3092" s="69"/>
      <c r="EX3092" s="69"/>
      <c r="EY3092" s="69"/>
      <c r="EZ3092" s="69"/>
      <c r="FA3092" s="69"/>
      <c r="FB3092" s="69"/>
      <c r="FC3092" s="69"/>
      <c r="FD3092" s="69"/>
      <c r="FE3092" s="69"/>
      <c r="FF3092" s="69"/>
      <c r="FG3092" s="69"/>
      <c r="FH3092" s="69"/>
      <c r="FI3092" s="69"/>
      <c r="FJ3092" s="69"/>
      <c r="FK3092" s="69"/>
      <c r="FL3092" s="69"/>
      <c r="FM3092" s="69"/>
      <c r="FN3092" s="69"/>
      <c r="FO3092" s="69"/>
      <c r="FP3092" s="69"/>
      <c r="FQ3092" s="69"/>
      <c r="FR3092" s="69"/>
      <c r="FS3092" s="69"/>
      <c r="FT3092" s="69"/>
      <c r="FU3092" s="69"/>
      <c r="FV3092" s="69"/>
      <c r="FW3092" s="69"/>
      <c r="FX3092" s="69"/>
      <c r="FY3092" s="69"/>
      <c r="FZ3092" s="69"/>
      <c r="GA3092" s="69"/>
      <c r="GB3092" s="69"/>
      <c r="GC3092" s="69"/>
      <c r="GD3092" s="69"/>
      <c r="GE3092" s="69"/>
      <c r="GF3092" s="69"/>
      <c r="GG3092" s="69"/>
      <c r="GH3092" s="69"/>
      <c r="GI3092" s="69"/>
      <c r="GJ3092" s="69"/>
      <c r="GK3092" s="69"/>
      <c r="GL3092" s="69"/>
      <c r="GM3092" s="69"/>
      <c r="GN3092" s="69"/>
      <c r="GO3092" s="69"/>
      <c r="GP3092" s="69"/>
      <c r="GQ3092" s="69"/>
      <c r="GR3092" s="69"/>
      <c r="GS3092" s="69"/>
      <c r="GT3092" s="69"/>
      <c r="GU3092" s="69"/>
      <c r="GV3092" s="69"/>
      <c r="GW3092" s="69"/>
      <c r="GX3092" s="69"/>
      <c r="GY3092" s="69"/>
      <c r="GZ3092" s="69"/>
      <c r="HA3092" s="69"/>
      <c r="HB3092" s="69"/>
      <c r="HC3092" s="69"/>
      <c r="HD3092" s="69"/>
      <c r="HE3092" s="69"/>
      <c r="HF3092" s="69"/>
      <c r="HG3092" s="69"/>
      <c r="HH3092" s="69"/>
      <c r="HI3092" s="69"/>
      <c r="HJ3092" s="69"/>
      <c r="HK3092" s="69"/>
      <c r="HL3092" s="69"/>
      <c r="HM3092" s="69"/>
      <c r="HN3092" s="69"/>
      <c r="HO3092" s="69"/>
      <c r="HP3092" s="69"/>
      <c r="HQ3092" s="69"/>
      <c r="HR3092" s="69"/>
      <c r="HS3092" s="69"/>
      <c r="HT3092" s="69"/>
      <c r="HU3092" s="69"/>
      <c r="HV3092" s="69"/>
      <c r="HW3092" s="69"/>
      <c r="HX3092" s="69"/>
      <c r="HY3092" s="69"/>
      <c r="HZ3092" s="69"/>
      <c r="IA3092" s="69"/>
      <c r="IB3092" s="69"/>
      <c r="IC3092" s="69"/>
      <c r="ID3092" s="69"/>
      <c r="IE3092" s="69"/>
      <c r="IF3092" s="69"/>
      <c r="IG3092" s="69"/>
      <c r="IH3092" s="69"/>
      <c r="II3092" s="69"/>
      <c r="IJ3092" s="69"/>
      <c r="IK3092" s="69"/>
      <c r="IL3092" s="69"/>
      <c r="IM3092" s="69"/>
      <c r="IN3092" s="69"/>
    </row>
    <row r="3093" spans="1:248" s="70" customFormat="1" ht="32.1" customHeight="1" x14ac:dyDescent="0.2">
      <c r="A3093" s="137" t="s">
        <v>2086</v>
      </c>
      <c r="B3093" s="196">
        <v>52769</v>
      </c>
      <c r="C3093" s="96" t="s">
        <v>3934</v>
      </c>
      <c r="D3093" s="318">
        <v>45000</v>
      </c>
      <c r="E3093" s="69"/>
      <c r="F3093" s="69"/>
      <c r="G3093" s="69"/>
      <c r="H3093" s="69"/>
      <c r="I3093" s="69"/>
      <c r="J3093" s="69"/>
      <c r="N3093" s="69"/>
      <c r="O3093" s="69"/>
      <c r="P3093" s="69"/>
      <c r="Q3093" s="69"/>
      <c r="R3093" s="69"/>
      <c r="S3093" s="69"/>
      <c r="T3093" s="69"/>
      <c r="U3093" s="69"/>
      <c r="V3093" s="69"/>
      <c r="W3093" s="69"/>
      <c r="X3093" s="69"/>
      <c r="Y3093" s="69"/>
      <c r="Z3093" s="69"/>
      <c r="AA3093" s="69"/>
      <c r="AB3093" s="69"/>
      <c r="AC3093" s="69"/>
      <c r="AD3093" s="69"/>
      <c r="AE3093" s="69"/>
      <c r="AF3093" s="69"/>
      <c r="AG3093" s="69"/>
      <c r="AH3093" s="69"/>
      <c r="AI3093" s="69"/>
      <c r="AJ3093" s="69"/>
      <c r="AK3093" s="69"/>
      <c r="AL3093" s="69"/>
      <c r="AM3093" s="69"/>
      <c r="AN3093" s="69"/>
      <c r="AO3093" s="69"/>
      <c r="AP3093" s="69"/>
      <c r="AQ3093" s="69"/>
      <c r="AR3093" s="69"/>
      <c r="AS3093" s="69"/>
      <c r="AT3093" s="69"/>
      <c r="AU3093" s="69"/>
      <c r="AV3093" s="69"/>
      <c r="AW3093" s="69"/>
      <c r="AX3093" s="69"/>
      <c r="AY3093" s="69"/>
      <c r="AZ3093" s="69"/>
      <c r="BA3093" s="69"/>
      <c r="BB3093" s="69"/>
      <c r="BC3093" s="69"/>
      <c r="BD3093" s="69"/>
      <c r="BE3093" s="69"/>
      <c r="BF3093" s="69"/>
      <c r="BG3093" s="69"/>
      <c r="BH3093" s="69"/>
      <c r="BI3093" s="69"/>
      <c r="BJ3093" s="69"/>
      <c r="BK3093" s="69"/>
      <c r="BL3093" s="69"/>
      <c r="BM3093" s="69"/>
      <c r="BN3093" s="69"/>
      <c r="BO3093" s="69"/>
      <c r="BP3093" s="69"/>
      <c r="BQ3093" s="69"/>
      <c r="BR3093" s="69"/>
      <c r="BS3093" s="69"/>
      <c r="BT3093" s="69"/>
      <c r="BU3093" s="69"/>
      <c r="BV3093" s="69"/>
      <c r="BW3093" s="69"/>
      <c r="BX3093" s="69"/>
      <c r="BY3093" s="69"/>
      <c r="BZ3093" s="69"/>
      <c r="CA3093" s="69"/>
      <c r="CB3093" s="69"/>
      <c r="CC3093" s="69"/>
      <c r="CD3093" s="69"/>
      <c r="CE3093" s="69"/>
      <c r="CF3093" s="69"/>
      <c r="CG3093" s="69"/>
      <c r="CH3093" s="69"/>
      <c r="CI3093" s="69"/>
      <c r="CJ3093" s="69"/>
      <c r="CK3093" s="69"/>
      <c r="CL3093" s="69"/>
      <c r="CM3093" s="69"/>
      <c r="CN3093" s="69"/>
      <c r="CO3093" s="69"/>
      <c r="CP3093" s="69"/>
      <c r="CQ3093" s="69"/>
      <c r="CR3093" s="69"/>
      <c r="CS3093" s="69"/>
      <c r="CT3093" s="69"/>
      <c r="CU3093" s="69"/>
      <c r="CV3093" s="69"/>
      <c r="CW3093" s="69"/>
      <c r="CX3093" s="69"/>
      <c r="CY3093" s="69"/>
      <c r="CZ3093" s="69"/>
      <c r="DA3093" s="69"/>
      <c r="DB3093" s="69"/>
      <c r="DC3093" s="69"/>
      <c r="DD3093" s="69"/>
      <c r="DE3093" s="69"/>
      <c r="DF3093" s="69"/>
      <c r="DG3093" s="69"/>
      <c r="DH3093" s="69"/>
      <c r="DI3093" s="69"/>
      <c r="DJ3093" s="69"/>
      <c r="DK3093" s="69"/>
      <c r="DL3093" s="69"/>
      <c r="DM3093" s="69"/>
      <c r="DN3093" s="69"/>
      <c r="DO3093" s="69"/>
      <c r="DP3093" s="69"/>
      <c r="DQ3093" s="69"/>
      <c r="DR3093" s="69"/>
      <c r="DS3093" s="69"/>
      <c r="DT3093" s="69"/>
      <c r="DU3093" s="69"/>
      <c r="DV3093" s="69"/>
      <c r="DW3093" s="69"/>
      <c r="DX3093" s="69"/>
      <c r="DY3093" s="69"/>
      <c r="DZ3093" s="69"/>
      <c r="EA3093" s="69"/>
      <c r="EB3093" s="69"/>
      <c r="EC3093" s="69"/>
      <c r="ED3093" s="69"/>
      <c r="EE3093" s="69"/>
      <c r="EF3093" s="69"/>
      <c r="EG3093" s="69"/>
      <c r="EH3093" s="69"/>
      <c r="EI3093" s="69"/>
      <c r="EJ3093" s="69"/>
      <c r="EK3093" s="69"/>
      <c r="EL3093" s="69"/>
      <c r="EM3093" s="69"/>
      <c r="EN3093" s="69"/>
      <c r="EO3093" s="69"/>
      <c r="EP3093" s="69"/>
      <c r="EQ3093" s="69"/>
      <c r="ER3093" s="69"/>
      <c r="ES3093" s="69"/>
      <c r="ET3093" s="69"/>
      <c r="EU3093" s="69"/>
      <c r="EV3093" s="69"/>
      <c r="EW3093" s="69"/>
      <c r="EX3093" s="69"/>
      <c r="EY3093" s="69"/>
      <c r="EZ3093" s="69"/>
      <c r="FA3093" s="69"/>
      <c r="FB3093" s="69"/>
      <c r="FC3093" s="69"/>
      <c r="FD3093" s="69"/>
      <c r="FE3093" s="69"/>
      <c r="FF3093" s="69"/>
      <c r="FG3093" s="69"/>
      <c r="FH3093" s="69"/>
      <c r="FI3093" s="69"/>
      <c r="FJ3093" s="69"/>
      <c r="FK3093" s="69"/>
      <c r="FL3093" s="69"/>
      <c r="FM3093" s="69"/>
      <c r="FN3093" s="69"/>
      <c r="FO3093" s="69"/>
      <c r="FP3093" s="69"/>
      <c r="FQ3093" s="69"/>
      <c r="FR3093" s="69"/>
      <c r="FS3093" s="69"/>
      <c r="FT3093" s="69"/>
      <c r="FU3093" s="69"/>
      <c r="FV3093" s="69"/>
      <c r="FW3093" s="69"/>
      <c r="FX3093" s="69"/>
      <c r="FY3093" s="69"/>
      <c r="FZ3093" s="69"/>
      <c r="GA3093" s="69"/>
      <c r="GB3093" s="69"/>
      <c r="GC3093" s="69"/>
      <c r="GD3093" s="69"/>
      <c r="GE3093" s="69"/>
      <c r="GF3093" s="69"/>
      <c r="GG3093" s="69"/>
      <c r="GH3093" s="69"/>
      <c r="GI3093" s="69"/>
      <c r="GJ3093" s="69"/>
      <c r="GK3093" s="69"/>
      <c r="GL3093" s="69"/>
      <c r="GM3093" s="69"/>
      <c r="GN3093" s="69"/>
      <c r="GO3093" s="69"/>
      <c r="GP3093" s="69"/>
      <c r="GQ3093" s="69"/>
      <c r="GR3093" s="69"/>
      <c r="GS3093" s="69"/>
      <c r="GT3093" s="69"/>
      <c r="GU3093" s="69"/>
      <c r="GV3093" s="69"/>
      <c r="GW3093" s="69"/>
      <c r="GX3093" s="69"/>
      <c r="GY3093" s="69"/>
      <c r="GZ3093" s="69"/>
      <c r="HA3093" s="69"/>
      <c r="HB3093" s="69"/>
      <c r="HC3093" s="69"/>
      <c r="HD3093" s="69"/>
      <c r="HE3093" s="69"/>
      <c r="HF3093" s="69"/>
      <c r="HG3093" s="69"/>
      <c r="HH3093" s="69"/>
      <c r="HI3093" s="69"/>
      <c r="HJ3093" s="69"/>
      <c r="HK3093" s="69"/>
      <c r="HL3093" s="69"/>
      <c r="HM3093" s="69"/>
      <c r="HN3093" s="69"/>
      <c r="HO3093" s="69"/>
      <c r="HP3093" s="69"/>
      <c r="HQ3093" s="69"/>
      <c r="HR3093" s="69"/>
      <c r="HS3093" s="69"/>
      <c r="HT3093" s="69"/>
      <c r="HU3093" s="69"/>
      <c r="HV3093" s="69"/>
      <c r="HW3093" s="69"/>
      <c r="HX3093" s="69"/>
      <c r="HY3093" s="69"/>
      <c r="HZ3093" s="69"/>
      <c r="IA3093" s="69"/>
      <c r="IB3093" s="69"/>
      <c r="IC3093" s="69"/>
      <c r="ID3093" s="69"/>
      <c r="IE3093" s="69"/>
      <c r="IF3093" s="69"/>
      <c r="IG3093" s="69"/>
      <c r="IH3093" s="69"/>
      <c r="II3093" s="69"/>
      <c r="IJ3093" s="69"/>
      <c r="IK3093" s="69"/>
      <c r="IL3093" s="69"/>
      <c r="IM3093" s="69"/>
      <c r="IN3093" s="69"/>
    </row>
    <row r="3094" spans="1:248" s="70" customFormat="1" ht="15" customHeight="1" x14ac:dyDescent="0.2">
      <c r="A3094" s="137" t="s">
        <v>2086</v>
      </c>
      <c r="B3094" s="196">
        <v>52772</v>
      </c>
      <c r="C3094" s="96" t="s">
        <v>2087</v>
      </c>
      <c r="D3094" s="318">
        <v>72000</v>
      </c>
      <c r="E3094" s="69"/>
      <c r="F3094" s="69"/>
      <c r="G3094" s="69"/>
      <c r="H3094" s="69"/>
      <c r="I3094" s="69"/>
      <c r="J3094" s="69"/>
      <c r="N3094" s="69"/>
      <c r="O3094" s="69"/>
      <c r="P3094" s="69"/>
      <c r="Q3094" s="69"/>
      <c r="R3094" s="69"/>
      <c r="S3094" s="69"/>
      <c r="T3094" s="69"/>
      <c r="U3094" s="69"/>
      <c r="V3094" s="69"/>
      <c r="W3094" s="69"/>
      <c r="X3094" s="69"/>
      <c r="Y3094" s="69"/>
      <c r="Z3094" s="69"/>
      <c r="AA3094" s="69"/>
      <c r="AB3094" s="69"/>
      <c r="AC3094" s="69"/>
      <c r="AD3094" s="69"/>
      <c r="AE3094" s="69"/>
      <c r="AF3094" s="69"/>
      <c r="AG3094" s="69"/>
      <c r="AH3094" s="69"/>
      <c r="AI3094" s="69"/>
      <c r="AJ3094" s="69"/>
      <c r="AK3094" s="69"/>
      <c r="AL3094" s="69"/>
      <c r="AM3094" s="69"/>
      <c r="AN3094" s="69"/>
      <c r="AO3094" s="69"/>
      <c r="AP3094" s="69"/>
      <c r="AQ3094" s="69"/>
      <c r="AR3094" s="69"/>
      <c r="AS3094" s="69"/>
      <c r="AT3094" s="69"/>
      <c r="AU3094" s="69"/>
      <c r="AV3094" s="69"/>
      <c r="AW3094" s="69"/>
      <c r="AX3094" s="69"/>
      <c r="AY3094" s="69"/>
      <c r="AZ3094" s="69"/>
      <c r="BA3094" s="69"/>
      <c r="BB3094" s="69"/>
      <c r="BC3094" s="69"/>
      <c r="BD3094" s="69"/>
      <c r="BE3094" s="69"/>
      <c r="BF3094" s="69"/>
      <c r="BG3094" s="69"/>
      <c r="BH3094" s="69"/>
      <c r="BI3094" s="69"/>
      <c r="BJ3094" s="69"/>
      <c r="BK3094" s="69"/>
      <c r="BL3094" s="69"/>
      <c r="BM3094" s="69"/>
      <c r="BN3094" s="69"/>
      <c r="BO3094" s="69"/>
      <c r="BP3094" s="69"/>
      <c r="BQ3094" s="69"/>
      <c r="BR3094" s="69"/>
      <c r="BS3094" s="69"/>
      <c r="BT3094" s="69"/>
      <c r="BU3094" s="69"/>
      <c r="BV3094" s="69"/>
      <c r="BW3094" s="69"/>
      <c r="BX3094" s="69"/>
      <c r="BY3094" s="69"/>
      <c r="BZ3094" s="69"/>
      <c r="CA3094" s="69"/>
      <c r="CB3094" s="69"/>
      <c r="CC3094" s="69"/>
      <c r="CD3094" s="69"/>
      <c r="CE3094" s="69"/>
      <c r="CF3094" s="69"/>
      <c r="CG3094" s="69"/>
      <c r="CH3094" s="69"/>
      <c r="CI3094" s="69"/>
      <c r="CJ3094" s="69"/>
      <c r="CK3094" s="69"/>
      <c r="CL3094" s="69"/>
      <c r="CM3094" s="69"/>
      <c r="CN3094" s="69"/>
      <c r="CO3094" s="69"/>
      <c r="CP3094" s="69"/>
      <c r="CQ3094" s="69"/>
      <c r="CR3094" s="69"/>
      <c r="CS3094" s="69"/>
      <c r="CT3094" s="69"/>
      <c r="CU3094" s="69"/>
      <c r="CV3094" s="69"/>
      <c r="CW3094" s="69"/>
      <c r="CX3094" s="69"/>
      <c r="CY3094" s="69"/>
      <c r="CZ3094" s="69"/>
      <c r="DA3094" s="69"/>
      <c r="DB3094" s="69"/>
      <c r="DC3094" s="69"/>
      <c r="DD3094" s="69"/>
      <c r="DE3094" s="69"/>
      <c r="DF3094" s="69"/>
      <c r="DG3094" s="69"/>
      <c r="DH3094" s="69"/>
      <c r="DI3094" s="69"/>
      <c r="DJ3094" s="69"/>
      <c r="DK3094" s="69"/>
      <c r="DL3094" s="69"/>
      <c r="DM3094" s="69"/>
      <c r="DN3094" s="69"/>
      <c r="DO3094" s="69"/>
      <c r="DP3094" s="69"/>
      <c r="DQ3094" s="69"/>
      <c r="DR3094" s="69"/>
      <c r="DS3094" s="69"/>
      <c r="DT3094" s="69"/>
      <c r="DU3094" s="69"/>
      <c r="DV3094" s="69"/>
      <c r="DW3094" s="69"/>
      <c r="DX3094" s="69"/>
      <c r="DY3094" s="69"/>
      <c r="DZ3094" s="69"/>
      <c r="EA3094" s="69"/>
      <c r="EB3094" s="69"/>
      <c r="EC3094" s="69"/>
      <c r="ED3094" s="69"/>
      <c r="EE3094" s="69"/>
      <c r="EF3094" s="69"/>
      <c r="EG3094" s="69"/>
      <c r="EH3094" s="69"/>
      <c r="EI3094" s="69"/>
      <c r="EJ3094" s="69"/>
      <c r="EK3094" s="69"/>
      <c r="EL3094" s="69"/>
      <c r="EM3094" s="69"/>
      <c r="EN3094" s="69"/>
      <c r="EO3094" s="69"/>
      <c r="EP3094" s="69"/>
      <c r="EQ3094" s="69"/>
      <c r="ER3094" s="69"/>
      <c r="ES3094" s="69"/>
      <c r="ET3094" s="69"/>
      <c r="EU3094" s="69"/>
      <c r="EV3094" s="69"/>
      <c r="EW3094" s="69"/>
      <c r="EX3094" s="69"/>
      <c r="EY3094" s="69"/>
      <c r="EZ3094" s="69"/>
      <c r="FA3094" s="69"/>
      <c r="FB3094" s="69"/>
      <c r="FC3094" s="69"/>
      <c r="FD3094" s="69"/>
      <c r="FE3094" s="69"/>
      <c r="FF3094" s="69"/>
      <c r="FG3094" s="69"/>
      <c r="FH3094" s="69"/>
      <c r="FI3094" s="69"/>
      <c r="FJ3094" s="69"/>
      <c r="FK3094" s="69"/>
      <c r="FL3094" s="69"/>
      <c r="FM3094" s="69"/>
      <c r="FN3094" s="69"/>
      <c r="FO3094" s="69"/>
      <c r="FP3094" s="69"/>
      <c r="FQ3094" s="69"/>
      <c r="FR3094" s="69"/>
      <c r="FS3094" s="69"/>
      <c r="FT3094" s="69"/>
      <c r="FU3094" s="69"/>
      <c r="FV3094" s="69"/>
      <c r="FW3094" s="69"/>
      <c r="FX3094" s="69"/>
      <c r="FY3094" s="69"/>
      <c r="FZ3094" s="69"/>
      <c r="GA3094" s="69"/>
      <c r="GB3094" s="69"/>
      <c r="GC3094" s="69"/>
      <c r="GD3094" s="69"/>
      <c r="GE3094" s="69"/>
      <c r="GF3094" s="69"/>
      <c r="GG3094" s="69"/>
      <c r="GH3094" s="69"/>
      <c r="GI3094" s="69"/>
      <c r="GJ3094" s="69"/>
      <c r="GK3094" s="69"/>
      <c r="GL3094" s="69"/>
      <c r="GM3094" s="69"/>
      <c r="GN3094" s="69"/>
      <c r="GO3094" s="69"/>
      <c r="GP3094" s="69"/>
      <c r="GQ3094" s="69"/>
      <c r="GR3094" s="69"/>
      <c r="GS3094" s="69"/>
      <c r="GT3094" s="69"/>
      <c r="GU3094" s="69"/>
      <c r="GV3094" s="69"/>
      <c r="GW3094" s="69"/>
      <c r="GX3094" s="69"/>
      <c r="GY3094" s="69"/>
      <c r="GZ3094" s="69"/>
      <c r="HA3094" s="69"/>
      <c r="HB3094" s="69"/>
      <c r="HC3094" s="69"/>
      <c r="HD3094" s="69"/>
      <c r="HE3094" s="69"/>
      <c r="HF3094" s="69"/>
      <c r="HG3094" s="69"/>
      <c r="HH3094" s="69"/>
      <c r="HI3094" s="69"/>
      <c r="HJ3094" s="69"/>
      <c r="HK3094" s="69"/>
      <c r="HL3094" s="69"/>
      <c r="HM3094" s="69"/>
      <c r="HN3094" s="69"/>
      <c r="HO3094" s="69"/>
      <c r="HP3094" s="69"/>
      <c r="HQ3094" s="69"/>
      <c r="HR3094" s="69"/>
      <c r="HS3094" s="69"/>
      <c r="HT3094" s="69"/>
      <c r="HU3094" s="69"/>
      <c r="HV3094" s="69"/>
      <c r="HW3094" s="69"/>
      <c r="HX3094" s="69"/>
      <c r="HY3094" s="69"/>
      <c r="HZ3094" s="69"/>
      <c r="IA3094" s="69"/>
      <c r="IB3094" s="69"/>
      <c r="IC3094" s="69"/>
      <c r="ID3094" s="69"/>
      <c r="IE3094" s="69"/>
      <c r="IF3094" s="69"/>
      <c r="IG3094" s="69"/>
      <c r="IH3094" s="69"/>
      <c r="II3094" s="69"/>
      <c r="IJ3094" s="69"/>
      <c r="IK3094" s="69"/>
      <c r="IL3094" s="69"/>
      <c r="IM3094" s="69"/>
      <c r="IN3094" s="69"/>
    </row>
    <row r="3095" spans="1:248" s="70" customFormat="1" ht="32.1" customHeight="1" x14ac:dyDescent="0.2">
      <c r="A3095" s="137" t="s">
        <v>2088</v>
      </c>
      <c r="B3095" s="196">
        <v>52773</v>
      </c>
      <c r="C3095" s="96" t="s">
        <v>2089</v>
      </c>
      <c r="D3095" s="318">
        <v>30000</v>
      </c>
      <c r="E3095" s="69"/>
      <c r="F3095" s="69"/>
      <c r="G3095" s="69"/>
      <c r="H3095" s="69"/>
      <c r="I3095" s="69"/>
      <c r="J3095" s="69"/>
      <c r="N3095" s="69"/>
      <c r="O3095" s="69"/>
      <c r="P3095" s="69"/>
      <c r="Q3095" s="69"/>
      <c r="R3095" s="69"/>
      <c r="S3095" s="69"/>
      <c r="T3095" s="69"/>
      <c r="U3095" s="69"/>
      <c r="V3095" s="69"/>
      <c r="W3095" s="69"/>
      <c r="X3095" s="69"/>
      <c r="Y3095" s="69"/>
      <c r="Z3095" s="69"/>
      <c r="AA3095" s="69"/>
      <c r="AB3095" s="69"/>
      <c r="AC3095" s="69"/>
      <c r="AD3095" s="69"/>
      <c r="AE3095" s="69"/>
      <c r="AF3095" s="69"/>
      <c r="AG3095" s="69"/>
      <c r="AH3095" s="69"/>
      <c r="AI3095" s="69"/>
      <c r="AJ3095" s="69"/>
      <c r="AK3095" s="69"/>
      <c r="AL3095" s="69"/>
      <c r="AM3095" s="69"/>
      <c r="AN3095" s="69"/>
      <c r="AO3095" s="69"/>
      <c r="AP3095" s="69"/>
      <c r="AQ3095" s="69"/>
      <c r="AR3095" s="69"/>
      <c r="AS3095" s="69"/>
      <c r="AT3095" s="69"/>
      <c r="AU3095" s="69"/>
      <c r="AV3095" s="69"/>
      <c r="AW3095" s="69"/>
      <c r="AX3095" s="69"/>
      <c r="AY3095" s="69"/>
      <c r="AZ3095" s="69"/>
      <c r="BA3095" s="69"/>
      <c r="BB3095" s="69"/>
      <c r="BC3095" s="69"/>
      <c r="BD3095" s="69"/>
      <c r="BE3095" s="69"/>
      <c r="BF3095" s="69"/>
      <c r="BG3095" s="69"/>
      <c r="BH3095" s="69"/>
      <c r="BI3095" s="69"/>
      <c r="BJ3095" s="69"/>
      <c r="BK3095" s="69"/>
      <c r="BL3095" s="69"/>
      <c r="BM3095" s="69"/>
      <c r="BN3095" s="69"/>
      <c r="BO3095" s="69"/>
      <c r="BP3095" s="69"/>
      <c r="BQ3095" s="69"/>
      <c r="BR3095" s="69"/>
      <c r="BS3095" s="69"/>
      <c r="BT3095" s="69"/>
      <c r="BU3095" s="69"/>
      <c r="BV3095" s="69"/>
      <c r="BW3095" s="69"/>
      <c r="BX3095" s="69"/>
      <c r="BY3095" s="69"/>
      <c r="BZ3095" s="69"/>
      <c r="CA3095" s="69"/>
      <c r="CB3095" s="69"/>
      <c r="CC3095" s="69"/>
      <c r="CD3095" s="69"/>
      <c r="CE3095" s="69"/>
      <c r="CF3095" s="69"/>
      <c r="CG3095" s="69"/>
      <c r="CH3095" s="69"/>
      <c r="CI3095" s="69"/>
      <c r="CJ3095" s="69"/>
      <c r="CK3095" s="69"/>
      <c r="CL3095" s="69"/>
      <c r="CM3095" s="69"/>
      <c r="CN3095" s="69"/>
      <c r="CO3095" s="69"/>
      <c r="CP3095" s="69"/>
      <c r="CQ3095" s="69"/>
      <c r="CR3095" s="69"/>
      <c r="CS3095" s="69"/>
      <c r="CT3095" s="69"/>
      <c r="CU3095" s="69"/>
      <c r="CV3095" s="69"/>
      <c r="CW3095" s="69"/>
      <c r="CX3095" s="69"/>
      <c r="CY3095" s="69"/>
      <c r="CZ3095" s="69"/>
      <c r="DA3095" s="69"/>
      <c r="DB3095" s="69"/>
      <c r="DC3095" s="69"/>
      <c r="DD3095" s="69"/>
      <c r="DE3095" s="69"/>
      <c r="DF3095" s="69"/>
      <c r="DG3095" s="69"/>
      <c r="DH3095" s="69"/>
      <c r="DI3095" s="69"/>
      <c r="DJ3095" s="69"/>
      <c r="DK3095" s="69"/>
      <c r="DL3095" s="69"/>
      <c r="DM3095" s="69"/>
      <c r="DN3095" s="69"/>
      <c r="DO3095" s="69"/>
      <c r="DP3095" s="69"/>
      <c r="DQ3095" s="69"/>
      <c r="DR3095" s="69"/>
      <c r="DS3095" s="69"/>
      <c r="DT3095" s="69"/>
      <c r="DU3095" s="69"/>
      <c r="DV3095" s="69"/>
      <c r="DW3095" s="69"/>
      <c r="DX3095" s="69"/>
      <c r="DY3095" s="69"/>
      <c r="DZ3095" s="69"/>
      <c r="EA3095" s="69"/>
      <c r="EB3095" s="69"/>
      <c r="EC3095" s="69"/>
      <c r="ED3095" s="69"/>
      <c r="EE3095" s="69"/>
      <c r="EF3095" s="69"/>
      <c r="EG3095" s="69"/>
      <c r="EH3095" s="69"/>
      <c r="EI3095" s="69"/>
      <c r="EJ3095" s="69"/>
      <c r="EK3095" s="69"/>
      <c r="EL3095" s="69"/>
      <c r="EM3095" s="69"/>
      <c r="EN3095" s="69"/>
      <c r="EO3095" s="69"/>
      <c r="EP3095" s="69"/>
      <c r="EQ3095" s="69"/>
      <c r="ER3095" s="69"/>
      <c r="ES3095" s="69"/>
      <c r="ET3095" s="69"/>
      <c r="EU3095" s="69"/>
      <c r="EV3095" s="69"/>
      <c r="EW3095" s="69"/>
      <c r="EX3095" s="69"/>
      <c r="EY3095" s="69"/>
      <c r="EZ3095" s="69"/>
      <c r="FA3095" s="69"/>
      <c r="FB3095" s="69"/>
      <c r="FC3095" s="69"/>
      <c r="FD3095" s="69"/>
      <c r="FE3095" s="69"/>
      <c r="FF3095" s="69"/>
      <c r="FG3095" s="69"/>
      <c r="FH3095" s="69"/>
      <c r="FI3095" s="69"/>
      <c r="FJ3095" s="69"/>
      <c r="FK3095" s="69"/>
      <c r="FL3095" s="69"/>
      <c r="FM3095" s="69"/>
      <c r="FN3095" s="69"/>
      <c r="FO3095" s="69"/>
      <c r="FP3095" s="69"/>
      <c r="FQ3095" s="69"/>
      <c r="FR3095" s="69"/>
      <c r="FS3095" s="69"/>
      <c r="FT3095" s="69"/>
      <c r="FU3095" s="69"/>
      <c r="FV3095" s="69"/>
      <c r="FW3095" s="69"/>
      <c r="FX3095" s="69"/>
      <c r="FY3095" s="69"/>
      <c r="FZ3095" s="69"/>
      <c r="GA3095" s="69"/>
      <c r="GB3095" s="69"/>
      <c r="GC3095" s="69"/>
      <c r="GD3095" s="69"/>
      <c r="GE3095" s="69"/>
      <c r="GF3095" s="69"/>
      <c r="GG3095" s="69"/>
      <c r="GH3095" s="69"/>
      <c r="GI3095" s="69"/>
      <c r="GJ3095" s="69"/>
      <c r="GK3095" s="69"/>
      <c r="GL3095" s="69"/>
      <c r="GM3095" s="69"/>
      <c r="GN3095" s="69"/>
      <c r="GO3095" s="69"/>
      <c r="GP3095" s="69"/>
      <c r="GQ3095" s="69"/>
      <c r="GR3095" s="69"/>
      <c r="GS3095" s="69"/>
      <c r="GT3095" s="69"/>
      <c r="GU3095" s="69"/>
      <c r="GV3095" s="69"/>
      <c r="GW3095" s="69"/>
      <c r="GX3095" s="69"/>
      <c r="GY3095" s="69"/>
      <c r="GZ3095" s="69"/>
      <c r="HA3095" s="69"/>
      <c r="HB3095" s="69"/>
      <c r="HC3095" s="69"/>
      <c r="HD3095" s="69"/>
      <c r="HE3095" s="69"/>
      <c r="HF3095" s="69"/>
      <c r="HG3095" s="69"/>
      <c r="HH3095" s="69"/>
      <c r="HI3095" s="69"/>
      <c r="HJ3095" s="69"/>
      <c r="HK3095" s="69"/>
      <c r="HL3095" s="69"/>
      <c r="HM3095" s="69"/>
      <c r="HN3095" s="69"/>
      <c r="HO3095" s="69"/>
      <c r="HP3095" s="69"/>
      <c r="HQ3095" s="69"/>
      <c r="HR3095" s="69"/>
      <c r="HS3095" s="69"/>
      <c r="HT3095" s="69"/>
      <c r="HU3095" s="69"/>
      <c r="HV3095" s="69"/>
      <c r="HW3095" s="69"/>
      <c r="HX3095" s="69"/>
      <c r="HY3095" s="69"/>
      <c r="HZ3095" s="69"/>
      <c r="IA3095" s="69"/>
      <c r="IB3095" s="69"/>
      <c r="IC3095" s="69"/>
      <c r="ID3095" s="69"/>
      <c r="IE3095" s="69"/>
      <c r="IF3095" s="69"/>
      <c r="IG3095" s="69"/>
      <c r="IH3095" s="69"/>
      <c r="II3095" s="69"/>
      <c r="IJ3095" s="69"/>
      <c r="IK3095" s="69"/>
      <c r="IL3095" s="69"/>
      <c r="IM3095" s="69"/>
      <c r="IN3095" s="69"/>
    </row>
    <row r="3096" spans="1:248" s="70" customFormat="1" ht="15" customHeight="1" x14ac:dyDescent="0.2">
      <c r="A3096" s="137" t="s">
        <v>2090</v>
      </c>
      <c r="B3096" s="196">
        <v>53011</v>
      </c>
      <c r="C3096" s="96" t="s">
        <v>3935</v>
      </c>
      <c r="D3096" s="318">
        <v>32000</v>
      </c>
      <c r="E3096" s="69"/>
      <c r="F3096" s="69"/>
      <c r="G3096" s="69"/>
      <c r="H3096" s="69"/>
      <c r="I3096" s="69"/>
      <c r="J3096" s="69"/>
      <c r="N3096" s="69"/>
      <c r="O3096" s="69"/>
      <c r="P3096" s="69"/>
      <c r="Q3096" s="69"/>
      <c r="R3096" s="69"/>
      <c r="S3096" s="69"/>
      <c r="T3096" s="69"/>
      <c r="U3096" s="69"/>
      <c r="V3096" s="69"/>
      <c r="W3096" s="69"/>
      <c r="X3096" s="69"/>
      <c r="Y3096" s="69"/>
      <c r="Z3096" s="69"/>
      <c r="AA3096" s="69"/>
      <c r="AB3096" s="69"/>
      <c r="AC3096" s="69"/>
      <c r="AD3096" s="69"/>
      <c r="AE3096" s="69"/>
      <c r="AF3096" s="69"/>
      <c r="AG3096" s="69"/>
      <c r="AH3096" s="69"/>
      <c r="AI3096" s="69"/>
      <c r="AJ3096" s="69"/>
      <c r="AK3096" s="69"/>
      <c r="AL3096" s="69"/>
      <c r="AM3096" s="69"/>
      <c r="AN3096" s="69"/>
      <c r="AO3096" s="69"/>
      <c r="AP3096" s="69"/>
      <c r="AQ3096" s="69"/>
      <c r="AR3096" s="69"/>
      <c r="AS3096" s="69"/>
      <c r="AT3096" s="69"/>
      <c r="AU3096" s="69"/>
      <c r="AV3096" s="69"/>
      <c r="AW3096" s="69"/>
      <c r="AX3096" s="69"/>
      <c r="AY3096" s="69"/>
      <c r="AZ3096" s="69"/>
      <c r="BA3096" s="69"/>
      <c r="BB3096" s="69"/>
      <c r="BC3096" s="69"/>
      <c r="BD3096" s="69"/>
      <c r="BE3096" s="69"/>
      <c r="BF3096" s="69"/>
      <c r="BG3096" s="69"/>
      <c r="BH3096" s="69"/>
      <c r="BI3096" s="69"/>
      <c r="BJ3096" s="69"/>
      <c r="BK3096" s="69"/>
      <c r="BL3096" s="69"/>
      <c r="BM3096" s="69"/>
      <c r="BN3096" s="69"/>
      <c r="BO3096" s="69"/>
      <c r="BP3096" s="69"/>
      <c r="BQ3096" s="69"/>
      <c r="BR3096" s="69"/>
      <c r="BS3096" s="69"/>
      <c r="BT3096" s="69"/>
      <c r="BU3096" s="69"/>
      <c r="BV3096" s="69"/>
      <c r="BW3096" s="69"/>
      <c r="BX3096" s="69"/>
      <c r="BY3096" s="69"/>
      <c r="BZ3096" s="69"/>
      <c r="CA3096" s="69"/>
      <c r="CB3096" s="69"/>
      <c r="CC3096" s="69"/>
      <c r="CD3096" s="69"/>
      <c r="CE3096" s="69"/>
      <c r="CF3096" s="69"/>
      <c r="CG3096" s="69"/>
      <c r="CH3096" s="69"/>
      <c r="CI3096" s="69"/>
      <c r="CJ3096" s="69"/>
      <c r="CK3096" s="69"/>
      <c r="CL3096" s="69"/>
      <c r="CM3096" s="69"/>
      <c r="CN3096" s="69"/>
      <c r="CO3096" s="69"/>
      <c r="CP3096" s="69"/>
      <c r="CQ3096" s="69"/>
      <c r="CR3096" s="69"/>
      <c r="CS3096" s="69"/>
      <c r="CT3096" s="69"/>
      <c r="CU3096" s="69"/>
      <c r="CV3096" s="69"/>
      <c r="CW3096" s="69"/>
      <c r="CX3096" s="69"/>
      <c r="CY3096" s="69"/>
      <c r="CZ3096" s="69"/>
      <c r="DA3096" s="69"/>
      <c r="DB3096" s="69"/>
      <c r="DC3096" s="69"/>
      <c r="DD3096" s="69"/>
      <c r="DE3096" s="69"/>
      <c r="DF3096" s="69"/>
      <c r="DG3096" s="69"/>
      <c r="DH3096" s="69"/>
      <c r="DI3096" s="69"/>
      <c r="DJ3096" s="69"/>
      <c r="DK3096" s="69"/>
      <c r="DL3096" s="69"/>
      <c r="DM3096" s="69"/>
      <c r="DN3096" s="69"/>
      <c r="DO3096" s="69"/>
      <c r="DP3096" s="69"/>
      <c r="DQ3096" s="69"/>
      <c r="DR3096" s="69"/>
      <c r="DS3096" s="69"/>
      <c r="DT3096" s="69"/>
      <c r="DU3096" s="69"/>
      <c r="DV3096" s="69"/>
      <c r="DW3096" s="69"/>
      <c r="DX3096" s="69"/>
      <c r="DY3096" s="69"/>
      <c r="DZ3096" s="69"/>
      <c r="EA3096" s="69"/>
      <c r="EB3096" s="69"/>
      <c r="EC3096" s="69"/>
      <c r="ED3096" s="69"/>
      <c r="EE3096" s="69"/>
      <c r="EF3096" s="69"/>
      <c r="EG3096" s="69"/>
      <c r="EH3096" s="69"/>
      <c r="EI3096" s="69"/>
      <c r="EJ3096" s="69"/>
      <c r="EK3096" s="69"/>
      <c r="EL3096" s="69"/>
      <c r="EM3096" s="69"/>
      <c r="EN3096" s="69"/>
      <c r="EO3096" s="69"/>
      <c r="EP3096" s="69"/>
      <c r="EQ3096" s="69"/>
      <c r="ER3096" s="69"/>
      <c r="ES3096" s="69"/>
      <c r="ET3096" s="69"/>
      <c r="EU3096" s="69"/>
      <c r="EV3096" s="69"/>
      <c r="EW3096" s="69"/>
      <c r="EX3096" s="69"/>
      <c r="EY3096" s="69"/>
      <c r="EZ3096" s="69"/>
      <c r="FA3096" s="69"/>
      <c r="FB3096" s="69"/>
      <c r="FC3096" s="69"/>
      <c r="FD3096" s="69"/>
      <c r="FE3096" s="69"/>
      <c r="FF3096" s="69"/>
      <c r="FG3096" s="69"/>
      <c r="FH3096" s="69"/>
      <c r="FI3096" s="69"/>
      <c r="FJ3096" s="69"/>
      <c r="FK3096" s="69"/>
      <c r="FL3096" s="69"/>
      <c r="FM3096" s="69"/>
      <c r="FN3096" s="69"/>
      <c r="FO3096" s="69"/>
      <c r="FP3096" s="69"/>
      <c r="FQ3096" s="69"/>
      <c r="FR3096" s="69"/>
      <c r="FS3096" s="69"/>
      <c r="FT3096" s="69"/>
      <c r="FU3096" s="69"/>
      <c r="FV3096" s="69"/>
      <c r="FW3096" s="69"/>
      <c r="FX3096" s="69"/>
      <c r="FY3096" s="69"/>
      <c r="FZ3096" s="69"/>
      <c r="GA3096" s="69"/>
      <c r="GB3096" s="69"/>
      <c r="GC3096" s="69"/>
      <c r="GD3096" s="69"/>
      <c r="GE3096" s="69"/>
      <c r="GF3096" s="69"/>
      <c r="GG3096" s="69"/>
      <c r="GH3096" s="69"/>
      <c r="GI3096" s="69"/>
      <c r="GJ3096" s="69"/>
      <c r="GK3096" s="69"/>
      <c r="GL3096" s="69"/>
      <c r="GM3096" s="69"/>
      <c r="GN3096" s="69"/>
      <c r="GO3096" s="69"/>
      <c r="GP3096" s="69"/>
      <c r="GQ3096" s="69"/>
      <c r="GR3096" s="69"/>
      <c r="GS3096" s="69"/>
      <c r="GT3096" s="69"/>
      <c r="GU3096" s="69"/>
      <c r="GV3096" s="69"/>
      <c r="GW3096" s="69"/>
      <c r="GX3096" s="69"/>
      <c r="GY3096" s="69"/>
      <c r="GZ3096" s="69"/>
      <c r="HA3096" s="69"/>
      <c r="HB3096" s="69"/>
      <c r="HC3096" s="69"/>
      <c r="HD3096" s="69"/>
      <c r="HE3096" s="69"/>
      <c r="HF3096" s="69"/>
      <c r="HG3096" s="69"/>
      <c r="HH3096" s="69"/>
      <c r="HI3096" s="69"/>
      <c r="HJ3096" s="69"/>
      <c r="HK3096" s="69"/>
      <c r="HL3096" s="69"/>
      <c r="HM3096" s="69"/>
      <c r="HN3096" s="69"/>
      <c r="HO3096" s="69"/>
      <c r="HP3096" s="69"/>
      <c r="HQ3096" s="69"/>
      <c r="HR3096" s="69"/>
      <c r="HS3096" s="69"/>
      <c r="HT3096" s="69"/>
      <c r="HU3096" s="69"/>
      <c r="HV3096" s="69"/>
      <c r="HW3096" s="69"/>
      <c r="HX3096" s="69"/>
      <c r="HY3096" s="69"/>
      <c r="HZ3096" s="69"/>
      <c r="IA3096" s="69"/>
      <c r="IB3096" s="69"/>
      <c r="IC3096" s="69"/>
      <c r="ID3096" s="69"/>
      <c r="IE3096" s="69"/>
      <c r="IF3096" s="69"/>
      <c r="IG3096" s="69"/>
      <c r="IH3096" s="69"/>
      <c r="II3096" s="69"/>
      <c r="IJ3096" s="69"/>
      <c r="IK3096" s="69"/>
      <c r="IL3096" s="69"/>
      <c r="IM3096" s="69"/>
      <c r="IN3096" s="69"/>
    </row>
    <row r="3097" spans="1:248" s="70" customFormat="1" ht="47.1" customHeight="1" x14ac:dyDescent="0.2">
      <c r="A3097" s="137" t="s">
        <v>2090</v>
      </c>
      <c r="B3097" s="196">
        <v>52774</v>
      </c>
      <c r="C3097" s="96" t="s">
        <v>2091</v>
      </c>
      <c r="D3097" s="318">
        <v>63000</v>
      </c>
      <c r="E3097" s="69"/>
      <c r="F3097" s="69"/>
      <c r="G3097" s="69"/>
      <c r="H3097" s="69"/>
      <c r="I3097" s="69"/>
      <c r="J3097" s="69"/>
      <c r="N3097" s="69"/>
      <c r="O3097" s="69"/>
      <c r="P3097" s="69"/>
      <c r="Q3097" s="69"/>
      <c r="R3097" s="69"/>
      <c r="S3097" s="69"/>
      <c r="T3097" s="69"/>
      <c r="U3097" s="69"/>
      <c r="V3097" s="69"/>
      <c r="W3097" s="69"/>
      <c r="X3097" s="69"/>
      <c r="Y3097" s="69"/>
      <c r="Z3097" s="69"/>
      <c r="AA3097" s="69"/>
      <c r="AB3097" s="69"/>
      <c r="AC3097" s="69"/>
      <c r="AD3097" s="69"/>
      <c r="AE3097" s="69"/>
      <c r="AF3097" s="69"/>
      <c r="AG3097" s="69"/>
      <c r="AH3097" s="69"/>
      <c r="AI3097" s="69"/>
      <c r="AJ3097" s="69"/>
      <c r="AK3097" s="69"/>
      <c r="AL3097" s="69"/>
      <c r="AM3097" s="69"/>
      <c r="AN3097" s="69"/>
      <c r="AO3097" s="69"/>
      <c r="AP3097" s="69"/>
      <c r="AQ3097" s="69"/>
      <c r="AR3097" s="69"/>
      <c r="AS3097" s="69"/>
      <c r="AT3097" s="69"/>
      <c r="AU3097" s="69"/>
      <c r="AV3097" s="69"/>
      <c r="AW3097" s="69"/>
      <c r="AX3097" s="69"/>
      <c r="AY3097" s="69"/>
      <c r="AZ3097" s="69"/>
      <c r="BA3097" s="69"/>
      <c r="BB3097" s="69"/>
      <c r="BC3097" s="69"/>
      <c r="BD3097" s="69"/>
      <c r="BE3097" s="69"/>
      <c r="BF3097" s="69"/>
      <c r="BG3097" s="69"/>
      <c r="BH3097" s="69"/>
      <c r="BI3097" s="69"/>
      <c r="BJ3097" s="69"/>
      <c r="BK3097" s="69"/>
      <c r="BL3097" s="69"/>
      <c r="BM3097" s="69"/>
      <c r="BN3097" s="69"/>
      <c r="BO3097" s="69"/>
      <c r="BP3097" s="69"/>
      <c r="BQ3097" s="69"/>
      <c r="BR3097" s="69"/>
      <c r="BS3097" s="69"/>
      <c r="BT3097" s="69"/>
      <c r="BU3097" s="69"/>
      <c r="BV3097" s="69"/>
      <c r="BW3097" s="69"/>
      <c r="BX3097" s="69"/>
      <c r="BY3097" s="69"/>
      <c r="BZ3097" s="69"/>
      <c r="CA3097" s="69"/>
      <c r="CB3097" s="69"/>
      <c r="CC3097" s="69"/>
      <c r="CD3097" s="69"/>
      <c r="CE3097" s="69"/>
      <c r="CF3097" s="69"/>
      <c r="CG3097" s="69"/>
      <c r="CH3097" s="69"/>
      <c r="CI3097" s="69"/>
      <c r="CJ3097" s="69"/>
      <c r="CK3097" s="69"/>
      <c r="CL3097" s="69"/>
      <c r="CM3097" s="69"/>
      <c r="CN3097" s="69"/>
      <c r="CO3097" s="69"/>
      <c r="CP3097" s="69"/>
      <c r="CQ3097" s="69"/>
      <c r="CR3097" s="69"/>
      <c r="CS3097" s="69"/>
      <c r="CT3097" s="69"/>
      <c r="CU3097" s="69"/>
      <c r="CV3097" s="69"/>
      <c r="CW3097" s="69"/>
      <c r="CX3097" s="69"/>
      <c r="CY3097" s="69"/>
      <c r="CZ3097" s="69"/>
      <c r="DA3097" s="69"/>
      <c r="DB3097" s="69"/>
      <c r="DC3097" s="69"/>
      <c r="DD3097" s="69"/>
      <c r="DE3097" s="69"/>
      <c r="DF3097" s="69"/>
      <c r="DG3097" s="69"/>
      <c r="DH3097" s="69"/>
      <c r="DI3097" s="69"/>
      <c r="DJ3097" s="69"/>
      <c r="DK3097" s="69"/>
      <c r="DL3097" s="69"/>
      <c r="DM3097" s="69"/>
      <c r="DN3097" s="69"/>
      <c r="DO3097" s="69"/>
      <c r="DP3097" s="69"/>
      <c r="DQ3097" s="69"/>
      <c r="DR3097" s="69"/>
      <c r="DS3097" s="69"/>
      <c r="DT3097" s="69"/>
      <c r="DU3097" s="69"/>
      <c r="DV3097" s="69"/>
      <c r="DW3097" s="69"/>
      <c r="DX3097" s="69"/>
      <c r="DY3097" s="69"/>
      <c r="DZ3097" s="69"/>
      <c r="EA3097" s="69"/>
      <c r="EB3097" s="69"/>
      <c r="EC3097" s="69"/>
      <c r="ED3097" s="69"/>
      <c r="EE3097" s="69"/>
      <c r="EF3097" s="69"/>
      <c r="EG3097" s="69"/>
      <c r="EH3097" s="69"/>
      <c r="EI3097" s="69"/>
      <c r="EJ3097" s="69"/>
      <c r="EK3097" s="69"/>
      <c r="EL3097" s="69"/>
      <c r="EM3097" s="69"/>
      <c r="EN3097" s="69"/>
      <c r="EO3097" s="69"/>
      <c r="EP3097" s="69"/>
      <c r="EQ3097" s="69"/>
      <c r="ER3097" s="69"/>
      <c r="ES3097" s="69"/>
      <c r="ET3097" s="69"/>
      <c r="EU3097" s="69"/>
      <c r="EV3097" s="69"/>
      <c r="EW3097" s="69"/>
      <c r="EX3097" s="69"/>
      <c r="EY3097" s="69"/>
      <c r="EZ3097" s="69"/>
      <c r="FA3097" s="69"/>
      <c r="FB3097" s="69"/>
      <c r="FC3097" s="69"/>
      <c r="FD3097" s="69"/>
      <c r="FE3097" s="69"/>
      <c r="FF3097" s="69"/>
      <c r="FG3097" s="69"/>
      <c r="FH3097" s="69"/>
      <c r="FI3097" s="69"/>
      <c r="FJ3097" s="69"/>
      <c r="FK3097" s="69"/>
      <c r="FL3097" s="69"/>
      <c r="FM3097" s="69"/>
      <c r="FN3097" s="69"/>
      <c r="FO3097" s="69"/>
      <c r="FP3097" s="69"/>
      <c r="FQ3097" s="69"/>
      <c r="FR3097" s="69"/>
      <c r="FS3097" s="69"/>
      <c r="FT3097" s="69"/>
      <c r="FU3097" s="69"/>
      <c r="FV3097" s="69"/>
      <c r="FW3097" s="69"/>
      <c r="FX3097" s="69"/>
      <c r="FY3097" s="69"/>
      <c r="FZ3097" s="69"/>
      <c r="GA3097" s="69"/>
      <c r="GB3097" s="69"/>
      <c r="GC3097" s="69"/>
      <c r="GD3097" s="69"/>
      <c r="GE3097" s="69"/>
      <c r="GF3097" s="69"/>
      <c r="GG3097" s="69"/>
      <c r="GH3097" s="69"/>
      <c r="GI3097" s="69"/>
      <c r="GJ3097" s="69"/>
      <c r="GK3097" s="69"/>
      <c r="GL3097" s="69"/>
      <c r="GM3097" s="69"/>
      <c r="GN3097" s="69"/>
      <c r="GO3097" s="69"/>
      <c r="GP3097" s="69"/>
      <c r="GQ3097" s="69"/>
      <c r="GR3097" s="69"/>
      <c r="GS3097" s="69"/>
      <c r="GT3097" s="69"/>
      <c r="GU3097" s="69"/>
      <c r="GV3097" s="69"/>
      <c r="GW3097" s="69"/>
      <c r="GX3097" s="69"/>
      <c r="GY3097" s="69"/>
      <c r="GZ3097" s="69"/>
      <c r="HA3097" s="69"/>
      <c r="HB3097" s="69"/>
      <c r="HC3097" s="69"/>
      <c r="HD3097" s="69"/>
      <c r="HE3097" s="69"/>
      <c r="HF3097" s="69"/>
      <c r="HG3097" s="69"/>
      <c r="HH3097" s="69"/>
      <c r="HI3097" s="69"/>
      <c r="HJ3097" s="69"/>
      <c r="HK3097" s="69"/>
      <c r="HL3097" s="69"/>
      <c r="HM3097" s="69"/>
      <c r="HN3097" s="69"/>
      <c r="HO3097" s="69"/>
      <c r="HP3097" s="69"/>
      <c r="HQ3097" s="69"/>
      <c r="HR3097" s="69"/>
      <c r="HS3097" s="69"/>
      <c r="HT3097" s="69"/>
      <c r="HU3097" s="69"/>
      <c r="HV3097" s="69"/>
      <c r="HW3097" s="69"/>
      <c r="HX3097" s="69"/>
      <c r="HY3097" s="69"/>
      <c r="HZ3097" s="69"/>
      <c r="IA3097" s="69"/>
      <c r="IB3097" s="69"/>
      <c r="IC3097" s="69"/>
      <c r="ID3097" s="69"/>
      <c r="IE3097" s="69"/>
      <c r="IF3097" s="69"/>
      <c r="IG3097" s="69"/>
      <c r="IH3097" s="69"/>
      <c r="II3097" s="69"/>
      <c r="IJ3097" s="69"/>
      <c r="IK3097" s="69"/>
      <c r="IL3097" s="69"/>
      <c r="IM3097" s="69"/>
      <c r="IN3097" s="69"/>
    </row>
    <row r="3098" spans="1:248" s="70" customFormat="1" ht="15" customHeight="1" x14ac:dyDescent="0.2">
      <c r="A3098" s="137" t="s">
        <v>2092</v>
      </c>
      <c r="B3098" s="196">
        <v>52775</v>
      </c>
      <c r="C3098" s="96" t="s">
        <v>2093</v>
      </c>
      <c r="D3098" s="318">
        <v>25000</v>
      </c>
      <c r="E3098" s="69"/>
      <c r="F3098" s="69"/>
      <c r="G3098" s="69"/>
      <c r="H3098" s="69"/>
      <c r="I3098" s="69"/>
      <c r="J3098" s="69"/>
      <c r="N3098" s="69"/>
      <c r="O3098" s="69"/>
      <c r="P3098" s="69"/>
      <c r="Q3098" s="69"/>
      <c r="R3098" s="69"/>
      <c r="S3098" s="69"/>
      <c r="T3098" s="69"/>
      <c r="U3098" s="69"/>
      <c r="V3098" s="69"/>
      <c r="W3098" s="69"/>
      <c r="X3098" s="69"/>
      <c r="Y3098" s="69"/>
      <c r="Z3098" s="69"/>
      <c r="AA3098" s="69"/>
      <c r="AB3098" s="69"/>
      <c r="AC3098" s="69"/>
      <c r="AD3098" s="69"/>
      <c r="AE3098" s="69"/>
      <c r="AF3098" s="69"/>
      <c r="AG3098" s="69"/>
      <c r="AH3098" s="69"/>
      <c r="AI3098" s="69"/>
      <c r="AJ3098" s="69"/>
      <c r="AK3098" s="69"/>
      <c r="AL3098" s="69"/>
      <c r="AM3098" s="69"/>
      <c r="AN3098" s="69"/>
      <c r="AO3098" s="69"/>
      <c r="AP3098" s="69"/>
      <c r="AQ3098" s="69"/>
      <c r="AR3098" s="69"/>
      <c r="AS3098" s="69"/>
      <c r="AT3098" s="69"/>
      <c r="AU3098" s="69"/>
      <c r="AV3098" s="69"/>
      <c r="AW3098" s="69"/>
      <c r="AX3098" s="69"/>
      <c r="AY3098" s="69"/>
      <c r="AZ3098" s="69"/>
      <c r="BA3098" s="69"/>
      <c r="BB3098" s="69"/>
      <c r="BC3098" s="69"/>
      <c r="BD3098" s="69"/>
      <c r="BE3098" s="69"/>
      <c r="BF3098" s="69"/>
      <c r="BG3098" s="69"/>
      <c r="BH3098" s="69"/>
      <c r="BI3098" s="69"/>
      <c r="BJ3098" s="69"/>
      <c r="BK3098" s="69"/>
      <c r="BL3098" s="69"/>
      <c r="BM3098" s="69"/>
      <c r="BN3098" s="69"/>
      <c r="BO3098" s="69"/>
      <c r="BP3098" s="69"/>
      <c r="BQ3098" s="69"/>
      <c r="BR3098" s="69"/>
      <c r="BS3098" s="69"/>
      <c r="BT3098" s="69"/>
      <c r="BU3098" s="69"/>
      <c r="BV3098" s="69"/>
      <c r="BW3098" s="69"/>
      <c r="BX3098" s="69"/>
      <c r="BY3098" s="69"/>
      <c r="BZ3098" s="69"/>
      <c r="CA3098" s="69"/>
      <c r="CB3098" s="69"/>
      <c r="CC3098" s="69"/>
      <c r="CD3098" s="69"/>
      <c r="CE3098" s="69"/>
      <c r="CF3098" s="69"/>
      <c r="CG3098" s="69"/>
      <c r="CH3098" s="69"/>
      <c r="CI3098" s="69"/>
      <c r="CJ3098" s="69"/>
      <c r="CK3098" s="69"/>
      <c r="CL3098" s="69"/>
      <c r="CM3098" s="69"/>
      <c r="CN3098" s="69"/>
      <c r="CO3098" s="69"/>
      <c r="CP3098" s="69"/>
      <c r="CQ3098" s="69"/>
      <c r="CR3098" s="69"/>
      <c r="CS3098" s="69"/>
      <c r="CT3098" s="69"/>
      <c r="CU3098" s="69"/>
      <c r="CV3098" s="69"/>
      <c r="CW3098" s="69"/>
      <c r="CX3098" s="69"/>
      <c r="CY3098" s="69"/>
      <c r="CZ3098" s="69"/>
      <c r="DA3098" s="69"/>
      <c r="DB3098" s="69"/>
      <c r="DC3098" s="69"/>
      <c r="DD3098" s="69"/>
      <c r="DE3098" s="69"/>
      <c r="DF3098" s="69"/>
      <c r="DG3098" s="69"/>
      <c r="DH3098" s="69"/>
      <c r="DI3098" s="69"/>
      <c r="DJ3098" s="69"/>
      <c r="DK3098" s="69"/>
      <c r="DL3098" s="69"/>
      <c r="DM3098" s="69"/>
      <c r="DN3098" s="69"/>
      <c r="DO3098" s="69"/>
      <c r="DP3098" s="69"/>
      <c r="DQ3098" s="69"/>
      <c r="DR3098" s="69"/>
      <c r="DS3098" s="69"/>
      <c r="DT3098" s="69"/>
      <c r="DU3098" s="69"/>
      <c r="DV3098" s="69"/>
      <c r="DW3098" s="69"/>
      <c r="DX3098" s="69"/>
      <c r="DY3098" s="69"/>
      <c r="DZ3098" s="69"/>
      <c r="EA3098" s="69"/>
      <c r="EB3098" s="69"/>
      <c r="EC3098" s="69"/>
      <c r="ED3098" s="69"/>
      <c r="EE3098" s="69"/>
      <c r="EF3098" s="69"/>
      <c r="EG3098" s="69"/>
      <c r="EH3098" s="69"/>
      <c r="EI3098" s="69"/>
      <c r="EJ3098" s="69"/>
      <c r="EK3098" s="69"/>
      <c r="EL3098" s="69"/>
      <c r="EM3098" s="69"/>
      <c r="EN3098" s="69"/>
      <c r="EO3098" s="69"/>
      <c r="EP3098" s="69"/>
      <c r="EQ3098" s="69"/>
      <c r="ER3098" s="69"/>
      <c r="ES3098" s="69"/>
      <c r="ET3098" s="69"/>
      <c r="EU3098" s="69"/>
      <c r="EV3098" s="69"/>
      <c r="EW3098" s="69"/>
      <c r="EX3098" s="69"/>
      <c r="EY3098" s="69"/>
      <c r="EZ3098" s="69"/>
      <c r="FA3098" s="69"/>
      <c r="FB3098" s="69"/>
      <c r="FC3098" s="69"/>
      <c r="FD3098" s="69"/>
      <c r="FE3098" s="69"/>
      <c r="FF3098" s="69"/>
      <c r="FG3098" s="69"/>
      <c r="FH3098" s="69"/>
      <c r="FI3098" s="69"/>
      <c r="FJ3098" s="69"/>
      <c r="FK3098" s="69"/>
      <c r="FL3098" s="69"/>
      <c r="FM3098" s="69"/>
      <c r="FN3098" s="69"/>
      <c r="FO3098" s="69"/>
      <c r="FP3098" s="69"/>
      <c r="FQ3098" s="69"/>
      <c r="FR3098" s="69"/>
      <c r="FS3098" s="69"/>
      <c r="FT3098" s="69"/>
      <c r="FU3098" s="69"/>
      <c r="FV3098" s="69"/>
      <c r="FW3098" s="69"/>
      <c r="FX3098" s="69"/>
      <c r="FY3098" s="69"/>
      <c r="FZ3098" s="69"/>
      <c r="GA3098" s="69"/>
      <c r="GB3098" s="69"/>
      <c r="GC3098" s="69"/>
      <c r="GD3098" s="69"/>
      <c r="GE3098" s="69"/>
      <c r="GF3098" s="69"/>
      <c r="GG3098" s="69"/>
      <c r="GH3098" s="69"/>
      <c r="GI3098" s="69"/>
      <c r="GJ3098" s="69"/>
      <c r="GK3098" s="69"/>
      <c r="GL3098" s="69"/>
      <c r="GM3098" s="69"/>
      <c r="GN3098" s="69"/>
      <c r="GO3098" s="69"/>
      <c r="GP3098" s="69"/>
      <c r="GQ3098" s="69"/>
      <c r="GR3098" s="69"/>
      <c r="GS3098" s="69"/>
      <c r="GT3098" s="69"/>
      <c r="GU3098" s="69"/>
      <c r="GV3098" s="69"/>
      <c r="GW3098" s="69"/>
      <c r="GX3098" s="69"/>
      <c r="GY3098" s="69"/>
      <c r="GZ3098" s="69"/>
      <c r="HA3098" s="69"/>
      <c r="HB3098" s="69"/>
      <c r="HC3098" s="69"/>
      <c r="HD3098" s="69"/>
      <c r="HE3098" s="69"/>
      <c r="HF3098" s="69"/>
      <c r="HG3098" s="69"/>
      <c r="HH3098" s="69"/>
      <c r="HI3098" s="69"/>
      <c r="HJ3098" s="69"/>
      <c r="HK3098" s="69"/>
      <c r="HL3098" s="69"/>
      <c r="HM3098" s="69"/>
      <c r="HN3098" s="69"/>
      <c r="HO3098" s="69"/>
      <c r="HP3098" s="69"/>
      <c r="HQ3098" s="69"/>
      <c r="HR3098" s="69"/>
      <c r="HS3098" s="69"/>
      <c r="HT3098" s="69"/>
      <c r="HU3098" s="69"/>
      <c r="HV3098" s="69"/>
      <c r="HW3098" s="69"/>
      <c r="HX3098" s="69"/>
      <c r="HY3098" s="69"/>
      <c r="HZ3098" s="69"/>
      <c r="IA3098" s="69"/>
      <c r="IB3098" s="69"/>
      <c r="IC3098" s="69"/>
      <c r="ID3098" s="69"/>
      <c r="IE3098" s="69"/>
      <c r="IF3098" s="69"/>
      <c r="IG3098" s="69"/>
      <c r="IH3098" s="69"/>
      <c r="II3098" s="69"/>
      <c r="IJ3098" s="69"/>
      <c r="IK3098" s="69"/>
      <c r="IL3098" s="69"/>
      <c r="IM3098" s="69"/>
      <c r="IN3098" s="69"/>
    </row>
    <row r="3099" spans="1:248" s="70" customFormat="1" ht="15" customHeight="1" x14ac:dyDescent="0.2">
      <c r="A3099" s="137" t="s">
        <v>2094</v>
      </c>
      <c r="B3099" s="196">
        <v>52776</v>
      </c>
      <c r="C3099" s="130" t="s">
        <v>3936</v>
      </c>
      <c r="D3099" s="318">
        <v>30000</v>
      </c>
      <c r="E3099" s="69"/>
      <c r="F3099" s="69"/>
      <c r="G3099" s="69"/>
      <c r="H3099" s="69"/>
      <c r="I3099" s="69"/>
      <c r="J3099" s="69"/>
      <c r="N3099" s="69"/>
      <c r="O3099" s="69"/>
      <c r="P3099" s="69"/>
      <c r="Q3099" s="69"/>
      <c r="R3099" s="69"/>
      <c r="S3099" s="69"/>
      <c r="T3099" s="69"/>
      <c r="U3099" s="69"/>
      <c r="V3099" s="69"/>
      <c r="W3099" s="69"/>
      <c r="X3099" s="69"/>
      <c r="Y3099" s="69"/>
      <c r="Z3099" s="69"/>
      <c r="AA3099" s="69"/>
      <c r="AB3099" s="69"/>
      <c r="AC3099" s="69"/>
      <c r="AD3099" s="69"/>
      <c r="AE3099" s="69"/>
      <c r="AF3099" s="69"/>
      <c r="AG3099" s="69"/>
      <c r="AH3099" s="69"/>
      <c r="AI3099" s="69"/>
      <c r="AJ3099" s="69"/>
      <c r="AK3099" s="69"/>
      <c r="AL3099" s="69"/>
      <c r="AM3099" s="69"/>
      <c r="AN3099" s="69"/>
      <c r="AO3099" s="69"/>
      <c r="AP3099" s="69"/>
      <c r="AQ3099" s="69"/>
      <c r="AR3099" s="69"/>
      <c r="AS3099" s="69"/>
      <c r="AT3099" s="69"/>
      <c r="AU3099" s="69"/>
      <c r="AV3099" s="69"/>
      <c r="AW3099" s="69"/>
      <c r="AX3099" s="69"/>
      <c r="AY3099" s="69"/>
      <c r="AZ3099" s="69"/>
      <c r="BA3099" s="69"/>
      <c r="BB3099" s="69"/>
      <c r="BC3099" s="69"/>
      <c r="BD3099" s="69"/>
      <c r="BE3099" s="69"/>
      <c r="BF3099" s="69"/>
      <c r="BG3099" s="69"/>
      <c r="BH3099" s="69"/>
      <c r="BI3099" s="69"/>
      <c r="BJ3099" s="69"/>
      <c r="BK3099" s="69"/>
      <c r="BL3099" s="69"/>
      <c r="BM3099" s="69"/>
      <c r="BN3099" s="69"/>
      <c r="BO3099" s="69"/>
      <c r="BP3099" s="69"/>
      <c r="BQ3099" s="69"/>
      <c r="BR3099" s="69"/>
      <c r="BS3099" s="69"/>
      <c r="BT3099" s="69"/>
      <c r="BU3099" s="69"/>
      <c r="BV3099" s="69"/>
      <c r="BW3099" s="69"/>
      <c r="BX3099" s="69"/>
      <c r="BY3099" s="69"/>
      <c r="BZ3099" s="69"/>
      <c r="CA3099" s="69"/>
      <c r="CB3099" s="69"/>
      <c r="CC3099" s="69"/>
      <c r="CD3099" s="69"/>
      <c r="CE3099" s="69"/>
      <c r="CF3099" s="69"/>
      <c r="CG3099" s="69"/>
      <c r="CH3099" s="69"/>
      <c r="CI3099" s="69"/>
      <c r="CJ3099" s="69"/>
      <c r="CK3099" s="69"/>
      <c r="CL3099" s="69"/>
      <c r="CM3099" s="69"/>
      <c r="CN3099" s="69"/>
      <c r="CO3099" s="69"/>
      <c r="CP3099" s="69"/>
      <c r="CQ3099" s="69"/>
      <c r="CR3099" s="69"/>
      <c r="CS3099" s="69"/>
      <c r="CT3099" s="69"/>
      <c r="CU3099" s="69"/>
      <c r="CV3099" s="69"/>
      <c r="CW3099" s="69"/>
      <c r="CX3099" s="69"/>
      <c r="CY3099" s="69"/>
      <c r="CZ3099" s="69"/>
      <c r="DA3099" s="69"/>
      <c r="DB3099" s="69"/>
      <c r="DC3099" s="69"/>
      <c r="DD3099" s="69"/>
      <c r="DE3099" s="69"/>
      <c r="DF3099" s="69"/>
      <c r="DG3099" s="69"/>
      <c r="DH3099" s="69"/>
      <c r="DI3099" s="69"/>
      <c r="DJ3099" s="69"/>
      <c r="DK3099" s="69"/>
      <c r="DL3099" s="69"/>
      <c r="DM3099" s="69"/>
      <c r="DN3099" s="69"/>
      <c r="DO3099" s="69"/>
      <c r="DP3099" s="69"/>
      <c r="DQ3099" s="69"/>
      <c r="DR3099" s="69"/>
      <c r="DS3099" s="69"/>
      <c r="DT3099" s="69"/>
      <c r="DU3099" s="69"/>
      <c r="DV3099" s="69"/>
      <c r="DW3099" s="69"/>
      <c r="DX3099" s="69"/>
      <c r="DY3099" s="69"/>
      <c r="DZ3099" s="69"/>
      <c r="EA3099" s="69"/>
      <c r="EB3099" s="69"/>
      <c r="EC3099" s="69"/>
      <c r="ED3099" s="69"/>
      <c r="EE3099" s="69"/>
      <c r="EF3099" s="69"/>
      <c r="EG3099" s="69"/>
      <c r="EH3099" s="69"/>
      <c r="EI3099" s="69"/>
      <c r="EJ3099" s="69"/>
      <c r="EK3099" s="69"/>
      <c r="EL3099" s="69"/>
      <c r="EM3099" s="69"/>
      <c r="EN3099" s="69"/>
      <c r="EO3099" s="69"/>
      <c r="EP3099" s="69"/>
      <c r="EQ3099" s="69"/>
      <c r="ER3099" s="69"/>
      <c r="ES3099" s="69"/>
      <c r="ET3099" s="69"/>
      <c r="EU3099" s="69"/>
      <c r="EV3099" s="69"/>
      <c r="EW3099" s="69"/>
      <c r="EX3099" s="69"/>
      <c r="EY3099" s="69"/>
      <c r="EZ3099" s="69"/>
      <c r="FA3099" s="69"/>
      <c r="FB3099" s="69"/>
      <c r="FC3099" s="69"/>
      <c r="FD3099" s="69"/>
      <c r="FE3099" s="69"/>
      <c r="FF3099" s="69"/>
      <c r="FG3099" s="69"/>
      <c r="FH3099" s="69"/>
      <c r="FI3099" s="69"/>
      <c r="FJ3099" s="69"/>
      <c r="FK3099" s="69"/>
      <c r="FL3099" s="69"/>
      <c r="FM3099" s="69"/>
      <c r="FN3099" s="69"/>
      <c r="FO3099" s="69"/>
      <c r="FP3099" s="69"/>
      <c r="FQ3099" s="69"/>
      <c r="FR3099" s="69"/>
      <c r="FS3099" s="69"/>
      <c r="FT3099" s="69"/>
      <c r="FU3099" s="69"/>
      <c r="FV3099" s="69"/>
      <c r="FW3099" s="69"/>
      <c r="FX3099" s="69"/>
      <c r="FY3099" s="69"/>
      <c r="FZ3099" s="69"/>
      <c r="GA3099" s="69"/>
      <c r="GB3099" s="69"/>
      <c r="GC3099" s="69"/>
      <c r="GD3099" s="69"/>
      <c r="GE3099" s="69"/>
      <c r="GF3099" s="69"/>
      <c r="GG3099" s="69"/>
      <c r="GH3099" s="69"/>
      <c r="GI3099" s="69"/>
      <c r="GJ3099" s="69"/>
      <c r="GK3099" s="69"/>
      <c r="GL3099" s="69"/>
      <c r="GM3099" s="69"/>
      <c r="GN3099" s="69"/>
      <c r="GO3099" s="69"/>
      <c r="GP3099" s="69"/>
      <c r="GQ3099" s="69"/>
      <c r="GR3099" s="69"/>
      <c r="GS3099" s="69"/>
      <c r="GT3099" s="69"/>
      <c r="GU3099" s="69"/>
      <c r="GV3099" s="69"/>
      <c r="GW3099" s="69"/>
      <c r="GX3099" s="69"/>
      <c r="GY3099" s="69"/>
      <c r="GZ3099" s="69"/>
      <c r="HA3099" s="69"/>
      <c r="HB3099" s="69"/>
      <c r="HC3099" s="69"/>
      <c r="HD3099" s="69"/>
      <c r="HE3099" s="69"/>
      <c r="HF3099" s="69"/>
      <c r="HG3099" s="69"/>
      <c r="HH3099" s="69"/>
      <c r="HI3099" s="69"/>
      <c r="HJ3099" s="69"/>
      <c r="HK3099" s="69"/>
      <c r="HL3099" s="69"/>
      <c r="HM3099" s="69"/>
      <c r="HN3099" s="69"/>
      <c r="HO3099" s="69"/>
      <c r="HP3099" s="69"/>
      <c r="HQ3099" s="69"/>
      <c r="HR3099" s="69"/>
      <c r="HS3099" s="69"/>
      <c r="HT3099" s="69"/>
      <c r="HU3099" s="69"/>
      <c r="HV3099" s="69"/>
      <c r="HW3099" s="69"/>
      <c r="HX3099" s="69"/>
      <c r="HY3099" s="69"/>
      <c r="HZ3099" s="69"/>
      <c r="IA3099" s="69"/>
      <c r="IB3099" s="69"/>
      <c r="IC3099" s="69"/>
      <c r="ID3099" s="69"/>
      <c r="IE3099" s="69"/>
      <c r="IF3099" s="69"/>
      <c r="IG3099" s="69"/>
      <c r="IH3099" s="69"/>
      <c r="II3099" s="69"/>
      <c r="IJ3099" s="69"/>
      <c r="IK3099" s="69"/>
      <c r="IL3099" s="69"/>
      <c r="IM3099" s="69"/>
      <c r="IN3099" s="69"/>
    </row>
    <row r="3100" spans="1:248" s="70" customFormat="1" ht="15" customHeight="1" x14ac:dyDescent="0.2">
      <c r="A3100" s="137" t="s">
        <v>2095</v>
      </c>
      <c r="B3100" s="196">
        <v>53012</v>
      </c>
      <c r="C3100" s="96" t="s">
        <v>3937</v>
      </c>
      <c r="D3100" s="318">
        <v>25000</v>
      </c>
      <c r="E3100" s="69"/>
      <c r="F3100" s="69"/>
      <c r="G3100" s="69"/>
      <c r="H3100" s="69"/>
      <c r="I3100" s="69"/>
      <c r="J3100" s="69"/>
      <c r="N3100" s="69"/>
      <c r="O3100" s="69"/>
      <c r="P3100" s="69"/>
      <c r="Q3100" s="69"/>
      <c r="R3100" s="69"/>
      <c r="S3100" s="69"/>
      <c r="T3100" s="69"/>
      <c r="U3100" s="69"/>
      <c r="V3100" s="69"/>
      <c r="W3100" s="69"/>
      <c r="X3100" s="69"/>
      <c r="Y3100" s="69"/>
      <c r="Z3100" s="69"/>
      <c r="AA3100" s="69"/>
      <c r="AB3100" s="69"/>
      <c r="AC3100" s="69"/>
      <c r="AD3100" s="69"/>
      <c r="AE3100" s="69"/>
      <c r="AF3100" s="69"/>
      <c r="AG3100" s="69"/>
      <c r="AH3100" s="69"/>
      <c r="AI3100" s="69"/>
      <c r="AJ3100" s="69"/>
      <c r="AK3100" s="69"/>
      <c r="AL3100" s="69"/>
      <c r="AM3100" s="69"/>
      <c r="AN3100" s="69"/>
      <c r="AO3100" s="69"/>
      <c r="AP3100" s="69"/>
      <c r="AQ3100" s="69"/>
      <c r="AR3100" s="69"/>
      <c r="AS3100" s="69"/>
      <c r="AT3100" s="69"/>
      <c r="AU3100" s="69"/>
      <c r="AV3100" s="69"/>
      <c r="AW3100" s="69"/>
      <c r="AX3100" s="69"/>
      <c r="AY3100" s="69"/>
      <c r="AZ3100" s="69"/>
      <c r="BA3100" s="69"/>
      <c r="BB3100" s="69"/>
      <c r="BC3100" s="69"/>
      <c r="BD3100" s="69"/>
      <c r="BE3100" s="69"/>
      <c r="BF3100" s="69"/>
      <c r="BG3100" s="69"/>
      <c r="BH3100" s="69"/>
      <c r="BI3100" s="69"/>
      <c r="BJ3100" s="69"/>
      <c r="BK3100" s="69"/>
      <c r="BL3100" s="69"/>
      <c r="BM3100" s="69"/>
      <c r="BN3100" s="69"/>
      <c r="BO3100" s="69"/>
      <c r="BP3100" s="69"/>
      <c r="BQ3100" s="69"/>
      <c r="BR3100" s="69"/>
      <c r="BS3100" s="69"/>
      <c r="BT3100" s="69"/>
      <c r="BU3100" s="69"/>
      <c r="BV3100" s="69"/>
      <c r="BW3100" s="69"/>
      <c r="BX3100" s="69"/>
      <c r="BY3100" s="69"/>
      <c r="BZ3100" s="69"/>
      <c r="CA3100" s="69"/>
      <c r="CB3100" s="69"/>
      <c r="CC3100" s="69"/>
      <c r="CD3100" s="69"/>
      <c r="CE3100" s="69"/>
      <c r="CF3100" s="69"/>
      <c r="CG3100" s="69"/>
      <c r="CH3100" s="69"/>
      <c r="CI3100" s="69"/>
      <c r="CJ3100" s="69"/>
      <c r="CK3100" s="69"/>
      <c r="CL3100" s="69"/>
      <c r="CM3100" s="69"/>
      <c r="CN3100" s="69"/>
      <c r="CO3100" s="69"/>
      <c r="CP3100" s="69"/>
      <c r="CQ3100" s="69"/>
      <c r="CR3100" s="69"/>
      <c r="CS3100" s="69"/>
      <c r="CT3100" s="69"/>
      <c r="CU3100" s="69"/>
      <c r="CV3100" s="69"/>
      <c r="CW3100" s="69"/>
      <c r="CX3100" s="69"/>
      <c r="CY3100" s="69"/>
      <c r="CZ3100" s="69"/>
      <c r="DA3100" s="69"/>
      <c r="DB3100" s="69"/>
      <c r="DC3100" s="69"/>
      <c r="DD3100" s="69"/>
      <c r="DE3100" s="69"/>
      <c r="DF3100" s="69"/>
      <c r="DG3100" s="69"/>
      <c r="DH3100" s="69"/>
      <c r="DI3100" s="69"/>
      <c r="DJ3100" s="69"/>
      <c r="DK3100" s="69"/>
      <c r="DL3100" s="69"/>
      <c r="DM3100" s="69"/>
      <c r="DN3100" s="69"/>
      <c r="DO3100" s="69"/>
      <c r="DP3100" s="69"/>
      <c r="DQ3100" s="69"/>
      <c r="DR3100" s="69"/>
      <c r="DS3100" s="69"/>
      <c r="DT3100" s="69"/>
      <c r="DU3100" s="69"/>
      <c r="DV3100" s="69"/>
      <c r="DW3100" s="69"/>
      <c r="DX3100" s="69"/>
      <c r="DY3100" s="69"/>
      <c r="DZ3100" s="69"/>
      <c r="EA3100" s="69"/>
      <c r="EB3100" s="69"/>
      <c r="EC3100" s="69"/>
      <c r="ED3100" s="69"/>
      <c r="EE3100" s="69"/>
      <c r="EF3100" s="69"/>
      <c r="EG3100" s="69"/>
      <c r="EH3100" s="69"/>
      <c r="EI3100" s="69"/>
      <c r="EJ3100" s="69"/>
      <c r="EK3100" s="69"/>
      <c r="EL3100" s="69"/>
      <c r="EM3100" s="69"/>
      <c r="EN3100" s="69"/>
      <c r="EO3100" s="69"/>
      <c r="EP3100" s="69"/>
      <c r="EQ3100" s="69"/>
      <c r="ER3100" s="69"/>
      <c r="ES3100" s="69"/>
      <c r="ET3100" s="69"/>
      <c r="EU3100" s="69"/>
      <c r="EV3100" s="69"/>
      <c r="EW3100" s="69"/>
      <c r="EX3100" s="69"/>
      <c r="EY3100" s="69"/>
      <c r="EZ3100" s="69"/>
      <c r="FA3100" s="69"/>
      <c r="FB3100" s="69"/>
      <c r="FC3100" s="69"/>
      <c r="FD3100" s="69"/>
      <c r="FE3100" s="69"/>
      <c r="FF3100" s="69"/>
      <c r="FG3100" s="69"/>
      <c r="FH3100" s="69"/>
      <c r="FI3100" s="69"/>
      <c r="FJ3100" s="69"/>
      <c r="FK3100" s="69"/>
      <c r="FL3100" s="69"/>
      <c r="FM3100" s="69"/>
      <c r="FN3100" s="69"/>
      <c r="FO3100" s="69"/>
      <c r="FP3100" s="69"/>
      <c r="FQ3100" s="69"/>
      <c r="FR3100" s="69"/>
      <c r="FS3100" s="69"/>
      <c r="FT3100" s="69"/>
      <c r="FU3100" s="69"/>
      <c r="FV3100" s="69"/>
      <c r="FW3100" s="69"/>
      <c r="FX3100" s="69"/>
      <c r="FY3100" s="69"/>
      <c r="FZ3100" s="69"/>
      <c r="GA3100" s="69"/>
      <c r="GB3100" s="69"/>
      <c r="GC3100" s="69"/>
      <c r="GD3100" s="69"/>
      <c r="GE3100" s="69"/>
      <c r="GF3100" s="69"/>
      <c r="GG3100" s="69"/>
      <c r="GH3100" s="69"/>
      <c r="GI3100" s="69"/>
      <c r="GJ3100" s="69"/>
      <c r="GK3100" s="69"/>
      <c r="GL3100" s="69"/>
      <c r="GM3100" s="69"/>
      <c r="GN3100" s="69"/>
      <c r="GO3100" s="69"/>
      <c r="GP3100" s="69"/>
      <c r="GQ3100" s="69"/>
      <c r="GR3100" s="69"/>
      <c r="GS3100" s="69"/>
      <c r="GT3100" s="69"/>
      <c r="GU3100" s="69"/>
      <c r="GV3100" s="69"/>
      <c r="GW3100" s="69"/>
      <c r="GX3100" s="69"/>
      <c r="GY3100" s="69"/>
      <c r="GZ3100" s="69"/>
      <c r="HA3100" s="69"/>
      <c r="HB3100" s="69"/>
      <c r="HC3100" s="69"/>
      <c r="HD3100" s="69"/>
      <c r="HE3100" s="69"/>
      <c r="HF3100" s="69"/>
      <c r="HG3100" s="69"/>
      <c r="HH3100" s="69"/>
      <c r="HI3100" s="69"/>
      <c r="HJ3100" s="69"/>
      <c r="HK3100" s="69"/>
      <c r="HL3100" s="69"/>
      <c r="HM3100" s="69"/>
      <c r="HN3100" s="69"/>
      <c r="HO3100" s="69"/>
      <c r="HP3100" s="69"/>
      <c r="HQ3100" s="69"/>
      <c r="HR3100" s="69"/>
      <c r="HS3100" s="69"/>
      <c r="HT3100" s="69"/>
      <c r="HU3100" s="69"/>
      <c r="HV3100" s="69"/>
      <c r="HW3100" s="69"/>
      <c r="HX3100" s="69"/>
      <c r="HY3100" s="69"/>
      <c r="HZ3100" s="69"/>
      <c r="IA3100" s="69"/>
      <c r="IB3100" s="69"/>
      <c r="IC3100" s="69"/>
      <c r="ID3100" s="69"/>
      <c r="IE3100" s="69"/>
      <c r="IF3100" s="69"/>
      <c r="IG3100" s="69"/>
      <c r="IH3100" s="69"/>
      <c r="II3100" s="69"/>
      <c r="IJ3100" s="69"/>
      <c r="IK3100" s="69"/>
      <c r="IL3100" s="69"/>
      <c r="IM3100" s="69"/>
      <c r="IN3100" s="69"/>
    </row>
    <row r="3101" spans="1:248" s="70" customFormat="1" ht="32.1" customHeight="1" x14ac:dyDescent="0.2">
      <c r="A3101" s="137" t="s">
        <v>2095</v>
      </c>
      <c r="B3101" s="196">
        <v>52777</v>
      </c>
      <c r="C3101" s="96" t="s">
        <v>2096</v>
      </c>
      <c r="D3101" s="318">
        <v>35000</v>
      </c>
      <c r="E3101" s="69"/>
      <c r="F3101" s="69"/>
      <c r="G3101" s="69"/>
      <c r="H3101" s="69"/>
      <c r="I3101" s="69"/>
      <c r="J3101" s="69"/>
      <c r="N3101" s="69"/>
      <c r="O3101" s="69"/>
      <c r="P3101" s="69"/>
      <c r="Q3101" s="69"/>
      <c r="R3101" s="69"/>
      <c r="S3101" s="69"/>
      <c r="T3101" s="69"/>
      <c r="U3101" s="69"/>
      <c r="V3101" s="69"/>
      <c r="W3101" s="69"/>
      <c r="X3101" s="69"/>
      <c r="Y3101" s="69"/>
      <c r="Z3101" s="69"/>
      <c r="AA3101" s="69"/>
      <c r="AB3101" s="69"/>
      <c r="AC3101" s="69"/>
      <c r="AD3101" s="69"/>
      <c r="AE3101" s="69"/>
      <c r="AF3101" s="69"/>
      <c r="AG3101" s="69"/>
      <c r="AH3101" s="69"/>
      <c r="AI3101" s="69"/>
      <c r="AJ3101" s="69"/>
      <c r="AK3101" s="69"/>
      <c r="AL3101" s="69"/>
      <c r="AM3101" s="69"/>
      <c r="AN3101" s="69"/>
      <c r="AO3101" s="69"/>
      <c r="AP3101" s="69"/>
      <c r="AQ3101" s="69"/>
      <c r="AR3101" s="69"/>
      <c r="AS3101" s="69"/>
      <c r="AT3101" s="69"/>
      <c r="AU3101" s="69"/>
      <c r="AV3101" s="69"/>
      <c r="AW3101" s="69"/>
      <c r="AX3101" s="69"/>
      <c r="AY3101" s="69"/>
      <c r="AZ3101" s="69"/>
      <c r="BA3101" s="69"/>
      <c r="BB3101" s="69"/>
      <c r="BC3101" s="69"/>
      <c r="BD3101" s="69"/>
      <c r="BE3101" s="69"/>
      <c r="BF3101" s="69"/>
      <c r="BG3101" s="69"/>
      <c r="BH3101" s="69"/>
      <c r="BI3101" s="69"/>
      <c r="BJ3101" s="69"/>
      <c r="BK3101" s="69"/>
      <c r="BL3101" s="69"/>
      <c r="BM3101" s="69"/>
      <c r="BN3101" s="69"/>
      <c r="BO3101" s="69"/>
      <c r="BP3101" s="69"/>
      <c r="BQ3101" s="69"/>
      <c r="BR3101" s="69"/>
      <c r="BS3101" s="69"/>
      <c r="BT3101" s="69"/>
      <c r="BU3101" s="69"/>
      <c r="BV3101" s="69"/>
      <c r="BW3101" s="69"/>
      <c r="BX3101" s="69"/>
      <c r="BY3101" s="69"/>
      <c r="BZ3101" s="69"/>
      <c r="CA3101" s="69"/>
      <c r="CB3101" s="69"/>
      <c r="CC3101" s="69"/>
      <c r="CD3101" s="69"/>
      <c r="CE3101" s="69"/>
      <c r="CF3101" s="69"/>
      <c r="CG3101" s="69"/>
      <c r="CH3101" s="69"/>
      <c r="CI3101" s="69"/>
      <c r="CJ3101" s="69"/>
      <c r="CK3101" s="69"/>
      <c r="CL3101" s="69"/>
      <c r="CM3101" s="69"/>
      <c r="CN3101" s="69"/>
      <c r="CO3101" s="69"/>
      <c r="CP3101" s="69"/>
      <c r="CQ3101" s="69"/>
      <c r="CR3101" s="69"/>
      <c r="CS3101" s="69"/>
      <c r="CT3101" s="69"/>
      <c r="CU3101" s="69"/>
      <c r="CV3101" s="69"/>
      <c r="CW3101" s="69"/>
      <c r="CX3101" s="69"/>
      <c r="CY3101" s="69"/>
      <c r="CZ3101" s="69"/>
      <c r="DA3101" s="69"/>
      <c r="DB3101" s="69"/>
      <c r="DC3101" s="69"/>
      <c r="DD3101" s="69"/>
      <c r="DE3101" s="69"/>
      <c r="DF3101" s="69"/>
      <c r="DG3101" s="69"/>
      <c r="DH3101" s="69"/>
      <c r="DI3101" s="69"/>
      <c r="DJ3101" s="69"/>
      <c r="DK3101" s="69"/>
      <c r="DL3101" s="69"/>
      <c r="DM3101" s="69"/>
      <c r="DN3101" s="69"/>
      <c r="DO3101" s="69"/>
      <c r="DP3101" s="69"/>
      <c r="DQ3101" s="69"/>
      <c r="DR3101" s="69"/>
      <c r="DS3101" s="69"/>
      <c r="DT3101" s="69"/>
      <c r="DU3101" s="69"/>
      <c r="DV3101" s="69"/>
      <c r="DW3101" s="69"/>
      <c r="DX3101" s="69"/>
      <c r="DY3101" s="69"/>
      <c r="DZ3101" s="69"/>
      <c r="EA3101" s="69"/>
      <c r="EB3101" s="69"/>
      <c r="EC3101" s="69"/>
      <c r="ED3101" s="69"/>
      <c r="EE3101" s="69"/>
      <c r="EF3101" s="69"/>
      <c r="EG3101" s="69"/>
      <c r="EH3101" s="69"/>
      <c r="EI3101" s="69"/>
      <c r="EJ3101" s="69"/>
      <c r="EK3101" s="69"/>
      <c r="EL3101" s="69"/>
      <c r="EM3101" s="69"/>
      <c r="EN3101" s="69"/>
      <c r="EO3101" s="69"/>
      <c r="EP3101" s="69"/>
      <c r="EQ3101" s="69"/>
      <c r="ER3101" s="69"/>
      <c r="ES3101" s="69"/>
      <c r="ET3101" s="69"/>
      <c r="EU3101" s="69"/>
      <c r="EV3101" s="69"/>
      <c r="EW3101" s="69"/>
      <c r="EX3101" s="69"/>
      <c r="EY3101" s="69"/>
      <c r="EZ3101" s="69"/>
      <c r="FA3101" s="69"/>
      <c r="FB3101" s="69"/>
      <c r="FC3101" s="69"/>
      <c r="FD3101" s="69"/>
      <c r="FE3101" s="69"/>
      <c r="FF3101" s="69"/>
      <c r="FG3101" s="69"/>
      <c r="FH3101" s="69"/>
      <c r="FI3101" s="69"/>
      <c r="FJ3101" s="69"/>
      <c r="FK3101" s="69"/>
      <c r="FL3101" s="69"/>
      <c r="FM3101" s="69"/>
      <c r="FN3101" s="69"/>
      <c r="FO3101" s="69"/>
      <c r="FP3101" s="69"/>
      <c r="FQ3101" s="69"/>
      <c r="FR3101" s="69"/>
      <c r="FS3101" s="69"/>
      <c r="FT3101" s="69"/>
      <c r="FU3101" s="69"/>
      <c r="FV3101" s="69"/>
      <c r="FW3101" s="69"/>
      <c r="FX3101" s="69"/>
      <c r="FY3101" s="69"/>
      <c r="FZ3101" s="69"/>
      <c r="GA3101" s="69"/>
      <c r="GB3101" s="69"/>
      <c r="GC3101" s="69"/>
      <c r="GD3101" s="69"/>
      <c r="GE3101" s="69"/>
      <c r="GF3101" s="69"/>
      <c r="GG3101" s="69"/>
      <c r="GH3101" s="69"/>
      <c r="GI3101" s="69"/>
      <c r="GJ3101" s="69"/>
      <c r="GK3101" s="69"/>
      <c r="GL3101" s="69"/>
      <c r="GM3101" s="69"/>
      <c r="GN3101" s="69"/>
      <c r="GO3101" s="69"/>
      <c r="GP3101" s="69"/>
      <c r="GQ3101" s="69"/>
      <c r="GR3101" s="69"/>
      <c r="GS3101" s="69"/>
      <c r="GT3101" s="69"/>
      <c r="GU3101" s="69"/>
      <c r="GV3101" s="69"/>
      <c r="GW3101" s="69"/>
      <c r="GX3101" s="69"/>
      <c r="GY3101" s="69"/>
      <c r="GZ3101" s="69"/>
      <c r="HA3101" s="69"/>
      <c r="HB3101" s="69"/>
      <c r="HC3101" s="69"/>
      <c r="HD3101" s="69"/>
      <c r="HE3101" s="69"/>
      <c r="HF3101" s="69"/>
      <c r="HG3101" s="69"/>
      <c r="HH3101" s="69"/>
      <c r="HI3101" s="69"/>
      <c r="HJ3101" s="69"/>
      <c r="HK3101" s="69"/>
      <c r="HL3101" s="69"/>
      <c r="HM3101" s="69"/>
      <c r="HN3101" s="69"/>
      <c r="HO3101" s="69"/>
      <c r="HP3101" s="69"/>
      <c r="HQ3101" s="69"/>
      <c r="HR3101" s="69"/>
      <c r="HS3101" s="69"/>
      <c r="HT3101" s="69"/>
      <c r="HU3101" s="69"/>
      <c r="HV3101" s="69"/>
      <c r="HW3101" s="69"/>
      <c r="HX3101" s="69"/>
      <c r="HY3101" s="69"/>
      <c r="HZ3101" s="69"/>
      <c r="IA3101" s="69"/>
      <c r="IB3101" s="69"/>
      <c r="IC3101" s="69"/>
      <c r="ID3101" s="69"/>
      <c r="IE3101" s="69"/>
      <c r="IF3101" s="69"/>
      <c r="IG3101" s="69"/>
      <c r="IH3101" s="69"/>
      <c r="II3101" s="69"/>
      <c r="IJ3101" s="69"/>
      <c r="IK3101" s="69"/>
      <c r="IL3101" s="69"/>
      <c r="IM3101" s="69"/>
      <c r="IN3101" s="69"/>
    </row>
    <row r="3102" spans="1:248" s="70" customFormat="1" ht="32.1" customHeight="1" x14ac:dyDescent="0.2">
      <c r="A3102" s="137" t="s">
        <v>2097</v>
      </c>
      <c r="B3102" s="196">
        <v>53013</v>
      </c>
      <c r="C3102" s="96" t="s">
        <v>3938</v>
      </c>
      <c r="D3102" s="318">
        <v>72000</v>
      </c>
      <c r="E3102" s="69"/>
      <c r="F3102" s="69"/>
      <c r="G3102" s="69"/>
      <c r="H3102" s="69"/>
      <c r="I3102" s="69"/>
      <c r="J3102" s="69"/>
      <c r="N3102" s="69"/>
      <c r="O3102" s="69"/>
      <c r="P3102" s="69"/>
      <c r="Q3102" s="69"/>
      <c r="R3102" s="69"/>
      <c r="S3102" s="69"/>
      <c r="T3102" s="69"/>
      <c r="U3102" s="69"/>
      <c r="V3102" s="69"/>
      <c r="W3102" s="69"/>
      <c r="X3102" s="69"/>
      <c r="Y3102" s="69"/>
      <c r="Z3102" s="69"/>
      <c r="AA3102" s="69"/>
      <c r="AB3102" s="69"/>
      <c r="AC3102" s="69"/>
      <c r="AD3102" s="69"/>
      <c r="AE3102" s="69"/>
      <c r="AF3102" s="69"/>
      <c r="AG3102" s="69"/>
      <c r="AH3102" s="69"/>
      <c r="AI3102" s="69"/>
      <c r="AJ3102" s="69"/>
      <c r="AK3102" s="69"/>
      <c r="AL3102" s="69"/>
      <c r="AM3102" s="69"/>
      <c r="AN3102" s="69"/>
      <c r="AO3102" s="69"/>
      <c r="AP3102" s="69"/>
      <c r="AQ3102" s="69"/>
      <c r="AR3102" s="69"/>
      <c r="AS3102" s="69"/>
      <c r="AT3102" s="69"/>
      <c r="AU3102" s="69"/>
      <c r="AV3102" s="69"/>
      <c r="AW3102" s="69"/>
      <c r="AX3102" s="69"/>
      <c r="AY3102" s="69"/>
      <c r="AZ3102" s="69"/>
      <c r="BA3102" s="69"/>
      <c r="BB3102" s="69"/>
      <c r="BC3102" s="69"/>
      <c r="BD3102" s="69"/>
      <c r="BE3102" s="69"/>
      <c r="BF3102" s="69"/>
      <c r="BG3102" s="69"/>
      <c r="BH3102" s="69"/>
      <c r="BI3102" s="69"/>
      <c r="BJ3102" s="69"/>
      <c r="BK3102" s="69"/>
      <c r="BL3102" s="69"/>
      <c r="BM3102" s="69"/>
      <c r="BN3102" s="69"/>
      <c r="BO3102" s="69"/>
      <c r="BP3102" s="69"/>
      <c r="BQ3102" s="69"/>
      <c r="BR3102" s="69"/>
      <c r="BS3102" s="69"/>
      <c r="BT3102" s="69"/>
      <c r="BU3102" s="69"/>
      <c r="BV3102" s="69"/>
      <c r="BW3102" s="69"/>
      <c r="BX3102" s="69"/>
      <c r="BY3102" s="69"/>
      <c r="BZ3102" s="69"/>
      <c r="CA3102" s="69"/>
      <c r="CB3102" s="69"/>
      <c r="CC3102" s="69"/>
      <c r="CD3102" s="69"/>
      <c r="CE3102" s="69"/>
      <c r="CF3102" s="69"/>
      <c r="CG3102" s="69"/>
      <c r="CH3102" s="69"/>
      <c r="CI3102" s="69"/>
      <c r="CJ3102" s="69"/>
      <c r="CK3102" s="69"/>
      <c r="CL3102" s="69"/>
      <c r="CM3102" s="69"/>
      <c r="CN3102" s="69"/>
      <c r="CO3102" s="69"/>
      <c r="CP3102" s="69"/>
      <c r="CQ3102" s="69"/>
      <c r="CR3102" s="69"/>
      <c r="CS3102" s="69"/>
      <c r="CT3102" s="69"/>
      <c r="CU3102" s="69"/>
      <c r="CV3102" s="69"/>
      <c r="CW3102" s="69"/>
      <c r="CX3102" s="69"/>
      <c r="CY3102" s="69"/>
      <c r="CZ3102" s="69"/>
      <c r="DA3102" s="69"/>
      <c r="DB3102" s="69"/>
      <c r="DC3102" s="69"/>
      <c r="DD3102" s="69"/>
      <c r="DE3102" s="69"/>
      <c r="DF3102" s="69"/>
      <c r="DG3102" s="69"/>
      <c r="DH3102" s="69"/>
      <c r="DI3102" s="69"/>
      <c r="DJ3102" s="69"/>
      <c r="DK3102" s="69"/>
      <c r="DL3102" s="69"/>
      <c r="DM3102" s="69"/>
      <c r="DN3102" s="69"/>
      <c r="DO3102" s="69"/>
      <c r="DP3102" s="69"/>
      <c r="DQ3102" s="69"/>
      <c r="DR3102" s="69"/>
      <c r="DS3102" s="69"/>
      <c r="DT3102" s="69"/>
      <c r="DU3102" s="69"/>
      <c r="DV3102" s="69"/>
      <c r="DW3102" s="69"/>
      <c r="DX3102" s="69"/>
      <c r="DY3102" s="69"/>
      <c r="DZ3102" s="69"/>
      <c r="EA3102" s="69"/>
      <c r="EB3102" s="69"/>
      <c r="EC3102" s="69"/>
      <c r="ED3102" s="69"/>
      <c r="EE3102" s="69"/>
      <c r="EF3102" s="69"/>
      <c r="EG3102" s="69"/>
      <c r="EH3102" s="69"/>
      <c r="EI3102" s="69"/>
      <c r="EJ3102" s="69"/>
      <c r="EK3102" s="69"/>
      <c r="EL3102" s="69"/>
      <c r="EM3102" s="69"/>
      <c r="EN3102" s="69"/>
      <c r="EO3102" s="69"/>
      <c r="EP3102" s="69"/>
      <c r="EQ3102" s="69"/>
      <c r="ER3102" s="69"/>
      <c r="ES3102" s="69"/>
      <c r="ET3102" s="69"/>
      <c r="EU3102" s="69"/>
      <c r="EV3102" s="69"/>
      <c r="EW3102" s="69"/>
      <c r="EX3102" s="69"/>
      <c r="EY3102" s="69"/>
      <c r="EZ3102" s="69"/>
      <c r="FA3102" s="69"/>
      <c r="FB3102" s="69"/>
      <c r="FC3102" s="69"/>
      <c r="FD3102" s="69"/>
      <c r="FE3102" s="69"/>
      <c r="FF3102" s="69"/>
      <c r="FG3102" s="69"/>
      <c r="FH3102" s="69"/>
      <c r="FI3102" s="69"/>
      <c r="FJ3102" s="69"/>
      <c r="FK3102" s="69"/>
      <c r="FL3102" s="69"/>
      <c r="FM3102" s="69"/>
      <c r="FN3102" s="69"/>
      <c r="FO3102" s="69"/>
      <c r="FP3102" s="69"/>
      <c r="FQ3102" s="69"/>
      <c r="FR3102" s="69"/>
      <c r="FS3102" s="69"/>
      <c r="FT3102" s="69"/>
      <c r="FU3102" s="69"/>
      <c r="FV3102" s="69"/>
      <c r="FW3102" s="69"/>
      <c r="FX3102" s="69"/>
      <c r="FY3102" s="69"/>
      <c r="FZ3102" s="69"/>
      <c r="GA3102" s="69"/>
      <c r="GB3102" s="69"/>
      <c r="GC3102" s="69"/>
      <c r="GD3102" s="69"/>
      <c r="GE3102" s="69"/>
      <c r="GF3102" s="69"/>
      <c r="GG3102" s="69"/>
      <c r="GH3102" s="69"/>
      <c r="GI3102" s="69"/>
      <c r="GJ3102" s="69"/>
      <c r="GK3102" s="69"/>
      <c r="GL3102" s="69"/>
      <c r="GM3102" s="69"/>
      <c r="GN3102" s="69"/>
      <c r="GO3102" s="69"/>
      <c r="GP3102" s="69"/>
      <c r="GQ3102" s="69"/>
      <c r="GR3102" s="69"/>
      <c r="GS3102" s="69"/>
      <c r="GT3102" s="69"/>
      <c r="GU3102" s="69"/>
      <c r="GV3102" s="69"/>
      <c r="GW3102" s="69"/>
      <c r="GX3102" s="69"/>
      <c r="GY3102" s="69"/>
      <c r="GZ3102" s="69"/>
      <c r="HA3102" s="69"/>
      <c r="HB3102" s="69"/>
      <c r="HC3102" s="69"/>
      <c r="HD3102" s="69"/>
      <c r="HE3102" s="69"/>
      <c r="HF3102" s="69"/>
      <c r="HG3102" s="69"/>
      <c r="HH3102" s="69"/>
      <c r="HI3102" s="69"/>
      <c r="HJ3102" s="69"/>
      <c r="HK3102" s="69"/>
      <c r="HL3102" s="69"/>
      <c r="HM3102" s="69"/>
      <c r="HN3102" s="69"/>
      <c r="HO3102" s="69"/>
      <c r="HP3102" s="69"/>
      <c r="HQ3102" s="69"/>
      <c r="HR3102" s="69"/>
      <c r="HS3102" s="69"/>
      <c r="HT3102" s="69"/>
      <c r="HU3102" s="69"/>
      <c r="HV3102" s="69"/>
      <c r="HW3102" s="69"/>
      <c r="HX3102" s="69"/>
      <c r="HY3102" s="69"/>
      <c r="HZ3102" s="69"/>
      <c r="IA3102" s="69"/>
      <c r="IB3102" s="69"/>
      <c r="IC3102" s="69"/>
      <c r="ID3102" s="69"/>
      <c r="IE3102" s="69"/>
      <c r="IF3102" s="69"/>
      <c r="IG3102" s="69"/>
      <c r="IH3102" s="69"/>
      <c r="II3102" s="69"/>
      <c r="IJ3102" s="69"/>
      <c r="IK3102" s="69"/>
      <c r="IL3102" s="69"/>
      <c r="IM3102" s="69"/>
      <c r="IN3102" s="69"/>
    </row>
    <row r="3103" spans="1:248" s="70" customFormat="1" ht="32.1" customHeight="1" x14ac:dyDescent="0.2">
      <c r="A3103" s="137" t="s">
        <v>2097</v>
      </c>
      <c r="B3103" s="196">
        <v>52778</v>
      </c>
      <c r="C3103" s="96" t="s">
        <v>2098</v>
      </c>
      <c r="D3103" s="318">
        <v>115000</v>
      </c>
      <c r="E3103" s="69"/>
      <c r="F3103" s="69"/>
      <c r="G3103" s="69"/>
      <c r="H3103" s="69"/>
      <c r="I3103" s="69"/>
      <c r="J3103" s="69"/>
      <c r="N3103" s="69"/>
      <c r="O3103" s="69"/>
      <c r="P3103" s="69"/>
      <c r="Q3103" s="69"/>
      <c r="R3103" s="69"/>
      <c r="S3103" s="69"/>
      <c r="T3103" s="69"/>
      <c r="U3103" s="69"/>
      <c r="V3103" s="69"/>
      <c r="W3103" s="69"/>
      <c r="X3103" s="69"/>
      <c r="Y3103" s="69"/>
      <c r="Z3103" s="69"/>
      <c r="AA3103" s="69"/>
      <c r="AB3103" s="69"/>
      <c r="AC3103" s="69"/>
      <c r="AD3103" s="69"/>
      <c r="AE3103" s="69"/>
      <c r="AF3103" s="69"/>
      <c r="AG3103" s="69"/>
      <c r="AH3103" s="69"/>
      <c r="AI3103" s="69"/>
      <c r="AJ3103" s="69"/>
      <c r="AK3103" s="69"/>
      <c r="AL3103" s="69"/>
      <c r="AM3103" s="69"/>
      <c r="AN3103" s="69"/>
      <c r="AO3103" s="69"/>
      <c r="AP3103" s="69"/>
      <c r="AQ3103" s="69"/>
      <c r="AR3103" s="69"/>
      <c r="AS3103" s="69"/>
      <c r="AT3103" s="69"/>
      <c r="AU3103" s="69"/>
      <c r="AV3103" s="69"/>
      <c r="AW3103" s="69"/>
      <c r="AX3103" s="69"/>
      <c r="AY3103" s="69"/>
      <c r="AZ3103" s="69"/>
      <c r="BA3103" s="69"/>
      <c r="BB3103" s="69"/>
      <c r="BC3103" s="69"/>
      <c r="BD3103" s="69"/>
      <c r="BE3103" s="69"/>
      <c r="BF3103" s="69"/>
      <c r="BG3103" s="69"/>
      <c r="BH3103" s="69"/>
      <c r="BI3103" s="69"/>
      <c r="BJ3103" s="69"/>
      <c r="BK3103" s="69"/>
      <c r="BL3103" s="69"/>
      <c r="BM3103" s="69"/>
      <c r="BN3103" s="69"/>
      <c r="BO3103" s="69"/>
      <c r="BP3103" s="69"/>
      <c r="BQ3103" s="69"/>
      <c r="BR3103" s="69"/>
      <c r="BS3103" s="69"/>
      <c r="BT3103" s="69"/>
      <c r="BU3103" s="69"/>
      <c r="BV3103" s="69"/>
      <c r="BW3103" s="69"/>
      <c r="BX3103" s="69"/>
      <c r="BY3103" s="69"/>
      <c r="BZ3103" s="69"/>
      <c r="CA3103" s="69"/>
      <c r="CB3103" s="69"/>
      <c r="CC3103" s="69"/>
      <c r="CD3103" s="69"/>
      <c r="CE3103" s="69"/>
      <c r="CF3103" s="69"/>
      <c r="CG3103" s="69"/>
      <c r="CH3103" s="69"/>
      <c r="CI3103" s="69"/>
      <c r="CJ3103" s="69"/>
      <c r="CK3103" s="69"/>
      <c r="CL3103" s="69"/>
      <c r="CM3103" s="69"/>
      <c r="CN3103" s="69"/>
      <c r="CO3103" s="69"/>
      <c r="CP3103" s="69"/>
      <c r="CQ3103" s="69"/>
      <c r="CR3103" s="69"/>
      <c r="CS3103" s="69"/>
      <c r="CT3103" s="69"/>
      <c r="CU3103" s="69"/>
      <c r="CV3103" s="69"/>
      <c r="CW3103" s="69"/>
      <c r="CX3103" s="69"/>
      <c r="CY3103" s="69"/>
      <c r="CZ3103" s="69"/>
      <c r="DA3103" s="69"/>
      <c r="DB3103" s="69"/>
      <c r="DC3103" s="69"/>
      <c r="DD3103" s="69"/>
      <c r="DE3103" s="69"/>
      <c r="DF3103" s="69"/>
      <c r="DG3103" s="69"/>
      <c r="DH3103" s="69"/>
      <c r="DI3103" s="69"/>
      <c r="DJ3103" s="69"/>
      <c r="DK3103" s="69"/>
      <c r="DL3103" s="69"/>
      <c r="DM3103" s="69"/>
      <c r="DN3103" s="69"/>
      <c r="DO3103" s="69"/>
      <c r="DP3103" s="69"/>
      <c r="DQ3103" s="69"/>
      <c r="DR3103" s="69"/>
      <c r="DS3103" s="69"/>
      <c r="DT3103" s="69"/>
      <c r="DU3103" s="69"/>
      <c r="DV3103" s="69"/>
      <c r="DW3103" s="69"/>
      <c r="DX3103" s="69"/>
      <c r="DY3103" s="69"/>
      <c r="DZ3103" s="69"/>
      <c r="EA3103" s="69"/>
      <c r="EB3103" s="69"/>
      <c r="EC3103" s="69"/>
      <c r="ED3103" s="69"/>
      <c r="EE3103" s="69"/>
      <c r="EF3103" s="69"/>
      <c r="EG3103" s="69"/>
      <c r="EH3103" s="69"/>
      <c r="EI3103" s="69"/>
      <c r="EJ3103" s="69"/>
      <c r="EK3103" s="69"/>
      <c r="EL3103" s="69"/>
      <c r="EM3103" s="69"/>
      <c r="EN3103" s="69"/>
      <c r="EO3103" s="69"/>
      <c r="EP3103" s="69"/>
      <c r="EQ3103" s="69"/>
      <c r="ER3103" s="69"/>
      <c r="ES3103" s="69"/>
      <c r="ET3103" s="69"/>
      <c r="EU3103" s="69"/>
      <c r="EV3103" s="69"/>
      <c r="EW3103" s="69"/>
      <c r="EX3103" s="69"/>
      <c r="EY3103" s="69"/>
      <c r="EZ3103" s="69"/>
      <c r="FA3103" s="69"/>
      <c r="FB3103" s="69"/>
      <c r="FC3103" s="69"/>
      <c r="FD3103" s="69"/>
      <c r="FE3103" s="69"/>
      <c r="FF3103" s="69"/>
      <c r="FG3103" s="69"/>
      <c r="FH3103" s="69"/>
      <c r="FI3103" s="69"/>
      <c r="FJ3103" s="69"/>
      <c r="FK3103" s="69"/>
      <c r="FL3103" s="69"/>
      <c r="FM3103" s="69"/>
      <c r="FN3103" s="69"/>
      <c r="FO3103" s="69"/>
      <c r="FP3103" s="69"/>
      <c r="FQ3103" s="69"/>
      <c r="FR3103" s="69"/>
      <c r="FS3103" s="69"/>
      <c r="FT3103" s="69"/>
      <c r="FU3103" s="69"/>
      <c r="FV3103" s="69"/>
      <c r="FW3103" s="69"/>
      <c r="FX3103" s="69"/>
      <c r="FY3103" s="69"/>
      <c r="FZ3103" s="69"/>
      <c r="GA3103" s="69"/>
      <c r="GB3103" s="69"/>
      <c r="GC3103" s="69"/>
      <c r="GD3103" s="69"/>
      <c r="GE3103" s="69"/>
      <c r="GF3103" s="69"/>
      <c r="GG3103" s="69"/>
      <c r="GH3103" s="69"/>
      <c r="GI3103" s="69"/>
      <c r="GJ3103" s="69"/>
      <c r="GK3103" s="69"/>
      <c r="GL3103" s="69"/>
      <c r="GM3103" s="69"/>
      <c r="GN3103" s="69"/>
      <c r="GO3103" s="69"/>
      <c r="GP3103" s="69"/>
      <c r="GQ3103" s="69"/>
      <c r="GR3103" s="69"/>
      <c r="GS3103" s="69"/>
      <c r="GT3103" s="69"/>
      <c r="GU3103" s="69"/>
      <c r="GV3103" s="69"/>
      <c r="GW3103" s="69"/>
      <c r="GX3103" s="69"/>
      <c r="GY3103" s="69"/>
      <c r="GZ3103" s="69"/>
      <c r="HA3103" s="69"/>
      <c r="HB3103" s="69"/>
      <c r="HC3103" s="69"/>
      <c r="HD3103" s="69"/>
      <c r="HE3103" s="69"/>
      <c r="HF3103" s="69"/>
      <c r="HG3103" s="69"/>
      <c r="HH3103" s="69"/>
      <c r="HI3103" s="69"/>
      <c r="HJ3103" s="69"/>
      <c r="HK3103" s="69"/>
      <c r="HL3103" s="69"/>
      <c r="HM3103" s="69"/>
      <c r="HN3103" s="69"/>
      <c r="HO3103" s="69"/>
      <c r="HP3103" s="69"/>
      <c r="HQ3103" s="69"/>
      <c r="HR3103" s="69"/>
      <c r="HS3103" s="69"/>
      <c r="HT3103" s="69"/>
      <c r="HU3103" s="69"/>
      <c r="HV3103" s="69"/>
      <c r="HW3103" s="69"/>
      <c r="HX3103" s="69"/>
      <c r="HY3103" s="69"/>
      <c r="HZ3103" s="69"/>
      <c r="IA3103" s="69"/>
      <c r="IB3103" s="69"/>
      <c r="IC3103" s="69"/>
      <c r="ID3103" s="69"/>
      <c r="IE3103" s="69"/>
      <c r="IF3103" s="69"/>
      <c r="IG3103" s="69"/>
      <c r="IH3103" s="69"/>
      <c r="II3103" s="69"/>
      <c r="IJ3103" s="69"/>
      <c r="IK3103" s="69"/>
      <c r="IL3103" s="69"/>
      <c r="IM3103" s="69"/>
      <c r="IN3103" s="69"/>
    </row>
    <row r="3104" spans="1:248" s="70" customFormat="1" ht="32.1" customHeight="1" x14ac:dyDescent="0.2">
      <c r="A3104" s="137" t="s">
        <v>2099</v>
      </c>
      <c r="B3104" s="196">
        <v>52779</v>
      </c>
      <c r="C3104" s="96" t="s">
        <v>2100</v>
      </c>
      <c r="D3104" s="318">
        <v>30000</v>
      </c>
      <c r="E3104" s="69"/>
      <c r="F3104" s="69"/>
      <c r="G3104" s="69"/>
      <c r="H3104" s="69"/>
      <c r="I3104" s="69"/>
      <c r="J3104" s="69"/>
      <c r="N3104" s="69"/>
      <c r="O3104" s="69"/>
      <c r="P3104" s="69"/>
      <c r="Q3104" s="69"/>
      <c r="R3104" s="69"/>
      <c r="S3104" s="69"/>
      <c r="T3104" s="69"/>
      <c r="U3104" s="69"/>
      <c r="V3104" s="69"/>
      <c r="W3104" s="69"/>
      <c r="X3104" s="69"/>
      <c r="Y3104" s="69"/>
      <c r="Z3104" s="69"/>
      <c r="AA3104" s="69"/>
      <c r="AB3104" s="69"/>
      <c r="AC3104" s="69"/>
      <c r="AD3104" s="69"/>
      <c r="AE3104" s="69"/>
      <c r="AF3104" s="69"/>
      <c r="AG3104" s="69"/>
      <c r="AH3104" s="69"/>
      <c r="AI3104" s="69"/>
      <c r="AJ3104" s="69"/>
      <c r="AK3104" s="69"/>
      <c r="AL3104" s="69"/>
      <c r="AM3104" s="69"/>
      <c r="AN3104" s="69"/>
      <c r="AO3104" s="69"/>
      <c r="AP3104" s="69"/>
      <c r="AQ3104" s="69"/>
      <c r="AR3104" s="69"/>
      <c r="AS3104" s="69"/>
      <c r="AT3104" s="69"/>
      <c r="AU3104" s="69"/>
      <c r="AV3104" s="69"/>
      <c r="AW3104" s="69"/>
      <c r="AX3104" s="69"/>
      <c r="AY3104" s="69"/>
      <c r="AZ3104" s="69"/>
      <c r="BA3104" s="69"/>
      <c r="BB3104" s="69"/>
      <c r="BC3104" s="69"/>
      <c r="BD3104" s="69"/>
      <c r="BE3104" s="69"/>
      <c r="BF3104" s="69"/>
      <c r="BG3104" s="69"/>
      <c r="BH3104" s="69"/>
      <c r="BI3104" s="69"/>
      <c r="BJ3104" s="69"/>
      <c r="BK3104" s="69"/>
      <c r="BL3104" s="69"/>
      <c r="BM3104" s="69"/>
      <c r="BN3104" s="69"/>
      <c r="BO3104" s="69"/>
      <c r="BP3104" s="69"/>
      <c r="BQ3104" s="69"/>
      <c r="BR3104" s="69"/>
      <c r="BS3104" s="69"/>
      <c r="BT3104" s="69"/>
      <c r="BU3104" s="69"/>
      <c r="BV3104" s="69"/>
      <c r="BW3104" s="69"/>
      <c r="BX3104" s="69"/>
      <c r="BY3104" s="69"/>
      <c r="BZ3104" s="69"/>
      <c r="CA3104" s="69"/>
      <c r="CB3104" s="69"/>
      <c r="CC3104" s="69"/>
      <c r="CD3104" s="69"/>
      <c r="CE3104" s="69"/>
      <c r="CF3104" s="69"/>
      <c r="CG3104" s="69"/>
      <c r="CH3104" s="69"/>
      <c r="CI3104" s="69"/>
      <c r="CJ3104" s="69"/>
      <c r="CK3104" s="69"/>
      <c r="CL3104" s="69"/>
      <c r="CM3104" s="69"/>
      <c r="CN3104" s="69"/>
      <c r="CO3104" s="69"/>
      <c r="CP3104" s="69"/>
      <c r="CQ3104" s="69"/>
      <c r="CR3104" s="69"/>
      <c r="CS3104" s="69"/>
      <c r="CT3104" s="69"/>
      <c r="CU3104" s="69"/>
      <c r="CV3104" s="69"/>
      <c r="CW3104" s="69"/>
      <c r="CX3104" s="69"/>
      <c r="CY3104" s="69"/>
      <c r="CZ3104" s="69"/>
      <c r="DA3104" s="69"/>
      <c r="DB3104" s="69"/>
      <c r="DC3104" s="69"/>
      <c r="DD3104" s="69"/>
      <c r="DE3104" s="69"/>
      <c r="DF3104" s="69"/>
      <c r="DG3104" s="69"/>
      <c r="DH3104" s="69"/>
      <c r="DI3104" s="69"/>
      <c r="DJ3104" s="69"/>
      <c r="DK3104" s="69"/>
      <c r="DL3104" s="69"/>
      <c r="DM3104" s="69"/>
      <c r="DN3104" s="69"/>
      <c r="DO3104" s="69"/>
      <c r="DP3104" s="69"/>
      <c r="DQ3104" s="69"/>
      <c r="DR3104" s="69"/>
      <c r="DS3104" s="69"/>
      <c r="DT3104" s="69"/>
      <c r="DU3104" s="69"/>
      <c r="DV3104" s="69"/>
      <c r="DW3104" s="69"/>
      <c r="DX3104" s="69"/>
      <c r="DY3104" s="69"/>
      <c r="DZ3104" s="69"/>
      <c r="EA3104" s="69"/>
      <c r="EB3104" s="69"/>
      <c r="EC3104" s="69"/>
      <c r="ED3104" s="69"/>
      <c r="EE3104" s="69"/>
      <c r="EF3104" s="69"/>
      <c r="EG3104" s="69"/>
      <c r="EH3104" s="69"/>
      <c r="EI3104" s="69"/>
      <c r="EJ3104" s="69"/>
      <c r="EK3104" s="69"/>
      <c r="EL3104" s="69"/>
      <c r="EM3104" s="69"/>
      <c r="EN3104" s="69"/>
      <c r="EO3104" s="69"/>
      <c r="EP3104" s="69"/>
      <c r="EQ3104" s="69"/>
      <c r="ER3104" s="69"/>
      <c r="ES3104" s="69"/>
      <c r="ET3104" s="69"/>
      <c r="EU3104" s="69"/>
      <c r="EV3104" s="69"/>
      <c r="EW3104" s="69"/>
      <c r="EX3104" s="69"/>
      <c r="EY3104" s="69"/>
      <c r="EZ3104" s="69"/>
      <c r="FA3104" s="69"/>
      <c r="FB3104" s="69"/>
      <c r="FC3104" s="69"/>
      <c r="FD3104" s="69"/>
      <c r="FE3104" s="69"/>
      <c r="FF3104" s="69"/>
      <c r="FG3104" s="69"/>
      <c r="FH3104" s="69"/>
      <c r="FI3104" s="69"/>
      <c r="FJ3104" s="69"/>
      <c r="FK3104" s="69"/>
      <c r="FL3104" s="69"/>
      <c r="FM3104" s="69"/>
      <c r="FN3104" s="69"/>
      <c r="FO3104" s="69"/>
      <c r="FP3104" s="69"/>
      <c r="FQ3104" s="69"/>
      <c r="FR3104" s="69"/>
      <c r="FS3104" s="69"/>
      <c r="FT3104" s="69"/>
      <c r="FU3104" s="69"/>
      <c r="FV3104" s="69"/>
      <c r="FW3104" s="69"/>
      <c r="FX3104" s="69"/>
      <c r="FY3104" s="69"/>
      <c r="FZ3104" s="69"/>
      <c r="GA3104" s="69"/>
      <c r="GB3104" s="69"/>
      <c r="GC3104" s="69"/>
      <c r="GD3104" s="69"/>
      <c r="GE3104" s="69"/>
      <c r="GF3104" s="69"/>
      <c r="GG3104" s="69"/>
      <c r="GH3104" s="69"/>
      <c r="GI3104" s="69"/>
      <c r="GJ3104" s="69"/>
      <c r="GK3104" s="69"/>
      <c r="GL3104" s="69"/>
      <c r="GM3104" s="69"/>
      <c r="GN3104" s="69"/>
      <c r="GO3104" s="69"/>
      <c r="GP3104" s="69"/>
      <c r="GQ3104" s="69"/>
      <c r="GR3104" s="69"/>
      <c r="GS3104" s="69"/>
      <c r="GT3104" s="69"/>
      <c r="GU3104" s="69"/>
      <c r="GV3104" s="69"/>
      <c r="GW3104" s="69"/>
      <c r="GX3104" s="69"/>
      <c r="GY3104" s="69"/>
      <c r="GZ3104" s="69"/>
      <c r="HA3104" s="69"/>
      <c r="HB3104" s="69"/>
      <c r="HC3104" s="69"/>
      <c r="HD3104" s="69"/>
      <c r="HE3104" s="69"/>
      <c r="HF3104" s="69"/>
      <c r="HG3104" s="69"/>
      <c r="HH3104" s="69"/>
      <c r="HI3104" s="69"/>
      <c r="HJ3104" s="69"/>
      <c r="HK3104" s="69"/>
      <c r="HL3104" s="69"/>
      <c r="HM3104" s="69"/>
      <c r="HN3104" s="69"/>
      <c r="HO3104" s="69"/>
      <c r="HP3104" s="69"/>
      <c r="HQ3104" s="69"/>
      <c r="HR3104" s="69"/>
      <c r="HS3104" s="69"/>
      <c r="HT3104" s="69"/>
      <c r="HU3104" s="69"/>
      <c r="HV3104" s="69"/>
      <c r="HW3104" s="69"/>
      <c r="HX3104" s="69"/>
      <c r="HY3104" s="69"/>
      <c r="HZ3104" s="69"/>
      <c r="IA3104" s="69"/>
      <c r="IB3104" s="69"/>
      <c r="IC3104" s="69"/>
      <c r="ID3104" s="69"/>
      <c r="IE3104" s="69"/>
      <c r="IF3104" s="69"/>
      <c r="IG3104" s="69"/>
      <c r="IH3104" s="69"/>
      <c r="II3104" s="69"/>
      <c r="IJ3104" s="69"/>
      <c r="IK3104" s="69"/>
      <c r="IL3104" s="69"/>
      <c r="IM3104" s="69"/>
      <c r="IN3104" s="69"/>
    </row>
    <row r="3105" spans="1:248" s="70" customFormat="1" ht="15" customHeight="1" x14ac:dyDescent="0.2">
      <c r="A3105" s="137" t="s">
        <v>2101</v>
      </c>
      <c r="B3105" s="196">
        <v>52780</v>
      </c>
      <c r="C3105" s="96" t="s">
        <v>2102</v>
      </c>
      <c r="D3105" s="318">
        <v>70000</v>
      </c>
      <c r="E3105" s="69"/>
      <c r="F3105" s="69"/>
      <c r="G3105" s="69"/>
      <c r="H3105" s="69"/>
      <c r="I3105" s="69"/>
      <c r="J3105" s="69"/>
      <c r="N3105" s="69"/>
      <c r="O3105" s="69"/>
      <c r="P3105" s="69"/>
      <c r="Q3105" s="69"/>
      <c r="R3105" s="69"/>
      <c r="S3105" s="69"/>
      <c r="T3105" s="69"/>
      <c r="U3105" s="69"/>
      <c r="V3105" s="69"/>
      <c r="W3105" s="69"/>
      <c r="X3105" s="69"/>
      <c r="Y3105" s="69"/>
      <c r="Z3105" s="69"/>
      <c r="AA3105" s="69"/>
      <c r="AB3105" s="69"/>
      <c r="AC3105" s="69"/>
      <c r="AD3105" s="69"/>
      <c r="AE3105" s="69"/>
      <c r="AF3105" s="69"/>
      <c r="AG3105" s="69"/>
      <c r="AH3105" s="69"/>
      <c r="AI3105" s="69"/>
      <c r="AJ3105" s="69"/>
      <c r="AK3105" s="69"/>
      <c r="AL3105" s="69"/>
      <c r="AM3105" s="69"/>
      <c r="AN3105" s="69"/>
      <c r="AO3105" s="69"/>
      <c r="AP3105" s="69"/>
      <c r="AQ3105" s="69"/>
      <c r="AR3105" s="69"/>
      <c r="AS3105" s="69"/>
      <c r="AT3105" s="69"/>
      <c r="AU3105" s="69"/>
      <c r="AV3105" s="69"/>
      <c r="AW3105" s="69"/>
      <c r="AX3105" s="69"/>
      <c r="AY3105" s="69"/>
      <c r="AZ3105" s="69"/>
      <c r="BA3105" s="69"/>
      <c r="BB3105" s="69"/>
      <c r="BC3105" s="69"/>
      <c r="BD3105" s="69"/>
      <c r="BE3105" s="69"/>
      <c r="BF3105" s="69"/>
      <c r="BG3105" s="69"/>
      <c r="BH3105" s="69"/>
      <c r="BI3105" s="69"/>
      <c r="BJ3105" s="69"/>
      <c r="BK3105" s="69"/>
      <c r="BL3105" s="69"/>
      <c r="BM3105" s="69"/>
      <c r="BN3105" s="69"/>
      <c r="BO3105" s="69"/>
      <c r="BP3105" s="69"/>
      <c r="BQ3105" s="69"/>
      <c r="BR3105" s="69"/>
      <c r="BS3105" s="69"/>
      <c r="BT3105" s="69"/>
      <c r="BU3105" s="69"/>
      <c r="BV3105" s="69"/>
      <c r="BW3105" s="69"/>
      <c r="BX3105" s="69"/>
      <c r="BY3105" s="69"/>
      <c r="BZ3105" s="69"/>
      <c r="CA3105" s="69"/>
      <c r="CB3105" s="69"/>
      <c r="CC3105" s="69"/>
      <c r="CD3105" s="69"/>
      <c r="CE3105" s="69"/>
      <c r="CF3105" s="69"/>
      <c r="CG3105" s="69"/>
      <c r="CH3105" s="69"/>
      <c r="CI3105" s="69"/>
      <c r="CJ3105" s="69"/>
      <c r="CK3105" s="69"/>
      <c r="CL3105" s="69"/>
      <c r="CM3105" s="69"/>
      <c r="CN3105" s="69"/>
      <c r="CO3105" s="69"/>
      <c r="CP3105" s="69"/>
      <c r="CQ3105" s="69"/>
      <c r="CR3105" s="69"/>
      <c r="CS3105" s="69"/>
      <c r="CT3105" s="69"/>
      <c r="CU3105" s="69"/>
      <c r="CV3105" s="69"/>
      <c r="CW3105" s="69"/>
      <c r="CX3105" s="69"/>
      <c r="CY3105" s="69"/>
      <c r="CZ3105" s="69"/>
      <c r="DA3105" s="69"/>
      <c r="DB3105" s="69"/>
      <c r="DC3105" s="69"/>
      <c r="DD3105" s="69"/>
      <c r="DE3105" s="69"/>
      <c r="DF3105" s="69"/>
      <c r="DG3105" s="69"/>
      <c r="DH3105" s="69"/>
      <c r="DI3105" s="69"/>
      <c r="DJ3105" s="69"/>
      <c r="DK3105" s="69"/>
      <c r="DL3105" s="69"/>
      <c r="DM3105" s="69"/>
      <c r="DN3105" s="69"/>
      <c r="DO3105" s="69"/>
      <c r="DP3105" s="69"/>
      <c r="DQ3105" s="69"/>
      <c r="DR3105" s="69"/>
      <c r="DS3105" s="69"/>
      <c r="DT3105" s="69"/>
      <c r="DU3105" s="69"/>
      <c r="DV3105" s="69"/>
      <c r="DW3105" s="69"/>
      <c r="DX3105" s="69"/>
      <c r="DY3105" s="69"/>
      <c r="DZ3105" s="69"/>
      <c r="EA3105" s="69"/>
      <c r="EB3105" s="69"/>
      <c r="EC3105" s="69"/>
      <c r="ED3105" s="69"/>
      <c r="EE3105" s="69"/>
      <c r="EF3105" s="69"/>
      <c r="EG3105" s="69"/>
      <c r="EH3105" s="69"/>
      <c r="EI3105" s="69"/>
      <c r="EJ3105" s="69"/>
      <c r="EK3105" s="69"/>
      <c r="EL3105" s="69"/>
      <c r="EM3105" s="69"/>
      <c r="EN3105" s="69"/>
      <c r="EO3105" s="69"/>
      <c r="EP3105" s="69"/>
      <c r="EQ3105" s="69"/>
      <c r="ER3105" s="69"/>
      <c r="ES3105" s="69"/>
      <c r="ET3105" s="69"/>
      <c r="EU3105" s="69"/>
      <c r="EV3105" s="69"/>
      <c r="EW3105" s="69"/>
      <c r="EX3105" s="69"/>
      <c r="EY3105" s="69"/>
      <c r="EZ3105" s="69"/>
      <c r="FA3105" s="69"/>
      <c r="FB3105" s="69"/>
      <c r="FC3105" s="69"/>
      <c r="FD3105" s="69"/>
      <c r="FE3105" s="69"/>
      <c r="FF3105" s="69"/>
      <c r="FG3105" s="69"/>
      <c r="FH3105" s="69"/>
      <c r="FI3105" s="69"/>
      <c r="FJ3105" s="69"/>
      <c r="FK3105" s="69"/>
      <c r="FL3105" s="69"/>
      <c r="FM3105" s="69"/>
      <c r="FN3105" s="69"/>
      <c r="FO3105" s="69"/>
      <c r="FP3105" s="69"/>
      <c r="FQ3105" s="69"/>
      <c r="FR3105" s="69"/>
      <c r="FS3105" s="69"/>
      <c r="FT3105" s="69"/>
      <c r="FU3105" s="69"/>
      <c r="FV3105" s="69"/>
      <c r="FW3105" s="69"/>
      <c r="FX3105" s="69"/>
      <c r="FY3105" s="69"/>
      <c r="FZ3105" s="69"/>
      <c r="GA3105" s="69"/>
      <c r="GB3105" s="69"/>
      <c r="GC3105" s="69"/>
      <c r="GD3105" s="69"/>
      <c r="GE3105" s="69"/>
      <c r="GF3105" s="69"/>
      <c r="GG3105" s="69"/>
      <c r="GH3105" s="69"/>
      <c r="GI3105" s="69"/>
      <c r="GJ3105" s="69"/>
      <c r="GK3105" s="69"/>
      <c r="GL3105" s="69"/>
      <c r="GM3105" s="69"/>
      <c r="GN3105" s="69"/>
      <c r="GO3105" s="69"/>
      <c r="GP3105" s="69"/>
      <c r="GQ3105" s="69"/>
      <c r="GR3105" s="69"/>
      <c r="GS3105" s="69"/>
      <c r="GT3105" s="69"/>
      <c r="GU3105" s="69"/>
      <c r="GV3105" s="69"/>
      <c r="GW3105" s="69"/>
      <c r="GX3105" s="69"/>
      <c r="GY3105" s="69"/>
      <c r="GZ3105" s="69"/>
      <c r="HA3105" s="69"/>
      <c r="HB3105" s="69"/>
      <c r="HC3105" s="69"/>
      <c r="HD3105" s="69"/>
      <c r="HE3105" s="69"/>
      <c r="HF3105" s="69"/>
      <c r="HG3105" s="69"/>
      <c r="HH3105" s="69"/>
      <c r="HI3105" s="69"/>
      <c r="HJ3105" s="69"/>
      <c r="HK3105" s="69"/>
      <c r="HL3105" s="69"/>
      <c r="HM3105" s="69"/>
      <c r="HN3105" s="69"/>
      <c r="HO3105" s="69"/>
      <c r="HP3105" s="69"/>
      <c r="HQ3105" s="69"/>
      <c r="HR3105" s="69"/>
      <c r="HS3105" s="69"/>
      <c r="HT3105" s="69"/>
      <c r="HU3105" s="69"/>
      <c r="HV3105" s="69"/>
      <c r="HW3105" s="69"/>
      <c r="HX3105" s="69"/>
      <c r="HY3105" s="69"/>
      <c r="HZ3105" s="69"/>
      <c r="IA3105" s="69"/>
      <c r="IB3105" s="69"/>
      <c r="IC3105" s="69"/>
      <c r="ID3105" s="69"/>
      <c r="IE3105" s="69"/>
      <c r="IF3105" s="69"/>
      <c r="IG3105" s="69"/>
      <c r="IH3105" s="69"/>
      <c r="II3105" s="69"/>
      <c r="IJ3105" s="69"/>
      <c r="IK3105" s="69"/>
      <c r="IL3105" s="69"/>
      <c r="IM3105" s="69"/>
      <c r="IN3105" s="69"/>
    </row>
    <row r="3106" spans="1:248" s="70" customFormat="1" ht="15" customHeight="1" x14ac:dyDescent="0.2">
      <c r="A3106" s="137" t="s">
        <v>2101</v>
      </c>
      <c r="B3106" s="196">
        <v>52781</v>
      </c>
      <c r="C3106" s="96" t="s">
        <v>2103</v>
      </c>
      <c r="D3106" s="318">
        <v>70000</v>
      </c>
      <c r="E3106" s="69"/>
      <c r="F3106" s="69"/>
      <c r="G3106" s="69"/>
      <c r="H3106" s="69"/>
      <c r="I3106" s="69"/>
      <c r="J3106" s="69"/>
      <c r="N3106" s="69"/>
      <c r="O3106" s="69"/>
      <c r="P3106" s="69"/>
      <c r="Q3106" s="69"/>
      <c r="R3106" s="69"/>
      <c r="S3106" s="69"/>
      <c r="T3106" s="69"/>
      <c r="U3106" s="69"/>
      <c r="V3106" s="69"/>
      <c r="W3106" s="69"/>
      <c r="X3106" s="69"/>
      <c r="Y3106" s="69"/>
      <c r="Z3106" s="69"/>
      <c r="AA3106" s="69"/>
      <c r="AB3106" s="69"/>
      <c r="AC3106" s="69"/>
      <c r="AD3106" s="69"/>
      <c r="AE3106" s="69"/>
      <c r="AF3106" s="69"/>
      <c r="AG3106" s="69"/>
      <c r="AH3106" s="69"/>
      <c r="AI3106" s="69"/>
      <c r="AJ3106" s="69"/>
      <c r="AK3106" s="69"/>
      <c r="AL3106" s="69"/>
      <c r="AM3106" s="69"/>
      <c r="AN3106" s="69"/>
      <c r="AO3106" s="69"/>
      <c r="AP3106" s="69"/>
      <c r="AQ3106" s="69"/>
      <c r="AR3106" s="69"/>
      <c r="AS3106" s="69"/>
      <c r="AT3106" s="69"/>
      <c r="AU3106" s="69"/>
      <c r="AV3106" s="69"/>
      <c r="AW3106" s="69"/>
      <c r="AX3106" s="69"/>
      <c r="AY3106" s="69"/>
      <c r="AZ3106" s="69"/>
      <c r="BA3106" s="69"/>
      <c r="BB3106" s="69"/>
      <c r="BC3106" s="69"/>
      <c r="BD3106" s="69"/>
      <c r="BE3106" s="69"/>
      <c r="BF3106" s="69"/>
      <c r="BG3106" s="69"/>
      <c r="BH3106" s="69"/>
      <c r="BI3106" s="69"/>
      <c r="BJ3106" s="69"/>
      <c r="BK3106" s="69"/>
      <c r="BL3106" s="69"/>
      <c r="BM3106" s="69"/>
      <c r="BN3106" s="69"/>
      <c r="BO3106" s="69"/>
      <c r="BP3106" s="69"/>
      <c r="BQ3106" s="69"/>
      <c r="BR3106" s="69"/>
      <c r="BS3106" s="69"/>
      <c r="BT3106" s="69"/>
      <c r="BU3106" s="69"/>
      <c r="BV3106" s="69"/>
      <c r="BW3106" s="69"/>
      <c r="BX3106" s="69"/>
      <c r="BY3106" s="69"/>
      <c r="BZ3106" s="69"/>
      <c r="CA3106" s="69"/>
      <c r="CB3106" s="69"/>
      <c r="CC3106" s="69"/>
      <c r="CD3106" s="69"/>
      <c r="CE3106" s="69"/>
      <c r="CF3106" s="69"/>
      <c r="CG3106" s="69"/>
      <c r="CH3106" s="69"/>
      <c r="CI3106" s="69"/>
      <c r="CJ3106" s="69"/>
      <c r="CK3106" s="69"/>
      <c r="CL3106" s="69"/>
      <c r="CM3106" s="69"/>
      <c r="CN3106" s="69"/>
      <c r="CO3106" s="69"/>
      <c r="CP3106" s="69"/>
      <c r="CQ3106" s="69"/>
      <c r="CR3106" s="69"/>
      <c r="CS3106" s="69"/>
      <c r="CT3106" s="69"/>
      <c r="CU3106" s="69"/>
      <c r="CV3106" s="69"/>
      <c r="CW3106" s="69"/>
      <c r="CX3106" s="69"/>
      <c r="CY3106" s="69"/>
      <c r="CZ3106" s="69"/>
      <c r="DA3106" s="69"/>
      <c r="DB3106" s="69"/>
      <c r="DC3106" s="69"/>
      <c r="DD3106" s="69"/>
      <c r="DE3106" s="69"/>
      <c r="DF3106" s="69"/>
      <c r="DG3106" s="69"/>
      <c r="DH3106" s="69"/>
      <c r="DI3106" s="69"/>
      <c r="DJ3106" s="69"/>
      <c r="DK3106" s="69"/>
      <c r="DL3106" s="69"/>
      <c r="DM3106" s="69"/>
      <c r="DN3106" s="69"/>
      <c r="DO3106" s="69"/>
      <c r="DP3106" s="69"/>
      <c r="DQ3106" s="69"/>
      <c r="DR3106" s="69"/>
      <c r="DS3106" s="69"/>
      <c r="DT3106" s="69"/>
      <c r="DU3106" s="69"/>
      <c r="DV3106" s="69"/>
      <c r="DW3106" s="69"/>
      <c r="DX3106" s="69"/>
      <c r="DY3106" s="69"/>
      <c r="DZ3106" s="69"/>
      <c r="EA3106" s="69"/>
      <c r="EB3106" s="69"/>
      <c r="EC3106" s="69"/>
      <c r="ED3106" s="69"/>
      <c r="EE3106" s="69"/>
      <c r="EF3106" s="69"/>
      <c r="EG3106" s="69"/>
      <c r="EH3106" s="69"/>
      <c r="EI3106" s="69"/>
      <c r="EJ3106" s="69"/>
      <c r="EK3106" s="69"/>
      <c r="EL3106" s="69"/>
      <c r="EM3106" s="69"/>
      <c r="EN3106" s="69"/>
      <c r="EO3106" s="69"/>
      <c r="EP3106" s="69"/>
      <c r="EQ3106" s="69"/>
      <c r="ER3106" s="69"/>
      <c r="ES3106" s="69"/>
      <c r="ET3106" s="69"/>
      <c r="EU3106" s="69"/>
      <c r="EV3106" s="69"/>
      <c r="EW3106" s="69"/>
      <c r="EX3106" s="69"/>
      <c r="EY3106" s="69"/>
      <c r="EZ3106" s="69"/>
      <c r="FA3106" s="69"/>
      <c r="FB3106" s="69"/>
      <c r="FC3106" s="69"/>
      <c r="FD3106" s="69"/>
      <c r="FE3106" s="69"/>
      <c r="FF3106" s="69"/>
      <c r="FG3106" s="69"/>
      <c r="FH3106" s="69"/>
      <c r="FI3106" s="69"/>
      <c r="FJ3106" s="69"/>
      <c r="FK3106" s="69"/>
      <c r="FL3106" s="69"/>
      <c r="FM3106" s="69"/>
      <c r="FN3106" s="69"/>
      <c r="FO3106" s="69"/>
      <c r="FP3106" s="69"/>
      <c r="FQ3106" s="69"/>
      <c r="FR3106" s="69"/>
      <c r="FS3106" s="69"/>
      <c r="FT3106" s="69"/>
      <c r="FU3106" s="69"/>
      <c r="FV3106" s="69"/>
      <c r="FW3106" s="69"/>
      <c r="FX3106" s="69"/>
      <c r="FY3106" s="69"/>
      <c r="FZ3106" s="69"/>
      <c r="GA3106" s="69"/>
      <c r="GB3106" s="69"/>
      <c r="GC3106" s="69"/>
      <c r="GD3106" s="69"/>
      <c r="GE3106" s="69"/>
      <c r="GF3106" s="69"/>
      <c r="GG3106" s="69"/>
      <c r="GH3106" s="69"/>
      <c r="GI3106" s="69"/>
      <c r="GJ3106" s="69"/>
      <c r="GK3106" s="69"/>
      <c r="GL3106" s="69"/>
      <c r="GM3106" s="69"/>
      <c r="GN3106" s="69"/>
      <c r="GO3106" s="69"/>
      <c r="GP3106" s="69"/>
      <c r="GQ3106" s="69"/>
      <c r="GR3106" s="69"/>
      <c r="GS3106" s="69"/>
      <c r="GT3106" s="69"/>
      <c r="GU3106" s="69"/>
      <c r="GV3106" s="69"/>
      <c r="GW3106" s="69"/>
      <c r="GX3106" s="69"/>
      <c r="GY3106" s="69"/>
      <c r="GZ3106" s="69"/>
      <c r="HA3106" s="69"/>
      <c r="HB3106" s="69"/>
      <c r="HC3106" s="69"/>
      <c r="HD3106" s="69"/>
      <c r="HE3106" s="69"/>
      <c r="HF3106" s="69"/>
      <c r="HG3106" s="69"/>
      <c r="HH3106" s="69"/>
      <c r="HI3106" s="69"/>
      <c r="HJ3106" s="69"/>
      <c r="HK3106" s="69"/>
      <c r="HL3106" s="69"/>
      <c r="HM3106" s="69"/>
      <c r="HN3106" s="69"/>
      <c r="HO3106" s="69"/>
      <c r="HP3106" s="69"/>
      <c r="HQ3106" s="69"/>
      <c r="HR3106" s="69"/>
      <c r="HS3106" s="69"/>
      <c r="HT3106" s="69"/>
      <c r="HU3106" s="69"/>
      <c r="HV3106" s="69"/>
      <c r="HW3106" s="69"/>
      <c r="HX3106" s="69"/>
      <c r="HY3106" s="69"/>
      <c r="HZ3106" s="69"/>
      <c r="IA3106" s="69"/>
      <c r="IB3106" s="69"/>
      <c r="IC3106" s="69"/>
      <c r="ID3106" s="69"/>
      <c r="IE3106" s="69"/>
      <c r="IF3106" s="69"/>
      <c r="IG3106" s="69"/>
      <c r="IH3106" s="69"/>
      <c r="II3106" s="69"/>
      <c r="IJ3106" s="69"/>
      <c r="IK3106" s="69"/>
      <c r="IL3106" s="69"/>
      <c r="IM3106" s="69"/>
      <c r="IN3106" s="69"/>
    </row>
    <row r="3107" spans="1:248" s="70" customFormat="1" ht="15.95" customHeight="1" x14ac:dyDescent="0.2">
      <c r="A3107" s="115"/>
      <c r="B3107" s="198"/>
      <c r="C3107" s="104" t="s">
        <v>2104</v>
      </c>
      <c r="D3107" s="362"/>
      <c r="E3107" s="69"/>
      <c r="F3107" s="69"/>
      <c r="G3107" s="69"/>
      <c r="H3107" s="69"/>
      <c r="I3107" s="69"/>
      <c r="J3107" s="69"/>
      <c r="N3107" s="69"/>
      <c r="O3107" s="69"/>
      <c r="P3107" s="69"/>
      <c r="Q3107" s="69"/>
      <c r="R3107" s="69"/>
      <c r="S3107" s="69"/>
      <c r="T3107" s="69"/>
      <c r="U3107" s="69"/>
      <c r="V3107" s="69"/>
      <c r="W3107" s="69"/>
      <c r="X3107" s="69"/>
      <c r="Y3107" s="69"/>
      <c r="Z3107" s="69"/>
      <c r="AA3107" s="69"/>
      <c r="AB3107" s="69"/>
      <c r="AC3107" s="69"/>
      <c r="AD3107" s="69"/>
      <c r="AE3107" s="69"/>
      <c r="AF3107" s="69"/>
      <c r="AG3107" s="69"/>
      <c r="AH3107" s="69"/>
      <c r="AI3107" s="69"/>
      <c r="AJ3107" s="69"/>
      <c r="AK3107" s="69"/>
      <c r="AL3107" s="69"/>
      <c r="AM3107" s="69"/>
      <c r="AN3107" s="69"/>
      <c r="AO3107" s="69"/>
      <c r="AP3107" s="69"/>
      <c r="AQ3107" s="69"/>
      <c r="AR3107" s="69"/>
      <c r="AS3107" s="69"/>
      <c r="AT3107" s="69"/>
      <c r="AU3107" s="69"/>
      <c r="AV3107" s="69"/>
      <c r="AW3107" s="69"/>
      <c r="AX3107" s="69"/>
      <c r="AY3107" s="69"/>
      <c r="AZ3107" s="69"/>
      <c r="BA3107" s="69"/>
      <c r="BB3107" s="69"/>
      <c r="BC3107" s="69"/>
      <c r="BD3107" s="69"/>
      <c r="BE3107" s="69"/>
      <c r="BF3107" s="69"/>
      <c r="BG3107" s="69"/>
      <c r="BH3107" s="69"/>
      <c r="BI3107" s="69"/>
      <c r="BJ3107" s="69"/>
      <c r="BK3107" s="69"/>
      <c r="BL3107" s="69"/>
      <c r="BM3107" s="69"/>
      <c r="BN3107" s="69"/>
      <c r="BO3107" s="69"/>
      <c r="BP3107" s="69"/>
      <c r="BQ3107" s="69"/>
      <c r="BR3107" s="69"/>
      <c r="BS3107" s="69"/>
      <c r="BT3107" s="69"/>
      <c r="BU3107" s="69"/>
      <c r="BV3107" s="69"/>
      <c r="BW3107" s="69"/>
      <c r="BX3107" s="69"/>
      <c r="BY3107" s="69"/>
      <c r="BZ3107" s="69"/>
      <c r="CA3107" s="69"/>
      <c r="CB3107" s="69"/>
      <c r="CC3107" s="69"/>
      <c r="CD3107" s="69"/>
      <c r="CE3107" s="69"/>
      <c r="CF3107" s="69"/>
      <c r="CG3107" s="69"/>
      <c r="CH3107" s="69"/>
      <c r="CI3107" s="69"/>
      <c r="CJ3107" s="69"/>
      <c r="CK3107" s="69"/>
      <c r="CL3107" s="69"/>
      <c r="CM3107" s="69"/>
      <c r="CN3107" s="69"/>
      <c r="CO3107" s="69"/>
      <c r="CP3107" s="69"/>
      <c r="CQ3107" s="69"/>
      <c r="CR3107" s="69"/>
      <c r="CS3107" s="69"/>
      <c r="CT3107" s="69"/>
      <c r="CU3107" s="69"/>
      <c r="CV3107" s="69"/>
      <c r="CW3107" s="69"/>
      <c r="CX3107" s="69"/>
      <c r="CY3107" s="69"/>
      <c r="CZ3107" s="69"/>
      <c r="DA3107" s="69"/>
      <c r="DB3107" s="69"/>
      <c r="DC3107" s="69"/>
      <c r="DD3107" s="69"/>
      <c r="DE3107" s="69"/>
      <c r="DF3107" s="69"/>
      <c r="DG3107" s="69"/>
      <c r="DH3107" s="69"/>
      <c r="DI3107" s="69"/>
      <c r="DJ3107" s="69"/>
      <c r="DK3107" s="69"/>
      <c r="DL3107" s="69"/>
      <c r="DM3107" s="69"/>
      <c r="DN3107" s="69"/>
      <c r="DO3107" s="69"/>
      <c r="DP3107" s="69"/>
      <c r="DQ3107" s="69"/>
      <c r="DR3107" s="69"/>
      <c r="DS3107" s="69"/>
      <c r="DT3107" s="69"/>
      <c r="DU3107" s="69"/>
      <c r="DV3107" s="69"/>
      <c r="DW3107" s="69"/>
      <c r="DX3107" s="69"/>
      <c r="DY3107" s="69"/>
      <c r="DZ3107" s="69"/>
      <c r="EA3107" s="69"/>
      <c r="EB3107" s="69"/>
      <c r="EC3107" s="69"/>
      <c r="ED3107" s="69"/>
      <c r="EE3107" s="69"/>
      <c r="EF3107" s="69"/>
      <c r="EG3107" s="69"/>
      <c r="EH3107" s="69"/>
      <c r="EI3107" s="69"/>
      <c r="EJ3107" s="69"/>
      <c r="EK3107" s="69"/>
      <c r="EL3107" s="69"/>
      <c r="EM3107" s="69"/>
      <c r="EN3107" s="69"/>
      <c r="EO3107" s="69"/>
      <c r="EP3107" s="69"/>
      <c r="EQ3107" s="69"/>
      <c r="ER3107" s="69"/>
      <c r="ES3107" s="69"/>
      <c r="ET3107" s="69"/>
      <c r="EU3107" s="69"/>
      <c r="EV3107" s="69"/>
      <c r="EW3107" s="69"/>
      <c r="EX3107" s="69"/>
      <c r="EY3107" s="69"/>
      <c r="EZ3107" s="69"/>
      <c r="FA3107" s="69"/>
      <c r="FB3107" s="69"/>
      <c r="FC3107" s="69"/>
      <c r="FD3107" s="69"/>
      <c r="FE3107" s="69"/>
      <c r="FF3107" s="69"/>
      <c r="FG3107" s="69"/>
      <c r="FH3107" s="69"/>
      <c r="FI3107" s="69"/>
      <c r="FJ3107" s="69"/>
      <c r="FK3107" s="69"/>
      <c r="FL3107" s="69"/>
      <c r="FM3107" s="69"/>
      <c r="FN3107" s="69"/>
      <c r="FO3107" s="69"/>
      <c r="FP3107" s="69"/>
      <c r="FQ3107" s="69"/>
      <c r="FR3107" s="69"/>
      <c r="FS3107" s="69"/>
      <c r="FT3107" s="69"/>
      <c r="FU3107" s="69"/>
      <c r="FV3107" s="69"/>
      <c r="FW3107" s="69"/>
      <c r="FX3107" s="69"/>
      <c r="FY3107" s="69"/>
      <c r="FZ3107" s="69"/>
      <c r="GA3107" s="69"/>
      <c r="GB3107" s="69"/>
      <c r="GC3107" s="69"/>
      <c r="GD3107" s="69"/>
      <c r="GE3107" s="69"/>
      <c r="GF3107" s="69"/>
      <c r="GG3107" s="69"/>
      <c r="GH3107" s="69"/>
      <c r="GI3107" s="69"/>
      <c r="GJ3107" s="69"/>
      <c r="GK3107" s="69"/>
      <c r="GL3107" s="69"/>
      <c r="GM3107" s="69"/>
      <c r="GN3107" s="69"/>
      <c r="GO3107" s="69"/>
      <c r="GP3107" s="69"/>
      <c r="GQ3107" s="69"/>
      <c r="GR3107" s="69"/>
      <c r="GS3107" s="69"/>
      <c r="GT3107" s="69"/>
      <c r="GU3107" s="69"/>
      <c r="GV3107" s="69"/>
      <c r="GW3107" s="69"/>
      <c r="GX3107" s="69"/>
      <c r="GY3107" s="69"/>
      <c r="GZ3107" s="69"/>
      <c r="HA3107" s="69"/>
      <c r="HB3107" s="69"/>
      <c r="HC3107" s="69"/>
      <c r="HD3107" s="69"/>
      <c r="HE3107" s="69"/>
      <c r="HF3107" s="69"/>
      <c r="HG3107" s="69"/>
      <c r="HH3107" s="69"/>
      <c r="HI3107" s="69"/>
      <c r="HJ3107" s="69"/>
      <c r="HK3107" s="69"/>
      <c r="HL3107" s="69"/>
      <c r="HM3107" s="69"/>
      <c r="HN3107" s="69"/>
      <c r="HO3107" s="69"/>
      <c r="HP3107" s="69"/>
      <c r="HQ3107" s="69"/>
      <c r="HR3107" s="69"/>
      <c r="HS3107" s="69"/>
      <c r="HT3107" s="69"/>
      <c r="HU3107" s="69"/>
      <c r="HV3107" s="69"/>
      <c r="HW3107" s="69"/>
      <c r="HX3107" s="69"/>
      <c r="HY3107" s="69"/>
      <c r="HZ3107" s="69"/>
      <c r="IA3107" s="69"/>
      <c r="IB3107" s="69"/>
      <c r="IC3107" s="69"/>
      <c r="ID3107" s="69"/>
      <c r="IE3107" s="69"/>
      <c r="IF3107" s="69"/>
      <c r="IG3107" s="69"/>
      <c r="IH3107" s="69"/>
      <c r="II3107" s="69"/>
      <c r="IJ3107" s="69"/>
      <c r="IK3107" s="69"/>
      <c r="IL3107" s="69"/>
      <c r="IM3107" s="69"/>
      <c r="IN3107" s="69"/>
    </row>
    <row r="3108" spans="1:248" s="70" customFormat="1" ht="15" customHeight="1" x14ac:dyDescent="0.2">
      <c r="A3108" s="137" t="s">
        <v>2105</v>
      </c>
      <c r="B3108" s="196">
        <v>52785</v>
      </c>
      <c r="C3108" s="96" t="s">
        <v>1451</v>
      </c>
      <c r="D3108" s="318">
        <v>8000</v>
      </c>
      <c r="E3108" s="69"/>
      <c r="F3108" s="69"/>
      <c r="G3108" s="69"/>
      <c r="H3108" s="69"/>
      <c r="I3108" s="69"/>
      <c r="J3108" s="69"/>
      <c r="N3108" s="69"/>
      <c r="O3108" s="69"/>
      <c r="P3108" s="69"/>
      <c r="Q3108" s="69"/>
      <c r="R3108" s="69"/>
      <c r="S3108" s="69"/>
      <c r="T3108" s="69"/>
      <c r="U3108" s="69"/>
      <c r="V3108" s="69"/>
      <c r="W3108" s="69"/>
      <c r="X3108" s="69"/>
      <c r="Y3108" s="69"/>
      <c r="Z3108" s="69"/>
      <c r="AA3108" s="69"/>
      <c r="AB3108" s="69"/>
      <c r="AC3108" s="69"/>
      <c r="AD3108" s="69"/>
      <c r="AE3108" s="69"/>
      <c r="AF3108" s="69"/>
      <c r="AG3108" s="69"/>
      <c r="AH3108" s="69"/>
      <c r="AI3108" s="69"/>
      <c r="AJ3108" s="69"/>
      <c r="AK3108" s="69"/>
      <c r="AL3108" s="69"/>
      <c r="AM3108" s="69"/>
      <c r="AN3108" s="69"/>
      <c r="AO3108" s="69"/>
      <c r="AP3108" s="69"/>
      <c r="AQ3108" s="69"/>
      <c r="AR3108" s="69"/>
      <c r="AS3108" s="69"/>
      <c r="AT3108" s="69"/>
      <c r="AU3108" s="69"/>
      <c r="AV3108" s="69"/>
      <c r="AW3108" s="69"/>
      <c r="AX3108" s="69"/>
      <c r="AY3108" s="69"/>
      <c r="AZ3108" s="69"/>
      <c r="BA3108" s="69"/>
      <c r="BB3108" s="69"/>
      <c r="BC3108" s="69"/>
      <c r="BD3108" s="69"/>
      <c r="BE3108" s="69"/>
      <c r="BF3108" s="69"/>
      <c r="BG3108" s="69"/>
      <c r="BH3108" s="69"/>
      <c r="BI3108" s="69"/>
      <c r="BJ3108" s="69"/>
      <c r="BK3108" s="69"/>
      <c r="BL3108" s="69"/>
      <c r="BM3108" s="69"/>
      <c r="BN3108" s="69"/>
      <c r="BO3108" s="69"/>
      <c r="BP3108" s="69"/>
      <c r="BQ3108" s="69"/>
      <c r="BR3108" s="69"/>
      <c r="BS3108" s="69"/>
      <c r="BT3108" s="69"/>
      <c r="BU3108" s="69"/>
      <c r="BV3108" s="69"/>
      <c r="BW3108" s="69"/>
      <c r="BX3108" s="69"/>
      <c r="BY3108" s="69"/>
      <c r="BZ3108" s="69"/>
      <c r="CA3108" s="69"/>
      <c r="CB3108" s="69"/>
      <c r="CC3108" s="69"/>
      <c r="CD3108" s="69"/>
      <c r="CE3108" s="69"/>
      <c r="CF3108" s="69"/>
      <c r="CG3108" s="69"/>
      <c r="CH3108" s="69"/>
      <c r="CI3108" s="69"/>
      <c r="CJ3108" s="69"/>
      <c r="CK3108" s="69"/>
      <c r="CL3108" s="69"/>
      <c r="CM3108" s="69"/>
      <c r="CN3108" s="69"/>
      <c r="CO3108" s="69"/>
      <c r="CP3108" s="69"/>
      <c r="CQ3108" s="69"/>
      <c r="CR3108" s="69"/>
      <c r="CS3108" s="69"/>
      <c r="CT3108" s="69"/>
      <c r="CU3108" s="69"/>
      <c r="CV3108" s="69"/>
      <c r="CW3108" s="69"/>
      <c r="CX3108" s="69"/>
      <c r="CY3108" s="69"/>
      <c r="CZ3108" s="69"/>
      <c r="DA3108" s="69"/>
      <c r="DB3108" s="69"/>
      <c r="DC3108" s="69"/>
      <c r="DD3108" s="69"/>
      <c r="DE3108" s="69"/>
      <c r="DF3108" s="69"/>
      <c r="DG3108" s="69"/>
      <c r="DH3108" s="69"/>
      <c r="DI3108" s="69"/>
      <c r="DJ3108" s="69"/>
      <c r="DK3108" s="69"/>
      <c r="DL3108" s="69"/>
      <c r="DM3108" s="69"/>
      <c r="DN3108" s="69"/>
      <c r="DO3108" s="69"/>
      <c r="DP3108" s="69"/>
      <c r="DQ3108" s="69"/>
      <c r="DR3108" s="69"/>
      <c r="DS3108" s="69"/>
      <c r="DT3108" s="69"/>
      <c r="DU3108" s="69"/>
      <c r="DV3108" s="69"/>
      <c r="DW3108" s="69"/>
      <c r="DX3108" s="69"/>
      <c r="DY3108" s="69"/>
      <c r="DZ3108" s="69"/>
      <c r="EA3108" s="69"/>
      <c r="EB3108" s="69"/>
      <c r="EC3108" s="69"/>
      <c r="ED3108" s="69"/>
      <c r="EE3108" s="69"/>
      <c r="EF3108" s="69"/>
      <c r="EG3108" s="69"/>
      <c r="EH3108" s="69"/>
      <c r="EI3108" s="69"/>
      <c r="EJ3108" s="69"/>
      <c r="EK3108" s="69"/>
      <c r="EL3108" s="69"/>
      <c r="EM3108" s="69"/>
      <c r="EN3108" s="69"/>
      <c r="EO3108" s="69"/>
      <c r="EP3108" s="69"/>
      <c r="EQ3108" s="69"/>
      <c r="ER3108" s="69"/>
      <c r="ES3108" s="69"/>
      <c r="ET3108" s="69"/>
      <c r="EU3108" s="69"/>
      <c r="EV3108" s="69"/>
      <c r="EW3108" s="69"/>
      <c r="EX3108" s="69"/>
      <c r="EY3108" s="69"/>
      <c r="EZ3108" s="69"/>
      <c r="FA3108" s="69"/>
      <c r="FB3108" s="69"/>
      <c r="FC3108" s="69"/>
      <c r="FD3108" s="69"/>
      <c r="FE3108" s="69"/>
      <c r="FF3108" s="69"/>
      <c r="FG3108" s="69"/>
      <c r="FH3108" s="69"/>
      <c r="FI3108" s="69"/>
      <c r="FJ3108" s="69"/>
      <c r="FK3108" s="69"/>
      <c r="FL3108" s="69"/>
      <c r="FM3108" s="69"/>
      <c r="FN3108" s="69"/>
      <c r="FO3108" s="69"/>
      <c r="FP3108" s="69"/>
      <c r="FQ3108" s="69"/>
      <c r="FR3108" s="69"/>
      <c r="FS3108" s="69"/>
      <c r="FT3108" s="69"/>
      <c r="FU3108" s="69"/>
      <c r="FV3108" s="69"/>
      <c r="FW3108" s="69"/>
      <c r="FX3108" s="69"/>
      <c r="FY3108" s="69"/>
      <c r="FZ3108" s="69"/>
      <c r="GA3108" s="69"/>
      <c r="GB3108" s="69"/>
      <c r="GC3108" s="69"/>
      <c r="GD3108" s="69"/>
      <c r="GE3108" s="69"/>
      <c r="GF3108" s="69"/>
      <c r="GG3108" s="69"/>
      <c r="GH3108" s="69"/>
      <c r="GI3108" s="69"/>
      <c r="GJ3108" s="69"/>
      <c r="GK3108" s="69"/>
      <c r="GL3108" s="69"/>
      <c r="GM3108" s="69"/>
      <c r="GN3108" s="69"/>
      <c r="GO3108" s="69"/>
      <c r="GP3108" s="69"/>
      <c r="GQ3108" s="69"/>
      <c r="GR3108" s="69"/>
      <c r="GS3108" s="69"/>
      <c r="GT3108" s="69"/>
      <c r="GU3108" s="69"/>
      <c r="GV3108" s="69"/>
      <c r="GW3108" s="69"/>
      <c r="GX3108" s="69"/>
      <c r="GY3108" s="69"/>
      <c r="GZ3108" s="69"/>
      <c r="HA3108" s="69"/>
      <c r="HB3108" s="69"/>
      <c r="HC3108" s="69"/>
      <c r="HD3108" s="69"/>
      <c r="HE3108" s="69"/>
      <c r="HF3108" s="69"/>
      <c r="HG3108" s="69"/>
      <c r="HH3108" s="69"/>
      <c r="HI3108" s="69"/>
      <c r="HJ3108" s="69"/>
      <c r="HK3108" s="69"/>
      <c r="HL3108" s="69"/>
      <c r="HM3108" s="69"/>
      <c r="HN3108" s="69"/>
      <c r="HO3108" s="69"/>
      <c r="HP3108" s="69"/>
      <c r="HQ3108" s="69"/>
      <c r="HR3108" s="69"/>
      <c r="HS3108" s="69"/>
      <c r="HT3108" s="69"/>
      <c r="HU3108" s="69"/>
      <c r="HV3108" s="69"/>
      <c r="HW3108" s="69"/>
      <c r="HX3108" s="69"/>
      <c r="HY3108" s="69"/>
      <c r="HZ3108" s="69"/>
      <c r="IA3108" s="69"/>
      <c r="IB3108" s="69"/>
      <c r="IC3108" s="69"/>
      <c r="ID3108" s="69"/>
      <c r="IE3108" s="69"/>
      <c r="IF3108" s="69"/>
      <c r="IG3108" s="69"/>
      <c r="IH3108" s="69"/>
      <c r="II3108" s="69"/>
      <c r="IJ3108" s="69"/>
      <c r="IK3108" s="69"/>
      <c r="IL3108" s="69"/>
      <c r="IM3108" s="69"/>
      <c r="IN3108" s="69"/>
    </row>
    <row r="3109" spans="1:248" s="70" customFormat="1" ht="15" customHeight="1" x14ac:dyDescent="0.2">
      <c r="A3109" s="137" t="s">
        <v>2106</v>
      </c>
      <c r="B3109" s="196">
        <v>52786</v>
      </c>
      <c r="C3109" s="96" t="s">
        <v>2107</v>
      </c>
      <c r="D3109" s="318">
        <v>18000</v>
      </c>
      <c r="E3109" s="69"/>
      <c r="F3109" s="69"/>
      <c r="G3109" s="69"/>
      <c r="H3109" s="69"/>
      <c r="I3109" s="69"/>
      <c r="J3109" s="69"/>
      <c r="N3109" s="69"/>
      <c r="O3109" s="69"/>
      <c r="P3109" s="69"/>
      <c r="Q3109" s="69"/>
      <c r="R3109" s="69"/>
      <c r="S3109" s="69"/>
      <c r="T3109" s="69"/>
      <c r="U3109" s="69"/>
      <c r="V3109" s="69"/>
      <c r="W3109" s="69"/>
      <c r="X3109" s="69"/>
      <c r="Y3109" s="69"/>
      <c r="Z3109" s="69"/>
      <c r="AA3109" s="69"/>
      <c r="AB3109" s="69"/>
      <c r="AC3109" s="69"/>
      <c r="AD3109" s="69"/>
      <c r="AE3109" s="69"/>
      <c r="AF3109" s="69"/>
      <c r="AG3109" s="69"/>
      <c r="AH3109" s="69"/>
      <c r="AI3109" s="69"/>
      <c r="AJ3109" s="69"/>
      <c r="AK3109" s="69"/>
      <c r="AL3109" s="69"/>
      <c r="AM3109" s="69"/>
      <c r="AN3109" s="69"/>
      <c r="AO3109" s="69"/>
      <c r="AP3109" s="69"/>
      <c r="AQ3109" s="69"/>
      <c r="AR3109" s="69"/>
      <c r="AS3109" s="69"/>
      <c r="AT3109" s="69"/>
      <c r="AU3109" s="69"/>
      <c r="AV3109" s="69"/>
      <c r="AW3109" s="69"/>
      <c r="AX3109" s="69"/>
      <c r="AY3109" s="69"/>
      <c r="AZ3109" s="69"/>
      <c r="BA3109" s="69"/>
      <c r="BB3109" s="69"/>
      <c r="BC3109" s="69"/>
      <c r="BD3109" s="69"/>
      <c r="BE3109" s="69"/>
      <c r="BF3109" s="69"/>
      <c r="BG3109" s="69"/>
      <c r="BH3109" s="69"/>
      <c r="BI3109" s="69"/>
      <c r="BJ3109" s="69"/>
      <c r="BK3109" s="69"/>
      <c r="BL3109" s="69"/>
      <c r="BM3109" s="69"/>
      <c r="BN3109" s="69"/>
      <c r="BO3109" s="69"/>
      <c r="BP3109" s="69"/>
      <c r="BQ3109" s="69"/>
      <c r="BR3109" s="69"/>
      <c r="BS3109" s="69"/>
      <c r="BT3109" s="69"/>
      <c r="BU3109" s="69"/>
      <c r="BV3109" s="69"/>
      <c r="BW3109" s="69"/>
      <c r="BX3109" s="69"/>
      <c r="BY3109" s="69"/>
      <c r="BZ3109" s="69"/>
      <c r="CA3109" s="69"/>
      <c r="CB3109" s="69"/>
      <c r="CC3109" s="69"/>
      <c r="CD3109" s="69"/>
      <c r="CE3109" s="69"/>
      <c r="CF3109" s="69"/>
      <c r="CG3109" s="69"/>
      <c r="CH3109" s="69"/>
      <c r="CI3109" s="69"/>
      <c r="CJ3109" s="69"/>
      <c r="CK3109" s="69"/>
      <c r="CL3109" s="69"/>
      <c r="CM3109" s="69"/>
      <c r="CN3109" s="69"/>
      <c r="CO3109" s="69"/>
      <c r="CP3109" s="69"/>
      <c r="CQ3109" s="69"/>
      <c r="CR3109" s="69"/>
      <c r="CS3109" s="69"/>
      <c r="CT3109" s="69"/>
      <c r="CU3109" s="69"/>
      <c r="CV3109" s="69"/>
      <c r="CW3109" s="69"/>
      <c r="CX3109" s="69"/>
      <c r="CY3109" s="69"/>
      <c r="CZ3109" s="69"/>
      <c r="DA3109" s="69"/>
      <c r="DB3109" s="69"/>
      <c r="DC3109" s="69"/>
      <c r="DD3109" s="69"/>
      <c r="DE3109" s="69"/>
      <c r="DF3109" s="69"/>
      <c r="DG3109" s="69"/>
      <c r="DH3109" s="69"/>
      <c r="DI3109" s="69"/>
      <c r="DJ3109" s="69"/>
      <c r="DK3109" s="69"/>
      <c r="DL3109" s="69"/>
      <c r="DM3109" s="69"/>
      <c r="DN3109" s="69"/>
      <c r="DO3109" s="69"/>
      <c r="DP3109" s="69"/>
      <c r="DQ3109" s="69"/>
      <c r="DR3109" s="69"/>
      <c r="DS3109" s="69"/>
      <c r="DT3109" s="69"/>
      <c r="DU3109" s="69"/>
      <c r="DV3109" s="69"/>
      <c r="DW3109" s="69"/>
      <c r="DX3109" s="69"/>
      <c r="DY3109" s="69"/>
      <c r="DZ3109" s="69"/>
      <c r="EA3109" s="69"/>
      <c r="EB3109" s="69"/>
      <c r="EC3109" s="69"/>
      <c r="ED3109" s="69"/>
      <c r="EE3109" s="69"/>
      <c r="EF3109" s="69"/>
      <c r="EG3109" s="69"/>
      <c r="EH3109" s="69"/>
      <c r="EI3109" s="69"/>
      <c r="EJ3109" s="69"/>
      <c r="EK3109" s="69"/>
      <c r="EL3109" s="69"/>
      <c r="EM3109" s="69"/>
      <c r="EN3109" s="69"/>
      <c r="EO3109" s="69"/>
      <c r="EP3109" s="69"/>
      <c r="EQ3109" s="69"/>
      <c r="ER3109" s="69"/>
      <c r="ES3109" s="69"/>
      <c r="ET3109" s="69"/>
      <c r="EU3109" s="69"/>
      <c r="EV3109" s="69"/>
      <c r="EW3109" s="69"/>
      <c r="EX3109" s="69"/>
      <c r="EY3109" s="69"/>
      <c r="EZ3109" s="69"/>
      <c r="FA3109" s="69"/>
      <c r="FB3109" s="69"/>
      <c r="FC3109" s="69"/>
      <c r="FD3109" s="69"/>
      <c r="FE3109" s="69"/>
      <c r="FF3109" s="69"/>
      <c r="FG3109" s="69"/>
      <c r="FH3109" s="69"/>
      <c r="FI3109" s="69"/>
      <c r="FJ3109" s="69"/>
      <c r="FK3109" s="69"/>
      <c r="FL3109" s="69"/>
      <c r="FM3109" s="69"/>
      <c r="FN3109" s="69"/>
      <c r="FO3109" s="69"/>
      <c r="FP3109" s="69"/>
      <c r="FQ3109" s="69"/>
      <c r="FR3109" s="69"/>
      <c r="FS3109" s="69"/>
      <c r="FT3109" s="69"/>
      <c r="FU3109" s="69"/>
      <c r="FV3109" s="69"/>
      <c r="FW3109" s="69"/>
      <c r="FX3109" s="69"/>
      <c r="FY3109" s="69"/>
      <c r="FZ3109" s="69"/>
      <c r="GA3109" s="69"/>
      <c r="GB3109" s="69"/>
      <c r="GC3109" s="69"/>
      <c r="GD3109" s="69"/>
      <c r="GE3109" s="69"/>
      <c r="GF3109" s="69"/>
      <c r="GG3109" s="69"/>
      <c r="GH3109" s="69"/>
      <c r="GI3109" s="69"/>
      <c r="GJ3109" s="69"/>
      <c r="GK3109" s="69"/>
      <c r="GL3109" s="69"/>
      <c r="GM3109" s="69"/>
      <c r="GN3109" s="69"/>
      <c r="GO3109" s="69"/>
      <c r="GP3109" s="69"/>
      <c r="GQ3109" s="69"/>
      <c r="GR3109" s="69"/>
      <c r="GS3109" s="69"/>
      <c r="GT3109" s="69"/>
      <c r="GU3109" s="69"/>
      <c r="GV3109" s="69"/>
      <c r="GW3109" s="69"/>
      <c r="GX3109" s="69"/>
      <c r="GY3109" s="69"/>
      <c r="GZ3109" s="69"/>
      <c r="HA3109" s="69"/>
      <c r="HB3109" s="69"/>
      <c r="HC3109" s="69"/>
      <c r="HD3109" s="69"/>
      <c r="HE3109" s="69"/>
      <c r="HF3109" s="69"/>
      <c r="HG3109" s="69"/>
      <c r="HH3109" s="69"/>
      <c r="HI3109" s="69"/>
      <c r="HJ3109" s="69"/>
      <c r="HK3109" s="69"/>
      <c r="HL3109" s="69"/>
      <c r="HM3109" s="69"/>
      <c r="HN3109" s="69"/>
      <c r="HO3109" s="69"/>
      <c r="HP3109" s="69"/>
      <c r="HQ3109" s="69"/>
      <c r="HR3109" s="69"/>
      <c r="HS3109" s="69"/>
      <c r="HT3109" s="69"/>
      <c r="HU3109" s="69"/>
      <c r="HV3109" s="69"/>
      <c r="HW3109" s="69"/>
      <c r="HX3109" s="69"/>
      <c r="HY3109" s="69"/>
      <c r="HZ3109" s="69"/>
      <c r="IA3109" s="69"/>
      <c r="IB3109" s="69"/>
      <c r="IC3109" s="69"/>
      <c r="ID3109" s="69"/>
      <c r="IE3109" s="69"/>
      <c r="IF3109" s="69"/>
      <c r="IG3109" s="69"/>
      <c r="IH3109" s="69"/>
      <c r="II3109" s="69"/>
      <c r="IJ3109" s="69"/>
      <c r="IK3109" s="69"/>
      <c r="IL3109" s="69"/>
      <c r="IM3109" s="69"/>
      <c r="IN3109" s="69"/>
    </row>
    <row r="3110" spans="1:248" s="70" customFormat="1" ht="15" customHeight="1" x14ac:dyDescent="0.2">
      <c r="A3110" s="137" t="s">
        <v>2108</v>
      </c>
      <c r="B3110" s="196">
        <v>52787</v>
      </c>
      <c r="C3110" s="96" t="s">
        <v>2109</v>
      </c>
      <c r="D3110" s="319">
        <v>140000</v>
      </c>
      <c r="E3110" s="69"/>
      <c r="F3110" s="69"/>
      <c r="G3110" s="69"/>
      <c r="H3110" s="69"/>
      <c r="I3110" s="69"/>
      <c r="J3110" s="69"/>
      <c r="N3110" s="69"/>
      <c r="O3110" s="69"/>
      <c r="P3110" s="69"/>
      <c r="Q3110" s="69"/>
      <c r="R3110" s="69"/>
      <c r="S3110" s="69"/>
      <c r="T3110" s="69"/>
      <c r="U3110" s="69"/>
      <c r="V3110" s="69"/>
      <c r="W3110" s="69"/>
      <c r="X3110" s="69"/>
      <c r="Y3110" s="69"/>
      <c r="Z3110" s="69"/>
      <c r="AA3110" s="69"/>
      <c r="AB3110" s="69"/>
      <c r="AC3110" s="69"/>
      <c r="AD3110" s="69"/>
      <c r="AE3110" s="69"/>
      <c r="AF3110" s="69"/>
      <c r="AG3110" s="69"/>
      <c r="AH3110" s="69"/>
      <c r="AI3110" s="69"/>
      <c r="AJ3110" s="69"/>
      <c r="AK3110" s="69"/>
      <c r="AL3110" s="69"/>
      <c r="AM3110" s="69"/>
      <c r="AN3110" s="69"/>
      <c r="AO3110" s="69"/>
      <c r="AP3110" s="69"/>
      <c r="AQ3110" s="69"/>
      <c r="AR3110" s="69"/>
      <c r="AS3110" s="69"/>
      <c r="AT3110" s="69"/>
      <c r="AU3110" s="69"/>
      <c r="AV3110" s="69"/>
      <c r="AW3110" s="69"/>
      <c r="AX3110" s="69"/>
      <c r="AY3110" s="69"/>
      <c r="AZ3110" s="69"/>
      <c r="BA3110" s="69"/>
      <c r="BB3110" s="69"/>
      <c r="BC3110" s="69"/>
      <c r="BD3110" s="69"/>
      <c r="BE3110" s="69"/>
      <c r="BF3110" s="69"/>
      <c r="BG3110" s="69"/>
      <c r="BH3110" s="69"/>
      <c r="BI3110" s="69"/>
      <c r="BJ3110" s="69"/>
      <c r="BK3110" s="69"/>
      <c r="BL3110" s="69"/>
      <c r="BM3110" s="69"/>
      <c r="BN3110" s="69"/>
      <c r="BO3110" s="69"/>
      <c r="BP3110" s="69"/>
      <c r="BQ3110" s="69"/>
      <c r="BR3110" s="69"/>
      <c r="BS3110" s="69"/>
      <c r="BT3110" s="69"/>
      <c r="BU3110" s="69"/>
      <c r="BV3110" s="69"/>
      <c r="BW3110" s="69"/>
      <c r="BX3110" s="69"/>
      <c r="BY3110" s="69"/>
      <c r="BZ3110" s="69"/>
      <c r="CA3110" s="69"/>
      <c r="CB3110" s="69"/>
      <c r="CC3110" s="69"/>
      <c r="CD3110" s="69"/>
      <c r="CE3110" s="69"/>
      <c r="CF3110" s="69"/>
      <c r="CG3110" s="69"/>
      <c r="CH3110" s="69"/>
      <c r="CI3110" s="69"/>
      <c r="CJ3110" s="69"/>
      <c r="CK3110" s="69"/>
      <c r="CL3110" s="69"/>
      <c r="CM3110" s="69"/>
      <c r="CN3110" s="69"/>
      <c r="CO3110" s="69"/>
      <c r="CP3110" s="69"/>
      <c r="CQ3110" s="69"/>
      <c r="CR3110" s="69"/>
      <c r="CS3110" s="69"/>
      <c r="CT3110" s="69"/>
      <c r="CU3110" s="69"/>
      <c r="CV3110" s="69"/>
      <c r="CW3110" s="69"/>
      <c r="CX3110" s="69"/>
      <c r="CY3110" s="69"/>
      <c r="CZ3110" s="69"/>
      <c r="DA3110" s="69"/>
      <c r="DB3110" s="69"/>
      <c r="DC3110" s="69"/>
      <c r="DD3110" s="69"/>
      <c r="DE3110" s="69"/>
      <c r="DF3110" s="69"/>
      <c r="DG3110" s="69"/>
      <c r="DH3110" s="69"/>
      <c r="DI3110" s="69"/>
      <c r="DJ3110" s="69"/>
      <c r="DK3110" s="69"/>
      <c r="DL3110" s="69"/>
      <c r="DM3110" s="69"/>
      <c r="DN3110" s="69"/>
      <c r="DO3110" s="69"/>
      <c r="DP3110" s="69"/>
      <c r="DQ3110" s="69"/>
      <c r="DR3110" s="69"/>
      <c r="DS3110" s="69"/>
      <c r="DT3110" s="69"/>
      <c r="DU3110" s="69"/>
      <c r="DV3110" s="69"/>
      <c r="DW3110" s="69"/>
      <c r="DX3110" s="69"/>
      <c r="DY3110" s="69"/>
      <c r="DZ3110" s="69"/>
      <c r="EA3110" s="69"/>
      <c r="EB3110" s="69"/>
      <c r="EC3110" s="69"/>
      <c r="ED3110" s="69"/>
      <c r="EE3110" s="69"/>
      <c r="EF3110" s="69"/>
      <c r="EG3110" s="69"/>
      <c r="EH3110" s="69"/>
      <c r="EI3110" s="69"/>
      <c r="EJ3110" s="69"/>
      <c r="EK3110" s="69"/>
      <c r="EL3110" s="69"/>
      <c r="EM3110" s="69"/>
      <c r="EN3110" s="69"/>
      <c r="EO3110" s="69"/>
      <c r="EP3110" s="69"/>
      <c r="EQ3110" s="69"/>
      <c r="ER3110" s="69"/>
      <c r="ES3110" s="69"/>
      <c r="ET3110" s="69"/>
      <c r="EU3110" s="69"/>
      <c r="EV3110" s="69"/>
      <c r="EW3110" s="69"/>
      <c r="EX3110" s="69"/>
      <c r="EY3110" s="69"/>
      <c r="EZ3110" s="69"/>
      <c r="FA3110" s="69"/>
      <c r="FB3110" s="69"/>
      <c r="FC3110" s="69"/>
      <c r="FD3110" s="69"/>
      <c r="FE3110" s="69"/>
      <c r="FF3110" s="69"/>
      <c r="FG3110" s="69"/>
      <c r="FH3110" s="69"/>
      <c r="FI3110" s="69"/>
      <c r="FJ3110" s="69"/>
      <c r="FK3110" s="69"/>
      <c r="FL3110" s="69"/>
      <c r="FM3110" s="69"/>
      <c r="FN3110" s="69"/>
      <c r="FO3110" s="69"/>
      <c r="FP3110" s="69"/>
      <c r="FQ3110" s="69"/>
      <c r="FR3110" s="69"/>
      <c r="FS3110" s="69"/>
      <c r="FT3110" s="69"/>
      <c r="FU3110" s="69"/>
      <c r="FV3110" s="69"/>
      <c r="FW3110" s="69"/>
      <c r="FX3110" s="69"/>
      <c r="FY3110" s="69"/>
      <c r="FZ3110" s="69"/>
      <c r="GA3110" s="69"/>
      <c r="GB3110" s="69"/>
      <c r="GC3110" s="69"/>
      <c r="GD3110" s="69"/>
      <c r="GE3110" s="69"/>
      <c r="GF3110" s="69"/>
      <c r="GG3110" s="69"/>
      <c r="GH3110" s="69"/>
      <c r="GI3110" s="69"/>
      <c r="GJ3110" s="69"/>
      <c r="GK3110" s="69"/>
      <c r="GL3110" s="69"/>
      <c r="GM3110" s="69"/>
      <c r="GN3110" s="69"/>
      <c r="GO3110" s="69"/>
      <c r="GP3110" s="69"/>
      <c r="GQ3110" s="69"/>
      <c r="GR3110" s="69"/>
      <c r="GS3110" s="69"/>
      <c r="GT3110" s="69"/>
      <c r="GU3110" s="69"/>
      <c r="GV3110" s="69"/>
      <c r="GW3110" s="69"/>
      <c r="GX3110" s="69"/>
      <c r="GY3110" s="69"/>
      <c r="GZ3110" s="69"/>
      <c r="HA3110" s="69"/>
      <c r="HB3110" s="69"/>
      <c r="HC3110" s="69"/>
      <c r="HD3110" s="69"/>
      <c r="HE3110" s="69"/>
      <c r="HF3110" s="69"/>
      <c r="HG3110" s="69"/>
      <c r="HH3110" s="69"/>
      <c r="HI3110" s="69"/>
      <c r="HJ3110" s="69"/>
      <c r="HK3110" s="69"/>
      <c r="HL3110" s="69"/>
      <c r="HM3110" s="69"/>
      <c r="HN3110" s="69"/>
      <c r="HO3110" s="69"/>
      <c r="HP3110" s="69"/>
      <c r="HQ3110" s="69"/>
      <c r="HR3110" s="69"/>
      <c r="HS3110" s="69"/>
      <c r="HT3110" s="69"/>
      <c r="HU3110" s="69"/>
      <c r="HV3110" s="69"/>
      <c r="HW3110" s="69"/>
      <c r="HX3110" s="69"/>
      <c r="HY3110" s="69"/>
      <c r="HZ3110" s="69"/>
      <c r="IA3110" s="69"/>
      <c r="IB3110" s="69"/>
      <c r="IC3110" s="69"/>
      <c r="ID3110" s="69"/>
      <c r="IE3110" s="69"/>
      <c r="IF3110" s="69"/>
      <c r="IG3110" s="69"/>
      <c r="IH3110" s="69"/>
      <c r="II3110" s="69"/>
      <c r="IJ3110" s="69"/>
      <c r="IK3110" s="69"/>
      <c r="IL3110" s="69"/>
      <c r="IM3110" s="69"/>
      <c r="IN3110" s="69"/>
    </row>
    <row r="3111" spans="1:248" s="70" customFormat="1" ht="32.1" customHeight="1" x14ac:dyDescent="0.2">
      <c r="A3111" s="137" t="s">
        <v>2110</v>
      </c>
      <c r="B3111" s="196">
        <v>52788</v>
      </c>
      <c r="C3111" s="96" t="s">
        <v>2111</v>
      </c>
      <c r="D3111" s="318">
        <v>8000</v>
      </c>
      <c r="E3111" s="69"/>
      <c r="F3111" s="69"/>
      <c r="G3111" s="69"/>
      <c r="H3111" s="69"/>
      <c r="I3111" s="69"/>
      <c r="J3111" s="69"/>
      <c r="N3111" s="69"/>
      <c r="O3111" s="69"/>
      <c r="P3111" s="69"/>
      <c r="Q3111" s="69"/>
      <c r="R3111" s="69"/>
      <c r="S3111" s="69"/>
      <c r="T3111" s="69"/>
      <c r="U3111" s="69"/>
      <c r="V3111" s="69"/>
      <c r="W3111" s="69"/>
      <c r="X3111" s="69"/>
      <c r="Y3111" s="69"/>
      <c r="Z3111" s="69"/>
      <c r="AA3111" s="69"/>
      <c r="AB3111" s="69"/>
      <c r="AC3111" s="69"/>
      <c r="AD3111" s="69"/>
      <c r="AE3111" s="69"/>
      <c r="AF3111" s="69"/>
      <c r="AG3111" s="69"/>
      <c r="AH3111" s="69"/>
      <c r="AI3111" s="69"/>
      <c r="AJ3111" s="69"/>
      <c r="AK3111" s="69"/>
      <c r="AL3111" s="69"/>
      <c r="AM3111" s="69"/>
      <c r="AN3111" s="69"/>
      <c r="AO3111" s="69"/>
      <c r="AP3111" s="69"/>
      <c r="AQ3111" s="69"/>
      <c r="AR3111" s="69"/>
      <c r="AS3111" s="69"/>
      <c r="AT3111" s="69"/>
      <c r="AU3111" s="69"/>
      <c r="AV3111" s="69"/>
      <c r="AW3111" s="69"/>
      <c r="AX3111" s="69"/>
      <c r="AY3111" s="69"/>
      <c r="AZ3111" s="69"/>
      <c r="BA3111" s="69"/>
      <c r="BB3111" s="69"/>
      <c r="BC3111" s="69"/>
      <c r="BD3111" s="69"/>
      <c r="BE3111" s="69"/>
      <c r="BF3111" s="69"/>
      <c r="BG3111" s="69"/>
      <c r="BH3111" s="69"/>
      <c r="BI3111" s="69"/>
      <c r="BJ3111" s="69"/>
      <c r="BK3111" s="69"/>
      <c r="BL3111" s="69"/>
      <c r="BM3111" s="69"/>
      <c r="BN3111" s="69"/>
      <c r="BO3111" s="69"/>
      <c r="BP3111" s="69"/>
      <c r="BQ3111" s="69"/>
      <c r="BR3111" s="69"/>
      <c r="BS3111" s="69"/>
      <c r="BT3111" s="69"/>
      <c r="BU3111" s="69"/>
      <c r="BV3111" s="69"/>
      <c r="BW3111" s="69"/>
      <c r="BX3111" s="69"/>
      <c r="BY3111" s="69"/>
      <c r="BZ3111" s="69"/>
      <c r="CA3111" s="69"/>
      <c r="CB3111" s="69"/>
      <c r="CC3111" s="69"/>
      <c r="CD3111" s="69"/>
      <c r="CE3111" s="69"/>
      <c r="CF3111" s="69"/>
      <c r="CG3111" s="69"/>
      <c r="CH3111" s="69"/>
      <c r="CI3111" s="69"/>
      <c r="CJ3111" s="69"/>
      <c r="CK3111" s="69"/>
      <c r="CL3111" s="69"/>
      <c r="CM3111" s="69"/>
      <c r="CN3111" s="69"/>
      <c r="CO3111" s="69"/>
      <c r="CP3111" s="69"/>
      <c r="CQ3111" s="69"/>
      <c r="CR3111" s="69"/>
      <c r="CS3111" s="69"/>
      <c r="CT3111" s="69"/>
      <c r="CU3111" s="69"/>
      <c r="CV3111" s="69"/>
      <c r="CW3111" s="69"/>
      <c r="CX3111" s="69"/>
      <c r="CY3111" s="69"/>
      <c r="CZ3111" s="69"/>
      <c r="DA3111" s="69"/>
      <c r="DB3111" s="69"/>
      <c r="DC3111" s="69"/>
      <c r="DD3111" s="69"/>
      <c r="DE3111" s="69"/>
      <c r="DF3111" s="69"/>
      <c r="DG3111" s="69"/>
      <c r="DH3111" s="69"/>
      <c r="DI3111" s="69"/>
      <c r="DJ3111" s="69"/>
      <c r="DK3111" s="69"/>
      <c r="DL3111" s="69"/>
      <c r="DM3111" s="69"/>
      <c r="DN3111" s="69"/>
      <c r="DO3111" s="69"/>
      <c r="DP3111" s="69"/>
      <c r="DQ3111" s="69"/>
      <c r="DR3111" s="69"/>
      <c r="DS3111" s="69"/>
      <c r="DT3111" s="69"/>
      <c r="DU3111" s="69"/>
      <c r="DV3111" s="69"/>
      <c r="DW3111" s="69"/>
      <c r="DX3111" s="69"/>
      <c r="DY3111" s="69"/>
      <c r="DZ3111" s="69"/>
      <c r="EA3111" s="69"/>
      <c r="EB3111" s="69"/>
      <c r="EC3111" s="69"/>
      <c r="ED3111" s="69"/>
      <c r="EE3111" s="69"/>
      <c r="EF3111" s="69"/>
      <c r="EG3111" s="69"/>
      <c r="EH3111" s="69"/>
      <c r="EI3111" s="69"/>
      <c r="EJ3111" s="69"/>
      <c r="EK3111" s="69"/>
      <c r="EL3111" s="69"/>
      <c r="EM3111" s="69"/>
      <c r="EN3111" s="69"/>
      <c r="EO3111" s="69"/>
      <c r="EP3111" s="69"/>
      <c r="EQ3111" s="69"/>
      <c r="ER3111" s="69"/>
      <c r="ES3111" s="69"/>
      <c r="ET3111" s="69"/>
      <c r="EU3111" s="69"/>
      <c r="EV3111" s="69"/>
      <c r="EW3111" s="69"/>
      <c r="EX3111" s="69"/>
      <c r="EY3111" s="69"/>
      <c r="EZ3111" s="69"/>
      <c r="FA3111" s="69"/>
      <c r="FB3111" s="69"/>
      <c r="FC3111" s="69"/>
      <c r="FD3111" s="69"/>
      <c r="FE3111" s="69"/>
      <c r="FF3111" s="69"/>
      <c r="FG3111" s="69"/>
      <c r="FH3111" s="69"/>
      <c r="FI3111" s="69"/>
      <c r="FJ3111" s="69"/>
      <c r="FK3111" s="69"/>
      <c r="FL3111" s="69"/>
      <c r="FM3111" s="69"/>
      <c r="FN3111" s="69"/>
      <c r="FO3111" s="69"/>
      <c r="FP3111" s="69"/>
      <c r="FQ3111" s="69"/>
      <c r="FR3111" s="69"/>
      <c r="FS3111" s="69"/>
      <c r="FT3111" s="69"/>
      <c r="FU3111" s="69"/>
      <c r="FV3111" s="69"/>
      <c r="FW3111" s="69"/>
      <c r="FX3111" s="69"/>
      <c r="FY3111" s="69"/>
      <c r="FZ3111" s="69"/>
      <c r="GA3111" s="69"/>
      <c r="GB3111" s="69"/>
      <c r="GC3111" s="69"/>
      <c r="GD3111" s="69"/>
      <c r="GE3111" s="69"/>
      <c r="GF3111" s="69"/>
      <c r="GG3111" s="69"/>
      <c r="GH3111" s="69"/>
      <c r="GI3111" s="69"/>
      <c r="GJ3111" s="69"/>
      <c r="GK3111" s="69"/>
      <c r="GL3111" s="69"/>
      <c r="GM3111" s="69"/>
      <c r="GN3111" s="69"/>
      <c r="GO3111" s="69"/>
      <c r="GP3111" s="69"/>
      <c r="GQ3111" s="69"/>
      <c r="GR3111" s="69"/>
      <c r="GS3111" s="69"/>
      <c r="GT3111" s="69"/>
      <c r="GU3111" s="69"/>
      <c r="GV3111" s="69"/>
      <c r="GW3111" s="69"/>
      <c r="GX3111" s="69"/>
      <c r="GY3111" s="69"/>
      <c r="GZ3111" s="69"/>
      <c r="HA3111" s="69"/>
      <c r="HB3111" s="69"/>
      <c r="HC3111" s="69"/>
      <c r="HD3111" s="69"/>
      <c r="HE3111" s="69"/>
      <c r="HF3111" s="69"/>
      <c r="HG3111" s="69"/>
      <c r="HH3111" s="69"/>
      <c r="HI3111" s="69"/>
      <c r="HJ3111" s="69"/>
      <c r="HK3111" s="69"/>
      <c r="HL3111" s="69"/>
      <c r="HM3111" s="69"/>
      <c r="HN3111" s="69"/>
      <c r="HO3111" s="69"/>
      <c r="HP3111" s="69"/>
      <c r="HQ3111" s="69"/>
      <c r="HR3111" s="69"/>
      <c r="HS3111" s="69"/>
      <c r="HT3111" s="69"/>
      <c r="HU3111" s="69"/>
      <c r="HV3111" s="69"/>
      <c r="HW3111" s="69"/>
      <c r="HX3111" s="69"/>
      <c r="HY3111" s="69"/>
      <c r="HZ3111" s="69"/>
      <c r="IA3111" s="69"/>
      <c r="IB3111" s="69"/>
      <c r="IC3111" s="69"/>
      <c r="ID3111" s="69"/>
      <c r="IE3111" s="69"/>
      <c r="IF3111" s="69"/>
      <c r="IG3111" s="69"/>
      <c r="IH3111" s="69"/>
      <c r="II3111" s="69"/>
      <c r="IJ3111" s="69"/>
      <c r="IK3111" s="69"/>
      <c r="IL3111" s="69"/>
      <c r="IM3111" s="69"/>
      <c r="IN3111" s="69"/>
    </row>
    <row r="3112" spans="1:248" s="70" customFormat="1" ht="47.1" customHeight="1" x14ac:dyDescent="0.2">
      <c r="A3112" s="137" t="s">
        <v>2112</v>
      </c>
      <c r="B3112" s="196">
        <v>52789</v>
      </c>
      <c r="C3112" s="96" t="s">
        <v>3939</v>
      </c>
      <c r="D3112" s="318">
        <v>6000</v>
      </c>
      <c r="E3112" s="69"/>
      <c r="F3112" s="69"/>
      <c r="G3112" s="69"/>
      <c r="H3112" s="69"/>
      <c r="I3112" s="69"/>
      <c r="J3112" s="69"/>
      <c r="N3112" s="69"/>
      <c r="O3112" s="69"/>
      <c r="P3112" s="69"/>
      <c r="Q3112" s="69"/>
      <c r="R3112" s="69"/>
      <c r="S3112" s="69"/>
      <c r="T3112" s="69"/>
      <c r="U3112" s="69"/>
      <c r="V3112" s="69"/>
      <c r="W3112" s="69"/>
      <c r="X3112" s="69"/>
      <c r="Y3112" s="69"/>
      <c r="Z3112" s="69"/>
      <c r="AA3112" s="69"/>
      <c r="AB3112" s="69"/>
      <c r="AC3112" s="69"/>
      <c r="AD3112" s="69"/>
      <c r="AE3112" s="69"/>
      <c r="AF3112" s="69"/>
      <c r="AG3112" s="69"/>
      <c r="AH3112" s="69"/>
      <c r="AI3112" s="69"/>
      <c r="AJ3112" s="69"/>
      <c r="AK3112" s="69"/>
      <c r="AL3112" s="69"/>
      <c r="AM3112" s="69"/>
      <c r="AN3112" s="69"/>
      <c r="AO3112" s="69"/>
      <c r="AP3112" s="69"/>
      <c r="AQ3112" s="69"/>
      <c r="AR3112" s="69"/>
      <c r="AS3112" s="69"/>
      <c r="AT3112" s="69"/>
      <c r="AU3112" s="69"/>
      <c r="AV3112" s="69"/>
      <c r="AW3112" s="69"/>
      <c r="AX3112" s="69"/>
      <c r="AY3112" s="69"/>
      <c r="AZ3112" s="69"/>
      <c r="BA3112" s="69"/>
      <c r="BB3112" s="69"/>
      <c r="BC3112" s="69"/>
      <c r="BD3112" s="69"/>
      <c r="BE3112" s="69"/>
      <c r="BF3112" s="69"/>
      <c r="BG3112" s="69"/>
      <c r="BH3112" s="69"/>
      <c r="BI3112" s="69"/>
      <c r="BJ3112" s="69"/>
      <c r="BK3112" s="69"/>
      <c r="BL3112" s="69"/>
      <c r="BM3112" s="69"/>
      <c r="BN3112" s="69"/>
      <c r="BO3112" s="69"/>
      <c r="BP3112" s="69"/>
      <c r="BQ3112" s="69"/>
      <c r="BR3112" s="69"/>
      <c r="BS3112" s="69"/>
      <c r="BT3112" s="69"/>
      <c r="BU3112" s="69"/>
      <c r="BV3112" s="69"/>
      <c r="BW3112" s="69"/>
      <c r="BX3112" s="69"/>
      <c r="BY3112" s="69"/>
      <c r="BZ3112" s="69"/>
      <c r="CA3112" s="69"/>
      <c r="CB3112" s="69"/>
      <c r="CC3112" s="69"/>
      <c r="CD3112" s="69"/>
      <c r="CE3112" s="69"/>
      <c r="CF3112" s="69"/>
      <c r="CG3112" s="69"/>
      <c r="CH3112" s="69"/>
      <c r="CI3112" s="69"/>
      <c r="CJ3112" s="69"/>
      <c r="CK3112" s="69"/>
      <c r="CL3112" s="69"/>
      <c r="CM3112" s="69"/>
      <c r="CN3112" s="69"/>
      <c r="CO3112" s="69"/>
      <c r="CP3112" s="69"/>
      <c r="CQ3112" s="69"/>
      <c r="CR3112" s="69"/>
      <c r="CS3112" s="69"/>
      <c r="CT3112" s="69"/>
      <c r="CU3112" s="69"/>
      <c r="CV3112" s="69"/>
      <c r="CW3112" s="69"/>
      <c r="CX3112" s="69"/>
      <c r="CY3112" s="69"/>
      <c r="CZ3112" s="69"/>
      <c r="DA3112" s="69"/>
      <c r="DB3112" s="69"/>
      <c r="DC3112" s="69"/>
      <c r="DD3112" s="69"/>
      <c r="DE3112" s="69"/>
      <c r="DF3112" s="69"/>
      <c r="DG3112" s="69"/>
      <c r="DH3112" s="69"/>
      <c r="DI3112" s="69"/>
      <c r="DJ3112" s="69"/>
      <c r="DK3112" s="69"/>
      <c r="DL3112" s="69"/>
      <c r="DM3112" s="69"/>
      <c r="DN3112" s="69"/>
      <c r="DO3112" s="69"/>
      <c r="DP3112" s="69"/>
      <c r="DQ3112" s="69"/>
      <c r="DR3112" s="69"/>
      <c r="DS3112" s="69"/>
      <c r="DT3112" s="69"/>
      <c r="DU3112" s="69"/>
      <c r="DV3112" s="69"/>
      <c r="DW3112" s="69"/>
      <c r="DX3112" s="69"/>
      <c r="DY3112" s="69"/>
      <c r="DZ3112" s="69"/>
      <c r="EA3112" s="69"/>
      <c r="EB3112" s="69"/>
      <c r="EC3112" s="69"/>
      <c r="ED3112" s="69"/>
      <c r="EE3112" s="69"/>
      <c r="EF3112" s="69"/>
      <c r="EG3112" s="69"/>
      <c r="EH3112" s="69"/>
      <c r="EI3112" s="69"/>
      <c r="EJ3112" s="69"/>
      <c r="EK3112" s="69"/>
      <c r="EL3112" s="69"/>
      <c r="EM3112" s="69"/>
      <c r="EN3112" s="69"/>
      <c r="EO3112" s="69"/>
      <c r="EP3112" s="69"/>
      <c r="EQ3112" s="69"/>
      <c r="ER3112" s="69"/>
      <c r="ES3112" s="69"/>
      <c r="ET3112" s="69"/>
      <c r="EU3112" s="69"/>
      <c r="EV3112" s="69"/>
      <c r="EW3112" s="69"/>
      <c r="EX3112" s="69"/>
      <c r="EY3112" s="69"/>
      <c r="EZ3112" s="69"/>
      <c r="FA3112" s="69"/>
      <c r="FB3112" s="69"/>
      <c r="FC3112" s="69"/>
      <c r="FD3112" s="69"/>
      <c r="FE3112" s="69"/>
      <c r="FF3112" s="69"/>
      <c r="FG3112" s="69"/>
      <c r="FH3112" s="69"/>
      <c r="FI3112" s="69"/>
      <c r="FJ3112" s="69"/>
      <c r="FK3112" s="69"/>
      <c r="FL3112" s="69"/>
      <c r="FM3112" s="69"/>
      <c r="FN3112" s="69"/>
      <c r="FO3112" s="69"/>
      <c r="FP3112" s="69"/>
      <c r="FQ3112" s="69"/>
      <c r="FR3112" s="69"/>
      <c r="FS3112" s="69"/>
      <c r="FT3112" s="69"/>
      <c r="FU3112" s="69"/>
      <c r="FV3112" s="69"/>
      <c r="FW3112" s="69"/>
      <c r="FX3112" s="69"/>
      <c r="FY3112" s="69"/>
      <c r="FZ3112" s="69"/>
      <c r="GA3112" s="69"/>
      <c r="GB3112" s="69"/>
      <c r="GC3112" s="69"/>
      <c r="GD3112" s="69"/>
      <c r="GE3112" s="69"/>
      <c r="GF3112" s="69"/>
      <c r="GG3112" s="69"/>
      <c r="GH3112" s="69"/>
      <c r="GI3112" s="69"/>
      <c r="GJ3112" s="69"/>
      <c r="GK3112" s="69"/>
      <c r="GL3112" s="69"/>
      <c r="GM3112" s="69"/>
      <c r="GN3112" s="69"/>
      <c r="GO3112" s="69"/>
      <c r="GP3112" s="69"/>
      <c r="GQ3112" s="69"/>
      <c r="GR3112" s="69"/>
      <c r="GS3112" s="69"/>
      <c r="GT3112" s="69"/>
      <c r="GU3112" s="69"/>
      <c r="GV3112" s="69"/>
      <c r="GW3112" s="69"/>
      <c r="GX3112" s="69"/>
      <c r="GY3112" s="69"/>
      <c r="GZ3112" s="69"/>
      <c r="HA3112" s="69"/>
      <c r="HB3112" s="69"/>
      <c r="HC3112" s="69"/>
      <c r="HD3112" s="69"/>
      <c r="HE3112" s="69"/>
      <c r="HF3112" s="69"/>
      <c r="HG3112" s="69"/>
      <c r="HH3112" s="69"/>
      <c r="HI3112" s="69"/>
      <c r="HJ3112" s="69"/>
      <c r="HK3112" s="69"/>
      <c r="HL3112" s="69"/>
      <c r="HM3112" s="69"/>
      <c r="HN3112" s="69"/>
      <c r="HO3112" s="69"/>
      <c r="HP3112" s="69"/>
      <c r="HQ3112" s="69"/>
      <c r="HR3112" s="69"/>
      <c r="HS3112" s="69"/>
      <c r="HT3112" s="69"/>
      <c r="HU3112" s="69"/>
      <c r="HV3112" s="69"/>
      <c r="HW3112" s="69"/>
      <c r="HX3112" s="69"/>
      <c r="HY3112" s="69"/>
      <c r="HZ3112" s="69"/>
      <c r="IA3112" s="69"/>
      <c r="IB3112" s="69"/>
      <c r="IC3112" s="69"/>
      <c r="ID3112" s="69"/>
      <c r="IE3112" s="69"/>
      <c r="IF3112" s="69"/>
      <c r="IG3112" s="69"/>
      <c r="IH3112" s="69"/>
      <c r="II3112" s="69"/>
      <c r="IJ3112" s="69"/>
      <c r="IK3112" s="69"/>
      <c r="IL3112" s="69"/>
      <c r="IM3112" s="69"/>
      <c r="IN3112" s="69"/>
    </row>
    <row r="3113" spans="1:248" s="70" customFormat="1" ht="32.1" customHeight="1" x14ac:dyDescent="0.2">
      <c r="A3113" s="137" t="s">
        <v>2113</v>
      </c>
      <c r="B3113" s="196">
        <v>52790</v>
      </c>
      <c r="C3113" s="130" t="s">
        <v>3940</v>
      </c>
      <c r="D3113" s="318">
        <v>6800</v>
      </c>
      <c r="E3113" s="69"/>
      <c r="F3113" s="69"/>
      <c r="G3113" s="69"/>
      <c r="H3113" s="69"/>
      <c r="I3113" s="69"/>
      <c r="J3113" s="69"/>
      <c r="N3113" s="69"/>
      <c r="O3113" s="69"/>
      <c r="P3113" s="69"/>
      <c r="Q3113" s="69"/>
      <c r="R3113" s="69"/>
      <c r="S3113" s="69"/>
      <c r="T3113" s="69"/>
      <c r="U3113" s="69"/>
      <c r="V3113" s="69"/>
      <c r="W3113" s="69"/>
      <c r="X3113" s="69"/>
      <c r="Y3113" s="69"/>
      <c r="Z3113" s="69"/>
      <c r="AA3113" s="69"/>
      <c r="AB3113" s="69"/>
      <c r="AC3113" s="69"/>
      <c r="AD3113" s="69"/>
      <c r="AE3113" s="69"/>
      <c r="AF3113" s="69"/>
      <c r="AG3113" s="69"/>
      <c r="AH3113" s="69"/>
      <c r="AI3113" s="69"/>
      <c r="AJ3113" s="69"/>
      <c r="AK3113" s="69"/>
      <c r="AL3113" s="69"/>
      <c r="AM3113" s="69"/>
      <c r="AN3113" s="69"/>
      <c r="AO3113" s="69"/>
      <c r="AP3113" s="69"/>
      <c r="AQ3113" s="69"/>
      <c r="AR3113" s="69"/>
      <c r="AS3113" s="69"/>
      <c r="AT3113" s="69"/>
      <c r="AU3113" s="69"/>
      <c r="AV3113" s="69"/>
      <c r="AW3113" s="69"/>
      <c r="AX3113" s="69"/>
      <c r="AY3113" s="69"/>
      <c r="AZ3113" s="69"/>
      <c r="BA3113" s="69"/>
      <c r="BB3113" s="69"/>
      <c r="BC3113" s="69"/>
      <c r="BD3113" s="69"/>
      <c r="BE3113" s="69"/>
      <c r="BF3113" s="69"/>
      <c r="BG3113" s="69"/>
      <c r="BH3113" s="69"/>
      <c r="BI3113" s="69"/>
      <c r="BJ3113" s="69"/>
      <c r="BK3113" s="69"/>
      <c r="BL3113" s="69"/>
      <c r="BM3113" s="69"/>
      <c r="BN3113" s="69"/>
      <c r="BO3113" s="69"/>
      <c r="BP3113" s="69"/>
      <c r="BQ3113" s="69"/>
      <c r="BR3113" s="69"/>
      <c r="BS3113" s="69"/>
      <c r="BT3113" s="69"/>
      <c r="BU3113" s="69"/>
      <c r="BV3113" s="69"/>
      <c r="BW3113" s="69"/>
      <c r="BX3113" s="69"/>
      <c r="BY3113" s="69"/>
      <c r="BZ3113" s="69"/>
      <c r="CA3113" s="69"/>
      <c r="CB3113" s="69"/>
      <c r="CC3113" s="69"/>
      <c r="CD3113" s="69"/>
      <c r="CE3113" s="69"/>
      <c r="CF3113" s="69"/>
      <c r="CG3113" s="69"/>
      <c r="CH3113" s="69"/>
      <c r="CI3113" s="69"/>
      <c r="CJ3113" s="69"/>
      <c r="CK3113" s="69"/>
      <c r="CL3113" s="69"/>
      <c r="CM3113" s="69"/>
      <c r="CN3113" s="69"/>
      <c r="CO3113" s="69"/>
      <c r="CP3113" s="69"/>
      <c r="CQ3113" s="69"/>
      <c r="CR3113" s="69"/>
      <c r="CS3113" s="69"/>
      <c r="CT3113" s="69"/>
      <c r="CU3113" s="69"/>
      <c r="CV3113" s="69"/>
      <c r="CW3113" s="69"/>
      <c r="CX3113" s="69"/>
      <c r="CY3113" s="69"/>
      <c r="CZ3113" s="69"/>
      <c r="DA3113" s="69"/>
      <c r="DB3113" s="69"/>
      <c r="DC3113" s="69"/>
      <c r="DD3113" s="69"/>
      <c r="DE3113" s="69"/>
      <c r="DF3113" s="69"/>
      <c r="DG3113" s="69"/>
      <c r="DH3113" s="69"/>
      <c r="DI3113" s="69"/>
      <c r="DJ3113" s="69"/>
      <c r="DK3113" s="69"/>
      <c r="DL3113" s="69"/>
      <c r="DM3113" s="69"/>
      <c r="DN3113" s="69"/>
      <c r="DO3113" s="69"/>
      <c r="DP3113" s="69"/>
      <c r="DQ3113" s="69"/>
      <c r="DR3113" s="69"/>
      <c r="DS3113" s="69"/>
      <c r="DT3113" s="69"/>
      <c r="DU3113" s="69"/>
      <c r="DV3113" s="69"/>
      <c r="DW3113" s="69"/>
      <c r="DX3113" s="69"/>
      <c r="DY3113" s="69"/>
      <c r="DZ3113" s="69"/>
      <c r="EA3113" s="69"/>
      <c r="EB3113" s="69"/>
      <c r="EC3113" s="69"/>
      <c r="ED3113" s="69"/>
      <c r="EE3113" s="69"/>
      <c r="EF3113" s="69"/>
      <c r="EG3113" s="69"/>
      <c r="EH3113" s="69"/>
      <c r="EI3113" s="69"/>
      <c r="EJ3113" s="69"/>
      <c r="EK3113" s="69"/>
      <c r="EL3113" s="69"/>
      <c r="EM3113" s="69"/>
      <c r="EN3113" s="69"/>
      <c r="EO3113" s="69"/>
      <c r="EP3113" s="69"/>
      <c r="EQ3113" s="69"/>
      <c r="ER3113" s="69"/>
      <c r="ES3113" s="69"/>
      <c r="ET3113" s="69"/>
      <c r="EU3113" s="69"/>
      <c r="EV3113" s="69"/>
      <c r="EW3113" s="69"/>
      <c r="EX3113" s="69"/>
      <c r="EY3113" s="69"/>
      <c r="EZ3113" s="69"/>
      <c r="FA3113" s="69"/>
      <c r="FB3113" s="69"/>
      <c r="FC3113" s="69"/>
      <c r="FD3113" s="69"/>
      <c r="FE3113" s="69"/>
      <c r="FF3113" s="69"/>
      <c r="FG3113" s="69"/>
      <c r="FH3113" s="69"/>
      <c r="FI3113" s="69"/>
      <c r="FJ3113" s="69"/>
      <c r="FK3113" s="69"/>
      <c r="FL3113" s="69"/>
      <c r="FM3113" s="69"/>
      <c r="FN3113" s="69"/>
      <c r="FO3113" s="69"/>
      <c r="FP3113" s="69"/>
      <c r="FQ3113" s="69"/>
      <c r="FR3113" s="69"/>
      <c r="FS3113" s="69"/>
      <c r="FT3113" s="69"/>
      <c r="FU3113" s="69"/>
      <c r="FV3113" s="69"/>
      <c r="FW3113" s="69"/>
      <c r="FX3113" s="69"/>
      <c r="FY3113" s="69"/>
      <c r="FZ3113" s="69"/>
      <c r="GA3113" s="69"/>
      <c r="GB3113" s="69"/>
      <c r="GC3113" s="69"/>
      <c r="GD3113" s="69"/>
      <c r="GE3113" s="69"/>
      <c r="GF3113" s="69"/>
      <c r="GG3113" s="69"/>
      <c r="GH3113" s="69"/>
      <c r="GI3113" s="69"/>
      <c r="GJ3113" s="69"/>
      <c r="GK3113" s="69"/>
      <c r="GL3113" s="69"/>
      <c r="GM3113" s="69"/>
      <c r="GN3113" s="69"/>
      <c r="GO3113" s="69"/>
      <c r="GP3113" s="69"/>
      <c r="GQ3113" s="69"/>
      <c r="GR3113" s="69"/>
      <c r="GS3113" s="69"/>
      <c r="GT3113" s="69"/>
      <c r="GU3113" s="69"/>
      <c r="GV3113" s="69"/>
      <c r="GW3113" s="69"/>
      <c r="GX3113" s="69"/>
      <c r="GY3113" s="69"/>
      <c r="GZ3113" s="69"/>
      <c r="HA3113" s="69"/>
      <c r="HB3113" s="69"/>
      <c r="HC3113" s="69"/>
      <c r="HD3113" s="69"/>
      <c r="HE3113" s="69"/>
      <c r="HF3113" s="69"/>
      <c r="HG3113" s="69"/>
      <c r="HH3113" s="69"/>
      <c r="HI3113" s="69"/>
      <c r="HJ3113" s="69"/>
      <c r="HK3113" s="69"/>
      <c r="HL3113" s="69"/>
      <c r="HM3113" s="69"/>
      <c r="HN3113" s="69"/>
      <c r="HO3113" s="69"/>
      <c r="HP3113" s="69"/>
      <c r="HQ3113" s="69"/>
      <c r="HR3113" s="69"/>
      <c r="HS3113" s="69"/>
      <c r="HT3113" s="69"/>
      <c r="HU3113" s="69"/>
      <c r="HV3113" s="69"/>
      <c r="HW3113" s="69"/>
      <c r="HX3113" s="69"/>
      <c r="HY3113" s="69"/>
      <c r="HZ3113" s="69"/>
      <c r="IA3113" s="69"/>
      <c r="IB3113" s="69"/>
      <c r="IC3113" s="69"/>
      <c r="ID3113" s="69"/>
      <c r="IE3113" s="69"/>
      <c r="IF3113" s="69"/>
      <c r="IG3113" s="69"/>
      <c r="IH3113" s="69"/>
      <c r="II3113" s="69"/>
      <c r="IJ3113" s="69"/>
      <c r="IK3113" s="69"/>
      <c r="IL3113" s="69"/>
      <c r="IM3113" s="69"/>
      <c r="IN3113" s="69"/>
    </row>
    <row r="3114" spans="1:248" s="70" customFormat="1" ht="15.95" customHeight="1" x14ac:dyDescent="0.2">
      <c r="A3114" s="137" t="s">
        <v>2114</v>
      </c>
      <c r="B3114" s="196">
        <v>52791</v>
      </c>
      <c r="C3114" s="96" t="s">
        <v>2115</v>
      </c>
      <c r="D3114" s="318">
        <v>15000</v>
      </c>
      <c r="E3114" s="69"/>
      <c r="F3114" s="69"/>
      <c r="G3114" s="69"/>
      <c r="H3114" s="69"/>
      <c r="I3114" s="69"/>
      <c r="J3114" s="69"/>
      <c r="N3114" s="69"/>
      <c r="O3114" s="69"/>
      <c r="P3114" s="69"/>
      <c r="Q3114" s="69"/>
      <c r="R3114" s="69"/>
      <c r="S3114" s="69"/>
      <c r="T3114" s="69"/>
      <c r="U3114" s="69"/>
      <c r="V3114" s="69"/>
      <c r="W3114" s="69"/>
      <c r="X3114" s="69"/>
      <c r="Y3114" s="69"/>
      <c r="Z3114" s="69"/>
      <c r="AA3114" s="69"/>
      <c r="AB3114" s="69"/>
      <c r="AC3114" s="69"/>
      <c r="AD3114" s="69"/>
      <c r="AE3114" s="69"/>
      <c r="AF3114" s="69"/>
      <c r="AG3114" s="69"/>
      <c r="AH3114" s="69"/>
      <c r="AI3114" s="69"/>
      <c r="AJ3114" s="69"/>
      <c r="AK3114" s="69"/>
      <c r="AL3114" s="69"/>
      <c r="AM3114" s="69"/>
      <c r="AN3114" s="69"/>
      <c r="AO3114" s="69"/>
      <c r="AP3114" s="69"/>
      <c r="AQ3114" s="69"/>
      <c r="AR3114" s="69"/>
      <c r="AS3114" s="69"/>
      <c r="AT3114" s="69"/>
      <c r="AU3114" s="69"/>
      <c r="AV3114" s="69"/>
      <c r="AW3114" s="69"/>
      <c r="AX3114" s="69"/>
      <c r="AY3114" s="69"/>
      <c r="AZ3114" s="69"/>
      <c r="BA3114" s="69"/>
      <c r="BB3114" s="69"/>
      <c r="BC3114" s="69"/>
      <c r="BD3114" s="69"/>
      <c r="BE3114" s="69"/>
      <c r="BF3114" s="69"/>
      <c r="BG3114" s="69"/>
      <c r="BH3114" s="69"/>
      <c r="BI3114" s="69"/>
      <c r="BJ3114" s="69"/>
      <c r="BK3114" s="69"/>
      <c r="BL3114" s="69"/>
      <c r="BM3114" s="69"/>
      <c r="BN3114" s="69"/>
      <c r="BO3114" s="69"/>
      <c r="BP3114" s="69"/>
      <c r="BQ3114" s="69"/>
      <c r="BR3114" s="69"/>
      <c r="BS3114" s="69"/>
      <c r="BT3114" s="69"/>
      <c r="BU3114" s="69"/>
      <c r="BV3114" s="69"/>
      <c r="BW3114" s="69"/>
      <c r="BX3114" s="69"/>
      <c r="BY3114" s="69"/>
      <c r="BZ3114" s="69"/>
      <c r="CA3114" s="69"/>
      <c r="CB3114" s="69"/>
      <c r="CC3114" s="69"/>
      <c r="CD3114" s="69"/>
      <c r="CE3114" s="69"/>
      <c r="CF3114" s="69"/>
      <c r="CG3114" s="69"/>
      <c r="CH3114" s="69"/>
      <c r="CI3114" s="69"/>
      <c r="CJ3114" s="69"/>
      <c r="CK3114" s="69"/>
      <c r="CL3114" s="69"/>
      <c r="CM3114" s="69"/>
      <c r="CN3114" s="69"/>
      <c r="CO3114" s="69"/>
      <c r="CP3114" s="69"/>
      <c r="CQ3114" s="69"/>
      <c r="CR3114" s="69"/>
      <c r="CS3114" s="69"/>
      <c r="CT3114" s="69"/>
      <c r="CU3114" s="69"/>
      <c r="CV3114" s="69"/>
      <c r="CW3114" s="69"/>
      <c r="CX3114" s="69"/>
      <c r="CY3114" s="69"/>
      <c r="CZ3114" s="69"/>
      <c r="DA3114" s="69"/>
      <c r="DB3114" s="69"/>
      <c r="DC3114" s="69"/>
      <c r="DD3114" s="69"/>
      <c r="DE3114" s="69"/>
      <c r="DF3114" s="69"/>
      <c r="DG3114" s="69"/>
      <c r="DH3114" s="69"/>
      <c r="DI3114" s="69"/>
      <c r="DJ3114" s="69"/>
      <c r="DK3114" s="69"/>
      <c r="DL3114" s="69"/>
      <c r="DM3114" s="69"/>
      <c r="DN3114" s="69"/>
      <c r="DO3114" s="69"/>
      <c r="DP3114" s="69"/>
      <c r="DQ3114" s="69"/>
      <c r="DR3114" s="69"/>
      <c r="DS3114" s="69"/>
      <c r="DT3114" s="69"/>
      <c r="DU3114" s="69"/>
      <c r="DV3114" s="69"/>
      <c r="DW3114" s="69"/>
      <c r="DX3114" s="69"/>
      <c r="DY3114" s="69"/>
      <c r="DZ3114" s="69"/>
      <c r="EA3114" s="69"/>
      <c r="EB3114" s="69"/>
      <c r="EC3114" s="69"/>
      <c r="ED3114" s="69"/>
      <c r="EE3114" s="69"/>
      <c r="EF3114" s="69"/>
      <c r="EG3114" s="69"/>
      <c r="EH3114" s="69"/>
      <c r="EI3114" s="69"/>
      <c r="EJ3114" s="69"/>
      <c r="EK3114" s="69"/>
      <c r="EL3114" s="69"/>
      <c r="EM3114" s="69"/>
      <c r="EN3114" s="69"/>
      <c r="EO3114" s="69"/>
      <c r="EP3114" s="69"/>
      <c r="EQ3114" s="69"/>
      <c r="ER3114" s="69"/>
      <c r="ES3114" s="69"/>
      <c r="ET3114" s="69"/>
      <c r="EU3114" s="69"/>
      <c r="EV3114" s="69"/>
      <c r="EW3114" s="69"/>
      <c r="EX3114" s="69"/>
      <c r="EY3114" s="69"/>
      <c r="EZ3114" s="69"/>
      <c r="FA3114" s="69"/>
      <c r="FB3114" s="69"/>
      <c r="FC3114" s="69"/>
      <c r="FD3114" s="69"/>
      <c r="FE3114" s="69"/>
      <c r="FF3114" s="69"/>
      <c r="FG3114" s="69"/>
      <c r="FH3114" s="69"/>
      <c r="FI3114" s="69"/>
      <c r="FJ3114" s="69"/>
      <c r="FK3114" s="69"/>
      <c r="FL3114" s="69"/>
      <c r="FM3114" s="69"/>
      <c r="FN3114" s="69"/>
      <c r="FO3114" s="69"/>
      <c r="FP3114" s="69"/>
      <c r="FQ3114" s="69"/>
      <c r="FR3114" s="69"/>
      <c r="FS3114" s="69"/>
      <c r="FT3114" s="69"/>
      <c r="FU3114" s="69"/>
      <c r="FV3114" s="69"/>
      <c r="FW3114" s="69"/>
      <c r="FX3114" s="69"/>
      <c r="FY3114" s="69"/>
      <c r="FZ3114" s="69"/>
      <c r="GA3114" s="69"/>
      <c r="GB3114" s="69"/>
      <c r="GC3114" s="69"/>
      <c r="GD3114" s="69"/>
      <c r="GE3114" s="69"/>
      <c r="GF3114" s="69"/>
      <c r="GG3114" s="69"/>
      <c r="GH3114" s="69"/>
      <c r="GI3114" s="69"/>
      <c r="GJ3114" s="69"/>
      <c r="GK3114" s="69"/>
      <c r="GL3114" s="69"/>
      <c r="GM3114" s="69"/>
      <c r="GN3114" s="69"/>
      <c r="GO3114" s="69"/>
      <c r="GP3114" s="69"/>
      <c r="GQ3114" s="69"/>
      <c r="GR3114" s="69"/>
      <c r="GS3114" s="69"/>
      <c r="GT3114" s="69"/>
      <c r="GU3114" s="69"/>
      <c r="GV3114" s="69"/>
      <c r="GW3114" s="69"/>
      <c r="GX3114" s="69"/>
      <c r="GY3114" s="69"/>
      <c r="GZ3114" s="69"/>
      <c r="HA3114" s="69"/>
      <c r="HB3114" s="69"/>
      <c r="HC3114" s="69"/>
      <c r="HD3114" s="69"/>
      <c r="HE3114" s="69"/>
      <c r="HF3114" s="69"/>
      <c r="HG3114" s="69"/>
      <c r="HH3114" s="69"/>
      <c r="HI3114" s="69"/>
      <c r="HJ3114" s="69"/>
      <c r="HK3114" s="69"/>
      <c r="HL3114" s="69"/>
      <c r="HM3114" s="69"/>
      <c r="HN3114" s="69"/>
      <c r="HO3114" s="69"/>
      <c r="HP3114" s="69"/>
      <c r="HQ3114" s="69"/>
      <c r="HR3114" s="69"/>
      <c r="HS3114" s="69"/>
      <c r="HT3114" s="69"/>
      <c r="HU3114" s="69"/>
      <c r="HV3114" s="69"/>
      <c r="HW3114" s="69"/>
      <c r="HX3114" s="69"/>
      <c r="HY3114" s="69"/>
      <c r="HZ3114" s="69"/>
      <c r="IA3114" s="69"/>
      <c r="IB3114" s="69"/>
      <c r="IC3114" s="69"/>
      <c r="ID3114" s="69"/>
      <c r="IE3114" s="69"/>
      <c r="IF3114" s="69"/>
      <c r="IG3114" s="69"/>
      <c r="IH3114" s="69"/>
      <c r="II3114" s="69"/>
      <c r="IJ3114" s="69"/>
      <c r="IK3114" s="69"/>
      <c r="IL3114" s="69"/>
      <c r="IM3114" s="69"/>
      <c r="IN3114" s="69"/>
    </row>
    <row r="3115" spans="1:248" s="70" customFormat="1" ht="47.1" customHeight="1" x14ac:dyDescent="0.2">
      <c r="A3115" s="137" t="s">
        <v>2116</v>
      </c>
      <c r="B3115" s="196">
        <v>52792</v>
      </c>
      <c r="C3115" s="96" t="s">
        <v>2117</v>
      </c>
      <c r="D3115" s="318">
        <v>4200</v>
      </c>
      <c r="E3115" s="69"/>
      <c r="F3115" s="69"/>
      <c r="G3115" s="69"/>
      <c r="H3115" s="69"/>
      <c r="I3115" s="69"/>
      <c r="J3115" s="69"/>
      <c r="N3115" s="69"/>
      <c r="O3115" s="69"/>
      <c r="P3115" s="69"/>
      <c r="Q3115" s="69"/>
      <c r="R3115" s="69"/>
      <c r="S3115" s="69"/>
      <c r="T3115" s="69"/>
      <c r="U3115" s="69"/>
      <c r="V3115" s="69"/>
      <c r="W3115" s="69"/>
      <c r="X3115" s="69"/>
      <c r="Y3115" s="69"/>
      <c r="Z3115" s="69"/>
      <c r="AA3115" s="69"/>
      <c r="AB3115" s="69"/>
      <c r="AC3115" s="69"/>
      <c r="AD3115" s="69"/>
      <c r="AE3115" s="69"/>
      <c r="AF3115" s="69"/>
      <c r="AG3115" s="69"/>
      <c r="AH3115" s="69"/>
      <c r="AI3115" s="69"/>
      <c r="AJ3115" s="69"/>
      <c r="AK3115" s="69"/>
      <c r="AL3115" s="69"/>
      <c r="AM3115" s="69"/>
      <c r="AN3115" s="69"/>
      <c r="AO3115" s="69"/>
      <c r="AP3115" s="69"/>
      <c r="AQ3115" s="69"/>
      <c r="AR3115" s="69"/>
      <c r="AS3115" s="69"/>
      <c r="AT3115" s="69"/>
      <c r="AU3115" s="69"/>
      <c r="AV3115" s="69"/>
      <c r="AW3115" s="69"/>
      <c r="AX3115" s="69"/>
      <c r="AY3115" s="69"/>
      <c r="AZ3115" s="69"/>
      <c r="BA3115" s="69"/>
      <c r="BB3115" s="69"/>
      <c r="BC3115" s="69"/>
      <c r="BD3115" s="69"/>
      <c r="BE3115" s="69"/>
      <c r="BF3115" s="69"/>
      <c r="BG3115" s="69"/>
      <c r="BH3115" s="69"/>
      <c r="BI3115" s="69"/>
      <c r="BJ3115" s="69"/>
      <c r="BK3115" s="69"/>
      <c r="BL3115" s="69"/>
      <c r="BM3115" s="69"/>
      <c r="BN3115" s="69"/>
      <c r="BO3115" s="69"/>
      <c r="BP3115" s="69"/>
      <c r="BQ3115" s="69"/>
      <c r="BR3115" s="69"/>
      <c r="BS3115" s="69"/>
      <c r="BT3115" s="69"/>
      <c r="BU3115" s="69"/>
      <c r="BV3115" s="69"/>
      <c r="BW3115" s="69"/>
      <c r="BX3115" s="69"/>
      <c r="BY3115" s="69"/>
      <c r="BZ3115" s="69"/>
      <c r="CA3115" s="69"/>
      <c r="CB3115" s="69"/>
      <c r="CC3115" s="69"/>
      <c r="CD3115" s="69"/>
      <c r="CE3115" s="69"/>
      <c r="CF3115" s="69"/>
      <c r="CG3115" s="69"/>
      <c r="CH3115" s="69"/>
      <c r="CI3115" s="69"/>
      <c r="CJ3115" s="69"/>
      <c r="CK3115" s="69"/>
      <c r="CL3115" s="69"/>
      <c r="CM3115" s="69"/>
      <c r="CN3115" s="69"/>
      <c r="CO3115" s="69"/>
      <c r="CP3115" s="69"/>
      <c r="CQ3115" s="69"/>
      <c r="CR3115" s="69"/>
      <c r="CS3115" s="69"/>
      <c r="CT3115" s="69"/>
      <c r="CU3115" s="69"/>
      <c r="CV3115" s="69"/>
      <c r="CW3115" s="69"/>
      <c r="CX3115" s="69"/>
      <c r="CY3115" s="69"/>
      <c r="CZ3115" s="69"/>
      <c r="DA3115" s="69"/>
      <c r="DB3115" s="69"/>
      <c r="DC3115" s="69"/>
      <c r="DD3115" s="69"/>
      <c r="DE3115" s="69"/>
      <c r="DF3115" s="69"/>
      <c r="DG3115" s="69"/>
      <c r="DH3115" s="69"/>
      <c r="DI3115" s="69"/>
      <c r="DJ3115" s="69"/>
      <c r="DK3115" s="69"/>
      <c r="DL3115" s="69"/>
      <c r="DM3115" s="69"/>
      <c r="DN3115" s="69"/>
      <c r="DO3115" s="69"/>
      <c r="DP3115" s="69"/>
      <c r="DQ3115" s="69"/>
      <c r="DR3115" s="69"/>
      <c r="DS3115" s="69"/>
      <c r="DT3115" s="69"/>
      <c r="DU3115" s="69"/>
      <c r="DV3115" s="69"/>
      <c r="DW3115" s="69"/>
      <c r="DX3115" s="69"/>
      <c r="DY3115" s="69"/>
      <c r="DZ3115" s="69"/>
      <c r="EA3115" s="69"/>
      <c r="EB3115" s="69"/>
      <c r="EC3115" s="69"/>
      <c r="ED3115" s="69"/>
      <c r="EE3115" s="69"/>
      <c r="EF3115" s="69"/>
      <c r="EG3115" s="69"/>
      <c r="EH3115" s="69"/>
      <c r="EI3115" s="69"/>
      <c r="EJ3115" s="69"/>
      <c r="EK3115" s="69"/>
      <c r="EL3115" s="69"/>
      <c r="EM3115" s="69"/>
      <c r="EN3115" s="69"/>
      <c r="EO3115" s="69"/>
      <c r="EP3115" s="69"/>
      <c r="EQ3115" s="69"/>
      <c r="ER3115" s="69"/>
      <c r="ES3115" s="69"/>
      <c r="ET3115" s="69"/>
      <c r="EU3115" s="69"/>
      <c r="EV3115" s="69"/>
      <c r="EW3115" s="69"/>
      <c r="EX3115" s="69"/>
      <c r="EY3115" s="69"/>
      <c r="EZ3115" s="69"/>
      <c r="FA3115" s="69"/>
      <c r="FB3115" s="69"/>
      <c r="FC3115" s="69"/>
      <c r="FD3115" s="69"/>
      <c r="FE3115" s="69"/>
      <c r="FF3115" s="69"/>
      <c r="FG3115" s="69"/>
      <c r="FH3115" s="69"/>
      <c r="FI3115" s="69"/>
      <c r="FJ3115" s="69"/>
      <c r="FK3115" s="69"/>
      <c r="FL3115" s="69"/>
      <c r="FM3115" s="69"/>
      <c r="FN3115" s="69"/>
      <c r="FO3115" s="69"/>
      <c r="FP3115" s="69"/>
      <c r="FQ3115" s="69"/>
      <c r="FR3115" s="69"/>
      <c r="FS3115" s="69"/>
      <c r="FT3115" s="69"/>
      <c r="FU3115" s="69"/>
      <c r="FV3115" s="69"/>
      <c r="FW3115" s="69"/>
      <c r="FX3115" s="69"/>
      <c r="FY3115" s="69"/>
      <c r="FZ3115" s="69"/>
      <c r="GA3115" s="69"/>
      <c r="GB3115" s="69"/>
      <c r="GC3115" s="69"/>
      <c r="GD3115" s="69"/>
      <c r="GE3115" s="69"/>
      <c r="GF3115" s="69"/>
      <c r="GG3115" s="69"/>
      <c r="GH3115" s="69"/>
      <c r="GI3115" s="69"/>
      <c r="GJ3115" s="69"/>
      <c r="GK3115" s="69"/>
      <c r="GL3115" s="69"/>
      <c r="GM3115" s="69"/>
      <c r="GN3115" s="69"/>
      <c r="GO3115" s="69"/>
      <c r="GP3115" s="69"/>
      <c r="GQ3115" s="69"/>
      <c r="GR3115" s="69"/>
      <c r="GS3115" s="69"/>
      <c r="GT3115" s="69"/>
      <c r="GU3115" s="69"/>
      <c r="GV3115" s="69"/>
      <c r="GW3115" s="69"/>
      <c r="GX3115" s="69"/>
      <c r="GY3115" s="69"/>
      <c r="GZ3115" s="69"/>
      <c r="HA3115" s="69"/>
      <c r="HB3115" s="69"/>
      <c r="HC3115" s="69"/>
      <c r="HD3115" s="69"/>
      <c r="HE3115" s="69"/>
      <c r="HF3115" s="69"/>
      <c r="HG3115" s="69"/>
      <c r="HH3115" s="69"/>
      <c r="HI3115" s="69"/>
      <c r="HJ3115" s="69"/>
      <c r="HK3115" s="69"/>
      <c r="HL3115" s="69"/>
      <c r="HM3115" s="69"/>
      <c r="HN3115" s="69"/>
      <c r="HO3115" s="69"/>
      <c r="HP3115" s="69"/>
      <c r="HQ3115" s="69"/>
      <c r="HR3115" s="69"/>
      <c r="HS3115" s="69"/>
      <c r="HT3115" s="69"/>
      <c r="HU3115" s="69"/>
      <c r="HV3115" s="69"/>
      <c r="HW3115" s="69"/>
      <c r="HX3115" s="69"/>
      <c r="HY3115" s="69"/>
      <c r="HZ3115" s="69"/>
      <c r="IA3115" s="69"/>
      <c r="IB3115" s="69"/>
      <c r="IC3115" s="69"/>
      <c r="ID3115" s="69"/>
      <c r="IE3115" s="69"/>
      <c r="IF3115" s="69"/>
      <c r="IG3115" s="69"/>
      <c r="IH3115" s="69"/>
      <c r="II3115" s="69"/>
      <c r="IJ3115" s="69"/>
      <c r="IK3115" s="69"/>
      <c r="IL3115" s="69"/>
      <c r="IM3115" s="69"/>
      <c r="IN3115" s="69"/>
    </row>
    <row r="3116" spans="1:248" s="70" customFormat="1" ht="32.1" customHeight="1" x14ac:dyDescent="0.2">
      <c r="A3116" s="137" t="s">
        <v>1294</v>
      </c>
      <c r="B3116" s="196">
        <v>52793</v>
      </c>
      <c r="C3116" s="96" t="s">
        <v>1295</v>
      </c>
      <c r="D3116" s="318">
        <v>28000</v>
      </c>
      <c r="E3116" s="69"/>
      <c r="F3116" s="69"/>
      <c r="G3116" s="69"/>
      <c r="H3116" s="69"/>
      <c r="I3116" s="69"/>
      <c r="J3116" s="69"/>
      <c r="N3116" s="69"/>
      <c r="O3116" s="69"/>
      <c r="P3116" s="69"/>
      <c r="Q3116" s="69"/>
      <c r="R3116" s="69"/>
      <c r="S3116" s="69"/>
      <c r="T3116" s="69"/>
      <c r="U3116" s="69"/>
      <c r="V3116" s="69"/>
      <c r="W3116" s="69"/>
      <c r="X3116" s="69"/>
      <c r="Y3116" s="69"/>
      <c r="Z3116" s="69"/>
      <c r="AA3116" s="69"/>
      <c r="AB3116" s="69"/>
      <c r="AC3116" s="69"/>
      <c r="AD3116" s="69"/>
      <c r="AE3116" s="69"/>
      <c r="AF3116" s="69"/>
      <c r="AG3116" s="69"/>
      <c r="AH3116" s="69"/>
      <c r="AI3116" s="69"/>
      <c r="AJ3116" s="69"/>
      <c r="AK3116" s="69"/>
      <c r="AL3116" s="69"/>
      <c r="AM3116" s="69"/>
      <c r="AN3116" s="69"/>
      <c r="AO3116" s="69"/>
      <c r="AP3116" s="69"/>
      <c r="AQ3116" s="69"/>
      <c r="AR3116" s="69"/>
      <c r="AS3116" s="69"/>
      <c r="AT3116" s="69"/>
      <c r="AU3116" s="69"/>
      <c r="AV3116" s="69"/>
      <c r="AW3116" s="69"/>
      <c r="AX3116" s="69"/>
      <c r="AY3116" s="69"/>
      <c r="AZ3116" s="69"/>
      <c r="BA3116" s="69"/>
      <c r="BB3116" s="69"/>
      <c r="BC3116" s="69"/>
      <c r="BD3116" s="69"/>
      <c r="BE3116" s="69"/>
      <c r="BF3116" s="69"/>
      <c r="BG3116" s="69"/>
      <c r="BH3116" s="69"/>
      <c r="BI3116" s="69"/>
      <c r="BJ3116" s="69"/>
      <c r="BK3116" s="69"/>
      <c r="BL3116" s="69"/>
      <c r="BM3116" s="69"/>
      <c r="BN3116" s="69"/>
      <c r="BO3116" s="69"/>
      <c r="BP3116" s="69"/>
      <c r="BQ3116" s="69"/>
      <c r="BR3116" s="69"/>
      <c r="BS3116" s="69"/>
      <c r="BT3116" s="69"/>
      <c r="BU3116" s="69"/>
      <c r="BV3116" s="69"/>
      <c r="BW3116" s="69"/>
      <c r="BX3116" s="69"/>
      <c r="BY3116" s="69"/>
      <c r="BZ3116" s="69"/>
      <c r="CA3116" s="69"/>
      <c r="CB3116" s="69"/>
      <c r="CC3116" s="69"/>
      <c r="CD3116" s="69"/>
      <c r="CE3116" s="69"/>
      <c r="CF3116" s="69"/>
      <c r="CG3116" s="69"/>
      <c r="CH3116" s="69"/>
      <c r="CI3116" s="69"/>
      <c r="CJ3116" s="69"/>
      <c r="CK3116" s="69"/>
      <c r="CL3116" s="69"/>
      <c r="CM3116" s="69"/>
      <c r="CN3116" s="69"/>
      <c r="CO3116" s="69"/>
      <c r="CP3116" s="69"/>
      <c r="CQ3116" s="69"/>
      <c r="CR3116" s="69"/>
      <c r="CS3116" s="69"/>
      <c r="CT3116" s="69"/>
      <c r="CU3116" s="69"/>
      <c r="CV3116" s="69"/>
      <c r="CW3116" s="69"/>
      <c r="CX3116" s="69"/>
      <c r="CY3116" s="69"/>
      <c r="CZ3116" s="69"/>
      <c r="DA3116" s="69"/>
      <c r="DB3116" s="69"/>
      <c r="DC3116" s="69"/>
      <c r="DD3116" s="69"/>
      <c r="DE3116" s="69"/>
      <c r="DF3116" s="69"/>
      <c r="DG3116" s="69"/>
      <c r="DH3116" s="69"/>
      <c r="DI3116" s="69"/>
      <c r="DJ3116" s="69"/>
      <c r="DK3116" s="69"/>
      <c r="DL3116" s="69"/>
      <c r="DM3116" s="69"/>
      <c r="DN3116" s="69"/>
      <c r="DO3116" s="69"/>
      <c r="DP3116" s="69"/>
      <c r="DQ3116" s="69"/>
      <c r="DR3116" s="69"/>
      <c r="DS3116" s="69"/>
      <c r="DT3116" s="69"/>
      <c r="DU3116" s="69"/>
      <c r="DV3116" s="69"/>
      <c r="DW3116" s="69"/>
      <c r="DX3116" s="69"/>
      <c r="DY3116" s="69"/>
      <c r="DZ3116" s="69"/>
      <c r="EA3116" s="69"/>
      <c r="EB3116" s="69"/>
      <c r="EC3116" s="69"/>
      <c r="ED3116" s="69"/>
      <c r="EE3116" s="69"/>
      <c r="EF3116" s="69"/>
      <c r="EG3116" s="69"/>
      <c r="EH3116" s="69"/>
      <c r="EI3116" s="69"/>
      <c r="EJ3116" s="69"/>
      <c r="EK3116" s="69"/>
      <c r="EL3116" s="69"/>
      <c r="EM3116" s="69"/>
      <c r="EN3116" s="69"/>
      <c r="EO3116" s="69"/>
      <c r="EP3116" s="69"/>
      <c r="EQ3116" s="69"/>
      <c r="ER3116" s="69"/>
      <c r="ES3116" s="69"/>
      <c r="ET3116" s="69"/>
      <c r="EU3116" s="69"/>
      <c r="EV3116" s="69"/>
      <c r="EW3116" s="69"/>
      <c r="EX3116" s="69"/>
      <c r="EY3116" s="69"/>
      <c r="EZ3116" s="69"/>
      <c r="FA3116" s="69"/>
      <c r="FB3116" s="69"/>
      <c r="FC3116" s="69"/>
      <c r="FD3116" s="69"/>
      <c r="FE3116" s="69"/>
      <c r="FF3116" s="69"/>
      <c r="FG3116" s="69"/>
      <c r="FH3116" s="69"/>
      <c r="FI3116" s="69"/>
      <c r="FJ3116" s="69"/>
      <c r="FK3116" s="69"/>
      <c r="FL3116" s="69"/>
      <c r="FM3116" s="69"/>
      <c r="FN3116" s="69"/>
      <c r="FO3116" s="69"/>
      <c r="FP3116" s="69"/>
      <c r="FQ3116" s="69"/>
      <c r="FR3116" s="69"/>
      <c r="FS3116" s="69"/>
      <c r="FT3116" s="69"/>
      <c r="FU3116" s="69"/>
      <c r="FV3116" s="69"/>
      <c r="FW3116" s="69"/>
      <c r="FX3116" s="69"/>
      <c r="FY3116" s="69"/>
      <c r="FZ3116" s="69"/>
      <c r="GA3116" s="69"/>
      <c r="GB3116" s="69"/>
      <c r="GC3116" s="69"/>
      <c r="GD3116" s="69"/>
      <c r="GE3116" s="69"/>
      <c r="GF3116" s="69"/>
      <c r="GG3116" s="69"/>
      <c r="GH3116" s="69"/>
      <c r="GI3116" s="69"/>
      <c r="GJ3116" s="69"/>
      <c r="GK3116" s="69"/>
      <c r="GL3116" s="69"/>
      <c r="GM3116" s="69"/>
      <c r="GN3116" s="69"/>
      <c r="GO3116" s="69"/>
      <c r="GP3116" s="69"/>
      <c r="GQ3116" s="69"/>
      <c r="GR3116" s="69"/>
      <c r="GS3116" s="69"/>
      <c r="GT3116" s="69"/>
      <c r="GU3116" s="69"/>
      <c r="GV3116" s="69"/>
      <c r="GW3116" s="69"/>
      <c r="GX3116" s="69"/>
      <c r="GY3116" s="69"/>
      <c r="GZ3116" s="69"/>
      <c r="HA3116" s="69"/>
      <c r="HB3116" s="69"/>
      <c r="HC3116" s="69"/>
      <c r="HD3116" s="69"/>
      <c r="HE3116" s="69"/>
      <c r="HF3116" s="69"/>
      <c r="HG3116" s="69"/>
      <c r="HH3116" s="69"/>
      <c r="HI3116" s="69"/>
      <c r="HJ3116" s="69"/>
      <c r="HK3116" s="69"/>
      <c r="HL3116" s="69"/>
      <c r="HM3116" s="69"/>
      <c r="HN3116" s="69"/>
      <c r="HO3116" s="69"/>
      <c r="HP3116" s="69"/>
      <c r="HQ3116" s="69"/>
      <c r="HR3116" s="69"/>
      <c r="HS3116" s="69"/>
      <c r="HT3116" s="69"/>
      <c r="HU3116" s="69"/>
      <c r="HV3116" s="69"/>
      <c r="HW3116" s="69"/>
      <c r="HX3116" s="69"/>
      <c r="HY3116" s="69"/>
      <c r="HZ3116" s="69"/>
      <c r="IA3116" s="69"/>
      <c r="IB3116" s="69"/>
      <c r="IC3116" s="69"/>
      <c r="ID3116" s="69"/>
      <c r="IE3116" s="69"/>
      <c r="IF3116" s="69"/>
      <c r="IG3116" s="69"/>
      <c r="IH3116" s="69"/>
      <c r="II3116" s="69"/>
      <c r="IJ3116" s="69"/>
      <c r="IK3116" s="69"/>
      <c r="IL3116" s="69"/>
      <c r="IM3116" s="69"/>
      <c r="IN3116" s="69"/>
    </row>
    <row r="3117" spans="1:248" s="70" customFormat="1" ht="32.1" customHeight="1" x14ac:dyDescent="0.2">
      <c r="A3117" s="137" t="s">
        <v>2118</v>
      </c>
      <c r="B3117" s="196">
        <v>52794</v>
      </c>
      <c r="C3117" s="136" t="s">
        <v>2119</v>
      </c>
      <c r="D3117" s="318">
        <v>33000</v>
      </c>
      <c r="E3117" s="69"/>
      <c r="F3117" s="69"/>
      <c r="G3117" s="69"/>
      <c r="H3117" s="69"/>
      <c r="I3117" s="69"/>
      <c r="J3117" s="69"/>
      <c r="N3117" s="69"/>
      <c r="O3117" s="69"/>
      <c r="P3117" s="69"/>
      <c r="Q3117" s="69"/>
      <c r="R3117" s="69"/>
      <c r="S3117" s="69"/>
      <c r="T3117" s="69"/>
      <c r="U3117" s="69"/>
      <c r="V3117" s="69"/>
      <c r="W3117" s="69"/>
      <c r="X3117" s="69"/>
      <c r="Y3117" s="69"/>
      <c r="Z3117" s="69"/>
      <c r="AA3117" s="69"/>
      <c r="AB3117" s="69"/>
      <c r="AC3117" s="69"/>
      <c r="AD3117" s="69"/>
      <c r="AE3117" s="69"/>
      <c r="AF3117" s="69"/>
      <c r="AG3117" s="69"/>
      <c r="AH3117" s="69"/>
      <c r="AI3117" s="69"/>
      <c r="AJ3117" s="69"/>
      <c r="AK3117" s="69"/>
      <c r="AL3117" s="69"/>
      <c r="AM3117" s="69"/>
      <c r="AN3117" s="69"/>
      <c r="AO3117" s="69"/>
      <c r="AP3117" s="69"/>
      <c r="AQ3117" s="69"/>
      <c r="AR3117" s="69"/>
      <c r="AS3117" s="69"/>
      <c r="AT3117" s="69"/>
      <c r="AU3117" s="69"/>
      <c r="AV3117" s="69"/>
      <c r="AW3117" s="69"/>
      <c r="AX3117" s="69"/>
      <c r="AY3117" s="69"/>
      <c r="AZ3117" s="69"/>
      <c r="BA3117" s="69"/>
      <c r="BB3117" s="69"/>
      <c r="BC3117" s="69"/>
      <c r="BD3117" s="69"/>
      <c r="BE3117" s="69"/>
      <c r="BF3117" s="69"/>
      <c r="BG3117" s="69"/>
      <c r="BH3117" s="69"/>
      <c r="BI3117" s="69"/>
      <c r="BJ3117" s="69"/>
      <c r="BK3117" s="69"/>
      <c r="BL3117" s="69"/>
      <c r="BM3117" s="69"/>
      <c r="BN3117" s="69"/>
      <c r="BO3117" s="69"/>
      <c r="BP3117" s="69"/>
      <c r="BQ3117" s="69"/>
      <c r="BR3117" s="69"/>
      <c r="BS3117" s="69"/>
      <c r="BT3117" s="69"/>
      <c r="BU3117" s="69"/>
      <c r="BV3117" s="69"/>
      <c r="BW3117" s="69"/>
      <c r="BX3117" s="69"/>
      <c r="BY3117" s="69"/>
      <c r="BZ3117" s="69"/>
      <c r="CA3117" s="69"/>
      <c r="CB3117" s="69"/>
      <c r="CC3117" s="69"/>
      <c r="CD3117" s="69"/>
      <c r="CE3117" s="69"/>
      <c r="CF3117" s="69"/>
      <c r="CG3117" s="69"/>
      <c r="CH3117" s="69"/>
      <c r="CI3117" s="69"/>
      <c r="CJ3117" s="69"/>
      <c r="CK3117" s="69"/>
      <c r="CL3117" s="69"/>
      <c r="CM3117" s="69"/>
      <c r="CN3117" s="69"/>
      <c r="CO3117" s="69"/>
      <c r="CP3117" s="69"/>
      <c r="CQ3117" s="69"/>
      <c r="CR3117" s="69"/>
      <c r="CS3117" s="69"/>
      <c r="CT3117" s="69"/>
      <c r="CU3117" s="69"/>
      <c r="CV3117" s="69"/>
      <c r="CW3117" s="69"/>
      <c r="CX3117" s="69"/>
      <c r="CY3117" s="69"/>
      <c r="CZ3117" s="69"/>
      <c r="DA3117" s="69"/>
      <c r="DB3117" s="69"/>
      <c r="DC3117" s="69"/>
      <c r="DD3117" s="69"/>
      <c r="DE3117" s="69"/>
      <c r="DF3117" s="69"/>
      <c r="DG3117" s="69"/>
      <c r="DH3117" s="69"/>
      <c r="DI3117" s="69"/>
      <c r="DJ3117" s="69"/>
      <c r="DK3117" s="69"/>
      <c r="DL3117" s="69"/>
      <c r="DM3117" s="69"/>
      <c r="DN3117" s="69"/>
      <c r="DO3117" s="69"/>
      <c r="DP3117" s="69"/>
      <c r="DQ3117" s="69"/>
      <c r="DR3117" s="69"/>
      <c r="DS3117" s="69"/>
      <c r="DT3117" s="69"/>
      <c r="DU3117" s="69"/>
      <c r="DV3117" s="69"/>
      <c r="DW3117" s="69"/>
      <c r="DX3117" s="69"/>
      <c r="DY3117" s="69"/>
      <c r="DZ3117" s="69"/>
      <c r="EA3117" s="69"/>
      <c r="EB3117" s="69"/>
      <c r="EC3117" s="69"/>
      <c r="ED3117" s="69"/>
      <c r="EE3117" s="69"/>
      <c r="EF3117" s="69"/>
      <c r="EG3117" s="69"/>
      <c r="EH3117" s="69"/>
      <c r="EI3117" s="69"/>
      <c r="EJ3117" s="69"/>
      <c r="EK3117" s="69"/>
      <c r="EL3117" s="69"/>
      <c r="EM3117" s="69"/>
      <c r="EN3117" s="69"/>
      <c r="EO3117" s="69"/>
      <c r="EP3117" s="69"/>
      <c r="EQ3117" s="69"/>
      <c r="ER3117" s="69"/>
      <c r="ES3117" s="69"/>
      <c r="ET3117" s="69"/>
      <c r="EU3117" s="69"/>
      <c r="EV3117" s="69"/>
      <c r="EW3117" s="69"/>
      <c r="EX3117" s="69"/>
      <c r="EY3117" s="69"/>
      <c r="EZ3117" s="69"/>
      <c r="FA3117" s="69"/>
      <c r="FB3117" s="69"/>
      <c r="FC3117" s="69"/>
      <c r="FD3117" s="69"/>
      <c r="FE3117" s="69"/>
      <c r="FF3117" s="69"/>
      <c r="FG3117" s="69"/>
      <c r="FH3117" s="69"/>
      <c r="FI3117" s="69"/>
      <c r="FJ3117" s="69"/>
      <c r="FK3117" s="69"/>
      <c r="FL3117" s="69"/>
      <c r="FM3117" s="69"/>
      <c r="FN3117" s="69"/>
      <c r="FO3117" s="69"/>
      <c r="FP3117" s="69"/>
      <c r="FQ3117" s="69"/>
      <c r="FR3117" s="69"/>
      <c r="FS3117" s="69"/>
      <c r="FT3117" s="69"/>
      <c r="FU3117" s="69"/>
      <c r="FV3117" s="69"/>
      <c r="FW3117" s="69"/>
      <c r="FX3117" s="69"/>
      <c r="FY3117" s="69"/>
      <c r="FZ3117" s="69"/>
      <c r="GA3117" s="69"/>
      <c r="GB3117" s="69"/>
      <c r="GC3117" s="69"/>
      <c r="GD3117" s="69"/>
      <c r="GE3117" s="69"/>
      <c r="GF3117" s="69"/>
      <c r="GG3117" s="69"/>
      <c r="GH3117" s="69"/>
      <c r="GI3117" s="69"/>
      <c r="GJ3117" s="69"/>
      <c r="GK3117" s="69"/>
      <c r="GL3117" s="69"/>
      <c r="GM3117" s="69"/>
      <c r="GN3117" s="69"/>
      <c r="GO3117" s="69"/>
      <c r="GP3117" s="69"/>
      <c r="GQ3117" s="69"/>
      <c r="GR3117" s="69"/>
      <c r="GS3117" s="69"/>
      <c r="GT3117" s="69"/>
      <c r="GU3117" s="69"/>
      <c r="GV3117" s="69"/>
      <c r="GW3117" s="69"/>
      <c r="GX3117" s="69"/>
      <c r="GY3117" s="69"/>
      <c r="GZ3117" s="69"/>
      <c r="HA3117" s="69"/>
      <c r="HB3117" s="69"/>
      <c r="HC3117" s="69"/>
      <c r="HD3117" s="69"/>
      <c r="HE3117" s="69"/>
      <c r="HF3117" s="69"/>
      <c r="HG3117" s="69"/>
      <c r="HH3117" s="69"/>
      <c r="HI3117" s="69"/>
      <c r="HJ3117" s="69"/>
      <c r="HK3117" s="69"/>
      <c r="HL3117" s="69"/>
      <c r="HM3117" s="69"/>
      <c r="HN3117" s="69"/>
      <c r="HO3117" s="69"/>
      <c r="HP3117" s="69"/>
      <c r="HQ3117" s="69"/>
      <c r="HR3117" s="69"/>
      <c r="HS3117" s="69"/>
      <c r="HT3117" s="69"/>
      <c r="HU3117" s="69"/>
      <c r="HV3117" s="69"/>
      <c r="HW3117" s="69"/>
      <c r="HX3117" s="69"/>
      <c r="HY3117" s="69"/>
      <c r="HZ3117" s="69"/>
      <c r="IA3117" s="69"/>
      <c r="IB3117" s="69"/>
      <c r="IC3117" s="69"/>
      <c r="ID3117" s="69"/>
      <c r="IE3117" s="69"/>
      <c r="IF3117" s="69"/>
      <c r="IG3117" s="69"/>
      <c r="IH3117" s="69"/>
      <c r="II3117" s="69"/>
      <c r="IJ3117" s="69"/>
      <c r="IK3117" s="69"/>
      <c r="IL3117" s="69"/>
      <c r="IM3117" s="69"/>
      <c r="IN3117" s="69"/>
    </row>
    <row r="3118" spans="1:248" s="70" customFormat="1" ht="32.1" customHeight="1" x14ac:dyDescent="0.2">
      <c r="A3118" s="137" t="s">
        <v>2118</v>
      </c>
      <c r="B3118" s="196">
        <v>52795</v>
      </c>
      <c r="C3118" s="96" t="s">
        <v>2120</v>
      </c>
      <c r="D3118" s="318">
        <v>38000</v>
      </c>
      <c r="E3118" s="69"/>
      <c r="F3118" s="69"/>
      <c r="G3118" s="69"/>
      <c r="H3118" s="69"/>
      <c r="I3118" s="69"/>
      <c r="J3118" s="69"/>
      <c r="N3118" s="69"/>
      <c r="O3118" s="69"/>
      <c r="P3118" s="69"/>
      <c r="Q3118" s="69"/>
      <c r="R3118" s="69"/>
      <c r="S3118" s="69"/>
      <c r="T3118" s="69"/>
      <c r="U3118" s="69"/>
      <c r="V3118" s="69"/>
      <c r="W3118" s="69"/>
      <c r="X3118" s="69"/>
      <c r="Y3118" s="69"/>
      <c r="Z3118" s="69"/>
      <c r="AA3118" s="69"/>
      <c r="AB3118" s="69"/>
      <c r="AC3118" s="69"/>
      <c r="AD3118" s="69"/>
      <c r="AE3118" s="69"/>
      <c r="AF3118" s="69"/>
      <c r="AG3118" s="69"/>
      <c r="AH3118" s="69"/>
      <c r="AI3118" s="69"/>
      <c r="AJ3118" s="69"/>
      <c r="AK3118" s="69"/>
      <c r="AL3118" s="69"/>
      <c r="AM3118" s="69"/>
      <c r="AN3118" s="69"/>
      <c r="AO3118" s="69"/>
      <c r="AP3118" s="69"/>
      <c r="AQ3118" s="69"/>
      <c r="AR3118" s="69"/>
      <c r="AS3118" s="69"/>
      <c r="AT3118" s="69"/>
      <c r="AU3118" s="69"/>
      <c r="AV3118" s="69"/>
      <c r="AW3118" s="69"/>
      <c r="AX3118" s="69"/>
      <c r="AY3118" s="69"/>
      <c r="AZ3118" s="69"/>
      <c r="BA3118" s="69"/>
      <c r="BB3118" s="69"/>
      <c r="BC3118" s="69"/>
      <c r="BD3118" s="69"/>
      <c r="BE3118" s="69"/>
      <c r="BF3118" s="69"/>
      <c r="BG3118" s="69"/>
      <c r="BH3118" s="69"/>
      <c r="BI3118" s="69"/>
      <c r="BJ3118" s="69"/>
      <c r="BK3118" s="69"/>
      <c r="BL3118" s="69"/>
      <c r="BM3118" s="69"/>
      <c r="BN3118" s="69"/>
      <c r="BO3118" s="69"/>
      <c r="BP3118" s="69"/>
      <c r="BQ3118" s="69"/>
      <c r="BR3118" s="69"/>
      <c r="BS3118" s="69"/>
      <c r="BT3118" s="69"/>
      <c r="BU3118" s="69"/>
      <c r="BV3118" s="69"/>
      <c r="BW3118" s="69"/>
      <c r="BX3118" s="69"/>
      <c r="BY3118" s="69"/>
      <c r="BZ3118" s="69"/>
      <c r="CA3118" s="69"/>
      <c r="CB3118" s="69"/>
      <c r="CC3118" s="69"/>
      <c r="CD3118" s="69"/>
      <c r="CE3118" s="69"/>
      <c r="CF3118" s="69"/>
      <c r="CG3118" s="69"/>
      <c r="CH3118" s="69"/>
      <c r="CI3118" s="69"/>
      <c r="CJ3118" s="69"/>
      <c r="CK3118" s="69"/>
      <c r="CL3118" s="69"/>
      <c r="CM3118" s="69"/>
      <c r="CN3118" s="69"/>
      <c r="CO3118" s="69"/>
      <c r="CP3118" s="69"/>
      <c r="CQ3118" s="69"/>
      <c r="CR3118" s="69"/>
      <c r="CS3118" s="69"/>
      <c r="CT3118" s="69"/>
      <c r="CU3118" s="69"/>
      <c r="CV3118" s="69"/>
      <c r="CW3118" s="69"/>
      <c r="CX3118" s="69"/>
      <c r="CY3118" s="69"/>
      <c r="CZ3118" s="69"/>
      <c r="DA3118" s="69"/>
      <c r="DB3118" s="69"/>
      <c r="DC3118" s="69"/>
      <c r="DD3118" s="69"/>
      <c r="DE3118" s="69"/>
      <c r="DF3118" s="69"/>
      <c r="DG3118" s="69"/>
      <c r="DH3118" s="69"/>
      <c r="DI3118" s="69"/>
      <c r="DJ3118" s="69"/>
      <c r="DK3118" s="69"/>
      <c r="DL3118" s="69"/>
      <c r="DM3118" s="69"/>
      <c r="DN3118" s="69"/>
      <c r="DO3118" s="69"/>
      <c r="DP3118" s="69"/>
      <c r="DQ3118" s="69"/>
      <c r="DR3118" s="69"/>
      <c r="DS3118" s="69"/>
      <c r="DT3118" s="69"/>
      <c r="DU3118" s="69"/>
      <c r="DV3118" s="69"/>
      <c r="DW3118" s="69"/>
      <c r="DX3118" s="69"/>
      <c r="DY3118" s="69"/>
      <c r="DZ3118" s="69"/>
      <c r="EA3118" s="69"/>
      <c r="EB3118" s="69"/>
      <c r="EC3118" s="69"/>
      <c r="ED3118" s="69"/>
      <c r="EE3118" s="69"/>
      <c r="EF3118" s="69"/>
      <c r="EG3118" s="69"/>
      <c r="EH3118" s="69"/>
      <c r="EI3118" s="69"/>
      <c r="EJ3118" s="69"/>
      <c r="EK3118" s="69"/>
      <c r="EL3118" s="69"/>
      <c r="EM3118" s="69"/>
      <c r="EN3118" s="69"/>
      <c r="EO3118" s="69"/>
      <c r="EP3118" s="69"/>
      <c r="EQ3118" s="69"/>
      <c r="ER3118" s="69"/>
      <c r="ES3118" s="69"/>
      <c r="ET3118" s="69"/>
      <c r="EU3118" s="69"/>
      <c r="EV3118" s="69"/>
      <c r="EW3118" s="69"/>
      <c r="EX3118" s="69"/>
      <c r="EY3118" s="69"/>
      <c r="EZ3118" s="69"/>
      <c r="FA3118" s="69"/>
      <c r="FB3118" s="69"/>
      <c r="FC3118" s="69"/>
      <c r="FD3118" s="69"/>
      <c r="FE3118" s="69"/>
      <c r="FF3118" s="69"/>
      <c r="FG3118" s="69"/>
      <c r="FH3118" s="69"/>
      <c r="FI3118" s="69"/>
      <c r="FJ3118" s="69"/>
      <c r="FK3118" s="69"/>
      <c r="FL3118" s="69"/>
      <c r="FM3118" s="69"/>
      <c r="FN3118" s="69"/>
      <c r="FO3118" s="69"/>
      <c r="FP3118" s="69"/>
      <c r="FQ3118" s="69"/>
      <c r="FR3118" s="69"/>
      <c r="FS3118" s="69"/>
      <c r="FT3118" s="69"/>
      <c r="FU3118" s="69"/>
      <c r="FV3118" s="69"/>
      <c r="FW3118" s="69"/>
      <c r="FX3118" s="69"/>
      <c r="FY3118" s="69"/>
      <c r="FZ3118" s="69"/>
      <c r="GA3118" s="69"/>
      <c r="GB3118" s="69"/>
      <c r="GC3118" s="69"/>
      <c r="GD3118" s="69"/>
      <c r="GE3118" s="69"/>
      <c r="GF3118" s="69"/>
      <c r="GG3118" s="69"/>
      <c r="GH3118" s="69"/>
      <c r="GI3118" s="69"/>
      <c r="GJ3118" s="69"/>
      <c r="GK3118" s="69"/>
      <c r="GL3118" s="69"/>
      <c r="GM3118" s="69"/>
      <c r="GN3118" s="69"/>
      <c r="GO3118" s="69"/>
      <c r="GP3118" s="69"/>
      <c r="GQ3118" s="69"/>
      <c r="GR3118" s="69"/>
      <c r="GS3118" s="69"/>
      <c r="GT3118" s="69"/>
      <c r="GU3118" s="69"/>
      <c r="GV3118" s="69"/>
      <c r="GW3118" s="69"/>
      <c r="GX3118" s="69"/>
      <c r="GY3118" s="69"/>
      <c r="GZ3118" s="69"/>
      <c r="HA3118" s="69"/>
      <c r="HB3118" s="69"/>
      <c r="HC3118" s="69"/>
      <c r="HD3118" s="69"/>
      <c r="HE3118" s="69"/>
      <c r="HF3118" s="69"/>
      <c r="HG3118" s="69"/>
      <c r="HH3118" s="69"/>
      <c r="HI3118" s="69"/>
      <c r="HJ3118" s="69"/>
      <c r="HK3118" s="69"/>
      <c r="HL3118" s="69"/>
      <c r="HM3118" s="69"/>
      <c r="HN3118" s="69"/>
      <c r="HO3118" s="69"/>
      <c r="HP3118" s="69"/>
      <c r="HQ3118" s="69"/>
      <c r="HR3118" s="69"/>
      <c r="HS3118" s="69"/>
      <c r="HT3118" s="69"/>
      <c r="HU3118" s="69"/>
      <c r="HV3118" s="69"/>
      <c r="HW3118" s="69"/>
      <c r="HX3118" s="69"/>
      <c r="HY3118" s="69"/>
      <c r="HZ3118" s="69"/>
      <c r="IA3118" s="69"/>
      <c r="IB3118" s="69"/>
      <c r="IC3118" s="69"/>
      <c r="ID3118" s="69"/>
      <c r="IE3118" s="69"/>
      <c r="IF3118" s="69"/>
      <c r="IG3118" s="69"/>
      <c r="IH3118" s="69"/>
      <c r="II3118" s="69"/>
      <c r="IJ3118" s="69"/>
      <c r="IK3118" s="69"/>
      <c r="IL3118" s="69"/>
      <c r="IM3118" s="69"/>
      <c r="IN3118" s="69"/>
    </row>
    <row r="3119" spans="1:248" s="70" customFormat="1" ht="32.1" customHeight="1" x14ac:dyDescent="0.2">
      <c r="A3119" s="137" t="s">
        <v>2121</v>
      </c>
      <c r="B3119" s="196">
        <v>52796</v>
      </c>
      <c r="C3119" s="96" t="s">
        <v>2122</v>
      </c>
      <c r="D3119" s="318">
        <v>75000</v>
      </c>
      <c r="E3119" s="69"/>
      <c r="F3119" s="69"/>
      <c r="G3119" s="69"/>
      <c r="H3119" s="69"/>
      <c r="I3119" s="69"/>
      <c r="J3119" s="69"/>
      <c r="N3119" s="69"/>
      <c r="O3119" s="69"/>
      <c r="P3119" s="69"/>
      <c r="Q3119" s="69"/>
      <c r="R3119" s="69"/>
      <c r="S3119" s="69"/>
      <c r="T3119" s="69"/>
      <c r="U3119" s="69"/>
      <c r="V3119" s="69"/>
      <c r="W3119" s="69"/>
      <c r="X3119" s="69"/>
      <c r="Y3119" s="69"/>
      <c r="Z3119" s="69"/>
      <c r="AA3119" s="69"/>
      <c r="AB3119" s="69"/>
      <c r="AC3119" s="69"/>
      <c r="AD3119" s="69"/>
      <c r="AE3119" s="69"/>
      <c r="AF3119" s="69"/>
      <c r="AG3119" s="69"/>
      <c r="AH3119" s="69"/>
      <c r="AI3119" s="69"/>
      <c r="AJ3119" s="69"/>
      <c r="AK3119" s="69"/>
      <c r="AL3119" s="69"/>
      <c r="AM3119" s="69"/>
      <c r="AN3119" s="69"/>
      <c r="AO3119" s="69"/>
      <c r="AP3119" s="69"/>
      <c r="AQ3119" s="69"/>
      <c r="AR3119" s="69"/>
      <c r="AS3119" s="69"/>
      <c r="AT3119" s="69"/>
      <c r="AU3119" s="69"/>
      <c r="AV3119" s="69"/>
      <c r="AW3119" s="69"/>
      <c r="AX3119" s="69"/>
      <c r="AY3119" s="69"/>
      <c r="AZ3119" s="69"/>
      <c r="BA3119" s="69"/>
      <c r="BB3119" s="69"/>
      <c r="BC3119" s="69"/>
      <c r="BD3119" s="69"/>
      <c r="BE3119" s="69"/>
      <c r="BF3119" s="69"/>
      <c r="BG3119" s="69"/>
      <c r="BH3119" s="69"/>
      <c r="BI3119" s="69"/>
      <c r="BJ3119" s="69"/>
      <c r="BK3119" s="69"/>
      <c r="BL3119" s="69"/>
      <c r="BM3119" s="69"/>
      <c r="BN3119" s="69"/>
      <c r="BO3119" s="69"/>
      <c r="BP3119" s="69"/>
      <c r="BQ3119" s="69"/>
      <c r="BR3119" s="69"/>
      <c r="BS3119" s="69"/>
      <c r="BT3119" s="69"/>
      <c r="BU3119" s="69"/>
      <c r="BV3119" s="69"/>
      <c r="BW3119" s="69"/>
      <c r="BX3119" s="69"/>
      <c r="BY3119" s="69"/>
      <c r="BZ3119" s="69"/>
      <c r="CA3119" s="69"/>
      <c r="CB3119" s="69"/>
      <c r="CC3119" s="69"/>
      <c r="CD3119" s="69"/>
      <c r="CE3119" s="69"/>
      <c r="CF3119" s="69"/>
      <c r="CG3119" s="69"/>
      <c r="CH3119" s="69"/>
      <c r="CI3119" s="69"/>
      <c r="CJ3119" s="69"/>
      <c r="CK3119" s="69"/>
      <c r="CL3119" s="69"/>
      <c r="CM3119" s="69"/>
      <c r="CN3119" s="69"/>
      <c r="CO3119" s="69"/>
      <c r="CP3119" s="69"/>
      <c r="CQ3119" s="69"/>
      <c r="CR3119" s="69"/>
      <c r="CS3119" s="69"/>
      <c r="CT3119" s="69"/>
      <c r="CU3119" s="69"/>
      <c r="CV3119" s="69"/>
      <c r="CW3119" s="69"/>
      <c r="CX3119" s="69"/>
      <c r="CY3119" s="69"/>
      <c r="CZ3119" s="69"/>
      <c r="DA3119" s="69"/>
      <c r="DB3119" s="69"/>
      <c r="DC3119" s="69"/>
      <c r="DD3119" s="69"/>
      <c r="DE3119" s="69"/>
      <c r="DF3119" s="69"/>
      <c r="DG3119" s="69"/>
      <c r="DH3119" s="69"/>
      <c r="DI3119" s="69"/>
      <c r="DJ3119" s="69"/>
      <c r="DK3119" s="69"/>
      <c r="DL3119" s="69"/>
      <c r="DM3119" s="69"/>
      <c r="DN3119" s="69"/>
      <c r="DO3119" s="69"/>
      <c r="DP3119" s="69"/>
      <c r="DQ3119" s="69"/>
      <c r="DR3119" s="69"/>
      <c r="DS3119" s="69"/>
      <c r="DT3119" s="69"/>
      <c r="DU3119" s="69"/>
      <c r="DV3119" s="69"/>
      <c r="DW3119" s="69"/>
      <c r="DX3119" s="69"/>
      <c r="DY3119" s="69"/>
      <c r="DZ3119" s="69"/>
      <c r="EA3119" s="69"/>
      <c r="EB3119" s="69"/>
      <c r="EC3119" s="69"/>
      <c r="ED3119" s="69"/>
      <c r="EE3119" s="69"/>
      <c r="EF3119" s="69"/>
      <c r="EG3119" s="69"/>
      <c r="EH3119" s="69"/>
      <c r="EI3119" s="69"/>
      <c r="EJ3119" s="69"/>
      <c r="EK3119" s="69"/>
      <c r="EL3119" s="69"/>
      <c r="EM3119" s="69"/>
      <c r="EN3119" s="69"/>
      <c r="EO3119" s="69"/>
      <c r="EP3119" s="69"/>
      <c r="EQ3119" s="69"/>
      <c r="ER3119" s="69"/>
      <c r="ES3119" s="69"/>
      <c r="ET3119" s="69"/>
      <c r="EU3119" s="69"/>
      <c r="EV3119" s="69"/>
      <c r="EW3119" s="69"/>
      <c r="EX3119" s="69"/>
      <c r="EY3119" s="69"/>
      <c r="EZ3119" s="69"/>
      <c r="FA3119" s="69"/>
      <c r="FB3119" s="69"/>
      <c r="FC3119" s="69"/>
      <c r="FD3119" s="69"/>
      <c r="FE3119" s="69"/>
      <c r="FF3119" s="69"/>
      <c r="FG3119" s="69"/>
      <c r="FH3119" s="69"/>
      <c r="FI3119" s="69"/>
      <c r="FJ3119" s="69"/>
      <c r="FK3119" s="69"/>
      <c r="FL3119" s="69"/>
      <c r="FM3119" s="69"/>
      <c r="FN3119" s="69"/>
      <c r="FO3119" s="69"/>
      <c r="FP3119" s="69"/>
      <c r="FQ3119" s="69"/>
      <c r="FR3119" s="69"/>
      <c r="FS3119" s="69"/>
      <c r="FT3119" s="69"/>
      <c r="FU3119" s="69"/>
      <c r="FV3119" s="69"/>
      <c r="FW3119" s="69"/>
      <c r="FX3119" s="69"/>
      <c r="FY3119" s="69"/>
      <c r="FZ3119" s="69"/>
      <c r="GA3119" s="69"/>
      <c r="GB3119" s="69"/>
      <c r="GC3119" s="69"/>
      <c r="GD3119" s="69"/>
      <c r="GE3119" s="69"/>
      <c r="GF3119" s="69"/>
      <c r="GG3119" s="69"/>
      <c r="GH3119" s="69"/>
      <c r="GI3119" s="69"/>
      <c r="GJ3119" s="69"/>
      <c r="GK3119" s="69"/>
      <c r="GL3119" s="69"/>
      <c r="GM3119" s="69"/>
      <c r="GN3119" s="69"/>
      <c r="GO3119" s="69"/>
      <c r="GP3119" s="69"/>
      <c r="GQ3119" s="69"/>
      <c r="GR3119" s="69"/>
      <c r="GS3119" s="69"/>
      <c r="GT3119" s="69"/>
      <c r="GU3119" s="69"/>
      <c r="GV3119" s="69"/>
      <c r="GW3119" s="69"/>
      <c r="GX3119" s="69"/>
      <c r="GY3119" s="69"/>
      <c r="GZ3119" s="69"/>
      <c r="HA3119" s="69"/>
      <c r="HB3119" s="69"/>
      <c r="HC3119" s="69"/>
      <c r="HD3119" s="69"/>
      <c r="HE3119" s="69"/>
      <c r="HF3119" s="69"/>
      <c r="HG3119" s="69"/>
      <c r="HH3119" s="69"/>
      <c r="HI3119" s="69"/>
      <c r="HJ3119" s="69"/>
      <c r="HK3119" s="69"/>
      <c r="HL3119" s="69"/>
      <c r="HM3119" s="69"/>
      <c r="HN3119" s="69"/>
      <c r="HO3119" s="69"/>
      <c r="HP3119" s="69"/>
      <c r="HQ3119" s="69"/>
      <c r="HR3119" s="69"/>
      <c r="HS3119" s="69"/>
      <c r="HT3119" s="69"/>
      <c r="HU3119" s="69"/>
      <c r="HV3119" s="69"/>
      <c r="HW3119" s="69"/>
      <c r="HX3119" s="69"/>
      <c r="HY3119" s="69"/>
      <c r="HZ3119" s="69"/>
      <c r="IA3119" s="69"/>
      <c r="IB3119" s="69"/>
      <c r="IC3119" s="69"/>
      <c r="ID3119" s="69"/>
      <c r="IE3119" s="69"/>
      <c r="IF3119" s="69"/>
      <c r="IG3119" s="69"/>
      <c r="IH3119" s="69"/>
      <c r="II3119" s="69"/>
      <c r="IJ3119" s="69"/>
      <c r="IK3119" s="69"/>
      <c r="IL3119" s="69"/>
      <c r="IM3119" s="69"/>
      <c r="IN3119" s="69"/>
    </row>
    <row r="3120" spans="1:248" s="70" customFormat="1" ht="32.1" customHeight="1" x14ac:dyDescent="0.2">
      <c r="A3120" s="137" t="s">
        <v>2123</v>
      </c>
      <c r="B3120" s="196">
        <v>52797</v>
      </c>
      <c r="C3120" s="96" t="s">
        <v>2124</v>
      </c>
      <c r="D3120" s="318">
        <v>15000</v>
      </c>
      <c r="E3120" s="69"/>
      <c r="F3120" s="69"/>
      <c r="G3120" s="69"/>
      <c r="H3120" s="69"/>
      <c r="I3120" s="69"/>
      <c r="J3120" s="69"/>
      <c r="N3120" s="69"/>
      <c r="O3120" s="69"/>
      <c r="P3120" s="69"/>
      <c r="Q3120" s="69"/>
      <c r="R3120" s="69"/>
      <c r="S3120" s="69"/>
      <c r="T3120" s="69"/>
      <c r="U3120" s="69"/>
      <c r="V3120" s="69"/>
      <c r="W3120" s="69"/>
      <c r="X3120" s="69"/>
      <c r="Y3120" s="69"/>
      <c r="Z3120" s="69"/>
      <c r="AA3120" s="69"/>
      <c r="AB3120" s="69"/>
      <c r="AC3120" s="69"/>
      <c r="AD3120" s="69"/>
      <c r="AE3120" s="69"/>
      <c r="AF3120" s="69"/>
      <c r="AG3120" s="69"/>
      <c r="AH3120" s="69"/>
      <c r="AI3120" s="69"/>
      <c r="AJ3120" s="69"/>
      <c r="AK3120" s="69"/>
      <c r="AL3120" s="69"/>
      <c r="AM3120" s="69"/>
      <c r="AN3120" s="69"/>
      <c r="AO3120" s="69"/>
      <c r="AP3120" s="69"/>
      <c r="AQ3120" s="69"/>
      <c r="AR3120" s="69"/>
      <c r="AS3120" s="69"/>
      <c r="AT3120" s="69"/>
      <c r="AU3120" s="69"/>
      <c r="AV3120" s="69"/>
      <c r="AW3120" s="69"/>
      <c r="AX3120" s="69"/>
      <c r="AY3120" s="69"/>
      <c r="AZ3120" s="69"/>
      <c r="BA3120" s="69"/>
      <c r="BB3120" s="69"/>
      <c r="BC3120" s="69"/>
      <c r="BD3120" s="69"/>
      <c r="BE3120" s="69"/>
      <c r="BF3120" s="69"/>
      <c r="BG3120" s="69"/>
      <c r="BH3120" s="69"/>
      <c r="BI3120" s="69"/>
      <c r="BJ3120" s="69"/>
      <c r="BK3120" s="69"/>
      <c r="BL3120" s="69"/>
      <c r="BM3120" s="69"/>
      <c r="BN3120" s="69"/>
      <c r="BO3120" s="69"/>
      <c r="BP3120" s="69"/>
      <c r="BQ3120" s="69"/>
      <c r="BR3120" s="69"/>
      <c r="BS3120" s="69"/>
      <c r="BT3120" s="69"/>
      <c r="BU3120" s="69"/>
      <c r="BV3120" s="69"/>
      <c r="BW3120" s="69"/>
      <c r="BX3120" s="69"/>
      <c r="BY3120" s="69"/>
      <c r="BZ3120" s="69"/>
      <c r="CA3120" s="69"/>
      <c r="CB3120" s="69"/>
      <c r="CC3120" s="69"/>
      <c r="CD3120" s="69"/>
      <c r="CE3120" s="69"/>
      <c r="CF3120" s="69"/>
      <c r="CG3120" s="69"/>
      <c r="CH3120" s="69"/>
      <c r="CI3120" s="69"/>
      <c r="CJ3120" s="69"/>
      <c r="CK3120" s="69"/>
      <c r="CL3120" s="69"/>
      <c r="CM3120" s="69"/>
      <c r="CN3120" s="69"/>
      <c r="CO3120" s="69"/>
      <c r="CP3120" s="69"/>
      <c r="CQ3120" s="69"/>
      <c r="CR3120" s="69"/>
      <c r="CS3120" s="69"/>
      <c r="CT3120" s="69"/>
      <c r="CU3120" s="69"/>
      <c r="CV3120" s="69"/>
      <c r="CW3120" s="69"/>
      <c r="CX3120" s="69"/>
      <c r="CY3120" s="69"/>
      <c r="CZ3120" s="69"/>
      <c r="DA3120" s="69"/>
      <c r="DB3120" s="69"/>
      <c r="DC3120" s="69"/>
      <c r="DD3120" s="69"/>
      <c r="DE3120" s="69"/>
      <c r="DF3120" s="69"/>
      <c r="DG3120" s="69"/>
      <c r="DH3120" s="69"/>
      <c r="DI3120" s="69"/>
      <c r="DJ3120" s="69"/>
      <c r="DK3120" s="69"/>
      <c r="DL3120" s="69"/>
      <c r="DM3120" s="69"/>
      <c r="DN3120" s="69"/>
      <c r="DO3120" s="69"/>
      <c r="DP3120" s="69"/>
      <c r="DQ3120" s="69"/>
      <c r="DR3120" s="69"/>
      <c r="DS3120" s="69"/>
      <c r="DT3120" s="69"/>
      <c r="DU3120" s="69"/>
      <c r="DV3120" s="69"/>
      <c r="DW3120" s="69"/>
      <c r="DX3120" s="69"/>
      <c r="DY3120" s="69"/>
      <c r="DZ3120" s="69"/>
      <c r="EA3120" s="69"/>
      <c r="EB3120" s="69"/>
      <c r="EC3120" s="69"/>
      <c r="ED3120" s="69"/>
      <c r="EE3120" s="69"/>
      <c r="EF3120" s="69"/>
      <c r="EG3120" s="69"/>
      <c r="EH3120" s="69"/>
      <c r="EI3120" s="69"/>
      <c r="EJ3120" s="69"/>
      <c r="EK3120" s="69"/>
      <c r="EL3120" s="69"/>
      <c r="EM3120" s="69"/>
      <c r="EN3120" s="69"/>
      <c r="EO3120" s="69"/>
      <c r="EP3120" s="69"/>
      <c r="EQ3120" s="69"/>
      <c r="ER3120" s="69"/>
      <c r="ES3120" s="69"/>
      <c r="ET3120" s="69"/>
      <c r="EU3120" s="69"/>
      <c r="EV3120" s="69"/>
      <c r="EW3120" s="69"/>
      <c r="EX3120" s="69"/>
      <c r="EY3120" s="69"/>
      <c r="EZ3120" s="69"/>
      <c r="FA3120" s="69"/>
      <c r="FB3120" s="69"/>
      <c r="FC3120" s="69"/>
      <c r="FD3120" s="69"/>
      <c r="FE3120" s="69"/>
      <c r="FF3120" s="69"/>
      <c r="FG3120" s="69"/>
      <c r="FH3120" s="69"/>
      <c r="FI3120" s="69"/>
      <c r="FJ3120" s="69"/>
      <c r="FK3120" s="69"/>
      <c r="FL3120" s="69"/>
      <c r="FM3120" s="69"/>
      <c r="FN3120" s="69"/>
      <c r="FO3120" s="69"/>
      <c r="FP3120" s="69"/>
      <c r="FQ3120" s="69"/>
      <c r="FR3120" s="69"/>
      <c r="FS3120" s="69"/>
      <c r="FT3120" s="69"/>
      <c r="FU3120" s="69"/>
      <c r="FV3120" s="69"/>
      <c r="FW3120" s="69"/>
      <c r="FX3120" s="69"/>
      <c r="FY3120" s="69"/>
      <c r="FZ3120" s="69"/>
      <c r="GA3120" s="69"/>
      <c r="GB3120" s="69"/>
      <c r="GC3120" s="69"/>
      <c r="GD3120" s="69"/>
      <c r="GE3120" s="69"/>
      <c r="GF3120" s="69"/>
      <c r="GG3120" s="69"/>
      <c r="GH3120" s="69"/>
      <c r="GI3120" s="69"/>
      <c r="GJ3120" s="69"/>
      <c r="GK3120" s="69"/>
      <c r="GL3120" s="69"/>
      <c r="GM3120" s="69"/>
      <c r="GN3120" s="69"/>
      <c r="GO3120" s="69"/>
      <c r="GP3120" s="69"/>
      <c r="GQ3120" s="69"/>
      <c r="GR3120" s="69"/>
      <c r="GS3120" s="69"/>
      <c r="GT3120" s="69"/>
      <c r="GU3120" s="69"/>
      <c r="GV3120" s="69"/>
      <c r="GW3120" s="69"/>
      <c r="GX3120" s="69"/>
      <c r="GY3120" s="69"/>
      <c r="GZ3120" s="69"/>
      <c r="HA3120" s="69"/>
      <c r="HB3120" s="69"/>
      <c r="HC3120" s="69"/>
      <c r="HD3120" s="69"/>
      <c r="HE3120" s="69"/>
      <c r="HF3120" s="69"/>
      <c r="HG3120" s="69"/>
      <c r="HH3120" s="69"/>
      <c r="HI3120" s="69"/>
      <c r="HJ3120" s="69"/>
      <c r="HK3120" s="69"/>
      <c r="HL3120" s="69"/>
      <c r="HM3120" s="69"/>
      <c r="HN3120" s="69"/>
      <c r="HO3120" s="69"/>
      <c r="HP3120" s="69"/>
      <c r="HQ3120" s="69"/>
      <c r="HR3120" s="69"/>
      <c r="HS3120" s="69"/>
      <c r="HT3120" s="69"/>
      <c r="HU3120" s="69"/>
      <c r="HV3120" s="69"/>
      <c r="HW3120" s="69"/>
      <c r="HX3120" s="69"/>
      <c r="HY3120" s="69"/>
      <c r="HZ3120" s="69"/>
      <c r="IA3120" s="69"/>
      <c r="IB3120" s="69"/>
      <c r="IC3120" s="69"/>
      <c r="ID3120" s="69"/>
      <c r="IE3120" s="69"/>
      <c r="IF3120" s="69"/>
      <c r="IG3120" s="69"/>
      <c r="IH3120" s="69"/>
      <c r="II3120" s="69"/>
      <c r="IJ3120" s="69"/>
      <c r="IK3120" s="69"/>
      <c r="IL3120" s="69"/>
      <c r="IM3120" s="69"/>
      <c r="IN3120" s="69"/>
    </row>
    <row r="3121" spans="1:248" s="70" customFormat="1" ht="15.95" customHeight="1" x14ac:dyDescent="0.2">
      <c r="A3121" s="137" t="s">
        <v>2125</v>
      </c>
      <c r="B3121" s="196">
        <v>52798</v>
      </c>
      <c r="C3121" s="96" t="s">
        <v>2126</v>
      </c>
      <c r="D3121" s="318">
        <v>15000</v>
      </c>
      <c r="E3121" s="69"/>
      <c r="F3121" s="69"/>
      <c r="G3121" s="69"/>
      <c r="H3121" s="69"/>
      <c r="I3121" s="69"/>
      <c r="J3121" s="69"/>
      <c r="N3121" s="69"/>
      <c r="O3121" s="69"/>
      <c r="P3121" s="69"/>
      <c r="Q3121" s="69"/>
      <c r="R3121" s="69"/>
      <c r="S3121" s="69"/>
      <c r="T3121" s="69"/>
      <c r="U3121" s="69"/>
      <c r="V3121" s="69"/>
      <c r="W3121" s="69"/>
      <c r="X3121" s="69"/>
      <c r="Y3121" s="69"/>
      <c r="Z3121" s="69"/>
      <c r="AA3121" s="69"/>
      <c r="AB3121" s="69"/>
      <c r="AC3121" s="69"/>
      <c r="AD3121" s="69"/>
      <c r="AE3121" s="69"/>
      <c r="AF3121" s="69"/>
      <c r="AG3121" s="69"/>
      <c r="AH3121" s="69"/>
      <c r="AI3121" s="69"/>
      <c r="AJ3121" s="69"/>
      <c r="AK3121" s="69"/>
      <c r="AL3121" s="69"/>
      <c r="AM3121" s="69"/>
      <c r="AN3121" s="69"/>
      <c r="AO3121" s="69"/>
      <c r="AP3121" s="69"/>
      <c r="AQ3121" s="69"/>
      <c r="AR3121" s="69"/>
      <c r="AS3121" s="69"/>
      <c r="AT3121" s="69"/>
      <c r="AU3121" s="69"/>
      <c r="AV3121" s="69"/>
      <c r="AW3121" s="69"/>
      <c r="AX3121" s="69"/>
      <c r="AY3121" s="69"/>
      <c r="AZ3121" s="69"/>
      <c r="BA3121" s="69"/>
      <c r="BB3121" s="69"/>
      <c r="BC3121" s="69"/>
      <c r="BD3121" s="69"/>
      <c r="BE3121" s="69"/>
      <c r="BF3121" s="69"/>
      <c r="BG3121" s="69"/>
      <c r="BH3121" s="69"/>
      <c r="BI3121" s="69"/>
      <c r="BJ3121" s="69"/>
      <c r="BK3121" s="69"/>
      <c r="BL3121" s="69"/>
      <c r="BM3121" s="69"/>
      <c r="BN3121" s="69"/>
      <c r="BO3121" s="69"/>
      <c r="BP3121" s="69"/>
      <c r="BQ3121" s="69"/>
      <c r="BR3121" s="69"/>
      <c r="BS3121" s="69"/>
      <c r="BT3121" s="69"/>
      <c r="BU3121" s="69"/>
      <c r="BV3121" s="69"/>
      <c r="BW3121" s="69"/>
      <c r="BX3121" s="69"/>
      <c r="BY3121" s="69"/>
      <c r="BZ3121" s="69"/>
      <c r="CA3121" s="69"/>
      <c r="CB3121" s="69"/>
      <c r="CC3121" s="69"/>
      <c r="CD3121" s="69"/>
      <c r="CE3121" s="69"/>
      <c r="CF3121" s="69"/>
      <c r="CG3121" s="69"/>
      <c r="CH3121" s="69"/>
      <c r="CI3121" s="69"/>
      <c r="CJ3121" s="69"/>
      <c r="CK3121" s="69"/>
      <c r="CL3121" s="69"/>
      <c r="CM3121" s="69"/>
      <c r="CN3121" s="69"/>
      <c r="CO3121" s="69"/>
      <c r="CP3121" s="69"/>
      <c r="CQ3121" s="69"/>
      <c r="CR3121" s="69"/>
      <c r="CS3121" s="69"/>
      <c r="CT3121" s="69"/>
      <c r="CU3121" s="69"/>
      <c r="CV3121" s="69"/>
      <c r="CW3121" s="69"/>
      <c r="CX3121" s="69"/>
      <c r="CY3121" s="69"/>
      <c r="CZ3121" s="69"/>
      <c r="DA3121" s="69"/>
      <c r="DB3121" s="69"/>
      <c r="DC3121" s="69"/>
      <c r="DD3121" s="69"/>
      <c r="DE3121" s="69"/>
      <c r="DF3121" s="69"/>
      <c r="DG3121" s="69"/>
      <c r="DH3121" s="69"/>
      <c r="DI3121" s="69"/>
      <c r="DJ3121" s="69"/>
      <c r="DK3121" s="69"/>
      <c r="DL3121" s="69"/>
      <c r="DM3121" s="69"/>
      <c r="DN3121" s="69"/>
      <c r="DO3121" s="69"/>
      <c r="DP3121" s="69"/>
      <c r="DQ3121" s="69"/>
      <c r="DR3121" s="69"/>
      <c r="DS3121" s="69"/>
      <c r="DT3121" s="69"/>
      <c r="DU3121" s="69"/>
      <c r="DV3121" s="69"/>
      <c r="DW3121" s="69"/>
      <c r="DX3121" s="69"/>
      <c r="DY3121" s="69"/>
      <c r="DZ3121" s="69"/>
      <c r="EA3121" s="69"/>
      <c r="EB3121" s="69"/>
      <c r="EC3121" s="69"/>
      <c r="ED3121" s="69"/>
      <c r="EE3121" s="69"/>
      <c r="EF3121" s="69"/>
      <c r="EG3121" s="69"/>
      <c r="EH3121" s="69"/>
      <c r="EI3121" s="69"/>
      <c r="EJ3121" s="69"/>
      <c r="EK3121" s="69"/>
      <c r="EL3121" s="69"/>
      <c r="EM3121" s="69"/>
      <c r="EN3121" s="69"/>
      <c r="EO3121" s="69"/>
      <c r="EP3121" s="69"/>
      <c r="EQ3121" s="69"/>
      <c r="ER3121" s="69"/>
      <c r="ES3121" s="69"/>
      <c r="ET3121" s="69"/>
      <c r="EU3121" s="69"/>
      <c r="EV3121" s="69"/>
      <c r="EW3121" s="69"/>
      <c r="EX3121" s="69"/>
      <c r="EY3121" s="69"/>
      <c r="EZ3121" s="69"/>
      <c r="FA3121" s="69"/>
      <c r="FB3121" s="69"/>
      <c r="FC3121" s="69"/>
      <c r="FD3121" s="69"/>
      <c r="FE3121" s="69"/>
      <c r="FF3121" s="69"/>
      <c r="FG3121" s="69"/>
      <c r="FH3121" s="69"/>
      <c r="FI3121" s="69"/>
      <c r="FJ3121" s="69"/>
      <c r="FK3121" s="69"/>
      <c r="FL3121" s="69"/>
      <c r="FM3121" s="69"/>
      <c r="FN3121" s="69"/>
      <c r="FO3121" s="69"/>
      <c r="FP3121" s="69"/>
      <c r="FQ3121" s="69"/>
      <c r="FR3121" s="69"/>
      <c r="FS3121" s="69"/>
      <c r="FT3121" s="69"/>
      <c r="FU3121" s="69"/>
      <c r="FV3121" s="69"/>
      <c r="FW3121" s="69"/>
      <c r="FX3121" s="69"/>
      <c r="FY3121" s="69"/>
      <c r="FZ3121" s="69"/>
      <c r="GA3121" s="69"/>
      <c r="GB3121" s="69"/>
      <c r="GC3121" s="69"/>
      <c r="GD3121" s="69"/>
      <c r="GE3121" s="69"/>
      <c r="GF3121" s="69"/>
      <c r="GG3121" s="69"/>
      <c r="GH3121" s="69"/>
      <c r="GI3121" s="69"/>
      <c r="GJ3121" s="69"/>
      <c r="GK3121" s="69"/>
      <c r="GL3121" s="69"/>
      <c r="GM3121" s="69"/>
      <c r="GN3121" s="69"/>
      <c r="GO3121" s="69"/>
      <c r="GP3121" s="69"/>
      <c r="GQ3121" s="69"/>
      <c r="GR3121" s="69"/>
      <c r="GS3121" s="69"/>
      <c r="GT3121" s="69"/>
      <c r="GU3121" s="69"/>
      <c r="GV3121" s="69"/>
      <c r="GW3121" s="69"/>
      <c r="GX3121" s="69"/>
      <c r="GY3121" s="69"/>
      <c r="GZ3121" s="69"/>
      <c r="HA3121" s="69"/>
      <c r="HB3121" s="69"/>
      <c r="HC3121" s="69"/>
      <c r="HD3121" s="69"/>
      <c r="HE3121" s="69"/>
      <c r="HF3121" s="69"/>
      <c r="HG3121" s="69"/>
      <c r="HH3121" s="69"/>
      <c r="HI3121" s="69"/>
      <c r="HJ3121" s="69"/>
      <c r="HK3121" s="69"/>
      <c r="HL3121" s="69"/>
      <c r="HM3121" s="69"/>
      <c r="HN3121" s="69"/>
      <c r="HO3121" s="69"/>
      <c r="HP3121" s="69"/>
      <c r="HQ3121" s="69"/>
      <c r="HR3121" s="69"/>
      <c r="HS3121" s="69"/>
      <c r="HT3121" s="69"/>
      <c r="HU3121" s="69"/>
      <c r="HV3121" s="69"/>
      <c r="HW3121" s="69"/>
      <c r="HX3121" s="69"/>
      <c r="HY3121" s="69"/>
      <c r="HZ3121" s="69"/>
      <c r="IA3121" s="69"/>
      <c r="IB3121" s="69"/>
      <c r="IC3121" s="69"/>
      <c r="ID3121" s="69"/>
      <c r="IE3121" s="69"/>
      <c r="IF3121" s="69"/>
      <c r="IG3121" s="69"/>
      <c r="IH3121" s="69"/>
      <c r="II3121" s="69"/>
      <c r="IJ3121" s="69"/>
      <c r="IK3121" s="69"/>
      <c r="IL3121" s="69"/>
      <c r="IM3121" s="69"/>
      <c r="IN3121" s="69"/>
    </row>
    <row r="3122" spans="1:248" s="70" customFormat="1" ht="32.1" customHeight="1" x14ac:dyDescent="0.2">
      <c r="A3122" s="137" t="s">
        <v>2127</v>
      </c>
      <c r="B3122" s="196">
        <v>52799</v>
      </c>
      <c r="C3122" s="96" t="s">
        <v>2128</v>
      </c>
      <c r="D3122" s="318">
        <v>10000</v>
      </c>
      <c r="E3122" s="69"/>
      <c r="F3122" s="69"/>
      <c r="G3122" s="69"/>
      <c r="H3122" s="69"/>
      <c r="I3122" s="69"/>
      <c r="J3122" s="69"/>
      <c r="N3122" s="69"/>
      <c r="O3122" s="69"/>
      <c r="P3122" s="69"/>
      <c r="Q3122" s="69"/>
      <c r="R3122" s="69"/>
      <c r="S3122" s="69"/>
      <c r="T3122" s="69"/>
      <c r="U3122" s="69"/>
      <c r="V3122" s="69"/>
      <c r="W3122" s="69"/>
      <c r="X3122" s="69"/>
      <c r="Y3122" s="69"/>
      <c r="Z3122" s="69"/>
      <c r="AA3122" s="69"/>
      <c r="AB3122" s="69"/>
      <c r="AC3122" s="69"/>
      <c r="AD3122" s="69"/>
      <c r="AE3122" s="69"/>
      <c r="AF3122" s="69"/>
      <c r="AG3122" s="69"/>
      <c r="AH3122" s="69"/>
      <c r="AI3122" s="69"/>
      <c r="AJ3122" s="69"/>
      <c r="AK3122" s="69"/>
      <c r="AL3122" s="69"/>
      <c r="AM3122" s="69"/>
      <c r="AN3122" s="69"/>
      <c r="AO3122" s="69"/>
      <c r="AP3122" s="69"/>
      <c r="AQ3122" s="69"/>
      <c r="AR3122" s="69"/>
      <c r="AS3122" s="69"/>
      <c r="AT3122" s="69"/>
      <c r="AU3122" s="69"/>
      <c r="AV3122" s="69"/>
      <c r="AW3122" s="69"/>
      <c r="AX3122" s="69"/>
      <c r="AY3122" s="69"/>
      <c r="AZ3122" s="69"/>
      <c r="BA3122" s="69"/>
      <c r="BB3122" s="69"/>
      <c r="BC3122" s="69"/>
      <c r="BD3122" s="69"/>
      <c r="BE3122" s="69"/>
      <c r="BF3122" s="69"/>
      <c r="BG3122" s="69"/>
      <c r="BH3122" s="69"/>
      <c r="BI3122" s="69"/>
      <c r="BJ3122" s="69"/>
      <c r="BK3122" s="69"/>
      <c r="BL3122" s="69"/>
      <c r="BM3122" s="69"/>
      <c r="BN3122" s="69"/>
      <c r="BO3122" s="69"/>
      <c r="BP3122" s="69"/>
      <c r="BQ3122" s="69"/>
      <c r="BR3122" s="69"/>
      <c r="BS3122" s="69"/>
      <c r="BT3122" s="69"/>
      <c r="BU3122" s="69"/>
      <c r="BV3122" s="69"/>
      <c r="BW3122" s="69"/>
      <c r="BX3122" s="69"/>
      <c r="BY3122" s="69"/>
      <c r="BZ3122" s="69"/>
      <c r="CA3122" s="69"/>
      <c r="CB3122" s="69"/>
      <c r="CC3122" s="69"/>
      <c r="CD3122" s="69"/>
      <c r="CE3122" s="69"/>
      <c r="CF3122" s="69"/>
      <c r="CG3122" s="69"/>
      <c r="CH3122" s="69"/>
      <c r="CI3122" s="69"/>
      <c r="CJ3122" s="69"/>
      <c r="CK3122" s="69"/>
      <c r="CL3122" s="69"/>
      <c r="CM3122" s="69"/>
      <c r="CN3122" s="69"/>
      <c r="CO3122" s="69"/>
      <c r="CP3122" s="69"/>
      <c r="CQ3122" s="69"/>
      <c r="CR3122" s="69"/>
      <c r="CS3122" s="69"/>
      <c r="CT3122" s="69"/>
      <c r="CU3122" s="69"/>
      <c r="CV3122" s="69"/>
      <c r="CW3122" s="69"/>
      <c r="CX3122" s="69"/>
      <c r="CY3122" s="69"/>
      <c r="CZ3122" s="69"/>
      <c r="DA3122" s="69"/>
      <c r="DB3122" s="69"/>
      <c r="DC3122" s="69"/>
      <c r="DD3122" s="69"/>
      <c r="DE3122" s="69"/>
      <c r="DF3122" s="69"/>
      <c r="DG3122" s="69"/>
      <c r="DH3122" s="69"/>
      <c r="DI3122" s="69"/>
      <c r="DJ3122" s="69"/>
      <c r="DK3122" s="69"/>
      <c r="DL3122" s="69"/>
      <c r="DM3122" s="69"/>
      <c r="DN3122" s="69"/>
      <c r="DO3122" s="69"/>
      <c r="DP3122" s="69"/>
      <c r="DQ3122" s="69"/>
      <c r="DR3122" s="69"/>
      <c r="DS3122" s="69"/>
      <c r="DT3122" s="69"/>
      <c r="DU3122" s="69"/>
      <c r="DV3122" s="69"/>
      <c r="DW3122" s="69"/>
      <c r="DX3122" s="69"/>
      <c r="DY3122" s="69"/>
      <c r="DZ3122" s="69"/>
      <c r="EA3122" s="69"/>
      <c r="EB3122" s="69"/>
      <c r="EC3122" s="69"/>
      <c r="ED3122" s="69"/>
      <c r="EE3122" s="69"/>
      <c r="EF3122" s="69"/>
      <c r="EG3122" s="69"/>
      <c r="EH3122" s="69"/>
      <c r="EI3122" s="69"/>
      <c r="EJ3122" s="69"/>
      <c r="EK3122" s="69"/>
      <c r="EL3122" s="69"/>
      <c r="EM3122" s="69"/>
      <c r="EN3122" s="69"/>
      <c r="EO3122" s="69"/>
      <c r="EP3122" s="69"/>
      <c r="EQ3122" s="69"/>
      <c r="ER3122" s="69"/>
      <c r="ES3122" s="69"/>
      <c r="ET3122" s="69"/>
      <c r="EU3122" s="69"/>
      <c r="EV3122" s="69"/>
      <c r="EW3122" s="69"/>
      <c r="EX3122" s="69"/>
      <c r="EY3122" s="69"/>
      <c r="EZ3122" s="69"/>
      <c r="FA3122" s="69"/>
      <c r="FB3122" s="69"/>
      <c r="FC3122" s="69"/>
      <c r="FD3122" s="69"/>
      <c r="FE3122" s="69"/>
      <c r="FF3122" s="69"/>
      <c r="FG3122" s="69"/>
      <c r="FH3122" s="69"/>
      <c r="FI3122" s="69"/>
      <c r="FJ3122" s="69"/>
      <c r="FK3122" s="69"/>
      <c r="FL3122" s="69"/>
      <c r="FM3122" s="69"/>
      <c r="FN3122" s="69"/>
      <c r="FO3122" s="69"/>
      <c r="FP3122" s="69"/>
      <c r="FQ3122" s="69"/>
      <c r="FR3122" s="69"/>
      <c r="FS3122" s="69"/>
      <c r="FT3122" s="69"/>
      <c r="FU3122" s="69"/>
      <c r="FV3122" s="69"/>
      <c r="FW3122" s="69"/>
      <c r="FX3122" s="69"/>
      <c r="FY3122" s="69"/>
      <c r="FZ3122" s="69"/>
      <c r="GA3122" s="69"/>
      <c r="GB3122" s="69"/>
      <c r="GC3122" s="69"/>
      <c r="GD3122" s="69"/>
      <c r="GE3122" s="69"/>
      <c r="GF3122" s="69"/>
      <c r="GG3122" s="69"/>
      <c r="GH3122" s="69"/>
      <c r="GI3122" s="69"/>
      <c r="GJ3122" s="69"/>
      <c r="GK3122" s="69"/>
      <c r="GL3122" s="69"/>
      <c r="GM3122" s="69"/>
      <c r="GN3122" s="69"/>
      <c r="GO3122" s="69"/>
      <c r="GP3122" s="69"/>
      <c r="GQ3122" s="69"/>
      <c r="GR3122" s="69"/>
      <c r="GS3122" s="69"/>
      <c r="GT3122" s="69"/>
      <c r="GU3122" s="69"/>
      <c r="GV3122" s="69"/>
      <c r="GW3122" s="69"/>
      <c r="GX3122" s="69"/>
      <c r="GY3122" s="69"/>
      <c r="GZ3122" s="69"/>
      <c r="HA3122" s="69"/>
      <c r="HB3122" s="69"/>
      <c r="HC3122" s="69"/>
      <c r="HD3122" s="69"/>
      <c r="HE3122" s="69"/>
      <c r="HF3122" s="69"/>
      <c r="HG3122" s="69"/>
      <c r="HH3122" s="69"/>
      <c r="HI3122" s="69"/>
      <c r="HJ3122" s="69"/>
      <c r="HK3122" s="69"/>
      <c r="HL3122" s="69"/>
      <c r="HM3122" s="69"/>
      <c r="HN3122" s="69"/>
      <c r="HO3122" s="69"/>
      <c r="HP3122" s="69"/>
      <c r="HQ3122" s="69"/>
      <c r="HR3122" s="69"/>
      <c r="HS3122" s="69"/>
      <c r="HT3122" s="69"/>
      <c r="HU3122" s="69"/>
      <c r="HV3122" s="69"/>
      <c r="HW3122" s="69"/>
      <c r="HX3122" s="69"/>
      <c r="HY3122" s="69"/>
      <c r="HZ3122" s="69"/>
      <c r="IA3122" s="69"/>
      <c r="IB3122" s="69"/>
      <c r="IC3122" s="69"/>
      <c r="ID3122" s="69"/>
      <c r="IE3122" s="69"/>
      <c r="IF3122" s="69"/>
      <c r="IG3122" s="69"/>
      <c r="IH3122" s="69"/>
      <c r="II3122" s="69"/>
      <c r="IJ3122" s="69"/>
      <c r="IK3122" s="69"/>
      <c r="IL3122" s="69"/>
      <c r="IM3122" s="69"/>
      <c r="IN3122" s="69"/>
    </row>
    <row r="3123" spans="1:248" s="70" customFormat="1" ht="15" customHeight="1" x14ac:dyDescent="0.2">
      <c r="A3123" s="137" t="s">
        <v>2127</v>
      </c>
      <c r="B3123" s="196">
        <v>52800</v>
      </c>
      <c r="C3123" s="96" t="s">
        <v>2129</v>
      </c>
      <c r="D3123" s="318">
        <v>10000</v>
      </c>
      <c r="E3123" s="69"/>
      <c r="F3123" s="69"/>
      <c r="G3123" s="69"/>
      <c r="H3123" s="69"/>
      <c r="I3123" s="69"/>
      <c r="J3123" s="69"/>
      <c r="N3123" s="69"/>
      <c r="O3123" s="69"/>
      <c r="P3123" s="69"/>
      <c r="Q3123" s="69"/>
      <c r="R3123" s="69"/>
      <c r="S3123" s="69"/>
      <c r="T3123" s="69"/>
      <c r="U3123" s="69"/>
      <c r="V3123" s="69"/>
      <c r="W3123" s="69"/>
      <c r="X3123" s="69"/>
      <c r="Y3123" s="69"/>
      <c r="Z3123" s="69"/>
      <c r="AA3123" s="69"/>
      <c r="AB3123" s="69"/>
      <c r="AC3123" s="69"/>
      <c r="AD3123" s="69"/>
      <c r="AE3123" s="69"/>
      <c r="AF3123" s="69"/>
      <c r="AG3123" s="69"/>
      <c r="AH3123" s="69"/>
      <c r="AI3123" s="69"/>
      <c r="AJ3123" s="69"/>
      <c r="AK3123" s="69"/>
      <c r="AL3123" s="69"/>
      <c r="AM3123" s="69"/>
      <c r="AN3123" s="69"/>
      <c r="AO3123" s="69"/>
      <c r="AP3123" s="69"/>
      <c r="AQ3123" s="69"/>
      <c r="AR3123" s="69"/>
      <c r="AS3123" s="69"/>
      <c r="AT3123" s="69"/>
      <c r="AU3123" s="69"/>
      <c r="AV3123" s="69"/>
      <c r="AW3123" s="69"/>
      <c r="AX3123" s="69"/>
      <c r="AY3123" s="69"/>
      <c r="AZ3123" s="69"/>
      <c r="BA3123" s="69"/>
      <c r="BB3123" s="69"/>
      <c r="BC3123" s="69"/>
      <c r="BD3123" s="69"/>
      <c r="BE3123" s="69"/>
      <c r="BF3123" s="69"/>
      <c r="BG3123" s="69"/>
      <c r="BH3123" s="69"/>
      <c r="BI3123" s="69"/>
      <c r="BJ3123" s="69"/>
      <c r="BK3123" s="69"/>
      <c r="BL3123" s="69"/>
      <c r="BM3123" s="69"/>
      <c r="BN3123" s="69"/>
      <c r="BO3123" s="69"/>
      <c r="BP3123" s="69"/>
      <c r="BQ3123" s="69"/>
      <c r="BR3123" s="69"/>
      <c r="BS3123" s="69"/>
      <c r="BT3123" s="69"/>
      <c r="BU3123" s="69"/>
      <c r="BV3123" s="69"/>
      <c r="BW3123" s="69"/>
      <c r="BX3123" s="69"/>
      <c r="BY3123" s="69"/>
      <c r="BZ3123" s="69"/>
      <c r="CA3123" s="69"/>
      <c r="CB3123" s="69"/>
      <c r="CC3123" s="69"/>
      <c r="CD3123" s="69"/>
      <c r="CE3123" s="69"/>
      <c r="CF3123" s="69"/>
      <c r="CG3123" s="69"/>
      <c r="CH3123" s="69"/>
      <c r="CI3123" s="69"/>
      <c r="CJ3123" s="69"/>
      <c r="CK3123" s="69"/>
      <c r="CL3123" s="69"/>
      <c r="CM3123" s="69"/>
      <c r="CN3123" s="69"/>
      <c r="CO3123" s="69"/>
      <c r="CP3123" s="69"/>
      <c r="CQ3123" s="69"/>
      <c r="CR3123" s="69"/>
      <c r="CS3123" s="69"/>
      <c r="CT3123" s="69"/>
      <c r="CU3123" s="69"/>
      <c r="CV3123" s="69"/>
      <c r="CW3123" s="69"/>
      <c r="CX3123" s="69"/>
      <c r="CY3123" s="69"/>
      <c r="CZ3123" s="69"/>
      <c r="DA3123" s="69"/>
      <c r="DB3123" s="69"/>
      <c r="DC3123" s="69"/>
      <c r="DD3123" s="69"/>
      <c r="DE3123" s="69"/>
      <c r="DF3123" s="69"/>
      <c r="DG3123" s="69"/>
      <c r="DH3123" s="69"/>
      <c r="DI3123" s="69"/>
      <c r="DJ3123" s="69"/>
      <c r="DK3123" s="69"/>
      <c r="DL3123" s="69"/>
      <c r="DM3123" s="69"/>
      <c r="DN3123" s="69"/>
      <c r="DO3123" s="69"/>
      <c r="DP3123" s="69"/>
      <c r="DQ3123" s="69"/>
      <c r="DR3123" s="69"/>
      <c r="DS3123" s="69"/>
      <c r="DT3123" s="69"/>
      <c r="DU3123" s="69"/>
      <c r="DV3123" s="69"/>
      <c r="DW3123" s="69"/>
      <c r="DX3123" s="69"/>
      <c r="DY3123" s="69"/>
      <c r="DZ3123" s="69"/>
      <c r="EA3123" s="69"/>
      <c r="EB3123" s="69"/>
      <c r="EC3123" s="69"/>
      <c r="ED3123" s="69"/>
      <c r="EE3123" s="69"/>
      <c r="EF3123" s="69"/>
      <c r="EG3123" s="69"/>
      <c r="EH3123" s="69"/>
      <c r="EI3123" s="69"/>
      <c r="EJ3123" s="69"/>
      <c r="EK3123" s="69"/>
      <c r="EL3123" s="69"/>
      <c r="EM3123" s="69"/>
      <c r="EN3123" s="69"/>
      <c r="EO3123" s="69"/>
      <c r="EP3123" s="69"/>
      <c r="EQ3123" s="69"/>
      <c r="ER3123" s="69"/>
      <c r="ES3123" s="69"/>
      <c r="ET3123" s="69"/>
      <c r="EU3123" s="69"/>
      <c r="EV3123" s="69"/>
      <c r="EW3123" s="69"/>
      <c r="EX3123" s="69"/>
      <c r="EY3123" s="69"/>
      <c r="EZ3123" s="69"/>
      <c r="FA3123" s="69"/>
      <c r="FB3123" s="69"/>
      <c r="FC3123" s="69"/>
      <c r="FD3123" s="69"/>
      <c r="FE3123" s="69"/>
      <c r="FF3123" s="69"/>
      <c r="FG3123" s="69"/>
      <c r="FH3123" s="69"/>
      <c r="FI3123" s="69"/>
      <c r="FJ3123" s="69"/>
      <c r="FK3123" s="69"/>
      <c r="FL3123" s="69"/>
      <c r="FM3123" s="69"/>
      <c r="FN3123" s="69"/>
      <c r="FO3123" s="69"/>
      <c r="FP3123" s="69"/>
      <c r="FQ3123" s="69"/>
      <c r="FR3123" s="69"/>
      <c r="FS3123" s="69"/>
      <c r="FT3123" s="69"/>
      <c r="FU3123" s="69"/>
      <c r="FV3123" s="69"/>
      <c r="FW3123" s="69"/>
      <c r="FX3123" s="69"/>
      <c r="FY3123" s="69"/>
      <c r="FZ3123" s="69"/>
      <c r="GA3123" s="69"/>
      <c r="GB3123" s="69"/>
      <c r="GC3123" s="69"/>
      <c r="GD3123" s="69"/>
      <c r="GE3123" s="69"/>
      <c r="GF3123" s="69"/>
      <c r="GG3123" s="69"/>
      <c r="GH3123" s="69"/>
      <c r="GI3123" s="69"/>
      <c r="GJ3123" s="69"/>
      <c r="GK3123" s="69"/>
      <c r="GL3123" s="69"/>
      <c r="GM3123" s="69"/>
      <c r="GN3123" s="69"/>
      <c r="GO3123" s="69"/>
      <c r="GP3123" s="69"/>
      <c r="GQ3123" s="69"/>
      <c r="GR3123" s="69"/>
      <c r="GS3123" s="69"/>
      <c r="GT3123" s="69"/>
      <c r="GU3123" s="69"/>
      <c r="GV3123" s="69"/>
      <c r="GW3123" s="69"/>
      <c r="GX3123" s="69"/>
      <c r="GY3123" s="69"/>
      <c r="GZ3123" s="69"/>
      <c r="HA3123" s="69"/>
      <c r="HB3123" s="69"/>
      <c r="HC3123" s="69"/>
      <c r="HD3123" s="69"/>
      <c r="HE3123" s="69"/>
      <c r="HF3123" s="69"/>
      <c r="HG3123" s="69"/>
      <c r="HH3123" s="69"/>
      <c r="HI3123" s="69"/>
      <c r="HJ3123" s="69"/>
      <c r="HK3123" s="69"/>
      <c r="HL3123" s="69"/>
      <c r="HM3123" s="69"/>
      <c r="HN3123" s="69"/>
      <c r="HO3123" s="69"/>
      <c r="HP3123" s="69"/>
      <c r="HQ3123" s="69"/>
      <c r="HR3123" s="69"/>
      <c r="HS3123" s="69"/>
      <c r="HT3123" s="69"/>
      <c r="HU3123" s="69"/>
      <c r="HV3123" s="69"/>
      <c r="HW3123" s="69"/>
      <c r="HX3123" s="69"/>
      <c r="HY3123" s="69"/>
      <c r="HZ3123" s="69"/>
      <c r="IA3123" s="69"/>
      <c r="IB3123" s="69"/>
      <c r="IC3123" s="69"/>
      <c r="ID3123" s="69"/>
      <c r="IE3123" s="69"/>
      <c r="IF3123" s="69"/>
      <c r="IG3123" s="69"/>
      <c r="IH3123" s="69"/>
      <c r="II3123" s="69"/>
      <c r="IJ3123" s="69"/>
      <c r="IK3123" s="69"/>
      <c r="IL3123" s="69"/>
      <c r="IM3123" s="69"/>
      <c r="IN3123" s="69"/>
    </row>
    <row r="3124" spans="1:248" s="70" customFormat="1" ht="32.1" customHeight="1" x14ac:dyDescent="0.2">
      <c r="A3124" s="137" t="s">
        <v>2130</v>
      </c>
      <c r="B3124" s="196">
        <v>52801</v>
      </c>
      <c r="C3124" s="96" t="s">
        <v>2131</v>
      </c>
      <c r="D3124" s="318">
        <v>15000</v>
      </c>
      <c r="E3124" s="69"/>
      <c r="F3124" s="69"/>
      <c r="G3124" s="69"/>
      <c r="H3124" s="69"/>
      <c r="I3124" s="69"/>
      <c r="J3124" s="69"/>
      <c r="N3124" s="69"/>
      <c r="O3124" s="69"/>
      <c r="P3124" s="69"/>
      <c r="Q3124" s="69"/>
      <c r="R3124" s="69"/>
      <c r="S3124" s="69"/>
      <c r="T3124" s="69"/>
      <c r="U3124" s="69"/>
      <c r="V3124" s="69"/>
      <c r="W3124" s="69"/>
      <c r="X3124" s="69"/>
      <c r="Y3124" s="69"/>
      <c r="Z3124" s="69"/>
      <c r="AA3124" s="69"/>
      <c r="AB3124" s="69"/>
      <c r="AC3124" s="69"/>
      <c r="AD3124" s="69"/>
      <c r="AE3124" s="69"/>
      <c r="AF3124" s="69"/>
      <c r="AG3124" s="69"/>
      <c r="AH3124" s="69"/>
      <c r="AI3124" s="69"/>
      <c r="AJ3124" s="69"/>
      <c r="AK3124" s="69"/>
      <c r="AL3124" s="69"/>
      <c r="AM3124" s="69"/>
      <c r="AN3124" s="69"/>
      <c r="AO3124" s="69"/>
      <c r="AP3124" s="69"/>
      <c r="AQ3124" s="69"/>
      <c r="AR3124" s="69"/>
      <c r="AS3124" s="69"/>
      <c r="AT3124" s="69"/>
      <c r="AU3124" s="69"/>
      <c r="AV3124" s="69"/>
      <c r="AW3124" s="69"/>
      <c r="AX3124" s="69"/>
      <c r="AY3124" s="69"/>
      <c r="AZ3124" s="69"/>
      <c r="BA3124" s="69"/>
      <c r="BB3124" s="69"/>
      <c r="BC3124" s="69"/>
      <c r="BD3124" s="69"/>
      <c r="BE3124" s="69"/>
      <c r="BF3124" s="69"/>
      <c r="BG3124" s="69"/>
      <c r="BH3124" s="69"/>
      <c r="BI3124" s="69"/>
      <c r="BJ3124" s="69"/>
      <c r="BK3124" s="69"/>
      <c r="BL3124" s="69"/>
      <c r="BM3124" s="69"/>
      <c r="BN3124" s="69"/>
      <c r="BO3124" s="69"/>
      <c r="BP3124" s="69"/>
      <c r="BQ3124" s="69"/>
      <c r="BR3124" s="69"/>
      <c r="BS3124" s="69"/>
      <c r="BT3124" s="69"/>
      <c r="BU3124" s="69"/>
      <c r="BV3124" s="69"/>
      <c r="BW3124" s="69"/>
      <c r="BX3124" s="69"/>
      <c r="BY3124" s="69"/>
      <c r="BZ3124" s="69"/>
      <c r="CA3124" s="69"/>
      <c r="CB3124" s="69"/>
      <c r="CC3124" s="69"/>
      <c r="CD3124" s="69"/>
      <c r="CE3124" s="69"/>
      <c r="CF3124" s="69"/>
      <c r="CG3124" s="69"/>
      <c r="CH3124" s="69"/>
      <c r="CI3124" s="69"/>
      <c r="CJ3124" s="69"/>
      <c r="CK3124" s="69"/>
      <c r="CL3124" s="69"/>
      <c r="CM3124" s="69"/>
      <c r="CN3124" s="69"/>
      <c r="CO3124" s="69"/>
      <c r="CP3124" s="69"/>
      <c r="CQ3124" s="69"/>
      <c r="CR3124" s="69"/>
      <c r="CS3124" s="69"/>
      <c r="CT3124" s="69"/>
      <c r="CU3124" s="69"/>
      <c r="CV3124" s="69"/>
      <c r="CW3124" s="69"/>
      <c r="CX3124" s="69"/>
      <c r="CY3124" s="69"/>
      <c r="CZ3124" s="69"/>
      <c r="DA3124" s="69"/>
      <c r="DB3124" s="69"/>
      <c r="DC3124" s="69"/>
      <c r="DD3124" s="69"/>
      <c r="DE3124" s="69"/>
      <c r="DF3124" s="69"/>
      <c r="DG3124" s="69"/>
      <c r="DH3124" s="69"/>
      <c r="DI3124" s="69"/>
      <c r="DJ3124" s="69"/>
      <c r="DK3124" s="69"/>
      <c r="DL3124" s="69"/>
      <c r="DM3124" s="69"/>
      <c r="DN3124" s="69"/>
      <c r="DO3124" s="69"/>
      <c r="DP3124" s="69"/>
      <c r="DQ3124" s="69"/>
      <c r="DR3124" s="69"/>
      <c r="DS3124" s="69"/>
      <c r="DT3124" s="69"/>
      <c r="DU3124" s="69"/>
      <c r="DV3124" s="69"/>
      <c r="DW3124" s="69"/>
      <c r="DX3124" s="69"/>
      <c r="DY3124" s="69"/>
      <c r="DZ3124" s="69"/>
      <c r="EA3124" s="69"/>
      <c r="EB3124" s="69"/>
      <c r="EC3124" s="69"/>
      <c r="ED3124" s="69"/>
      <c r="EE3124" s="69"/>
      <c r="EF3124" s="69"/>
      <c r="EG3124" s="69"/>
      <c r="EH3124" s="69"/>
      <c r="EI3124" s="69"/>
      <c r="EJ3124" s="69"/>
      <c r="EK3124" s="69"/>
      <c r="EL3124" s="69"/>
      <c r="EM3124" s="69"/>
      <c r="EN3124" s="69"/>
      <c r="EO3124" s="69"/>
      <c r="EP3124" s="69"/>
      <c r="EQ3124" s="69"/>
      <c r="ER3124" s="69"/>
      <c r="ES3124" s="69"/>
      <c r="ET3124" s="69"/>
      <c r="EU3124" s="69"/>
      <c r="EV3124" s="69"/>
      <c r="EW3124" s="69"/>
      <c r="EX3124" s="69"/>
      <c r="EY3124" s="69"/>
      <c r="EZ3124" s="69"/>
      <c r="FA3124" s="69"/>
      <c r="FB3124" s="69"/>
      <c r="FC3124" s="69"/>
      <c r="FD3124" s="69"/>
      <c r="FE3124" s="69"/>
      <c r="FF3124" s="69"/>
      <c r="FG3124" s="69"/>
      <c r="FH3124" s="69"/>
      <c r="FI3124" s="69"/>
      <c r="FJ3124" s="69"/>
      <c r="FK3124" s="69"/>
      <c r="FL3124" s="69"/>
      <c r="FM3124" s="69"/>
      <c r="FN3124" s="69"/>
      <c r="FO3124" s="69"/>
      <c r="FP3124" s="69"/>
      <c r="FQ3124" s="69"/>
      <c r="FR3124" s="69"/>
      <c r="FS3124" s="69"/>
      <c r="FT3124" s="69"/>
      <c r="FU3124" s="69"/>
      <c r="FV3124" s="69"/>
      <c r="FW3124" s="69"/>
      <c r="FX3124" s="69"/>
      <c r="FY3124" s="69"/>
      <c r="FZ3124" s="69"/>
      <c r="GA3124" s="69"/>
      <c r="GB3124" s="69"/>
      <c r="GC3124" s="69"/>
      <c r="GD3124" s="69"/>
      <c r="GE3124" s="69"/>
      <c r="GF3124" s="69"/>
      <c r="GG3124" s="69"/>
      <c r="GH3124" s="69"/>
      <c r="GI3124" s="69"/>
      <c r="GJ3124" s="69"/>
      <c r="GK3124" s="69"/>
      <c r="GL3124" s="69"/>
      <c r="GM3124" s="69"/>
      <c r="GN3124" s="69"/>
      <c r="GO3124" s="69"/>
      <c r="GP3124" s="69"/>
      <c r="GQ3124" s="69"/>
      <c r="GR3124" s="69"/>
      <c r="GS3124" s="69"/>
      <c r="GT3124" s="69"/>
      <c r="GU3124" s="69"/>
      <c r="GV3124" s="69"/>
      <c r="GW3124" s="69"/>
      <c r="GX3124" s="69"/>
      <c r="GY3124" s="69"/>
      <c r="GZ3124" s="69"/>
      <c r="HA3124" s="69"/>
      <c r="HB3124" s="69"/>
      <c r="HC3124" s="69"/>
      <c r="HD3124" s="69"/>
      <c r="HE3124" s="69"/>
      <c r="HF3124" s="69"/>
      <c r="HG3124" s="69"/>
      <c r="HH3124" s="69"/>
      <c r="HI3124" s="69"/>
      <c r="HJ3124" s="69"/>
      <c r="HK3124" s="69"/>
      <c r="HL3124" s="69"/>
      <c r="HM3124" s="69"/>
      <c r="HN3124" s="69"/>
      <c r="HO3124" s="69"/>
      <c r="HP3124" s="69"/>
      <c r="HQ3124" s="69"/>
      <c r="HR3124" s="69"/>
      <c r="HS3124" s="69"/>
      <c r="HT3124" s="69"/>
      <c r="HU3124" s="69"/>
      <c r="HV3124" s="69"/>
      <c r="HW3124" s="69"/>
      <c r="HX3124" s="69"/>
      <c r="HY3124" s="69"/>
      <c r="HZ3124" s="69"/>
      <c r="IA3124" s="69"/>
      <c r="IB3124" s="69"/>
      <c r="IC3124" s="69"/>
      <c r="ID3124" s="69"/>
      <c r="IE3124" s="69"/>
      <c r="IF3124" s="69"/>
      <c r="IG3124" s="69"/>
      <c r="IH3124" s="69"/>
      <c r="II3124" s="69"/>
      <c r="IJ3124" s="69"/>
      <c r="IK3124" s="69"/>
      <c r="IL3124" s="69"/>
      <c r="IM3124" s="69"/>
      <c r="IN3124" s="69"/>
    </row>
    <row r="3125" spans="1:248" s="70" customFormat="1" ht="15.95" customHeight="1" x14ac:dyDescent="0.2">
      <c r="A3125" s="137" t="s">
        <v>2132</v>
      </c>
      <c r="B3125" s="196">
        <v>53014</v>
      </c>
      <c r="C3125" s="96" t="s">
        <v>3941</v>
      </c>
      <c r="D3125" s="318">
        <v>55000</v>
      </c>
      <c r="E3125" s="69"/>
      <c r="F3125" s="69"/>
      <c r="G3125" s="69"/>
      <c r="H3125" s="69"/>
      <c r="I3125" s="69"/>
      <c r="J3125" s="69"/>
      <c r="N3125" s="69"/>
      <c r="O3125" s="69"/>
      <c r="P3125" s="69"/>
      <c r="Q3125" s="69"/>
      <c r="R3125" s="69"/>
      <c r="S3125" s="69"/>
      <c r="T3125" s="69"/>
      <c r="U3125" s="69"/>
      <c r="V3125" s="69"/>
      <c r="W3125" s="69"/>
      <c r="X3125" s="69"/>
      <c r="Y3125" s="69"/>
      <c r="Z3125" s="69"/>
      <c r="AA3125" s="69"/>
      <c r="AB3125" s="69"/>
      <c r="AC3125" s="69"/>
      <c r="AD3125" s="69"/>
      <c r="AE3125" s="69"/>
      <c r="AF3125" s="69"/>
      <c r="AG3125" s="69"/>
      <c r="AH3125" s="69"/>
      <c r="AI3125" s="69"/>
      <c r="AJ3125" s="69"/>
      <c r="AK3125" s="69"/>
      <c r="AL3125" s="69"/>
      <c r="AM3125" s="69"/>
      <c r="AN3125" s="69"/>
      <c r="AO3125" s="69"/>
      <c r="AP3125" s="69"/>
      <c r="AQ3125" s="69"/>
      <c r="AR3125" s="69"/>
      <c r="AS3125" s="69"/>
      <c r="AT3125" s="69"/>
      <c r="AU3125" s="69"/>
      <c r="AV3125" s="69"/>
      <c r="AW3125" s="69"/>
      <c r="AX3125" s="69"/>
      <c r="AY3125" s="69"/>
      <c r="AZ3125" s="69"/>
      <c r="BA3125" s="69"/>
      <c r="BB3125" s="69"/>
      <c r="BC3125" s="69"/>
      <c r="BD3125" s="69"/>
      <c r="BE3125" s="69"/>
      <c r="BF3125" s="69"/>
      <c r="BG3125" s="69"/>
      <c r="BH3125" s="69"/>
      <c r="BI3125" s="69"/>
      <c r="BJ3125" s="69"/>
      <c r="BK3125" s="69"/>
      <c r="BL3125" s="69"/>
      <c r="BM3125" s="69"/>
      <c r="BN3125" s="69"/>
      <c r="BO3125" s="69"/>
      <c r="BP3125" s="69"/>
      <c r="BQ3125" s="69"/>
      <c r="BR3125" s="69"/>
      <c r="BS3125" s="69"/>
      <c r="BT3125" s="69"/>
      <c r="BU3125" s="69"/>
      <c r="BV3125" s="69"/>
      <c r="BW3125" s="69"/>
      <c r="BX3125" s="69"/>
      <c r="BY3125" s="69"/>
      <c r="BZ3125" s="69"/>
      <c r="CA3125" s="69"/>
      <c r="CB3125" s="69"/>
      <c r="CC3125" s="69"/>
      <c r="CD3125" s="69"/>
      <c r="CE3125" s="69"/>
      <c r="CF3125" s="69"/>
      <c r="CG3125" s="69"/>
      <c r="CH3125" s="69"/>
      <c r="CI3125" s="69"/>
      <c r="CJ3125" s="69"/>
      <c r="CK3125" s="69"/>
      <c r="CL3125" s="69"/>
      <c r="CM3125" s="69"/>
      <c r="CN3125" s="69"/>
      <c r="CO3125" s="69"/>
      <c r="CP3125" s="69"/>
      <c r="CQ3125" s="69"/>
      <c r="CR3125" s="69"/>
      <c r="CS3125" s="69"/>
      <c r="CT3125" s="69"/>
      <c r="CU3125" s="69"/>
      <c r="CV3125" s="69"/>
      <c r="CW3125" s="69"/>
      <c r="CX3125" s="69"/>
      <c r="CY3125" s="69"/>
      <c r="CZ3125" s="69"/>
      <c r="DA3125" s="69"/>
      <c r="DB3125" s="69"/>
      <c r="DC3125" s="69"/>
      <c r="DD3125" s="69"/>
      <c r="DE3125" s="69"/>
      <c r="DF3125" s="69"/>
      <c r="DG3125" s="69"/>
      <c r="DH3125" s="69"/>
      <c r="DI3125" s="69"/>
      <c r="DJ3125" s="69"/>
      <c r="DK3125" s="69"/>
      <c r="DL3125" s="69"/>
      <c r="DM3125" s="69"/>
      <c r="DN3125" s="69"/>
      <c r="DO3125" s="69"/>
      <c r="DP3125" s="69"/>
      <c r="DQ3125" s="69"/>
      <c r="DR3125" s="69"/>
      <c r="DS3125" s="69"/>
      <c r="DT3125" s="69"/>
      <c r="DU3125" s="69"/>
      <c r="DV3125" s="69"/>
      <c r="DW3125" s="69"/>
      <c r="DX3125" s="69"/>
      <c r="DY3125" s="69"/>
      <c r="DZ3125" s="69"/>
      <c r="EA3125" s="69"/>
      <c r="EB3125" s="69"/>
      <c r="EC3125" s="69"/>
      <c r="ED3125" s="69"/>
      <c r="EE3125" s="69"/>
      <c r="EF3125" s="69"/>
      <c r="EG3125" s="69"/>
      <c r="EH3125" s="69"/>
      <c r="EI3125" s="69"/>
      <c r="EJ3125" s="69"/>
      <c r="EK3125" s="69"/>
      <c r="EL3125" s="69"/>
      <c r="EM3125" s="69"/>
      <c r="EN3125" s="69"/>
      <c r="EO3125" s="69"/>
      <c r="EP3125" s="69"/>
      <c r="EQ3125" s="69"/>
      <c r="ER3125" s="69"/>
      <c r="ES3125" s="69"/>
      <c r="ET3125" s="69"/>
      <c r="EU3125" s="69"/>
      <c r="EV3125" s="69"/>
      <c r="EW3125" s="69"/>
      <c r="EX3125" s="69"/>
      <c r="EY3125" s="69"/>
      <c r="EZ3125" s="69"/>
      <c r="FA3125" s="69"/>
      <c r="FB3125" s="69"/>
      <c r="FC3125" s="69"/>
      <c r="FD3125" s="69"/>
      <c r="FE3125" s="69"/>
      <c r="FF3125" s="69"/>
      <c r="FG3125" s="69"/>
      <c r="FH3125" s="69"/>
      <c r="FI3125" s="69"/>
      <c r="FJ3125" s="69"/>
      <c r="FK3125" s="69"/>
      <c r="FL3125" s="69"/>
      <c r="FM3125" s="69"/>
      <c r="FN3125" s="69"/>
      <c r="FO3125" s="69"/>
      <c r="FP3125" s="69"/>
      <c r="FQ3125" s="69"/>
      <c r="FR3125" s="69"/>
      <c r="FS3125" s="69"/>
      <c r="FT3125" s="69"/>
      <c r="FU3125" s="69"/>
      <c r="FV3125" s="69"/>
      <c r="FW3125" s="69"/>
      <c r="FX3125" s="69"/>
      <c r="FY3125" s="69"/>
      <c r="FZ3125" s="69"/>
      <c r="GA3125" s="69"/>
      <c r="GB3125" s="69"/>
      <c r="GC3125" s="69"/>
      <c r="GD3125" s="69"/>
      <c r="GE3125" s="69"/>
      <c r="GF3125" s="69"/>
      <c r="GG3125" s="69"/>
      <c r="GH3125" s="69"/>
      <c r="GI3125" s="69"/>
      <c r="GJ3125" s="69"/>
      <c r="GK3125" s="69"/>
      <c r="GL3125" s="69"/>
      <c r="GM3125" s="69"/>
      <c r="GN3125" s="69"/>
      <c r="GO3125" s="69"/>
      <c r="GP3125" s="69"/>
      <c r="GQ3125" s="69"/>
      <c r="GR3125" s="69"/>
      <c r="GS3125" s="69"/>
      <c r="GT3125" s="69"/>
      <c r="GU3125" s="69"/>
      <c r="GV3125" s="69"/>
      <c r="GW3125" s="69"/>
      <c r="GX3125" s="69"/>
      <c r="GY3125" s="69"/>
      <c r="GZ3125" s="69"/>
      <c r="HA3125" s="69"/>
      <c r="HB3125" s="69"/>
      <c r="HC3125" s="69"/>
      <c r="HD3125" s="69"/>
      <c r="HE3125" s="69"/>
      <c r="HF3125" s="69"/>
      <c r="HG3125" s="69"/>
      <c r="HH3125" s="69"/>
      <c r="HI3125" s="69"/>
      <c r="HJ3125" s="69"/>
      <c r="HK3125" s="69"/>
      <c r="HL3125" s="69"/>
      <c r="HM3125" s="69"/>
      <c r="HN3125" s="69"/>
      <c r="HO3125" s="69"/>
      <c r="HP3125" s="69"/>
      <c r="HQ3125" s="69"/>
      <c r="HR3125" s="69"/>
      <c r="HS3125" s="69"/>
      <c r="HT3125" s="69"/>
      <c r="HU3125" s="69"/>
      <c r="HV3125" s="69"/>
      <c r="HW3125" s="69"/>
      <c r="HX3125" s="69"/>
      <c r="HY3125" s="69"/>
      <c r="HZ3125" s="69"/>
      <c r="IA3125" s="69"/>
      <c r="IB3125" s="69"/>
      <c r="IC3125" s="69"/>
      <c r="ID3125" s="69"/>
      <c r="IE3125" s="69"/>
      <c r="IF3125" s="69"/>
      <c r="IG3125" s="69"/>
      <c r="IH3125" s="69"/>
      <c r="II3125" s="69"/>
      <c r="IJ3125" s="69"/>
      <c r="IK3125" s="69"/>
      <c r="IL3125" s="69"/>
      <c r="IM3125" s="69"/>
      <c r="IN3125" s="69"/>
    </row>
    <row r="3126" spans="1:248" s="70" customFormat="1" ht="15.95" customHeight="1" x14ac:dyDescent="0.2">
      <c r="A3126" s="137" t="s">
        <v>2132</v>
      </c>
      <c r="B3126" s="196">
        <v>52802</v>
      </c>
      <c r="C3126" s="96" t="s">
        <v>2133</v>
      </c>
      <c r="D3126" s="318">
        <v>80000</v>
      </c>
      <c r="E3126" s="69"/>
      <c r="F3126" s="69"/>
      <c r="G3126" s="69"/>
      <c r="H3126" s="69"/>
      <c r="I3126" s="69"/>
      <c r="J3126" s="69"/>
      <c r="N3126" s="69"/>
      <c r="O3126" s="69"/>
      <c r="P3126" s="69"/>
      <c r="Q3126" s="69"/>
      <c r="R3126" s="69"/>
      <c r="S3126" s="69"/>
      <c r="T3126" s="69"/>
      <c r="U3126" s="69"/>
      <c r="V3126" s="69"/>
      <c r="W3126" s="69"/>
      <c r="X3126" s="69"/>
      <c r="Y3126" s="69"/>
      <c r="Z3126" s="69"/>
      <c r="AA3126" s="69"/>
      <c r="AB3126" s="69"/>
      <c r="AC3126" s="69"/>
      <c r="AD3126" s="69"/>
      <c r="AE3126" s="69"/>
      <c r="AF3126" s="69"/>
      <c r="AG3126" s="69"/>
      <c r="AH3126" s="69"/>
      <c r="AI3126" s="69"/>
      <c r="AJ3126" s="69"/>
      <c r="AK3126" s="69"/>
      <c r="AL3126" s="69"/>
      <c r="AM3126" s="69"/>
      <c r="AN3126" s="69"/>
      <c r="AO3126" s="69"/>
      <c r="AP3126" s="69"/>
      <c r="AQ3126" s="69"/>
      <c r="AR3126" s="69"/>
      <c r="AS3126" s="69"/>
      <c r="AT3126" s="69"/>
      <c r="AU3126" s="69"/>
      <c r="AV3126" s="69"/>
      <c r="AW3126" s="69"/>
      <c r="AX3126" s="69"/>
      <c r="AY3126" s="69"/>
      <c r="AZ3126" s="69"/>
      <c r="BA3126" s="69"/>
      <c r="BB3126" s="69"/>
      <c r="BC3126" s="69"/>
      <c r="BD3126" s="69"/>
      <c r="BE3126" s="69"/>
      <c r="BF3126" s="69"/>
      <c r="BG3126" s="69"/>
      <c r="BH3126" s="69"/>
      <c r="BI3126" s="69"/>
      <c r="BJ3126" s="69"/>
      <c r="BK3126" s="69"/>
      <c r="BL3126" s="69"/>
      <c r="BM3126" s="69"/>
      <c r="BN3126" s="69"/>
      <c r="BO3126" s="69"/>
      <c r="BP3126" s="69"/>
      <c r="BQ3126" s="69"/>
      <c r="BR3126" s="69"/>
      <c r="BS3126" s="69"/>
      <c r="BT3126" s="69"/>
      <c r="BU3126" s="69"/>
      <c r="BV3126" s="69"/>
      <c r="BW3126" s="69"/>
      <c r="BX3126" s="69"/>
      <c r="BY3126" s="69"/>
      <c r="BZ3126" s="69"/>
      <c r="CA3126" s="69"/>
      <c r="CB3126" s="69"/>
      <c r="CC3126" s="69"/>
      <c r="CD3126" s="69"/>
      <c r="CE3126" s="69"/>
      <c r="CF3126" s="69"/>
      <c r="CG3126" s="69"/>
      <c r="CH3126" s="69"/>
      <c r="CI3126" s="69"/>
      <c r="CJ3126" s="69"/>
      <c r="CK3126" s="69"/>
      <c r="CL3126" s="69"/>
      <c r="CM3126" s="69"/>
      <c r="CN3126" s="69"/>
      <c r="CO3126" s="69"/>
      <c r="CP3126" s="69"/>
      <c r="CQ3126" s="69"/>
      <c r="CR3126" s="69"/>
      <c r="CS3126" s="69"/>
      <c r="CT3126" s="69"/>
      <c r="CU3126" s="69"/>
      <c r="CV3126" s="69"/>
      <c r="CW3126" s="69"/>
      <c r="CX3126" s="69"/>
      <c r="CY3126" s="69"/>
      <c r="CZ3126" s="69"/>
      <c r="DA3126" s="69"/>
      <c r="DB3126" s="69"/>
      <c r="DC3126" s="69"/>
      <c r="DD3126" s="69"/>
      <c r="DE3126" s="69"/>
      <c r="DF3126" s="69"/>
      <c r="DG3126" s="69"/>
      <c r="DH3126" s="69"/>
      <c r="DI3126" s="69"/>
      <c r="DJ3126" s="69"/>
      <c r="DK3126" s="69"/>
      <c r="DL3126" s="69"/>
      <c r="DM3126" s="69"/>
      <c r="DN3126" s="69"/>
      <c r="DO3126" s="69"/>
      <c r="DP3126" s="69"/>
      <c r="DQ3126" s="69"/>
      <c r="DR3126" s="69"/>
      <c r="DS3126" s="69"/>
      <c r="DT3126" s="69"/>
      <c r="DU3126" s="69"/>
      <c r="DV3126" s="69"/>
      <c r="DW3126" s="69"/>
      <c r="DX3126" s="69"/>
      <c r="DY3126" s="69"/>
      <c r="DZ3126" s="69"/>
      <c r="EA3126" s="69"/>
      <c r="EB3126" s="69"/>
      <c r="EC3126" s="69"/>
      <c r="ED3126" s="69"/>
      <c r="EE3126" s="69"/>
      <c r="EF3126" s="69"/>
      <c r="EG3126" s="69"/>
      <c r="EH3126" s="69"/>
      <c r="EI3126" s="69"/>
      <c r="EJ3126" s="69"/>
      <c r="EK3126" s="69"/>
      <c r="EL3126" s="69"/>
      <c r="EM3126" s="69"/>
      <c r="EN3126" s="69"/>
      <c r="EO3126" s="69"/>
      <c r="EP3126" s="69"/>
      <c r="EQ3126" s="69"/>
      <c r="ER3126" s="69"/>
      <c r="ES3126" s="69"/>
      <c r="ET3126" s="69"/>
      <c r="EU3126" s="69"/>
      <c r="EV3126" s="69"/>
      <c r="EW3126" s="69"/>
      <c r="EX3126" s="69"/>
      <c r="EY3126" s="69"/>
      <c r="EZ3126" s="69"/>
      <c r="FA3126" s="69"/>
      <c r="FB3126" s="69"/>
      <c r="FC3126" s="69"/>
      <c r="FD3126" s="69"/>
      <c r="FE3126" s="69"/>
      <c r="FF3126" s="69"/>
      <c r="FG3126" s="69"/>
      <c r="FH3126" s="69"/>
      <c r="FI3126" s="69"/>
      <c r="FJ3126" s="69"/>
      <c r="FK3126" s="69"/>
      <c r="FL3126" s="69"/>
      <c r="FM3126" s="69"/>
      <c r="FN3126" s="69"/>
      <c r="FO3126" s="69"/>
      <c r="FP3126" s="69"/>
      <c r="FQ3126" s="69"/>
      <c r="FR3126" s="69"/>
      <c r="FS3126" s="69"/>
      <c r="FT3126" s="69"/>
      <c r="FU3126" s="69"/>
      <c r="FV3126" s="69"/>
      <c r="FW3126" s="69"/>
      <c r="FX3126" s="69"/>
      <c r="FY3126" s="69"/>
      <c r="FZ3126" s="69"/>
      <c r="GA3126" s="69"/>
      <c r="GB3126" s="69"/>
      <c r="GC3126" s="69"/>
      <c r="GD3126" s="69"/>
      <c r="GE3126" s="69"/>
      <c r="GF3126" s="69"/>
      <c r="GG3126" s="69"/>
      <c r="GH3126" s="69"/>
      <c r="GI3126" s="69"/>
      <c r="GJ3126" s="69"/>
      <c r="GK3126" s="69"/>
      <c r="GL3126" s="69"/>
      <c r="GM3126" s="69"/>
      <c r="GN3126" s="69"/>
      <c r="GO3126" s="69"/>
      <c r="GP3126" s="69"/>
      <c r="GQ3126" s="69"/>
      <c r="GR3126" s="69"/>
      <c r="GS3126" s="69"/>
      <c r="GT3126" s="69"/>
      <c r="GU3126" s="69"/>
      <c r="GV3126" s="69"/>
      <c r="GW3126" s="69"/>
      <c r="GX3126" s="69"/>
      <c r="GY3126" s="69"/>
      <c r="GZ3126" s="69"/>
      <c r="HA3126" s="69"/>
      <c r="HB3126" s="69"/>
      <c r="HC3126" s="69"/>
      <c r="HD3126" s="69"/>
      <c r="HE3126" s="69"/>
      <c r="HF3126" s="69"/>
      <c r="HG3126" s="69"/>
      <c r="HH3126" s="69"/>
      <c r="HI3126" s="69"/>
      <c r="HJ3126" s="69"/>
      <c r="HK3126" s="69"/>
      <c r="HL3126" s="69"/>
      <c r="HM3126" s="69"/>
      <c r="HN3126" s="69"/>
      <c r="HO3126" s="69"/>
      <c r="HP3126" s="69"/>
      <c r="HQ3126" s="69"/>
      <c r="HR3126" s="69"/>
      <c r="HS3126" s="69"/>
      <c r="HT3126" s="69"/>
      <c r="HU3126" s="69"/>
      <c r="HV3126" s="69"/>
      <c r="HW3126" s="69"/>
      <c r="HX3126" s="69"/>
      <c r="HY3126" s="69"/>
      <c r="HZ3126" s="69"/>
      <c r="IA3126" s="69"/>
      <c r="IB3126" s="69"/>
      <c r="IC3126" s="69"/>
      <c r="ID3126" s="69"/>
      <c r="IE3126" s="69"/>
      <c r="IF3126" s="69"/>
      <c r="IG3126" s="69"/>
      <c r="IH3126" s="69"/>
      <c r="II3126" s="69"/>
      <c r="IJ3126" s="69"/>
      <c r="IK3126" s="69"/>
      <c r="IL3126" s="69"/>
      <c r="IM3126" s="69"/>
      <c r="IN3126" s="69"/>
    </row>
    <row r="3127" spans="1:248" s="70" customFormat="1" ht="32.1" customHeight="1" x14ac:dyDescent="0.2">
      <c r="A3127" s="137" t="s">
        <v>2132</v>
      </c>
      <c r="B3127" s="196">
        <v>52803</v>
      </c>
      <c r="C3127" s="136" t="s">
        <v>2134</v>
      </c>
      <c r="D3127" s="318">
        <v>25000</v>
      </c>
      <c r="E3127" s="69"/>
      <c r="F3127" s="69"/>
      <c r="G3127" s="69"/>
      <c r="H3127" s="69"/>
      <c r="I3127" s="69"/>
      <c r="J3127" s="69"/>
      <c r="N3127" s="69"/>
      <c r="O3127" s="69"/>
      <c r="P3127" s="69"/>
      <c r="Q3127" s="69"/>
      <c r="R3127" s="69"/>
      <c r="S3127" s="69"/>
      <c r="T3127" s="69"/>
      <c r="U3127" s="69"/>
      <c r="V3127" s="69"/>
      <c r="W3127" s="69"/>
      <c r="X3127" s="69"/>
      <c r="Y3127" s="69"/>
      <c r="Z3127" s="69"/>
      <c r="AA3127" s="69"/>
      <c r="AB3127" s="69"/>
      <c r="AC3127" s="69"/>
      <c r="AD3127" s="69"/>
      <c r="AE3127" s="69"/>
      <c r="AF3127" s="69"/>
      <c r="AG3127" s="69"/>
      <c r="AH3127" s="69"/>
      <c r="AI3127" s="69"/>
      <c r="AJ3127" s="69"/>
      <c r="AK3127" s="69"/>
      <c r="AL3127" s="69"/>
      <c r="AM3127" s="69"/>
      <c r="AN3127" s="69"/>
      <c r="AO3127" s="69"/>
      <c r="AP3127" s="69"/>
      <c r="AQ3127" s="69"/>
      <c r="AR3127" s="69"/>
      <c r="AS3127" s="69"/>
      <c r="AT3127" s="69"/>
      <c r="AU3127" s="69"/>
      <c r="AV3127" s="69"/>
      <c r="AW3127" s="69"/>
      <c r="AX3127" s="69"/>
      <c r="AY3127" s="69"/>
      <c r="AZ3127" s="69"/>
      <c r="BA3127" s="69"/>
      <c r="BB3127" s="69"/>
      <c r="BC3127" s="69"/>
      <c r="BD3127" s="69"/>
      <c r="BE3127" s="69"/>
      <c r="BF3127" s="69"/>
      <c r="BG3127" s="69"/>
      <c r="BH3127" s="69"/>
      <c r="BI3127" s="69"/>
      <c r="BJ3127" s="69"/>
      <c r="BK3127" s="69"/>
      <c r="BL3127" s="69"/>
      <c r="BM3127" s="69"/>
      <c r="BN3127" s="69"/>
      <c r="BO3127" s="69"/>
      <c r="BP3127" s="69"/>
      <c r="BQ3127" s="69"/>
      <c r="BR3127" s="69"/>
      <c r="BS3127" s="69"/>
      <c r="BT3127" s="69"/>
      <c r="BU3127" s="69"/>
      <c r="BV3127" s="69"/>
      <c r="BW3127" s="69"/>
      <c r="BX3127" s="69"/>
      <c r="BY3127" s="69"/>
      <c r="BZ3127" s="69"/>
      <c r="CA3127" s="69"/>
      <c r="CB3127" s="69"/>
      <c r="CC3127" s="69"/>
      <c r="CD3127" s="69"/>
      <c r="CE3127" s="69"/>
      <c r="CF3127" s="69"/>
      <c r="CG3127" s="69"/>
      <c r="CH3127" s="69"/>
      <c r="CI3127" s="69"/>
      <c r="CJ3127" s="69"/>
      <c r="CK3127" s="69"/>
      <c r="CL3127" s="69"/>
      <c r="CM3127" s="69"/>
      <c r="CN3127" s="69"/>
      <c r="CO3127" s="69"/>
      <c r="CP3127" s="69"/>
      <c r="CQ3127" s="69"/>
      <c r="CR3127" s="69"/>
      <c r="CS3127" s="69"/>
      <c r="CT3127" s="69"/>
      <c r="CU3127" s="69"/>
      <c r="CV3127" s="69"/>
      <c r="CW3127" s="69"/>
      <c r="CX3127" s="69"/>
      <c r="CY3127" s="69"/>
      <c r="CZ3127" s="69"/>
      <c r="DA3127" s="69"/>
      <c r="DB3127" s="69"/>
      <c r="DC3127" s="69"/>
      <c r="DD3127" s="69"/>
      <c r="DE3127" s="69"/>
      <c r="DF3127" s="69"/>
      <c r="DG3127" s="69"/>
      <c r="DH3127" s="69"/>
      <c r="DI3127" s="69"/>
      <c r="DJ3127" s="69"/>
      <c r="DK3127" s="69"/>
      <c r="DL3127" s="69"/>
      <c r="DM3127" s="69"/>
      <c r="DN3127" s="69"/>
      <c r="DO3127" s="69"/>
      <c r="DP3127" s="69"/>
      <c r="DQ3127" s="69"/>
      <c r="DR3127" s="69"/>
      <c r="DS3127" s="69"/>
      <c r="DT3127" s="69"/>
      <c r="DU3127" s="69"/>
      <c r="DV3127" s="69"/>
      <c r="DW3127" s="69"/>
      <c r="DX3127" s="69"/>
      <c r="DY3127" s="69"/>
      <c r="DZ3127" s="69"/>
      <c r="EA3127" s="69"/>
      <c r="EB3127" s="69"/>
      <c r="EC3127" s="69"/>
      <c r="ED3127" s="69"/>
      <c r="EE3127" s="69"/>
      <c r="EF3127" s="69"/>
      <c r="EG3127" s="69"/>
      <c r="EH3127" s="69"/>
      <c r="EI3127" s="69"/>
      <c r="EJ3127" s="69"/>
      <c r="EK3127" s="69"/>
      <c r="EL3127" s="69"/>
      <c r="EM3127" s="69"/>
      <c r="EN3127" s="69"/>
      <c r="EO3127" s="69"/>
      <c r="EP3127" s="69"/>
      <c r="EQ3127" s="69"/>
      <c r="ER3127" s="69"/>
      <c r="ES3127" s="69"/>
      <c r="ET3127" s="69"/>
      <c r="EU3127" s="69"/>
      <c r="EV3127" s="69"/>
      <c r="EW3127" s="69"/>
      <c r="EX3127" s="69"/>
      <c r="EY3127" s="69"/>
      <c r="EZ3127" s="69"/>
      <c r="FA3127" s="69"/>
      <c r="FB3127" s="69"/>
      <c r="FC3127" s="69"/>
      <c r="FD3127" s="69"/>
      <c r="FE3127" s="69"/>
      <c r="FF3127" s="69"/>
      <c r="FG3127" s="69"/>
      <c r="FH3127" s="69"/>
      <c r="FI3127" s="69"/>
      <c r="FJ3127" s="69"/>
      <c r="FK3127" s="69"/>
      <c r="FL3127" s="69"/>
      <c r="FM3127" s="69"/>
      <c r="FN3127" s="69"/>
      <c r="FO3127" s="69"/>
      <c r="FP3127" s="69"/>
      <c r="FQ3127" s="69"/>
      <c r="FR3127" s="69"/>
      <c r="FS3127" s="69"/>
      <c r="FT3127" s="69"/>
      <c r="FU3127" s="69"/>
      <c r="FV3127" s="69"/>
      <c r="FW3127" s="69"/>
      <c r="FX3127" s="69"/>
      <c r="FY3127" s="69"/>
      <c r="FZ3127" s="69"/>
      <c r="GA3127" s="69"/>
      <c r="GB3127" s="69"/>
      <c r="GC3127" s="69"/>
      <c r="GD3127" s="69"/>
      <c r="GE3127" s="69"/>
      <c r="GF3127" s="69"/>
      <c r="GG3127" s="69"/>
      <c r="GH3127" s="69"/>
      <c r="GI3127" s="69"/>
      <c r="GJ3127" s="69"/>
      <c r="GK3127" s="69"/>
      <c r="GL3127" s="69"/>
      <c r="GM3127" s="69"/>
      <c r="GN3127" s="69"/>
      <c r="GO3127" s="69"/>
      <c r="GP3127" s="69"/>
      <c r="GQ3127" s="69"/>
      <c r="GR3127" s="69"/>
      <c r="GS3127" s="69"/>
      <c r="GT3127" s="69"/>
      <c r="GU3127" s="69"/>
      <c r="GV3127" s="69"/>
      <c r="GW3127" s="69"/>
      <c r="GX3127" s="69"/>
      <c r="GY3127" s="69"/>
      <c r="GZ3127" s="69"/>
      <c r="HA3127" s="69"/>
      <c r="HB3127" s="69"/>
      <c r="HC3127" s="69"/>
      <c r="HD3127" s="69"/>
      <c r="HE3127" s="69"/>
      <c r="HF3127" s="69"/>
      <c r="HG3127" s="69"/>
      <c r="HH3127" s="69"/>
      <c r="HI3127" s="69"/>
      <c r="HJ3127" s="69"/>
      <c r="HK3127" s="69"/>
      <c r="HL3127" s="69"/>
      <c r="HM3127" s="69"/>
      <c r="HN3127" s="69"/>
      <c r="HO3127" s="69"/>
      <c r="HP3127" s="69"/>
      <c r="HQ3127" s="69"/>
      <c r="HR3127" s="69"/>
      <c r="HS3127" s="69"/>
      <c r="HT3127" s="69"/>
      <c r="HU3127" s="69"/>
      <c r="HV3127" s="69"/>
      <c r="HW3127" s="69"/>
      <c r="HX3127" s="69"/>
      <c r="HY3127" s="69"/>
      <c r="HZ3127" s="69"/>
      <c r="IA3127" s="69"/>
      <c r="IB3127" s="69"/>
      <c r="IC3127" s="69"/>
      <c r="ID3127" s="69"/>
      <c r="IE3127" s="69"/>
      <c r="IF3127" s="69"/>
      <c r="IG3127" s="69"/>
      <c r="IH3127" s="69"/>
      <c r="II3127" s="69"/>
      <c r="IJ3127" s="69"/>
      <c r="IK3127" s="69"/>
      <c r="IL3127" s="69"/>
      <c r="IM3127" s="69"/>
      <c r="IN3127" s="69"/>
    </row>
    <row r="3128" spans="1:248" s="70" customFormat="1" ht="15" customHeight="1" x14ac:dyDescent="0.2">
      <c r="A3128" s="137" t="s">
        <v>2135</v>
      </c>
      <c r="B3128" s="196">
        <v>52804</v>
      </c>
      <c r="C3128" s="96" t="s">
        <v>2136</v>
      </c>
      <c r="D3128" s="318">
        <v>22000</v>
      </c>
      <c r="E3128" s="69"/>
      <c r="F3128" s="69"/>
      <c r="G3128" s="69"/>
      <c r="H3128" s="69"/>
      <c r="I3128" s="69"/>
      <c r="J3128" s="69"/>
      <c r="N3128" s="69"/>
      <c r="O3128" s="69"/>
      <c r="P3128" s="69"/>
      <c r="Q3128" s="69"/>
      <c r="R3128" s="69"/>
      <c r="S3128" s="69"/>
      <c r="T3128" s="69"/>
      <c r="U3128" s="69"/>
      <c r="V3128" s="69"/>
      <c r="W3128" s="69"/>
      <c r="X3128" s="69"/>
      <c r="Y3128" s="69"/>
      <c r="Z3128" s="69"/>
      <c r="AA3128" s="69"/>
      <c r="AB3128" s="69"/>
      <c r="AC3128" s="69"/>
      <c r="AD3128" s="69"/>
      <c r="AE3128" s="69"/>
      <c r="AF3128" s="69"/>
      <c r="AG3128" s="69"/>
      <c r="AH3128" s="69"/>
      <c r="AI3128" s="69"/>
      <c r="AJ3128" s="69"/>
      <c r="AK3128" s="69"/>
      <c r="AL3128" s="69"/>
      <c r="AM3128" s="69"/>
      <c r="AN3128" s="69"/>
      <c r="AO3128" s="69"/>
      <c r="AP3128" s="69"/>
      <c r="AQ3128" s="69"/>
      <c r="AR3128" s="69"/>
      <c r="AS3128" s="69"/>
      <c r="AT3128" s="69"/>
      <c r="AU3128" s="69"/>
      <c r="AV3128" s="69"/>
      <c r="AW3128" s="69"/>
      <c r="AX3128" s="69"/>
      <c r="AY3128" s="69"/>
      <c r="AZ3128" s="69"/>
      <c r="BA3128" s="69"/>
      <c r="BB3128" s="69"/>
      <c r="BC3128" s="69"/>
      <c r="BD3128" s="69"/>
      <c r="BE3128" s="69"/>
      <c r="BF3128" s="69"/>
      <c r="BG3128" s="69"/>
      <c r="BH3128" s="69"/>
      <c r="BI3128" s="69"/>
      <c r="BJ3128" s="69"/>
      <c r="BK3128" s="69"/>
      <c r="BL3128" s="69"/>
      <c r="BM3128" s="69"/>
      <c r="BN3128" s="69"/>
      <c r="BO3128" s="69"/>
      <c r="BP3128" s="69"/>
      <c r="BQ3128" s="69"/>
      <c r="BR3128" s="69"/>
      <c r="BS3128" s="69"/>
      <c r="BT3128" s="69"/>
      <c r="BU3128" s="69"/>
      <c r="BV3128" s="69"/>
      <c r="BW3128" s="69"/>
      <c r="BX3128" s="69"/>
      <c r="BY3128" s="69"/>
      <c r="BZ3128" s="69"/>
      <c r="CA3128" s="69"/>
      <c r="CB3128" s="69"/>
      <c r="CC3128" s="69"/>
      <c r="CD3128" s="69"/>
      <c r="CE3128" s="69"/>
      <c r="CF3128" s="69"/>
      <c r="CG3128" s="69"/>
      <c r="CH3128" s="69"/>
      <c r="CI3128" s="69"/>
      <c r="CJ3128" s="69"/>
      <c r="CK3128" s="69"/>
      <c r="CL3128" s="69"/>
      <c r="CM3128" s="69"/>
      <c r="CN3128" s="69"/>
      <c r="CO3128" s="69"/>
      <c r="CP3128" s="69"/>
      <c r="CQ3128" s="69"/>
      <c r="CR3128" s="69"/>
      <c r="CS3128" s="69"/>
      <c r="CT3128" s="69"/>
      <c r="CU3128" s="69"/>
      <c r="CV3128" s="69"/>
      <c r="CW3128" s="69"/>
      <c r="CX3128" s="69"/>
      <c r="CY3128" s="69"/>
      <c r="CZ3128" s="69"/>
      <c r="DA3128" s="69"/>
      <c r="DB3128" s="69"/>
      <c r="DC3128" s="69"/>
      <c r="DD3128" s="69"/>
      <c r="DE3128" s="69"/>
      <c r="DF3128" s="69"/>
      <c r="DG3128" s="69"/>
      <c r="DH3128" s="69"/>
      <c r="DI3128" s="69"/>
      <c r="DJ3128" s="69"/>
      <c r="DK3128" s="69"/>
      <c r="DL3128" s="69"/>
      <c r="DM3128" s="69"/>
      <c r="DN3128" s="69"/>
      <c r="DO3128" s="69"/>
      <c r="DP3128" s="69"/>
      <c r="DQ3128" s="69"/>
      <c r="DR3128" s="69"/>
      <c r="DS3128" s="69"/>
      <c r="DT3128" s="69"/>
      <c r="DU3128" s="69"/>
      <c r="DV3128" s="69"/>
      <c r="DW3128" s="69"/>
      <c r="DX3128" s="69"/>
      <c r="DY3128" s="69"/>
      <c r="DZ3128" s="69"/>
      <c r="EA3128" s="69"/>
      <c r="EB3128" s="69"/>
      <c r="EC3128" s="69"/>
      <c r="ED3128" s="69"/>
      <c r="EE3128" s="69"/>
      <c r="EF3128" s="69"/>
      <c r="EG3128" s="69"/>
      <c r="EH3128" s="69"/>
      <c r="EI3128" s="69"/>
      <c r="EJ3128" s="69"/>
      <c r="EK3128" s="69"/>
      <c r="EL3128" s="69"/>
      <c r="EM3128" s="69"/>
      <c r="EN3128" s="69"/>
      <c r="EO3128" s="69"/>
      <c r="EP3128" s="69"/>
      <c r="EQ3128" s="69"/>
      <c r="ER3128" s="69"/>
      <c r="ES3128" s="69"/>
      <c r="ET3128" s="69"/>
      <c r="EU3128" s="69"/>
      <c r="EV3128" s="69"/>
      <c r="EW3128" s="69"/>
      <c r="EX3128" s="69"/>
      <c r="EY3128" s="69"/>
      <c r="EZ3128" s="69"/>
      <c r="FA3128" s="69"/>
      <c r="FB3128" s="69"/>
      <c r="FC3128" s="69"/>
      <c r="FD3128" s="69"/>
      <c r="FE3128" s="69"/>
      <c r="FF3128" s="69"/>
      <c r="FG3128" s="69"/>
      <c r="FH3128" s="69"/>
      <c r="FI3128" s="69"/>
      <c r="FJ3128" s="69"/>
      <c r="FK3128" s="69"/>
      <c r="FL3128" s="69"/>
      <c r="FM3128" s="69"/>
      <c r="FN3128" s="69"/>
      <c r="FO3128" s="69"/>
      <c r="FP3128" s="69"/>
      <c r="FQ3128" s="69"/>
      <c r="FR3128" s="69"/>
      <c r="FS3128" s="69"/>
      <c r="FT3128" s="69"/>
      <c r="FU3128" s="69"/>
      <c r="FV3128" s="69"/>
      <c r="FW3128" s="69"/>
      <c r="FX3128" s="69"/>
      <c r="FY3128" s="69"/>
      <c r="FZ3128" s="69"/>
      <c r="GA3128" s="69"/>
      <c r="GB3128" s="69"/>
      <c r="GC3128" s="69"/>
      <c r="GD3128" s="69"/>
      <c r="GE3128" s="69"/>
      <c r="GF3128" s="69"/>
      <c r="GG3128" s="69"/>
      <c r="GH3128" s="69"/>
      <c r="GI3128" s="69"/>
      <c r="GJ3128" s="69"/>
      <c r="GK3128" s="69"/>
      <c r="GL3128" s="69"/>
      <c r="GM3128" s="69"/>
      <c r="GN3128" s="69"/>
      <c r="GO3128" s="69"/>
      <c r="GP3128" s="69"/>
      <c r="GQ3128" s="69"/>
      <c r="GR3128" s="69"/>
      <c r="GS3128" s="69"/>
      <c r="GT3128" s="69"/>
      <c r="GU3128" s="69"/>
      <c r="GV3128" s="69"/>
      <c r="GW3128" s="69"/>
      <c r="GX3128" s="69"/>
      <c r="GY3128" s="69"/>
      <c r="GZ3128" s="69"/>
      <c r="HA3128" s="69"/>
      <c r="HB3128" s="69"/>
      <c r="HC3128" s="69"/>
      <c r="HD3128" s="69"/>
      <c r="HE3128" s="69"/>
      <c r="HF3128" s="69"/>
      <c r="HG3128" s="69"/>
      <c r="HH3128" s="69"/>
      <c r="HI3128" s="69"/>
      <c r="HJ3128" s="69"/>
      <c r="HK3128" s="69"/>
      <c r="HL3128" s="69"/>
      <c r="HM3128" s="69"/>
      <c r="HN3128" s="69"/>
      <c r="HO3128" s="69"/>
      <c r="HP3128" s="69"/>
      <c r="HQ3128" s="69"/>
      <c r="HR3128" s="69"/>
      <c r="HS3128" s="69"/>
      <c r="HT3128" s="69"/>
      <c r="HU3128" s="69"/>
      <c r="HV3128" s="69"/>
      <c r="HW3128" s="69"/>
      <c r="HX3128" s="69"/>
      <c r="HY3128" s="69"/>
      <c r="HZ3128" s="69"/>
      <c r="IA3128" s="69"/>
      <c r="IB3128" s="69"/>
      <c r="IC3128" s="69"/>
      <c r="ID3128" s="69"/>
      <c r="IE3128" s="69"/>
      <c r="IF3128" s="69"/>
      <c r="IG3128" s="69"/>
      <c r="IH3128" s="69"/>
      <c r="II3128" s="69"/>
      <c r="IJ3128" s="69"/>
      <c r="IK3128" s="69"/>
      <c r="IL3128" s="69"/>
      <c r="IM3128" s="69"/>
      <c r="IN3128" s="69"/>
    </row>
    <row r="3129" spans="1:248" s="70" customFormat="1" ht="15" customHeight="1" x14ac:dyDescent="0.2">
      <c r="A3129" s="137" t="s">
        <v>2135</v>
      </c>
      <c r="B3129" s="196">
        <v>52805</v>
      </c>
      <c r="C3129" s="96" t="s">
        <v>2137</v>
      </c>
      <c r="D3129" s="318">
        <v>14500</v>
      </c>
      <c r="E3129" s="69"/>
      <c r="F3129" s="69"/>
      <c r="G3129" s="69"/>
      <c r="H3129" s="69"/>
      <c r="I3129" s="69"/>
      <c r="J3129" s="69"/>
      <c r="N3129" s="69"/>
      <c r="O3129" s="69"/>
      <c r="P3129" s="69"/>
      <c r="Q3129" s="69"/>
      <c r="R3129" s="69"/>
      <c r="S3129" s="69"/>
      <c r="T3129" s="69"/>
      <c r="U3129" s="69"/>
      <c r="V3129" s="69"/>
      <c r="W3129" s="69"/>
      <c r="X3129" s="69"/>
      <c r="Y3129" s="69"/>
      <c r="Z3129" s="69"/>
      <c r="AA3129" s="69"/>
      <c r="AB3129" s="69"/>
      <c r="AC3129" s="69"/>
      <c r="AD3129" s="69"/>
      <c r="AE3129" s="69"/>
      <c r="AF3129" s="69"/>
      <c r="AG3129" s="69"/>
      <c r="AH3129" s="69"/>
      <c r="AI3129" s="69"/>
      <c r="AJ3129" s="69"/>
      <c r="AK3129" s="69"/>
      <c r="AL3129" s="69"/>
      <c r="AM3129" s="69"/>
      <c r="AN3129" s="69"/>
      <c r="AO3129" s="69"/>
      <c r="AP3129" s="69"/>
      <c r="AQ3129" s="69"/>
      <c r="AR3129" s="69"/>
      <c r="AS3129" s="69"/>
      <c r="AT3129" s="69"/>
      <c r="AU3129" s="69"/>
      <c r="AV3129" s="69"/>
      <c r="AW3129" s="69"/>
      <c r="AX3129" s="69"/>
      <c r="AY3129" s="69"/>
      <c r="AZ3129" s="69"/>
      <c r="BA3129" s="69"/>
      <c r="BB3129" s="69"/>
      <c r="BC3129" s="69"/>
      <c r="BD3129" s="69"/>
      <c r="BE3129" s="69"/>
      <c r="BF3129" s="69"/>
      <c r="BG3129" s="69"/>
      <c r="BH3129" s="69"/>
      <c r="BI3129" s="69"/>
      <c r="BJ3129" s="69"/>
      <c r="BK3129" s="69"/>
      <c r="BL3129" s="69"/>
      <c r="BM3129" s="69"/>
      <c r="BN3129" s="69"/>
      <c r="BO3129" s="69"/>
      <c r="BP3129" s="69"/>
      <c r="BQ3129" s="69"/>
      <c r="BR3129" s="69"/>
      <c r="BS3129" s="69"/>
      <c r="BT3129" s="69"/>
      <c r="BU3129" s="69"/>
      <c r="BV3129" s="69"/>
      <c r="BW3129" s="69"/>
      <c r="BX3129" s="69"/>
      <c r="BY3129" s="69"/>
      <c r="BZ3129" s="69"/>
      <c r="CA3129" s="69"/>
      <c r="CB3129" s="69"/>
      <c r="CC3129" s="69"/>
      <c r="CD3129" s="69"/>
      <c r="CE3129" s="69"/>
      <c r="CF3129" s="69"/>
      <c r="CG3129" s="69"/>
      <c r="CH3129" s="69"/>
      <c r="CI3129" s="69"/>
      <c r="CJ3129" s="69"/>
      <c r="CK3129" s="69"/>
      <c r="CL3129" s="69"/>
      <c r="CM3129" s="69"/>
      <c r="CN3129" s="69"/>
      <c r="CO3129" s="69"/>
      <c r="CP3129" s="69"/>
      <c r="CQ3129" s="69"/>
      <c r="CR3129" s="69"/>
      <c r="CS3129" s="69"/>
      <c r="CT3129" s="69"/>
      <c r="CU3129" s="69"/>
      <c r="CV3129" s="69"/>
      <c r="CW3129" s="69"/>
      <c r="CX3129" s="69"/>
      <c r="CY3129" s="69"/>
      <c r="CZ3129" s="69"/>
      <c r="DA3129" s="69"/>
      <c r="DB3129" s="69"/>
      <c r="DC3129" s="69"/>
      <c r="DD3129" s="69"/>
      <c r="DE3129" s="69"/>
      <c r="DF3129" s="69"/>
      <c r="DG3129" s="69"/>
      <c r="DH3129" s="69"/>
      <c r="DI3129" s="69"/>
      <c r="DJ3129" s="69"/>
      <c r="DK3129" s="69"/>
      <c r="DL3129" s="69"/>
      <c r="DM3129" s="69"/>
      <c r="DN3129" s="69"/>
      <c r="DO3129" s="69"/>
      <c r="DP3129" s="69"/>
      <c r="DQ3129" s="69"/>
      <c r="DR3129" s="69"/>
      <c r="DS3129" s="69"/>
      <c r="DT3129" s="69"/>
      <c r="DU3129" s="69"/>
      <c r="DV3129" s="69"/>
      <c r="DW3129" s="69"/>
      <c r="DX3129" s="69"/>
      <c r="DY3129" s="69"/>
      <c r="DZ3129" s="69"/>
      <c r="EA3129" s="69"/>
      <c r="EB3129" s="69"/>
      <c r="EC3129" s="69"/>
      <c r="ED3129" s="69"/>
      <c r="EE3129" s="69"/>
      <c r="EF3129" s="69"/>
      <c r="EG3129" s="69"/>
      <c r="EH3129" s="69"/>
      <c r="EI3129" s="69"/>
      <c r="EJ3129" s="69"/>
      <c r="EK3129" s="69"/>
      <c r="EL3129" s="69"/>
      <c r="EM3129" s="69"/>
      <c r="EN3129" s="69"/>
      <c r="EO3129" s="69"/>
      <c r="EP3129" s="69"/>
      <c r="EQ3129" s="69"/>
      <c r="ER3129" s="69"/>
      <c r="ES3129" s="69"/>
      <c r="ET3129" s="69"/>
      <c r="EU3129" s="69"/>
      <c r="EV3129" s="69"/>
      <c r="EW3129" s="69"/>
      <c r="EX3129" s="69"/>
      <c r="EY3129" s="69"/>
      <c r="EZ3129" s="69"/>
      <c r="FA3129" s="69"/>
      <c r="FB3129" s="69"/>
      <c r="FC3129" s="69"/>
      <c r="FD3129" s="69"/>
      <c r="FE3129" s="69"/>
      <c r="FF3129" s="69"/>
      <c r="FG3129" s="69"/>
      <c r="FH3129" s="69"/>
      <c r="FI3129" s="69"/>
      <c r="FJ3129" s="69"/>
      <c r="FK3129" s="69"/>
      <c r="FL3129" s="69"/>
      <c r="FM3129" s="69"/>
      <c r="FN3129" s="69"/>
      <c r="FO3129" s="69"/>
      <c r="FP3129" s="69"/>
      <c r="FQ3129" s="69"/>
      <c r="FR3129" s="69"/>
      <c r="FS3129" s="69"/>
      <c r="FT3129" s="69"/>
      <c r="FU3129" s="69"/>
      <c r="FV3129" s="69"/>
      <c r="FW3129" s="69"/>
      <c r="FX3129" s="69"/>
      <c r="FY3129" s="69"/>
      <c r="FZ3129" s="69"/>
      <c r="GA3129" s="69"/>
      <c r="GB3129" s="69"/>
      <c r="GC3129" s="69"/>
      <c r="GD3129" s="69"/>
      <c r="GE3129" s="69"/>
      <c r="GF3129" s="69"/>
      <c r="GG3129" s="69"/>
      <c r="GH3129" s="69"/>
      <c r="GI3129" s="69"/>
      <c r="GJ3129" s="69"/>
      <c r="GK3129" s="69"/>
      <c r="GL3129" s="69"/>
      <c r="GM3129" s="69"/>
      <c r="GN3129" s="69"/>
      <c r="GO3129" s="69"/>
      <c r="GP3129" s="69"/>
      <c r="GQ3129" s="69"/>
      <c r="GR3129" s="69"/>
      <c r="GS3129" s="69"/>
      <c r="GT3129" s="69"/>
      <c r="GU3129" s="69"/>
      <c r="GV3129" s="69"/>
      <c r="GW3129" s="69"/>
      <c r="GX3129" s="69"/>
      <c r="GY3129" s="69"/>
      <c r="GZ3129" s="69"/>
      <c r="HA3129" s="69"/>
      <c r="HB3129" s="69"/>
      <c r="HC3129" s="69"/>
      <c r="HD3129" s="69"/>
      <c r="HE3129" s="69"/>
      <c r="HF3129" s="69"/>
      <c r="HG3129" s="69"/>
      <c r="HH3129" s="69"/>
      <c r="HI3129" s="69"/>
      <c r="HJ3129" s="69"/>
      <c r="HK3129" s="69"/>
      <c r="HL3129" s="69"/>
      <c r="HM3129" s="69"/>
      <c r="HN3129" s="69"/>
      <c r="HO3129" s="69"/>
      <c r="HP3129" s="69"/>
      <c r="HQ3129" s="69"/>
      <c r="HR3129" s="69"/>
      <c r="HS3129" s="69"/>
      <c r="HT3129" s="69"/>
      <c r="HU3129" s="69"/>
      <c r="HV3129" s="69"/>
      <c r="HW3129" s="69"/>
      <c r="HX3129" s="69"/>
      <c r="HY3129" s="69"/>
      <c r="HZ3129" s="69"/>
      <c r="IA3129" s="69"/>
      <c r="IB3129" s="69"/>
      <c r="IC3129" s="69"/>
      <c r="ID3129" s="69"/>
      <c r="IE3129" s="69"/>
      <c r="IF3129" s="69"/>
      <c r="IG3129" s="69"/>
      <c r="IH3129" s="69"/>
      <c r="II3129" s="69"/>
      <c r="IJ3129" s="69"/>
      <c r="IK3129" s="69"/>
      <c r="IL3129" s="69"/>
      <c r="IM3129" s="69"/>
      <c r="IN3129" s="69"/>
    </row>
    <row r="3130" spans="1:248" s="70" customFormat="1" ht="32.1" customHeight="1" x14ac:dyDescent="0.2">
      <c r="A3130" s="137" t="s">
        <v>2135</v>
      </c>
      <c r="B3130" s="196">
        <v>52806</v>
      </c>
      <c r="C3130" s="96" t="s">
        <v>2138</v>
      </c>
      <c r="D3130" s="318">
        <v>14500</v>
      </c>
      <c r="E3130" s="69"/>
      <c r="F3130" s="69"/>
      <c r="G3130" s="69"/>
      <c r="H3130" s="69"/>
      <c r="I3130" s="69"/>
      <c r="J3130" s="69"/>
      <c r="N3130" s="69"/>
      <c r="O3130" s="69"/>
      <c r="P3130" s="69"/>
      <c r="Q3130" s="69"/>
      <c r="R3130" s="69"/>
      <c r="S3130" s="69"/>
      <c r="T3130" s="69"/>
      <c r="U3130" s="69"/>
      <c r="V3130" s="69"/>
      <c r="W3130" s="69"/>
      <c r="X3130" s="69"/>
      <c r="Y3130" s="69"/>
      <c r="Z3130" s="69"/>
      <c r="AA3130" s="69"/>
      <c r="AB3130" s="69"/>
      <c r="AC3130" s="69"/>
      <c r="AD3130" s="69"/>
      <c r="AE3130" s="69"/>
      <c r="AF3130" s="69"/>
      <c r="AG3130" s="69"/>
      <c r="AH3130" s="69"/>
      <c r="AI3130" s="69"/>
      <c r="AJ3130" s="69"/>
      <c r="AK3130" s="69"/>
      <c r="AL3130" s="69"/>
      <c r="AM3130" s="69"/>
      <c r="AN3130" s="69"/>
      <c r="AO3130" s="69"/>
      <c r="AP3130" s="69"/>
      <c r="AQ3130" s="69"/>
      <c r="AR3130" s="69"/>
      <c r="AS3130" s="69"/>
      <c r="AT3130" s="69"/>
      <c r="AU3130" s="69"/>
      <c r="AV3130" s="69"/>
      <c r="AW3130" s="69"/>
      <c r="AX3130" s="69"/>
      <c r="AY3130" s="69"/>
      <c r="AZ3130" s="69"/>
      <c r="BA3130" s="69"/>
      <c r="BB3130" s="69"/>
      <c r="BC3130" s="69"/>
      <c r="BD3130" s="69"/>
      <c r="BE3130" s="69"/>
      <c r="BF3130" s="69"/>
      <c r="BG3130" s="69"/>
      <c r="BH3130" s="69"/>
      <c r="BI3130" s="69"/>
      <c r="BJ3130" s="69"/>
      <c r="BK3130" s="69"/>
      <c r="BL3130" s="69"/>
      <c r="BM3130" s="69"/>
      <c r="BN3130" s="69"/>
      <c r="BO3130" s="69"/>
      <c r="BP3130" s="69"/>
      <c r="BQ3130" s="69"/>
      <c r="BR3130" s="69"/>
      <c r="BS3130" s="69"/>
      <c r="BT3130" s="69"/>
      <c r="BU3130" s="69"/>
      <c r="BV3130" s="69"/>
      <c r="BW3130" s="69"/>
      <c r="BX3130" s="69"/>
      <c r="BY3130" s="69"/>
      <c r="BZ3130" s="69"/>
      <c r="CA3130" s="69"/>
      <c r="CB3130" s="69"/>
      <c r="CC3130" s="69"/>
      <c r="CD3130" s="69"/>
      <c r="CE3130" s="69"/>
      <c r="CF3130" s="69"/>
      <c r="CG3130" s="69"/>
      <c r="CH3130" s="69"/>
      <c r="CI3130" s="69"/>
      <c r="CJ3130" s="69"/>
      <c r="CK3130" s="69"/>
      <c r="CL3130" s="69"/>
      <c r="CM3130" s="69"/>
      <c r="CN3130" s="69"/>
      <c r="CO3130" s="69"/>
      <c r="CP3130" s="69"/>
      <c r="CQ3130" s="69"/>
      <c r="CR3130" s="69"/>
      <c r="CS3130" s="69"/>
      <c r="CT3130" s="69"/>
      <c r="CU3130" s="69"/>
      <c r="CV3130" s="69"/>
      <c r="CW3130" s="69"/>
      <c r="CX3130" s="69"/>
      <c r="CY3130" s="69"/>
      <c r="CZ3130" s="69"/>
      <c r="DA3130" s="69"/>
      <c r="DB3130" s="69"/>
      <c r="DC3130" s="69"/>
      <c r="DD3130" s="69"/>
      <c r="DE3130" s="69"/>
      <c r="DF3130" s="69"/>
      <c r="DG3130" s="69"/>
      <c r="DH3130" s="69"/>
      <c r="DI3130" s="69"/>
      <c r="DJ3130" s="69"/>
      <c r="DK3130" s="69"/>
      <c r="DL3130" s="69"/>
      <c r="DM3130" s="69"/>
      <c r="DN3130" s="69"/>
      <c r="DO3130" s="69"/>
      <c r="DP3130" s="69"/>
      <c r="DQ3130" s="69"/>
      <c r="DR3130" s="69"/>
      <c r="DS3130" s="69"/>
      <c r="DT3130" s="69"/>
      <c r="DU3130" s="69"/>
      <c r="DV3130" s="69"/>
      <c r="DW3130" s="69"/>
      <c r="DX3130" s="69"/>
      <c r="DY3130" s="69"/>
      <c r="DZ3130" s="69"/>
      <c r="EA3130" s="69"/>
      <c r="EB3130" s="69"/>
      <c r="EC3130" s="69"/>
      <c r="ED3130" s="69"/>
      <c r="EE3130" s="69"/>
      <c r="EF3130" s="69"/>
      <c r="EG3130" s="69"/>
      <c r="EH3130" s="69"/>
      <c r="EI3130" s="69"/>
      <c r="EJ3130" s="69"/>
      <c r="EK3130" s="69"/>
      <c r="EL3130" s="69"/>
      <c r="EM3130" s="69"/>
      <c r="EN3130" s="69"/>
      <c r="EO3130" s="69"/>
      <c r="EP3130" s="69"/>
      <c r="EQ3130" s="69"/>
      <c r="ER3130" s="69"/>
      <c r="ES3130" s="69"/>
      <c r="ET3130" s="69"/>
      <c r="EU3130" s="69"/>
      <c r="EV3130" s="69"/>
      <c r="EW3130" s="69"/>
      <c r="EX3130" s="69"/>
      <c r="EY3130" s="69"/>
      <c r="EZ3130" s="69"/>
      <c r="FA3130" s="69"/>
      <c r="FB3130" s="69"/>
      <c r="FC3130" s="69"/>
      <c r="FD3130" s="69"/>
      <c r="FE3130" s="69"/>
      <c r="FF3130" s="69"/>
      <c r="FG3130" s="69"/>
      <c r="FH3130" s="69"/>
      <c r="FI3130" s="69"/>
      <c r="FJ3130" s="69"/>
      <c r="FK3130" s="69"/>
      <c r="FL3130" s="69"/>
      <c r="FM3130" s="69"/>
      <c r="FN3130" s="69"/>
      <c r="FO3130" s="69"/>
      <c r="FP3130" s="69"/>
      <c r="FQ3130" s="69"/>
      <c r="FR3130" s="69"/>
      <c r="FS3130" s="69"/>
      <c r="FT3130" s="69"/>
      <c r="FU3130" s="69"/>
      <c r="FV3130" s="69"/>
      <c r="FW3130" s="69"/>
      <c r="FX3130" s="69"/>
      <c r="FY3130" s="69"/>
      <c r="FZ3130" s="69"/>
      <c r="GA3130" s="69"/>
      <c r="GB3130" s="69"/>
      <c r="GC3130" s="69"/>
      <c r="GD3130" s="69"/>
      <c r="GE3130" s="69"/>
      <c r="GF3130" s="69"/>
      <c r="GG3130" s="69"/>
      <c r="GH3130" s="69"/>
      <c r="GI3130" s="69"/>
      <c r="GJ3130" s="69"/>
      <c r="GK3130" s="69"/>
      <c r="GL3130" s="69"/>
      <c r="GM3130" s="69"/>
      <c r="GN3130" s="69"/>
      <c r="GO3130" s="69"/>
      <c r="GP3130" s="69"/>
      <c r="GQ3130" s="69"/>
      <c r="GR3130" s="69"/>
      <c r="GS3130" s="69"/>
      <c r="GT3130" s="69"/>
      <c r="GU3130" s="69"/>
      <c r="GV3130" s="69"/>
      <c r="GW3130" s="69"/>
      <c r="GX3130" s="69"/>
      <c r="GY3130" s="69"/>
      <c r="GZ3130" s="69"/>
      <c r="HA3130" s="69"/>
      <c r="HB3130" s="69"/>
      <c r="HC3130" s="69"/>
      <c r="HD3130" s="69"/>
      <c r="HE3130" s="69"/>
      <c r="HF3130" s="69"/>
      <c r="HG3130" s="69"/>
      <c r="HH3130" s="69"/>
      <c r="HI3130" s="69"/>
      <c r="HJ3130" s="69"/>
      <c r="HK3130" s="69"/>
      <c r="HL3130" s="69"/>
      <c r="HM3130" s="69"/>
      <c r="HN3130" s="69"/>
      <c r="HO3130" s="69"/>
      <c r="HP3130" s="69"/>
      <c r="HQ3130" s="69"/>
      <c r="HR3130" s="69"/>
      <c r="HS3130" s="69"/>
      <c r="HT3130" s="69"/>
      <c r="HU3130" s="69"/>
      <c r="HV3130" s="69"/>
      <c r="HW3130" s="69"/>
      <c r="HX3130" s="69"/>
      <c r="HY3130" s="69"/>
      <c r="HZ3130" s="69"/>
      <c r="IA3130" s="69"/>
      <c r="IB3130" s="69"/>
      <c r="IC3130" s="69"/>
      <c r="ID3130" s="69"/>
      <c r="IE3130" s="69"/>
      <c r="IF3130" s="69"/>
      <c r="IG3130" s="69"/>
      <c r="IH3130" s="69"/>
      <c r="II3130" s="69"/>
      <c r="IJ3130" s="69"/>
      <c r="IK3130" s="69"/>
      <c r="IL3130" s="69"/>
      <c r="IM3130" s="69"/>
      <c r="IN3130" s="69"/>
    </row>
    <row r="3131" spans="1:248" s="70" customFormat="1" ht="15" customHeight="1" x14ac:dyDescent="0.2">
      <c r="A3131" s="137" t="s">
        <v>2139</v>
      </c>
      <c r="B3131" s="196">
        <v>52807</v>
      </c>
      <c r="C3131" s="130" t="s">
        <v>3942</v>
      </c>
      <c r="D3131" s="318">
        <v>70000</v>
      </c>
      <c r="E3131" s="69"/>
      <c r="F3131" s="69"/>
      <c r="G3131" s="69"/>
      <c r="H3131" s="69"/>
      <c r="I3131" s="69"/>
      <c r="J3131" s="69"/>
      <c r="N3131" s="69"/>
      <c r="O3131" s="69"/>
      <c r="P3131" s="69"/>
      <c r="Q3131" s="69"/>
      <c r="R3131" s="69"/>
      <c r="S3131" s="69"/>
      <c r="T3131" s="69"/>
      <c r="U3131" s="69"/>
      <c r="V3131" s="69"/>
      <c r="W3131" s="69"/>
      <c r="X3131" s="69"/>
      <c r="Y3131" s="69"/>
      <c r="Z3131" s="69"/>
      <c r="AA3131" s="69"/>
      <c r="AB3131" s="69"/>
      <c r="AC3131" s="69"/>
      <c r="AD3131" s="69"/>
      <c r="AE3131" s="69"/>
      <c r="AF3131" s="69"/>
      <c r="AG3131" s="69"/>
      <c r="AH3131" s="69"/>
      <c r="AI3131" s="69"/>
      <c r="AJ3131" s="69"/>
      <c r="AK3131" s="69"/>
      <c r="AL3131" s="69"/>
      <c r="AM3131" s="69"/>
      <c r="AN3131" s="69"/>
      <c r="AO3131" s="69"/>
      <c r="AP3131" s="69"/>
      <c r="AQ3131" s="69"/>
      <c r="AR3131" s="69"/>
      <c r="AS3131" s="69"/>
      <c r="AT3131" s="69"/>
      <c r="AU3131" s="69"/>
      <c r="AV3131" s="69"/>
      <c r="AW3131" s="69"/>
      <c r="AX3131" s="69"/>
      <c r="AY3131" s="69"/>
      <c r="AZ3131" s="69"/>
      <c r="BA3131" s="69"/>
      <c r="BB3131" s="69"/>
      <c r="BC3131" s="69"/>
      <c r="BD3131" s="69"/>
      <c r="BE3131" s="69"/>
      <c r="BF3131" s="69"/>
      <c r="BG3131" s="69"/>
      <c r="BH3131" s="69"/>
      <c r="BI3131" s="69"/>
      <c r="BJ3131" s="69"/>
      <c r="BK3131" s="69"/>
      <c r="BL3131" s="69"/>
      <c r="BM3131" s="69"/>
      <c r="BN3131" s="69"/>
      <c r="BO3131" s="69"/>
      <c r="BP3131" s="69"/>
      <c r="BQ3131" s="69"/>
      <c r="BR3131" s="69"/>
      <c r="BS3131" s="69"/>
      <c r="BT3131" s="69"/>
      <c r="BU3131" s="69"/>
      <c r="BV3131" s="69"/>
      <c r="BW3131" s="69"/>
      <c r="BX3131" s="69"/>
      <c r="BY3131" s="69"/>
      <c r="BZ3131" s="69"/>
      <c r="CA3131" s="69"/>
      <c r="CB3131" s="69"/>
      <c r="CC3131" s="69"/>
      <c r="CD3131" s="69"/>
      <c r="CE3131" s="69"/>
      <c r="CF3131" s="69"/>
      <c r="CG3131" s="69"/>
      <c r="CH3131" s="69"/>
      <c r="CI3131" s="69"/>
      <c r="CJ3131" s="69"/>
      <c r="CK3131" s="69"/>
      <c r="CL3131" s="69"/>
      <c r="CM3131" s="69"/>
      <c r="CN3131" s="69"/>
      <c r="CO3131" s="69"/>
      <c r="CP3131" s="69"/>
      <c r="CQ3131" s="69"/>
      <c r="CR3131" s="69"/>
      <c r="CS3131" s="69"/>
      <c r="CT3131" s="69"/>
      <c r="CU3131" s="69"/>
      <c r="CV3131" s="69"/>
      <c r="CW3131" s="69"/>
      <c r="CX3131" s="69"/>
      <c r="CY3131" s="69"/>
      <c r="CZ3131" s="69"/>
      <c r="DA3131" s="69"/>
      <c r="DB3131" s="69"/>
      <c r="DC3131" s="69"/>
      <c r="DD3131" s="69"/>
      <c r="DE3131" s="69"/>
      <c r="DF3131" s="69"/>
      <c r="DG3131" s="69"/>
      <c r="DH3131" s="69"/>
      <c r="DI3131" s="69"/>
      <c r="DJ3131" s="69"/>
      <c r="DK3131" s="69"/>
      <c r="DL3131" s="69"/>
      <c r="DM3131" s="69"/>
      <c r="DN3131" s="69"/>
      <c r="DO3131" s="69"/>
      <c r="DP3131" s="69"/>
      <c r="DQ3131" s="69"/>
      <c r="DR3131" s="69"/>
      <c r="DS3131" s="69"/>
      <c r="DT3131" s="69"/>
      <c r="DU3131" s="69"/>
      <c r="DV3131" s="69"/>
      <c r="DW3131" s="69"/>
      <c r="DX3131" s="69"/>
      <c r="DY3131" s="69"/>
      <c r="DZ3131" s="69"/>
      <c r="EA3131" s="69"/>
      <c r="EB3131" s="69"/>
      <c r="EC3131" s="69"/>
      <c r="ED3131" s="69"/>
      <c r="EE3131" s="69"/>
      <c r="EF3131" s="69"/>
      <c r="EG3131" s="69"/>
      <c r="EH3131" s="69"/>
      <c r="EI3131" s="69"/>
      <c r="EJ3131" s="69"/>
      <c r="EK3131" s="69"/>
      <c r="EL3131" s="69"/>
      <c r="EM3131" s="69"/>
      <c r="EN3131" s="69"/>
      <c r="EO3131" s="69"/>
      <c r="EP3131" s="69"/>
      <c r="EQ3131" s="69"/>
      <c r="ER3131" s="69"/>
      <c r="ES3131" s="69"/>
      <c r="ET3131" s="69"/>
      <c r="EU3131" s="69"/>
      <c r="EV3131" s="69"/>
      <c r="EW3131" s="69"/>
      <c r="EX3131" s="69"/>
      <c r="EY3131" s="69"/>
      <c r="EZ3131" s="69"/>
      <c r="FA3131" s="69"/>
      <c r="FB3131" s="69"/>
      <c r="FC3131" s="69"/>
      <c r="FD3131" s="69"/>
      <c r="FE3131" s="69"/>
      <c r="FF3131" s="69"/>
      <c r="FG3131" s="69"/>
      <c r="FH3131" s="69"/>
      <c r="FI3131" s="69"/>
      <c r="FJ3131" s="69"/>
      <c r="FK3131" s="69"/>
      <c r="FL3131" s="69"/>
      <c r="FM3131" s="69"/>
      <c r="FN3131" s="69"/>
      <c r="FO3131" s="69"/>
      <c r="FP3131" s="69"/>
      <c r="FQ3131" s="69"/>
      <c r="FR3131" s="69"/>
      <c r="FS3131" s="69"/>
      <c r="FT3131" s="69"/>
      <c r="FU3131" s="69"/>
      <c r="FV3131" s="69"/>
      <c r="FW3131" s="69"/>
      <c r="FX3131" s="69"/>
      <c r="FY3131" s="69"/>
      <c r="FZ3131" s="69"/>
      <c r="GA3131" s="69"/>
      <c r="GB3131" s="69"/>
      <c r="GC3131" s="69"/>
      <c r="GD3131" s="69"/>
      <c r="GE3131" s="69"/>
      <c r="GF3131" s="69"/>
      <c r="GG3131" s="69"/>
      <c r="GH3131" s="69"/>
      <c r="GI3131" s="69"/>
      <c r="GJ3131" s="69"/>
      <c r="GK3131" s="69"/>
      <c r="GL3131" s="69"/>
      <c r="GM3131" s="69"/>
      <c r="GN3131" s="69"/>
      <c r="GO3131" s="69"/>
      <c r="GP3131" s="69"/>
      <c r="GQ3131" s="69"/>
      <c r="GR3131" s="69"/>
      <c r="GS3131" s="69"/>
      <c r="GT3131" s="69"/>
      <c r="GU3131" s="69"/>
      <c r="GV3131" s="69"/>
      <c r="GW3131" s="69"/>
      <c r="GX3131" s="69"/>
      <c r="GY3131" s="69"/>
      <c r="GZ3131" s="69"/>
      <c r="HA3131" s="69"/>
      <c r="HB3131" s="69"/>
      <c r="HC3131" s="69"/>
      <c r="HD3131" s="69"/>
      <c r="HE3131" s="69"/>
      <c r="HF3131" s="69"/>
      <c r="HG3131" s="69"/>
      <c r="HH3131" s="69"/>
      <c r="HI3131" s="69"/>
      <c r="HJ3131" s="69"/>
      <c r="HK3131" s="69"/>
      <c r="HL3131" s="69"/>
      <c r="HM3131" s="69"/>
      <c r="HN3131" s="69"/>
      <c r="HO3131" s="69"/>
      <c r="HP3131" s="69"/>
      <c r="HQ3131" s="69"/>
      <c r="HR3131" s="69"/>
      <c r="HS3131" s="69"/>
      <c r="HT3131" s="69"/>
      <c r="HU3131" s="69"/>
      <c r="HV3131" s="69"/>
      <c r="HW3131" s="69"/>
      <c r="HX3131" s="69"/>
      <c r="HY3131" s="69"/>
      <c r="HZ3131" s="69"/>
      <c r="IA3131" s="69"/>
      <c r="IB3131" s="69"/>
      <c r="IC3131" s="69"/>
      <c r="ID3131" s="69"/>
      <c r="IE3131" s="69"/>
      <c r="IF3131" s="69"/>
      <c r="IG3131" s="69"/>
      <c r="IH3131" s="69"/>
      <c r="II3131" s="69"/>
      <c r="IJ3131" s="69"/>
      <c r="IK3131" s="69"/>
      <c r="IL3131" s="69"/>
      <c r="IM3131" s="69"/>
      <c r="IN3131" s="69"/>
    </row>
    <row r="3132" spans="1:248" s="70" customFormat="1" ht="32.1" customHeight="1" x14ac:dyDescent="0.2">
      <c r="A3132" s="137" t="s">
        <v>2140</v>
      </c>
      <c r="B3132" s="196">
        <v>52808</v>
      </c>
      <c r="C3132" s="96" t="s">
        <v>3943</v>
      </c>
      <c r="D3132" s="318">
        <v>25000</v>
      </c>
      <c r="E3132" s="69"/>
      <c r="F3132" s="69"/>
      <c r="G3132" s="69"/>
      <c r="H3132" s="69"/>
      <c r="I3132" s="69"/>
      <c r="J3132" s="69"/>
      <c r="N3132" s="69"/>
      <c r="O3132" s="69"/>
      <c r="P3132" s="69"/>
      <c r="Q3132" s="69"/>
      <c r="R3132" s="69"/>
      <c r="S3132" s="69"/>
      <c r="T3132" s="69"/>
      <c r="U3132" s="69"/>
      <c r="V3132" s="69"/>
      <c r="W3132" s="69"/>
      <c r="X3132" s="69"/>
      <c r="Y3132" s="69"/>
      <c r="Z3132" s="69"/>
      <c r="AA3132" s="69"/>
      <c r="AB3132" s="69"/>
      <c r="AC3132" s="69"/>
      <c r="AD3132" s="69"/>
      <c r="AE3132" s="69"/>
      <c r="AF3132" s="69"/>
      <c r="AG3132" s="69"/>
      <c r="AH3132" s="69"/>
      <c r="AI3132" s="69"/>
      <c r="AJ3132" s="69"/>
      <c r="AK3132" s="69"/>
      <c r="AL3132" s="69"/>
      <c r="AM3132" s="69"/>
      <c r="AN3132" s="69"/>
      <c r="AO3132" s="69"/>
      <c r="AP3132" s="69"/>
      <c r="AQ3132" s="69"/>
      <c r="AR3132" s="69"/>
      <c r="AS3132" s="69"/>
      <c r="AT3132" s="69"/>
      <c r="AU3132" s="69"/>
      <c r="AV3132" s="69"/>
      <c r="AW3132" s="69"/>
      <c r="AX3132" s="69"/>
      <c r="AY3132" s="69"/>
      <c r="AZ3132" s="69"/>
      <c r="BA3132" s="69"/>
      <c r="BB3132" s="69"/>
      <c r="BC3132" s="69"/>
      <c r="BD3132" s="69"/>
      <c r="BE3132" s="69"/>
      <c r="BF3132" s="69"/>
      <c r="BG3132" s="69"/>
      <c r="BH3132" s="69"/>
      <c r="BI3132" s="69"/>
      <c r="BJ3132" s="69"/>
      <c r="BK3132" s="69"/>
      <c r="BL3132" s="69"/>
      <c r="BM3132" s="69"/>
      <c r="BN3132" s="69"/>
      <c r="BO3132" s="69"/>
      <c r="BP3132" s="69"/>
      <c r="BQ3132" s="69"/>
      <c r="BR3132" s="69"/>
      <c r="BS3132" s="69"/>
      <c r="BT3132" s="69"/>
      <c r="BU3132" s="69"/>
      <c r="BV3132" s="69"/>
      <c r="BW3132" s="69"/>
      <c r="BX3132" s="69"/>
      <c r="BY3132" s="69"/>
      <c r="BZ3132" s="69"/>
      <c r="CA3132" s="69"/>
      <c r="CB3132" s="69"/>
      <c r="CC3132" s="69"/>
      <c r="CD3132" s="69"/>
      <c r="CE3132" s="69"/>
      <c r="CF3132" s="69"/>
      <c r="CG3132" s="69"/>
      <c r="CH3132" s="69"/>
      <c r="CI3132" s="69"/>
      <c r="CJ3132" s="69"/>
      <c r="CK3132" s="69"/>
      <c r="CL3132" s="69"/>
      <c r="CM3132" s="69"/>
      <c r="CN3132" s="69"/>
      <c r="CO3132" s="69"/>
      <c r="CP3132" s="69"/>
      <c r="CQ3132" s="69"/>
      <c r="CR3132" s="69"/>
      <c r="CS3132" s="69"/>
      <c r="CT3132" s="69"/>
      <c r="CU3132" s="69"/>
      <c r="CV3132" s="69"/>
      <c r="CW3132" s="69"/>
      <c r="CX3132" s="69"/>
      <c r="CY3132" s="69"/>
      <c r="CZ3132" s="69"/>
      <c r="DA3132" s="69"/>
      <c r="DB3132" s="69"/>
      <c r="DC3132" s="69"/>
      <c r="DD3132" s="69"/>
      <c r="DE3132" s="69"/>
      <c r="DF3132" s="69"/>
      <c r="DG3132" s="69"/>
      <c r="DH3132" s="69"/>
      <c r="DI3132" s="69"/>
      <c r="DJ3132" s="69"/>
      <c r="DK3132" s="69"/>
      <c r="DL3132" s="69"/>
      <c r="DM3132" s="69"/>
      <c r="DN3132" s="69"/>
      <c r="DO3132" s="69"/>
      <c r="DP3132" s="69"/>
      <c r="DQ3132" s="69"/>
      <c r="DR3132" s="69"/>
      <c r="DS3132" s="69"/>
      <c r="DT3132" s="69"/>
      <c r="DU3132" s="69"/>
      <c r="DV3132" s="69"/>
      <c r="DW3132" s="69"/>
      <c r="DX3132" s="69"/>
      <c r="DY3132" s="69"/>
      <c r="DZ3132" s="69"/>
      <c r="EA3132" s="69"/>
      <c r="EB3132" s="69"/>
      <c r="EC3132" s="69"/>
      <c r="ED3132" s="69"/>
      <c r="EE3132" s="69"/>
      <c r="EF3132" s="69"/>
      <c r="EG3132" s="69"/>
      <c r="EH3132" s="69"/>
      <c r="EI3132" s="69"/>
      <c r="EJ3132" s="69"/>
      <c r="EK3132" s="69"/>
      <c r="EL3132" s="69"/>
      <c r="EM3132" s="69"/>
      <c r="EN3132" s="69"/>
      <c r="EO3132" s="69"/>
      <c r="EP3132" s="69"/>
      <c r="EQ3132" s="69"/>
      <c r="ER3132" s="69"/>
      <c r="ES3132" s="69"/>
      <c r="ET3132" s="69"/>
      <c r="EU3132" s="69"/>
      <c r="EV3132" s="69"/>
      <c r="EW3132" s="69"/>
      <c r="EX3132" s="69"/>
      <c r="EY3132" s="69"/>
      <c r="EZ3132" s="69"/>
      <c r="FA3132" s="69"/>
      <c r="FB3132" s="69"/>
      <c r="FC3132" s="69"/>
      <c r="FD3132" s="69"/>
      <c r="FE3132" s="69"/>
      <c r="FF3132" s="69"/>
      <c r="FG3132" s="69"/>
      <c r="FH3132" s="69"/>
      <c r="FI3132" s="69"/>
      <c r="FJ3132" s="69"/>
      <c r="FK3132" s="69"/>
      <c r="FL3132" s="69"/>
      <c r="FM3132" s="69"/>
      <c r="FN3132" s="69"/>
      <c r="FO3132" s="69"/>
      <c r="FP3132" s="69"/>
      <c r="FQ3132" s="69"/>
      <c r="FR3132" s="69"/>
      <c r="FS3132" s="69"/>
      <c r="FT3132" s="69"/>
      <c r="FU3132" s="69"/>
      <c r="FV3132" s="69"/>
      <c r="FW3132" s="69"/>
      <c r="FX3132" s="69"/>
      <c r="FY3132" s="69"/>
      <c r="FZ3132" s="69"/>
      <c r="GA3132" s="69"/>
      <c r="GB3132" s="69"/>
      <c r="GC3132" s="69"/>
      <c r="GD3132" s="69"/>
      <c r="GE3132" s="69"/>
      <c r="GF3132" s="69"/>
      <c r="GG3132" s="69"/>
      <c r="GH3132" s="69"/>
      <c r="GI3132" s="69"/>
      <c r="GJ3132" s="69"/>
      <c r="GK3132" s="69"/>
      <c r="GL3132" s="69"/>
      <c r="GM3132" s="69"/>
      <c r="GN3132" s="69"/>
      <c r="GO3132" s="69"/>
      <c r="GP3132" s="69"/>
      <c r="GQ3132" s="69"/>
      <c r="GR3132" s="69"/>
      <c r="GS3132" s="69"/>
      <c r="GT3132" s="69"/>
      <c r="GU3132" s="69"/>
      <c r="GV3132" s="69"/>
      <c r="GW3132" s="69"/>
      <c r="GX3132" s="69"/>
      <c r="GY3132" s="69"/>
      <c r="GZ3132" s="69"/>
      <c r="HA3132" s="69"/>
      <c r="HB3132" s="69"/>
      <c r="HC3132" s="69"/>
      <c r="HD3132" s="69"/>
      <c r="HE3132" s="69"/>
      <c r="HF3132" s="69"/>
      <c r="HG3132" s="69"/>
      <c r="HH3132" s="69"/>
      <c r="HI3132" s="69"/>
      <c r="HJ3132" s="69"/>
      <c r="HK3132" s="69"/>
      <c r="HL3132" s="69"/>
      <c r="HM3132" s="69"/>
      <c r="HN3132" s="69"/>
      <c r="HO3132" s="69"/>
      <c r="HP3132" s="69"/>
      <c r="HQ3132" s="69"/>
      <c r="HR3132" s="69"/>
      <c r="HS3132" s="69"/>
      <c r="HT3132" s="69"/>
      <c r="HU3132" s="69"/>
      <c r="HV3132" s="69"/>
      <c r="HW3132" s="69"/>
      <c r="HX3132" s="69"/>
      <c r="HY3132" s="69"/>
      <c r="HZ3132" s="69"/>
      <c r="IA3132" s="69"/>
      <c r="IB3132" s="69"/>
      <c r="IC3132" s="69"/>
      <c r="ID3132" s="69"/>
      <c r="IE3132" s="69"/>
      <c r="IF3132" s="69"/>
      <c r="IG3132" s="69"/>
      <c r="IH3132" s="69"/>
      <c r="II3132" s="69"/>
      <c r="IJ3132" s="69"/>
      <c r="IK3132" s="69"/>
      <c r="IL3132" s="69"/>
      <c r="IM3132" s="69"/>
      <c r="IN3132" s="69"/>
    </row>
    <row r="3133" spans="1:248" s="70" customFormat="1" ht="15" customHeight="1" x14ac:dyDescent="0.2">
      <c r="A3133" s="137" t="s">
        <v>2141</v>
      </c>
      <c r="B3133" s="196">
        <v>52809</v>
      </c>
      <c r="C3133" s="96" t="s">
        <v>2142</v>
      </c>
      <c r="D3133" s="318">
        <v>18000</v>
      </c>
      <c r="E3133" s="69"/>
      <c r="F3133" s="69"/>
      <c r="G3133" s="69"/>
      <c r="H3133" s="69"/>
      <c r="I3133" s="69"/>
      <c r="J3133" s="69"/>
      <c r="N3133" s="69"/>
      <c r="O3133" s="69"/>
      <c r="P3133" s="69"/>
      <c r="Q3133" s="69"/>
      <c r="R3133" s="69"/>
      <c r="S3133" s="69"/>
      <c r="T3133" s="69"/>
      <c r="U3133" s="69"/>
      <c r="V3133" s="69"/>
      <c r="W3133" s="69"/>
      <c r="X3133" s="69"/>
      <c r="Y3133" s="69"/>
      <c r="Z3133" s="69"/>
      <c r="AA3133" s="69"/>
      <c r="AB3133" s="69"/>
      <c r="AC3133" s="69"/>
      <c r="AD3133" s="69"/>
      <c r="AE3133" s="69"/>
      <c r="AF3133" s="69"/>
      <c r="AG3133" s="69"/>
      <c r="AH3133" s="69"/>
      <c r="AI3133" s="69"/>
      <c r="AJ3133" s="69"/>
      <c r="AK3133" s="69"/>
      <c r="AL3133" s="69"/>
      <c r="AM3133" s="69"/>
      <c r="AN3133" s="69"/>
      <c r="AO3133" s="69"/>
      <c r="AP3133" s="69"/>
      <c r="AQ3133" s="69"/>
      <c r="AR3133" s="69"/>
      <c r="AS3133" s="69"/>
      <c r="AT3133" s="69"/>
      <c r="AU3133" s="69"/>
      <c r="AV3133" s="69"/>
      <c r="AW3133" s="69"/>
      <c r="AX3133" s="69"/>
      <c r="AY3133" s="69"/>
      <c r="AZ3133" s="69"/>
      <c r="BA3133" s="69"/>
      <c r="BB3133" s="69"/>
      <c r="BC3133" s="69"/>
      <c r="BD3133" s="69"/>
      <c r="BE3133" s="69"/>
      <c r="BF3133" s="69"/>
      <c r="BG3133" s="69"/>
      <c r="BH3133" s="69"/>
      <c r="BI3133" s="69"/>
      <c r="BJ3133" s="69"/>
      <c r="BK3133" s="69"/>
      <c r="BL3133" s="69"/>
      <c r="BM3133" s="69"/>
      <c r="BN3133" s="69"/>
      <c r="BO3133" s="69"/>
      <c r="BP3133" s="69"/>
      <c r="BQ3133" s="69"/>
      <c r="BR3133" s="69"/>
      <c r="BS3133" s="69"/>
      <c r="BT3133" s="69"/>
      <c r="BU3133" s="69"/>
      <c r="BV3133" s="69"/>
      <c r="BW3133" s="69"/>
      <c r="BX3133" s="69"/>
      <c r="BY3133" s="69"/>
      <c r="BZ3133" s="69"/>
      <c r="CA3133" s="69"/>
      <c r="CB3133" s="69"/>
      <c r="CC3133" s="69"/>
      <c r="CD3133" s="69"/>
      <c r="CE3133" s="69"/>
      <c r="CF3133" s="69"/>
      <c r="CG3133" s="69"/>
      <c r="CH3133" s="69"/>
      <c r="CI3133" s="69"/>
      <c r="CJ3133" s="69"/>
      <c r="CK3133" s="69"/>
      <c r="CL3133" s="69"/>
      <c r="CM3133" s="69"/>
      <c r="CN3133" s="69"/>
      <c r="CO3133" s="69"/>
      <c r="CP3133" s="69"/>
      <c r="CQ3133" s="69"/>
      <c r="CR3133" s="69"/>
      <c r="CS3133" s="69"/>
      <c r="CT3133" s="69"/>
      <c r="CU3133" s="69"/>
      <c r="CV3133" s="69"/>
      <c r="CW3133" s="69"/>
      <c r="CX3133" s="69"/>
      <c r="CY3133" s="69"/>
      <c r="CZ3133" s="69"/>
      <c r="DA3133" s="69"/>
      <c r="DB3133" s="69"/>
      <c r="DC3133" s="69"/>
      <c r="DD3133" s="69"/>
      <c r="DE3133" s="69"/>
      <c r="DF3133" s="69"/>
      <c r="DG3133" s="69"/>
      <c r="DH3133" s="69"/>
      <c r="DI3133" s="69"/>
      <c r="DJ3133" s="69"/>
      <c r="DK3133" s="69"/>
      <c r="DL3133" s="69"/>
      <c r="DM3133" s="69"/>
      <c r="DN3133" s="69"/>
      <c r="DO3133" s="69"/>
      <c r="DP3133" s="69"/>
      <c r="DQ3133" s="69"/>
      <c r="DR3133" s="69"/>
      <c r="DS3133" s="69"/>
      <c r="DT3133" s="69"/>
      <c r="DU3133" s="69"/>
      <c r="DV3133" s="69"/>
      <c r="DW3133" s="69"/>
      <c r="DX3133" s="69"/>
      <c r="DY3133" s="69"/>
      <c r="DZ3133" s="69"/>
      <c r="EA3133" s="69"/>
      <c r="EB3133" s="69"/>
      <c r="EC3133" s="69"/>
      <c r="ED3133" s="69"/>
      <c r="EE3133" s="69"/>
      <c r="EF3133" s="69"/>
      <c r="EG3133" s="69"/>
      <c r="EH3133" s="69"/>
      <c r="EI3133" s="69"/>
      <c r="EJ3133" s="69"/>
      <c r="EK3133" s="69"/>
      <c r="EL3133" s="69"/>
      <c r="EM3133" s="69"/>
      <c r="EN3133" s="69"/>
      <c r="EO3133" s="69"/>
      <c r="EP3133" s="69"/>
      <c r="EQ3133" s="69"/>
      <c r="ER3133" s="69"/>
      <c r="ES3133" s="69"/>
      <c r="ET3133" s="69"/>
      <c r="EU3133" s="69"/>
      <c r="EV3133" s="69"/>
      <c r="EW3133" s="69"/>
      <c r="EX3133" s="69"/>
      <c r="EY3133" s="69"/>
      <c r="EZ3133" s="69"/>
      <c r="FA3133" s="69"/>
      <c r="FB3133" s="69"/>
      <c r="FC3133" s="69"/>
      <c r="FD3133" s="69"/>
      <c r="FE3133" s="69"/>
      <c r="FF3133" s="69"/>
      <c r="FG3133" s="69"/>
      <c r="FH3133" s="69"/>
      <c r="FI3133" s="69"/>
      <c r="FJ3133" s="69"/>
      <c r="FK3133" s="69"/>
      <c r="FL3133" s="69"/>
      <c r="FM3133" s="69"/>
      <c r="FN3133" s="69"/>
      <c r="FO3133" s="69"/>
      <c r="FP3133" s="69"/>
      <c r="FQ3133" s="69"/>
      <c r="FR3133" s="69"/>
      <c r="FS3133" s="69"/>
      <c r="FT3133" s="69"/>
      <c r="FU3133" s="69"/>
      <c r="FV3133" s="69"/>
      <c r="FW3133" s="69"/>
      <c r="FX3133" s="69"/>
      <c r="FY3133" s="69"/>
      <c r="FZ3133" s="69"/>
      <c r="GA3133" s="69"/>
      <c r="GB3133" s="69"/>
      <c r="GC3133" s="69"/>
      <c r="GD3133" s="69"/>
      <c r="GE3133" s="69"/>
      <c r="GF3133" s="69"/>
      <c r="GG3133" s="69"/>
      <c r="GH3133" s="69"/>
      <c r="GI3133" s="69"/>
      <c r="GJ3133" s="69"/>
      <c r="GK3133" s="69"/>
      <c r="GL3133" s="69"/>
      <c r="GM3133" s="69"/>
      <c r="GN3133" s="69"/>
      <c r="GO3133" s="69"/>
      <c r="GP3133" s="69"/>
      <c r="GQ3133" s="69"/>
      <c r="GR3133" s="69"/>
      <c r="GS3133" s="69"/>
      <c r="GT3133" s="69"/>
      <c r="GU3133" s="69"/>
      <c r="GV3133" s="69"/>
      <c r="GW3133" s="69"/>
      <c r="GX3133" s="69"/>
      <c r="GY3133" s="69"/>
      <c r="GZ3133" s="69"/>
      <c r="HA3133" s="69"/>
      <c r="HB3133" s="69"/>
      <c r="HC3133" s="69"/>
      <c r="HD3133" s="69"/>
      <c r="HE3133" s="69"/>
      <c r="HF3133" s="69"/>
      <c r="HG3133" s="69"/>
      <c r="HH3133" s="69"/>
      <c r="HI3133" s="69"/>
      <c r="HJ3133" s="69"/>
      <c r="HK3133" s="69"/>
      <c r="HL3133" s="69"/>
      <c r="HM3133" s="69"/>
      <c r="HN3133" s="69"/>
      <c r="HO3133" s="69"/>
      <c r="HP3133" s="69"/>
      <c r="HQ3133" s="69"/>
      <c r="HR3133" s="69"/>
      <c r="HS3133" s="69"/>
      <c r="HT3133" s="69"/>
      <c r="HU3133" s="69"/>
      <c r="HV3133" s="69"/>
      <c r="HW3133" s="69"/>
      <c r="HX3133" s="69"/>
      <c r="HY3133" s="69"/>
      <c r="HZ3133" s="69"/>
      <c r="IA3133" s="69"/>
      <c r="IB3133" s="69"/>
      <c r="IC3133" s="69"/>
      <c r="ID3133" s="69"/>
      <c r="IE3133" s="69"/>
      <c r="IF3133" s="69"/>
      <c r="IG3133" s="69"/>
      <c r="IH3133" s="69"/>
      <c r="II3133" s="69"/>
      <c r="IJ3133" s="69"/>
      <c r="IK3133" s="69"/>
      <c r="IL3133" s="69"/>
      <c r="IM3133" s="69"/>
      <c r="IN3133" s="69"/>
    </row>
    <row r="3134" spans="1:248" s="70" customFormat="1" ht="32.1" customHeight="1" x14ac:dyDescent="0.2">
      <c r="A3134" s="137" t="s">
        <v>2143</v>
      </c>
      <c r="B3134" s="196">
        <v>52810</v>
      </c>
      <c r="C3134" s="130" t="s">
        <v>3944</v>
      </c>
      <c r="D3134" s="318">
        <v>70000</v>
      </c>
      <c r="E3134" s="69"/>
      <c r="F3134" s="69"/>
      <c r="G3134" s="69"/>
      <c r="H3134" s="69"/>
      <c r="I3134" s="69"/>
      <c r="J3134" s="69"/>
      <c r="N3134" s="69"/>
      <c r="O3134" s="69"/>
      <c r="P3134" s="69"/>
      <c r="Q3134" s="69"/>
      <c r="R3134" s="69"/>
      <c r="S3134" s="69"/>
      <c r="T3134" s="69"/>
      <c r="U3134" s="69"/>
      <c r="V3134" s="69"/>
      <c r="W3134" s="69"/>
      <c r="X3134" s="69"/>
      <c r="Y3134" s="69"/>
      <c r="Z3134" s="69"/>
      <c r="AA3134" s="69"/>
      <c r="AB3134" s="69"/>
      <c r="AC3134" s="69"/>
      <c r="AD3134" s="69"/>
      <c r="AE3134" s="69"/>
      <c r="AF3134" s="69"/>
      <c r="AG3134" s="69"/>
      <c r="AH3134" s="69"/>
      <c r="AI3134" s="69"/>
      <c r="AJ3134" s="69"/>
      <c r="AK3134" s="69"/>
      <c r="AL3134" s="69"/>
      <c r="AM3134" s="69"/>
      <c r="AN3134" s="69"/>
      <c r="AO3134" s="69"/>
      <c r="AP3134" s="69"/>
      <c r="AQ3134" s="69"/>
      <c r="AR3134" s="69"/>
      <c r="AS3134" s="69"/>
      <c r="AT3134" s="69"/>
      <c r="AU3134" s="69"/>
      <c r="AV3134" s="69"/>
      <c r="AW3134" s="69"/>
      <c r="AX3134" s="69"/>
      <c r="AY3134" s="69"/>
      <c r="AZ3134" s="69"/>
      <c r="BA3134" s="69"/>
      <c r="BB3134" s="69"/>
      <c r="BC3134" s="69"/>
      <c r="BD3134" s="69"/>
      <c r="BE3134" s="69"/>
      <c r="BF3134" s="69"/>
      <c r="BG3134" s="69"/>
      <c r="BH3134" s="69"/>
      <c r="BI3134" s="69"/>
      <c r="BJ3134" s="69"/>
      <c r="BK3134" s="69"/>
      <c r="BL3134" s="69"/>
      <c r="BM3134" s="69"/>
      <c r="BN3134" s="69"/>
      <c r="BO3134" s="69"/>
      <c r="BP3134" s="69"/>
      <c r="BQ3134" s="69"/>
      <c r="BR3134" s="69"/>
      <c r="BS3134" s="69"/>
      <c r="BT3134" s="69"/>
      <c r="BU3134" s="69"/>
      <c r="BV3134" s="69"/>
      <c r="BW3134" s="69"/>
      <c r="BX3134" s="69"/>
      <c r="BY3134" s="69"/>
      <c r="BZ3134" s="69"/>
      <c r="CA3134" s="69"/>
      <c r="CB3134" s="69"/>
      <c r="CC3134" s="69"/>
      <c r="CD3134" s="69"/>
      <c r="CE3134" s="69"/>
      <c r="CF3134" s="69"/>
      <c r="CG3134" s="69"/>
      <c r="CH3134" s="69"/>
      <c r="CI3134" s="69"/>
      <c r="CJ3134" s="69"/>
      <c r="CK3134" s="69"/>
      <c r="CL3134" s="69"/>
      <c r="CM3134" s="69"/>
      <c r="CN3134" s="69"/>
      <c r="CO3134" s="69"/>
      <c r="CP3134" s="69"/>
      <c r="CQ3134" s="69"/>
      <c r="CR3134" s="69"/>
      <c r="CS3134" s="69"/>
      <c r="CT3134" s="69"/>
      <c r="CU3134" s="69"/>
      <c r="CV3134" s="69"/>
      <c r="CW3134" s="69"/>
      <c r="CX3134" s="69"/>
      <c r="CY3134" s="69"/>
      <c r="CZ3134" s="69"/>
      <c r="DA3134" s="69"/>
      <c r="DB3134" s="69"/>
      <c r="DC3134" s="69"/>
      <c r="DD3134" s="69"/>
      <c r="DE3134" s="69"/>
      <c r="DF3134" s="69"/>
      <c r="DG3134" s="69"/>
      <c r="DH3134" s="69"/>
      <c r="DI3134" s="69"/>
      <c r="DJ3134" s="69"/>
      <c r="DK3134" s="69"/>
      <c r="DL3134" s="69"/>
      <c r="DM3134" s="69"/>
      <c r="DN3134" s="69"/>
      <c r="DO3134" s="69"/>
      <c r="DP3134" s="69"/>
      <c r="DQ3134" s="69"/>
      <c r="DR3134" s="69"/>
      <c r="DS3134" s="69"/>
      <c r="DT3134" s="69"/>
      <c r="DU3134" s="69"/>
      <c r="DV3134" s="69"/>
      <c r="DW3134" s="69"/>
      <c r="DX3134" s="69"/>
      <c r="DY3134" s="69"/>
      <c r="DZ3134" s="69"/>
      <c r="EA3134" s="69"/>
      <c r="EB3134" s="69"/>
      <c r="EC3134" s="69"/>
      <c r="ED3134" s="69"/>
      <c r="EE3134" s="69"/>
      <c r="EF3134" s="69"/>
      <c r="EG3134" s="69"/>
      <c r="EH3134" s="69"/>
      <c r="EI3134" s="69"/>
      <c r="EJ3134" s="69"/>
      <c r="EK3134" s="69"/>
      <c r="EL3134" s="69"/>
      <c r="EM3134" s="69"/>
      <c r="EN3134" s="69"/>
      <c r="EO3134" s="69"/>
      <c r="EP3134" s="69"/>
      <c r="EQ3134" s="69"/>
      <c r="ER3134" s="69"/>
      <c r="ES3134" s="69"/>
      <c r="ET3134" s="69"/>
      <c r="EU3134" s="69"/>
      <c r="EV3134" s="69"/>
      <c r="EW3134" s="69"/>
      <c r="EX3134" s="69"/>
      <c r="EY3134" s="69"/>
      <c r="EZ3134" s="69"/>
      <c r="FA3134" s="69"/>
      <c r="FB3134" s="69"/>
      <c r="FC3134" s="69"/>
      <c r="FD3134" s="69"/>
      <c r="FE3134" s="69"/>
      <c r="FF3134" s="69"/>
      <c r="FG3134" s="69"/>
      <c r="FH3134" s="69"/>
      <c r="FI3134" s="69"/>
      <c r="FJ3134" s="69"/>
      <c r="FK3134" s="69"/>
      <c r="FL3134" s="69"/>
      <c r="FM3134" s="69"/>
      <c r="FN3134" s="69"/>
      <c r="FO3134" s="69"/>
      <c r="FP3134" s="69"/>
      <c r="FQ3134" s="69"/>
      <c r="FR3134" s="69"/>
      <c r="FS3134" s="69"/>
      <c r="FT3134" s="69"/>
      <c r="FU3134" s="69"/>
      <c r="FV3134" s="69"/>
      <c r="FW3134" s="69"/>
      <c r="FX3134" s="69"/>
      <c r="FY3134" s="69"/>
      <c r="FZ3134" s="69"/>
      <c r="GA3134" s="69"/>
      <c r="GB3134" s="69"/>
      <c r="GC3134" s="69"/>
      <c r="GD3134" s="69"/>
      <c r="GE3134" s="69"/>
      <c r="GF3134" s="69"/>
      <c r="GG3134" s="69"/>
      <c r="GH3134" s="69"/>
      <c r="GI3134" s="69"/>
      <c r="GJ3134" s="69"/>
      <c r="GK3134" s="69"/>
      <c r="GL3134" s="69"/>
      <c r="GM3134" s="69"/>
      <c r="GN3134" s="69"/>
      <c r="GO3134" s="69"/>
      <c r="GP3134" s="69"/>
      <c r="GQ3134" s="69"/>
      <c r="GR3134" s="69"/>
      <c r="GS3134" s="69"/>
      <c r="GT3134" s="69"/>
      <c r="GU3134" s="69"/>
      <c r="GV3134" s="69"/>
      <c r="GW3134" s="69"/>
      <c r="GX3134" s="69"/>
      <c r="GY3134" s="69"/>
      <c r="GZ3134" s="69"/>
      <c r="HA3134" s="69"/>
      <c r="HB3134" s="69"/>
      <c r="HC3134" s="69"/>
      <c r="HD3134" s="69"/>
      <c r="HE3134" s="69"/>
      <c r="HF3134" s="69"/>
      <c r="HG3134" s="69"/>
      <c r="HH3134" s="69"/>
      <c r="HI3134" s="69"/>
      <c r="HJ3134" s="69"/>
      <c r="HK3134" s="69"/>
      <c r="HL3134" s="69"/>
      <c r="HM3134" s="69"/>
      <c r="HN3134" s="69"/>
      <c r="HO3134" s="69"/>
      <c r="HP3134" s="69"/>
      <c r="HQ3134" s="69"/>
      <c r="HR3134" s="69"/>
      <c r="HS3134" s="69"/>
      <c r="HT3134" s="69"/>
      <c r="HU3134" s="69"/>
      <c r="HV3134" s="69"/>
      <c r="HW3134" s="69"/>
      <c r="HX3134" s="69"/>
      <c r="HY3134" s="69"/>
      <c r="HZ3134" s="69"/>
      <c r="IA3134" s="69"/>
      <c r="IB3134" s="69"/>
      <c r="IC3134" s="69"/>
      <c r="ID3134" s="69"/>
      <c r="IE3134" s="69"/>
      <c r="IF3134" s="69"/>
      <c r="IG3134" s="69"/>
      <c r="IH3134" s="69"/>
      <c r="II3134" s="69"/>
      <c r="IJ3134" s="69"/>
      <c r="IK3134" s="69"/>
      <c r="IL3134" s="69"/>
      <c r="IM3134" s="69"/>
      <c r="IN3134" s="69"/>
    </row>
    <row r="3135" spans="1:248" s="70" customFormat="1" ht="32.1" customHeight="1" x14ac:dyDescent="0.2">
      <c r="A3135" s="137" t="s">
        <v>2144</v>
      </c>
      <c r="B3135" s="196">
        <v>52811</v>
      </c>
      <c r="C3135" s="96" t="s">
        <v>3945</v>
      </c>
      <c r="D3135" s="318">
        <v>19000</v>
      </c>
      <c r="E3135" s="69"/>
      <c r="F3135" s="69"/>
      <c r="G3135" s="69"/>
      <c r="H3135" s="69"/>
      <c r="I3135" s="69"/>
      <c r="J3135" s="69"/>
      <c r="N3135" s="69"/>
      <c r="O3135" s="69"/>
      <c r="P3135" s="69"/>
      <c r="Q3135" s="69"/>
      <c r="R3135" s="69"/>
      <c r="S3135" s="69"/>
      <c r="T3135" s="69"/>
      <c r="U3135" s="69"/>
      <c r="V3135" s="69"/>
      <c r="W3135" s="69"/>
      <c r="X3135" s="69"/>
      <c r="Y3135" s="69"/>
      <c r="Z3135" s="69"/>
      <c r="AA3135" s="69"/>
      <c r="AB3135" s="69"/>
      <c r="AC3135" s="69"/>
      <c r="AD3135" s="69"/>
      <c r="AE3135" s="69"/>
      <c r="AF3135" s="69"/>
      <c r="AG3135" s="69"/>
      <c r="AH3135" s="69"/>
      <c r="AI3135" s="69"/>
      <c r="AJ3135" s="69"/>
      <c r="AK3135" s="69"/>
      <c r="AL3135" s="69"/>
      <c r="AM3135" s="69"/>
      <c r="AN3135" s="69"/>
      <c r="AO3135" s="69"/>
      <c r="AP3135" s="69"/>
      <c r="AQ3135" s="69"/>
      <c r="AR3135" s="69"/>
      <c r="AS3135" s="69"/>
      <c r="AT3135" s="69"/>
      <c r="AU3135" s="69"/>
      <c r="AV3135" s="69"/>
      <c r="AW3135" s="69"/>
      <c r="AX3135" s="69"/>
      <c r="AY3135" s="69"/>
      <c r="AZ3135" s="69"/>
      <c r="BA3135" s="69"/>
      <c r="BB3135" s="69"/>
      <c r="BC3135" s="69"/>
      <c r="BD3135" s="69"/>
      <c r="BE3135" s="69"/>
      <c r="BF3135" s="69"/>
      <c r="BG3135" s="69"/>
      <c r="BH3135" s="69"/>
      <c r="BI3135" s="69"/>
      <c r="BJ3135" s="69"/>
      <c r="BK3135" s="69"/>
      <c r="BL3135" s="69"/>
      <c r="BM3135" s="69"/>
      <c r="BN3135" s="69"/>
      <c r="BO3135" s="69"/>
      <c r="BP3135" s="69"/>
      <c r="BQ3135" s="69"/>
      <c r="BR3135" s="69"/>
      <c r="BS3135" s="69"/>
      <c r="BT3135" s="69"/>
      <c r="BU3135" s="69"/>
      <c r="BV3135" s="69"/>
      <c r="BW3135" s="69"/>
      <c r="BX3135" s="69"/>
      <c r="BY3135" s="69"/>
      <c r="BZ3135" s="69"/>
      <c r="CA3135" s="69"/>
      <c r="CB3135" s="69"/>
      <c r="CC3135" s="69"/>
      <c r="CD3135" s="69"/>
      <c r="CE3135" s="69"/>
      <c r="CF3135" s="69"/>
      <c r="CG3135" s="69"/>
      <c r="CH3135" s="69"/>
      <c r="CI3135" s="69"/>
      <c r="CJ3135" s="69"/>
      <c r="CK3135" s="69"/>
      <c r="CL3135" s="69"/>
      <c r="CM3135" s="69"/>
      <c r="CN3135" s="69"/>
      <c r="CO3135" s="69"/>
      <c r="CP3135" s="69"/>
      <c r="CQ3135" s="69"/>
      <c r="CR3135" s="69"/>
      <c r="CS3135" s="69"/>
      <c r="CT3135" s="69"/>
      <c r="CU3135" s="69"/>
      <c r="CV3135" s="69"/>
      <c r="CW3135" s="69"/>
      <c r="CX3135" s="69"/>
      <c r="CY3135" s="69"/>
      <c r="CZ3135" s="69"/>
      <c r="DA3135" s="69"/>
      <c r="DB3135" s="69"/>
      <c r="DC3135" s="69"/>
      <c r="DD3135" s="69"/>
      <c r="DE3135" s="69"/>
      <c r="DF3135" s="69"/>
      <c r="DG3135" s="69"/>
      <c r="DH3135" s="69"/>
      <c r="DI3135" s="69"/>
      <c r="DJ3135" s="69"/>
      <c r="DK3135" s="69"/>
      <c r="DL3135" s="69"/>
      <c r="DM3135" s="69"/>
      <c r="DN3135" s="69"/>
      <c r="DO3135" s="69"/>
      <c r="DP3135" s="69"/>
      <c r="DQ3135" s="69"/>
      <c r="DR3135" s="69"/>
      <c r="DS3135" s="69"/>
      <c r="DT3135" s="69"/>
      <c r="DU3135" s="69"/>
      <c r="DV3135" s="69"/>
      <c r="DW3135" s="69"/>
      <c r="DX3135" s="69"/>
      <c r="DY3135" s="69"/>
      <c r="DZ3135" s="69"/>
      <c r="EA3135" s="69"/>
      <c r="EB3135" s="69"/>
      <c r="EC3135" s="69"/>
      <c r="ED3135" s="69"/>
      <c r="EE3135" s="69"/>
      <c r="EF3135" s="69"/>
      <c r="EG3135" s="69"/>
      <c r="EH3135" s="69"/>
      <c r="EI3135" s="69"/>
      <c r="EJ3135" s="69"/>
      <c r="EK3135" s="69"/>
      <c r="EL3135" s="69"/>
      <c r="EM3135" s="69"/>
      <c r="EN3135" s="69"/>
      <c r="EO3135" s="69"/>
      <c r="EP3135" s="69"/>
      <c r="EQ3135" s="69"/>
      <c r="ER3135" s="69"/>
      <c r="ES3135" s="69"/>
      <c r="ET3135" s="69"/>
      <c r="EU3135" s="69"/>
      <c r="EV3135" s="69"/>
      <c r="EW3135" s="69"/>
      <c r="EX3135" s="69"/>
      <c r="EY3135" s="69"/>
      <c r="EZ3135" s="69"/>
      <c r="FA3135" s="69"/>
      <c r="FB3135" s="69"/>
      <c r="FC3135" s="69"/>
      <c r="FD3135" s="69"/>
      <c r="FE3135" s="69"/>
      <c r="FF3135" s="69"/>
      <c r="FG3135" s="69"/>
      <c r="FH3135" s="69"/>
      <c r="FI3135" s="69"/>
      <c r="FJ3135" s="69"/>
      <c r="FK3135" s="69"/>
      <c r="FL3135" s="69"/>
      <c r="FM3135" s="69"/>
      <c r="FN3135" s="69"/>
      <c r="FO3135" s="69"/>
      <c r="FP3135" s="69"/>
      <c r="FQ3135" s="69"/>
      <c r="FR3135" s="69"/>
      <c r="FS3135" s="69"/>
      <c r="FT3135" s="69"/>
      <c r="FU3135" s="69"/>
      <c r="FV3135" s="69"/>
      <c r="FW3135" s="69"/>
      <c r="FX3135" s="69"/>
      <c r="FY3135" s="69"/>
      <c r="FZ3135" s="69"/>
      <c r="GA3135" s="69"/>
      <c r="GB3135" s="69"/>
      <c r="GC3135" s="69"/>
      <c r="GD3135" s="69"/>
      <c r="GE3135" s="69"/>
      <c r="GF3135" s="69"/>
      <c r="GG3135" s="69"/>
      <c r="GH3135" s="69"/>
      <c r="GI3135" s="69"/>
      <c r="GJ3135" s="69"/>
      <c r="GK3135" s="69"/>
      <c r="GL3135" s="69"/>
      <c r="GM3135" s="69"/>
      <c r="GN3135" s="69"/>
      <c r="GO3135" s="69"/>
      <c r="GP3135" s="69"/>
      <c r="GQ3135" s="69"/>
      <c r="GR3135" s="69"/>
      <c r="GS3135" s="69"/>
      <c r="GT3135" s="69"/>
      <c r="GU3135" s="69"/>
      <c r="GV3135" s="69"/>
      <c r="GW3135" s="69"/>
      <c r="GX3135" s="69"/>
      <c r="GY3135" s="69"/>
      <c r="GZ3135" s="69"/>
      <c r="HA3135" s="69"/>
      <c r="HB3135" s="69"/>
      <c r="HC3135" s="69"/>
      <c r="HD3135" s="69"/>
      <c r="HE3135" s="69"/>
      <c r="HF3135" s="69"/>
      <c r="HG3135" s="69"/>
      <c r="HH3135" s="69"/>
      <c r="HI3135" s="69"/>
      <c r="HJ3135" s="69"/>
      <c r="HK3135" s="69"/>
      <c r="HL3135" s="69"/>
      <c r="HM3135" s="69"/>
      <c r="HN3135" s="69"/>
      <c r="HO3135" s="69"/>
      <c r="HP3135" s="69"/>
      <c r="HQ3135" s="69"/>
      <c r="HR3135" s="69"/>
      <c r="HS3135" s="69"/>
      <c r="HT3135" s="69"/>
      <c r="HU3135" s="69"/>
      <c r="HV3135" s="69"/>
      <c r="HW3135" s="69"/>
      <c r="HX3135" s="69"/>
      <c r="HY3135" s="69"/>
      <c r="HZ3135" s="69"/>
      <c r="IA3135" s="69"/>
      <c r="IB3135" s="69"/>
      <c r="IC3135" s="69"/>
      <c r="ID3135" s="69"/>
      <c r="IE3135" s="69"/>
      <c r="IF3135" s="69"/>
      <c r="IG3135" s="69"/>
      <c r="IH3135" s="69"/>
      <c r="II3135" s="69"/>
      <c r="IJ3135" s="69"/>
      <c r="IK3135" s="69"/>
      <c r="IL3135" s="69"/>
      <c r="IM3135" s="69"/>
      <c r="IN3135" s="69"/>
    </row>
    <row r="3136" spans="1:248" s="70" customFormat="1" ht="32.1" customHeight="1" x14ac:dyDescent="0.2">
      <c r="A3136" s="137" t="s">
        <v>2145</v>
      </c>
      <c r="B3136" s="196">
        <v>52812</v>
      </c>
      <c r="C3136" s="96" t="s">
        <v>2146</v>
      </c>
      <c r="D3136" s="318">
        <v>10000</v>
      </c>
      <c r="E3136" s="69"/>
      <c r="F3136" s="69"/>
      <c r="G3136" s="69"/>
      <c r="H3136" s="69"/>
      <c r="I3136" s="69"/>
      <c r="J3136" s="69"/>
      <c r="N3136" s="69"/>
      <c r="O3136" s="69"/>
      <c r="P3136" s="69"/>
      <c r="Q3136" s="69"/>
      <c r="R3136" s="69"/>
      <c r="S3136" s="69"/>
      <c r="T3136" s="69"/>
      <c r="U3136" s="69"/>
      <c r="V3136" s="69"/>
      <c r="W3136" s="69"/>
      <c r="X3136" s="69"/>
      <c r="Y3136" s="69"/>
      <c r="Z3136" s="69"/>
      <c r="AA3136" s="69"/>
      <c r="AB3136" s="69"/>
      <c r="AC3136" s="69"/>
      <c r="AD3136" s="69"/>
      <c r="AE3136" s="69"/>
      <c r="AF3136" s="69"/>
      <c r="AG3136" s="69"/>
      <c r="AH3136" s="69"/>
      <c r="AI3136" s="69"/>
      <c r="AJ3136" s="69"/>
      <c r="AK3136" s="69"/>
      <c r="AL3136" s="69"/>
      <c r="AM3136" s="69"/>
      <c r="AN3136" s="69"/>
      <c r="AO3136" s="69"/>
      <c r="AP3136" s="69"/>
      <c r="AQ3136" s="69"/>
      <c r="AR3136" s="69"/>
      <c r="AS3136" s="69"/>
      <c r="AT3136" s="69"/>
      <c r="AU3136" s="69"/>
      <c r="AV3136" s="69"/>
      <c r="AW3136" s="69"/>
      <c r="AX3136" s="69"/>
      <c r="AY3136" s="69"/>
      <c r="AZ3136" s="69"/>
      <c r="BA3136" s="69"/>
      <c r="BB3136" s="69"/>
      <c r="BC3136" s="69"/>
      <c r="BD3136" s="69"/>
      <c r="BE3136" s="69"/>
      <c r="BF3136" s="69"/>
      <c r="BG3136" s="69"/>
      <c r="BH3136" s="69"/>
      <c r="BI3136" s="69"/>
      <c r="BJ3136" s="69"/>
      <c r="BK3136" s="69"/>
      <c r="BL3136" s="69"/>
      <c r="BM3136" s="69"/>
      <c r="BN3136" s="69"/>
      <c r="BO3136" s="69"/>
      <c r="BP3136" s="69"/>
      <c r="BQ3136" s="69"/>
      <c r="BR3136" s="69"/>
      <c r="BS3136" s="69"/>
      <c r="BT3136" s="69"/>
      <c r="BU3136" s="69"/>
      <c r="BV3136" s="69"/>
      <c r="BW3136" s="69"/>
      <c r="BX3136" s="69"/>
      <c r="BY3136" s="69"/>
      <c r="BZ3136" s="69"/>
      <c r="CA3136" s="69"/>
      <c r="CB3136" s="69"/>
      <c r="CC3136" s="69"/>
      <c r="CD3136" s="69"/>
      <c r="CE3136" s="69"/>
      <c r="CF3136" s="69"/>
      <c r="CG3136" s="69"/>
      <c r="CH3136" s="69"/>
      <c r="CI3136" s="69"/>
      <c r="CJ3136" s="69"/>
      <c r="CK3136" s="69"/>
      <c r="CL3136" s="69"/>
      <c r="CM3136" s="69"/>
      <c r="CN3136" s="69"/>
      <c r="CO3136" s="69"/>
      <c r="CP3136" s="69"/>
      <c r="CQ3136" s="69"/>
      <c r="CR3136" s="69"/>
      <c r="CS3136" s="69"/>
      <c r="CT3136" s="69"/>
      <c r="CU3136" s="69"/>
      <c r="CV3136" s="69"/>
      <c r="CW3136" s="69"/>
      <c r="CX3136" s="69"/>
      <c r="CY3136" s="69"/>
      <c r="CZ3136" s="69"/>
      <c r="DA3136" s="69"/>
      <c r="DB3136" s="69"/>
      <c r="DC3136" s="69"/>
      <c r="DD3136" s="69"/>
      <c r="DE3136" s="69"/>
      <c r="DF3136" s="69"/>
      <c r="DG3136" s="69"/>
      <c r="DH3136" s="69"/>
      <c r="DI3136" s="69"/>
      <c r="DJ3136" s="69"/>
      <c r="DK3136" s="69"/>
      <c r="DL3136" s="69"/>
      <c r="DM3136" s="69"/>
      <c r="DN3136" s="69"/>
      <c r="DO3136" s="69"/>
      <c r="DP3136" s="69"/>
      <c r="DQ3136" s="69"/>
      <c r="DR3136" s="69"/>
      <c r="DS3136" s="69"/>
      <c r="DT3136" s="69"/>
      <c r="DU3136" s="69"/>
      <c r="DV3136" s="69"/>
      <c r="DW3136" s="69"/>
      <c r="DX3136" s="69"/>
      <c r="DY3136" s="69"/>
      <c r="DZ3136" s="69"/>
      <c r="EA3136" s="69"/>
      <c r="EB3136" s="69"/>
      <c r="EC3136" s="69"/>
      <c r="ED3136" s="69"/>
      <c r="EE3136" s="69"/>
      <c r="EF3136" s="69"/>
      <c r="EG3136" s="69"/>
      <c r="EH3136" s="69"/>
      <c r="EI3136" s="69"/>
      <c r="EJ3136" s="69"/>
      <c r="EK3136" s="69"/>
      <c r="EL3136" s="69"/>
      <c r="EM3136" s="69"/>
      <c r="EN3136" s="69"/>
      <c r="EO3136" s="69"/>
      <c r="EP3136" s="69"/>
      <c r="EQ3136" s="69"/>
      <c r="ER3136" s="69"/>
      <c r="ES3136" s="69"/>
      <c r="ET3136" s="69"/>
      <c r="EU3136" s="69"/>
      <c r="EV3136" s="69"/>
      <c r="EW3136" s="69"/>
      <c r="EX3136" s="69"/>
      <c r="EY3136" s="69"/>
      <c r="EZ3136" s="69"/>
      <c r="FA3136" s="69"/>
      <c r="FB3136" s="69"/>
      <c r="FC3136" s="69"/>
      <c r="FD3136" s="69"/>
      <c r="FE3136" s="69"/>
      <c r="FF3136" s="69"/>
      <c r="FG3136" s="69"/>
      <c r="FH3136" s="69"/>
      <c r="FI3136" s="69"/>
      <c r="FJ3136" s="69"/>
      <c r="FK3136" s="69"/>
      <c r="FL3136" s="69"/>
      <c r="FM3136" s="69"/>
      <c r="FN3136" s="69"/>
      <c r="FO3136" s="69"/>
      <c r="FP3136" s="69"/>
      <c r="FQ3136" s="69"/>
      <c r="FR3136" s="69"/>
      <c r="FS3136" s="69"/>
      <c r="FT3136" s="69"/>
      <c r="FU3136" s="69"/>
      <c r="FV3136" s="69"/>
      <c r="FW3136" s="69"/>
      <c r="FX3136" s="69"/>
      <c r="FY3136" s="69"/>
      <c r="FZ3136" s="69"/>
      <c r="GA3136" s="69"/>
      <c r="GB3136" s="69"/>
      <c r="GC3136" s="69"/>
      <c r="GD3136" s="69"/>
      <c r="GE3136" s="69"/>
      <c r="GF3136" s="69"/>
      <c r="GG3136" s="69"/>
      <c r="GH3136" s="69"/>
      <c r="GI3136" s="69"/>
      <c r="GJ3136" s="69"/>
      <c r="GK3136" s="69"/>
      <c r="GL3136" s="69"/>
      <c r="GM3136" s="69"/>
      <c r="GN3136" s="69"/>
      <c r="GO3136" s="69"/>
      <c r="GP3136" s="69"/>
      <c r="GQ3136" s="69"/>
      <c r="GR3136" s="69"/>
      <c r="GS3136" s="69"/>
      <c r="GT3136" s="69"/>
      <c r="GU3136" s="69"/>
      <c r="GV3136" s="69"/>
      <c r="GW3136" s="69"/>
      <c r="GX3136" s="69"/>
      <c r="GY3136" s="69"/>
      <c r="GZ3136" s="69"/>
      <c r="HA3136" s="69"/>
      <c r="HB3136" s="69"/>
      <c r="HC3136" s="69"/>
      <c r="HD3136" s="69"/>
      <c r="HE3136" s="69"/>
      <c r="HF3136" s="69"/>
      <c r="HG3136" s="69"/>
      <c r="HH3136" s="69"/>
      <c r="HI3136" s="69"/>
      <c r="HJ3136" s="69"/>
      <c r="HK3136" s="69"/>
      <c r="HL3136" s="69"/>
      <c r="HM3136" s="69"/>
      <c r="HN3136" s="69"/>
      <c r="HO3136" s="69"/>
      <c r="HP3136" s="69"/>
      <c r="HQ3136" s="69"/>
      <c r="HR3136" s="69"/>
      <c r="HS3136" s="69"/>
      <c r="HT3136" s="69"/>
      <c r="HU3136" s="69"/>
      <c r="HV3136" s="69"/>
      <c r="HW3136" s="69"/>
      <c r="HX3136" s="69"/>
      <c r="HY3136" s="69"/>
      <c r="HZ3136" s="69"/>
      <c r="IA3136" s="69"/>
      <c r="IB3136" s="69"/>
      <c r="IC3136" s="69"/>
      <c r="ID3136" s="69"/>
      <c r="IE3136" s="69"/>
      <c r="IF3136" s="69"/>
      <c r="IG3136" s="69"/>
      <c r="IH3136" s="69"/>
      <c r="II3136" s="69"/>
      <c r="IJ3136" s="69"/>
      <c r="IK3136" s="69"/>
      <c r="IL3136" s="69"/>
      <c r="IM3136" s="69"/>
      <c r="IN3136" s="69"/>
    </row>
    <row r="3137" spans="1:248" s="70" customFormat="1" ht="15" customHeight="1" x14ac:dyDescent="0.2">
      <c r="A3137" s="137" t="s">
        <v>2147</v>
      </c>
      <c r="B3137" s="196">
        <v>52813</v>
      </c>
      <c r="C3137" s="96" t="s">
        <v>2148</v>
      </c>
      <c r="D3137" s="318">
        <v>10000</v>
      </c>
      <c r="E3137" s="69"/>
      <c r="F3137" s="69"/>
      <c r="G3137" s="69"/>
      <c r="H3137" s="69"/>
      <c r="I3137" s="69"/>
      <c r="J3137" s="69"/>
      <c r="N3137" s="69"/>
      <c r="O3137" s="69"/>
      <c r="P3137" s="69"/>
      <c r="Q3137" s="69"/>
      <c r="R3137" s="69"/>
      <c r="S3137" s="69"/>
      <c r="T3137" s="69"/>
      <c r="U3137" s="69"/>
      <c r="V3137" s="69"/>
      <c r="W3137" s="69"/>
      <c r="X3137" s="69"/>
      <c r="Y3137" s="69"/>
      <c r="Z3137" s="69"/>
      <c r="AA3137" s="69"/>
      <c r="AB3137" s="69"/>
      <c r="AC3137" s="69"/>
      <c r="AD3137" s="69"/>
      <c r="AE3137" s="69"/>
      <c r="AF3137" s="69"/>
      <c r="AG3137" s="69"/>
      <c r="AH3137" s="69"/>
      <c r="AI3137" s="69"/>
      <c r="AJ3137" s="69"/>
      <c r="AK3137" s="69"/>
      <c r="AL3137" s="69"/>
      <c r="AM3137" s="69"/>
      <c r="AN3137" s="69"/>
      <c r="AO3137" s="69"/>
      <c r="AP3137" s="69"/>
      <c r="AQ3137" s="69"/>
      <c r="AR3137" s="69"/>
      <c r="AS3137" s="69"/>
      <c r="AT3137" s="69"/>
      <c r="AU3137" s="69"/>
      <c r="AV3137" s="69"/>
      <c r="AW3137" s="69"/>
      <c r="AX3137" s="69"/>
      <c r="AY3137" s="69"/>
      <c r="AZ3137" s="69"/>
      <c r="BA3137" s="69"/>
      <c r="BB3137" s="69"/>
      <c r="BC3137" s="69"/>
      <c r="BD3137" s="69"/>
      <c r="BE3137" s="69"/>
      <c r="BF3137" s="69"/>
      <c r="BG3137" s="69"/>
      <c r="BH3137" s="69"/>
      <c r="BI3137" s="69"/>
      <c r="BJ3137" s="69"/>
      <c r="BK3137" s="69"/>
      <c r="BL3137" s="69"/>
      <c r="BM3137" s="69"/>
      <c r="BN3137" s="69"/>
      <c r="BO3137" s="69"/>
      <c r="BP3137" s="69"/>
      <c r="BQ3137" s="69"/>
      <c r="BR3137" s="69"/>
      <c r="BS3137" s="69"/>
      <c r="BT3137" s="69"/>
      <c r="BU3137" s="69"/>
      <c r="BV3137" s="69"/>
      <c r="BW3137" s="69"/>
      <c r="BX3137" s="69"/>
      <c r="BY3137" s="69"/>
      <c r="BZ3137" s="69"/>
      <c r="CA3137" s="69"/>
      <c r="CB3137" s="69"/>
      <c r="CC3137" s="69"/>
      <c r="CD3137" s="69"/>
      <c r="CE3137" s="69"/>
      <c r="CF3137" s="69"/>
      <c r="CG3137" s="69"/>
      <c r="CH3137" s="69"/>
      <c r="CI3137" s="69"/>
      <c r="CJ3137" s="69"/>
      <c r="CK3137" s="69"/>
      <c r="CL3137" s="69"/>
      <c r="CM3137" s="69"/>
      <c r="CN3137" s="69"/>
      <c r="CO3137" s="69"/>
      <c r="CP3137" s="69"/>
      <c r="CQ3137" s="69"/>
      <c r="CR3137" s="69"/>
      <c r="CS3137" s="69"/>
      <c r="CT3137" s="69"/>
      <c r="CU3137" s="69"/>
      <c r="CV3137" s="69"/>
      <c r="CW3137" s="69"/>
      <c r="CX3137" s="69"/>
      <c r="CY3137" s="69"/>
      <c r="CZ3137" s="69"/>
      <c r="DA3137" s="69"/>
      <c r="DB3137" s="69"/>
      <c r="DC3137" s="69"/>
      <c r="DD3137" s="69"/>
      <c r="DE3137" s="69"/>
      <c r="DF3137" s="69"/>
      <c r="DG3137" s="69"/>
      <c r="DH3137" s="69"/>
      <c r="DI3137" s="69"/>
      <c r="DJ3137" s="69"/>
      <c r="DK3137" s="69"/>
      <c r="DL3137" s="69"/>
      <c r="DM3137" s="69"/>
      <c r="DN3137" s="69"/>
      <c r="DO3137" s="69"/>
      <c r="DP3137" s="69"/>
      <c r="DQ3137" s="69"/>
      <c r="DR3137" s="69"/>
      <c r="DS3137" s="69"/>
      <c r="DT3137" s="69"/>
      <c r="DU3137" s="69"/>
      <c r="DV3137" s="69"/>
      <c r="DW3137" s="69"/>
      <c r="DX3137" s="69"/>
      <c r="DY3137" s="69"/>
      <c r="DZ3137" s="69"/>
      <c r="EA3137" s="69"/>
      <c r="EB3137" s="69"/>
      <c r="EC3137" s="69"/>
      <c r="ED3137" s="69"/>
      <c r="EE3137" s="69"/>
      <c r="EF3137" s="69"/>
      <c r="EG3137" s="69"/>
      <c r="EH3137" s="69"/>
      <c r="EI3137" s="69"/>
      <c r="EJ3137" s="69"/>
      <c r="EK3137" s="69"/>
      <c r="EL3137" s="69"/>
      <c r="EM3137" s="69"/>
      <c r="EN3137" s="69"/>
      <c r="EO3137" s="69"/>
      <c r="EP3137" s="69"/>
      <c r="EQ3137" s="69"/>
      <c r="ER3137" s="69"/>
      <c r="ES3137" s="69"/>
      <c r="ET3137" s="69"/>
      <c r="EU3137" s="69"/>
      <c r="EV3137" s="69"/>
      <c r="EW3137" s="69"/>
      <c r="EX3137" s="69"/>
      <c r="EY3137" s="69"/>
      <c r="EZ3137" s="69"/>
      <c r="FA3137" s="69"/>
      <c r="FB3137" s="69"/>
      <c r="FC3137" s="69"/>
      <c r="FD3137" s="69"/>
      <c r="FE3137" s="69"/>
      <c r="FF3137" s="69"/>
      <c r="FG3137" s="69"/>
      <c r="FH3137" s="69"/>
      <c r="FI3137" s="69"/>
      <c r="FJ3137" s="69"/>
      <c r="FK3137" s="69"/>
      <c r="FL3137" s="69"/>
      <c r="FM3137" s="69"/>
      <c r="FN3137" s="69"/>
      <c r="FO3137" s="69"/>
      <c r="FP3137" s="69"/>
      <c r="FQ3137" s="69"/>
      <c r="FR3137" s="69"/>
      <c r="FS3137" s="69"/>
      <c r="FT3137" s="69"/>
      <c r="FU3137" s="69"/>
      <c r="FV3137" s="69"/>
      <c r="FW3137" s="69"/>
      <c r="FX3137" s="69"/>
      <c r="FY3137" s="69"/>
      <c r="FZ3137" s="69"/>
      <c r="GA3137" s="69"/>
      <c r="GB3137" s="69"/>
      <c r="GC3137" s="69"/>
      <c r="GD3137" s="69"/>
      <c r="GE3137" s="69"/>
      <c r="GF3137" s="69"/>
      <c r="GG3137" s="69"/>
      <c r="GH3137" s="69"/>
      <c r="GI3137" s="69"/>
      <c r="GJ3137" s="69"/>
      <c r="GK3137" s="69"/>
      <c r="GL3137" s="69"/>
      <c r="GM3137" s="69"/>
      <c r="GN3137" s="69"/>
      <c r="GO3137" s="69"/>
      <c r="GP3137" s="69"/>
      <c r="GQ3137" s="69"/>
      <c r="GR3137" s="69"/>
      <c r="GS3137" s="69"/>
      <c r="GT3137" s="69"/>
      <c r="GU3137" s="69"/>
      <c r="GV3137" s="69"/>
      <c r="GW3137" s="69"/>
      <c r="GX3137" s="69"/>
      <c r="GY3137" s="69"/>
      <c r="GZ3137" s="69"/>
      <c r="HA3137" s="69"/>
      <c r="HB3137" s="69"/>
      <c r="HC3137" s="69"/>
      <c r="HD3137" s="69"/>
      <c r="HE3137" s="69"/>
      <c r="HF3137" s="69"/>
      <c r="HG3137" s="69"/>
      <c r="HH3137" s="69"/>
      <c r="HI3137" s="69"/>
      <c r="HJ3137" s="69"/>
      <c r="HK3137" s="69"/>
      <c r="HL3137" s="69"/>
      <c r="HM3137" s="69"/>
      <c r="HN3137" s="69"/>
      <c r="HO3137" s="69"/>
      <c r="HP3137" s="69"/>
      <c r="HQ3137" s="69"/>
      <c r="HR3137" s="69"/>
      <c r="HS3137" s="69"/>
      <c r="HT3137" s="69"/>
      <c r="HU3137" s="69"/>
      <c r="HV3137" s="69"/>
      <c r="HW3137" s="69"/>
      <c r="HX3137" s="69"/>
      <c r="HY3137" s="69"/>
      <c r="HZ3137" s="69"/>
      <c r="IA3137" s="69"/>
      <c r="IB3137" s="69"/>
      <c r="IC3137" s="69"/>
      <c r="ID3137" s="69"/>
      <c r="IE3137" s="69"/>
      <c r="IF3137" s="69"/>
      <c r="IG3137" s="69"/>
      <c r="IH3137" s="69"/>
      <c r="II3137" s="69"/>
      <c r="IJ3137" s="69"/>
      <c r="IK3137" s="69"/>
      <c r="IL3137" s="69"/>
      <c r="IM3137" s="69"/>
      <c r="IN3137" s="69"/>
    </row>
    <row r="3138" spans="1:248" s="70" customFormat="1" ht="15" customHeight="1" x14ac:dyDescent="0.2">
      <c r="A3138" s="147" t="s">
        <v>2149</v>
      </c>
      <c r="B3138" s="196">
        <v>52814</v>
      </c>
      <c r="C3138" s="148" t="s">
        <v>2150</v>
      </c>
      <c r="D3138" s="318">
        <v>1500</v>
      </c>
      <c r="E3138" s="69"/>
      <c r="F3138" s="69"/>
      <c r="G3138" s="69"/>
      <c r="H3138" s="69"/>
      <c r="I3138" s="69"/>
      <c r="J3138" s="69"/>
      <c r="N3138" s="69"/>
      <c r="O3138" s="69"/>
      <c r="P3138" s="69"/>
      <c r="Q3138" s="69"/>
      <c r="R3138" s="69"/>
      <c r="S3138" s="69"/>
      <c r="T3138" s="69"/>
      <c r="U3138" s="69"/>
      <c r="V3138" s="69"/>
      <c r="W3138" s="69"/>
      <c r="X3138" s="69"/>
      <c r="Y3138" s="69"/>
      <c r="Z3138" s="69"/>
      <c r="AA3138" s="69"/>
      <c r="AB3138" s="69"/>
      <c r="AC3138" s="69"/>
      <c r="AD3138" s="69"/>
      <c r="AE3138" s="69"/>
      <c r="AF3138" s="69"/>
      <c r="AG3138" s="69"/>
      <c r="AH3138" s="69"/>
      <c r="AI3138" s="69"/>
      <c r="AJ3138" s="69"/>
      <c r="AK3138" s="69"/>
      <c r="AL3138" s="69"/>
      <c r="AM3138" s="69"/>
      <c r="AN3138" s="69"/>
      <c r="AO3138" s="69"/>
      <c r="AP3138" s="69"/>
      <c r="AQ3138" s="69"/>
      <c r="AR3138" s="69"/>
      <c r="AS3138" s="69"/>
      <c r="AT3138" s="69"/>
      <c r="AU3138" s="69"/>
      <c r="AV3138" s="69"/>
      <c r="AW3138" s="69"/>
      <c r="AX3138" s="69"/>
      <c r="AY3138" s="69"/>
      <c r="AZ3138" s="69"/>
      <c r="BA3138" s="69"/>
      <c r="BB3138" s="69"/>
      <c r="BC3138" s="69"/>
      <c r="BD3138" s="69"/>
      <c r="BE3138" s="69"/>
      <c r="BF3138" s="69"/>
      <c r="BG3138" s="69"/>
      <c r="BH3138" s="69"/>
      <c r="BI3138" s="69"/>
      <c r="BJ3138" s="69"/>
      <c r="BK3138" s="69"/>
      <c r="BL3138" s="69"/>
      <c r="BM3138" s="69"/>
      <c r="BN3138" s="69"/>
      <c r="BO3138" s="69"/>
      <c r="BP3138" s="69"/>
      <c r="BQ3138" s="69"/>
      <c r="BR3138" s="69"/>
      <c r="BS3138" s="69"/>
      <c r="BT3138" s="69"/>
      <c r="BU3138" s="69"/>
      <c r="BV3138" s="69"/>
      <c r="BW3138" s="69"/>
      <c r="BX3138" s="69"/>
      <c r="BY3138" s="69"/>
      <c r="BZ3138" s="69"/>
      <c r="CA3138" s="69"/>
      <c r="CB3138" s="69"/>
      <c r="CC3138" s="69"/>
      <c r="CD3138" s="69"/>
      <c r="CE3138" s="69"/>
      <c r="CF3138" s="69"/>
      <c r="CG3138" s="69"/>
      <c r="CH3138" s="69"/>
      <c r="CI3138" s="69"/>
      <c r="CJ3138" s="69"/>
      <c r="CK3138" s="69"/>
      <c r="CL3138" s="69"/>
      <c r="CM3138" s="69"/>
      <c r="CN3138" s="69"/>
      <c r="CO3138" s="69"/>
      <c r="CP3138" s="69"/>
      <c r="CQ3138" s="69"/>
      <c r="CR3138" s="69"/>
      <c r="CS3138" s="69"/>
      <c r="CT3138" s="69"/>
      <c r="CU3138" s="69"/>
      <c r="CV3138" s="69"/>
      <c r="CW3138" s="69"/>
      <c r="CX3138" s="69"/>
      <c r="CY3138" s="69"/>
      <c r="CZ3138" s="69"/>
      <c r="DA3138" s="69"/>
      <c r="DB3138" s="69"/>
      <c r="DC3138" s="69"/>
      <c r="DD3138" s="69"/>
      <c r="DE3138" s="69"/>
      <c r="DF3138" s="69"/>
      <c r="DG3138" s="69"/>
      <c r="DH3138" s="69"/>
      <c r="DI3138" s="69"/>
      <c r="DJ3138" s="69"/>
      <c r="DK3138" s="69"/>
      <c r="DL3138" s="69"/>
      <c r="DM3138" s="69"/>
      <c r="DN3138" s="69"/>
      <c r="DO3138" s="69"/>
      <c r="DP3138" s="69"/>
      <c r="DQ3138" s="69"/>
      <c r="DR3138" s="69"/>
      <c r="DS3138" s="69"/>
      <c r="DT3138" s="69"/>
      <c r="DU3138" s="69"/>
      <c r="DV3138" s="69"/>
      <c r="DW3138" s="69"/>
      <c r="DX3138" s="69"/>
      <c r="DY3138" s="69"/>
      <c r="DZ3138" s="69"/>
      <c r="EA3138" s="69"/>
      <c r="EB3138" s="69"/>
      <c r="EC3138" s="69"/>
      <c r="ED3138" s="69"/>
      <c r="EE3138" s="69"/>
      <c r="EF3138" s="69"/>
      <c r="EG3138" s="69"/>
      <c r="EH3138" s="69"/>
      <c r="EI3138" s="69"/>
      <c r="EJ3138" s="69"/>
      <c r="EK3138" s="69"/>
      <c r="EL3138" s="69"/>
      <c r="EM3138" s="69"/>
      <c r="EN3138" s="69"/>
      <c r="EO3138" s="69"/>
      <c r="EP3138" s="69"/>
      <c r="EQ3138" s="69"/>
      <c r="ER3138" s="69"/>
      <c r="ES3138" s="69"/>
      <c r="ET3138" s="69"/>
      <c r="EU3138" s="69"/>
      <c r="EV3138" s="69"/>
      <c r="EW3138" s="69"/>
      <c r="EX3138" s="69"/>
      <c r="EY3138" s="69"/>
      <c r="EZ3138" s="69"/>
      <c r="FA3138" s="69"/>
      <c r="FB3138" s="69"/>
      <c r="FC3138" s="69"/>
      <c r="FD3138" s="69"/>
      <c r="FE3138" s="69"/>
      <c r="FF3138" s="69"/>
      <c r="FG3138" s="69"/>
      <c r="FH3138" s="69"/>
      <c r="FI3138" s="69"/>
      <c r="FJ3138" s="69"/>
      <c r="FK3138" s="69"/>
      <c r="FL3138" s="69"/>
      <c r="FM3138" s="69"/>
      <c r="FN3138" s="69"/>
      <c r="FO3138" s="69"/>
      <c r="FP3138" s="69"/>
      <c r="FQ3138" s="69"/>
      <c r="FR3138" s="69"/>
      <c r="FS3138" s="69"/>
      <c r="FT3138" s="69"/>
      <c r="FU3138" s="69"/>
      <c r="FV3138" s="69"/>
      <c r="FW3138" s="69"/>
      <c r="FX3138" s="69"/>
      <c r="FY3138" s="69"/>
      <c r="FZ3138" s="69"/>
      <c r="GA3138" s="69"/>
      <c r="GB3138" s="69"/>
      <c r="GC3138" s="69"/>
      <c r="GD3138" s="69"/>
      <c r="GE3138" s="69"/>
      <c r="GF3138" s="69"/>
      <c r="GG3138" s="69"/>
      <c r="GH3138" s="69"/>
      <c r="GI3138" s="69"/>
      <c r="GJ3138" s="69"/>
      <c r="GK3138" s="69"/>
      <c r="GL3138" s="69"/>
      <c r="GM3138" s="69"/>
      <c r="GN3138" s="69"/>
      <c r="GO3138" s="69"/>
      <c r="GP3138" s="69"/>
      <c r="GQ3138" s="69"/>
      <c r="GR3138" s="69"/>
      <c r="GS3138" s="69"/>
      <c r="GT3138" s="69"/>
      <c r="GU3138" s="69"/>
      <c r="GV3138" s="69"/>
      <c r="GW3138" s="69"/>
      <c r="GX3138" s="69"/>
      <c r="GY3138" s="69"/>
      <c r="GZ3138" s="69"/>
      <c r="HA3138" s="69"/>
      <c r="HB3138" s="69"/>
      <c r="HC3138" s="69"/>
      <c r="HD3138" s="69"/>
      <c r="HE3138" s="69"/>
      <c r="HF3138" s="69"/>
      <c r="HG3138" s="69"/>
      <c r="HH3138" s="69"/>
      <c r="HI3138" s="69"/>
      <c r="HJ3138" s="69"/>
      <c r="HK3138" s="69"/>
      <c r="HL3138" s="69"/>
      <c r="HM3138" s="69"/>
      <c r="HN3138" s="69"/>
      <c r="HO3138" s="69"/>
      <c r="HP3138" s="69"/>
      <c r="HQ3138" s="69"/>
      <c r="HR3138" s="69"/>
      <c r="HS3138" s="69"/>
      <c r="HT3138" s="69"/>
      <c r="HU3138" s="69"/>
      <c r="HV3138" s="69"/>
      <c r="HW3138" s="69"/>
      <c r="HX3138" s="69"/>
      <c r="HY3138" s="69"/>
      <c r="HZ3138" s="69"/>
      <c r="IA3138" s="69"/>
      <c r="IB3138" s="69"/>
      <c r="IC3138" s="69"/>
      <c r="ID3138" s="69"/>
      <c r="IE3138" s="69"/>
      <c r="IF3138" s="69"/>
      <c r="IG3138" s="69"/>
      <c r="IH3138" s="69"/>
      <c r="II3138" s="69"/>
      <c r="IJ3138" s="69"/>
      <c r="IK3138" s="69"/>
      <c r="IL3138" s="69"/>
      <c r="IM3138" s="69"/>
      <c r="IN3138" s="69"/>
    </row>
    <row r="3139" spans="1:248" s="70" customFormat="1" ht="13.35" customHeight="1" x14ac:dyDescent="0.2">
      <c r="A3139" s="147" t="s">
        <v>2149</v>
      </c>
      <c r="B3139" s="196">
        <v>52815</v>
      </c>
      <c r="C3139" s="148" t="s">
        <v>2151</v>
      </c>
      <c r="D3139" s="318">
        <v>1000</v>
      </c>
      <c r="E3139" s="69"/>
      <c r="F3139" s="69"/>
      <c r="G3139" s="69"/>
      <c r="H3139" s="69"/>
      <c r="I3139" s="69"/>
      <c r="J3139" s="69"/>
      <c r="N3139" s="69"/>
      <c r="O3139" s="69"/>
      <c r="P3139" s="69"/>
      <c r="Q3139" s="69"/>
      <c r="R3139" s="69"/>
      <c r="S3139" s="69"/>
      <c r="T3139" s="69"/>
      <c r="U3139" s="69"/>
      <c r="V3139" s="69"/>
      <c r="W3139" s="69"/>
      <c r="X3139" s="69"/>
      <c r="Y3139" s="69"/>
      <c r="Z3139" s="69"/>
      <c r="AA3139" s="69"/>
      <c r="AB3139" s="69"/>
      <c r="AC3139" s="69"/>
      <c r="AD3139" s="69"/>
      <c r="AE3139" s="69"/>
      <c r="AF3139" s="69"/>
      <c r="AG3139" s="69"/>
      <c r="AH3139" s="69"/>
      <c r="AI3139" s="69"/>
      <c r="AJ3139" s="69"/>
      <c r="AK3139" s="69"/>
      <c r="AL3139" s="69"/>
      <c r="AM3139" s="69"/>
      <c r="AN3139" s="69"/>
      <c r="AO3139" s="69"/>
      <c r="AP3139" s="69"/>
      <c r="AQ3139" s="69"/>
      <c r="AR3139" s="69"/>
      <c r="AS3139" s="69"/>
      <c r="AT3139" s="69"/>
      <c r="AU3139" s="69"/>
      <c r="AV3139" s="69"/>
      <c r="AW3139" s="69"/>
      <c r="AX3139" s="69"/>
      <c r="AY3139" s="69"/>
      <c r="AZ3139" s="69"/>
      <c r="BA3139" s="69"/>
      <c r="BB3139" s="69"/>
      <c r="BC3139" s="69"/>
      <c r="BD3139" s="69"/>
      <c r="BE3139" s="69"/>
      <c r="BF3139" s="69"/>
      <c r="BG3139" s="69"/>
      <c r="BH3139" s="69"/>
      <c r="BI3139" s="69"/>
      <c r="BJ3139" s="69"/>
      <c r="BK3139" s="69"/>
      <c r="BL3139" s="69"/>
      <c r="BM3139" s="69"/>
      <c r="BN3139" s="69"/>
      <c r="BO3139" s="69"/>
      <c r="BP3139" s="69"/>
      <c r="BQ3139" s="69"/>
      <c r="BR3139" s="69"/>
      <c r="BS3139" s="69"/>
      <c r="BT3139" s="69"/>
      <c r="BU3139" s="69"/>
      <c r="BV3139" s="69"/>
      <c r="BW3139" s="69"/>
      <c r="BX3139" s="69"/>
      <c r="BY3139" s="69"/>
      <c r="BZ3139" s="69"/>
      <c r="CA3139" s="69"/>
      <c r="CB3139" s="69"/>
      <c r="CC3139" s="69"/>
      <c r="CD3139" s="69"/>
      <c r="CE3139" s="69"/>
      <c r="CF3139" s="69"/>
      <c r="CG3139" s="69"/>
      <c r="CH3139" s="69"/>
      <c r="CI3139" s="69"/>
      <c r="CJ3139" s="69"/>
      <c r="CK3139" s="69"/>
      <c r="CL3139" s="69"/>
      <c r="CM3139" s="69"/>
      <c r="CN3139" s="69"/>
      <c r="CO3139" s="69"/>
      <c r="CP3139" s="69"/>
      <c r="CQ3139" s="69"/>
      <c r="CR3139" s="69"/>
      <c r="CS3139" s="69"/>
      <c r="CT3139" s="69"/>
      <c r="CU3139" s="69"/>
      <c r="CV3139" s="69"/>
      <c r="CW3139" s="69"/>
      <c r="CX3139" s="69"/>
      <c r="CY3139" s="69"/>
      <c r="CZ3139" s="69"/>
      <c r="DA3139" s="69"/>
      <c r="DB3139" s="69"/>
      <c r="DC3139" s="69"/>
      <c r="DD3139" s="69"/>
      <c r="DE3139" s="69"/>
      <c r="DF3139" s="69"/>
      <c r="DG3139" s="69"/>
      <c r="DH3139" s="69"/>
      <c r="DI3139" s="69"/>
      <c r="DJ3139" s="69"/>
      <c r="DK3139" s="69"/>
      <c r="DL3139" s="69"/>
      <c r="DM3139" s="69"/>
      <c r="DN3139" s="69"/>
      <c r="DO3139" s="69"/>
      <c r="DP3139" s="69"/>
      <c r="DQ3139" s="69"/>
      <c r="DR3139" s="69"/>
      <c r="DS3139" s="69"/>
      <c r="DT3139" s="69"/>
      <c r="DU3139" s="69"/>
      <c r="DV3139" s="69"/>
      <c r="DW3139" s="69"/>
      <c r="DX3139" s="69"/>
      <c r="DY3139" s="69"/>
      <c r="DZ3139" s="69"/>
      <c r="EA3139" s="69"/>
      <c r="EB3139" s="69"/>
      <c r="EC3139" s="69"/>
      <c r="ED3139" s="69"/>
      <c r="EE3139" s="69"/>
      <c r="EF3139" s="69"/>
      <c r="EG3139" s="69"/>
      <c r="EH3139" s="69"/>
      <c r="EI3139" s="69"/>
      <c r="EJ3139" s="69"/>
      <c r="EK3139" s="69"/>
      <c r="EL3139" s="69"/>
      <c r="EM3139" s="69"/>
      <c r="EN3139" s="69"/>
      <c r="EO3139" s="69"/>
      <c r="EP3139" s="69"/>
      <c r="EQ3139" s="69"/>
      <c r="ER3139" s="69"/>
      <c r="ES3139" s="69"/>
      <c r="ET3139" s="69"/>
      <c r="EU3139" s="69"/>
      <c r="EV3139" s="69"/>
      <c r="EW3139" s="69"/>
      <c r="EX3139" s="69"/>
      <c r="EY3139" s="69"/>
      <c r="EZ3139" s="69"/>
      <c r="FA3139" s="69"/>
      <c r="FB3139" s="69"/>
      <c r="FC3139" s="69"/>
      <c r="FD3139" s="69"/>
      <c r="FE3139" s="69"/>
      <c r="FF3139" s="69"/>
      <c r="FG3139" s="69"/>
      <c r="FH3139" s="69"/>
      <c r="FI3139" s="69"/>
      <c r="FJ3139" s="69"/>
      <c r="FK3139" s="69"/>
      <c r="FL3139" s="69"/>
      <c r="FM3139" s="69"/>
      <c r="FN3139" s="69"/>
      <c r="FO3139" s="69"/>
      <c r="FP3139" s="69"/>
      <c r="FQ3139" s="69"/>
      <c r="FR3139" s="69"/>
      <c r="FS3139" s="69"/>
      <c r="FT3139" s="69"/>
      <c r="FU3139" s="69"/>
      <c r="FV3139" s="69"/>
      <c r="FW3139" s="69"/>
      <c r="FX3139" s="69"/>
      <c r="FY3139" s="69"/>
      <c r="FZ3139" s="69"/>
      <c r="GA3139" s="69"/>
      <c r="GB3139" s="69"/>
      <c r="GC3139" s="69"/>
      <c r="GD3139" s="69"/>
      <c r="GE3139" s="69"/>
      <c r="GF3139" s="69"/>
      <c r="GG3139" s="69"/>
      <c r="GH3139" s="69"/>
      <c r="GI3139" s="69"/>
      <c r="GJ3139" s="69"/>
      <c r="GK3139" s="69"/>
      <c r="GL3139" s="69"/>
      <c r="GM3139" s="69"/>
      <c r="GN3139" s="69"/>
      <c r="GO3139" s="69"/>
      <c r="GP3139" s="69"/>
      <c r="GQ3139" s="69"/>
      <c r="GR3139" s="69"/>
      <c r="GS3139" s="69"/>
      <c r="GT3139" s="69"/>
      <c r="GU3139" s="69"/>
      <c r="GV3139" s="69"/>
      <c r="GW3139" s="69"/>
      <c r="GX3139" s="69"/>
      <c r="GY3139" s="69"/>
      <c r="GZ3139" s="69"/>
      <c r="HA3139" s="69"/>
      <c r="HB3139" s="69"/>
      <c r="HC3139" s="69"/>
      <c r="HD3139" s="69"/>
      <c r="HE3139" s="69"/>
      <c r="HF3139" s="69"/>
      <c r="HG3139" s="69"/>
      <c r="HH3139" s="69"/>
      <c r="HI3139" s="69"/>
      <c r="HJ3139" s="69"/>
      <c r="HK3139" s="69"/>
      <c r="HL3139" s="69"/>
      <c r="HM3139" s="69"/>
      <c r="HN3139" s="69"/>
      <c r="HO3139" s="69"/>
      <c r="HP3139" s="69"/>
      <c r="HQ3139" s="69"/>
      <c r="HR3139" s="69"/>
      <c r="HS3139" s="69"/>
      <c r="HT3139" s="69"/>
      <c r="HU3139" s="69"/>
      <c r="HV3139" s="69"/>
      <c r="HW3139" s="69"/>
      <c r="HX3139" s="69"/>
      <c r="HY3139" s="69"/>
      <c r="HZ3139" s="69"/>
      <c r="IA3139" s="69"/>
      <c r="IB3139" s="69"/>
      <c r="IC3139" s="69"/>
      <c r="ID3139" s="69"/>
      <c r="IE3139" s="69"/>
      <c r="IF3139" s="69"/>
      <c r="IG3139" s="69"/>
      <c r="IH3139" s="69"/>
      <c r="II3139" s="69"/>
      <c r="IJ3139" s="69"/>
      <c r="IK3139" s="69"/>
      <c r="IL3139" s="69"/>
      <c r="IM3139" s="69"/>
      <c r="IN3139" s="69"/>
    </row>
    <row r="3140" spans="1:248" s="70" customFormat="1" ht="13.35" customHeight="1" x14ac:dyDescent="0.2">
      <c r="A3140" s="147" t="s">
        <v>2149</v>
      </c>
      <c r="B3140" s="196">
        <v>52816</v>
      </c>
      <c r="C3140" s="148" t="s">
        <v>2152</v>
      </c>
      <c r="D3140" s="318">
        <v>7500</v>
      </c>
      <c r="E3140" s="69"/>
      <c r="F3140" s="69"/>
      <c r="G3140" s="69"/>
      <c r="H3140" s="69"/>
      <c r="I3140" s="69"/>
      <c r="J3140" s="69"/>
      <c r="N3140" s="69"/>
      <c r="O3140" s="69"/>
      <c r="P3140" s="69"/>
      <c r="Q3140" s="69"/>
      <c r="R3140" s="69"/>
      <c r="S3140" s="69"/>
      <c r="T3140" s="69"/>
      <c r="U3140" s="69"/>
      <c r="V3140" s="69"/>
      <c r="W3140" s="69"/>
      <c r="X3140" s="69"/>
      <c r="Y3140" s="69"/>
      <c r="Z3140" s="69"/>
      <c r="AA3140" s="69"/>
      <c r="AB3140" s="69"/>
      <c r="AC3140" s="69"/>
      <c r="AD3140" s="69"/>
      <c r="AE3140" s="69"/>
      <c r="AF3140" s="69"/>
      <c r="AG3140" s="69"/>
      <c r="AH3140" s="69"/>
      <c r="AI3140" s="69"/>
      <c r="AJ3140" s="69"/>
      <c r="AK3140" s="69"/>
      <c r="AL3140" s="69"/>
      <c r="AM3140" s="69"/>
      <c r="AN3140" s="69"/>
      <c r="AO3140" s="69"/>
      <c r="AP3140" s="69"/>
      <c r="AQ3140" s="69"/>
      <c r="AR3140" s="69"/>
      <c r="AS3140" s="69"/>
      <c r="AT3140" s="69"/>
      <c r="AU3140" s="69"/>
      <c r="AV3140" s="69"/>
      <c r="AW3140" s="69"/>
      <c r="AX3140" s="69"/>
      <c r="AY3140" s="69"/>
      <c r="AZ3140" s="69"/>
      <c r="BA3140" s="69"/>
      <c r="BB3140" s="69"/>
      <c r="BC3140" s="69"/>
      <c r="BD3140" s="69"/>
      <c r="BE3140" s="69"/>
      <c r="BF3140" s="69"/>
      <c r="BG3140" s="69"/>
      <c r="BH3140" s="69"/>
      <c r="BI3140" s="69"/>
      <c r="BJ3140" s="69"/>
      <c r="BK3140" s="69"/>
      <c r="BL3140" s="69"/>
      <c r="BM3140" s="69"/>
      <c r="BN3140" s="69"/>
      <c r="BO3140" s="69"/>
      <c r="BP3140" s="69"/>
      <c r="BQ3140" s="69"/>
      <c r="BR3140" s="69"/>
      <c r="BS3140" s="69"/>
      <c r="BT3140" s="69"/>
      <c r="BU3140" s="69"/>
      <c r="BV3140" s="69"/>
      <c r="BW3140" s="69"/>
      <c r="BX3140" s="69"/>
      <c r="BY3140" s="69"/>
      <c r="BZ3140" s="69"/>
      <c r="CA3140" s="69"/>
      <c r="CB3140" s="69"/>
      <c r="CC3140" s="69"/>
      <c r="CD3140" s="69"/>
      <c r="CE3140" s="69"/>
      <c r="CF3140" s="69"/>
      <c r="CG3140" s="69"/>
      <c r="CH3140" s="69"/>
      <c r="CI3140" s="69"/>
      <c r="CJ3140" s="69"/>
      <c r="CK3140" s="69"/>
      <c r="CL3140" s="69"/>
      <c r="CM3140" s="69"/>
      <c r="CN3140" s="69"/>
      <c r="CO3140" s="69"/>
      <c r="CP3140" s="69"/>
      <c r="CQ3140" s="69"/>
      <c r="CR3140" s="69"/>
      <c r="CS3140" s="69"/>
      <c r="CT3140" s="69"/>
      <c r="CU3140" s="69"/>
      <c r="CV3140" s="69"/>
      <c r="CW3140" s="69"/>
      <c r="CX3140" s="69"/>
      <c r="CY3140" s="69"/>
      <c r="CZ3140" s="69"/>
      <c r="DA3140" s="69"/>
      <c r="DB3140" s="69"/>
      <c r="DC3140" s="69"/>
      <c r="DD3140" s="69"/>
      <c r="DE3140" s="69"/>
      <c r="DF3140" s="69"/>
      <c r="DG3140" s="69"/>
      <c r="DH3140" s="69"/>
      <c r="DI3140" s="69"/>
      <c r="DJ3140" s="69"/>
      <c r="DK3140" s="69"/>
      <c r="DL3140" s="69"/>
      <c r="DM3140" s="69"/>
      <c r="DN3140" s="69"/>
      <c r="DO3140" s="69"/>
      <c r="DP3140" s="69"/>
      <c r="DQ3140" s="69"/>
      <c r="DR3140" s="69"/>
      <c r="DS3140" s="69"/>
      <c r="DT3140" s="69"/>
      <c r="DU3140" s="69"/>
      <c r="DV3140" s="69"/>
      <c r="DW3140" s="69"/>
      <c r="DX3140" s="69"/>
      <c r="DY3140" s="69"/>
      <c r="DZ3140" s="69"/>
      <c r="EA3140" s="69"/>
      <c r="EB3140" s="69"/>
      <c r="EC3140" s="69"/>
      <c r="ED3140" s="69"/>
      <c r="EE3140" s="69"/>
      <c r="EF3140" s="69"/>
      <c r="EG3140" s="69"/>
      <c r="EH3140" s="69"/>
      <c r="EI3140" s="69"/>
      <c r="EJ3140" s="69"/>
      <c r="EK3140" s="69"/>
      <c r="EL3140" s="69"/>
      <c r="EM3140" s="69"/>
      <c r="EN3140" s="69"/>
      <c r="EO3140" s="69"/>
      <c r="EP3140" s="69"/>
      <c r="EQ3140" s="69"/>
      <c r="ER3140" s="69"/>
      <c r="ES3140" s="69"/>
      <c r="ET3140" s="69"/>
      <c r="EU3140" s="69"/>
      <c r="EV3140" s="69"/>
      <c r="EW3140" s="69"/>
      <c r="EX3140" s="69"/>
      <c r="EY3140" s="69"/>
      <c r="EZ3140" s="69"/>
      <c r="FA3140" s="69"/>
      <c r="FB3140" s="69"/>
      <c r="FC3140" s="69"/>
      <c r="FD3140" s="69"/>
      <c r="FE3140" s="69"/>
      <c r="FF3140" s="69"/>
      <c r="FG3140" s="69"/>
      <c r="FH3140" s="69"/>
      <c r="FI3140" s="69"/>
      <c r="FJ3140" s="69"/>
      <c r="FK3140" s="69"/>
      <c r="FL3140" s="69"/>
      <c r="FM3140" s="69"/>
      <c r="FN3140" s="69"/>
      <c r="FO3140" s="69"/>
      <c r="FP3140" s="69"/>
      <c r="FQ3140" s="69"/>
      <c r="FR3140" s="69"/>
      <c r="FS3140" s="69"/>
      <c r="FT3140" s="69"/>
      <c r="FU3140" s="69"/>
      <c r="FV3140" s="69"/>
      <c r="FW3140" s="69"/>
      <c r="FX3140" s="69"/>
      <c r="FY3140" s="69"/>
      <c r="FZ3140" s="69"/>
      <c r="GA3140" s="69"/>
      <c r="GB3140" s="69"/>
      <c r="GC3140" s="69"/>
      <c r="GD3140" s="69"/>
      <c r="GE3140" s="69"/>
      <c r="GF3140" s="69"/>
      <c r="GG3140" s="69"/>
      <c r="GH3140" s="69"/>
      <c r="GI3140" s="69"/>
      <c r="GJ3140" s="69"/>
      <c r="GK3140" s="69"/>
      <c r="GL3140" s="69"/>
      <c r="GM3140" s="69"/>
      <c r="GN3140" s="69"/>
      <c r="GO3140" s="69"/>
      <c r="GP3140" s="69"/>
      <c r="GQ3140" s="69"/>
      <c r="GR3140" s="69"/>
      <c r="GS3140" s="69"/>
      <c r="GT3140" s="69"/>
      <c r="GU3140" s="69"/>
      <c r="GV3140" s="69"/>
      <c r="GW3140" s="69"/>
      <c r="GX3140" s="69"/>
      <c r="GY3140" s="69"/>
      <c r="GZ3140" s="69"/>
      <c r="HA3140" s="69"/>
      <c r="HB3140" s="69"/>
      <c r="HC3140" s="69"/>
      <c r="HD3140" s="69"/>
      <c r="HE3140" s="69"/>
      <c r="HF3140" s="69"/>
      <c r="HG3140" s="69"/>
      <c r="HH3140" s="69"/>
      <c r="HI3140" s="69"/>
      <c r="HJ3140" s="69"/>
      <c r="HK3140" s="69"/>
      <c r="HL3140" s="69"/>
      <c r="HM3140" s="69"/>
      <c r="HN3140" s="69"/>
      <c r="HO3140" s="69"/>
      <c r="HP3140" s="69"/>
      <c r="HQ3140" s="69"/>
      <c r="HR3140" s="69"/>
      <c r="HS3140" s="69"/>
      <c r="HT3140" s="69"/>
      <c r="HU3140" s="69"/>
      <c r="HV3140" s="69"/>
      <c r="HW3140" s="69"/>
      <c r="HX3140" s="69"/>
      <c r="HY3140" s="69"/>
      <c r="HZ3140" s="69"/>
      <c r="IA3140" s="69"/>
      <c r="IB3140" s="69"/>
      <c r="IC3140" s="69"/>
      <c r="ID3140" s="69"/>
      <c r="IE3140" s="69"/>
      <c r="IF3140" s="69"/>
      <c r="IG3140" s="69"/>
      <c r="IH3140" s="69"/>
      <c r="II3140" s="69"/>
      <c r="IJ3140" s="69"/>
      <c r="IK3140" s="69"/>
      <c r="IL3140" s="69"/>
      <c r="IM3140" s="69"/>
      <c r="IN3140" s="69"/>
    </row>
    <row r="3141" spans="1:248" s="70" customFormat="1" ht="13.35" customHeight="1" x14ac:dyDescent="0.2">
      <c r="A3141" s="137" t="s">
        <v>2153</v>
      </c>
      <c r="B3141" s="196">
        <v>52817</v>
      </c>
      <c r="C3141" s="96" t="s">
        <v>2154</v>
      </c>
      <c r="D3141" s="318">
        <v>28000</v>
      </c>
      <c r="E3141" s="69"/>
      <c r="F3141" s="69"/>
      <c r="G3141" s="69"/>
      <c r="H3141" s="69"/>
      <c r="I3141" s="69"/>
      <c r="J3141" s="69"/>
      <c r="N3141" s="69"/>
      <c r="O3141" s="69"/>
      <c r="P3141" s="69"/>
      <c r="Q3141" s="69"/>
      <c r="R3141" s="69"/>
      <c r="S3141" s="69"/>
      <c r="T3141" s="69"/>
      <c r="U3141" s="69"/>
      <c r="V3141" s="69"/>
      <c r="W3141" s="69"/>
      <c r="X3141" s="69"/>
      <c r="Y3141" s="69"/>
      <c r="Z3141" s="69"/>
      <c r="AA3141" s="69"/>
      <c r="AB3141" s="69"/>
      <c r="AC3141" s="69"/>
      <c r="AD3141" s="69"/>
      <c r="AE3141" s="69"/>
      <c r="AF3141" s="69"/>
      <c r="AG3141" s="69"/>
      <c r="AH3141" s="69"/>
      <c r="AI3141" s="69"/>
      <c r="AJ3141" s="69"/>
      <c r="AK3141" s="69"/>
      <c r="AL3141" s="69"/>
      <c r="AM3141" s="69"/>
      <c r="AN3141" s="69"/>
      <c r="AO3141" s="69"/>
      <c r="AP3141" s="69"/>
      <c r="AQ3141" s="69"/>
      <c r="AR3141" s="69"/>
      <c r="AS3141" s="69"/>
      <c r="AT3141" s="69"/>
      <c r="AU3141" s="69"/>
      <c r="AV3141" s="69"/>
      <c r="AW3141" s="69"/>
      <c r="AX3141" s="69"/>
      <c r="AY3141" s="69"/>
      <c r="AZ3141" s="69"/>
      <c r="BA3141" s="69"/>
      <c r="BB3141" s="69"/>
      <c r="BC3141" s="69"/>
      <c r="BD3141" s="69"/>
      <c r="BE3141" s="69"/>
      <c r="BF3141" s="69"/>
      <c r="BG3141" s="69"/>
      <c r="BH3141" s="69"/>
      <c r="BI3141" s="69"/>
      <c r="BJ3141" s="69"/>
      <c r="BK3141" s="69"/>
      <c r="BL3141" s="69"/>
      <c r="BM3141" s="69"/>
      <c r="BN3141" s="69"/>
      <c r="BO3141" s="69"/>
      <c r="BP3141" s="69"/>
      <c r="BQ3141" s="69"/>
      <c r="BR3141" s="69"/>
      <c r="BS3141" s="69"/>
      <c r="BT3141" s="69"/>
      <c r="BU3141" s="69"/>
      <c r="BV3141" s="69"/>
      <c r="BW3141" s="69"/>
      <c r="BX3141" s="69"/>
      <c r="BY3141" s="69"/>
      <c r="BZ3141" s="69"/>
      <c r="CA3141" s="69"/>
      <c r="CB3141" s="69"/>
      <c r="CC3141" s="69"/>
      <c r="CD3141" s="69"/>
      <c r="CE3141" s="69"/>
      <c r="CF3141" s="69"/>
      <c r="CG3141" s="69"/>
      <c r="CH3141" s="69"/>
      <c r="CI3141" s="69"/>
      <c r="CJ3141" s="69"/>
      <c r="CK3141" s="69"/>
      <c r="CL3141" s="69"/>
      <c r="CM3141" s="69"/>
      <c r="CN3141" s="69"/>
      <c r="CO3141" s="69"/>
      <c r="CP3141" s="69"/>
      <c r="CQ3141" s="69"/>
      <c r="CR3141" s="69"/>
      <c r="CS3141" s="69"/>
      <c r="CT3141" s="69"/>
      <c r="CU3141" s="69"/>
      <c r="CV3141" s="69"/>
      <c r="CW3141" s="69"/>
      <c r="CX3141" s="69"/>
      <c r="CY3141" s="69"/>
      <c r="CZ3141" s="69"/>
      <c r="DA3141" s="69"/>
      <c r="DB3141" s="69"/>
      <c r="DC3141" s="69"/>
      <c r="DD3141" s="69"/>
      <c r="DE3141" s="69"/>
      <c r="DF3141" s="69"/>
      <c r="DG3141" s="69"/>
      <c r="DH3141" s="69"/>
      <c r="DI3141" s="69"/>
      <c r="DJ3141" s="69"/>
      <c r="DK3141" s="69"/>
      <c r="DL3141" s="69"/>
      <c r="DM3141" s="69"/>
      <c r="DN3141" s="69"/>
      <c r="DO3141" s="69"/>
      <c r="DP3141" s="69"/>
      <c r="DQ3141" s="69"/>
      <c r="DR3141" s="69"/>
      <c r="DS3141" s="69"/>
      <c r="DT3141" s="69"/>
      <c r="DU3141" s="69"/>
      <c r="DV3141" s="69"/>
      <c r="DW3141" s="69"/>
      <c r="DX3141" s="69"/>
      <c r="DY3141" s="69"/>
      <c r="DZ3141" s="69"/>
      <c r="EA3141" s="69"/>
      <c r="EB3141" s="69"/>
      <c r="EC3141" s="69"/>
      <c r="ED3141" s="69"/>
      <c r="EE3141" s="69"/>
      <c r="EF3141" s="69"/>
      <c r="EG3141" s="69"/>
      <c r="EH3141" s="69"/>
      <c r="EI3141" s="69"/>
      <c r="EJ3141" s="69"/>
      <c r="EK3141" s="69"/>
      <c r="EL3141" s="69"/>
      <c r="EM3141" s="69"/>
      <c r="EN3141" s="69"/>
      <c r="EO3141" s="69"/>
      <c r="EP3141" s="69"/>
      <c r="EQ3141" s="69"/>
      <c r="ER3141" s="69"/>
      <c r="ES3141" s="69"/>
      <c r="ET3141" s="69"/>
      <c r="EU3141" s="69"/>
      <c r="EV3141" s="69"/>
      <c r="EW3141" s="69"/>
      <c r="EX3141" s="69"/>
      <c r="EY3141" s="69"/>
      <c r="EZ3141" s="69"/>
      <c r="FA3141" s="69"/>
      <c r="FB3141" s="69"/>
      <c r="FC3141" s="69"/>
      <c r="FD3141" s="69"/>
      <c r="FE3141" s="69"/>
      <c r="FF3141" s="69"/>
      <c r="FG3141" s="69"/>
      <c r="FH3141" s="69"/>
      <c r="FI3141" s="69"/>
      <c r="FJ3141" s="69"/>
      <c r="FK3141" s="69"/>
      <c r="FL3141" s="69"/>
      <c r="FM3141" s="69"/>
      <c r="FN3141" s="69"/>
      <c r="FO3141" s="69"/>
      <c r="FP3141" s="69"/>
      <c r="FQ3141" s="69"/>
      <c r="FR3141" s="69"/>
      <c r="FS3141" s="69"/>
      <c r="FT3141" s="69"/>
      <c r="FU3141" s="69"/>
      <c r="FV3141" s="69"/>
      <c r="FW3141" s="69"/>
      <c r="FX3141" s="69"/>
      <c r="FY3141" s="69"/>
      <c r="FZ3141" s="69"/>
      <c r="GA3141" s="69"/>
      <c r="GB3141" s="69"/>
      <c r="GC3141" s="69"/>
      <c r="GD3141" s="69"/>
      <c r="GE3141" s="69"/>
      <c r="GF3141" s="69"/>
      <c r="GG3141" s="69"/>
      <c r="GH3141" s="69"/>
      <c r="GI3141" s="69"/>
      <c r="GJ3141" s="69"/>
      <c r="GK3141" s="69"/>
      <c r="GL3141" s="69"/>
      <c r="GM3141" s="69"/>
      <c r="GN3141" s="69"/>
      <c r="GO3141" s="69"/>
      <c r="GP3141" s="69"/>
      <c r="GQ3141" s="69"/>
      <c r="GR3141" s="69"/>
      <c r="GS3141" s="69"/>
      <c r="GT3141" s="69"/>
      <c r="GU3141" s="69"/>
      <c r="GV3141" s="69"/>
      <c r="GW3141" s="69"/>
      <c r="GX3141" s="69"/>
      <c r="GY3141" s="69"/>
      <c r="GZ3141" s="69"/>
      <c r="HA3141" s="69"/>
      <c r="HB3141" s="69"/>
      <c r="HC3141" s="69"/>
      <c r="HD3141" s="69"/>
      <c r="HE3141" s="69"/>
      <c r="HF3141" s="69"/>
      <c r="HG3141" s="69"/>
      <c r="HH3141" s="69"/>
      <c r="HI3141" s="69"/>
      <c r="HJ3141" s="69"/>
      <c r="HK3141" s="69"/>
      <c r="HL3141" s="69"/>
      <c r="HM3141" s="69"/>
      <c r="HN3141" s="69"/>
      <c r="HO3141" s="69"/>
      <c r="HP3141" s="69"/>
      <c r="HQ3141" s="69"/>
      <c r="HR3141" s="69"/>
      <c r="HS3141" s="69"/>
      <c r="HT3141" s="69"/>
      <c r="HU3141" s="69"/>
      <c r="HV3141" s="69"/>
      <c r="HW3141" s="69"/>
      <c r="HX3141" s="69"/>
      <c r="HY3141" s="69"/>
      <c r="HZ3141" s="69"/>
      <c r="IA3141" s="69"/>
      <c r="IB3141" s="69"/>
      <c r="IC3141" s="69"/>
      <c r="ID3141" s="69"/>
      <c r="IE3141" s="69"/>
      <c r="IF3141" s="69"/>
      <c r="IG3141" s="69"/>
      <c r="IH3141" s="69"/>
      <c r="II3141" s="69"/>
      <c r="IJ3141" s="69"/>
      <c r="IK3141" s="69"/>
      <c r="IL3141" s="69"/>
      <c r="IM3141" s="69"/>
      <c r="IN3141" s="69"/>
    </row>
    <row r="3142" spans="1:248" s="73" customFormat="1" ht="32.1" customHeight="1" x14ac:dyDescent="0.2">
      <c r="A3142" s="115"/>
      <c r="B3142" s="198"/>
      <c r="C3142" s="103" t="s">
        <v>3946</v>
      </c>
      <c r="D3142" s="362"/>
      <c r="E3142" s="72"/>
      <c r="F3142" s="72"/>
      <c r="G3142" s="72"/>
      <c r="H3142" s="72"/>
      <c r="I3142" s="72"/>
      <c r="J3142" s="72"/>
      <c r="N3142" s="72"/>
      <c r="O3142" s="72"/>
      <c r="P3142" s="72"/>
      <c r="Q3142" s="72"/>
      <c r="R3142" s="72"/>
      <c r="S3142" s="72"/>
      <c r="T3142" s="72"/>
      <c r="U3142" s="72"/>
      <c r="V3142" s="72"/>
      <c r="W3142" s="72"/>
      <c r="X3142" s="72"/>
      <c r="Y3142" s="72"/>
      <c r="Z3142" s="72"/>
      <c r="AA3142" s="72"/>
      <c r="AB3142" s="72"/>
      <c r="AC3142" s="72"/>
      <c r="AD3142" s="72"/>
      <c r="AE3142" s="72"/>
      <c r="AF3142" s="72"/>
      <c r="AG3142" s="72"/>
      <c r="AH3142" s="72"/>
      <c r="AI3142" s="72"/>
      <c r="AJ3142" s="72"/>
      <c r="AK3142" s="72"/>
      <c r="AL3142" s="72"/>
      <c r="AM3142" s="72"/>
      <c r="AN3142" s="72"/>
      <c r="AO3142" s="72"/>
      <c r="AP3142" s="72"/>
      <c r="AQ3142" s="72"/>
      <c r="AR3142" s="72"/>
      <c r="AS3142" s="72"/>
      <c r="AT3142" s="72"/>
      <c r="AU3142" s="72"/>
      <c r="AV3142" s="72"/>
      <c r="AW3142" s="72"/>
      <c r="AX3142" s="72"/>
      <c r="AY3142" s="72"/>
      <c r="AZ3142" s="72"/>
      <c r="BA3142" s="72"/>
      <c r="BB3142" s="72"/>
      <c r="BC3142" s="72"/>
      <c r="BD3142" s="72"/>
      <c r="BE3142" s="72"/>
      <c r="BF3142" s="72"/>
      <c r="BG3142" s="72"/>
      <c r="BH3142" s="72"/>
      <c r="BI3142" s="72"/>
      <c r="BJ3142" s="72"/>
      <c r="BK3142" s="72"/>
      <c r="BL3142" s="72"/>
      <c r="BM3142" s="72"/>
      <c r="BN3142" s="72"/>
      <c r="BO3142" s="72"/>
      <c r="BP3142" s="72"/>
      <c r="BQ3142" s="72"/>
      <c r="BR3142" s="72"/>
      <c r="BS3142" s="72"/>
      <c r="BT3142" s="72"/>
      <c r="BU3142" s="72"/>
      <c r="BV3142" s="72"/>
      <c r="BW3142" s="72"/>
      <c r="BX3142" s="72"/>
      <c r="BY3142" s="72"/>
      <c r="BZ3142" s="72"/>
      <c r="CA3142" s="72"/>
      <c r="CB3142" s="72"/>
      <c r="CC3142" s="72"/>
      <c r="CD3142" s="72"/>
      <c r="CE3142" s="72"/>
      <c r="CF3142" s="72"/>
      <c r="CG3142" s="72"/>
      <c r="CH3142" s="72"/>
      <c r="CI3142" s="72"/>
      <c r="CJ3142" s="72"/>
      <c r="CK3142" s="72"/>
      <c r="CL3142" s="72"/>
      <c r="CM3142" s="72"/>
      <c r="CN3142" s="72"/>
      <c r="CO3142" s="72"/>
      <c r="CP3142" s="72"/>
      <c r="CQ3142" s="72"/>
      <c r="CR3142" s="72"/>
      <c r="CS3142" s="72"/>
      <c r="CT3142" s="72"/>
      <c r="CU3142" s="72"/>
      <c r="CV3142" s="72"/>
      <c r="CW3142" s="72"/>
      <c r="CX3142" s="72"/>
      <c r="CY3142" s="72"/>
      <c r="CZ3142" s="72"/>
      <c r="DA3142" s="72"/>
      <c r="DB3142" s="72"/>
      <c r="DC3142" s="72"/>
      <c r="DD3142" s="72"/>
      <c r="DE3142" s="72"/>
      <c r="DF3142" s="72"/>
      <c r="DG3142" s="72"/>
      <c r="DH3142" s="72"/>
      <c r="DI3142" s="72"/>
      <c r="DJ3142" s="72"/>
      <c r="DK3142" s="72"/>
      <c r="DL3142" s="72"/>
      <c r="DM3142" s="72"/>
      <c r="DN3142" s="72"/>
      <c r="DO3142" s="72"/>
      <c r="DP3142" s="72"/>
      <c r="DQ3142" s="72"/>
      <c r="DR3142" s="72"/>
      <c r="DS3142" s="72"/>
      <c r="DT3142" s="72"/>
      <c r="DU3142" s="72"/>
      <c r="DV3142" s="72"/>
      <c r="DW3142" s="72"/>
      <c r="DX3142" s="72"/>
      <c r="DY3142" s="72"/>
      <c r="DZ3142" s="72"/>
      <c r="EA3142" s="72"/>
      <c r="EB3142" s="72"/>
      <c r="EC3142" s="72"/>
      <c r="ED3142" s="72"/>
      <c r="EE3142" s="72"/>
      <c r="EF3142" s="72"/>
      <c r="EG3142" s="72"/>
      <c r="EH3142" s="72"/>
      <c r="EI3142" s="72"/>
      <c r="EJ3142" s="72"/>
      <c r="EK3142" s="72"/>
      <c r="EL3142" s="72"/>
      <c r="EM3142" s="72"/>
      <c r="EN3142" s="72"/>
      <c r="EO3142" s="72"/>
      <c r="EP3142" s="72"/>
      <c r="EQ3142" s="72"/>
      <c r="ER3142" s="72"/>
      <c r="ES3142" s="72"/>
      <c r="ET3142" s="72"/>
      <c r="EU3142" s="72"/>
      <c r="EV3142" s="72"/>
      <c r="EW3142" s="72"/>
      <c r="EX3142" s="72"/>
      <c r="EY3142" s="72"/>
      <c r="EZ3142" s="72"/>
      <c r="FA3142" s="72"/>
      <c r="FB3142" s="72"/>
      <c r="FC3142" s="72"/>
      <c r="FD3142" s="72"/>
      <c r="FE3142" s="72"/>
      <c r="FF3142" s="72"/>
      <c r="FG3142" s="72"/>
      <c r="FH3142" s="72"/>
      <c r="FI3142" s="72"/>
      <c r="FJ3142" s="72"/>
      <c r="FK3142" s="72"/>
      <c r="FL3142" s="72"/>
      <c r="FM3142" s="72"/>
      <c r="FN3142" s="72"/>
      <c r="FO3142" s="72"/>
      <c r="FP3142" s="72"/>
      <c r="FQ3142" s="72"/>
      <c r="FR3142" s="72"/>
      <c r="FS3142" s="72"/>
      <c r="FT3142" s="72"/>
      <c r="FU3142" s="72"/>
      <c r="FV3142" s="72"/>
      <c r="FW3142" s="72"/>
      <c r="FX3142" s="72"/>
      <c r="FY3142" s="72"/>
      <c r="FZ3142" s="72"/>
      <c r="GA3142" s="72"/>
      <c r="GB3142" s="72"/>
      <c r="GC3142" s="72"/>
      <c r="GD3142" s="72"/>
      <c r="GE3142" s="72"/>
      <c r="GF3142" s="72"/>
      <c r="GG3142" s="72"/>
      <c r="GH3142" s="72"/>
      <c r="GI3142" s="72"/>
      <c r="GJ3142" s="72"/>
      <c r="GK3142" s="72"/>
      <c r="GL3142" s="72"/>
      <c r="GM3142" s="72"/>
      <c r="GN3142" s="72"/>
      <c r="GO3142" s="72"/>
      <c r="GP3142" s="72"/>
      <c r="GQ3142" s="72"/>
      <c r="GR3142" s="72"/>
      <c r="GS3142" s="72"/>
      <c r="GT3142" s="72"/>
      <c r="GU3142" s="72"/>
      <c r="GV3142" s="72"/>
      <c r="GW3142" s="72"/>
      <c r="GX3142" s="72"/>
      <c r="GY3142" s="72"/>
      <c r="GZ3142" s="72"/>
      <c r="HA3142" s="72"/>
      <c r="HB3142" s="72"/>
      <c r="HC3142" s="72"/>
      <c r="HD3142" s="72"/>
      <c r="HE3142" s="72"/>
      <c r="HF3142" s="72"/>
      <c r="HG3142" s="72"/>
      <c r="HH3142" s="72"/>
      <c r="HI3142" s="72"/>
      <c r="HJ3142" s="72"/>
      <c r="HK3142" s="72"/>
      <c r="HL3142" s="72"/>
      <c r="HM3142" s="72"/>
      <c r="HN3142" s="72"/>
      <c r="HO3142" s="72"/>
      <c r="HP3142" s="72"/>
      <c r="HQ3142" s="72"/>
      <c r="HR3142" s="72"/>
      <c r="HS3142" s="72"/>
      <c r="HT3142" s="72"/>
      <c r="HU3142" s="72"/>
      <c r="HV3142" s="72"/>
      <c r="HW3142" s="72"/>
      <c r="HX3142" s="72"/>
      <c r="HY3142" s="72"/>
      <c r="HZ3142" s="72"/>
      <c r="IA3142" s="72"/>
      <c r="IB3142" s="72"/>
      <c r="IC3142" s="72"/>
      <c r="ID3142" s="72"/>
      <c r="IE3142" s="72"/>
      <c r="IF3142" s="72"/>
      <c r="IG3142" s="72"/>
      <c r="IH3142" s="72"/>
      <c r="II3142" s="72"/>
      <c r="IJ3142" s="72"/>
      <c r="IK3142" s="72"/>
      <c r="IL3142" s="72"/>
      <c r="IM3142" s="72"/>
      <c r="IN3142" s="72"/>
    </row>
    <row r="3143" spans="1:248" s="73" customFormat="1" ht="32.1" customHeight="1" x14ac:dyDescent="0.2">
      <c r="A3143" s="137" t="s">
        <v>2105</v>
      </c>
      <c r="B3143" s="196">
        <v>52820</v>
      </c>
      <c r="C3143" s="96" t="s">
        <v>2155</v>
      </c>
      <c r="D3143" s="318">
        <f>8000*1.5</f>
        <v>12000</v>
      </c>
      <c r="E3143" s="72"/>
      <c r="F3143" s="72"/>
      <c r="G3143" s="72"/>
      <c r="H3143" s="72"/>
      <c r="I3143" s="72"/>
      <c r="J3143" s="72"/>
      <c r="N3143" s="72"/>
      <c r="O3143" s="72"/>
      <c r="P3143" s="72"/>
      <c r="Q3143" s="72"/>
      <c r="R3143" s="72"/>
      <c r="S3143" s="72"/>
      <c r="T3143" s="72"/>
      <c r="U3143" s="72"/>
      <c r="V3143" s="72"/>
      <c r="W3143" s="72"/>
      <c r="X3143" s="72"/>
      <c r="Y3143" s="72"/>
      <c r="Z3143" s="72"/>
      <c r="AA3143" s="72"/>
      <c r="AB3143" s="72"/>
      <c r="AC3143" s="72"/>
      <c r="AD3143" s="72"/>
      <c r="AE3143" s="72"/>
      <c r="AF3143" s="72"/>
      <c r="AG3143" s="72"/>
      <c r="AH3143" s="72"/>
      <c r="AI3143" s="72"/>
      <c r="AJ3143" s="72"/>
      <c r="AK3143" s="72"/>
      <c r="AL3143" s="72"/>
      <c r="AM3143" s="72"/>
      <c r="AN3143" s="72"/>
      <c r="AO3143" s="72"/>
      <c r="AP3143" s="72"/>
      <c r="AQ3143" s="72"/>
      <c r="AR3143" s="72"/>
      <c r="AS3143" s="72"/>
      <c r="AT3143" s="72"/>
      <c r="AU3143" s="72"/>
      <c r="AV3143" s="72"/>
      <c r="AW3143" s="72"/>
      <c r="AX3143" s="72"/>
      <c r="AY3143" s="72"/>
      <c r="AZ3143" s="72"/>
      <c r="BA3143" s="72"/>
      <c r="BB3143" s="72"/>
      <c r="BC3143" s="72"/>
      <c r="BD3143" s="72"/>
      <c r="BE3143" s="72"/>
      <c r="BF3143" s="72"/>
      <c r="BG3143" s="72"/>
      <c r="BH3143" s="72"/>
      <c r="BI3143" s="72"/>
      <c r="BJ3143" s="72"/>
      <c r="BK3143" s="72"/>
      <c r="BL3143" s="72"/>
      <c r="BM3143" s="72"/>
      <c r="BN3143" s="72"/>
      <c r="BO3143" s="72"/>
      <c r="BP3143" s="72"/>
      <c r="BQ3143" s="72"/>
      <c r="BR3143" s="72"/>
      <c r="BS3143" s="72"/>
      <c r="BT3143" s="72"/>
      <c r="BU3143" s="72"/>
      <c r="BV3143" s="72"/>
      <c r="BW3143" s="72"/>
      <c r="BX3143" s="72"/>
      <c r="BY3143" s="72"/>
      <c r="BZ3143" s="72"/>
      <c r="CA3143" s="72"/>
      <c r="CB3143" s="72"/>
      <c r="CC3143" s="72"/>
      <c r="CD3143" s="72"/>
      <c r="CE3143" s="72"/>
      <c r="CF3143" s="72"/>
      <c r="CG3143" s="72"/>
      <c r="CH3143" s="72"/>
      <c r="CI3143" s="72"/>
      <c r="CJ3143" s="72"/>
      <c r="CK3143" s="72"/>
      <c r="CL3143" s="72"/>
      <c r="CM3143" s="72"/>
      <c r="CN3143" s="72"/>
      <c r="CO3143" s="72"/>
      <c r="CP3143" s="72"/>
      <c r="CQ3143" s="72"/>
      <c r="CR3143" s="72"/>
      <c r="CS3143" s="72"/>
      <c r="CT3143" s="72"/>
      <c r="CU3143" s="72"/>
      <c r="CV3143" s="72"/>
      <c r="CW3143" s="72"/>
      <c r="CX3143" s="72"/>
      <c r="CY3143" s="72"/>
      <c r="CZ3143" s="72"/>
      <c r="DA3143" s="72"/>
      <c r="DB3143" s="72"/>
      <c r="DC3143" s="72"/>
      <c r="DD3143" s="72"/>
      <c r="DE3143" s="72"/>
      <c r="DF3143" s="72"/>
      <c r="DG3143" s="72"/>
      <c r="DH3143" s="72"/>
      <c r="DI3143" s="72"/>
      <c r="DJ3143" s="72"/>
      <c r="DK3143" s="72"/>
      <c r="DL3143" s="72"/>
      <c r="DM3143" s="72"/>
      <c r="DN3143" s="72"/>
      <c r="DO3143" s="72"/>
      <c r="DP3143" s="72"/>
      <c r="DQ3143" s="72"/>
      <c r="DR3143" s="72"/>
      <c r="DS3143" s="72"/>
      <c r="DT3143" s="72"/>
      <c r="DU3143" s="72"/>
      <c r="DV3143" s="72"/>
      <c r="DW3143" s="72"/>
      <c r="DX3143" s="72"/>
      <c r="DY3143" s="72"/>
      <c r="DZ3143" s="72"/>
      <c r="EA3143" s="72"/>
      <c r="EB3143" s="72"/>
      <c r="EC3143" s="72"/>
      <c r="ED3143" s="72"/>
      <c r="EE3143" s="72"/>
      <c r="EF3143" s="72"/>
      <c r="EG3143" s="72"/>
      <c r="EH3143" s="72"/>
      <c r="EI3143" s="72"/>
      <c r="EJ3143" s="72"/>
      <c r="EK3143" s="72"/>
      <c r="EL3143" s="72"/>
      <c r="EM3143" s="72"/>
      <c r="EN3143" s="72"/>
      <c r="EO3143" s="72"/>
      <c r="EP3143" s="72"/>
      <c r="EQ3143" s="72"/>
      <c r="ER3143" s="72"/>
      <c r="ES3143" s="72"/>
      <c r="ET3143" s="72"/>
      <c r="EU3143" s="72"/>
      <c r="EV3143" s="72"/>
      <c r="EW3143" s="72"/>
      <c r="EX3143" s="72"/>
      <c r="EY3143" s="72"/>
      <c r="EZ3143" s="72"/>
      <c r="FA3143" s="72"/>
      <c r="FB3143" s="72"/>
      <c r="FC3143" s="72"/>
      <c r="FD3143" s="72"/>
      <c r="FE3143" s="72"/>
      <c r="FF3143" s="72"/>
      <c r="FG3143" s="72"/>
      <c r="FH3143" s="72"/>
      <c r="FI3143" s="72"/>
      <c r="FJ3143" s="72"/>
      <c r="FK3143" s="72"/>
      <c r="FL3143" s="72"/>
      <c r="FM3143" s="72"/>
      <c r="FN3143" s="72"/>
      <c r="FO3143" s="72"/>
      <c r="FP3143" s="72"/>
      <c r="FQ3143" s="72"/>
      <c r="FR3143" s="72"/>
      <c r="FS3143" s="72"/>
      <c r="FT3143" s="72"/>
      <c r="FU3143" s="72"/>
      <c r="FV3143" s="72"/>
      <c r="FW3143" s="72"/>
      <c r="FX3143" s="72"/>
      <c r="FY3143" s="72"/>
      <c r="FZ3143" s="72"/>
      <c r="GA3143" s="72"/>
      <c r="GB3143" s="72"/>
      <c r="GC3143" s="72"/>
      <c r="GD3143" s="72"/>
      <c r="GE3143" s="72"/>
      <c r="GF3143" s="72"/>
      <c r="GG3143" s="72"/>
      <c r="GH3143" s="72"/>
      <c r="GI3143" s="72"/>
      <c r="GJ3143" s="72"/>
      <c r="GK3143" s="72"/>
      <c r="GL3143" s="72"/>
      <c r="GM3143" s="72"/>
      <c r="GN3143" s="72"/>
      <c r="GO3143" s="72"/>
      <c r="GP3143" s="72"/>
      <c r="GQ3143" s="72"/>
      <c r="GR3143" s="72"/>
      <c r="GS3143" s="72"/>
      <c r="GT3143" s="72"/>
      <c r="GU3143" s="72"/>
      <c r="GV3143" s="72"/>
      <c r="GW3143" s="72"/>
      <c r="GX3143" s="72"/>
      <c r="GY3143" s="72"/>
      <c r="GZ3143" s="72"/>
      <c r="HA3143" s="72"/>
      <c r="HB3143" s="72"/>
      <c r="HC3143" s="72"/>
      <c r="HD3143" s="72"/>
      <c r="HE3143" s="72"/>
      <c r="HF3143" s="72"/>
      <c r="HG3143" s="72"/>
      <c r="HH3143" s="72"/>
      <c r="HI3143" s="72"/>
      <c r="HJ3143" s="72"/>
      <c r="HK3143" s="72"/>
      <c r="HL3143" s="72"/>
      <c r="HM3143" s="72"/>
      <c r="HN3143" s="72"/>
      <c r="HO3143" s="72"/>
      <c r="HP3143" s="72"/>
      <c r="HQ3143" s="72"/>
      <c r="HR3143" s="72"/>
      <c r="HS3143" s="72"/>
      <c r="HT3143" s="72"/>
      <c r="HU3143" s="72"/>
      <c r="HV3143" s="72"/>
      <c r="HW3143" s="72"/>
      <c r="HX3143" s="72"/>
      <c r="HY3143" s="72"/>
      <c r="HZ3143" s="72"/>
      <c r="IA3143" s="72"/>
      <c r="IB3143" s="72"/>
      <c r="IC3143" s="72"/>
      <c r="ID3143" s="72"/>
      <c r="IE3143" s="72"/>
      <c r="IF3143" s="72"/>
      <c r="IG3143" s="72"/>
      <c r="IH3143" s="72"/>
      <c r="II3143" s="72"/>
      <c r="IJ3143" s="72"/>
      <c r="IK3143" s="72"/>
      <c r="IL3143" s="72"/>
      <c r="IM3143" s="72"/>
      <c r="IN3143" s="72"/>
    </row>
    <row r="3144" spans="1:248" s="70" customFormat="1" ht="47.1" customHeight="1" x14ac:dyDescent="0.2">
      <c r="A3144" s="137" t="s">
        <v>2106</v>
      </c>
      <c r="B3144" s="196">
        <v>52821</v>
      </c>
      <c r="C3144" s="96" t="s">
        <v>2156</v>
      </c>
      <c r="D3144" s="318">
        <f>18000*1.5</f>
        <v>27000</v>
      </c>
      <c r="E3144" s="69"/>
      <c r="F3144" s="69"/>
      <c r="G3144" s="69"/>
      <c r="H3144" s="69"/>
      <c r="I3144" s="69"/>
      <c r="J3144" s="69"/>
      <c r="N3144" s="69"/>
      <c r="O3144" s="69"/>
      <c r="P3144" s="69"/>
      <c r="Q3144" s="69"/>
      <c r="R3144" s="69"/>
      <c r="S3144" s="69"/>
      <c r="T3144" s="69"/>
      <c r="U3144" s="69"/>
      <c r="V3144" s="69"/>
      <c r="W3144" s="69"/>
      <c r="X3144" s="69"/>
      <c r="Y3144" s="69"/>
      <c r="Z3144" s="69"/>
      <c r="AA3144" s="69"/>
      <c r="AB3144" s="69"/>
      <c r="AC3144" s="69"/>
      <c r="AD3144" s="69"/>
      <c r="AE3144" s="69"/>
      <c r="AF3144" s="69"/>
      <c r="AG3144" s="69"/>
      <c r="AH3144" s="69"/>
      <c r="AI3144" s="69"/>
      <c r="AJ3144" s="69"/>
      <c r="AK3144" s="69"/>
      <c r="AL3144" s="69"/>
      <c r="AM3144" s="69"/>
      <c r="AN3144" s="69"/>
      <c r="AO3144" s="69"/>
      <c r="AP3144" s="69"/>
      <c r="AQ3144" s="69"/>
      <c r="AR3144" s="69"/>
      <c r="AS3144" s="69"/>
      <c r="AT3144" s="69"/>
      <c r="AU3144" s="69"/>
      <c r="AV3144" s="69"/>
      <c r="AW3144" s="69"/>
      <c r="AX3144" s="69"/>
      <c r="AY3144" s="69"/>
      <c r="AZ3144" s="69"/>
      <c r="BA3144" s="69"/>
      <c r="BB3144" s="69"/>
      <c r="BC3144" s="69"/>
      <c r="BD3144" s="69"/>
      <c r="BE3144" s="69"/>
      <c r="BF3144" s="69"/>
      <c r="BG3144" s="69"/>
      <c r="BH3144" s="69"/>
      <c r="BI3144" s="69"/>
      <c r="BJ3144" s="69"/>
      <c r="BK3144" s="69"/>
      <c r="BL3144" s="69"/>
      <c r="BM3144" s="69"/>
      <c r="BN3144" s="69"/>
      <c r="BO3144" s="69"/>
      <c r="BP3144" s="69"/>
      <c r="BQ3144" s="69"/>
      <c r="BR3144" s="69"/>
      <c r="BS3144" s="69"/>
      <c r="BT3144" s="69"/>
      <c r="BU3144" s="69"/>
      <c r="BV3144" s="69"/>
      <c r="BW3144" s="69"/>
      <c r="BX3144" s="69"/>
      <c r="BY3144" s="69"/>
      <c r="BZ3144" s="69"/>
      <c r="CA3144" s="69"/>
      <c r="CB3144" s="69"/>
      <c r="CC3144" s="69"/>
      <c r="CD3144" s="69"/>
      <c r="CE3144" s="69"/>
      <c r="CF3144" s="69"/>
      <c r="CG3144" s="69"/>
      <c r="CH3144" s="69"/>
      <c r="CI3144" s="69"/>
      <c r="CJ3144" s="69"/>
      <c r="CK3144" s="69"/>
      <c r="CL3144" s="69"/>
      <c r="CM3144" s="69"/>
      <c r="CN3144" s="69"/>
      <c r="CO3144" s="69"/>
      <c r="CP3144" s="69"/>
      <c r="CQ3144" s="69"/>
      <c r="CR3144" s="69"/>
      <c r="CS3144" s="69"/>
      <c r="CT3144" s="69"/>
      <c r="CU3144" s="69"/>
      <c r="CV3144" s="69"/>
      <c r="CW3144" s="69"/>
      <c r="CX3144" s="69"/>
      <c r="CY3144" s="69"/>
      <c r="CZ3144" s="69"/>
      <c r="DA3144" s="69"/>
      <c r="DB3144" s="69"/>
      <c r="DC3144" s="69"/>
      <c r="DD3144" s="69"/>
      <c r="DE3144" s="69"/>
      <c r="DF3144" s="69"/>
      <c r="DG3144" s="69"/>
      <c r="DH3144" s="69"/>
      <c r="DI3144" s="69"/>
      <c r="DJ3144" s="69"/>
      <c r="DK3144" s="69"/>
      <c r="DL3144" s="69"/>
      <c r="DM3144" s="69"/>
      <c r="DN3144" s="69"/>
      <c r="DO3144" s="69"/>
      <c r="DP3144" s="69"/>
      <c r="DQ3144" s="69"/>
      <c r="DR3144" s="69"/>
      <c r="DS3144" s="69"/>
      <c r="DT3144" s="69"/>
      <c r="DU3144" s="69"/>
      <c r="DV3144" s="69"/>
      <c r="DW3144" s="69"/>
      <c r="DX3144" s="69"/>
      <c r="DY3144" s="69"/>
      <c r="DZ3144" s="69"/>
      <c r="EA3144" s="69"/>
      <c r="EB3144" s="69"/>
      <c r="EC3144" s="69"/>
      <c r="ED3144" s="69"/>
      <c r="EE3144" s="69"/>
      <c r="EF3144" s="69"/>
      <c r="EG3144" s="69"/>
      <c r="EH3144" s="69"/>
      <c r="EI3144" s="69"/>
      <c r="EJ3144" s="69"/>
      <c r="EK3144" s="69"/>
      <c r="EL3144" s="69"/>
      <c r="EM3144" s="69"/>
      <c r="EN3144" s="69"/>
      <c r="EO3144" s="69"/>
      <c r="EP3144" s="69"/>
      <c r="EQ3144" s="69"/>
      <c r="ER3144" s="69"/>
      <c r="ES3144" s="69"/>
      <c r="ET3144" s="69"/>
      <c r="EU3144" s="69"/>
      <c r="EV3144" s="69"/>
      <c r="EW3144" s="69"/>
      <c r="EX3144" s="69"/>
      <c r="EY3144" s="69"/>
      <c r="EZ3144" s="69"/>
      <c r="FA3144" s="69"/>
      <c r="FB3144" s="69"/>
      <c r="FC3144" s="69"/>
      <c r="FD3144" s="69"/>
      <c r="FE3144" s="69"/>
      <c r="FF3144" s="69"/>
      <c r="FG3144" s="69"/>
      <c r="FH3144" s="69"/>
      <c r="FI3144" s="69"/>
      <c r="FJ3144" s="69"/>
      <c r="FK3144" s="69"/>
      <c r="FL3144" s="69"/>
      <c r="FM3144" s="69"/>
      <c r="FN3144" s="69"/>
      <c r="FO3144" s="69"/>
      <c r="FP3144" s="69"/>
      <c r="FQ3144" s="69"/>
      <c r="FR3144" s="69"/>
      <c r="FS3144" s="69"/>
      <c r="FT3144" s="69"/>
      <c r="FU3144" s="69"/>
      <c r="FV3144" s="69"/>
      <c r="FW3144" s="69"/>
      <c r="FX3144" s="69"/>
      <c r="FY3144" s="69"/>
      <c r="FZ3144" s="69"/>
      <c r="GA3144" s="69"/>
      <c r="GB3144" s="69"/>
      <c r="GC3144" s="69"/>
      <c r="GD3144" s="69"/>
      <c r="GE3144" s="69"/>
      <c r="GF3144" s="69"/>
      <c r="GG3144" s="69"/>
      <c r="GH3144" s="69"/>
      <c r="GI3144" s="69"/>
      <c r="GJ3144" s="69"/>
      <c r="GK3144" s="69"/>
      <c r="GL3144" s="69"/>
      <c r="GM3144" s="69"/>
      <c r="GN3144" s="69"/>
      <c r="GO3144" s="69"/>
      <c r="GP3144" s="69"/>
      <c r="GQ3144" s="69"/>
      <c r="GR3144" s="69"/>
      <c r="GS3144" s="69"/>
      <c r="GT3144" s="69"/>
      <c r="GU3144" s="69"/>
      <c r="GV3144" s="69"/>
      <c r="GW3144" s="69"/>
      <c r="GX3144" s="69"/>
      <c r="GY3144" s="69"/>
      <c r="GZ3144" s="69"/>
      <c r="HA3144" s="69"/>
      <c r="HB3144" s="69"/>
      <c r="HC3144" s="69"/>
      <c r="HD3144" s="69"/>
      <c r="HE3144" s="69"/>
      <c r="HF3144" s="69"/>
      <c r="HG3144" s="69"/>
      <c r="HH3144" s="69"/>
      <c r="HI3144" s="69"/>
      <c r="HJ3144" s="69"/>
      <c r="HK3144" s="69"/>
      <c r="HL3144" s="69"/>
      <c r="HM3144" s="69"/>
      <c r="HN3144" s="69"/>
      <c r="HO3144" s="69"/>
      <c r="HP3144" s="69"/>
      <c r="HQ3144" s="69"/>
      <c r="HR3144" s="69"/>
      <c r="HS3144" s="69"/>
      <c r="HT3144" s="69"/>
      <c r="HU3144" s="69"/>
      <c r="HV3144" s="69"/>
      <c r="HW3144" s="69"/>
      <c r="HX3144" s="69"/>
      <c r="HY3144" s="69"/>
      <c r="HZ3144" s="69"/>
      <c r="IA3144" s="69"/>
      <c r="IB3144" s="69"/>
      <c r="IC3144" s="69"/>
      <c r="ID3144" s="69"/>
      <c r="IE3144" s="69"/>
      <c r="IF3144" s="69"/>
      <c r="IG3144" s="69"/>
      <c r="IH3144" s="69"/>
      <c r="II3144" s="69"/>
      <c r="IJ3144" s="69"/>
      <c r="IK3144" s="69"/>
      <c r="IL3144" s="69"/>
      <c r="IM3144" s="69"/>
      <c r="IN3144" s="69"/>
    </row>
    <row r="3145" spans="1:248" s="70" customFormat="1" ht="32.1" customHeight="1" x14ac:dyDescent="0.2">
      <c r="A3145" s="137" t="s">
        <v>2113</v>
      </c>
      <c r="B3145" s="196">
        <v>52822</v>
      </c>
      <c r="C3145" s="96" t="s">
        <v>2157</v>
      </c>
      <c r="D3145" s="318">
        <f>6800*1.5</f>
        <v>10200</v>
      </c>
      <c r="E3145" s="69"/>
      <c r="F3145" s="69"/>
      <c r="G3145" s="69"/>
      <c r="H3145" s="69"/>
      <c r="I3145" s="69"/>
      <c r="J3145" s="69"/>
      <c r="N3145" s="69"/>
      <c r="O3145" s="69"/>
      <c r="P3145" s="69"/>
      <c r="Q3145" s="69"/>
      <c r="R3145" s="69"/>
      <c r="S3145" s="69"/>
      <c r="T3145" s="69"/>
      <c r="U3145" s="69"/>
      <c r="V3145" s="69"/>
      <c r="W3145" s="69"/>
      <c r="X3145" s="69"/>
      <c r="Y3145" s="69"/>
      <c r="Z3145" s="69"/>
      <c r="AA3145" s="69"/>
      <c r="AB3145" s="69"/>
      <c r="AC3145" s="69"/>
      <c r="AD3145" s="69"/>
      <c r="AE3145" s="69"/>
      <c r="AF3145" s="69"/>
      <c r="AG3145" s="69"/>
      <c r="AH3145" s="69"/>
      <c r="AI3145" s="69"/>
      <c r="AJ3145" s="69"/>
      <c r="AK3145" s="69"/>
      <c r="AL3145" s="69"/>
      <c r="AM3145" s="69"/>
      <c r="AN3145" s="69"/>
      <c r="AO3145" s="69"/>
      <c r="AP3145" s="69"/>
      <c r="AQ3145" s="69"/>
      <c r="AR3145" s="69"/>
      <c r="AS3145" s="69"/>
      <c r="AT3145" s="69"/>
      <c r="AU3145" s="69"/>
      <c r="AV3145" s="69"/>
      <c r="AW3145" s="69"/>
      <c r="AX3145" s="69"/>
      <c r="AY3145" s="69"/>
      <c r="AZ3145" s="69"/>
      <c r="BA3145" s="69"/>
      <c r="BB3145" s="69"/>
      <c r="BC3145" s="69"/>
      <c r="BD3145" s="69"/>
      <c r="BE3145" s="69"/>
      <c r="BF3145" s="69"/>
      <c r="BG3145" s="69"/>
      <c r="BH3145" s="69"/>
      <c r="BI3145" s="69"/>
      <c r="BJ3145" s="69"/>
      <c r="BK3145" s="69"/>
      <c r="BL3145" s="69"/>
      <c r="BM3145" s="69"/>
      <c r="BN3145" s="69"/>
      <c r="BO3145" s="69"/>
      <c r="BP3145" s="69"/>
      <c r="BQ3145" s="69"/>
      <c r="BR3145" s="69"/>
      <c r="BS3145" s="69"/>
      <c r="BT3145" s="69"/>
      <c r="BU3145" s="69"/>
      <c r="BV3145" s="69"/>
      <c r="BW3145" s="69"/>
      <c r="BX3145" s="69"/>
      <c r="BY3145" s="69"/>
      <c r="BZ3145" s="69"/>
      <c r="CA3145" s="69"/>
      <c r="CB3145" s="69"/>
      <c r="CC3145" s="69"/>
      <c r="CD3145" s="69"/>
      <c r="CE3145" s="69"/>
      <c r="CF3145" s="69"/>
      <c r="CG3145" s="69"/>
      <c r="CH3145" s="69"/>
      <c r="CI3145" s="69"/>
      <c r="CJ3145" s="69"/>
      <c r="CK3145" s="69"/>
      <c r="CL3145" s="69"/>
      <c r="CM3145" s="69"/>
      <c r="CN3145" s="69"/>
      <c r="CO3145" s="69"/>
      <c r="CP3145" s="69"/>
      <c r="CQ3145" s="69"/>
      <c r="CR3145" s="69"/>
      <c r="CS3145" s="69"/>
      <c r="CT3145" s="69"/>
      <c r="CU3145" s="69"/>
      <c r="CV3145" s="69"/>
      <c r="CW3145" s="69"/>
      <c r="CX3145" s="69"/>
      <c r="CY3145" s="69"/>
      <c r="CZ3145" s="69"/>
      <c r="DA3145" s="69"/>
      <c r="DB3145" s="69"/>
      <c r="DC3145" s="69"/>
      <c r="DD3145" s="69"/>
      <c r="DE3145" s="69"/>
      <c r="DF3145" s="69"/>
      <c r="DG3145" s="69"/>
      <c r="DH3145" s="69"/>
      <c r="DI3145" s="69"/>
      <c r="DJ3145" s="69"/>
      <c r="DK3145" s="69"/>
      <c r="DL3145" s="69"/>
      <c r="DM3145" s="69"/>
      <c r="DN3145" s="69"/>
      <c r="DO3145" s="69"/>
      <c r="DP3145" s="69"/>
      <c r="DQ3145" s="69"/>
      <c r="DR3145" s="69"/>
      <c r="DS3145" s="69"/>
      <c r="DT3145" s="69"/>
      <c r="DU3145" s="69"/>
      <c r="DV3145" s="69"/>
      <c r="DW3145" s="69"/>
      <c r="DX3145" s="69"/>
      <c r="DY3145" s="69"/>
      <c r="DZ3145" s="69"/>
      <c r="EA3145" s="69"/>
      <c r="EB3145" s="69"/>
      <c r="EC3145" s="69"/>
      <c r="ED3145" s="69"/>
      <c r="EE3145" s="69"/>
      <c r="EF3145" s="69"/>
      <c r="EG3145" s="69"/>
      <c r="EH3145" s="69"/>
      <c r="EI3145" s="69"/>
      <c r="EJ3145" s="69"/>
      <c r="EK3145" s="69"/>
      <c r="EL3145" s="69"/>
      <c r="EM3145" s="69"/>
      <c r="EN3145" s="69"/>
      <c r="EO3145" s="69"/>
      <c r="EP3145" s="69"/>
      <c r="EQ3145" s="69"/>
      <c r="ER3145" s="69"/>
      <c r="ES3145" s="69"/>
      <c r="ET3145" s="69"/>
      <c r="EU3145" s="69"/>
      <c r="EV3145" s="69"/>
      <c r="EW3145" s="69"/>
      <c r="EX3145" s="69"/>
      <c r="EY3145" s="69"/>
      <c r="EZ3145" s="69"/>
      <c r="FA3145" s="69"/>
      <c r="FB3145" s="69"/>
      <c r="FC3145" s="69"/>
      <c r="FD3145" s="69"/>
      <c r="FE3145" s="69"/>
      <c r="FF3145" s="69"/>
      <c r="FG3145" s="69"/>
      <c r="FH3145" s="69"/>
      <c r="FI3145" s="69"/>
      <c r="FJ3145" s="69"/>
      <c r="FK3145" s="69"/>
      <c r="FL3145" s="69"/>
      <c r="FM3145" s="69"/>
      <c r="FN3145" s="69"/>
      <c r="FO3145" s="69"/>
      <c r="FP3145" s="69"/>
      <c r="FQ3145" s="69"/>
      <c r="FR3145" s="69"/>
      <c r="FS3145" s="69"/>
      <c r="FT3145" s="69"/>
      <c r="FU3145" s="69"/>
      <c r="FV3145" s="69"/>
      <c r="FW3145" s="69"/>
      <c r="FX3145" s="69"/>
      <c r="FY3145" s="69"/>
      <c r="FZ3145" s="69"/>
      <c r="GA3145" s="69"/>
      <c r="GB3145" s="69"/>
      <c r="GC3145" s="69"/>
      <c r="GD3145" s="69"/>
      <c r="GE3145" s="69"/>
      <c r="GF3145" s="69"/>
      <c r="GG3145" s="69"/>
      <c r="GH3145" s="69"/>
      <c r="GI3145" s="69"/>
      <c r="GJ3145" s="69"/>
      <c r="GK3145" s="69"/>
      <c r="GL3145" s="69"/>
      <c r="GM3145" s="69"/>
      <c r="GN3145" s="69"/>
      <c r="GO3145" s="69"/>
      <c r="GP3145" s="69"/>
      <c r="GQ3145" s="69"/>
      <c r="GR3145" s="69"/>
      <c r="GS3145" s="69"/>
      <c r="GT3145" s="69"/>
      <c r="GU3145" s="69"/>
      <c r="GV3145" s="69"/>
      <c r="GW3145" s="69"/>
      <c r="GX3145" s="69"/>
      <c r="GY3145" s="69"/>
      <c r="GZ3145" s="69"/>
      <c r="HA3145" s="69"/>
      <c r="HB3145" s="69"/>
      <c r="HC3145" s="69"/>
      <c r="HD3145" s="69"/>
      <c r="HE3145" s="69"/>
      <c r="HF3145" s="69"/>
      <c r="HG3145" s="69"/>
      <c r="HH3145" s="69"/>
      <c r="HI3145" s="69"/>
      <c r="HJ3145" s="69"/>
      <c r="HK3145" s="69"/>
      <c r="HL3145" s="69"/>
      <c r="HM3145" s="69"/>
      <c r="HN3145" s="69"/>
      <c r="HO3145" s="69"/>
      <c r="HP3145" s="69"/>
      <c r="HQ3145" s="69"/>
      <c r="HR3145" s="69"/>
      <c r="HS3145" s="69"/>
      <c r="HT3145" s="69"/>
      <c r="HU3145" s="69"/>
      <c r="HV3145" s="69"/>
      <c r="HW3145" s="69"/>
      <c r="HX3145" s="69"/>
      <c r="HY3145" s="69"/>
      <c r="HZ3145" s="69"/>
      <c r="IA3145" s="69"/>
      <c r="IB3145" s="69"/>
      <c r="IC3145" s="69"/>
      <c r="ID3145" s="69"/>
      <c r="IE3145" s="69"/>
      <c r="IF3145" s="69"/>
      <c r="IG3145" s="69"/>
      <c r="IH3145" s="69"/>
      <c r="II3145" s="69"/>
      <c r="IJ3145" s="69"/>
      <c r="IK3145" s="69"/>
      <c r="IL3145" s="69"/>
      <c r="IM3145" s="69"/>
      <c r="IN3145" s="69"/>
    </row>
    <row r="3146" spans="1:248" s="70" customFormat="1" ht="32.1" customHeight="1" x14ac:dyDescent="0.2">
      <c r="A3146" s="137" t="s">
        <v>2114</v>
      </c>
      <c r="B3146" s="196">
        <v>52823</v>
      </c>
      <c r="C3146" s="96" t="s">
        <v>2158</v>
      </c>
      <c r="D3146" s="318">
        <f>15000*1.5</f>
        <v>22500</v>
      </c>
      <c r="E3146" s="69"/>
      <c r="F3146" s="69"/>
      <c r="G3146" s="69"/>
      <c r="H3146" s="69"/>
      <c r="I3146" s="69"/>
      <c r="J3146" s="69"/>
      <c r="N3146" s="69"/>
      <c r="O3146" s="69"/>
      <c r="P3146" s="69"/>
      <c r="Q3146" s="69"/>
      <c r="R3146" s="69"/>
      <c r="S3146" s="69"/>
      <c r="T3146" s="69"/>
      <c r="U3146" s="69"/>
      <c r="V3146" s="69"/>
      <c r="W3146" s="69"/>
      <c r="X3146" s="69"/>
      <c r="Y3146" s="69"/>
      <c r="Z3146" s="69"/>
      <c r="AA3146" s="69"/>
      <c r="AB3146" s="69"/>
      <c r="AC3146" s="69"/>
      <c r="AD3146" s="69"/>
      <c r="AE3146" s="69"/>
      <c r="AF3146" s="69"/>
      <c r="AG3146" s="69"/>
      <c r="AH3146" s="69"/>
      <c r="AI3146" s="69"/>
      <c r="AJ3146" s="69"/>
      <c r="AK3146" s="69"/>
      <c r="AL3146" s="69"/>
      <c r="AM3146" s="69"/>
      <c r="AN3146" s="69"/>
      <c r="AO3146" s="69"/>
      <c r="AP3146" s="69"/>
      <c r="AQ3146" s="69"/>
      <c r="AR3146" s="69"/>
      <c r="AS3146" s="69"/>
      <c r="AT3146" s="69"/>
      <c r="AU3146" s="69"/>
      <c r="AV3146" s="69"/>
      <c r="AW3146" s="69"/>
      <c r="AX3146" s="69"/>
      <c r="AY3146" s="69"/>
      <c r="AZ3146" s="69"/>
      <c r="BA3146" s="69"/>
      <c r="BB3146" s="69"/>
      <c r="BC3146" s="69"/>
      <c r="BD3146" s="69"/>
      <c r="BE3146" s="69"/>
      <c r="BF3146" s="69"/>
      <c r="BG3146" s="69"/>
      <c r="BH3146" s="69"/>
      <c r="BI3146" s="69"/>
      <c r="BJ3146" s="69"/>
      <c r="BK3146" s="69"/>
      <c r="BL3146" s="69"/>
      <c r="BM3146" s="69"/>
      <c r="BN3146" s="69"/>
      <c r="BO3146" s="69"/>
      <c r="BP3146" s="69"/>
      <c r="BQ3146" s="69"/>
      <c r="BR3146" s="69"/>
      <c r="BS3146" s="69"/>
      <c r="BT3146" s="69"/>
      <c r="BU3146" s="69"/>
      <c r="BV3146" s="69"/>
      <c r="BW3146" s="69"/>
      <c r="BX3146" s="69"/>
      <c r="BY3146" s="69"/>
      <c r="BZ3146" s="69"/>
      <c r="CA3146" s="69"/>
      <c r="CB3146" s="69"/>
      <c r="CC3146" s="69"/>
      <c r="CD3146" s="69"/>
      <c r="CE3146" s="69"/>
      <c r="CF3146" s="69"/>
      <c r="CG3146" s="69"/>
      <c r="CH3146" s="69"/>
      <c r="CI3146" s="69"/>
      <c r="CJ3146" s="69"/>
      <c r="CK3146" s="69"/>
      <c r="CL3146" s="69"/>
      <c r="CM3146" s="69"/>
      <c r="CN3146" s="69"/>
      <c r="CO3146" s="69"/>
      <c r="CP3146" s="69"/>
      <c r="CQ3146" s="69"/>
      <c r="CR3146" s="69"/>
      <c r="CS3146" s="69"/>
      <c r="CT3146" s="69"/>
      <c r="CU3146" s="69"/>
      <c r="CV3146" s="69"/>
      <c r="CW3146" s="69"/>
      <c r="CX3146" s="69"/>
      <c r="CY3146" s="69"/>
      <c r="CZ3146" s="69"/>
      <c r="DA3146" s="69"/>
      <c r="DB3146" s="69"/>
      <c r="DC3146" s="69"/>
      <c r="DD3146" s="69"/>
      <c r="DE3146" s="69"/>
      <c r="DF3146" s="69"/>
      <c r="DG3146" s="69"/>
      <c r="DH3146" s="69"/>
      <c r="DI3146" s="69"/>
      <c r="DJ3146" s="69"/>
      <c r="DK3146" s="69"/>
      <c r="DL3146" s="69"/>
      <c r="DM3146" s="69"/>
      <c r="DN3146" s="69"/>
      <c r="DO3146" s="69"/>
      <c r="DP3146" s="69"/>
      <c r="DQ3146" s="69"/>
      <c r="DR3146" s="69"/>
      <c r="DS3146" s="69"/>
      <c r="DT3146" s="69"/>
      <c r="DU3146" s="69"/>
      <c r="DV3146" s="69"/>
      <c r="DW3146" s="69"/>
      <c r="DX3146" s="69"/>
      <c r="DY3146" s="69"/>
      <c r="DZ3146" s="69"/>
      <c r="EA3146" s="69"/>
      <c r="EB3146" s="69"/>
      <c r="EC3146" s="69"/>
      <c r="ED3146" s="69"/>
      <c r="EE3146" s="69"/>
      <c r="EF3146" s="69"/>
      <c r="EG3146" s="69"/>
      <c r="EH3146" s="69"/>
      <c r="EI3146" s="69"/>
      <c r="EJ3146" s="69"/>
      <c r="EK3146" s="69"/>
      <c r="EL3146" s="69"/>
      <c r="EM3146" s="69"/>
      <c r="EN3146" s="69"/>
      <c r="EO3146" s="69"/>
      <c r="EP3146" s="69"/>
      <c r="EQ3146" s="69"/>
      <c r="ER3146" s="69"/>
      <c r="ES3146" s="69"/>
      <c r="ET3146" s="69"/>
      <c r="EU3146" s="69"/>
      <c r="EV3146" s="69"/>
      <c r="EW3146" s="69"/>
      <c r="EX3146" s="69"/>
      <c r="EY3146" s="69"/>
      <c r="EZ3146" s="69"/>
      <c r="FA3146" s="69"/>
      <c r="FB3146" s="69"/>
      <c r="FC3146" s="69"/>
      <c r="FD3146" s="69"/>
      <c r="FE3146" s="69"/>
      <c r="FF3146" s="69"/>
      <c r="FG3146" s="69"/>
      <c r="FH3146" s="69"/>
      <c r="FI3146" s="69"/>
      <c r="FJ3146" s="69"/>
      <c r="FK3146" s="69"/>
      <c r="FL3146" s="69"/>
      <c r="FM3146" s="69"/>
      <c r="FN3146" s="69"/>
      <c r="FO3146" s="69"/>
      <c r="FP3146" s="69"/>
      <c r="FQ3146" s="69"/>
      <c r="FR3146" s="69"/>
      <c r="FS3146" s="69"/>
      <c r="FT3146" s="69"/>
      <c r="FU3146" s="69"/>
      <c r="FV3146" s="69"/>
      <c r="FW3146" s="69"/>
      <c r="FX3146" s="69"/>
      <c r="FY3146" s="69"/>
      <c r="FZ3146" s="69"/>
      <c r="GA3146" s="69"/>
      <c r="GB3146" s="69"/>
      <c r="GC3146" s="69"/>
      <c r="GD3146" s="69"/>
      <c r="GE3146" s="69"/>
      <c r="GF3146" s="69"/>
      <c r="GG3146" s="69"/>
      <c r="GH3146" s="69"/>
      <c r="GI3146" s="69"/>
      <c r="GJ3146" s="69"/>
      <c r="GK3146" s="69"/>
      <c r="GL3146" s="69"/>
      <c r="GM3146" s="69"/>
      <c r="GN3146" s="69"/>
      <c r="GO3146" s="69"/>
      <c r="GP3146" s="69"/>
      <c r="GQ3146" s="69"/>
      <c r="GR3146" s="69"/>
      <c r="GS3146" s="69"/>
      <c r="GT3146" s="69"/>
      <c r="GU3146" s="69"/>
      <c r="GV3146" s="69"/>
      <c r="GW3146" s="69"/>
      <c r="GX3146" s="69"/>
      <c r="GY3146" s="69"/>
      <c r="GZ3146" s="69"/>
      <c r="HA3146" s="69"/>
      <c r="HB3146" s="69"/>
      <c r="HC3146" s="69"/>
      <c r="HD3146" s="69"/>
      <c r="HE3146" s="69"/>
      <c r="HF3146" s="69"/>
      <c r="HG3146" s="69"/>
      <c r="HH3146" s="69"/>
      <c r="HI3146" s="69"/>
      <c r="HJ3146" s="69"/>
      <c r="HK3146" s="69"/>
      <c r="HL3146" s="69"/>
      <c r="HM3146" s="69"/>
      <c r="HN3146" s="69"/>
      <c r="HO3146" s="69"/>
      <c r="HP3146" s="69"/>
      <c r="HQ3146" s="69"/>
      <c r="HR3146" s="69"/>
      <c r="HS3146" s="69"/>
      <c r="HT3146" s="69"/>
      <c r="HU3146" s="69"/>
      <c r="HV3146" s="69"/>
      <c r="HW3146" s="69"/>
      <c r="HX3146" s="69"/>
      <c r="HY3146" s="69"/>
      <c r="HZ3146" s="69"/>
      <c r="IA3146" s="69"/>
      <c r="IB3146" s="69"/>
      <c r="IC3146" s="69"/>
      <c r="ID3146" s="69"/>
      <c r="IE3146" s="69"/>
      <c r="IF3146" s="69"/>
      <c r="IG3146" s="69"/>
      <c r="IH3146" s="69"/>
      <c r="II3146" s="69"/>
      <c r="IJ3146" s="69"/>
      <c r="IK3146" s="69"/>
      <c r="IL3146" s="69"/>
      <c r="IM3146" s="69"/>
      <c r="IN3146" s="69"/>
    </row>
    <row r="3147" spans="1:248" s="70" customFormat="1" ht="47.1" customHeight="1" x14ac:dyDescent="0.2">
      <c r="A3147" s="137" t="s">
        <v>2116</v>
      </c>
      <c r="B3147" s="196">
        <v>52824</v>
      </c>
      <c r="C3147" s="96" t="s">
        <v>2159</v>
      </c>
      <c r="D3147" s="318">
        <f>4200*1.5</f>
        <v>6300</v>
      </c>
      <c r="E3147" s="69"/>
      <c r="F3147" s="69"/>
      <c r="G3147" s="69"/>
      <c r="H3147" s="69"/>
      <c r="I3147" s="69"/>
      <c r="J3147" s="69"/>
      <c r="N3147" s="69"/>
      <c r="O3147" s="69"/>
      <c r="P3147" s="69"/>
      <c r="Q3147" s="69"/>
      <c r="R3147" s="69"/>
      <c r="S3147" s="69"/>
      <c r="T3147" s="69"/>
      <c r="U3147" s="69"/>
      <c r="V3147" s="69"/>
      <c r="W3147" s="69"/>
      <c r="X3147" s="69"/>
      <c r="Y3147" s="69"/>
      <c r="Z3147" s="69"/>
      <c r="AA3147" s="69"/>
      <c r="AB3147" s="69"/>
      <c r="AC3147" s="69"/>
      <c r="AD3147" s="69"/>
      <c r="AE3147" s="69"/>
      <c r="AF3147" s="69"/>
      <c r="AG3147" s="69"/>
      <c r="AH3147" s="69"/>
      <c r="AI3147" s="69"/>
      <c r="AJ3147" s="69"/>
      <c r="AK3147" s="69"/>
      <c r="AL3147" s="69"/>
      <c r="AM3147" s="69"/>
      <c r="AN3147" s="69"/>
      <c r="AO3147" s="69"/>
      <c r="AP3147" s="69"/>
      <c r="AQ3147" s="69"/>
      <c r="AR3147" s="69"/>
      <c r="AS3147" s="69"/>
      <c r="AT3147" s="69"/>
      <c r="AU3147" s="69"/>
      <c r="AV3147" s="69"/>
      <c r="AW3147" s="69"/>
      <c r="AX3147" s="69"/>
      <c r="AY3147" s="69"/>
      <c r="AZ3147" s="69"/>
      <c r="BA3147" s="69"/>
      <c r="BB3147" s="69"/>
      <c r="BC3147" s="69"/>
      <c r="BD3147" s="69"/>
      <c r="BE3147" s="69"/>
      <c r="BF3147" s="69"/>
      <c r="BG3147" s="69"/>
      <c r="BH3147" s="69"/>
      <c r="BI3147" s="69"/>
      <c r="BJ3147" s="69"/>
      <c r="BK3147" s="69"/>
      <c r="BL3147" s="69"/>
      <c r="BM3147" s="69"/>
      <c r="BN3147" s="69"/>
      <c r="BO3147" s="69"/>
      <c r="BP3147" s="69"/>
      <c r="BQ3147" s="69"/>
      <c r="BR3147" s="69"/>
      <c r="BS3147" s="69"/>
      <c r="BT3147" s="69"/>
      <c r="BU3147" s="69"/>
      <c r="BV3147" s="69"/>
      <c r="BW3147" s="69"/>
      <c r="BX3147" s="69"/>
      <c r="BY3147" s="69"/>
      <c r="BZ3147" s="69"/>
      <c r="CA3147" s="69"/>
      <c r="CB3147" s="69"/>
      <c r="CC3147" s="69"/>
      <c r="CD3147" s="69"/>
      <c r="CE3147" s="69"/>
      <c r="CF3147" s="69"/>
      <c r="CG3147" s="69"/>
      <c r="CH3147" s="69"/>
      <c r="CI3147" s="69"/>
      <c r="CJ3147" s="69"/>
      <c r="CK3147" s="69"/>
      <c r="CL3147" s="69"/>
      <c r="CM3147" s="69"/>
      <c r="CN3147" s="69"/>
      <c r="CO3147" s="69"/>
      <c r="CP3147" s="69"/>
      <c r="CQ3147" s="69"/>
      <c r="CR3147" s="69"/>
      <c r="CS3147" s="69"/>
      <c r="CT3147" s="69"/>
      <c r="CU3147" s="69"/>
      <c r="CV3147" s="69"/>
      <c r="CW3147" s="69"/>
      <c r="CX3147" s="69"/>
      <c r="CY3147" s="69"/>
      <c r="CZ3147" s="69"/>
      <c r="DA3147" s="69"/>
      <c r="DB3147" s="69"/>
      <c r="DC3147" s="69"/>
      <c r="DD3147" s="69"/>
      <c r="DE3147" s="69"/>
      <c r="DF3147" s="69"/>
      <c r="DG3147" s="69"/>
      <c r="DH3147" s="69"/>
      <c r="DI3147" s="69"/>
      <c r="DJ3147" s="69"/>
      <c r="DK3147" s="69"/>
      <c r="DL3147" s="69"/>
      <c r="DM3147" s="69"/>
      <c r="DN3147" s="69"/>
      <c r="DO3147" s="69"/>
      <c r="DP3147" s="69"/>
      <c r="DQ3147" s="69"/>
      <c r="DR3147" s="69"/>
      <c r="DS3147" s="69"/>
      <c r="DT3147" s="69"/>
      <c r="DU3147" s="69"/>
      <c r="DV3147" s="69"/>
      <c r="DW3147" s="69"/>
      <c r="DX3147" s="69"/>
      <c r="DY3147" s="69"/>
      <c r="DZ3147" s="69"/>
      <c r="EA3147" s="69"/>
      <c r="EB3147" s="69"/>
      <c r="EC3147" s="69"/>
      <c r="ED3147" s="69"/>
      <c r="EE3147" s="69"/>
      <c r="EF3147" s="69"/>
      <c r="EG3147" s="69"/>
      <c r="EH3147" s="69"/>
      <c r="EI3147" s="69"/>
      <c r="EJ3147" s="69"/>
      <c r="EK3147" s="69"/>
      <c r="EL3147" s="69"/>
      <c r="EM3147" s="69"/>
      <c r="EN3147" s="69"/>
      <c r="EO3147" s="69"/>
      <c r="EP3147" s="69"/>
      <c r="EQ3147" s="69"/>
      <c r="ER3147" s="69"/>
      <c r="ES3147" s="69"/>
      <c r="ET3147" s="69"/>
      <c r="EU3147" s="69"/>
      <c r="EV3147" s="69"/>
      <c r="EW3147" s="69"/>
      <c r="EX3147" s="69"/>
      <c r="EY3147" s="69"/>
      <c r="EZ3147" s="69"/>
      <c r="FA3147" s="69"/>
      <c r="FB3147" s="69"/>
      <c r="FC3147" s="69"/>
      <c r="FD3147" s="69"/>
      <c r="FE3147" s="69"/>
      <c r="FF3147" s="69"/>
      <c r="FG3147" s="69"/>
      <c r="FH3147" s="69"/>
      <c r="FI3147" s="69"/>
      <c r="FJ3147" s="69"/>
      <c r="FK3147" s="69"/>
      <c r="FL3147" s="69"/>
      <c r="FM3147" s="69"/>
      <c r="FN3147" s="69"/>
      <c r="FO3147" s="69"/>
      <c r="FP3147" s="69"/>
      <c r="FQ3147" s="69"/>
      <c r="FR3147" s="69"/>
      <c r="FS3147" s="69"/>
      <c r="FT3147" s="69"/>
      <c r="FU3147" s="69"/>
      <c r="FV3147" s="69"/>
      <c r="FW3147" s="69"/>
      <c r="FX3147" s="69"/>
      <c r="FY3147" s="69"/>
      <c r="FZ3147" s="69"/>
      <c r="GA3147" s="69"/>
      <c r="GB3147" s="69"/>
      <c r="GC3147" s="69"/>
      <c r="GD3147" s="69"/>
      <c r="GE3147" s="69"/>
      <c r="GF3147" s="69"/>
      <c r="GG3147" s="69"/>
      <c r="GH3147" s="69"/>
      <c r="GI3147" s="69"/>
      <c r="GJ3147" s="69"/>
      <c r="GK3147" s="69"/>
      <c r="GL3147" s="69"/>
      <c r="GM3147" s="69"/>
      <c r="GN3147" s="69"/>
      <c r="GO3147" s="69"/>
      <c r="GP3147" s="69"/>
      <c r="GQ3147" s="69"/>
      <c r="GR3147" s="69"/>
      <c r="GS3147" s="69"/>
      <c r="GT3147" s="69"/>
      <c r="GU3147" s="69"/>
      <c r="GV3147" s="69"/>
      <c r="GW3147" s="69"/>
      <c r="GX3147" s="69"/>
      <c r="GY3147" s="69"/>
      <c r="GZ3147" s="69"/>
      <c r="HA3147" s="69"/>
      <c r="HB3147" s="69"/>
      <c r="HC3147" s="69"/>
      <c r="HD3147" s="69"/>
      <c r="HE3147" s="69"/>
      <c r="HF3147" s="69"/>
      <c r="HG3147" s="69"/>
      <c r="HH3147" s="69"/>
      <c r="HI3147" s="69"/>
      <c r="HJ3147" s="69"/>
      <c r="HK3147" s="69"/>
      <c r="HL3147" s="69"/>
      <c r="HM3147" s="69"/>
      <c r="HN3147" s="69"/>
      <c r="HO3147" s="69"/>
      <c r="HP3147" s="69"/>
      <c r="HQ3147" s="69"/>
      <c r="HR3147" s="69"/>
      <c r="HS3147" s="69"/>
      <c r="HT3147" s="69"/>
      <c r="HU3147" s="69"/>
      <c r="HV3147" s="69"/>
      <c r="HW3147" s="69"/>
      <c r="HX3147" s="69"/>
      <c r="HY3147" s="69"/>
      <c r="HZ3147" s="69"/>
      <c r="IA3147" s="69"/>
      <c r="IB3147" s="69"/>
      <c r="IC3147" s="69"/>
      <c r="ID3147" s="69"/>
      <c r="IE3147" s="69"/>
      <c r="IF3147" s="69"/>
      <c r="IG3147" s="69"/>
      <c r="IH3147" s="69"/>
      <c r="II3147" s="69"/>
      <c r="IJ3147" s="69"/>
      <c r="IK3147" s="69"/>
      <c r="IL3147" s="69"/>
      <c r="IM3147" s="69"/>
      <c r="IN3147" s="69"/>
    </row>
    <row r="3148" spans="1:248" s="70" customFormat="1" ht="32.1" customHeight="1" x14ac:dyDescent="0.2">
      <c r="A3148" s="137" t="s">
        <v>1294</v>
      </c>
      <c r="B3148" s="196">
        <v>52825</v>
      </c>
      <c r="C3148" s="96" t="s">
        <v>2160</v>
      </c>
      <c r="D3148" s="318">
        <f>28000*1.5</f>
        <v>42000</v>
      </c>
      <c r="E3148" s="69"/>
      <c r="F3148" s="69"/>
      <c r="G3148" s="69"/>
      <c r="H3148" s="69"/>
      <c r="I3148" s="69"/>
      <c r="J3148" s="69"/>
      <c r="N3148" s="69"/>
      <c r="O3148" s="69"/>
      <c r="P3148" s="69"/>
      <c r="Q3148" s="69"/>
      <c r="R3148" s="69"/>
      <c r="S3148" s="69"/>
      <c r="T3148" s="69"/>
      <c r="U3148" s="69"/>
      <c r="V3148" s="69"/>
      <c r="W3148" s="69"/>
      <c r="X3148" s="69"/>
      <c r="Y3148" s="69"/>
      <c r="Z3148" s="69"/>
      <c r="AA3148" s="69"/>
      <c r="AB3148" s="69"/>
      <c r="AC3148" s="69"/>
      <c r="AD3148" s="69"/>
      <c r="AE3148" s="69"/>
      <c r="AF3148" s="69"/>
      <c r="AG3148" s="69"/>
      <c r="AH3148" s="69"/>
      <c r="AI3148" s="69"/>
      <c r="AJ3148" s="69"/>
      <c r="AK3148" s="69"/>
      <c r="AL3148" s="69"/>
      <c r="AM3148" s="69"/>
      <c r="AN3148" s="69"/>
      <c r="AO3148" s="69"/>
      <c r="AP3148" s="69"/>
      <c r="AQ3148" s="69"/>
      <c r="AR3148" s="69"/>
      <c r="AS3148" s="69"/>
      <c r="AT3148" s="69"/>
      <c r="AU3148" s="69"/>
      <c r="AV3148" s="69"/>
      <c r="AW3148" s="69"/>
      <c r="AX3148" s="69"/>
      <c r="AY3148" s="69"/>
      <c r="AZ3148" s="69"/>
      <c r="BA3148" s="69"/>
      <c r="BB3148" s="69"/>
      <c r="BC3148" s="69"/>
      <c r="BD3148" s="69"/>
      <c r="BE3148" s="69"/>
      <c r="BF3148" s="69"/>
      <c r="BG3148" s="69"/>
      <c r="BH3148" s="69"/>
      <c r="BI3148" s="69"/>
      <c r="BJ3148" s="69"/>
      <c r="BK3148" s="69"/>
      <c r="BL3148" s="69"/>
      <c r="BM3148" s="69"/>
      <c r="BN3148" s="69"/>
      <c r="BO3148" s="69"/>
      <c r="BP3148" s="69"/>
      <c r="BQ3148" s="69"/>
      <c r="BR3148" s="69"/>
      <c r="BS3148" s="69"/>
      <c r="BT3148" s="69"/>
      <c r="BU3148" s="69"/>
      <c r="BV3148" s="69"/>
      <c r="BW3148" s="69"/>
      <c r="BX3148" s="69"/>
      <c r="BY3148" s="69"/>
      <c r="BZ3148" s="69"/>
      <c r="CA3148" s="69"/>
      <c r="CB3148" s="69"/>
      <c r="CC3148" s="69"/>
      <c r="CD3148" s="69"/>
      <c r="CE3148" s="69"/>
      <c r="CF3148" s="69"/>
      <c r="CG3148" s="69"/>
      <c r="CH3148" s="69"/>
      <c r="CI3148" s="69"/>
      <c r="CJ3148" s="69"/>
      <c r="CK3148" s="69"/>
      <c r="CL3148" s="69"/>
      <c r="CM3148" s="69"/>
      <c r="CN3148" s="69"/>
      <c r="CO3148" s="69"/>
      <c r="CP3148" s="69"/>
      <c r="CQ3148" s="69"/>
      <c r="CR3148" s="69"/>
      <c r="CS3148" s="69"/>
      <c r="CT3148" s="69"/>
      <c r="CU3148" s="69"/>
      <c r="CV3148" s="69"/>
      <c r="CW3148" s="69"/>
      <c r="CX3148" s="69"/>
      <c r="CY3148" s="69"/>
      <c r="CZ3148" s="69"/>
      <c r="DA3148" s="69"/>
      <c r="DB3148" s="69"/>
      <c r="DC3148" s="69"/>
      <c r="DD3148" s="69"/>
      <c r="DE3148" s="69"/>
      <c r="DF3148" s="69"/>
      <c r="DG3148" s="69"/>
      <c r="DH3148" s="69"/>
      <c r="DI3148" s="69"/>
      <c r="DJ3148" s="69"/>
      <c r="DK3148" s="69"/>
      <c r="DL3148" s="69"/>
      <c r="DM3148" s="69"/>
      <c r="DN3148" s="69"/>
      <c r="DO3148" s="69"/>
      <c r="DP3148" s="69"/>
      <c r="DQ3148" s="69"/>
      <c r="DR3148" s="69"/>
      <c r="DS3148" s="69"/>
      <c r="DT3148" s="69"/>
      <c r="DU3148" s="69"/>
      <c r="DV3148" s="69"/>
      <c r="DW3148" s="69"/>
      <c r="DX3148" s="69"/>
      <c r="DY3148" s="69"/>
      <c r="DZ3148" s="69"/>
      <c r="EA3148" s="69"/>
      <c r="EB3148" s="69"/>
      <c r="EC3148" s="69"/>
      <c r="ED3148" s="69"/>
      <c r="EE3148" s="69"/>
      <c r="EF3148" s="69"/>
      <c r="EG3148" s="69"/>
      <c r="EH3148" s="69"/>
      <c r="EI3148" s="69"/>
      <c r="EJ3148" s="69"/>
      <c r="EK3148" s="69"/>
      <c r="EL3148" s="69"/>
      <c r="EM3148" s="69"/>
      <c r="EN3148" s="69"/>
      <c r="EO3148" s="69"/>
      <c r="EP3148" s="69"/>
      <c r="EQ3148" s="69"/>
      <c r="ER3148" s="69"/>
      <c r="ES3148" s="69"/>
      <c r="ET3148" s="69"/>
      <c r="EU3148" s="69"/>
      <c r="EV3148" s="69"/>
      <c r="EW3148" s="69"/>
      <c r="EX3148" s="69"/>
      <c r="EY3148" s="69"/>
      <c r="EZ3148" s="69"/>
      <c r="FA3148" s="69"/>
      <c r="FB3148" s="69"/>
      <c r="FC3148" s="69"/>
      <c r="FD3148" s="69"/>
      <c r="FE3148" s="69"/>
      <c r="FF3148" s="69"/>
      <c r="FG3148" s="69"/>
      <c r="FH3148" s="69"/>
      <c r="FI3148" s="69"/>
      <c r="FJ3148" s="69"/>
      <c r="FK3148" s="69"/>
      <c r="FL3148" s="69"/>
      <c r="FM3148" s="69"/>
      <c r="FN3148" s="69"/>
      <c r="FO3148" s="69"/>
      <c r="FP3148" s="69"/>
      <c r="FQ3148" s="69"/>
      <c r="FR3148" s="69"/>
      <c r="FS3148" s="69"/>
      <c r="FT3148" s="69"/>
      <c r="FU3148" s="69"/>
      <c r="FV3148" s="69"/>
      <c r="FW3148" s="69"/>
      <c r="FX3148" s="69"/>
      <c r="FY3148" s="69"/>
      <c r="FZ3148" s="69"/>
      <c r="GA3148" s="69"/>
      <c r="GB3148" s="69"/>
      <c r="GC3148" s="69"/>
      <c r="GD3148" s="69"/>
      <c r="GE3148" s="69"/>
      <c r="GF3148" s="69"/>
      <c r="GG3148" s="69"/>
      <c r="GH3148" s="69"/>
      <c r="GI3148" s="69"/>
      <c r="GJ3148" s="69"/>
      <c r="GK3148" s="69"/>
      <c r="GL3148" s="69"/>
      <c r="GM3148" s="69"/>
      <c r="GN3148" s="69"/>
      <c r="GO3148" s="69"/>
      <c r="GP3148" s="69"/>
      <c r="GQ3148" s="69"/>
      <c r="GR3148" s="69"/>
      <c r="GS3148" s="69"/>
      <c r="GT3148" s="69"/>
      <c r="GU3148" s="69"/>
      <c r="GV3148" s="69"/>
      <c r="GW3148" s="69"/>
      <c r="GX3148" s="69"/>
      <c r="GY3148" s="69"/>
      <c r="GZ3148" s="69"/>
      <c r="HA3148" s="69"/>
      <c r="HB3148" s="69"/>
      <c r="HC3148" s="69"/>
      <c r="HD3148" s="69"/>
      <c r="HE3148" s="69"/>
      <c r="HF3148" s="69"/>
      <c r="HG3148" s="69"/>
      <c r="HH3148" s="69"/>
      <c r="HI3148" s="69"/>
      <c r="HJ3148" s="69"/>
      <c r="HK3148" s="69"/>
      <c r="HL3148" s="69"/>
      <c r="HM3148" s="69"/>
      <c r="HN3148" s="69"/>
      <c r="HO3148" s="69"/>
      <c r="HP3148" s="69"/>
      <c r="HQ3148" s="69"/>
      <c r="HR3148" s="69"/>
      <c r="HS3148" s="69"/>
      <c r="HT3148" s="69"/>
      <c r="HU3148" s="69"/>
      <c r="HV3148" s="69"/>
      <c r="HW3148" s="69"/>
      <c r="HX3148" s="69"/>
      <c r="HY3148" s="69"/>
      <c r="HZ3148" s="69"/>
      <c r="IA3148" s="69"/>
      <c r="IB3148" s="69"/>
      <c r="IC3148" s="69"/>
      <c r="ID3148" s="69"/>
      <c r="IE3148" s="69"/>
      <c r="IF3148" s="69"/>
      <c r="IG3148" s="69"/>
      <c r="IH3148" s="69"/>
      <c r="II3148" s="69"/>
      <c r="IJ3148" s="69"/>
      <c r="IK3148" s="69"/>
      <c r="IL3148" s="69"/>
      <c r="IM3148" s="69"/>
      <c r="IN3148" s="69"/>
    </row>
    <row r="3149" spans="1:248" s="70" customFormat="1" ht="13.35" customHeight="1" x14ac:dyDescent="0.2">
      <c r="A3149" s="137" t="s">
        <v>2127</v>
      </c>
      <c r="B3149" s="196">
        <v>52826</v>
      </c>
      <c r="C3149" s="96" t="s">
        <v>2161</v>
      </c>
      <c r="D3149" s="318">
        <f>10000*1.5</f>
        <v>15000</v>
      </c>
      <c r="E3149" s="69"/>
      <c r="F3149" s="69"/>
      <c r="G3149" s="69"/>
      <c r="H3149" s="69"/>
      <c r="I3149" s="69"/>
      <c r="J3149" s="69"/>
      <c r="N3149" s="69"/>
      <c r="O3149" s="69"/>
      <c r="P3149" s="69"/>
      <c r="Q3149" s="69"/>
      <c r="R3149" s="69"/>
      <c r="S3149" s="69"/>
      <c r="T3149" s="69"/>
      <c r="U3149" s="69"/>
      <c r="V3149" s="69"/>
      <c r="W3149" s="69"/>
      <c r="X3149" s="69"/>
      <c r="Y3149" s="69"/>
      <c r="Z3149" s="69"/>
      <c r="AA3149" s="69"/>
      <c r="AB3149" s="69"/>
      <c r="AC3149" s="69"/>
      <c r="AD3149" s="69"/>
      <c r="AE3149" s="69"/>
      <c r="AF3149" s="69"/>
      <c r="AG3149" s="69"/>
      <c r="AH3149" s="69"/>
      <c r="AI3149" s="69"/>
      <c r="AJ3149" s="69"/>
      <c r="AK3149" s="69"/>
      <c r="AL3149" s="69"/>
      <c r="AM3149" s="69"/>
      <c r="AN3149" s="69"/>
      <c r="AO3149" s="69"/>
      <c r="AP3149" s="69"/>
      <c r="AQ3149" s="69"/>
      <c r="AR3149" s="69"/>
      <c r="AS3149" s="69"/>
      <c r="AT3149" s="69"/>
      <c r="AU3149" s="69"/>
      <c r="AV3149" s="69"/>
      <c r="AW3149" s="69"/>
      <c r="AX3149" s="69"/>
      <c r="AY3149" s="69"/>
      <c r="AZ3149" s="69"/>
      <c r="BA3149" s="69"/>
      <c r="BB3149" s="69"/>
      <c r="BC3149" s="69"/>
      <c r="BD3149" s="69"/>
      <c r="BE3149" s="69"/>
      <c r="BF3149" s="69"/>
      <c r="BG3149" s="69"/>
      <c r="BH3149" s="69"/>
      <c r="BI3149" s="69"/>
      <c r="BJ3149" s="69"/>
      <c r="BK3149" s="69"/>
      <c r="BL3149" s="69"/>
      <c r="BM3149" s="69"/>
      <c r="BN3149" s="69"/>
      <c r="BO3149" s="69"/>
      <c r="BP3149" s="69"/>
      <c r="BQ3149" s="69"/>
      <c r="BR3149" s="69"/>
      <c r="BS3149" s="69"/>
      <c r="BT3149" s="69"/>
      <c r="BU3149" s="69"/>
      <c r="BV3149" s="69"/>
      <c r="BW3149" s="69"/>
      <c r="BX3149" s="69"/>
      <c r="BY3149" s="69"/>
      <c r="BZ3149" s="69"/>
      <c r="CA3149" s="69"/>
      <c r="CB3149" s="69"/>
      <c r="CC3149" s="69"/>
      <c r="CD3149" s="69"/>
      <c r="CE3149" s="69"/>
      <c r="CF3149" s="69"/>
      <c r="CG3149" s="69"/>
      <c r="CH3149" s="69"/>
      <c r="CI3149" s="69"/>
      <c r="CJ3149" s="69"/>
      <c r="CK3149" s="69"/>
      <c r="CL3149" s="69"/>
      <c r="CM3149" s="69"/>
      <c r="CN3149" s="69"/>
      <c r="CO3149" s="69"/>
      <c r="CP3149" s="69"/>
      <c r="CQ3149" s="69"/>
      <c r="CR3149" s="69"/>
      <c r="CS3149" s="69"/>
      <c r="CT3149" s="69"/>
      <c r="CU3149" s="69"/>
      <c r="CV3149" s="69"/>
      <c r="CW3149" s="69"/>
      <c r="CX3149" s="69"/>
      <c r="CY3149" s="69"/>
      <c r="CZ3149" s="69"/>
      <c r="DA3149" s="69"/>
      <c r="DB3149" s="69"/>
      <c r="DC3149" s="69"/>
      <c r="DD3149" s="69"/>
      <c r="DE3149" s="69"/>
      <c r="DF3149" s="69"/>
      <c r="DG3149" s="69"/>
      <c r="DH3149" s="69"/>
      <c r="DI3149" s="69"/>
      <c r="DJ3149" s="69"/>
      <c r="DK3149" s="69"/>
      <c r="DL3149" s="69"/>
      <c r="DM3149" s="69"/>
      <c r="DN3149" s="69"/>
      <c r="DO3149" s="69"/>
      <c r="DP3149" s="69"/>
      <c r="DQ3149" s="69"/>
      <c r="DR3149" s="69"/>
      <c r="DS3149" s="69"/>
      <c r="DT3149" s="69"/>
      <c r="DU3149" s="69"/>
      <c r="DV3149" s="69"/>
      <c r="DW3149" s="69"/>
      <c r="DX3149" s="69"/>
      <c r="DY3149" s="69"/>
      <c r="DZ3149" s="69"/>
      <c r="EA3149" s="69"/>
      <c r="EB3149" s="69"/>
      <c r="EC3149" s="69"/>
      <c r="ED3149" s="69"/>
      <c r="EE3149" s="69"/>
      <c r="EF3149" s="69"/>
      <c r="EG3149" s="69"/>
      <c r="EH3149" s="69"/>
      <c r="EI3149" s="69"/>
      <c r="EJ3149" s="69"/>
      <c r="EK3149" s="69"/>
      <c r="EL3149" s="69"/>
      <c r="EM3149" s="69"/>
      <c r="EN3149" s="69"/>
      <c r="EO3149" s="69"/>
      <c r="EP3149" s="69"/>
      <c r="EQ3149" s="69"/>
      <c r="ER3149" s="69"/>
      <c r="ES3149" s="69"/>
      <c r="ET3149" s="69"/>
      <c r="EU3149" s="69"/>
      <c r="EV3149" s="69"/>
      <c r="EW3149" s="69"/>
      <c r="EX3149" s="69"/>
      <c r="EY3149" s="69"/>
      <c r="EZ3149" s="69"/>
      <c r="FA3149" s="69"/>
      <c r="FB3149" s="69"/>
      <c r="FC3149" s="69"/>
      <c r="FD3149" s="69"/>
      <c r="FE3149" s="69"/>
      <c r="FF3149" s="69"/>
      <c r="FG3149" s="69"/>
      <c r="FH3149" s="69"/>
      <c r="FI3149" s="69"/>
      <c r="FJ3149" s="69"/>
      <c r="FK3149" s="69"/>
      <c r="FL3149" s="69"/>
      <c r="FM3149" s="69"/>
      <c r="FN3149" s="69"/>
      <c r="FO3149" s="69"/>
      <c r="FP3149" s="69"/>
      <c r="FQ3149" s="69"/>
      <c r="FR3149" s="69"/>
      <c r="FS3149" s="69"/>
      <c r="FT3149" s="69"/>
      <c r="FU3149" s="69"/>
      <c r="FV3149" s="69"/>
      <c r="FW3149" s="69"/>
      <c r="FX3149" s="69"/>
      <c r="FY3149" s="69"/>
      <c r="FZ3149" s="69"/>
      <c r="GA3149" s="69"/>
      <c r="GB3149" s="69"/>
      <c r="GC3149" s="69"/>
      <c r="GD3149" s="69"/>
      <c r="GE3149" s="69"/>
      <c r="GF3149" s="69"/>
      <c r="GG3149" s="69"/>
      <c r="GH3149" s="69"/>
      <c r="GI3149" s="69"/>
      <c r="GJ3149" s="69"/>
      <c r="GK3149" s="69"/>
      <c r="GL3149" s="69"/>
      <c r="GM3149" s="69"/>
      <c r="GN3149" s="69"/>
      <c r="GO3149" s="69"/>
      <c r="GP3149" s="69"/>
      <c r="GQ3149" s="69"/>
      <c r="GR3149" s="69"/>
      <c r="GS3149" s="69"/>
      <c r="GT3149" s="69"/>
      <c r="GU3149" s="69"/>
      <c r="GV3149" s="69"/>
      <c r="GW3149" s="69"/>
      <c r="GX3149" s="69"/>
      <c r="GY3149" s="69"/>
      <c r="GZ3149" s="69"/>
      <c r="HA3149" s="69"/>
      <c r="HB3149" s="69"/>
      <c r="HC3149" s="69"/>
      <c r="HD3149" s="69"/>
      <c r="HE3149" s="69"/>
      <c r="HF3149" s="69"/>
      <c r="HG3149" s="69"/>
      <c r="HH3149" s="69"/>
      <c r="HI3149" s="69"/>
      <c r="HJ3149" s="69"/>
      <c r="HK3149" s="69"/>
      <c r="HL3149" s="69"/>
      <c r="HM3149" s="69"/>
      <c r="HN3149" s="69"/>
      <c r="HO3149" s="69"/>
      <c r="HP3149" s="69"/>
      <c r="HQ3149" s="69"/>
      <c r="HR3149" s="69"/>
      <c r="HS3149" s="69"/>
      <c r="HT3149" s="69"/>
      <c r="HU3149" s="69"/>
      <c r="HV3149" s="69"/>
      <c r="HW3149" s="69"/>
      <c r="HX3149" s="69"/>
      <c r="HY3149" s="69"/>
      <c r="HZ3149" s="69"/>
      <c r="IA3149" s="69"/>
      <c r="IB3149" s="69"/>
      <c r="IC3149" s="69"/>
      <c r="ID3149" s="69"/>
      <c r="IE3149" s="69"/>
      <c r="IF3149" s="69"/>
      <c r="IG3149" s="69"/>
      <c r="IH3149" s="69"/>
      <c r="II3149" s="69"/>
      <c r="IJ3149" s="69"/>
      <c r="IK3149" s="69"/>
      <c r="IL3149" s="69"/>
      <c r="IM3149" s="69"/>
      <c r="IN3149" s="69"/>
    </row>
    <row r="3150" spans="1:248" s="70" customFormat="1" ht="47.1" customHeight="1" x14ac:dyDescent="0.2">
      <c r="A3150" s="137" t="s">
        <v>2127</v>
      </c>
      <c r="B3150" s="196">
        <v>52827</v>
      </c>
      <c r="C3150" s="96" t="s">
        <v>2162</v>
      </c>
      <c r="D3150" s="318">
        <f>10000*1.5</f>
        <v>15000</v>
      </c>
      <c r="E3150" s="69"/>
      <c r="F3150" s="69"/>
      <c r="G3150" s="69"/>
      <c r="H3150" s="69"/>
      <c r="I3150" s="69"/>
      <c r="J3150" s="69"/>
      <c r="N3150" s="69"/>
      <c r="O3150" s="69"/>
      <c r="P3150" s="69"/>
      <c r="Q3150" s="69"/>
      <c r="R3150" s="69"/>
      <c r="S3150" s="69"/>
      <c r="T3150" s="69"/>
      <c r="U3150" s="69"/>
      <c r="V3150" s="69"/>
      <c r="W3150" s="69"/>
      <c r="X3150" s="69"/>
      <c r="Y3150" s="69"/>
      <c r="Z3150" s="69"/>
      <c r="AA3150" s="69"/>
      <c r="AB3150" s="69"/>
      <c r="AC3150" s="69"/>
      <c r="AD3150" s="69"/>
      <c r="AE3150" s="69"/>
      <c r="AF3150" s="69"/>
      <c r="AG3150" s="69"/>
      <c r="AH3150" s="69"/>
      <c r="AI3150" s="69"/>
      <c r="AJ3150" s="69"/>
      <c r="AK3150" s="69"/>
      <c r="AL3150" s="69"/>
      <c r="AM3150" s="69"/>
      <c r="AN3150" s="69"/>
      <c r="AO3150" s="69"/>
      <c r="AP3150" s="69"/>
      <c r="AQ3150" s="69"/>
      <c r="AR3150" s="69"/>
      <c r="AS3150" s="69"/>
      <c r="AT3150" s="69"/>
      <c r="AU3150" s="69"/>
      <c r="AV3150" s="69"/>
      <c r="AW3150" s="69"/>
      <c r="AX3150" s="69"/>
      <c r="AY3150" s="69"/>
      <c r="AZ3150" s="69"/>
      <c r="BA3150" s="69"/>
      <c r="BB3150" s="69"/>
      <c r="BC3150" s="69"/>
      <c r="BD3150" s="69"/>
      <c r="BE3150" s="69"/>
      <c r="BF3150" s="69"/>
      <c r="BG3150" s="69"/>
      <c r="BH3150" s="69"/>
      <c r="BI3150" s="69"/>
      <c r="BJ3150" s="69"/>
      <c r="BK3150" s="69"/>
      <c r="BL3150" s="69"/>
      <c r="BM3150" s="69"/>
      <c r="BN3150" s="69"/>
      <c r="BO3150" s="69"/>
      <c r="BP3150" s="69"/>
      <c r="BQ3150" s="69"/>
      <c r="BR3150" s="69"/>
      <c r="BS3150" s="69"/>
      <c r="BT3150" s="69"/>
      <c r="BU3150" s="69"/>
      <c r="BV3150" s="69"/>
      <c r="BW3150" s="69"/>
      <c r="BX3150" s="69"/>
      <c r="BY3150" s="69"/>
      <c r="BZ3150" s="69"/>
      <c r="CA3150" s="69"/>
      <c r="CB3150" s="69"/>
      <c r="CC3150" s="69"/>
      <c r="CD3150" s="69"/>
      <c r="CE3150" s="69"/>
      <c r="CF3150" s="69"/>
      <c r="CG3150" s="69"/>
      <c r="CH3150" s="69"/>
      <c r="CI3150" s="69"/>
      <c r="CJ3150" s="69"/>
      <c r="CK3150" s="69"/>
      <c r="CL3150" s="69"/>
      <c r="CM3150" s="69"/>
      <c r="CN3150" s="69"/>
      <c r="CO3150" s="69"/>
      <c r="CP3150" s="69"/>
      <c r="CQ3150" s="69"/>
      <c r="CR3150" s="69"/>
      <c r="CS3150" s="69"/>
      <c r="CT3150" s="69"/>
      <c r="CU3150" s="69"/>
      <c r="CV3150" s="69"/>
      <c r="CW3150" s="69"/>
      <c r="CX3150" s="69"/>
      <c r="CY3150" s="69"/>
      <c r="CZ3150" s="69"/>
      <c r="DA3150" s="69"/>
      <c r="DB3150" s="69"/>
      <c r="DC3150" s="69"/>
      <c r="DD3150" s="69"/>
      <c r="DE3150" s="69"/>
      <c r="DF3150" s="69"/>
      <c r="DG3150" s="69"/>
      <c r="DH3150" s="69"/>
      <c r="DI3150" s="69"/>
      <c r="DJ3150" s="69"/>
      <c r="DK3150" s="69"/>
      <c r="DL3150" s="69"/>
      <c r="DM3150" s="69"/>
      <c r="DN3150" s="69"/>
      <c r="DO3150" s="69"/>
      <c r="DP3150" s="69"/>
      <c r="DQ3150" s="69"/>
      <c r="DR3150" s="69"/>
      <c r="DS3150" s="69"/>
      <c r="DT3150" s="69"/>
      <c r="DU3150" s="69"/>
      <c r="DV3150" s="69"/>
      <c r="DW3150" s="69"/>
      <c r="DX3150" s="69"/>
      <c r="DY3150" s="69"/>
      <c r="DZ3150" s="69"/>
      <c r="EA3150" s="69"/>
      <c r="EB3150" s="69"/>
      <c r="EC3150" s="69"/>
      <c r="ED3150" s="69"/>
      <c r="EE3150" s="69"/>
      <c r="EF3150" s="69"/>
      <c r="EG3150" s="69"/>
      <c r="EH3150" s="69"/>
      <c r="EI3150" s="69"/>
      <c r="EJ3150" s="69"/>
      <c r="EK3150" s="69"/>
      <c r="EL3150" s="69"/>
      <c r="EM3150" s="69"/>
      <c r="EN3150" s="69"/>
      <c r="EO3150" s="69"/>
      <c r="EP3150" s="69"/>
      <c r="EQ3150" s="69"/>
      <c r="ER3150" s="69"/>
      <c r="ES3150" s="69"/>
      <c r="ET3150" s="69"/>
      <c r="EU3150" s="69"/>
      <c r="EV3150" s="69"/>
      <c r="EW3150" s="69"/>
      <c r="EX3150" s="69"/>
      <c r="EY3150" s="69"/>
      <c r="EZ3150" s="69"/>
      <c r="FA3150" s="69"/>
      <c r="FB3150" s="69"/>
      <c r="FC3150" s="69"/>
      <c r="FD3150" s="69"/>
      <c r="FE3150" s="69"/>
      <c r="FF3150" s="69"/>
      <c r="FG3150" s="69"/>
      <c r="FH3150" s="69"/>
      <c r="FI3150" s="69"/>
      <c r="FJ3150" s="69"/>
      <c r="FK3150" s="69"/>
      <c r="FL3150" s="69"/>
      <c r="FM3150" s="69"/>
      <c r="FN3150" s="69"/>
      <c r="FO3150" s="69"/>
      <c r="FP3150" s="69"/>
      <c r="FQ3150" s="69"/>
      <c r="FR3150" s="69"/>
      <c r="FS3150" s="69"/>
      <c r="FT3150" s="69"/>
      <c r="FU3150" s="69"/>
      <c r="FV3150" s="69"/>
      <c r="FW3150" s="69"/>
      <c r="FX3150" s="69"/>
      <c r="FY3150" s="69"/>
      <c r="FZ3150" s="69"/>
      <c r="GA3150" s="69"/>
      <c r="GB3150" s="69"/>
      <c r="GC3150" s="69"/>
      <c r="GD3150" s="69"/>
      <c r="GE3150" s="69"/>
      <c r="GF3150" s="69"/>
      <c r="GG3150" s="69"/>
      <c r="GH3150" s="69"/>
      <c r="GI3150" s="69"/>
      <c r="GJ3150" s="69"/>
      <c r="GK3150" s="69"/>
      <c r="GL3150" s="69"/>
      <c r="GM3150" s="69"/>
      <c r="GN3150" s="69"/>
      <c r="GO3150" s="69"/>
      <c r="GP3150" s="69"/>
      <c r="GQ3150" s="69"/>
      <c r="GR3150" s="69"/>
      <c r="GS3150" s="69"/>
      <c r="GT3150" s="69"/>
      <c r="GU3150" s="69"/>
      <c r="GV3150" s="69"/>
      <c r="GW3150" s="69"/>
      <c r="GX3150" s="69"/>
      <c r="GY3150" s="69"/>
      <c r="GZ3150" s="69"/>
      <c r="HA3150" s="69"/>
      <c r="HB3150" s="69"/>
      <c r="HC3150" s="69"/>
      <c r="HD3150" s="69"/>
      <c r="HE3150" s="69"/>
      <c r="HF3150" s="69"/>
      <c r="HG3150" s="69"/>
      <c r="HH3150" s="69"/>
      <c r="HI3150" s="69"/>
      <c r="HJ3150" s="69"/>
      <c r="HK3150" s="69"/>
      <c r="HL3150" s="69"/>
      <c r="HM3150" s="69"/>
      <c r="HN3150" s="69"/>
      <c r="HO3150" s="69"/>
      <c r="HP3150" s="69"/>
      <c r="HQ3150" s="69"/>
      <c r="HR3150" s="69"/>
      <c r="HS3150" s="69"/>
      <c r="HT3150" s="69"/>
      <c r="HU3150" s="69"/>
      <c r="HV3150" s="69"/>
      <c r="HW3150" s="69"/>
      <c r="HX3150" s="69"/>
      <c r="HY3150" s="69"/>
      <c r="HZ3150" s="69"/>
      <c r="IA3150" s="69"/>
      <c r="IB3150" s="69"/>
      <c r="IC3150" s="69"/>
      <c r="ID3150" s="69"/>
      <c r="IE3150" s="69"/>
      <c r="IF3150" s="69"/>
      <c r="IG3150" s="69"/>
      <c r="IH3150" s="69"/>
      <c r="II3150" s="69"/>
      <c r="IJ3150" s="69"/>
      <c r="IK3150" s="69"/>
      <c r="IL3150" s="69"/>
      <c r="IM3150" s="69"/>
      <c r="IN3150" s="69"/>
    </row>
    <row r="3151" spans="1:248" s="70" customFormat="1" ht="32.1" customHeight="1" x14ac:dyDescent="0.2">
      <c r="A3151" s="137" t="s">
        <v>2130</v>
      </c>
      <c r="B3151" s="196">
        <v>52828</v>
      </c>
      <c r="C3151" s="96" t="s">
        <v>2163</v>
      </c>
      <c r="D3151" s="318">
        <f>15000*1.5</f>
        <v>22500</v>
      </c>
      <c r="E3151" s="69"/>
      <c r="F3151" s="69"/>
      <c r="G3151" s="69"/>
      <c r="H3151" s="69"/>
      <c r="I3151" s="69"/>
      <c r="J3151" s="69"/>
      <c r="N3151" s="69"/>
      <c r="O3151" s="69"/>
      <c r="P3151" s="69"/>
      <c r="Q3151" s="69"/>
      <c r="R3151" s="69"/>
      <c r="S3151" s="69"/>
      <c r="T3151" s="69"/>
      <c r="U3151" s="69"/>
      <c r="V3151" s="69"/>
      <c r="W3151" s="69"/>
      <c r="X3151" s="69"/>
      <c r="Y3151" s="69"/>
      <c r="Z3151" s="69"/>
      <c r="AA3151" s="69"/>
      <c r="AB3151" s="69"/>
      <c r="AC3151" s="69"/>
      <c r="AD3151" s="69"/>
      <c r="AE3151" s="69"/>
      <c r="AF3151" s="69"/>
      <c r="AG3151" s="69"/>
      <c r="AH3151" s="69"/>
      <c r="AI3151" s="69"/>
      <c r="AJ3151" s="69"/>
      <c r="AK3151" s="69"/>
      <c r="AL3151" s="69"/>
      <c r="AM3151" s="69"/>
      <c r="AN3151" s="69"/>
      <c r="AO3151" s="69"/>
      <c r="AP3151" s="69"/>
      <c r="AQ3151" s="69"/>
      <c r="AR3151" s="69"/>
      <c r="AS3151" s="69"/>
      <c r="AT3151" s="69"/>
      <c r="AU3151" s="69"/>
      <c r="AV3151" s="69"/>
      <c r="AW3151" s="69"/>
      <c r="AX3151" s="69"/>
      <c r="AY3151" s="69"/>
      <c r="AZ3151" s="69"/>
      <c r="BA3151" s="69"/>
      <c r="BB3151" s="69"/>
      <c r="BC3151" s="69"/>
      <c r="BD3151" s="69"/>
      <c r="BE3151" s="69"/>
      <c r="BF3151" s="69"/>
      <c r="BG3151" s="69"/>
      <c r="BH3151" s="69"/>
      <c r="BI3151" s="69"/>
      <c r="BJ3151" s="69"/>
      <c r="BK3151" s="69"/>
      <c r="BL3151" s="69"/>
      <c r="BM3151" s="69"/>
      <c r="BN3151" s="69"/>
      <c r="BO3151" s="69"/>
      <c r="BP3151" s="69"/>
      <c r="BQ3151" s="69"/>
      <c r="BR3151" s="69"/>
      <c r="BS3151" s="69"/>
      <c r="BT3151" s="69"/>
      <c r="BU3151" s="69"/>
      <c r="BV3151" s="69"/>
      <c r="BW3151" s="69"/>
      <c r="BX3151" s="69"/>
      <c r="BY3151" s="69"/>
      <c r="BZ3151" s="69"/>
      <c r="CA3151" s="69"/>
      <c r="CB3151" s="69"/>
      <c r="CC3151" s="69"/>
      <c r="CD3151" s="69"/>
      <c r="CE3151" s="69"/>
      <c r="CF3151" s="69"/>
      <c r="CG3151" s="69"/>
      <c r="CH3151" s="69"/>
      <c r="CI3151" s="69"/>
      <c r="CJ3151" s="69"/>
      <c r="CK3151" s="69"/>
      <c r="CL3151" s="69"/>
      <c r="CM3151" s="69"/>
      <c r="CN3151" s="69"/>
      <c r="CO3151" s="69"/>
      <c r="CP3151" s="69"/>
      <c r="CQ3151" s="69"/>
      <c r="CR3151" s="69"/>
      <c r="CS3151" s="69"/>
      <c r="CT3151" s="69"/>
      <c r="CU3151" s="69"/>
      <c r="CV3151" s="69"/>
      <c r="CW3151" s="69"/>
      <c r="CX3151" s="69"/>
      <c r="CY3151" s="69"/>
      <c r="CZ3151" s="69"/>
      <c r="DA3151" s="69"/>
      <c r="DB3151" s="69"/>
      <c r="DC3151" s="69"/>
      <c r="DD3151" s="69"/>
      <c r="DE3151" s="69"/>
      <c r="DF3151" s="69"/>
      <c r="DG3151" s="69"/>
      <c r="DH3151" s="69"/>
      <c r="DI3151" s="69"/>
      <c r="DJ3151" s="69"/>
      <c r="DK3151" s="69"/>
      <c r="DL3151" s="69"/>
      <c r="DM3151" s="69"/>
      <c r="DN3151" s="69"/>
      <c r="DO3151" s="69"/>
      <c r="DP3151" s="69"/>
      <c r="DQ3151" s="69"/>
      <c r="DR3151" s="69"/>
      <c r="DS3151" s="69"/>
      <c r="DT3151" s="69"/>
      <c r="DU3151" s="69"/>
      <c r="DV3151" s="69"/>
      <c r="DW3151" s="69"/>
      <c r="DX3151" s="69"/>
      <c r="DY3151" s="69"/>
      <c r="DZ3151" s="69"/>
      <c r="EA3151" s="69"/>
      <c r="EB3151" s="69"/>
      <c r="EC3151" s="69"/>
      <c r="ED3151" s="69"/>
      <c r="EE3151" s="69"/>
      <c r="EF3151" s="69"/>
      <c r="EG3151" s="69"/>
      <c r="EH3151" s="69"/>
      <c r="EI3151" s="69"/>
      <c r="EJ3151" s="69"/>
      <c r="EK3151" s="69"/>
      <c r="EL3151" s="69"/>
      <c r="EM3151" s="69"/>
      <c r="EN3151" s="69"/>
      <c r="EO3151" s="69"/>
      <c r="EP3151" s="69"/>
      <c r="EQ3151" s="69"/>
      <c r="ER3151" s="69"/>
      <c r="ES3151" s="69"/>
      <c r="ET3151" s="69"/>
      <c r="EU3151" s="69"/>
      <c r="EV3151" s="69"/>
      <c r="EW3151" s="69"/>
      <c r="EX3151" s="69"/>
      <c r="EY3151" s="69"/>
      <c r="EZ3151" s="69"/>
      <c r="FA3151" s="69"/>
      <c r="FB3151" s="69"/>
      <c r="FC3151" s="69"/>
      <c r="FD3151" s="69"/>
      <c r="FE3151" s="69"/>
      <c r="FF3151" s="69"/>
      <c r="FG3151" s="69"/>
      <c r="FH3151" s="69"/>
      <c r="FI3151" s="69"/>
      <c r="FJ3151" s="69"/>
      <c r="FK3151" s="69"/>
      <c r="FL3151" s="69"/>
      <c r="FM3151" s="69"/>
      <c r="FN3151" s="69"/>
      <c r="FO3151" s="69"/>
      <c r="FP3151" s="69"/>
      <c r="FQ3151" s="69"/>
      <c r="FR3151" s="69"/>
      <c r="FS3151" s="69"/>
      <c r="FT3151" s="69"/>
      <c r="FU3151" s="69"/>
      <c r="FV3151" s="69"/>
      <c r="FW3151" s="69"/>
      <c r="FX3151" s="69"/>
      <c r="FY3151" s="69"/>
      <c r="FZ3151" s="69"/>
      <c r="GA3151" s="69"/>
      <c r="GB3151" s="69"/>
      <c r="GC3151" s="69"/>
      <c r="GD3151" s="69"/>
      <c r="GE3151" s="69"/>
      <c r="GF3151" s="69"/>
      <c r="GG3151" s="69"/>
      <c r="GH3151" s="69"/>
      <c r="GI3151" s="69"/>
      <c r="GJ3151" s="69"/>
      <c r="GK3151" s="69"/>
      <c r="GL3151" s="69"/>
      <c r="GM3151" s="69"/>
      <c r="GN3151" s="69"/>
      <c r="GO3151" s="69"/>
      <c r="GP3151" s="69"/>
      <c r="GQ3151" s="69"/>
      <c r="GR3151" s="69"/>
      <c r="GS3151" s="69"/>
      <c r="GT3151" s="69"/>
      <c r="GU3151" s="69"/>
      <c r="GV3151" s="69"/>
      <c r="GW3151" s="69"/>
      <c r="GX3151" s="69"/>
      <c r="GY3151" s="69"/>
      <c r="GZ3151" s="69"/>
      <c r="HA3151" s="69"/>
      <c r="HB3151" s="69"/>
      <c r="HC3151" s="69"/>
      <c r="HD3151" s="69"/>
      <c r="HE3151" s="69"/>
      <c r="HF3151" s="69"/>
      <c r="HG3151" s="69"/>
      <c r="HH3151" s="69"/>
      <c r="HI3151" s="69"/>
      <c r="HJ3151" s="69"/>
      <c r="HK3151" s="69"/>
      <c r="HL3151" s="69"/>
      <c r="HM3151" s="69"/>
      <c r="HN3151" s="69"/>
      <c r="HO3151" s="69"/>
      <c r="HP3151" s="69"/>
      <c r="HQ3151" s="69"/>
      <c r="HR3151" s="69"/>
      <c r="HS3151" s="69"/>
      <c r="HT3151" s="69"/>
      <c r="HU3151" s="69"/>
      <c r="HV3151" s="69"/>
      <c r="HW3151" s="69"/>
      <c r="HX3151" s="69"/>
      <c r="HY3151" s="69"/>
      <c r="HZ3151" s="69"/>
      <c r="IA3151" s="69"/>
      <c r="IB3151" s="69"/>
      <c r="IC3151" s="69"/>
      <c r="ID3151" s="69"/>
      <c r="IE3151" s="69"/>
      <c r="IF3151" s="69"/>
      <c r="IG3151" s="69"/>
      <c r="IH3151" s="69"/>
      <c r="II3151" s="69"/>
      <c r="IJ3151" s="69"/>
      <c r="IK3151" s="69"/>
      <c r="IL3151" s="69"/>
      <c r="IM3151" s="69"/>
      <c r="IN3151" s="69"/>
    </row>
    <row r="3152" spans="1:248" s="70" customFormat="1" ht="47.1" customHeight="1" x14ac:dyDescent="0.2">
      <c r="A3152" s="137" t="s">
        <v>2132</v>
      </c>
      <c r="B3152" s="196">
        <v>53015</v>
      </c>
      <c r="C3152" s="96" t="s">
        <v>3947</v>
      </c>
      <c r="D3152" s="318">
        <f>55000*1.5</f>
        <v>82500</v>
      </c>
      <c r="E3152" s="69"/>
      <c r="F3152" s="69"/>
      <c r="G3152" s="69"/>
      <c r="H3152" s="69"/>
      <c r="I3152" s="69"/>
      <c r="J3152" s="69"/>
      <c r="N3152" s="69"/>
      <c r="O3152" s="69"/>
      <c r="P3152" s="69"/>
      <c r="Q3152" s="69"/>
      <c r="R3152" s="69"/>
      <c r="S3152" s="69"/>
      <c r="T3152" s="69"/>
      <c r="U3152" s="69"/>
      <c r="V3152" s="69"/>
      <c r="W3152" s="69"/>
      <c r="X3152" s="69"/>
      <c r="Y3152" s="69"/>
      <c r="Z3152" s="69"/>
      <c r="AA3152" s="69"/>
      <c r="AB3152" s="69"/>
      <c r="AC3152" s="69"/>
      <c r="AD3152" s="69"/>
      <c r="AE3152" s="69"/>
      <c r="AF3152" s="69"/>
      <c r="AG3152" s="69"/>
      <c r="AH3152" s="69"/>
      <c r="AI3152" s="69"/>
      <c r="AJ3152" s="69"/>
      <c r="AK3152" s="69"/>
      <c r="AL3152" s="69"/>
      <c r="AM3152" s="69"/>
      <c r="AN3152" s="69"/>
      <c r="AO3152" s="69"/>
      <c r="AP3152" s="69"/>
      <c r="AQ3152" s="69"/>
      <c r="AR3152" s="69"/>
      <c r="AS3152" s="69"/>
      <c r="AT3152" s="69"/>
      <c r="AU3152" s="69"/>
      <c r="AV3152" s="69"/>
      <c r="AW3152" s="69"/>
      <c r="AX3152" s="69"/>
      <c r="AY3152" s="69"/>
      <c r="AZ3152" s="69"/>
      <c r="BA3152" s="69"/>
      <c r="BB3152" s="69"/>
      <c r="BC3152" s="69"/>
      <c r="BD3152" s="69"/>
      <c r="BE3152" s="69"/>
      <c r="BF3152" s="69"/>
      <c r="BG3152" s="69"/>
      <c r="BH3152" s="69"/>
      <c r="BI3152" s="69"/>
      <c r="BJ3152" s="69"/>
      <c r="BK3152" s="69"/>
      <c r="BL3152" s="69"/>
      <c r="BM3152" s="69"/>
      <c r="BN3152" s="69"/>
      <c r="BO3152" s="69"/>
      <c r="BP3152" s="69"/>
      <c r="BQ3152" s="69"/>
      <c r="BR3152" s="69"/>
      <c r="BS3152" s="69"/>
      <c r="BT3152" s="69"/>
      <c r="BU3152" s="69"/>
      <c r="BV3152" s="69"/>
      <c r="BW3152" s="69"/>
      <c r="BX3152" s="69"/>
      <c r="BY3152" s="69"/>
      <c r="BZ3152" s="69"/>
      <c r="CA3152" s="69"/>
      <c r="CB3152" s="69"/>
      <c r="CC3152" s="69"/>
      <c r="CD3152" s="69"/>
      <c r="CE3152" s="69"/>
      <c r="CF3152" s="69"/>
      <c r="CG3152" s="69"/>
      <c r="CH3152" s="69"/>
      <c r="CI3152" s="69"/>
      <c r="CJ3152" s="69"/>
      <c r="CK3152" s="69"/>
      <c r="CL3152" s="69"/>
      <c r="CM3152" s="69"/>
      <c r="CN3152" s="69"/>
      <c r="CO3152" s="69"/>
      <c r="CP3152" s="69"/>
      <c r="CQ3152" s="69"/>
      <c r="CR3152" s="69"/>
      <c r="CS3152" s="69"/>
      <c r="CT3152" s="69"/>
      <c r="CU3152" s="69"/>
      <c r="CV3152" s="69"/>
      <c r="CW3152" s="69"/>
      <c r="CX3152" s="69"/>
      <c r="CY3152" s="69"/>
      <c r="CZ3152" s="69"/>
      <c r="DA3152" s="69"/>
      <c r="DB3152" s="69"/>
      <c r="DC3152" s="69"/>
      <c r="DD3152" s="69"/>
      <c r="DE3152" s="69"/>
      <c r="DF3152" s="69"/>
      <c r="DG3152" s="69"/>
      <c r="DH3152" s="69"/>
      <c r="DI3152" s="69"/>
      <c r="DJ3152" s="69"/>
      <c r="DK3152" s="69"/>
      <c r="DL3152" s="69"/>
      <c r="DM3152" s="69"/>
      <c r="DN3152" s="69"/>
      <c r="DO3152" s="69"/>
      <c r="DP3152" s="69"/>
      <c r="DQ3152" s="69"/>
      <c r="DR3152" s="69"/>
      <c r="DS3152" s="69"/>
      <c r="DT3152" s="69"/>
      <c r="DU3152" s="69"/>
      <c r="DV3152" s="69"/>
      <c r="DW3152" s="69"/>
      <c r="DX3152" s="69"/>
      <c r="DY3152" s="69"/>
      <c r="DZ3152" s="69"/>
      <c r="EA3152" s="69"/>
      <c r="EB3152" s="69"/>
      <c r="EC3152" s="69"/>
      <c r="ED3152" s="69"/>
      <c r="EE3152" s="69"/>
      <c r="EF3152" s="69"/>
      <c r="EG3152" s="69"/>
      <c r="EH3152" s="69"/>
      <c r="EI3152" s="69"/>
      <c r="EJ3152" s="69"/>
      <c r="EK3152" s="69"/>
      <c r="EL3152" s="69"/>
      <c r="EM3152" s="69"/>
      <c r="EN3152" s="69"/>
      <c r="EO3152" s="69"/>
      <c r="EP3152" s="69"/>
      <c r="EQ3152" s="69"/>
      <c r="ER3152" s="69"/>
      <c r="ES3152" s="69"/>
      <c r="ET3152" s="69"/>
      <c r="EU3152" s="69"/>
      <c r="EV3152" s="69"/>
      <c r="EW3152" s="69"/>
      <c r="EX3152" s="69"/>
      <c r="EY3152" s="69"/>
      <c r="EZ3152" s="69"/>
      <c r="FA3152" s="69"/>
      <c r="FB3152" s="69"/>
      <c r="FC3152" s="69"/>
      <c r="FD3152" s="69"/>
      <c r="FE3152" s="69"/>
      <c r="FF3152" s="69"/>
      <c r="FG3152" s="69"/>
      <c r="FH3152" s="69"/>
      <c r="FI3152" s="69"/>
      <c r="FJ3152" s="69"/>
      <c r="FK3152" s="69"/>
      <c r="FL3152" s="69"/>
      <c r="FM3152" s="69"/>
      <c r="FN3152" s="69"/>
      <c r="FO3152" s="69"/>
      <c r="FP3152" s="69"/>
      <c r="FQ3152" s="69"/>
      <c r="FR3152" s="69"/>
      <c r="FS3152" s="69"/>
      <c r="FT3152" s="69"/>
      <c r="FU3152" s="69"/>
      <c r="FV3152" s="69"/>
      <c r="FW3152" s="69"/>
      <c r="FX3152" s="69"/>
      <c r="FY3152" s="69"/>
      <c r="FZ3152" s="69"/>
      <c r="GA3152" s="69"/>
      <c r="GB3152" s="69"/>
      <c r="GC3152" s="69"/>
      <c r="GD3152" s="69"/>
      <c r="GE3152" s="69"/>
      <c r="GF3152" s="69"/>
      <c r="GG3152" s="69"/>
      <c r="GH3152" s="69"/>
      <c r="GI3152" s="69"/>
      <c r="GJ3152" s="69"/>
      <c r="GK3152" s="69"/>
      <c r="GL3152" s="69"/>
      <c r="GM3152" s="69"/>
      <c r="GN3152" s="69"/>
      <c r="GO3152" s="69"/>
      <c r="GP3152" s="69"/>
      <c r="GQ3152" s="69"/>
      <c r="GR3152" s="69"/>
      <c r="GS3152" s="69"/>
      <c r="GT3152" s="69"/>
      <c r="GU3152" s="69"/>
      <c r="GV3152" s="69"/>
      <c r="GW3152" s="69"/>
      <c r="GX3152" s="69"/>
      <c r="GY3152" s="69"/>
      <c r="GZ3152" s="69"/>
      <c r="HA3152" s="69"/>
      <c r="HB3152" s="69"/>
      <c r="HC3152" s="69"/>
      <c r="HD3152" s="69"/>
      <c r="HE3152" s="69"/>
      <c r="HF3152" s="69"/>
      <c r="HG3152" s="69"/>
      <c r="HH3152" s="69"/>
      <c r="HI3152" s="69"/>
      <c r="HJ3152" s="69"/>
      <c r="HK3152" s="69"/>
      <c r="HL3152" s="69"/>
      <c r="HM3152" s="69"/>
      <c r="HN3152" s="69"/>
      <c r="HO3152" s="69"/>
      <c r="HP3152" s="69"/>
      <c r="HQ3152" s="69"/>
      <c r="HR3152" s="69"/>
      <c r="HS3152" s="69"/>
      <c r="HT3152" s="69"/>
      <c r="HU3152" s="69"/>
      <c r="HV3152" s="69"/>
      <c r="HW3152" s="69"/>
      <c r="HX3152" s="69"/>
      <c r="HY3152" s="69"/>
      <c r="HZ3152" s="69"/>
      <c r="IA3152" s="69"/>
      <c r="IB3152" s="69"/>
      <c r="IC3152" s="69"/>
      <c r="ID3152" s="69"/>
      <c r="IE3152" s="69"/>
      <c r="IF3152" s="69"/>
      <c r="IG3152" s="69"/>
      <c r="IH3152" s="69"/>
      <c r="II3152" s="69"/>
      <c r="IJ3152" s="69"/>
      <c r="IK3152" s="69"/>
      <c r="IL3152" s="69"/>
      <c r="IM3152" s="69"/>
      <c r="IN3152" s="69"/>
    </row>
    <row r="3153" spans="1:248" s="70" customFormat="1" ht="15.95" customHeight="1" x14ac:dyDescent="0.2">
      <c r="A3153" s="137" t="s">
        <v>2132</v>
      </c>
      <c r="B3153" s="196">
        <v>52829</v>
      </c>
      <c r="C3153" s="96" t="s">
        <v>2164</v>
      </c>
      <c r="D3153" s="318">
        <f>80000*1.5</f>
        <v>120000</v>
      </c>
      <c r="E3153" s="69"/>
      <c r="F3153" s="69"/>
      <c r="G3153" s="69"/>
      <c r="H3153" s="69"/>
      <c r="I3153" s="69"/>
      <c r="J3153" s="69"/>
      <c r="N3153" s="69"/>
      <c r="O3153" s="69"/>
      <c r="P3153" s="69"/>
      <c r="Q3153" s="69"/>
      <c r="R3153" s="69"/>
      <c r="S3153" s="69"/>
      <c r="T3153" s="69"/>
      <c r="U3153" s="69"/>
      <c r="V3153" s="69"/>
      <c r="W3153" s="69"/>
      <c r="X3153" s="69"/>
      <c r="Y3153" s="69"/>
      <c r="Z3153" s="69"/>
      <c r="AA3153" s="69"/>
      <c r="AB3153" s="69"/>
      <c r="AC3153" s="69"/>
      <c r="AD3153" s="69"/>
      <c r="AE3153" s="69"/>
      <c r="AF3153" s="69"/>
      <c r="AG3153" s="69"/>
      <c r="AH3153" s="69"/>
      <c r="AI3153" s="69"/>
      <c r="AJ3153" s="69"/>
      <c r="AK3153" s="69"/>
      <c r="AL3153" s="69"/>
      <c r="AM3153" s="69"/>
      <c r="AN3153" s="69"/>
      <c r="AO3153" s="69"/>
      <c r="AP3153" s="69"/>
      <c r="AQ3153" s="69"/>
      <c r="AR3153" s="69"/>
      <c r="AS3153" s="69"/>
      <c r="AT3153" s="69"/>
      <c r="AU3153" s="69"/>
      <c r="AV3153" s="69"/>
      <c r="AW3153" s="69"/>
      <c r="AX3153" s="69"/>
      <c r="AY3153" s="69"/>
      <c r="AZ3153" s="69"/>
      <c r="BA3153" s="69"/>
      <c r="BB3153" s="69"/>
      <c r="BC3153" s="69"/>
      <c r="BD3153" s="69"/>
      <c r="BE3153" s="69"/>
      <c r="BF3153" s="69"/>
      <c r="BG3153" s="69"/>
      <c r="BH3153" s="69"/>
      <c r="BI3153" s="69"/>
      <c r="BJ3153" s="69"/>
      <c r="BK3153" s="69"/>
      <c r="BL3153" s="69"/>
      <c r="BM3153" s="69"/>
      <c r="BN3153" s="69"/>
      <c r="BO3153" s="69"/>
      <c r="BP3153" s="69"/>
      <c r="BQ3153" s="69"/>
      <c r="BR3153" s="69"/>
      <c r="BS3153" s="69"/>
      <c r="BT3153" s="69"/>
      <c r="BU3153" s="69"/>
      <c r="BV3153" s="69"/>
      <c r="BW3153" s="69"/>
      <c r="BX3153" s="69"/>
      <c r="BY3153" s="69"/>
      <c r="BZ3153" s="69"/>
      <c r="CA3153" s="69"/>
      <c r="CB3153" s="69"/>
      <c r="CC3153" s="69"/>
      <c r="CD3153" s="69"/>
      <c r="CE3153" s="69"/>
      <c r="CF3153" s="69"/>
      <c r="CG3153" s="69"/>
      <c r="CH3153" s="69"/>
      <c r="CI3153" s="69"/>
      <c r="CJ3153" s="69"/>
      <c r="CK3153" s="69"/>
      <c r="CL3153" s="69"/>
      <c r="CM3153" s="69"/>
      <c r="CN3153" s="69"/>
      <c r="CO3153" s="69"/>
      <c r="CP3153" s="69"/>
      <c r="CQ3153" s="69"/>
      <c r="CR3153" s="69"/>
      <c r="CS3153" s="69"/>
      <c r="CT3153" s="69"/>
      <c r="CU3153" s="69"/>
      <c r="CV3153" s="69"/>
      <c r="CW3153" s="69"/>
      <c r="CX3153" s="69"/>
      <c r="CY3153" s="69"/>
      <c r="CZ3153" s="69"/>
      <c r="DA3153" s="69"/>
      <c r="DB3153" s="69"/>
      <c r="DC3153" s="69"/>
      <c r="DD3153" s="69"/>
      <c r="DE3153" s="69"/>
      <c r="DF3153" s="69"/>
      <c r="DG3153" s="69"/>
      <c r="DH3153" s="69"/>
      <c r="DI3153" s="69"/>
      <c r="DJ3153" s="69"/>
      <c r="DK3153" s="69"/>
      <c r="DL3153" s="69"/>
      <c r="DM3153" s="69"/>
      <c r="DN3153" s="69"/>
      <c r="DO3153" s="69"/>
      <c r="DP3153" s="69"/>
      <c r="DQ3153" s="69"/>
      <c r="DR3153" s="69"/>
      <c r="DS3153" s="69"/>
      <c r="DT3153" s="69"/>
      <c r="DU3153" s="69"/>
      <c r="DV3153" s="69"/>
      <c r="DW3153" s="69"/>
      <c r="DX3153" s="69"/>
      <c r="DY3153" s="69"/>
      <c r="DZ3153" s="69"/>
      <c r="EA3153" s="69"/>
      <c r="EB3153" s="69"/>
      <c r="EC3153" s="69"/>
      <c r="ED3153" s="69"/>
      <c r="EE3153" s="69"/>
      <c r="EF3153" s="69"/>
      <c r="EG3153" s="69"/>
      <c r="EH3153" s="69"/>
      <c r="EI3153" s="69"/>
      <c r="EJ3153" s="69"/>
      <c r="EK3153" s="69"/>
      <c r="EL3153" s="69"/>
      <c r="EM3153" s="69"/>
      <c r="EN3153" s="69"/>
      <c r="EO3153" s="69"/>
      <c r="EP3153" s="69"/>
      <c r="EQ3153" s="69"/>
      <c r="ER3153" s="69"/>
      <c r="ES3153" s="69"/>
      <c r="ET3153" s="69"/>
      <c r="EU3153" s="69"/>
      <c r="EV3153" s="69"/>
      <c r="EW3153" s="69"/>
      <c r="EX3153" s="69"/>
      <c r="EY3153" s="69"/>
      <c r="EZ3153" s="69"/>
      <c r="FA3153" s="69"/>
      <c r="FB3153" s="69"/>
      <c r="FC3153" s="69"/>
      <c r="FD3153" s="69"/>
      <c r="FE3153" s="69"/>
      <c r="FF3153" s="69"/>
      <c r="FG3153" s="69"/>
      <c r="FH3153" s="69"/>
      <c r="FI3153" s="69"/>
      <c r="FJ3153" s="69"/>
      <c r="FK3153" s="69"/>
      <c r="FL3153" s="69"/>
      <c r="FM3153" s="69"/>
      <c r="FN3153" s="69"/>
      <c r="FO3153" s="69"/>
      <c r="FP3153" s="69"/>
      <c r="FQ3153" s="69"/>
      <c r="FR3153" s="69"/>
      <c r="FS3153" s="69"/>
      <c r="FT3153" s="69"/>
      <c r="FU3153" s="69"/>
      <c r="FV3153" s="69"/>
      <c r="FW3153" s="69"/>
      <c r="FX3153" s="69"/>
      <c r="FY3153" s="69"/>
      <c r="FZ3153" s="69"/>
      <c r="GA3153" s="69"/>
      <c r="GB3153" s="69"/>
      <c r="GC3153" s="69"/>
      <c r="GD3153" s="69"/>
      <c r="GE3153" s="69"/>
      <c r="GF3153" s="69"/>
      <c r="GG3153" s="69"/>
      <c r="GH3153" s="69"/>
      <c r="GI3153" s="69"/>
      <c r="GJ3153" s="69"/>
      <c r="GK3153" s="69"/>
      <c r="GL3153" s="69"/>
      <c r="GM3153" s="69"/>
      <c r="GN3153" s="69"/>
      <c r="GO3153" s="69"/>
      <c r="GP3153" s="69"/>
      <c r="GQ3153" s="69"/>
      <c r="GR3153" s="69"/>
      <c r="GS3153" s="69"/>
      <c r="GT3153" s="69"/>
      <c r="GU3153" s="69"/>
      <c r="GV3153" s="69"/>
      <c r="GW3153" s="69"/>
      <c r="GX3153" s="69"/>
      <c r="GY3153" s="69"/>
      <c r="GZ3153" s="69"/>
      <c r="HA3153" s="69"/>
      <c r="HB3153" s="69"/>
      <c r="HC3153" s="69"/>
      <c r="HD3153" s="69"/>
      <c r="HE3153" s="69"/>
      <c r="HF3153" s="69"/>
      <c r="HG3153" s="69"/>
      <c r="HH3153" s="69"/>
      <c r="HI3153" s="69"/>
      <c r="HJ3153" s="69"/>
      <c r="HK3153" s="69"/>
      <c r="HL3153" s="69"/>
      <c r="HM3153" s="69"/>
      <c r="HN3153" s="69"/>
      <c r="HO3153" s="69"/>
      <c r="HP3153" s="69"/>
      <c r="HQ3153" s="69"/>
      <c r="HR3153" s="69"/>
      <c r="HS3153" s="69"/>
      <c r="HT3153" s="69"/>
      <c r="HU3153" s="69"/>
      <c r="HV3153" s="69"/>
      <c r="HW3153" s="69"/>
      <c r="HX3153" s="69"/>
      <c r="HY3153" s="69"/>
      <c r="HZ3153" s="69"/>
      <c r="IA3153" s="69"/>
      <c r="IB3153" s="69"/>
      <c r="IC3153" s="69"/>
      <c r="ID3153" s="69"/>
      <c r="IE3153" s="69"/>
      <c r="IF3153" s="69"/>
      <c r="IG3153" s="69"/>
      <c r="IH3153" s="69"/>
      <c r="II3153" s="69"/>
      <c r="IJ3153" s="69"/>
      <c r="IK3153" s="69"/>
      <c r="IL3153" s="69"/>
      <c r="IM3153" s="69"/>
      <c r="IN3153" s="69"/>
    </row>
    <row r="3154" spans="1:248" s="70" customFormat="1" ht="32.1" customHeight="1" x14ac:dyDescent="0.2">
      <c r="A3154" s="137" t="s">
        <v>2132</v>
      </c>
      <c r="B3154" s="196">
        <v>52830</v>
      </c>
      <c r="C3154" s="136" t="s">
        <v>2165</v>
      </c>
      <c r="D3154" s="318">
        <f>25000*1.5</f>
        <v>37500</v>
      </c>
      <c r="E3154" s="69"/>
      <c r="F3154" s="69"/>
      <c r="G3154" s="69"/>
      <c r="H3154" s="69"/>
      <c r="I3154" s="69"/>
      <c r="J3154" s="69"/>
      <c r="N3154" s="69"/>
      <c r="O3154" s="69"/>
      <c r="P3154" s="69"/>
      <c r="Q3154" s="69"/>
      <c r="R3154" s="69"/>
      <c r="S3154" s="69"/>
      <c r="T3154" s="69"/>
      <c r="U3154" s="69"/>
      <c r="V3154" s="69"/>
      <c r="W3154" s="69"/>
      <c r="X3154" s="69"/>
      <c r="Y3154" s="69"/>
      <c r="Z3154" s="69"/>
      <c r="AA3154" s="69"/>
      <c r="AB3154" s="69"/>
      <c r="AC3154" s="69"/>
      <c r="AD3154" s="69"/>
      <c r="AE3154" s="69"/>
      <c r="AF3154" s="69"/>
      <c r="AG3154" s="69"/>
      <c r="AH3154" s="69"/>
      <c r="AI3154" s="69"/>
      <c r="AJ3154" s="69"/>
      <c r="AK3154" s="69"/>
      <c r="AL3154" s="69"/>
      <c r="AM3154" s="69"/>
      <c r="AN3154" s="69"/>
      <c r="AO3154" s="69"/>
      <c r="AP3154" s="69"/>
      <c r="AQ3154" s="69"/>
      <c r="AR3154" s="69"/>
      <c r="AS3154" s="69"/>
      <c r="AT3154" s="69"/>
      <c r="AU3154" s="69"/>
      <c r="AV3154" s="69"/>
      <c r="AW3154" s="69"/>
      <c r="AX3154" s="69"/>
      <c r="AY3154" s="69"/>
      <c r="AZ3154" s="69"/>
      <c r="BA3154" s="69"/>
      <c r="BB3154" s="69"/>
      <c r="BC3154" s="69"/>
      <c r="BD3154" s="69"/>
      <c r="BE3154" s="69"/>
      <c r="BF3154" s="69"/>
      <c r="BG3154" s="69"/>
      <c r="BH3154" s="69"/>
      <c r="BI3154" s="69"/>
      <c r="BJ3154" s="69"/>
      <c r="BK3154" s="69"/>
      <c r="BL3154" s="69"/>
      <c r="BM3154" s="69"/>
      <c r="BN3154" s="69"/>
      <c r="BO3154" s="69"/>
      <c r="BP3154" s="69"/>
      <c r="BQ3154" s="69"/>
      <c r="BR3154" s="69"/>
      <c r="BS3154" s="69"/>
      <c r="BT3154" s="69"/>
      <c r="BU3154" s="69"/>
      <c r="BV3154" s="69"/>
      <c r="BW3154" s="69"/>
      <c r="BX3154" s="69"/>
      <c r="BY3154" s="69"/>
      <c r="BZ3154" s="69"/>
      <c r="CA3154" s="69"/>
      <c r="CB3154" s="69"/>
      <c r="CC3154" s="69"/>
      <c r="CD3154" s="69"/>
      <c r="CE3154" s="69"/>
      <c r="CF3154" s="69"/>
      <c r="CG3154" s="69"/>
      <c r="CH3154" s="69"/>
      <c r="CI3154" s="69"/>
      <c r="CJ3154" s="69"/>
      <c r="CK3154" s="69"/>
      <c r="CL3154" s="69"/>
      <c r="CM3154" s="69"/>
      <c r="CN3154" s="69"/>
      <c r="CO3154" s="69"/>
      <c r="CP3154" s="69"/>
      <c r="CQ3154" s="69"/>
      <c r="CR3154" s="69"/>
      <c r="CS3154" s="69"/>
      <c r="CT3154" s="69"/>
      <c r="CU3154" s="69"/>
      <c r="CV3154" s="69"/>
      <c r="CW3154" s="69"/>
      <c r="CX3154" s="69"/>
      <c r="CY3154" s="69"/>
      <c r="CZ3154" s="69"/>
      <c r="DA3154" s="69"/>
      <c r="DB3154" s="69"/>
      <c r="DC3154" s="69"/>
      <c r="DD3154" s="69"/>
      <c r="DE3154" s="69"/>
      <c r="DF3154" s="69"/>
      <c r="DG3154" s="69"/>
      <c r="DH3154" s="69"/>
      <c r="DI3154" s="69"/>
      <c r="DJ3154" s="69"/>
      <c r="DK3154" s="69"/>
      <c r="DL3154" s="69"/>
      <c r="DM3154" s="69"/>
      <c r="DN3154" s="69"/>
      <c r="DO3154" s="69"/>
      <c r="DP3154" s="69"/>
      <c r="DQ3154" s="69"/>
      <c r="DR3154" s="69"/>
      <c r="DS3154" s="69"/>
      <c r="DT3154" s="69"/>
      <c r="DU3154" s="69"/>
      <c r="DV3154" s="69"/>
      <c r="DW3154" s="69"/>
      <c r="DX3154" s="69"/>
      <c r="DY3154" s="69"/>
      <c r="DZ3154" s="69"/>
      <c r="EA3154" s="69"/>
      <c r="EB3154" s="69"/>
      <c r="EC3154" s="69"/>
      <c r="ED3154" s="69"/>
      <c r="EE3154" s="69"/>
      <c r="EF3154" s="69"/>
      <c r="EG3154" s="69"/>
      <c r="EH3154" s="69"/>
      <c r="EI3154" s="69"/>
      <c r="EJ3154" s="69"/>
      <c r="EK3154" s="69"/>
      <c r="EL3154" s="69"/>
      <c r="EM3154" s="69"/>
      <c r="EN3154" s="69"/>
      <c r="EO3154" s="69"/>
      <c r="EP3154" s="69"/>
      <c r="EQ3154" s="69"/>
      <c r="ER3154" s="69"/>
      <c r="ES3154" s="69"/>
      <c r="ET3154" s="69"/>
      <c r="EU3154" s="69"/>
      <c r="EV3154" s="69"/>
      <c r="EW3154" s="69"/>
      <c r="EX3154" s="69"/>
      <c r="EY3154" s="69"/>
      <c r="EZ3154" s="69"/>
      <c r="FA3154" s="69"/>
      <c r="FB3154" s="69"/>
      <c r="FC3154" s="69"/>
      <c r="FD3154" s="69"/>
      <c r="FE3154" s="69"/>
      <c r="FF3154" s="69"/>
      <c r="FG3154" s="69"/>
      <c r="FH3154" s="69"/>
      <c r="FI3154" s="69"/>
      <c r="FJ3154" s="69"/>
      <c r="FK3154" s="69"/>
      <c r="FL3154" s="69"/>
      <c r="FM3154" s="69"/>
      <c r="FN3154" s="69"/>
      <c r="FO3154" s="69"/>
      <c r="FP3154" s="69"/>
      <c r="FQ3154" s="69"/>
      <c r="FR3154" s="69"/>
      <c r="FS3154" s="69"/>
      <c r="FT3154" s="69"/>
      <c r="FU3154" s="69"/>
      <c r="FV3154" s="69"/>
      <c r="FW3154" s="69"/>
      <c r="FX3154" s="69"/>
      <c r="FY3154" s="69"/>
      <c r="FZ3154" s="69"/>
      <c r="GA3154" s="69"/>
      <c r="GB3154" s="69"/>
      <c r="GC3154" s="69"/>
      <c r="GD3154" s="69"/>
      <c r="GE3154" s="69"/>
      <c r="GF3154" s="69"/>
      <c r="GG3154" s="69"/>
      <c r="GH3154" s="69"/>
      <c r="GI3154" s="69"/>
      <c r="GJ3154" s="69"/>
      <c r="GK3154" s="69"/>
      <c r="GL3154" s="69"/>
      <c r="GM3154" s="69"/>
      <c r="GN3154" s="69"/>
      <c r="GO3154" s="69"/>
      <c r="GP3154" s="69"/>
      <c r="GQ3154" s="69"/>
      <c r="GR3154" s="69"/>
      <c r="GS3154" s="69"/>
      <c r="GT3154" s="69"/>
      <c r="GU3154" s="69"/>
      <c r="GV3154" s="69"/>
      <c r="GW3154" s="69"/>
      <c r="GX3154" s="69"/>
      <c r="GY3154" s="69"/>
      <c r="GZ3154" s="69"/>
      <c r="HA3154" s="69"/>
      <c r="HB3154" s="69"/>
      <c r="HC3154" s="69"/>
      <c r="HD3154" s="69"/>
      <c r="HE3154" s="69"/>
      <c r="HF3154" s="69"/>
      <c r="HG3154" s="69"/>
      <c r="HH3154" s="69"/>
      <c r="HI3154" s="69"/>
      <c r="HJ3154" s="69"/>
      <c r="HK3154" s="69"/>
      <c r="HL3154" s="69"/>
      <c r="HM3154" s="69"/>
      <c r="HN3154" s="69"/>
      <c r="HO3154" s="69"/>
      <c r="HP3154" s="69"/>
      <c r="HQ3154" s="69"/>
      <c r="HR3154" s="69"/>
      <c r="HS3154" s="69"/>
      <c r="HT3154" s="69"/>
      <c r="HU3154" s="69"/>
      <c r="HV3154" s="69"/>
      <c r="HW3154" s="69"/>
      <c r="HX3154" s="69"/>
      <c r="HY3154" s="69"/>
      <c r="HZ3154" s="69"/>
      <c r="IA3154" s="69"/>
      <c r="IB3154" s="69"/>
      <c r="IC3154" s="69"/>
      <c r="ID3154" s="69"/>
      <c r="IE3154" s="69"/>
      <c r="IF3154" s="69"/>
      <c r="IG3154" s="69"/>
      <c r="IH3154" s="69"/>
      <c r="II3154" s="69"/>
      <c r="IJ3154" s="69"/>
      <c r="IK3154" s="69"/>
      <c r="IL3154" s="69"/>
      <c r="IM3154" s="69"/>
      <c r="IN3154" s="69"/>
    </row>
    <row r="3155" spans="1:248" s="70" customFormat="1" ht="15.95" customHeight="1" x14ac:dyDescent="0.2">
      <c r="A3155" s="137" t="s">
        <v>2135</v>
      </c>
      <c r="B3155" s="196">
        <v>52831</v>
      </c>
      <c r="C3155" s="96" t="s">
        <v>2166</v>
      </c>
      <c r="D3155" s="318">
        <f>22000*1.5</f>
        <v>33000</v>
      </c>
      <c r="E3155" s="69"/>
      <c r="F3155" s="69"/>
      <c r="G3155" s="69"/>
      <c r="H3155" s="69"/>
      <c r="I3155" s="69"/>
      <c r="J3155" s="69"/>
      <c r="N3155" s="69"/>
      <c r="O3155" s="69"/>
      <c r="P3155" s="69"/>
      <c r="Q3155" s="69"/>
      <c r="R3155" s="69"/>
      <c r="S3155" s="69"/>
      <c r="T3155" s="69"/>
      <c r="U3155" s="69"/>
      <c r="V3155" s="69"/>
      <c r="W3155" s="69"/>
      <c r="X3155" s="69"/>
      <c r="Y3155" s="69"/>
      <c r="Z3155" s="69"/>
      <c r="AA3155" s="69"/>
      <c r="AB3155" s="69"/>
      <c r="AC3155" s="69"/>
      <c r="AD3155" s="69"/>
      <c r="AE3155" s="69"/>
      <c r="AF3155" s="69"/>
      <c r="AG3155" s="69"/>
      <c r="AH3155" s="69"/>
      <c r="AI3155" s="69"/>
      <c r="AJ3155" s="69"/>
      <c r="AK3155" s="69"/>
      <c r="AL3155" s="69"/>
      <c r="AM3155" s="69"/>
      <c r="AN3155" s="69"/>
      <c r="AO3155" s="69"/>
      <c r="AP3155" s="69"/>
      <c r="AQ3155" s="69"/>
      <c r="AR3155" s="69"/>
      <c r="AS3155" s="69"/>
      <c r="AT3155" s="69"/>
      <c r="AU3155" s="69"/>
      <c r="AV3155" s="69"/>
      <c r="AW3155" s="69"/>
      <c r="AX3155" s="69"/>
      <c r="AY3155" s="69"/>
      <c r="AZ3155" s="69"/>
      <c r="BA3155" s="69"/>
      <c r="BB3155" s="69"/>
      <c r="BC3155" s="69"/>
      <c r="BD3155" s="69"/>
      <c r="BE3155" s="69"/>
      <c r="BF3155" s="69"/>
      <c r="BG3155" s="69"/>
      <c r="BH3155" s="69"/>
      <c r="BI3155" s="69"/>
      <c r="BJ3155" s="69"/>
      <c r="BK3155" s="69"/>
      <c r="BL3155" s="69"/>
      <c r="BM3155" s="69"/>
      <c r="BN3155" s="69"/>
      <c r="BO3155" s="69"/>
      <c r="BP3155" s="69"/>
      <c r="BQ3155" s="69"/>
      <c r="BR3155" s="69"/>
      <c r="BS3155" s="69"/>
      <c r="BT3155" s="69"/>
      <c r="BU3155" s="69"/>
      <c r="BV3155" s="69"/>
      <c r="BW3155" s="69"/>
      <c r="BX3155" s="69"/>
      <c r="BY3155" s="69"/>
      <c r="BZ3155" s="69"/>
      <c r="CA3155" s="69"/>
      <c r="CB3155" s="69"/>
      <c r="CC3155" s="69"/>
      <c r="CD3155" s="69"/>
      <c r="CE3155" s="69"/>
      <c r="CF3155" s="69"/>
      <c r="CG3155" s="69"/>
      <c r="CH3155" s="69"/>
      <c r="CI3155" s="69"/>
      <c r="CJ3155" s="69"/>
      <c r="CK3155" s="69"/>
      <c r="CL3155" s="69"/>
      <c r="CM3155" s="69"/>
      <c r="CN3155" s="69"/>
      <c r="CO3155" s="69"/>
      <c r="CP3155" s="69"/>
      <c r="CQ3155" s="69"/>
      <c r="CR3155" s="69"/>
      <c r="CS3155" s="69"/>
      <c r="CT3155" s="69"/>
      <c r="CU3155" s="69"/>
      <c r="CV3155" s="69"/>
      <c r="CW3155" s="69"/>
      <c r="CX3155" s="69"/>
      <c r="CY3155" s="69"/>
      <c r="CZ3155" s="69"/>
      <c r="DA3155" s="69"/>
      <c r="DB3155" s="69"/>
      <c r="DC3155" s="69"/>
      <c r="DD3155" s="69"/>
      <c r="DE3155" s="69"/>
      <c r="DF3155" s="69"/>
      <c r="DG3155" s="69"/>
      <c r="DH3155" s="69"/>
      <c r="DI3155" s="69"/>
      <c r="DJ3155" s="69"/>
      <c r="DK3155" s="69"/>
      <c r="DL3155" s="69"/>
      <c r="DM3155" s="69"/>
      <c r="DN3155" s="69"/>
      <c r="DO3155" s="69"/>
      <c r="DP3155" s="69"/>
      <c r="DQ3155" s="69"/>
      <c r="DR3155" s="69"/>
      <c r="DS3155" s="69"/>
      <c r="DT3155" s="69"/>
      <c r="DU3155" s="69"/>
      <c r="DV3155" s="69"/>
      <c r="DW3155" s="69"/>
      <c r="DX3155" s="69"/>
      <c r="DY3155" s="69"/>
      <c r="DZ3155" s="69"/>
      <c r="EA3155" s="69"/>
      <c r="EB3155" s="69"/>
      <c r="EC3155" s="69"/>
      <c r="ED3155" s="69"/>
      <c r="EE3155" s="69"/>
      <c r="EF3155" s="69"/>
      <c r="EG3155" s="69"/>
      <c r="EH3155" s="69"/>
      <c r="EI3155" s="69"/>
      <c r="EJ3155" s="69"/>
      <c r="EK3155" s="69"/>
      <c r="EL3155" s="69"/>
      <c r="EM3155" s="69"/>
      <c r="EN3155" s="69"/>
      <c r="EO3155" s="69"/>
      <c r="EP3155" s="69"/>
      <c r="EQ3155" s="69"/>
      <c r="ER3155" s="69"/>
      <c r="ES3155" s="69"/>
      <c r="ET3155" s="69"/>
      <c r="EU3155" s="69"/>
      <c r="EV3155" s="69"/>
      <c r="EW3155" s="69"/>
      <c r="EX3155" s="69"/>
      <c r="EY3155" s="69"/>
      <c r="EZ3155" s="69"/>
      <c r="FA3155" s="69"/>
      <c r="FB3155" s="69"/>
      <c r="FC3155" s="69"/>
      <c r="FD3155" s="69"/>
      <c r="FE3155" s="69"/>
      <c r="FF3155" s="69"/>
      <c r="FG3155" s="69"/>
      <c r="FH3155" s="69"/>
      <c r="FI3155" s="69"/>
      <c r="FJ3155" s="69"/>
      <c r="FK3155" s="69"/>
      <c r="FL3155" s="69"/>
      <c r="FM3155" s="69"/>
      <c r="FN3155" s="69"/>
      <c r="FO3155" s="69"/>
      <c r="FP3155" s="69"/>
      <c r="FQ3155" s="69"/>
      <c r="FR3155" s="69"/>
      <c r="FS3155" s="69"/>
      <c r="FT3155" s="69"/>
      <c r="FU3155" s="69"/>
      <c r="FV3155" s="69"/>
      <c r="FW3155" s="69"/>
      <c r="FX3155" s="69"/>
      <c r="FY3155" s="69"/>
      <c r="FZ3155" s="69"/>
      <c r="GA3155" s="69"/>
      <c r="GB3155" s="69"/>
      <c r="GC3155" s="69"/>
      <c r="GD3155" s="69"/>
      <c r="GE3155" s="69"/>
      <c r="GF3155" s="69"/>
      <c r="GG3155" s="69"/>
      <c r="GH3155" s="69"/>
      <c r="GI3155" s="69"/>
      <c r="GJ3155" s="69"/>
      <c r="GK3155" s="69"/>
      <c r="GL3155" s="69"/>
      <c r="GM3155" s="69"/>
      <c r="GN3155" s="69"/>
      <c r="GO3155" s="69"/>
      <c r="GP3155" s="69"/>
      <c r="GQ3155" s="69"/>
      <c r="GR3155" s="69"/>
      <c r="GS3155" s="69"/>
      <c r="GT3155" s="69"/>
      <c r="GU3155" s="69"/>
      <c r="GV3155" s="69"/>
      <c r="GW3155" s="69"/>
      <c r="GX3155" s="69"/>
      <c r="GY3155" s="69"/>
      <c r="GZ3155" s="69"/>
      <c r="HA3155" s="69"/>
      <c r="HB3155" s="69"/>
      <c r="HC3155" s="69"/>
      <c r="HD3155" s="69"/>
      <c r="HE3155" s="69"/>
      <c r="HF3155" s="69"/>
      <c r="HG3155" s="69"/>
      <c r="HH3155" s="69"/>
      <c r="HI3155" s="69"/>
      <c r="HJ3155" s="69"/>
      <c r="HK3155" s="69"/>
      <c r="HL3155" s="69"/>
      <c r="HM3155" s="69"/>
      <c r="HN3155" s="69"/>
      <c r="HO3155" s="69"/>
      <c r="HP3155" s="69"/>
      <c r="HQ3155" s="69"/>
      <c r="HR3155" s="69"/>
      <c r="HS3155" s="69"/>
      <c r="HT3155" s="69"/>
      <c r="HU3155" s="69"/>
      <c r="HV3155" s="69"/>
      <c r="HW3155" s="69"/>
      <c r="HX3155" s="69"/>
      <c r="HY3155" s="69"/>
      <c r="HZ3155" s="69"/>
      <c r="IA3155" s="69"/>
      <c r="IB3155" s="69"/>
      <c r="IC3155" s="69"/>
      <c r="ID3155" s="69"/>
      <c r="IE3155" s="69"/>
      <c r="IF3155" s="69"/>
      <c r="IG3155" s="69"/>
      <c r="IH3155" s="69"/>
      <c r="II3155" s="69"/>
      <c r="IJ3155" s="69"/>
      <c r="IK3155" s="69"/>
      <c r="IL3155" s="69"/>
      <c r="IM3155" s="69"/>
      <c r="IN3155" s="69"/>
    </row>
    <row r="3156" spans="1:248" s="70" customFormat="1" ht="15.95" customHeight="1" x14ac:dyDescent="0.2">
      <c r="A3156" s="137" t="s">
        <v>2135</v>
      </c>
      <c r="B3156" s="196">
        <v>52832</v>
      </c>
      <c r="C3156" s="96" t="s">
        <v>2167</v>
      </c>
      <c r="D3156" s="318">
        <f>14500*1.5</f>
        <v>21750</v>
      </c>
      <c r="E3156" s="69"/>
      <c r="F3156" s="69"/>
      <c r="G3156" s="69"/>
      <c r="H3156" s="69"/>
      <c r="I3156" s="69"/>
      <c r="J3156" s="69"/>
      <c r="N3156" s="69"/>
      <c r="O3156" s="69"/>
      <c r="P3156" s="69"/>
      <c r="Q3156" s="69"/>
      <c r="R3156" s="69"/>
      <c r="S3156" s="69"/>
      <c r="T3156" s="69"/>
      <c r="U3156" s="69"/>
      <c r="V3156" s="69"/>
      <c r="W3156" s="69"/>
      <c r="X3156" s="69"/>
      <c r="Y3156" s="69"/>
      <c r="Z3156" s="69"/>
      <c r="AA3156" s="69"/>
      <c r="AB3156" s="69"/>
      <c r="AC3156" s="69"/>
      <c r="AD3156" s="69"/>
      <c r="AE3156" s="69"/>
      <c r="AF3156" s="69"/>
      <c r="AG3156" s="69"/>
      <c r="AH3156" s="69"/>
      <c r="AI3156" s="69"/>
      <c r="AJ3156" s="69"/>
      <c r="AK3156" s="69"/>
      <c r="AL3156" s="69"/>
      <c r="AM3156" s="69"/>
      <c r="AN3156" s="69"/>
      <c r="AO3156" s="69"/>
      <c r="AP3156" s="69"/>
      <c r="AQ3156" s="69"/>
      <c r="AR3156" s="69"/>
      <c r="AS3156" s="69"/>
      <c r="AT3156" s="69"/>
      <c r="AU3156" s="69"/>
      <c r="AV3156" s="69"/>
      <c r="AW3156" s="69"/>
      <c r="AX3156" s="69"/>
      <c r="AY3156" s="69"/>
      <c r="AZ3156" s="69"/>
      <c r="BA3156" s="69"/>
      <c r="BB3156" s="69"/>
      <c r="BC3156" s="69"/>
      <c r="BD3156" s="69"/>
      <c r="BE3156" s="69"/>
      <c r="BF3156" s="69"/>
      <c r="BG3156" s="69"/>
      <c r="BH3156" s="69"/>
      <c r="BI3156" s="69"/>
      <c r="BJ3156" s="69"/>
      <c r="BK3156" s="69"/>
      <c r="BL3156" s="69"/>
      <c r="BM3156" s="69"/>
      <c r="BN3156" s="69"/>
      <c r="BO3156" s="69"/>
      <c r="BP3156" s="69"/>
      <c r="BQ3156" s="69"/>
      <c r="BR3156" s="69"/>
      <c r="BS3156" s="69"/>
      <c r="BT3156" s="69"/>
      <c r="BU3156" s="69"/>
      <c r="BV3156" s="69"/>
      <c r="BW3156" s="69"/>
      <c r="BX3156" s="69"/>
      <c r="BY3156" s="69"/>
      <c r="BZ3156" s="69"/>
      <c r="CA3156" s="69"/>
      <c r="CB3156" s="69"/>
      <c r="CC3156" s="69"/>
      <c r="CD3156" s="69"/>
      <c r="CE3156" s="69"/>
      <c r="CF3156" s="69"/>
      <c r="CG3156" s="69"/>
      <c r="CH3156" s="69"/>
      <c r="CI3156" s="69"/>
      <c r="CJ3156" s="69"/>
      <c r="CK3156" s="69"/>
      <c r="CL3156" s="69"/>
      <c r="CM3156" s="69"/>
      <c r="CN3156" s="69"/>
      <c r="CO3156" s="69"/>
      <c r="CP3156" s="69"/>
      <c r="CQ3156" s="69"/>
      <c r="CR3156" s="69"/>
      <c r="CS3156" s="69"/>
      <c r="CT3156" s="69"/>
      <c r="CU3156" s="69"/>
      <c r="CV3156" s="69"/>
      <c r="CW3156" s="69"/>
      <c r="CX3156" s="69"/>
      <c r="CY3156" s="69"/>
      <c r="CZ3156" s="69"/>
      <c r="DA3156" s="69"/>
      <c r="DB3156" s="69"/>
      <c r="DC3156" s="69"/>
      <c r="DD3156" s="69"/>
      <c r="DE3156" s="69"/>
      <c r="DF3156" s="69"/>
      <c r="DG3156" s="69"/>
      <c r="DH3156" s="69"/>
      <c r="DI3156" s="69"/>
      <c r="DJ3156" s="69"/>
      <c r="DK3156" s="69"/>
      <c r="DL3156" s="69"/>
      <c r="DM3156" s="69"/>
      <c r="DN3156" s="69"/>
      <c r="DO3156" s="69"/>
      <c r="DP3156" s="69"/>
      <c r="DQ3156" s="69"/>
      <c r="DR3156" s="69"/>
      <c r="DS3156" s="69"/>
      <c r="DT3156" s="69"/>
      <c r="DU3156" s="69"/>
      <c r="DV3156" s="69"/>
      <c r="DW3156" s="69"/>
      <c r="DX3156" s="69"/>
      <c r="DY3156" s="69"/>
      <c r="DZ3156" s="69"/>
      <c r="EA3156" s="69"/>
      <c r="EB3156" s="69"/>
      <c r="EC3156" s="69"/>
      <c r="ED3156" s="69"/>
      <c r="EE3156" s="69"/>
      <c r="EF3156" s="69"/>
      <c r="EG3156" s="69"/>
      <c r="EH3156" s="69"/>
      <c r="EI3156" s="69"/>
      <c r="EJ3156" s="69"/>
      <c r="EK3156" s="69"/>
      <c r="EL3156" s="69"/>
      <c r="EM3156" s="69"/>
      <c r="EN3156" s="69"/>
      <c r="EO3156" s="69"/>
      <c r="EP3156" s="69"/>
      <c r="EQ3156" s="69"/>
      <c r="ER3156" s="69"/>
      <c r="ES3156" s="69"/>
      <c r="ET3156" s="69"/>
      <c r="EU3156" s="69"/>
      <c r="EV3156" s="69"/>
      <c r="EW3156" s="69"/>
      <c r="EX3156" s="69"/>
      <c r="EY3156" s="69"/>
      <c r="EZ3156" s="69"/>
      <c r="FA3156" s="69"/>
      <c r="FB3156" s="69"/>
      <c r="FC3156" s="69"/>
      <c r="FD3156" s="69"/>
      <c r="FE3156" s="69"/>
      <c r="FF3156" s="69"/>
      <c r="FG3156" s="69"/>
      <c r="FH3156" s="69"/>
      <c r="FI3156" s="69"/>
      <c r="FJ3156" s="69"/>
      <c r="FK3156" s="69"/>
      <c r="FL3156" s="69"/>
      <c r="FM3156" s="69"/>
      <c r="FN3156" s="69"/>
      <c r="FO3156" s="69"/>
      <c r="FP3156" s="69"/>
      <c r="FQ3156" s="69"/>
      <c r="FR3156" s="69"/>
      <c r="FS3156" s="69"/>
      <c r="FT3156" s="69"/>
      <c r="FU3156" s="69"/>
      <c r="FV3156" s="69"/>
      <c r="FW3156" s="69"/>
      <c r="FX3156" s="69"/>
      <c r="FY3156" s="69"/>
      <c r="FZ3156" s="69"/>
      <c r="GA3156" s="69"/>
      <c r="GB3156" s="69"/>
      <c r="GC3156" s="69"/>
      <c r="GD3156" s="69"/>
      <c r="GE3156" s="69"/>
      <c r="GF3156" s="69"/>
      <c r="GG3156" s="69"/>
      <c r="GH3156" s="69"/>
      <c r="GI3156" s="69"/>
      <c r="GJ3156" s="69"/>
      <c r="GK3156" s="69"/>
      <c r="GL3156" s="69"/>
      <c r="GM3156" s="69"/>
      <c r="GN3156" s="69"/>
      <c r="GO3156" s="69"/>
      <c r="GP3156" s="69"/>
      <c r="GQ3156" s="69"/>
      <c r="GR3156" s="69"/>
      <c r="GS3156" s="69"/>
      <c r="GT3156" s="69"/>
      <c r="GU3156" s="69"/>
      <c r="GV3156" s="69"/>
      <c r="GW3156" s="69"/>
      <c r="GX3156" s="69"/>
      <c r="GY3156" s="69"/>
      <c r="GZ3156" s="69"/>
      <c r="HA3156" s="69"/>
      <c r="HB3156" s="69"/>
      <c r="HC3156" s="69"/>
      <c r="HD3156" s="69"/>
      <c r="HE3156" s="69"/>
      <c r="HF3156" s="69"/>
      <c r="HG3156" s="69"/>
      <c r="HH3156" s="69"/>
      <c r="HI3156" s="69"/>
      <c r="HJ3156" s="69"/>
      <c r="HK3156" s="69"/>
      <c r="HL3156" s="69"/>
      <c r="HM3156" s="69"/>
      <c r="HN3156" s="69"/>
      <c r="HO3156" s="69"/>
      <c r="HP3156" s="69"/>
      <c r="HQ3156" s="69"/>
      <c r="HR3156" s="69"/>
      <c r="HS3156" s="69"/>
      <c r="HT3156" s="69"/>
      <c r="HU3156" s="69"/>
      <c r="HV3156" s="69"/>
      <c r="HW3156" s="69"/>
      <c r="HX3156" s="69"/>
      <c r="HY3156" s="69"/>
      <c r="HZ3156" s="69"/>
      <c r="IA3156" s="69"/>
      <c r="IB3156" s="69"/>
      <c r="IC3156" s="69"/>
      <c r="ID3156" s="69"/>
      <c r="IE3156" s="69"/>
      <c r="IF3156" s="69"/>
      <c r="IG3156" s="69"/>
      <c r="IH3156" s="69"/>
      <c r="II3156" s="69"/>
      <c r="IJ3156" s="69"/>
      <c r="IK3156" s="69"/>
      <c r="IL3156" s="69"/>
      <c r="IM3156" s="69"/>
      <c r="IN3156" s="69"/>
    </row>
    <row r="3157" spans="1:248" s="70" customFormat="1" ht="15.95" customHeight="1" x14ac:dyDescent="0.2">
      <c r="A3157" s="137" t="s">
        <v>2135</v>
      </c>
      <c r="B3157" s="196">
        <v>52833</v>
      </c>
      <c r="C3157" s="96" t="s">
        <v>2168</v>
      </c>
      <c r="D3157" s="318">
        <f>14500*1.5</f>
        <v>21750</v>
      </c>
      <c r="E3157" s="69"/>
      <c r="F3157" s="69"/>
      <c r="G3157" s="69"/>
      <c r="H3157" s="69"/>
      <c r="I3157" s="69"/>
      <c r="J3157" s="69"/>
      <c r="N3157" s="69"/>
      <c r="O3157" s="69"/>
      <c r="P3157" s="69"/>
      <c r="Q3157" s="69"/>
      <c r="R3157" s="69"/>
      <c r="S3157" s="69"/>
      <c r="T3157" s="69"/>
      <c r="U3157" s="69"/>
      <c r="V3157" s="69"/>
      <c r="W3157" s="69"/>
      <c r="X3157" s="69"/>
      <c r="Y3157" s="69"/>
      <c r="Z3157" s="69"/>
      <c r="AA3157" s="69"/>
      <c r="AB3157" s="69"/>
      <c r="AC3157" s="69"/>
      <c r="AD3157" s="69"/>
      <c r="AE3157" s="69"/>
      <c r="AF3157" s="69"/>
      <c r="AG3157" s="69"/>
      <c r="AH3157" s="69"/>
      <c r="AI3157" s="69"/>
      <c r="AJ3157" s="69"/>
      <c r="AK3157" s="69"/>
      <c r="AL3157" s="69"/>
      <c r="AM3157" s="69"/>
      <c r="AN3157" s="69"/>
      <c r="AO3157" s="69"/>
      <c r="AP3157" s="69"/>
      <c r="AQ3157" s="69"/>
      <c r="AR3157" s="69"/>
      <c r="AS3157" s="69"/>
      <c r="AT3157" s="69"/>
      <c r="AU3157" s="69"/>
      <c r="AV3157" s="69"/>
      <c r="AW3157" s="69"/>
      <c r="AX3157" s="69"/>
      <c r="AY3157" s="69"/>
      <c r="AZ3157" s="69"/>
      <c r="BA3157" s="69"/>
      <c r="BB3157" s="69"/>
      <c r="BC3157" s="69"/>
      <c r="BD3157" s="69"/>
      <c r="BE3157" s="69"/>
      <c r="BF3157" s="69"/>
      <c r="BG3157" s="69"/>
      <c r="BH3157" s="69"/>
      <c r="BI3157" s="69"/>
      <c r="BJ3157" s="69"/>
      <c r="BK3157" s="69"/>
      <c r="BL3157" s="69"/>
      <c r="BM3157" s="69"/>
      <c r="BN3157" s="69"/>
      <c r="BO3157" s="69"/>
      <c r="BP3157" s="69"/>
      <c r="BQ3157" s="69"/>
      <c r="BR3157" s="69"/>
      <c r="BS3157" s="69"/>
      <c r="BT3157" s="69"/>
      <c r="BU3157" s="69"/>
      <c r="BV3157" s="69"/>
      <c r="BW3157" s="69"/>
      <c r="BX3157" s="69"/>
      <c r="BY3157" s="69"/>
      <c r="BZ3157" s="69"/>
      <c r="CA3157" s="69"/>
      <c r="CB3157" s="69"/>
      <c r="CC3157" s="69"/>
      <c r="CD3157" s="69"/>
      <c r="CE3157" s="69"/>
      <c r="CF3157" s="69"/>
      <c r="CG3157" s="69"/>
      <c r="CH3157" s="69"/>
      <c r="CI3157" s="69"/>
      <c r="CJ3157" s="69"/>
      <c r="CK3157" s="69"/>
      <c r="CL3157" s="69"/>
      <c r="CM3157" s="69"/>
      <c r="CN3157" s="69"/>
      <c r="CO3157" s="69"/>
      <c r="CP3157" s="69"/>
      <c r="CQ3157" s="69"/>
      <c r="CR3157" s="69"/>
      <c r="CS3157" s="69"/>
      <c r="CT3157" s="69"/>
      <c r="CU3157" s="69"/>
      <c r="CV3157" s="69"/>
      <c r="CW3157" s="69"/>
      <c r="CX3157" s="69"/>
      <c r="CY3157" s="69"/>
      <c r="CZ3157" s="69"/>
      <c r="DA3157" s="69"/>
      <c r="DB3157" s="69"/>
      <c r="DC3157" s="69"/>
      <c r="DD3157" s="69"/>
      <c r="DE3157" s="69"/>
      <c r="DF3157" s="69"/>
      <c r="DG3157" s="69"/>
      <c r="DH3157" s="69"/>
      <c r="DI3157" s="69"/>
      <c r="DJ3157" s="69"/>
      <c r="DK3157" s="69"/>
      <c r="DL3157" s="69"/>
      <c r="DM3157" s="69"/>
      <c r="DN3157" s="69"/>
      <c r="DO3157" s="69"/>
      <c r="DP3157" s="69"/>
      <c r="DQ3157" s="69"/>
      <c r="DR3157" s="69"/>
      <c r="DS3157" s="69"/>
      <c r="DT3157" s="69"/>
      <c r="DU3157" s="69"/>
      <c r="DV3157" s="69"/>
      <c r="DW3157" s="69"/>
      <c r="DX3157" s="69"/>
      <c r="DY3157" s="69"/>
      <c r="DZ3157" s="69"/>
      <c r="EA3157" s="69"/>
      <c r="EB3157" s="69"/>
      <c r="EC3157" s="69"/>
      <c r="ED3157" s="69"/>
      <c r="EE3157" s="69"/>
      <c r="EF3157" s="69"/>
      <c r="EG3157" s="69"/>
      <c r="EH3157" s="69"/>
      <c r="EI3157" s="69"/>
      <c r="EJ3157" s="69"/>
      <c r="EK3157" s="69"/>
      <c r="EL3157" s="69"/>
      <c r="EM3157" s="69"/>
      <c r="EN3157" s="69"/>
      <c r="EO3157" s="69"/>
      <c r="EP3157" s="69"/>
      <c r="EQ3157" s="69"/>
      <c r="ER3157" s="69"/>
      <c r="ES3157" s="69"/>
      <c r="ET3157" s="69"/>
      <c r="EU3157" s="69"/>
      <c r="EV3157" s="69"/>
      <c r="EW3157" s="69"/>
      <c r="EX3157" s="69"/>
      <c r="EY3157" s="69"/>
      <c r="EZ3157" s="69"/>
      <c r="FA3157" s="69"/>
      <c r="FB3157" s="69"/>
      <c r="FC3157" s="69"/>
      <c r="FD3157" s="69"/>
      <c r="FE3157" s="69"/>
      <c r="FF3157" s="69"/>
      <c r="FG3157" s="69"/>
      <c r="FH3157" s="69"/>
      <c r="FI3157" s="69"/>
      <c r="FJ3157" s="69"/>
      <c r="FK3157" s="69"/>
      <c r="FL3157" s="69"/>
      <c r="FM3157" s="69"/>
      <c r="FN3157" s="69"/>
      <c r="FO3157" s="69"/>
      <c r="FP3157" s="69"/>
      <c r="FQ3157" s="69"/>
      <c r="FR3157" s="69"/>
      <c r="FS3157" s="69"/>
      <c r="FT3157" s="69"/>
      <c r="FU3157" s="69"/>
      <c r="FV3157" s="69"/>
      <c r="FW3157" s="69"/>
      <c r="FX3157" s="69"/>
      <c r="FY3157" s="69"/>
      <c r="FZ3157" s="69"/>
      <c r="GA3157" s="69"/>
      <c r="GB3157" s="69"/>
      <c r="GC3157" s="69"/>
      <c r="GD3157" s="69"/>
      <c r="GE3157" s="69"/>
      <c r="GF3157" s="69"/>
      <c r="GG3157" s="69"/>
      <c r="GH3157" s="69"/>
      <c r="GI3157" s="69"/>
      <c r="GJ3157" s="69"/>
      <c r="GK3157" s="69"/>
      <c r="GL3157" s="69"/>
      <c r="GM3157" s="69"/>
      <c r="GN3157" s="69"/>
      <c r="GO3157" s="69"/>
      <c r="GP3157" s="69"/>
      <c r="GQ3157" s="69"/>
      <c r="GR3157" s="69"/>
      <c r="GS3157" s="69"/>
      <c r="GT3157" s="69"/>
      <c r="GU3157" s="69"/>
      <c r="GV3157" s="69"/>
      <c r="GW3157" s="69"/>
      <c r="GX3157" s="69"/>
      <c r="GY3157" s="69"/>
      <c r="GZ3157" s="69"/>
      <c r="HA3157" s="69"/>
      <c r="HB3157" s="69"/>
      <c r="HC3157" s="69"/>
      <c r="HD3157" s="69"/>
      <c r="HE3157" s="69"/>
      <c r="HF3157" s="69"/>
      <c r="HG3157" s="69"/>
      <c r="HH3157" s="69"/>
      <c r="HI3157" s="69"/>
      <c r="HJ3157" s="69"/>
      <c r="HK3157" s="69"/>
      <c r="HL3157" s="69"/>
      <c r="HM3157" s="69"/>
      <c r="HN3157" s="69"/>
      <c r="HO3157" s="69"/>
      <c r="HP3157" s="69"/>
      <c r="HQ3157" s="69"/>
      <c r="HR3157" s="69"/>
      <c r="HS3157" s="69"/>
      <c r="HT3157" s="69"/>
      <c r="HU3157" s="69"/>
      <c r="HV3157" s="69"/>
      <c r="HW3157" s="69"/>
      <c r="HX3157" s="69"/>
      <c r="HY3157" s="69"/>
      <c r="HZ3157" s="69"/>
      <c r="IA3157" s="69"/>
      <c r="IB3157" s="69"/>
      <c r="IC3157" s="69"/>
      <c r="ID3157" s="69"/>
      <c r="IE3157" s="69"/>
      <c r="IF3157" s="69"/>
      <c r="IG3157" s="69"/>
      <c r="IH3157" s="69"/>
      <c r="II3157" s="69"/>
      <c r="IJ3157" s="69"/>
      <c r="IK3157" s="69"/>
      <c r="IL3157" s="69"/>
      <c r="IM3157" s="69"/>
      <c r="IN3157" s="69"/>
    </row>
    <row r="3158" spans="1:248" s="70" customFormat="1" ht="13.9" customHeight="1" x14ac:dyDescent="0.2">
      <c r="A3158" s="137" t="s">
        <v>2139</v>
      </c>
      <c r="B3158" s="196">
        <v>52834</v>
      </c>
      <c r="C3158" s="96" t="s">
        <v>3948</v>
      </c>
      <c r="D3158" s="318">
        <f>70000*1.5</f>
        <v>105000</v>
      </c>
      <c r="E3158" s="69"/>
      <c r="F3158" s="69"/>
      <c r="G3158" s="69"/>
      <c r="H3158" s="69"/>
      <c r="I3158" s="69"/>
      <c r="J3158" s="69"/>
      <c r="N3158" s="69"/>
      <c r="O3158" s="69"/>
      <c r="P3158" s="69"/>
      <c r="Q3158" s="69"/>
      <c r="R3158" s="69"/>
      <c r="S3158" s="69"/>
      <c r="T3158" s="69"/>
      <c r="U3158" s="69"/>
      <c r="V3158" s="69"/>
      <c r="W3158" s="69"/>
      <c r="X3158" s="69"/>
      <c r="Y3158" s="69"/>
      <c r="Z3158" s="69"/>
      <c r="AA3158" s="69"/>
      <c r="AB3158" s="69"/>
      <c r="AC3158" s="69"/>
      <c r="AD3158" s="69"/>
      <c r="AE3158" s="69"/>
      <c r="AF3158" s="69"/>
      <c r="AG3158" s="69"/>
      <c r="AH3158" s="69"/>
      <c r="AI3158" s="69"/>
      <c r="AJ3158" s="69"/>
      <c r="AK3158" s="69"/>
      <c r="AL3158" s="69"/>
      <c r="AM3158" s="69"/>
      <c r="AN3158" s="69"/>
      <c r="AO3158" s="69"/>
      <c r="AP3158" s="69"/>
      <c r="AQ3158" s="69"/>
      <c r="AR3158" s="69"/>
      <c r="AS3158" s="69"/>
      <c r="AT3158" s="69"/>
      <c r="AU3158" s="69"/>
      <c r="AV3158" s="69"/>
      <c r="AW3158" s="69"/>
      <c r="AX3158" s="69"/>
      <c r="AY3158" s="69"/>
      <c r="AZ3158" s="69"/>
      <c r="BA3158" s="69"/>
      <c r="BB3158" s="69"/>
      <c r="BC3158" s="69"/>
      <c r="BD3158" s="69"/>
      <c r="BE3158" s="69"/>
      <c r="BF3158" s="69"/>
      <c r="BG3158" s="69"/>
      <c r="BH3158" s="69"/>
      <c r="BI3158" s="69"/>
      <c r="BJ3158" s="69"/>
      <c r="BK3158" s="69"/>
      <c r="BL3158" s="69"/>
      <c r="BM3158" s="69"/>
      <c r="BN3158" s="69"/>
      <c r="BO3158" s="69"/>
      <c r="BP3158" s="69"/>
      <c r="BQ3158" s="69"/>
      <c r="BR3158" s="69"/>
      <c r="BS3158" s="69"/>
      <c r="BT3158" s="69"/>
      <c r="BU3158" s="69"/>
      <c r="BV3158" s="69"/>
      <c r="BW3158" s="69"/>
      <c r="BX3158" s="69"/>
      <c r="BY3158" s="69"/>
      <c r="BZ3158" s="69"/>
      <c r="CA3158" s="69"/>
      <c r="CB3158" s="69"/>
      <c r="CC3158" s="69"/>
      <c r="CD3158" s="69"/>
      <c r="CE3158" s="69"/>
      <c r="CF3158" s="69"/>
      <c r="CG3158" s="69"/>
      <c r="CH3158" s="69"/>
      <c r="CI3158" s="69"/>
      <c r="CJ3158" s="69"/>
      <c r="CK3158" s="69"/>
      <c r="CL3158" s="69"/>
      <c r="CM3158" s="69"/>
      <c r="CN3158" s="69"/>
      <c r="CO3158" s="69"/>
      <c r="CP3158" s="69"/>
      <c r="CQ3158" s="69"/>
      <c r="CR3158" s="69"/>
      <c r="CS3158" s="69"/>
      <c r="CT3158" s="69"/>
      <c r="CU3158" s="69"/>
      <c r="CV3158" s="69"/>
      <c r="CW3158" s="69"/>
      <c r="CX3158" s="69"/>
      <c r="CY3158" s="69"/>
      <c r="CZ3158" s="69"/>
      <c r="DA3158" s="69"/>
      <c r="DB3158" s="69"/>
      <c r="DC3158" s="69"/>
      <c r="DD3158" s="69"/>
      <c r="DE3158" s="69"/>
      <c r="DF3158" s="69"/>
      <c r="DG3158" s="69"/>
      <c r="DH3158" s="69"/>
      <c r="DI3158" s="69"/>
      <c r="DJ3158" s="69"/>
      <c r="DK3158" s="69"/>
      <c r="DL3158" s="69"/>
      <c r="DM3158" s="69"/>
      <c r="DN3158" s="69"/>
      <c r="DO3158" s="69"/>
      <c r="DP3158" s="69"/>
      <c r="DQ3158" s="69"/>
      <c r="DR3158" s="69"/>
      <c r="DS3158" s="69"/>
      <c r="DT3158" s="69"/>
      <c r="DU3158" s="69"/>
      <c r="DV3158" s="69"/>
      <c r="DW3158" s="69"/>
      <c r="DX3158" s="69"/>
      <c r="DY3158" s="69"/>
      <c r="DZ3158" s="69"/>
      <c r="EA3158" s="69"/>
      <c r="EB3158" s="69"/>
      <c r="EC3158" s="69"/>
      <c r="ED3158" s="69"/>
      <c r="EE3158" s="69"/>
      <c r="EF3158" s="69"/>
      <c r="EG3158" s="69"/>
      <c r="EH3158" s="69"/>
      <c r="EI3158" s="69"/>
      <c r="EJ3158" s="69"/>
      <c r="EK3158" s="69"/>
      <c r="EL3158" s="69"/>
      <c r="EM3158" s="69"/>
      <c r="EN3158" s="69"/>
      <c r="EO3158" s="69"/>
      <c r="EP3158" s="69"/>
      <c r="EQ3158" s="69"/>
      <c r="ER3158" s="69"/>
      <c r="ES3158" s="69"/>
      <c r="ET3158" s="69"/>
      <c r="EU3158" s="69"/>
      <c r="EV3158" s="69"/>
      <c r="EW3158" s="69"/>
      <c r="EX3158" s="69"/>
      <c r="EY3158" s="69"/>
      <c r="EZ3158" s="69"/>
      <c r="FA3158" s="69"/>
      <c r="FB3158" s="69"/>
      <c r="FC3158" s="69"/>
      <c r="FD3158" s="69"/>
      <c r="FE3158" s="69"/>
      <c r="FF3158" s="69"/>
      <c r="FG3158" s="69"/>
      <c r="FH3158" s="69"/>
      <c r="FI3158" s="69"/>
      <c r="FJ3158" s="69"/>
      <c r="FK3158" s="69"/>
      <c r="FL3158" s="69"/>
      <c r="FM3158" s="69"/>
      <c r="FN3158" s="69"/>
      <c r="FO3158" s="69"/>
      <c r="FP3158" s="69"/>
      <c r="FQ3158" s="69"/>
      <c r="FR3158" s="69"/>
      <c r="FS3158" s="69"/>
      <c r="FT3158" s="69"/>
      <c r="FU3158" s="69"/>
      <c r="FV3158" s="69"/>
      <c r="FW3158" s="69"/>
      <c r="FX3158" s="69"/>
      <c r="FY3158" s="69"/>
      <c r="FZ3158" s="69"/>
      <c r="GA3158" s="69"/>
      <c r="GB3158" s="69"/>
      <c r="GC3158" s="69"/>
      <c r="GD3158" s="69"/>
      <c r="GE3158" s="69"/>
      <c r="GF3158" s="69"/>
      <c r="GG3158" s="69"/>
      <c r="GH3158" s="69"/>
      <c r="GI3158" s="69"/>
      <c r="GJ3158" s="69"/>
      <c r="GK3158" s="69"/>
      <c r="GL3158" s="69"/>
      <c r="GM3158" s="69"/>
      <c r="GN3158" s="69"/>
      <c r="GO3158" s="69"/>
      <c r="GP3158" s="69"/>
      <c r="GQ3158" s="69"/>
      <c r="GR3158" s="69"/>
      <c r="GS3158" s="69"/>
      <c r="GT3158" s="69"/>
      <c r="GU3158" s="69"/>
      <c r="GV3158" s="69"/>
      <c r="GW3158" s="69"/>
      <c r="GX3158" s="69"/>
      <c r="GY3158" s="69"/>
      <c r="GZ3158" s="69"/>
      <c r="HA3158" s="69"/>
      <c r="HB3158" s="69"/>
      <c r="HC3158" s="69"/>
      <c r="HD3158" s="69"/>
      <c r="HE3158" s="69"/>
      <c r="HF3158" s="69"/>
      <c r="HG3158" s="69"/>
      <c r="HH3158" s="69"/>
      <c r="HI3158" s="69"/>
      <c r="HJ3158" s="69"/>
      <c r="HK3158" s="69"/>
      <c r="HL3158" s="69"/>
      <c r="HM3158" s="69"/>
      <c r="HN3158" s="69"/>
      <c r="HO3158" s="69"/>
      <c r="HP3158" s="69"/>
      <c r="HQ3158" s="69"/>
      <c r="HR3158" s="69"/>
      <c r="HS3158" s="69"/>
      <c r="HT3158" s="69"/>
      <c r="HU3158" s="69"/>
      <c r="HV3158" s="69"/>
      <c r="HW3158" s="69"/>
      <c r="HX3158" s="69"/>
      <c r="HY3158" s="69"/>
      <c r="HZ3158" s="69"/>
      <c r="IA3158" s="69"/>
      <c r="IB3158" s="69"/>
      <c r="IC3158" s="69"/>
      <c r="ID3158" s="69"/>
      <c r="IE3158" s="69"/>
      <c r="IF3158" s="69"/>
      <c r="IG3158" s="69"/>
      <c r="IH3158" s="69"/>
      <c r="II3158" s="69"/>
      <c r="IJ3158" s="69"/>
      <c r="IK3158" s="69"/>
      <c r="IL3158" s="69"/>
      <c r="IM3158" s="69"/>
      <c r="IN3158" s="69"/>
    </row>
    <row r="3159" spans="1:248" s="70" customFormat="1" ht="32.1" customHeight="1" x14ac:dyDescent="0.2">
      <c r="A3159" s="137" t="s">
        <v>2140</v>
      </c>
      <c r="B3159" s="196">
        <v>52835</v>
      </c>
      <c r="C3159" s="96" t="s">
        <v>3949</v>
      </c>
      <c r="D3159" s="318">
        <f>25000*1.5</f>
        <v>37500</v>
      </c>
      <c r="E3159" s="69"/>
      <c r="F3159" s="69"/>
      <c r="G3159" s="69"/>
      <c r="H3159" s="69"/>
      <c r="I3159" s="69"/>
      <c r="J3159" s="69"/>
      <c r="N3159" s="69"/>
      <c r="O3159" s="69"/>
      <c r="P3159" s="69"/>
      <c r="Q3159" s="69"/>
      <c r="R3159" s="69"/>
      <c r="S3159" s="69"/>
      <c r="T3159" s="69"/>
      <c r="U3159" s="69"/>
      <c r="V3159" s="69"/>
      <c r="W3159" s="69"/>
      <c r="X3159" s="69"/>
      <c r="Y3159" s="69"/>
      <c r="Z3159" s="69"/>
      <c r="AA3159" s="69"/>
      <c r="AB3159" s="69"/>
      <c r="AC3159" s="69"/>
      <c r="AD3159" s="69"/>
      <c r="AE3159" s="69"/>
      <c r="AF3159" s="69"/>
      <c r="AG3159" s="69"/>
      <c r="AH3159" s="69"/>
      <c r="AI3159" s="69"/>
      <c r="AJ3159" s="69"/>
      <c r="AK3159" s="69"/>
      <c r="AL3159" s="69"/>
      <c r="AM3159" s="69"/>
      <c r="AN3159" s="69"/>
      <c r="AO3159" s="69"/>
      <c r="AP3159" s="69"/>
      <c r="AQ3159" s="69"/>
      <c r="AR3159" s="69"/>
      <c r="AS3159" s="69"/>
      <c r="AT3159" s="69"/>
      <c r="AU3159" s="69"/>
      <c r="AV3159" s="69"/>
      <c r="AW3159" s="69"/>
      <c r="AX3159" s="69"/>
      <c r="AY3159" s="69"/>
      <c r="AZ3159" s="69"/>
      <c r="BA3159" s="69"/>
      <c r="BB3159" s="69"/>
      <c r="BC3159" s="69"/>
      <c r="BD3159" s="69"/>
      <c r="BE3159" s="69"/>
      <c r="BF3159" s="69"/>
      <c r="BG3159" s="69"/>
      <c r="BH3159" s="69"/>
      <c r="BI3159" s="69"/>
      <c r="BJ3159" s="69"/>
      <c r="BK3159" s="69"/>
      <c r="BL3159" s="69"/>
      <c r="BM3159" s="69"/>
      <c r="BN3159" s="69"/>
      <c r="BO3159" s="69"/>
      <c r="BP3159" s="69"/>
      <c r="BQ3159" s="69"/>
      <c r="BR3159" s="69"/>
      <c r="BS3159" s="69"/>
      <c r="BT3159" s="69"/>
      <c r="BU3159" s="69"/>
      <c r="BV3159" s="69"/>
      <c r="BW3159" s="69"/>
      <c r="BX3159" s="69"/>
      <c r="BY3159" s="69"/>
      <c r="BZ3159" s="69"/>
      <c r="CA3159" s="69"/>
      <c r="CB3159" s="69"/>
      <c r="CC3159" s="69"/>
      <c r="CD3159" s="69"/>
      <c r="CE3159" s="69"/>
      <c r="CF3159" s="69"/>
      <c r="CG3159" s="69"/>
      <c r="CH3159" s="69"/>
      <c r="CI3159" s="69"/>
      <c r="CJ3159" s="69"/>
      <c r="CK3159" s="69"/>
      <c r="CL3159" s="69"/>
      <c r="CM3159" s="69"/>
      <c r="CN3159" s="69"/>
      <c r="CO3159" s="69"/>
      <c r="CP3159" s="69"/>
      <c r="CQ3159" s="69"/>
      <c r="CR3159" s="69"/>
      <c r="CS3159" s="69"/>
      <c r="CT3159" s="69"/>
      <c r="CU3159" s="69"/>
      <c r="CV3159" s="69"/>
      <c r="CW3159" s="69"/>
      <c r="CX3159" s="69"/>
      <c r="CY3159" s="69"/>
      <c r="CZ3159" s="69"/>
      <c r="DA3159" s="69"/>
      <c r="DB3159" s="69"/>
      <c r="DC3159" s="69"/>
      <c r="DD3159" s="69"/>
      <c r="DE3159" s="69"/>
      <c r="DF3159" s="69"/>
      <c r="DG3159" s="69"/>
      <c r="DH3159" s="69"/>
      <c r="DI3159" s="69"/>
      <c r="DJ3159" s="69"/>
      <c r="DK3159" s="69"/>
      <c r="DL3159" s="69"/>
      <c r="DM3159" s="69"/>
      <c r="DN3159" s="69"/>
      <c r="DO3159" s="69"/>
      <c r="DP3159" s="69"/>
      <c r="DQ3159" s="69"/>
      <c r="DR3159" s="69"/>
      <c r="DS3159" s="69"/>
      <c r="DT3159" s="69"/>
      <c r="DU3159" s="69"/>
      <c r="DV3159" s="69"/>
      <c r="DW3159" s="69"/>
      <c r="DX3159" s="69"/>
      <c r="DY3159" s="69"/>
      <c r="DZ3159" s="69"/>
      <c r="EA3159" s="69"/>
      <c r="EB3159" s="69"/>
      <c r="EC3159" s="69"/>
      <c r="ED3159" s="69"/>
      <c r="EE3159" s="69"/>
      <c r="EF3159" s="69"/>
      <c r="EG3159" s="69"/>
      <c r="EH3159" s="69"/>
      <c r="EI3159" s="69"/>
      <c r="EJ3159" s="69"/>
      <c r="EK3159" s="69"/>
      <c r="EL3159" s="69"/>
      <c r="EM3159" s="69"/>
      <c r="EN3159" s="69"/>
      <c r="EO3159" s="69"/>
      <c r="EP3159" s="69"/>
      <c r="EQ3159" s="69"/>
      <c r="ER3159" s="69"/>
      <c r="ES3159" s="69"/>
      <c r="ET3159" s="69"/>
      <c r="EU3159" s="69"/>
      <c r="EV3159" s="69"/>
      <c r="EW3159" s="69"/>
      <c r="EX3159" s="69"/>
      <c r="EY3159" s="69"/>
      <c r="EZ3159" s="69"/>
      <c r="FA3159" s="69"/>
      <c r="FB3159" s="69"/>
      <c r="FC3159" s="69"/>
      <c r="FD3159" s="69"/>
      <c r="FE3159" s="69"/>
      <c r="FF3159" s="69"/>
      <c r="FG3159" s="69"/>
      <c r="FH3159" s="69"/>
      <c r="FI3159" s="69"/>
      <c r="FJ3159" s="69"/>
      <c r="FK3159" s="69"/>
      <c r="FL3159" s="69"/>
      <c r="FM3159" s="69"/>
      <c r="FN3159" s="69"/>
      <c r="FO3159" s="69"/>
      <c r="FP3159" s="69"/>
      <c r="FQ3159" s="69"/>
      <c r="FR3159" s="69"/>
      <c r="FS3159" s="69"/>
      <c r="FT3159" s="69"/>
      <c r="FU3159" s="69"/>
      <c r="FV3159" s="69"/>
      <c r="FW3159" s="69"/>
      <c r="FX3159" s="69"/>
      <c r="FY3159" s="69"/>
      <c r="FZ3159" s="69"/>
      <c r="GA3159" s="69"/>
      <c r="GB3159" s="69"/>
      <c r="GC3159" s="69"/>
      <c r="GD3159" s="69"/>
      <c r="GE3159" s="69"/>
      <c r="GF3159" s="69"/>
      <c r="GG3159" s="69"/>
      <c r="GH3159" s="69"/>
      <c r="GI3159" s="69"/>
      <c r="GJ3159" s="69"/>
      <c r="GK3159" s="69"/>
      <c r="GL3159" s="69"/>
      <c r="GM3159" s="69"/>
      <c r="GN3159" s="69"/>
      <c r="GO3159" s="69"/>
      <c r="GP3159" s="69"/>
      <c r="GQ3159" s="69"/>
      <c r="GR3159" s="69"/>
      <c r="GS3159" s="69"/>
      <c r="GT3159" s="69"/>
      <c r="GU3159" s="69"/>
      <c r="GV3159" s="69"/>
      <c r="GW3159" s="69"/>
      <c r="GX3159" s="69"/>
      <c r="GY3159" s="69"/>
      <c r="GZ3159" s="69"/>
      <c r="HA3159" s="69"/>
      <c r="HB3159" s="69"/>
      <c r="HC3159" s="69"/>
      <c r="HD3159" s="69"/>
      <c r="HE3159" s="69"/>
      <c r="HF3159" s="69"/>
      <c r="HG3159" s="69"/>
      <c r="HH3159" s="69"/>
      <c r="HI3159" s="69"/>
      <c r="HJ3159" s="69"/>
      <c r="HK3159" s="69"/>
      <c r="HL3159" s="69"/>
      <c r="HM3159" s="69"/>
      <c r="HN3159" s="69"/>
      <c r="HO3159" s="69"/>
      <c r="HP3159" s="69"/>
      <c r="HQ3159" s="69"/>
      <c r="HR3159" s="69"/>
      <c r="HS3159" s="69"/>
      <c r="HT3159" s="69"/>
      <c r="HU3159" s="69"/>
      <c r="HV3159" s="69"/>
      <c r="HW3159" s="69"/>
      <c r="HX3159" s="69"/>
      <c r="HY3159" s="69"/>
      <c r="HZ3159" s="69"/>
      <c r="IA3159" s="69"/>
      <c r="IB3159" s="69"/>
      <c r="IC3159" s="69"/>
      <c r="ID3159" s="69"/>
      <c r="IE3159" s="69"/>
      <c r="IF3159" s="69"/>
      <c r="IG3159" s="69"/>
      <c r="IH3159" s="69"/>
      <c r="II3159" s="69"/>
      <c r="IJ3159" s="69"/>
      <c r="IK3159" s="69"/>
      <c r="IL3159" s="69"/>
      <c r="IM3159" s="69"/>
      <c r="IN3159" s="69"/>
    </row>
    <row r="3160" spans="1:248" s="70" customFormat="1" ht="13.9" customHeight="1" x14ac:dyDescent="0.2">
      <c r="A3160" s="137" t="s">
        <v>2141</v>
      </c>
      <c r="B3160" s="196">
        <v>52836</v>
      </c>
      <c r="C3160" s="96" t="s">
        <v>2169</v>
      </c>
      <c r="D3160" s="318">
        <f>18000*1.5</f>
        <v>27000</v>
      </c>
      <c r="E3160" s="69"/>
      <c r="F3160" s="69"/>
      <c r="G3160" s="69"/>
      <c r="H3160" s="69"/>
      <c r="I3160" s="69"/>
      <c r="J3160" s="69"/>
      <c r="N3160" s="69"/>
      <c r="O3160" s="69"/>
      <c r="P3160" s="69"/>
      <c r="Q3160" s="69"/>
      <c r="R3160" s="69"/>
      <c r="S3160" s="69"/>
      <c r="T3160" s="69"/>
      <c r="U3160" s="69"/>
      <c r="V3160" s="69"/>
      <c r="W3160" s="69"/>
      <c r="X3160" s="69"/>
      <c r="Y3160" s="69"/>
      <c r="Z3160" s="69"/>
      <c r="AA3160" s="69"/>
      <c r="AB3160" s="69"/>
      <c r="AC3160" s="69"/>
      <c r="AD3160" s="69"/>
      <c r="AE3160" s="69"/>
      <c r="AF3160" s="69"/>
      <c r="AG3160" s="69"/>
      <c r="AH3160" s="69"/>
      <c r="AI3160" s="69"/>
      <c r="AJ3160" s="69"/>
      <c r="AK3160" s="69"/>
      <c r="AL3160" s="69"/>
      <c r="AM3160" s="69"/>
      <c r="AN3160" s="69"/>
      <c r="AO3160" s="69"/>
      <c r="AP3160" s="69"/>
      <c r="AQ3160" s="69"/>
      <c r="AR3160" s="69"/>
      <c r="AS3160" s="69"/>
      <c r="AT3160" s="69"/>
      <c r="AU3160" s="69"/>
      <c r="AV3160" s="69"/>
      <c r="AW3160" s="69"/>
      <c r="AX3160" s="69"/>
      <c r="AY3160" s="69"/>
      <c r="AZ3160" s="69"/>
      <c r="BA3160" s="69"/>
      <c r="BB3160" s="69"/>
      <c r="BC3160" s="69"/>
      <c r="BD3160" s="69"/>
      <c r="BE3160" s="69"/>
      <c r="BF3160" s="69"/>
      <c r="BG3160" s="69"/>
      <c r="BH3160" s="69"/>
      <c r="BI3160" s="69"/>
      <c r="BJ3160" s="69"/>
      <c r="BK3160" s="69"/>
      <c r="BL3160" s="69"/>
      <c r="BM3160" s="69"/>
      <c r="BN3160" s="69"/>
      <c r="BO3160" s="69"/>
      <c r="BP3160" s="69"/>
      <c r="BQ3160" s="69"/>
      <c r="BR3160" s="69"/>
      <c r="BS3160" s="69"/>
      <c r="BT3160" s="69"/>
      <c r="BU3160" s="69"/>
      <c r="BV3160" s="69"/>
      <c r="BW3160" s="69"/>
      <c r="BX3160" s="69"/>
      <c r="BY3160" s="69"/>
      <c r="BZ3160" s="69"/>
      <c r="CA3160" s="69"/>
      <c r="CB3160" s="69"/>
      <c r="CC3160" s="69"/>
      <c r="CD3160" s="69"/>
      <c r="CE3160" s="69"/>
      <c r="CF3160" s="69"/>
      <c r="CG3160" s="69"/>
      <c r="CH3160" s="69"/>
      <c r="CI3160" s="69"/>
      <c r="CJ3160" s="69"/>
      <c r="CK3160" s="69"/>
      <c r="CL3160" s="69"/>
      <c r="CM3160" s="69"/>
      <c r="CN3160" s="69"/>
      <c r="CO3160" s="69"/>
      <c r="CP3160" s="69"/>
      <c r="CQ3160" s="69"/>
      <c r="CR3160" s="69"/>
      <c r="CS3160" s="69"/>
      <c r="CT3160" s="69"/>
      <c r="CU3160" s="69"/>
      <c r="CV3160" s="69"/>
      <c r="CW3160" s="69"/>
      <c r="CX3160" s="69"/>
      <c r="CY3160" s="69"/>
      <c r="CZ3160" s="69"/>
      <c r="DA3160" s="69"/>
      <c r="DB3160" s="69"/>
      <c r="DC3160" s="69"/>
      <c r="DD3160" s="69"/>
      <c r="DE3160" s="69"/>
      <c r="DF3160" s="69"/>
      <c r="DG3160" s="69"/>
      <c r="DH3160" s="69"/>
      <c r="DI3160" s="69"/>
      <c r="DJ3160" s="69"/>
      <c r="DK3160" s="69"/>
      <c r="DL3160" s="69"/>
      <c r="DM3160" s="69"/>
      <c r="DN3160" s="69"/>
      <c r="DO3160" s="69"/>
      <c r="DP3160" s="69"/>
      <c r="DQ3160" s="69"/>
      <c r="DR3160" s="69"/>
      <c r="DS3160" s="69"/>
      <c r="DT3160" s="69"/>
      <c r="DU3160" s="69"/>
      <c r="DV3160" s="69"/>
      <c r="DW3160" s="69"/>
      <c r="DX3160" s="69"/>
      <c r="DY3160" s="69"/>
      <c r="DZ3160" s="69"/>
      <c r="EA3160" s="69"/>
      <c r="EB3160" s="69"/>
      <c r="EC3160" s="69"/>
      <c r="ED3160" s="69"/>
      <c r="EE3160" s="69"/>
      <c r="EF3160" s="69"/>
      <c r="EG3160" s="69"/>
      <c r="EH3160" s="69"/>
      <c r="EI3160" s="69"/>
      <c r="EJ3160" s="69"/>
      <c r="EK3160" s="69"/>
      <c r="EL3160" s="69"/>
      <c r="EM3160" s="69"/>
      <c r="EN3160" s="69"/>
      <c r="EO3160" s="69"/>
      <c r="EP3160" s="69"/>
      <c r="EQ3160" s="69"/>
      <c r="ER3160" s="69"/>
      <c r="ES3160" s="69"/>
      <c r="ET3160" s="69"/>
      <c r="EU3160" s="69"/>
      <c r="EV3160" s="69"/>
      <c r="EW3160" s="69"/>
      <c r="EX3160" s="69"/>
      <c r="EY3160" s="69"/>
      <c r="EZ3160" s="69"/>
      <c r="FA3160" s="69"/>
      <c r="FB3160" s="69"/>
      <c r="FC3160" s="69"/>
      <c r="FD3160" s="69"/>
      <c r="FE3160" s="69"/>
      <c r="FF3160" s="69"/>
      <c r="FG3160" s="69"/>
      <c r="FH3160" s="69"/>
      <c r="FI3160" s="69"/>
      <c r="FJ3160" s="69"/>
      <c r="FK3160" s="69"/>
      <c r="FL3160" s="69"/>
      <c r="FM3160" s="69"/>
      <c r="FN3160" s="69"/>
      <c r="FO3160" s="69"/>
      <c r="FP3160" s="69"/>
      <c r="FQ3160" s="69"/>
      <c r="FR3160" s="69"/>
      <c r="FS3160" s="69"/>
      <c r="FT3160" s="69"/>
      <c r="FU3160" s="69"/>
      <c r="FV3160" s="69"/>
      <c r="FW3160" s="69"/>
      <c r="FX3160" s="69"/>
      <c r="FY3160" s="69"/>
      <c r="FZ3160" s="69"/>
      <c r="GA3160" s="69"/>
      <c r="GB3160" s="69"/>
      <c r="GC3160" s="69"/>
      <c r="GD3160" s="69"/>
      <c r="GE3160" s="69"/>
      <c r="GF3160" s="69"/>
      <c r="GG3160" s="69"/>
      <c r="GH3160" s="69"/>
      <c r="GI3160" s="69"/>
      <c r="GJ3160" s="69"/>
      <c r="GK3160" s="69"/>
      <c r="GL3160" s="69"/>
      <c r="GM3160" s="69"/>
      <c r="GN3160" s="69"/>
      <c r="GO3160" s="69"/>
      <c r="GP3160" s="69"/>
      <c r="GQ3160" s="69"/>
      <c r="GR3160" s="69"/>
      <c r="GS3160" s="69"/>
      <c r="GT3160" s="69"/>
      <c r="GU3160" s="69"/>
      <c r="GV3160" s="69"/>
      <c r="GW3160" s="69"/>
      <c r="GX3160" s="69"/>
      <c r="GY3160" s="69"/>
      <c r="GZ3160" s="69"/>
      <c r="HA3160" s="69"/>
      <c r="HB3160" s="69"/>
      <c r="HC3160" s="69"/>
      <c r="HD3160" s="69"/>
      <c r="HE3160" s="69"/>
      <c r="HF3160" s="69"/>
      <c r="HG3160" s="69"/>
      <c r="HH3160" s="69"/>
      <c r="HI3160" s="69"/>
      <c r="HJ3160" s="69"/>
      <c r="HK3160" s="69"/>
      <c r="HL3160" s="69"/>
      <c r="HM3160" s="69"/>
      <c r="HN3160" s="69"/>
      <c r="HO3160" s="69"/>
      <c r="HP3160" s="69"/>
      <c r="HQ3160" s="69"/>
      <c r="HR3160" s="69"/>
      <c r="HS3160" s="69"/>
      <c r="HT3160" s="69"/>
      <c r="HU3160" s="69"/>
      <c r="HV3160" s="69"/>
      <c r="HW3160" s="69"/>
      <c r="HX3160" s="69"/>
      <c r="HY3160" s="69"/>
      <c r="HZ3160" s="69"/>
      <c r="IA3160" s="69"/>
      <c r="IB3160" s="69"/>
      <c r="IC3160" s="69"/>
      <c r="ID3160" s="69"/>
      <c r="IE3160" s="69"/>
      <c r="IF3160" s="69"/>
      <c r="IG3160" s="69"/>
      <c r="IH3160" s="69"/>
      <c r="II3160" s="69"/>
      <c r="IJ3160" s="69"/>
      <c r="IK3160" s="69"/>
      <c r="IL3160" s="69"/>
      <c r="IM3160" s="69"/>
      <c r="IN3160" s="69"/>
    </row>
    <row r="3161" spans="1:248" s="70" customFormat="1" ht="32.1" customHeight="1" x14ac:dyDescent="0.2">
      <c r="A3161" s="137" t="s">
        <v>2144</v>
      </c>
      <c r="B3161" s="196">
        <v>52837</v>
      </c>
      <c r="C3161" s="96" t="s">
        <v>3950</v>
      </c>
      <c r="D3161" s="318">
        <f>19000*1.5</f>
        <v>28500</v>
      </c>
      <c r="E3161" s="69"/>
      <c r="F3161" s="69"/>
      <c r="G3161" s="69"/>
      <c r="H3161" s="69"/>
      <c r="I3161" s="69"/>
      <c r="J3161" s="69"/>
      <c r="N3161" s="69"/>
      <c r="O3161" s="69"/>
      <c r="P3161" s="69"/>
      <c r="Q3161" s="69"/>
      <c r="R3161" s="69"/>
      <c r="S3161" s="69"/>
      <c r="T3161" s="69"/>
      <c r="U3161" s="69"/>
      <c r="V3161" s="69"/>
      <c r="W3161" s="69"/>
      <c r="X3161" s="69"/>
      <c r="Y3161" s="69"/>
      <c r="Z3161" s="69"/>
      <c r="AA3161" s="69"/>
      <c r="AB3161" s="69"/>
      <c r="AC3161" s="69"/>
      <c r="AD3161" s="69"/>
      <c r="AE3161" s="69"/>
      <c r="AF3161" s="69"/>
      <c r="AG3161" s="69"/>
      <c r="AH3161" s="69"/>
      <c r="AI3161" s="69"/>
      <c r="AJ3161" s="69"/>
      <c r="AK3161" s="69"/>
      <c r="AL3161" s="69"/>
      <c r="AM3161" s="69"/>
      <c r="AN3161" s="69"/>
      <c r="AO3161" s="69"/>
      <c r="AP3161" s="69"/>
      <c r="AQ3161" s="69"/>
      <c r="AR3161" s="69"/>
      <c r="AS3161" s="69"/>
      <c r="AT3161" s="69"/>
      <c r="AU3161" s="69"/>
      <c r="AV3161" s="69"/>
      <c r="AW3161" s="69"/>
      <c r="AX3161" s="69"/>
      <c r="AY3161" s="69"/>
      <c r="AZ3161" s="69"/>
      <c r="BA3161" s="69"/>
      <c r="BB3161" s="69"/>
      <c r="BC3161" s="69"/>
      <c r="BD3161" s="69"/>
      <c r="BE3161" s="69"/>
      <c r="BF3161" s="69"/>
      <c r="BG3161" s="69"/>
      <c r="BH3161" s="69"/>
      <c r="BI3161" s="69"/>
      <c r="BJ3161" s="69"/>
      <c r="BK3161" s="69"/>
      <c r="BL3161" s="69"/>
      <c r="BM3161" s="69"/>
      <c r="BN3161" s="69"/>
      <c r="BO3161" s="69"/>
      <c r="BP3161" s="69"/>
      <c r="BQ3161" s="69"/>
      <c r="BR3161" s="69"/>
      <c r="BS3161" s="69"/>
      <c r="BT3161" s="69"/>
      <c r="BU3161" s="69"/>
      <c r="BV3161" s="69"/>
      <c r="BW3161" s="69"/>
      <c r="BX3161" s="69"/>
      <c r="BY3161" s="69"/>
      <c r="BZ3161" s="69"/>
      <c r="CA3161" s="69"/>
      <c r="CB3161" s="69"/>
      <c r="CC3161" s="69"/>
      <c r="CD3161" s="69"/>
      <c r="CE3161" s="69"/>
      <c r="CF3161" s="69"/>
      <c r="CG3161" s="69"/>
      <c r="CH3161" s="69"/>
      <c r="CI3161" s="69"/>
      <c r="CJ3161" s="69"/>
      <c r="CK3161" s="69"/>
      <c r="CL3161" s="69"/>
      <c r="CM3161" s="69"/>
      <c r="CN3161" s="69"/>
      <c r="CO3161" s="69"/>
      <c r="CP3161" s="69"/>
      <c r="CQ3161" s="69"/>
      <c r="CR3161" s="69"/>
      <c r="CS3161" s="69"/>
      <c r="CT3161" s="69"/>
      <c r="CU3161" s="69"/>
      <c r="CV3161" s="69"/>
      <c r="CW3161" s="69"/>
      <c r="CX3161" s="69"/>
      <c r="CY3161" s="69"/>
      <c r="CZ3161" s="69"/>
      <c r="DA3161" s="69"/>
      <c r="DB3161" s="69"/>
      <c r="DC3161" s="69"/>
      <c r="DD3161" s="69"/>
      <c r="DE3161" s="69"/>
      <c r="DF3161" s="69"/>
      <c r="DG3161" s="69"/>
      <c r="DH3161" s="69"/>
      <c r="DI3161" s="69"/>
      <c r="DJ3161" s="69"/>
      <c r="DK3161" s="69"/>
      <c r="DL3161" s="69"/>
      <c r="DM3161" s="69"/>
      <c r="DN3161" s="69"/>
      <c r="DO3161" s="69"/>
      <c r="DP3161" s="69"/>
      <c r="DQ3161" s="69"/>
      <c r="DR3161" s="69"/>
      <c r="DS3161" s="69"/>
      <c r="DT3161" s="69"/>
      <c r="DU3161" s="69"/>
      <c r="DV3161" s="69"/>
      <c r="DW3161" s="69"/>
      <c r="DX3161" s="69"/>
      <c r="DY3161" s="69"/>
      <c r="DZ3161" s="69"/>
      <c r="EA3161" s="69"/>
      <c r="EB3161" s="69"/>
      <c r="EC3161" s="69"/>
      <c r="ED3161" s="69"/>
      <c r="EE3161" s="69"/>
      <c r="EF3161" s="69"/>
      <c r="EG3161" s="69"/>
      <c r="EH3161" s="69"/>
      <c r="EI3161" s="69"/>
      <c r="EJ3161" s="69"/>
      <c r="EK3161" s="69"/>
      <c r="EL3161" s="69"/>
      <c r="EM3161" s="69"/>
      <c r="EN3161" s="69"/>
      <c r="EO3161" s="69"/>
      <c r="EP3161" s="69"/>
      <c r="EQ3161" s="69"/>
      <c r="ER3161" s="69"/>
      <c r="ES3161" s="69"/>
      <c r="ET3161" s="69"/>
      <c r="EU3161" s="69"/>
      <c r="EV3161" s="69"/>
      <c r="EW3161" s="69"/>
      <c r="EX3161" s="69"/>
      <c r="EY3161" s="69"/>
      <c r="EZ3161" s="69"/>
      <c r="FA3161" s="69"/>
      <c r="FB3161" s="69"/>
      <c r="FC3161" s="69"/>
      <c r="FD3161" s="69"/>
      <c r="FE3161" s="69"/>
      <c r="FF3161" s="69"/>
      <c r="FG3161" s="69"/>
      <c r="FH3161" s="69"/>
      <c r="FI3161" s="69"/>
      <c r="FJ3161" s="69"/>
      <c r="FK3161" s="69"/>
      <c r="FL3161" s="69"/>
      <c r="FM3161" s="69"/>
      <c r="FN3161" s="69"/>
      <c r="FO3161" s="69"/>
      <c r="FP3161" s="69"/>
      <c r="FQ3161" s="69"/>
      <c r="FR3161" s="69"/>
      <c r="FS3161" s="69"/>
      <c r="FT3161" s="69"/>
      <c r="FU3161" s="69"/>
      <c r="FV3161" s="69"/>
      <c r="FW3161" s="69"/>
      <c r="FX3161" s="69"/>
      <c r="FY3161" s="69"/>
      <c r="FZ3161" s="69"/>
      <c r="GA3161" s="69"/>
      <c r="GB3161" s="69"/>
      <c r="GC3161" s="69"/>
      <c r="GD3161" s="69"/>
      <c r="GE3161" s="69"/>
      <c r="GF3161" s="69"/>
      <c r="GG3161" s="69"/>
      <c r="GH3161" s="69"/>
      <c r="GI3161" s="69"/>
      <c r="GJ3161" s="69"/>
      <c r="GK3161" s="69"/>
      <c r="GL3161" s="69"/>
      <c r="GM3161" s="69"/>
      <c r="GN3161" s="69"/>
      <c r="GO3161" s="69"/>
      <c r="GP3161" s="69"/>
      <c r="GQ3161" s="69"/>
      <c r="GR3161" s="69"/>
      <c r="GS3161" s="69"/>
      <c r="GT3161" s="69"/>
      <c r="GU3161" s="69"/>
      <c r="GV3161" s="69"/>
      <c r="GW3161" s="69"/>
      <c r="GX3161" s="69"/>
      <c r="GY3161" s="69"/>
      <c r="GZ3161" s="69"/>
      <c r="HA3161" s="69"/>
      <c r="HB3161" s="69"/>
      <c r="HC3161" s="69"/>
      <c r="HD3161" s="69"/>
      <c r="HE3161" s="69"/>
      <c r="HF3161" s="69"/>
      <c r="HG3161" s="69"/>
      <c r="HH3161" s="69"/>
      <c r="HI3161" s="69"/>
      <c r="HJ3161" s="69"/>
      <c r="HK3161" s="69"/>
      <c r="HL3161" s="69"/>
      <c r="HM3161" s="69"/>
      <c r="HN3161" s="69"/>
      <c r="HO3161" s="69"/>
      <c r="HP3161" s="69"/>
      <c r="HQ3161" s="69"/>
      <c r="HR3161" s="69"/>
      <c r="HS3161" s="69"/>
      <c r="HT3161" s="69"/>
      <c r="HU3161" s="69"/>
      <c r="HV3161" s="69"/>
      <c r="HW3161" s="69"/>
      <c r="HX3161" s="69"/>
      <c r="HY3161" s="69"/>
      <c r="HZ3161" s="69"/>
      <c r="IA3161" s="69"/>
      <c r="IB3161" s="69"/>
      <c r="IC3161" s="69"/>
      <c r="ID3161" s="69"/>
      <c r="IE3161" s="69"/>
      <c r="IF3161" s="69"/>
      <c r="IG3161" s="69"/>
      <c r="IH3161" s="69"/>
      <c r="II3161" s="69"/>
      <c r="IJ3161" s="69"/>
      <c r="IK3161" s="69"/>
      <c r="IL3161" s="69"/>
      <c r="IM3161" s="69"/>
      <c r="IN3161" s="69"/>
    </row>
    <row r="3162" spans="1:248" s="70" customFormat="1" ht="15.95" customHeight="1" x14ac:dyDescent="0.2">
      <c r="A3162" s="137" t="s">
        <v>2145</v>
      </c>
      <c r="B3162" s="196">
        <v>52838</v>
      </c>
      <c r="C3162" s="96" t="s">
        <v>2170</v>
      </c>
      <c r="D3162" s="318">
        <f>10000*1.5</f>
        <v>15000</v>
      </c>
      <c r="E3162" s="69"/>
      <c r="F3162" s="69"/>
      <c r="G3162" s="69"/>
      <c r="H3162" s="69"/>
      <c r="I3162" s="69"/>
      <c r="J3162" s="69"/>
      <c r="N3162" s="69"/>
      <c r="O3162" s="69"/>
      <c r="P3162" s="69"/>
      <c r="Q3162" s="69"/>
      <c r="R3162" s="69"/>
      <c r="S3162" s="69"/>
      <c r="T3162" s="69"/>
      <c r="U3162" s="69"/>
      <c r="V3162" s="69"/>
      <c r="W3162" s="69"/>
      <c r="X3162" s="69"/>
      <c r="Y3162" s="69"/>
      <c r="Z3162" s="69"/>
      <c r="AA3162" s="69"/>
      <c r="AB3162" s="69"/>
      <c r="AC3162" s="69"/>
      <c r="AD3162" s="69"/>
      <c r="AE3162" s="69"/>
      <c r="AF3162" s="69"/>
      <c r="AG3162" s="69"/>
      <c r="AH3162" s="69"/>
      <c r="AI3162" s="69"/>
      <c r="AJ3162" s="69"/>
      <c r="AK3162" s="69"/>
      <c r="AL3162" s="69"/>
      <c r="AM3162" s="69"/>
      <c r="AN3162" s="69"/>
      <c r="AO3162" s="69"/>
      <c r="AP3162" s="69"/>
      <c r="AQ3162" s="69"/>
      <c r="AR3162" s="69"/>
      <c r="AS3162" s="69"/>
      <c r="AT3162" s="69"/>
      <c r="AU3162" s="69"/>
      <c r="AV3162" s="69"/>
      <c r="AW3162" s="69"/>
      <c r="AX3162" s="69"/>
      <c r="AY3162" s="69"/>
      <c r="AZ3162" s="69"/>
      <c r="BA3162" s="69"/>
      <c r="BB3162" s="69"/>
      <c r="BC3162" s="69"/>
      <c r="BD3162" s="69"/>
      <c r="BE3162" s="69"/>
      <c r="BF3162" s="69"/>
      <c r="BG3162" s="69"/>
      <c r="BH3162" s="69"/>
      <c r="BI3162" s="69"/>
      <c r="BJ3162" s="69"/>
      <c r="BK3162" s="69"/>
      <c r="BL3162" s="69"/>
      <c r="BM3162" s="69"/>
      <c r="BN3162" s="69"/>
      <c r="BO3162" s="69"/>
      <c r="BP3162" s="69"/>
      <c r="BQ3162" s="69"/>
      <c r="BR3162" s="69"/>
      <c r="BS3162" s="69"/>
      <c r="BT3162" s="69"/>
      <c r="BU3162" s="69"/>
      <c r="BV3162" s="69"/>
      <c r="BW3162" s="69"/>
      <c r="BX3162" s="69"/>
      <c r="BY3162" s="69"/>
      <c r="BZ3162" s="69"/>
      <c r="CA3162" s="69"/>
      <c r="CB3162" s="69"/>
      <c r="CC3162" s="69"/>
      <c r="CD3162" s="69"/>
      <c r="CE3162" s="69"/>
      <c r="CF3162" s="69"/>
      <c r="CG3162" s="69"/>
      <c r="CH3162" s="69"/>
      <c r="CI3162" s="69"/>
      <c r="CJ3162" s="69"/>
      <c r="CK3162" s="69"/>
      <c r="CL3162" s="69"/>
      <c r="CM3162" s="69"/>
      <c r="CN3162" s="69"/>
      <c r="CO3162" s="69"/>
      <c r="CP3162" s="69"/>
      <c r="CQ3162" s="69"/>
      <c r="CR3162" s="69"/>
      <c r="CS3162" s="69"/>
      <c r="CT3162" s="69"/>
      <c r="CU3162" s="69"/>
      <c r="CV3162" s="69"/>
      <c r="CW3162" s="69"/>
      <c r="CX3162" s="69"/>
      <c r="CY3162" s="69"/>
      <c r="CZ3162" s="69"/>
      <c r="DA3162" s="69"/>
      <c r="DB3162" s="69"/>
      <c r="DC3162" s="69"/>
      <c r="DD3162" s="69"/>
      <c r="DE3162" s="69"/>
      <c r="DF3162" s="69"/>
      <c r="DG3162" s="69"/>
      <c r="DH3162" s="69"/>
      <c r="DI3162" s="69"/>
      <c r="DJ3162" s="69"/>
      <c r="DK3162" s="69"/>
      <c r="DL3162" s="69"/>
      <c r="DM3162" s="69"/>
      <c r="DN3162" s="69"/>
      <c r="DO3162" s="69"/>
      <c r="DP3162" s="69"/>
      <c r="DQ3162" s="69"/>
      <c r="DR3162" s="69"/>
      <c r="DS3162" s="69"/>
      <c r="DT3162" s="69"/>
      <c r="DU3162" s="69"/>
      <c r="DV3162" s="69"/>
      <c r="DW3162" s="69"/>
      <c r="DX3162" s="69"/>
      <c r="DY3162" s="69"/>
      <c r="DZ3162" s="69"/>
      <c r="EA3162" s="69"/>
      <c r="EB3162" s="69"/>
      <c r="EC3162" s="69"/>
      <c r="ED3162" s="69"/>
      <c r="EE3162" s="69"/>
      <c r="EF3162" s="69"/>
      <c r="EG3162" s="69"/>
      <c r="EH3162" s="69"/>
      <c r="EI3162" s="69"/>
      <c r="EJ3162" s="69"/>
      <c r="EK3162" s="69"/>
      <c r="EL3162" s="69"/>
      <c r="EM3162" s="69"/>
      <c r="EN3162" s="69"/>
      <c r="EO3162" s="69"/>
      <c r="EP3162" s="69"/>
      <c r="EQ3162" s="69"/>
      <c r="ER3162" s="69"/>
      <c r="ES3162" s="69"/>
      <c r="ET3162" s="69"/>
      <c r="EU3162" s="69"/>
      <c r="EV3162" s="69"/>
      <c r="EW3162" s="69"/>
      <c r="EX3162" s="69"/>
      <c r="EY3162" s="69"/>
      <c r="EZ3162" s="69"/>
      <c r="FA3162" s="69"/>
      <c r="FB3162" s="69"/>
      <c r="FC3162" s="69"/>
      <c r="FD3162" s="69"/>
      <c r="FE3162" s="69"/>
      <c r="FF3162" s="69"/>
      <c r="FG3162" s="69"/>
      <c r="FH3162" s="69"/>
      <c r="FI3162" s="69"/>
      <c r="FJ3162" s="69"/>
      <c r="FK3162" s="69"/>
      <c r="FL3162" s="69"/>
      <c r="FM3162" s="69"/>
      <c r="FN3162" s="69"/>
      <c r="FO3162" s="69"/>
      <c r="FP3162" s="69"/>
      <c r="FQ3162" s="69"/>
      <c r="FR3162" s="69"/>
      <c r="FS3162" s="69"/>
      <c r="FT3162" s="69"/>
      <c r="FU3162" s="69"/>
      <c r="FV3162" s="69"/>
      <c r="FW3162" s="69"/>
      <c r="FX3162" s="69"/>
      <c r="FY3162" s="69"/>
      <c r="FZ3162" s="69"/>
      <c r="GA3162" s="69"/>
      <c r="GB3162" s="69"/>
      <c r="GC3162" s="69"/>
      <c r="GD3162" s="69"/>
      <c r="GE3162" s="69"/>
      <c r="GF3162" s="69"/>
      <c r="GG3162" s="69"/>
      <c r="GH3162" s="69"/>
      <c r="GI3162" s="69"/>
      <c r="GJ3162" s="69"/>
      <c r="GK3162" s="69"/>
      <c r="GL3162" s="69"/>
      <c r="GM3162" s="69"/>
      <c r="GN3162" s="69"/>
      <c r="GO3162" s="69"/>
      <c r="GP3162" s="69"/>
      <c r="GQ3162" s="69"/>
      <c r="GR3162" s="69"/>
      <c r="GS3162" s="69"/>
      <c r="GT3162" s="69"/>
      <c r="GU3162" s="69"/>
      <c r="GV3162" s="69"/>
      <c r="GW3162" s="69"/>
      <c r="GX3162" s="69"/>
      <c r="GY3162" s="69"/>
      <c r="GZ3162" s="69"/>
      <c r="HA3162" s="69"/>
      <c r="HB3162" s="69"/>
      <c r="HC3162" s="69"/>
      <c r="HD3162" s="69"/>
      <c r="HE3162" s="69"/>
      <c r="HF3162" s="69"/>
      <c r="HG3162" s="69"/>
      <c r="HH3162" s="69"/>
      <c r="HI3162" s="69"/>
      <c r="HJ3162" s="69"/>
      <c r="HK3162" s="69"/>
      <c r="HL3162" s="69"/>
      <c r="HM3162" s="69"/>
      <c r="HN3162" s="69"/>
      <c r="HO3162" s="69"/>
      <c r="HP3162" s="69"/>
      <c r="HQ3162" s="69"/>
      <c r="HR3162" s="69"/>
      <c r="HS3162" s="69"/>
      <c r="HT3162" s="69"/>
      <c r="HU3162" s="69"/>
      <c r="HV3162" s="69"/>
      <c r="HW3162" s="69"/>
      <c r="HX3162" s="69"/>
      <c r="HY3162" s="69"/>
      <c r="HZ3162" s="69"/>
      <c r="IA3162" s="69"/>
      <c r="IB3162" s="69"/>
      <c r="IC3162" s="69"/>
      <c r="ID3162" s="69"/>
      <c r="IE3162" s="69"/>
      <c r="IF3162" s="69"/>
      <c r="IG3162" s="69"/>
      <c r="IH3162" s="69"/>
      <c r="II3162" s="69"/>
      <c r="IJ3162" s="69"/>
      <c r="IK3162" s="69"/>
      <c r="IL3162" s="69"/>
      <c r="IM3162" s="69"/>
      <c r="IN3162" s="69"/>
    </row>
    <row r="3163" spans="1:248" s="70" customFormat="1" ht="47.1" customHeight="1" x14ac:dyDescent="0.2">
      <c r="A3163" s="137" t="s">
        <v>2147</v>
      </c>
      <c r="B3163" s="196">
        <v>52839</v>
      </c>
      <c r="C3163" s="96" t="s">
        <v>2171</v>
      </c>
      <c r="D3163" s="318">
        <f>10000*1.5</f>
        <v>15000</v>
      </c>
      <c r="E3163" s="69"/>
      <c r="F3163" s="69"/>
      <c r="G3163" s="69"/>
      <c r="H3163" s="69"/>
      <c r="I3163" s="69"/>
      <c r="J3163" s="69"/>
      <c r="N3163" s="69"/>
      <c r="O3163" s="69"/>
      <c r="P3163" s="69"/>
      <c r="Q3163" s="69"/>
      <c r="R3163" s="69"/>
      <c r="S3163" s="69"/>
      <c r="T3163" s="69"/>
      <c r="U3163" s="69"/>
      <c r="V3163" s="69"/>
      <c r="W3163" s="69"/>
      <c r="X3163" s="69"/>
      <c r="Y3163" s="69"/>
      <c r="Z3163" s="69"/>
      <c r="AA3163" s="69"/>
      <c r="AB3163" s="69"/>
      <c r="AC3163" s="69"/>
      <c r="AD3163" s="69"/>
      <c r="AE3163" s="69"/>
      <c r="AF3163" s="69"/>
      <c r="AG3163" s="69"/>
      <c r="AH3163" s="69"/>
      <c r="AI3163" s="69"/>
      <c r="AJ3163" s="69"/>
      <c r="AK3163" s="69"/>
      <c r="AL3163" s="69"/>
      <c r="AM3163" s="69"/>
      <c r="AN3163" s="69"/>
      <c r="AO3163" s="69"/>
      <c r="AP3163" s="69"/>
      <c r="AQ3163" s="69"/>
      <c r="AR3163" s="69"/>
      <c r="AS3163" s="69"/>
      <c r="AT3163" s="69"/>
      <c r="AU3163" s="69"/>
      <c r="AV3163" s="69"/>
      <c r="AW3163" s="69"/>
      <c r="AX3163" s="69"/>
      <c r="AY3163" s="69"/>
      <c r="AZ3163" s="69"/>
      <c r="BA3163" s="69"/>
      <c r="BB3163" s="69"/>
      <c r="BC3163" s="69"/>
      <c r="BD3163" s="69"/>
      <c r="BE3163" s="69"/>
      <c r="BF3163" s="69"/>
      <c r="BG3163" s="69"/>
      <c r="BH3163" s="69"/>
      <c r="BI3163" s="69"/>
      <c r="BJ3163" s="69"/>
      <c r="BK3163" s="69"/>
      <c r="BL3163" s="69"/>
      <c r="BM3163" s="69"/>
      <c r="BN3163" s="69"/>
      <c r="BO3163" s="69"/>
      <c r="BP3163" s="69"/>
      <c r="BQ3163" s="69"/>
      <c r="BR3163" s="69"/>
      <c r="BS3163" s="69"/>
      <c r="BT3163" s="69"/>
      <c r="BU3163" s="69"/>
      <c r="BV3163" s="69"/>
      <c r="BW3163" s="69"/>
      <c r="BX3163" s="69"/>
      <c r="BY3163" s="69"/>
      <c r="BZ3163" s="69"/>
      <c r="CA3163" s="69"/>
      <c r="CB3163" s="69"/>
      <c r="CC3163" s="69"/>
      <c r="CD3163" s="69"/>
      <c r="CE3163" s="69"/>
      <c r="CF3163" s="69"/>
      <c r="CG3163" s="69"/>
      <c r="CH3163" s="69"/>
      <c r="CI3163" s="69"/>
      <c r="CJ3163" s="69"/>
      <c r="CK3163" s="69"/>
      <c r="CL3163" s="69"/>
      <c r="CM3163" s="69"/>
      <c r="CN3163" s="69"/>
      <c r="CO3163" s="69"/>
      <c r="CP3163" s="69"/>
      <c r="CQ3163" s="69"/>
      <c r="CR3163" s="69"/>
      <c r="CS3163" s="69"/>
      <c r="CT3163" s="69"/>
      <c r="CU3163" s="69"/>
      <c r="CV3163" s="69"/>
      <c r="CW3163" s="69"/>
      <c r="CX3163" s="69"/>
      <c r="CY3163" s="69"/>
      <c r="CZ3163" s="69"/>
      <c r="DA3163" s="69"/>
      <c r="DB3163" s="69"/>
      <c r="DC3163" s="69"/>
      <c r="DD3163" s="69"/>
      <c r="DE3163" s="69"/>
      <c r="DF3163" s="69"/>
      <c r="DG3163" s="69"/>
      <c r="DH3163" s="69"/>
      <c r="DI3163" s="69"/>
      <c r="DJ3163" s="69"/>
      <c r="DK3163" s="69"/>
      <c r="DL3163" s="69"/>
      <c r="DM3163" s="69"/>
      <c r="DN3163" s="69"/>
      <c r="DO3163" s="69"/>
      <c r="DP3163" s="69"/>
      <c r="DQ3163" s="69"/>
      <c r="DR3163" s="69"/>
      <c r="DS3163" s="69"/>
      <c r="DT3163" s="69"/>
      <c r="DU3163" s="69"/>
      <c r="DV3163" s="69"/>
      <c r="DW3163" s="69"/>
      <c r="DX3163" s="69"/>
      <c r="DY3163" s="69"/>
      <c r="DZ3163" s="69"/>
      <c r="EA3163" s="69"/>
      <c r="EB3163" s="69"/>
      <c r="EC3163" s="69"/>
      <c r="ED3163" s="69"/>
      <c r="EE3163" s="69"/>
      <c r="EF3163" s="69"/>
      <c r="EG3163" s="69"/>
      <c r="EH3163" s="69"/>
      <c r="EI3163" s="69"/>
      <c r="EJ3163" s="69"/>
      <c r="EK3163" s="69"/>
      <c r="EL3163" s="69"/>
      <c r="EM3163" s="69"/>
      <c r="EN3163" s="69"/>
      <c r="EO3163" s="69"/>
      <c r="EP3163" s="69"/>
      <c r="EQ3163" s="69"/>
      <c r="ER3163" s="69"/>
      <c r="ES3163" s="69"/>
      <c r="ET3163" s="69"/>
      <c r="EU3163" s="69"/>
      <c r="EV3163" s="69"/>
      <c r="EW3163" s="69"/>
      <c r="EX3163" s="69"/>
      <c r="EY3163" s="69"/>
      <c r="EZ3163" s="69"/>
      <c r="FA3163" s="69"/>
      <c r="FB3163" s="69"/>
      <c r="FC3163" s="69"/>
      <c r="FD3163" s="69"/>
      <c r="FE3163" s="69"/>
      <c r="FF3163" s="69"/>
      <c r="FG3163" s="69"/>
      <c r="FH3163" s="69"/>
      <c r="FI3163" s="69"/>
      <c r="FJ3163" s="69"/>
      <c r="FK3163" s="69"/>
      <c r="FL3163" s="69"/>
      <c r="FM3163" s="69"/>
      <c r="FN3163" s="69"/>
      <c r="FO3163" s="69"/>
      <c r="FP3163" s="69"/>
      <c r="FQ3163" s="69"/>
      <c r="FR3163" s="69"/>
      <c r="FS3163" s="69"/>
      <c r="FT3163" s="69"/>
      <c r="FU3163" s="69"/>
      <c r="FV3163" s="69"/>
      <c r="FW3163" s="69"/>
      <c r="FX3163" s="69"/>
      <c r="FY3163" s="69"/>
      <c r="FZ3163" s="69"/>
      <c r="GA3163" s="69"/>
      <c r="GB3163" s="69"/>
      <c r="GC3163" s="69"/>
      <c r="GD3163" s="69"/>
      <c r="GE3163" s="69"/>
      <c r="GF3163" s="69"/>
      <c r="GG3163" s="69"/>
      <c r="GH3163" s="69"/>
      <c r="GI3163" s="69"/>
      <c r="GJ3163" s="69"/>
      <c r="GK3163" s="69"/>
      <c r="GL3163" s="69"/>
      <c r="GM3163" s="69"/>
      <c r="GN3163" s="69"/>
      <c r="GO3163" s="69"/>
      <c r="GP3163" s="69"/>
      <c r="GQ3163" s="69"/>
      <c r="GR3163" s="69"/>
      <c r="GS3163" s="69"/>
      <c r="GT3163" s="69"/>
      <c r="GU3163" s="69"/>
      <c r="GV3163" s="69"/>
      <c r="GW3163" s="69"/>
      <c r="GX3163" s="69"/>
      <c r="GY3163" s="69"/>
      <c r="GZ3163" s="69"/>
      <c r="HA3163" s="69"/>
      <c r="HB3163" s="69"/>
      <c r="HC3163" s="69"/>
      <c r="HD3163" s="69"/>
      <c r="HE3163" s="69"/>
      <c r="HF3163" s="69"/>
      <c r="HG3163" s="69"/>
      <c r="HH3163" s="69"/>
      <c r="HI3163" s="69"/>
      <c r="HJ3163" s="69"/>
      <c r="HK3163" s="69"/>
      <c r="HL3163" s="69"/>
      <c r="HM3163" s="69"/>
      <c r="HN3163" s="69"/>
      <c r="HO3163" s="69"/>
      <c r="HP3163" s="69"/>
      <c r="HQ3163" s="69"/>
      <c r="HR3163" s="69"/>
      <c r="HS3163" s="69"/>
      <c r="HT3163" s="69"/>
      <c r="HU3163" s="69"/>
      <c r="HV3163" s="69"/>
      <c r="HW3163" s="69"/>
      <c r="HX3163" s="69"/>
      <c r="HY3163" s="69"/>
      <c r="HZ3163" s="69"/>
      <c r="IA3163" s="69"/>
      <c r="IB3163" s="69"/>
      <c r="IC3163" s="69"/>
      <c r="ID3163" s="69"/>
      <c r="IE3163" s="69"/>
      <c r="IF3163" s="69"/>
      <c r="IG3163" s="69"/>
      <c r="IH3163" s="69"/>
      <c r="II3163" s="69"/>
      <c r="IJ3163" s="69"/>
      <c r="IK3163" s="69"/>
      <c r="IL3163" s="69"/>
      <c r="IM3163" s="69"/>
      <c r="IN3163" s="69"/>
    </row>
    <row r="3164" spans="1:248" s="70" customFormat="1" ht="32.1" customHeight="1" x14ac:dyDescent="0.2">
      <c r="A3164" s="137" t="s">
        <v>2153</v>
      </c>
      <c r="B3164" s="196">
        <v>52840</v>
      </c>
      <c r="C3164" s="96" t="s">
        <v>2172</v>
      </c>
      <c r="D3164" s="318">
        <f>28000*1.5</f>
        <v>42000</v>
      </c>
      <c r="E3164" s="69"/>
      <c r="F3164" s="69"/>
      <c r="G3164" s="69"/>
      <c r="H3164" s="69"/>
      <c r="I3164" s="69"/>
      <c r="J3164" s="69"/>
      <c r="N3164" s="69"/>
      <c r="O3164" s="69"/>
      <c r="P3164" s="69"/>
      <c r="Q3164" s="69"/>
      <c r="R3164" s="69"/>
      <c r="S3164" s="69"/>
      <c r="T3164" s="69"/>
      <c r="U3164" s="69"/>
      <c r="V3164" s="69"/>
      <c r="W3164" s="69"/>
      <c r="X3164" s="69"/>
      <c r="Y3164" s="69"/>
      <c r="Z3164" s="69"/>
      <c r="AA3164" s="69"/>
      <c r="AB3164" s="69"/>
      <c r="AC3164" s="69"/>
      <c r="AD3164" s="69"/>
      <c r="AE3164" s="69"/>
      <c r="AF3164" s="69"/>
      <c r="AG3164" s="69"/>
      <c r="AH3164" s="69"/>
      <c r="AI3164" s="69"/>
      <c r="AJ3164" s="69"/>
      <c r="AK3164" s="69"/>
      <c r="AL3164" s="69"/>
      <c r="AM3164" s="69"/>
      <c r="AN3164" s="69"/>
      <c r="AO3164" s="69"/>
      <c r="AP3164" s="69"/>
      <c r="AQ3164" s="69"/>
      <c r="AR3164" s="69"/>
      <c r="AS3164" s="69"/>
      <c r="AT3164" s="69"/>
      <c r="AU3164" s="69"/>
      <c r="AV3164" s="69"/>
      <c r="AW3164" s="69"/>
      <c r="AX3164" s="69"/>
      <c r="AY3164" s="69"/>
      <c r="AZ3164" s="69"/>
      <c r="BA3164" s="69"/>
      <c r="BB3164" s="69"/>
      <c r="BC3164" s="69"/>
      <c r="BD3164" s="69"/>
      <c r="BE3164" s="69"/>
      <c r="BF3164" s="69"/>
      <c r="BG3164" s="69"/>
      <c r="BH3164" s="69"/>
      <c r="BI3164" s="69"/>
      <c r="BJ3164" s="69"/>
      <c r="BK3164" s="69"/>
      <c r="BL3164" s="69"/>
      <c r="BM3164" s="69"/>
      <c r="BN3164" s="69"/>
      <c r="BO3164" s="69"/>
      <c r="BP3164" s="69"/>
      <c r="BQ3164" s="69"/>
      <c r="BR3164" s="69"/>
      <c r="BS3164" s="69"/>
      <c r="BT3164" s="69"/>
      <c r="BU3164" s="69"/>
      <c r="BV3164" s="69"/>
      <c r="BW3164" s="69"/>
      <c r="BX3164" s="69"/>
      <c r="BY3164" s="69"/>
      <c r="BZ3164" s="69"/>
      <c r="CA3164" s="69"/>
      <c r="CB3164" s="69"/>
      <c r="CC3164" s="69"/>
      <c r="CD3164" s="69"/>
      <c r="CE3164" s="69"/>
      <c r="CF3164" s="69"/>
      <c r="CG3164" s="69"/>
      <c r="CH3164" s="69"/>
      <c r="CI3164" s="69"/>
      <c r="CJ3164" s="69"/>
      <c r="CK3164" s="69"/>
      <c r="CL3164" s="69"/>
      <c r="CM3164" s="69"/>
      <c r="CN3164" s="69"/>
      <c r="CO3164" s="69"/>
      <c r="CP3164" s="69"/>
      <c r="CQ3164" s="69"/>
      <c r="CR3164" s="69"/>
      <c r="CS3164" s="69"/>
      <c r="CT3164" s="69"/>
      <c r="CU3164" s="69"/>
      <c r="CV3164" s="69"/>
      <c r="CW3164" s="69"/>
      <c r="CX3164" s="69"/>
      <c r="CY3164" s="69"/>
      <c r="CZ3164" s="69"/>
      <c r="DA3164" s="69"/>
      <c r="DB3164" s="69"/>
      <c r="DC3164" s="69"/>
      <c r="DD3164" s="69"/>
      <c r="DE3164" s="69"/>
      <c r="DF3164" s="69"/>
      <c r="DG3164" s="69"/>
      <c r="DH3164" s="69"/>
      <c r="DI3164" s="69"/>
      <c r="DJ3164" s="69"/>
      <c r="DK3164" s="69"/>
      <c r="DL3164" s="69"/>
      <c r="DM3164" s="69"/>
      <c r="DN3164" s="69"/>
      <c r="DO3164" s="69"/>
      <c r="DP3164" s="69"/>
      <c r="DQ3164" s="69"/>
      <c r="DR3164" s="69"/>
      <c r="DS3164" s="69"/>
      <c r="DT3164" s="69"/>
      <c r="DU3164" s="69"/>
      <c r="DV3164" s="69"/>
      <c r="DW3164" s="69"/>
      <c r="DX3164" s="69"/>
      <c r="DY3164" s="69"/>
      <c r="DZ3164" s="69"/>
      <c r="EA3164" s="69"/>
      <c r="EB3164" s="69"/>
      <c r="EC3164" s="69"/>
      <c r="ED3164" s="69"/>
      <c r="EE3164" s="69"/>
      <c r="EF3164" s="69"/>
      <c r="EG3164" s="69"/>
      <c r="EH3164" s="69"/>
      <c r="EI3164" s="69"/>
      <c r="EJ3164" s="69"/>
      <c r="EK3164" s="69"/>
      <c r="EL3164" s="69"/>
      <c r="EM3164" s="69"/>
      <c r="EN3164" s="69"/>
      <c r="EO3164" s="69"/>
      <c r="EP3164" s="69"/>
      <c r="EQ3164" s="69"/>
      <c r="ER3164" s="69"/>
      <c r="ES3164" s="69"/>
      <c r="ET3164" s="69"/>
      <c r="EU3164" s="69"/>
      <c r="EV3164" s="69"/>
      <c r="EW3164" s="69"/>
      <c r="EX3164" s="69"/>
      <c r="EY3164" s="69"/>
      <c r="EZ3164" s="69"/>
      <c r="FA3164" s="69"/>
      <c r="FB3164" s="69"/>
      <c r="FC3164" s="69"/>
      <c r="FD3164" s="69"/>
      <c r="FE3164" s="69"/>
      <c r="FF3164" s="69"/>
      <c r="FG3164" s="69"/>
      <c r="FH3164" s="69"/>
      <c r="FI3164" s="69"/>
      <c r="FJ3164" s="69"/>
      <c r="FK3164" s="69"/>
      <c r="FL3164" s="69"/>
      <c r="FM3164" s="69"/>
      <c r="FN3164" s="69"/>
      <c r="FO3164" s="69"/>
      <c r="FP3164" s="69"/>
      <c r="FQ3164" s="69"/>
      <c r="FR3164" s="69"/>
      <c r="FS3164" s="69"/>
      <c r="FT3164" s="69"/>
      <c r="FU3164" s="69"/>
      <c r="FV3164" s="69"/>
      <c r="FW3164" s="69"/>
      <c r="FX3164" s="69"/>
      <c r="FY3164" s="69"/>
      <c r="FZ3164" s="69"/>
      <c r="GA3164" s="69"/>
      <c r="GB3164" s="69"/>
      <c r="GC3164" s="69"/>
      <c r="GD3164" s="69"/>
      <c r="GE3164" s="69"/>
      <c r="GF3164" s="69"/>
      <c r="GG3164" s="69"/>
      <c r="GH3164" s="69"/>
      <c r="GI3164" s="69"/>
      <c r="GJ3164" s="69"/>
      <c r="GK3164" s="69"/>
      <c r="GL3164" s="69"/>
      <c r="GM3164" s="69"/>
      <c r="GN3164" s="69"/>
      <c r="GO3164" s="69"/>
      <c r="GP3164" s="69"/>
      <c r="GQ3164" s="69"/>
      <c r="GR3164" s="69"/>
      <c r="GS3164" s="69"/>
      <c r="GT3164" s="69"/>
      <c r="GU3164" s="69"/>
      <c r="GV3164" s="69"/>
      <c r="GW3164" s="69"/>
      <c r="GX3164" s="69"/>
      <c r="GY3164" s="69"/>
      <c r="GZ3164" s="69"/>
      <c r="HA3164" s="69"/>
      <c r="HB3164" s="69"/>
      <c r="HC3164" s="69"/>
      <c r="HD3164" s="69"/>
      <c r="HE3164" s="69"/>
      <c r="HF3164" s="69"/>
      <c r="HG3164" s="69"/>
      <c r="HH3164" s="69"/>
      <c r="HI3164" s="69"/>
      <c r="HJ3164" s="69"/>
      <c r="HK3164" s="69"/>
      <c r="HL3164" s="69"/>
      <c r="HM3164" s="69"/>
      <c r="HN3164" s="69"/>
      <c r="HO3164" s="69"/>
      <c r="HP3164" s="69"/>
      <c r="HQ3164" s="69"/>
      <c r="HR3164" s="69"/>
      <c r="HS3164" s="69"/>
      <c r="HT3164" s="69"/>
      <c r="HU3164" s="69"/>
      <c r="HV3164" s="69"/>
      <c r="HW3164" s="69"/>
      <c r="HX3164" s="69"/>
      <c r="HY3164" s="69"/>
      <c r="HZ3164" s="69"/>
      <c r="IA3164" s="69"/>
      <c r="IB3164" s="69"/>
      <c r="IC3164" s="69"/>
      <c r="ID3164" s="69"/>
      <c r="IE3164" s="69"/>
      <c r="IF3164" s="69"/>
      <c r="IG3164" s="69"/>
      <c r="IH3164" s="69"/>
      <c r="II3164" s="69"/>
      <c r="IJ3164" s="69"/>
      <c r="IK3164" s="69"/>
      <c r="IL3164" s="69"/>
      <c r="IM3164" s="69"/>
      <c r="IN3164" s="69"/>
    </row>
    <row r="3165" spans="1:248" s="70" customFormat="1" ht="32.1" customHeight="1" x14ac:dyDescent="0.2">
      <c r="A3165" s="115"/>
      <c r="B3165" s="198"/>
      <c r="C3165" s="104" t="s">
        <v>2173</v>
      </c>
      <c r="D3165" s="362"/>
      <c r="E3165" s="69"/>
      <c r="F3165" s="69"/>
      <c r="G3165" s="69"/>
      <c r="H3165" s="69"/>
      <c r="I3165" s="69"/>
      <c r="J3165" s="69"/>
      <c r="N3165" s="69"/>
      <c r="O3165" s="69"/>
      <c r="P3165" s="69"/>
      <c r="Q3165" s="69"/>
      <c r="R3165" s="69"/>
      <c r="S3165" s="69"/>
      <c r="T3165" s="69"/>
      <c r="U3165" s="69"/>
      <c r="V3165" s="69"/>
      <c r="W3165" s="69"/>
      <c r="X3165" s="69"/>
      <c r="Y3165" s="69"/>
      <c r="Z3165" s="69"/>
      <c r="AA3165" s="69"/>
      <c r="AB3165" s="69"/>
      <c r="AC3165" s="69"/>
      <c r="AD3165" s="69"/>
      <c r="AE3165" s="69"/>
      <c r="AF3165" s="69"/>
      <c r="AG3165" s="69"/>
      <c r="AH3165" s="69"/>
      <c r="AI3165" s="69"/>
      <c r="AJ3165" s="69"/>
      <c r="AK3165" s="69"/>
      <c r="AL3165" s="69"/>
      <c r="AM3165" s="69"/>
      <c r="AN3165" s="69"/>
      <c r="AO3165" s="69"/>
      <c r="AP3165" s="69"/>
      <c r="AQ3165" s="69"/>
      <c r="AR3165" s="69"/>
      <c r="AS3165" s="69"/>
      <c r="AT3165" s="69"/>
      <c r="AU3165" s="69"/>
      <c r="AV3165" s="69"/>
      <c r="AW3165" s="69"/>
      <c r="AX3165" s="69"/>
      <c r="AY3165" s="69"/>
      <c r="AZ3165" s="69"/>
      <c r="BA3165" s="69"/>
      <c r="BB3165" s="69"/>
      <c r="BC3165" s="69"/>
      <c r="BD3165" s="69"/>
      <c r="BE3165" s="69"/>
      <c r="BF3165" s="69"/>
      <c r="BG3165" s="69"/>
      <c r="BH3165" s="69"/>
      <c r="BI3165" s="69"/>
      <c r="BJ3165" s="69"/>
      <c r="BK3165" s="69"/>
      <c r="BL3165" s="69"/>
      <c r="BM3165" s="69"/>
      <c r="BN3165" s="69"/>
      <c r="BO3165" s="69"/>
      <c r="BP3165" s="69"/>
      <c r="BQ3165" s="69"/>
      <c r="BR3165" s="69"/>
      <c r="BS3165" s="69"/>
      <c r="BT3165" s="69"/>
      <c r="BU3165" s="69"/>
      <c r="BV3165" s="69"/>
      <c r="BW3165" s="69"/>
      <c r="BX3165" s="69"/>
      <c r="BY3165" s="69"/>
      <c r="BZ3165" s="69"/>
      <c r="CA3165" s="69"/>
      <c r="CB3165" s="69"/>
      <c r="CC3165" s="69"/>
      <c r="CD3165" s="69"/>
      <c r="CE3165" s="69"/>
      <c r="CF3165" s="69"/>
      <c r="CG3165" s="69"/>
      <c r="CH3165" s="69"/>
      <c r="CI3165" s="69"/>
      <c r="CJ3165" s="69"/>
      <c r="CK3165" s="69"/>
      <c r="CL3165" s="69"/>
      <c r="CM3165" s="69"/>
      <c r="CN3165" s="69"/>
      <c r="CO3165" s="69"/>
      <c r="CP3165" s="69"/>
      <c r="CQ3165" s="69"/>
      <c r="CR3165" s="69"/>
      <c r="CS3165" s="69"/>
      <c r="CT3165" s="69"/>
      <c r="CU3165" s="69"/>
      <c r="CV3165" s="69"/>
      <c r="CW3165" s="69"/>
      <c r="CX3165" s="69"/>
      <c r="CY3165" s="69"/>
      <c r="CZ3165" s="69"/>
      <c r="DA3165" s="69"/>
      <c r="DB3165" s="69"/>
      <c r="DC3165" s="69"/>
      <c r="DD3165" s="69"/>
      <c r="DE3165" s="69"/>
      <c r="DF3165" s="69"/>
      <c r="DG3165" s="69"/>
      <c r="DH3165" s="69"/>
      <c r="DI3165" s="69"/>
      <c r="DJ3165" s="69"/>
      <c r="DK3165" s="69"/>
      <c r="DL3165" s="69"/>
      <c r="DM3165" s="69"/>
      <c r="DN3165" s="69"/>
      <c r="DO3165" s="69"/>
      <c r="DP3165" s="69"/>
      <c r="DQ3165" s="69"/>
      <c r="DR3165" s="69"/>
      <c r="DS3165" s="69"/>
      <c r="DT3165" s="69"/>
      <c r="DU3165" s="69"/>
      <c r="DV3165" s="69"/>
      <c r="DW3165" s="69"/>
      <c r="DX3165" s="69"/>
      <c r="DY3165" s="69"/>
      <c r="DZ3165" s="69"/>
      <c r="EA3165" s="69"/>
      <c r="EB3165" s="69"/>
      <c r="EC3165" s="69"/>
      <c r="ED3165" s="69"/>
      <c r="EE3165" s="69"/>
      <c r="EF3165" s="69"/>
      <c r="EG3165" s="69"/>
      <c r="EH3165" s="69"/>
      <c r="EI3165" s="69"/>
      <c r="EJ3165" s="69"/>
      <c r="EK3165" s="69"/>
      <c r="EL3165" s="69"/>
      <c r="EM3165" s="69"/>
      <c r="EN3165" s="69"/>
      <c r="EO3165" s="69"/>
      <c r="EP3165" s="69"/>
      <c r="EQ3165" s="69"/>
      <c r="ER3165" s="69"/>
      <c r="ES3165" s="69"/>
      <c r="ET3165" s="69"/>
      <c r="EU3165" s="69"/>
      <c r="EV3165" s="69"/>
      <c r="EW3165" s="69"/>
      <c r="EX3165" s="69"/>
      <c r="EY3165" s="69"/>
      <c r="EZ3165" s="69"/>
      <c r="FA3165" s="69"/>
      <c r="FB3165" s="69"/>
      <c r="FC3165" s="69"/>
      <c r="FD3165" s="69"/>
      <c r="FE3165" s="69"/>
      <c r="FF3165" s="69"/>
      <c r="FG3165" s="69"/>
      <c r="FH3165" s="69"/>
      <c r="FI3165" s="69"/>
      <c r="FJ3165" s="69"/>
      <c r="FK3165" s="69"/>
      <c r="FL3165" s="69"/>
      <c r="FM3165" s="69"/>
      <c r="FN3165" s="69"/>
      <c r="FO3165" s="69"/>
      <c r="FP3165" s="69"/>
      <c r="FQ3165" s="69"/>
      <c r="FR3165" s="69"/>
      <c r="FS3165" s="69"/>
      <c r="FT3165" s="69"/>
      <c r="FU3165" s="69"/>
      <c r="FV3165" s="69"/>
      <c r="FW3165" s="69"/>
      <c r="FX3165" s="69"/>
      <c r="FY3165" s="69"/>
      <c r="FZ3165" s="69"/>
      <c r="GA3165" s="69"/>
      <c r="GB3165" s="69"/>
      <c r="GC3165" s="69"/>
      <c r="GD3165" s="69"/>
      <c r="GE3165" s="69"/>
      <c r="GF3165" s="69"/>
      <c r="GG3165" s="69"/>
      <c r="GH3165" s="69"/>
      <c r="GI3165" s="69"/>
      <c r="GJ3165" s="69"/>
      <c r="GK3165" s="69"/>
      <c r="GL3165" s="69"/>
      <c r="GM3165" s="69"/>
      <c r="GN3165" s="69"/>
      <c r="GO3165" s="69"/>
      <c r="GP3165" s="69"/>
      <c r="GQ3165" s="69"/>
      <c r="GR3165" s="69"/>
      <c r="GS3165" s="69"/>
      <c r="GT3165" s="69"/>
      <c r="GU3165" s="69"/>
      <c r="GV3165" s="69"/>
      <c r="GW3165" s="69"/>
      <c r="GX3165" s="69"/>
      <c r="GY3165" s="69"/>
      <c r="GZ3165" s="69"/>
      <c r="HA3165" s="69"/>
      <c r="HB3165" s="69"/>
      <c r="HC3165" s="69"/>
      <c r="HD3165" s="69"/>
      <c r="HE3165" s="69"/>
      <c r="HF3165" s="69"/>
      <c r="HG3165" s="69"/>
      <c r="HH3165" s="69"/>
      <c r="HI3165" s="69"/>
      <c r="HJ3165" s="69"/>
      <c r="HK3165" s="69"/>
      <c r="HL3165" s="69"/>
      <c r="HM3165" s="69"/>
      <c r="HN3165" s="69"/>
      <c r="HO3165" s="69"/>
      <c r="HP3165" s="69"/>
      <c r="HQ3165" s="69"/>
      <c r="HR3165" s="69"/>
      <c r="HS3165" s="69"/>
      <c r="HT3165" s="69"/>
      <c r="HU3165" s="69"/>
      <c r="HV3165" s="69"/>
      <c r="HW3165" s="69"/>
      <c r="HX3165" s="69"/>
      <c r="HY3165" s="69"/>
      <c r="HZ3165" s="69"/>
      <c r="IA3165" s="69"/>
      <c r="IB3165" s="69"/>
      <c r="IC3165" s="69"/>
      <c r="ID3165" s="69"/>
      <c r="IE3165" s="69"/>
      <c r="IF3165" s="69"/>
      <c r="IG3165" s="69"/>
      <c r="IH3165" s="69"/>
      <c r="II3165" s="69"/>
      <c r="IJ3165" s="69"/>
      <c r="IK3165" s="69"/>
      <c r="IL3165" s="69"/>
      <c r="IM3165" s="69"/>
      <c r="IN3165" s="69"/>
    </row>
    <row r="3166" spans="1:248" s="73" customFormat="1" ht="32.1" customHeight="1" x14ac:dyDescent="0.2">
      <c r="A3166" s="137" t="s">
        <v>2174</v>
      </c>
      <c r="B3166" s="196">
        <v>52845</v>
      </c>
      <c r="C3166" s="96" t="s">
        <v>2175</v>
      </c>
      <c r="D3166" s="319">
        <v>3000</v>
      </c>
      <c r="E3166" s="72"/>
      <c r="F3166" s="72"/>
      <c r="G3166" s="72"/>
      <c r="H3166" s="72"/>
      <c r="I3166" s="72"/>
      <c r="J3166" s="72"/>
      <c r="N3166" s="72"/>
      <c r="O3166" s="72"/>
      <c r="P3166" s="72"/>
      <c r="Q3166" s="72"/>
      <c r="R3166" s="72"/>
      <c r="S3166" s="72"/>
      <c r="T3166" s="72"/>
      <c r="U3166" s="72"/>
      <c r="V3166" s="72"/>
      <c r="W3166" s="72"/>
      <c r="X3166" s="72"/>
      <c r="Y3166" s="72"/>
      <c r="Z3166" s="72"/>
      <c r="AA3166" s="72"/>
      <c r="AB3166" s="72"/>
      <c r="AC3166" s="72"/>
      <c r="AD3166" s="72"/>
      <c r="AE3166" s="72"/>
      <c r="AF3166" s="72"/>
      <c r="AG3166" s="72"/>
      <c r="AH3166" s="72"/>
      <c r="AI3166" s="72"/>
      <c r="AJ3166" s="72"/>
      <c r="AK3166" s="72"/>
      <c r="AL3166" s="72"/>
      <c r="AM3166" s="72"/>
      <c r="AN3166" s="72"/>
      <c r="AO3166" s="72"/>
      <c r="AP3166" s="72"/>
      <c r="AQ3166" s="72"/>
      <c r="AR3166" s="72"/>
      <c r="AS3166" s="72"/>
      <c r="AT3166" s="72"/>
      <c r="AU3166" s="72"/>
      <c r="AV3166" s="72"/>
      <c r="AW3166" s="72"/>
      <c r="AX3166" s="72"/>
      <c r="AY3166" s="72"/>
      <c r="AZ3166" s="72"/>
      <c r="BA3166" s="72"/>
      <c r="BB3166" s="72"/>
      <c r="BC3166" s="72"/>
      <c r="BD3166" s="72"/>
      <c r="BE3166" s="72"/>
      <c r="BF3166" s="72"/>
      <c r="BG3166" s="72"/>
      <c r="BH3166" s="72"/>
      <c r="BI3166" s="72"/>
      <c r="BJ3166" s="72"/>
      <c r="BK3166" s="72"/>
      <c r="BL3166" s="72"/>
      <c r="BM3166" s="72"/>
      <c r="BN3166" s="72"/>
      <c r="BO3166" s="72"/>
      <c r="BP3166" s="72"/>
      <c r="BQ3166" s="72"/>
      <c r="BR3166" s="72"/>
      <c r="BS3166" s="72"/>
      <c r="BT3166" s="72"/>
      <c r="BU3166" s="72"/>
      <c r="BV3166" s="72"/>
      <c r="BW3166" s="72"/>
      <c r="BX3166" s="72"/>
      <c r="BY3166" s="72"/>
      <c r="BZ3166" s="72"/>
      <c r="CA3166" s="72"/>
      <c r="CB3166" s="72"/>
      <c r="CC3166" s="72"/>
      <c r="CD3166" s="72"/>
      <c r="CE3166" s="72"/>
      <c r="CF3166" s="72"/>
      <c r="CG3166" s="72"/>
      <c r="CH3166" s="72"/>
      <c r="CI3166" s="72"/>
      <c r="CJ3166" s="72"/>
      <c r="CK3166" s="72"/>
      <c r="CL3166" s="72"/>
      <c r="CM3166" s="72"/>
      <c r="CN3166" s="72"/>
      <c r="CO3166" s="72"/>
      <c r="CP3166" s="72"/>
      <c r="CQ3166" s="72"/>
      <c r="CR3166" s="72"/>
      <c r="CS3166" s="72"/>
      <c r="CT3166" s="72"/>
      <c r="CU3166" s="72"/>
      <c r="CV3166" s="72"/>
      <c r="CW3166" s="72"/>
      <c r="CX3166" s="72"/>
      <c r="CY3166" s="72"/>
      <c r="CZ3166" s="72"/>
      <c r="DA3166" s="72"/>
      <c r="DB3166" s="72"/>
      <c r="DC3166" s="72"/>
      <c r="DD3166" s="72"/>
      <c r="DE3166" s="72"/>
      <c r="DF3166" s="72"/>
      <c r="DG3166" s="72"/>
      <c r="DH3166" s="72"/>
      <c r="DI3166" s="72"/>
      <c r="DJ3166" s="72"/>
      <c r="DK3166" s="72"/>
      <c r="DL3166" s="72"/>
      <c r="DM3166" s="72"/>
      <c r="DN3166" s="72"/>
      <c r="DO3166" s="72"/>
      <c r="DP3166" s="72"/>
      <c r="DQ3166" s="72"/>
      <c r="DR3166" s="72"/>
      <c r="DS3166" s="72"/>
      <c r="DT3166" s="72"/>
      <c r="DU3166" s="72"/>
      <c r="DV3166" s="72"/>
      <c r="DW3166" s="72"/>
      <c r="DX3166" s="72"/>
      <c r="DY3166" s="72"/>
      <c r="DZ3166" s="72"/>
      <c r="EA3166" s="72"/>
      <c r="EB3166" s="72"/>
      <c r="EC3166" s="72"/>
      <c r="ED3166" s="72"/>
      <c r="EE3166" s="72"/>
      <c r="EF3166" s="72"/>
      <c r="EG3166" s="72"/>
      <c r="EH3166" s="72"/>
      <c r="EI3166" s="72"/>
      <c r="EJ3166" s="72"/>
      <c r="EK3166" s="72"/>
      <c r="EL3166" s="72"/>
      <c r="EM3166" s="72"/>
      <c r="EN3166" s="72"/>
      <c r="EO3166" s="72"/>
      <c r="EP3166" s="72"/>
      <c r="EQ3166" s="72"/>
      <c r="ER3166" s="72"/>
      <c r="ES3166" s="72"/>
      <c r="ET3166" s="72"/>
      <c r="EU3166" s="72"/>
      <c r="EV3166" s="72"/>
      <c r="EW3166" s="72"/>
      <c r="EX3166" s="72"/>
      <c r="EY3166" s="72"/>
      <c r="EZ3166" s="72"/>
      <c r="FA3166" s="72"/>
      <c r="FB3166" s="72"/>
      <c r="FC3166" s="72"/>
      <c r="FD3166" s="72"/>
      <c r="FE3166" s="72"/>
      <c r="FF3166" s="72"/>
      <c r="FG3166" s="72"/>
      <c r="FH3166" s="72"/>
      <c r="FI3166" s="72"/>
      <c r="FJ3166" s="72"/>
      <c r="FK3166" s="72"/>
      <c r="FL3166" s="72"/>
      <c r="FM3166" s="72"/>
      <c r="FN3166" s="72"/>
      <c r="FO3166" s="72"/>
      <c r="FP3166" s="72"/>
      <c r="FQ3166" s="72"/>
      <c r="FR3166" s="72"/>
      <c r="FS3166" s="72"/>
      <c r="FT3166" s="72"/>
      <c r="FU3166" s="72"/>
      <c r="FV3166" s="72"/>
      <c r="FW3166" s="72"/>
      <c r="FX3166" s="72"/>
      <c r="FY3166" s="72"/>
      <c r="FZ3166" s="72"/>
      <c r="GA3166" s="72"/>
      <c r="GB3166" s="72"/>
      <c r="GC3166" s="72"/>
      <c r="GD3166" s="72"/>
      <c r="GE3166" s="72"/>
      <c r="GF3166" s="72"/>
      <c r="GG3166" s="72"/>
      <c r="GH3166" s="72"/>
      <c r="GI3166" s="72"/>
      <c r="GJ3166" s="72"/>
      <c r="GK3166" s="72"/>
      <c r="GL3166" s="72"/>
      <c r="GM3166" s="72"/>
      <c r="GN3166" s="72"/>
      <c r="GO3166" s="72"/>
      <c r="GP3166" s="72"/>
      <c r="GQ3166" s="72"/>
      <c r="GR3166" s="72"/>
      <c r="GS3166" s="72"/>
      <c r="GT3166" s="72"/>
      <c r="GU3166" s="72"/>
      <c r="GV3166" s="72"/>
      <c r="GW3166" s="72"/>
      <c r="GX3166" s="72"/>
      <c r="GY3166" s="72"/>
      <c r="GZ3166" s="72"/>
      <c r="HA3166" s="72"/>
      <c r="HB3166" s="72"/>
      <c r="HC3166" s="72"/>
      <c r="HD3166" s="72"/>
      <c r="HE3166" s="72"/>
      <c r="HF3166" s="72"/>
      <c r="HG3166" s="72"/>
      <c r="HH3166" s="72"/>
      <c r="HI3166" s="72"/>
      <c r="HJ3166" s="72"/>
      <c r="HK3166" s="72"/>
      <c r="HL3166" s="72"/>
      <c r="HM3166" s="72"/>
      <c r="HN3166" s="72"/>
      <c r="HO3166" s="72"/>
      <c r="HP3166" s="72"/>
      <c r="HQ3166" s="72"/>
      <c r="HR3166" s="72"/>
      <c r="HS3166" s="72"/>
      <c r="HT3166" s="72"/>
      <c r="HU3166" s="72"/>
      <c r="HV3166" s="72"/>
      <c r="HW3166" s="72"/>
      <c r="HX3166" s="72"/>
      <c r="HY3166" s="72"/>
      <c r="HZ3166" s="72"/>
      <c r="IA3166" s="72"/>
      <c r="IB3166" s="72"/>
      <c r="IC3166" s="72"/>
      <c r="ID3166" s="72"/>
      <c r="IE3166" s="72"/>
      <c r="IF3166" s="72"/>
      <c r="IG3166" s="72"/>
      <c r="IH3166" s="72"/>
      <c r="II3166" s="72"/>
      <c r="IJ3166" s="72"/>
      <c r="IK3166" s="72"/>
      <c r="IL3166" s="72"/>
      <c r="IM3166" s="72"/>
      <c r="IN3166" s="72"/>
    </row>
    <row r="3167" spans="1:248" s="73" customFormat="1" ht="32.1" customHeight="1" x14ac:dyDescent="0.2">
      <c r="A3167" s="137" t="s">
        <v>2177</v>
      </c>
      <c r="B3167" s="196">
        <v>53016</v>
      </c>
      <c r="C3167" s="96" t="s">
        <v>3951</v>
      </c>
      <c r="D3167" s="318">
        <v>12000</v>
      </c>
      <c r="E3167" s="72"/>
      <c r="F3167" s="72"/>
      <c r="G3167" s="72"/>
      <c r="H3167" s="72"/>
      <c r="I3167" s="72"/>
      <c r="J3167" s="72"/>
      <c r="N3167" s="72"/>
      <c r="O3167" s="72"/>
      <c r="P3167" s="72"/>
      <c r="Q3167" s="72"/>
      <c r="R3167" s="72"/>
      <c r="S3167" s="72"/>
      <c r="T3167" s="72"/>
      <c r="U3167" s="72"/>
      <c r="V3167" s="72"/>
      <c r="W3167" s="72"/>
      <c r="X3167" s="72"/>
      <c r="Y3167" s="72"/>
      <c r="Z3167" s="72"/>
      <c r="AA3167" s="72"/>
      <c r="AB3167" s="72"/>
      <c r="AC3167" s="72"/>
      <c r="AD3167" s="72"/>
      <c r="AE3167" s="72"/>
      <c r="AF3167" s="72"/>
      <c r="AG3167" s="72"/>
      <c r="AH3167" s="72"/>
      <c r="AI3167" s="72"/>
      <c r="AJ3167" s="72"/>
      <c r="AK3167" s="72"/>
      <c r="AL3167" s="72"/>
      <c r="AM3167" s="72"/>
      <c r="AN3167" s="72"/>
      <c r="AO3167" s="72"/>
      <c r="AP3167" s="72"/>
      <c r="AQ3167" s="72"/>
      <c r="AR3167" s="72"/>
      <c r="AS3167" s="72"/>
      <c r="AT3167" s="72"/>
      <c r="AU3167" s="72"/>
      <c r="AV3167" s="72"/>
      <c r="AW3167" s="72"/>
      <c r="AX3167" s="72"/>
      <c r="AY3167" s="72"/>
      <c r="AZ3167" s="72"/>
      <c r="BA3167" s="72"/>
      <c r="BB3167" s="72"/>
      <c r="BC3167" s="72"/>
      <c r="BD3167" s="72"/>
      <c r="BE3167" s="72"/>
      <c r="BF3167" s="72"/>
      <c r="BG3167" s="72"/>
      <c r="BH3167" s="72"/>
      <c r="BI3167" s="72"/>
      <c r="BJ3167" s="72"/>
      <c r="BK3167" s="72"/>
      <c r="BL3167" s="72"/>
      <c r="BM3167" s="72"/>
      <c r="BN3167" s="72"/>
      <c r="BO3167" s="72"/>
      <c r="BP3167" s="72"/>
      <c r="BQ3167" s="72"/>
      <c r="BR3167" s="72"/>
      <c r="BS3167" s="72"/>
      <c r="BT3167" s="72"/>
      <c r="BU3167" s="72"/>
      <c r="BV3167" s="72"/>
      <c r="BW3167" s="72"/>
      <c r="BX3167" s="72"/>
      <c r="BY3167" s="72"/>
      <c r="BZ3167" s="72"/>
      <c r="CA3167" s="72"/>
      <c r="CB3167" s="72"/>
      <c r="CC3167" s="72"/>
      <c r="CD3167" s="72"/>
      <c r="CE3167" s="72"/>
      <c r="CF3167" s="72"/>
      <c r="CG3167" s="72"/>
      <c r="CH3167" s="72"/>
      <c r="CI3167" s="72"/>
      <c r="CJ3167" s="72"/>
      <c r="CK3167" s="72"/>
      <c r="CL3167" s="72"/>
      <c r="CM3167" s="72"/>
      <c r="CN3167" s="72"/>
      <c r="CO3167" s="72"/>
      <c r="CP3167" s="72"/>
      <c r="CQ3167" s="72"/>
      <c r="CR3167" s="72"/>
      <c r="CS3167" s="72"/>
      <c r="CT3167" s="72"/>
      <c r="CU3167" s="72"/>
      <c r="CV3167" s="72"/>
      <c r="CW3167" s="72"/>
      <c r="CX3167" s="72"/>
      <c r="CY3167" s="72"/>
      <c r="CZ3167" s="72"/>
      <c r="DA3167" s="72"/>
      <c r="DB3167" s="72"/>
      <c r="DC3167" s="72"/>
      <c r="DD3167" s="72"/>
      <c r="DE3167" s="72"/>
      <c r="DF3167" s="72"/>
      <c r="DG3167" s="72"/>
      <c r="DH3167" s="72"/>
      <c r="DI3167" s="72"/>
      <c r="DJ3167" s="72"/>
      <c r="DK3167" s="72"/>
      <c r="DL3167" s="72"/>
      <c r="DM3167" s="72"/>
      <c r="DN3167" s="72"/>
      <c r="DO3167" s="72"/>
      <c r="DP3167" s="72"/>
      <c r="DQ3167" s="72"/>
      <c r="DR3167" s="72"/>
      <c r="DS3167" s="72"/>
      <c r="DT3167" s="72"/>
      <c r="DU3167" s="72"/>
      <c r="DV3167" s="72"/>
      <c r="DW3167" s="72"/>
      <c r="DX3167" s="72"/>
      <c r="DY3167" s="72"/>
      <c r="DZ3167" s="72"/>
      <c r="EA3167" s="72"/>
      <c r="EB3167" s="72"/>
      <c r="EC3167" s="72"/>
      <c r="ED3167" s="72"/>
      <c r="EE3167" s="72"/>
      <c r="EF3167" s="72"/>
      <c r="EG3167" s="72"/>
      <c r="EH3167" s="72"/>
      <c r="EI3167" s="72"/>
      <c r="EJ3167" s="72"/>
      <c r="EK3167" s="72"/>
      <c r="EL3167" s="72"/>
      <c r="EM3167" s="72"/>
      <c r="EN3167" s="72"/>
      <c r="EO3167" s="72"/>
      <c r="EP3167" s="72"/>
      <c r="EQ3167" s="72"/>
      <c r="ER3167" s="72"/>
      <c r="ES3167" s="72"/>
      <c r="ET3167" s="72"/>
      <c r="EU3167" s="72"/>
      <c r="EV3167" s="72"/>
      <c r="EW3167" s="72"/>
      <c r="EX3167" s="72"/>
      <c r="EY3167" s="72"/>
      <c r="EZ3167" s="72"/>
      <c r="FA3167" s="72"/>
      <c r="FB3167" s="72"/>
      <c r="FC3167" s="72"/>
      <c r="FD3167" s="72"/>
      <c r="FE3167" s="72"/>
      <c r="FF3167" s="72"/>
      <c r="FG3167" s="72"/>
      <c r="FH3167" s="72"/>
      <c r="FI3167" s="72"/>
      <c r="FJ3167" s="72"/>
      <c r="FK3167" s="72"/>
      <c r="FL3167" s="72"/>
      <c r="FM3167" s="72"/>
      <c r="FN3167" s="72"/>
      <c r="FO3167" s="72"/>
      <c r="FP3167" s="72"/>
      <c r="FQ3167" s="72"/>
      <c r="FR3167" s="72"/>
      <c r="FS3167" s="72"/>
      <c r="FT3167" s="72"/>
      <c r="FU3167" s="72"/>
      <c r="FV3167" s="72"/>
      <c r="FW3167" s="72"/>
      <c r="FX3167" s="72"/>
      <c r="FY3167" s="72"/>
      <c r="FZ3167" s="72"/>
      <c r="GA3167" s="72"/>
      <c r="GB3167" s="72"/>
      <c r="GC3167" s="72"/>
      <c r="GD3167" s="72"/>
      <c r="GE3167" s="72"/>
      <c r="GF3167" s="72"/>
      <c r="GG3167" s="72"/>
      <c r="GH3167" s="72"/>
      <c r="GI3167" s="72"/>
      <c r="GJ3167" s="72"/>
      <c r="GK3167" s="72"/>
      <c r="GL3167" s="72"/>
      <c r="GM3167" s="72"/>
      <c r="GN3167" s="72"/>
      <c r="GO3167" s="72"/>
      <c r="GP3167" s="72"/>
      <c r="GQ3167" s="72"/>
      <c r="GR3167" s="72"/>
      <c r="GS3167" s="72"/>
      <c r="GT3167" s="72"/>
      <c r="GU3167" s="72"/>
      <c r="GV3167" s="72"/>
      <c r="GW3167" s="72"/>
      <c r="GX3167" s="72"/>
      <c r="GY3167" s="72"/>
      <c r="GZ3167" s="72"/>
      <c r="HA3167" s="72"/>
      <c r="HB3167" s="72"/>
      <c r="HC3167" s="72"/>
      <c r="HD3167" s="72"/>
      <c r="HE3167" s="72"/>
      <c r="HF3167" s="72"/>
      <c r="HG3167" s="72"/>
      <c r="HH3167" s="72"/>
      <c r="HI3167" s="72"/>
      <c r="HJ3167" s="72"/>
      <c r="HK3167" s="72"/>
      <c r="HL3167" s="72"/>
      <c r="HM3167" s="72"/>
      <c r="HN3167" s="72"/>
      <c r="HO3167" s="72"/>
      <c r="HP3167" s="72"/>
      <c r="HQ3167" s="72"/>
      <c r="HR3167" s="72"/>
      <c r="HS3167" s="72"/>
      <c r="HT3167" s="72"/>
      <c r="HU3167" s="72"/>
      <c r="HV3167" s="72"/>
      <c r="HW3167" s="72"/>
      <c r="HX3167" s="72"/>
      <c r="HY3167" s="72"/>
      <c r="HZ3167" s="72"/>
      <c r="IA3167" s="72"/>
      <c r="IB3167" s="72"/>
      <c r="IC3167" s="72"/>
      <c r="ID3167" s="72"/>
      <c r="IE3167" s="72"/>
      <c r="IF3167" s="72"/>
      <c r="IG3167" s="72"/>
      <c r="IH3167" s="72"/>
      <c r="II3167" s="72"/>
      <c r="IJ3167" s="72"/>
      <c r="IK3167" s="72"/>
      <c r="IL3167" s="72"/>
      <c r="IM3167" s="72"/>
      <c r="IN3167" s="72"/>
    </row>
    <row r="3168" spans="1:248" s="73" customFormat="1" ht="15.95" customHeight="1" x14ac:dyDescent="0.2">
      <c r="A3168" s="137" t="s">
        <v>2177</v>
      </c>
      <c r="B3168" s="196">
        <v>52847</v>
      </c>
      <c r="C3168" s="96" t="s">
        <v>2178</v>
      </c>
      <c r="D3168" s="318">
        <v>18000</v>
      </c>
      <c r="E3168" s="72"/>
      <c r="F3168" s="72"/>
      <c r="G3168" s="72"/>
      <c r="H3168" s="72"/>
      <c r="I3168" s="72"/>
      <c r="J3168" s="72"/>
      <c r="N3168" s="72"/>
      <c r="O3168" s="72"/>
      <c r="P3168" s="72"/>
      <c r="Q3168" s="72"/>
      <c r="R3168" s="72"/>
      <c r="S3168" s="72"/>
      <c r="T3168" s="72"/>
      <c r="U3168" s="72"/>
      <c r="V3168" s="72"/>
      <c r="W3168" s="72"/>
      <c r="X3168" s="72"/>
      <c r="Y3168" s="72"/>
      <c r="Z3168" s="72"/>
      <c r="AA3168" s="72"/>
      <c r="AB3168" s="72"/>
      <c r="AC3168" s="72"/>
      <c r="AD3168" s="72"/>
      <c r="AE3168" s="72"/>
      <c r="AF3168" s="72"/>
      <c r="AG3168" s="72"/>
      <c r="AH3168" s="72"/>
      <c r="AI3168" s="72"/>
      <c r="AJ3168" s="72"/>
      <c r="AK3168" s="72"/>
      <c r="AL3168" s="72"/>
      <c r="AM3168" s="72"/>
      <c r="AN3168" s="72"/>
      <c r="AO3168" s="72"/>
      <c r="AP3168" s="72"/>
      <c r="AQ3168" s="72"/>
      <c r="AR3168" s="72"/>
      <c r="AS3168" s="72"/>
      <c r="AT3168" s="72"/>
      <c r="AU3168" s="72"/>
      <c r="AV3168" s="72"/>
      <c r="AW3168" s="72"/>
      <c r="AX3168" s="72"/>
      <c r="AY3168" s="72"/>
      <c r="AZ3168" s="72"/>
      <c r="BA3168" s="72"/>
      <c r="BB3168" s="72"/>
      <c r="BC3168" s="72"/>
      <c r="BD3168" s="72"/>
      <c r="BE3168" s="72"/>
      <c r="BF3168" s="72"/>
      <c r="BG3168" s="72"/>
      <c r="BH3168" s="72"/>
      <c r="BI3168" s="72"/>
      <c r="BJ3168" s="72"/>
      <c r="BK3168" s="72"/>
      <c r="BL3168" s="72"/>
      <c r="BM3168" s="72"/>
      <c r="BN3168" s="72"/>
      <c r="BO3168" s="72"/>
      <c r="BP3168" s="72"/>
      <c r="BQ3168" s="72"/>
      <c r="BR3168" s="72"/>
      <c r="BS3168" s="72"/>
      <c r="BT3168" s="72"/>
      <c r="BU3168" s="72"/>
      <c r="BV3168" s="72"/>
      <c r="BW3168" s="72"/>
      <c r="BX3168" s="72"/>
      <c r="BY3168" s="72"/>
      <c r="BZ3168" s="72"/>
      <c r="CA3168" s="72"/>
      <c r="CB3168" s="72"/>
      <c r="CC3168" s="72"/>
      <c r="CD3168" s="72"/>
      <c r="CE3168" s="72"/>
      <c r="CF3168" s="72"/>
      <c r="CG3168" s="72"/>
      <c r="CH3168" s="72"/>
      <c r="CI3168" s="72"/>
      <c r="CJ3168" s="72"/>
      <c r="CK3168" s="72"/>
      <c r="CL3168" s="72"/>
      <c r="CM3168" s="72"/>
      <c r="CN3168" s="72"/>
      <c r="CO3168" s="72"/>
      <c r="CP3168" s="72"/>
      <c r="CQ3168" s="72"/>
      <c r="CR3168" s="72"/>
      <c r="CS3168" s="72"/>
      <c r="CT3168" s="72"/>
      <c r="CU3168" s="72"/>
      <c r="CV3168" s="72"/>
      <c r="CW3168" s="72"/>
      <c r="CX3168" s="72"/>
      <c r="CY3168" s="72"/>
      <c r="CZ3168" s="72"/>
      <c r="DA3168" s="72"/>
      <c r="DB3168" s="72"/>
      <c r="DC3168" s="72"/>
      <c r="DD3168" s="72"/>
      <c r="DE3168" s="72"/>
      <c r="DF3168" s="72"/>
      <c r="DG3168" s="72"/>
      <c r="DH3168" s="72"/>
      <c r="DI3168" s="72"/>
      <c r="DJ3168" s="72"/>
      <c r="DK3168" s="72"/>
      <c r="DL3168" s="72"/>
      <c r="DM3168" s="72"/>
      <c r="DN3168" s="72"/>
      <c r="DO3168" s="72"/>
      <c r="DP3168" s="72"/>
      <c r="DQ3168" s="72"/>
      <c r="DR3168" s="72"/>
      <c r="DS3168" s="72"/>
      <c r="DT3168" s="72"/>
      <c r="DU3168" s="72"/>
      <c r="DV3168" s="72"/>
      <c r="DW3168" s="72"/>
      <c r="DX3168" s="72"/>
      <c r="DY3168" s="72"/>
      <c r="DZ3168" s="72"/>
      <c r="EA3168" s="72"/>
      <c r="EB3168" s="72"/>
      <c r="EC3168" s="72"/>
      <c r="ED3168" s="72"/>
      <c r="EE3168" s="72"/>
      <c r="EF3168" s="72"/>
      <c r="EG3168" s="72"/>
      <c r="EH3168" s="72"/>
      <c r="EI3168" s="72"/>
      <c r="EJ3168" s="72"/>
      <c r="EK3168" s="72"/>
      <c r="EL3168" s="72"/>
      <c r="EM3168" s="72"/>
      <c r="EN3168" s="72"/>
      <c r="EO3168" s="72"/>
      <c r="EP3168" s="72"/>
      <c r="EQ3168" s="72"/>
      <c r="ER3168" s="72"/>
      <c r="ES3168" s="72"/>
      <c r="ET3168" s="72"/>
      <c r="EU3168" s="72"/>
      <c r="EV3168" s="72"/>
      <c r="EW3168" s="72"/>
      <c r="EX3168" s="72"/>
      <c r="EY3168" s="72"/>
      <c r="EZ3168" s="72"/>
      <c r="FA3168" s="72"/>
      <c r="FB3168" s="72"/>
      <c r="FC3168" s="72"/>
      <c r="FD3168" s="72"/>
      <c r="FE3168" s="72"/>
      <c r="FF3168" s="72"/>
      <c r="FG3168" s="72"/>
      <c r="FH3168" s="72"/>
      <c r="FI3168" s="72"/>
      <c r="FJ3168" s="72"/>
      <c r="FK3168" s="72"/>
      <c r="FL3168" s="72"/>
      <c r="FM3168" s="72"/>
      <c r="FN3168" s="72"/>
      <c r="FO3168" s="72"/>
      <c r="FP3168" s="72"/>
      <c r="FQ3168" s="72"/>
      <c r="FR3168" s="72"/>
      <c r="FS3168" s="72"/>
      <c r="FT3168" s="72"/>
      <c r="FU3168" s="72"/>
      <c r="FV3168" s="72"/>
      <c r="FW3168" s="72"/>
      <c r="FX3168" s="72"/>
      <c r="FY3168" s="72"/>
      <c r="FZ3168" s="72"/>
      <c r="GA3168" s="72"/>
      <c r="GB3168" s="72"/>
      <c r="GC3168" s="72"/>
      <c r="GD3168" s="72"/>
      <c r="GE3168" s="72"/>
      <c r="GF3168" s="72"/>
      <c r="GG3168" s="72"/>
      <c r="GH3168" s="72"/>
      <c r="GI3168" s="72"/>
      <c r="GJ3168" s="72"/>
      <c r="GK3168" s="72"/>
      <c r="GL3168" s="72"/>
      <c r="GM3168" s="72"/>
      <c r="GN3168" s="72"/>
      <c r="GO3168" s="72"/>
      <c r="GP3168" s="72"/>
      <c r="GQ3168" s="72"/>
      <c r="GR3168" s="72"/>
      <c r="GS3168" s="72"/>
      <c r="GT3168" s="72"/>
      <c r="GU3168" s="72"/>
      <c r="GV3168" s="72"/>
      <c r="GW3168" s="72"/>
      <c r="GX3168" s="72"/>
      <c r="GY3168" s="72"/>
      <c r="GZ3168" s="72"/>
      <c r="HA3168" s="72"/>
      <c r="HB3168" s="72"/>
      <c r="HC3168" s="72"/>
      <c r="HD3168" s="72"/>
      <c r="HE3168" s="72"/>
      <c r="HF3168" s="72"/>
      <c r="HG3168" s="72"/>
      <c r="HH3168" s="72"/>
      <c r="HI3168" s="72"/>
      <c r="HJ3168" s="72"/>
      <c r="HK3168" s="72"/>
      <c r="HL3168" s="72"/>
      <c r="HM3168" s="72"/>
      <c r="HN3168" s="72"/>
      <c r="HO3168" s="72"/>
      <c r="HP3168" s="72"/>
      <c r="HQ3168" s="72"/>
      <c r="HR3168" s="72"/>
      <c r="HS3168" s="72"/>
      <c r="HT3168" s="72"/>
      <c r="HU3168" s="72"/>
      <c r="HV3168" s="72"/>
      <c r="HW3168" s="72"/>
      <c r="HX3168" s="72"/>
      <c r="HY3168" s="72"/>
      <c r="HZ3168" s="72"/>
      <c r="IA3168" s="72"/>
      <c r="IB3168" s="72"/>
      <c r="IC3168" s="72"/>
      <c r="ID3168" s="72"/>
      <c r="IE3168" s="72"/>
      <c r="IF3168" s="72"/>
      <c r="IG3168" s="72"/>
      <c r="IH3168" s="72"/>
      <c r="II3168" s="72"/>
      <c r="IJ3168" s="72"/>
      <c r="IK3168" s="72"/>
      <c r="IL3168" s="72"/>
      <c r="IM3168" s="72"/>
      <c r="IN3168" s="72"/>
    </row>
    <row r="3169" spans="1:248" s="73" customFormat="1" ht="15.95" customHeight="1" x14ac:dyDescent="0.2">
      <c r="A3169" s="137" t="s">
        <v>2180</v>
      </c>
      <c r="B3169" s="196">
        <v>53017</v>
      </c>
      <c r="C3169" s="96" t="s">
        <v>3952</v>
      </c>
      <c r="D3169" s="318">
        <v>12000</v>
      </c>
      <c r="E3169" s="72"/>
      <c r="F3169" s="72"/>
      <c r="G3169" s="72"/>
      <c r="H3169" s="72"/>
      <c r="I3169" s="72"/>
      <c r="J3169" s="72"/>
      <c r="N3169" s="72"/>
      <c r="O3169" s="72"/>
      <c r="P3169" s="72"/>
      <c r="Q3169" s="72"/>
      <c r="R3169" s="72"/>
      <c r="S3169" s="72"/>
      <c r="T3169" s="72"/>
      <c r="U3169" s="72"/>
      <c r="V3169" s="72"/>
      <c r="W3169" s="72"/>
      <c r="X3169" s="72"/>
      <c r="Y3169" s="72"/>
      <c r="Z3169" s="72"/>
      <c r="AA3169" s="72"/>
      <c r="AB3169" s="72"/>
      <c r="AC3169" s="72"/>
      <c r="AD3169" s="72"/>
      <c r="AE3169" s="72"/>
      <c r="AF3169" s="72"/>
      <c r="AG3169" s="72"/>
      <c r="AH3169" s="72"/>
      <c r="AI3169" s="72"/>
      <c r="AJ3169" s="72"/>
      <c r="AK3169" s="72"/>
      <c r="AL3169" s="72"/>
      <c r="AM3169" s="72"/>
      <c r="AN3169" s="72"/>
      <c r="AO3169" s="72"/>
      <c r="AP3169" s="72"/>
      <c r="AQ3169" s="72"/>
      <c r="AR3169" s="72"/>
      <c r="AS3169" s="72"/>
      <c r="AT3169" s="72"/>
      <c r="AU3169" s="72"/>
      <c r="AV3169" s="72"/>
      <c r="AW3169" s="72"/>
      <c r="AX3169" s="72"/>
      <c r="AY3169" s="72"/>
      <c r="AZ3169" s="72"/>
      <c r="BA3169" s="72"/>
      <c r="BB3169" s="72"/>
      <c r="BC3169" s="72"/>
      <c r="BD3169" s="72"/>
      <c r="BE3169" s="72"/>
      <c r="BF3169" s="72"/>
      <c r="BG3169" s="72"/>
      <c r="BH3169" s="72"/>
      <c r="BI3169" s="72"/>
      <c r="BJ3169" s="72"/>
      <c r="BK3169" s="72"/>
      <c r="BL3169" s="72"/>
      <c r="BM3169" s="72"/>
      <c r="BN3169" s="72"/>
      <c r="BO3169" s="72"/>
      <c r="BP3169" s="72"/>
      <c r="BQ3169" s="72"/>
      <c r="BR3169" s="72"/>
      <c r="BS3169" s="72"/>
      <c r="BT3169" s="72"/>
      <c r="BU3169" s="72"/>
      <c r="BV3169" s="72"/>
      <c r="BW3169" s="72"/>
      <c r="BX3169" s="72"/>
      <c r="BY3169" s="72"/>
      <c r="BZ3169" s="72"/>
      <c r="CA3169" s="72"/>
      <c r="CB3169" s="72"/>
      <c r="CC3169" s="72"/>
      <c r="CD3169" s="72"/>
      <c r="CE3169" s="72"/>
      <c r="CF3169" s="72"/>
      <c r="CG3169" s="72"/>
      <c r="CH3169" s="72"/>
      <c r="CI3169" s="72"/>
      <c r="CJ3169" s="72"/>
      <c r="CK3169" s="72"/>
      <c r="CL3169" s="72"/>
      <c r="CM3169" s="72"/>
      <c r="CN3169" s="72"/>
      <c r="CO3169" s="72"/>
      <c r="CP3169" s="72"/>
      <c r="CQ3169" s="72"/>
      <c r="CR3169" s="72"/>
      <c r="CS3169" s="72"/>
      <c r="CT3169" s="72"/>
      <c r="CU3169" s="72"/>
      <c r="CV3169" s="72"/>
      <c r="CW3169" s="72"/>
      <c r="CX3169" s="72"/>
      <c r="CY3169" s="72"/>
      <c r="CZ3169" s="72"/>
      <c r="DA3169" s="72"/>
      <c r="DB3169" s="72"/>
      <c r="DC3169" s="72"/>
      <c r="DD3169" s="72"/>
      <c r="DE3169" s="72"/>
      <c r="DF3169" s="72"/>
      <c r="DG3169" s="72"/>
      <c r="DH3169" s="72"/>
      <c r="DI3169" s="72"/>
      <c r="DJ3169" s="72"/>
      <c r="DK3169" s="72"/>
      <c r="DL3169" s="72"/>
      <c r="DM3169" s="72"/>
      <c r="DN3169" s="72"/>
      <c r="DO3169" s="72"/>
      <c r="DP3169" s="72"/>
      <c r="DQ3169" s="72"/>
      <c r="DR3169" s="72"/>
      <c r="DS3169" s="72"/>
      <c r="DT3169" s="72"/>
      <c r="DU3169" s="72"/>
      <c r="DV3169" s="72"/>
      <c r="DW3169" s="72"/>
      <c r="DX3169" s="72"/>
      <c r="DY3169" s="72"/>
      <c r="DZ3169" s="72"/>
      <c r="EA3169" s="72"/>
      <c r="EB3169" s="72"/>
      <c r="EC3169" s="72"/>
      <c r="ED3169" s="72"/>
      <c r="EE3169" s="72"/>
      <c r="EF3169" s="72"/>
      <c r="EG3169" s="72"/>
      <c r="EH3169" s="72"/>
      <c r="EI3169" s="72"/>
      <c r="EJ3169" s="72"/>
      <c r="EK3169" s="72"/>
      <c r="EL3169" s="72"/>
      <c r="EM3169" s="72"/>
      <c r="EN3169" s="72"/>
      <c r="EO3169" s="72"/>
      <c r="EP3169" s="72"/>
      <c r="EQ3169" s="72"/>
      <c r="ER3169" s="72"/>
      <c r="ES3169" s="72"/>
      <c r="ET3169" s="72"/>
      <c r="EU3169" s="72"/>
      <c r="EV3169" s="72"/>
      <c r="EW3169" s="72"/>
      <c r="EX3169" s="72"/>
      <c r="EY3169" s="72"/>
      <c r="EZ3169" s="72"/>
      <c r="FA3169" s="72"/>
      <c r="FB3169" s="72"/>
      <c r="FC3169" s="72"/>
      <c r="FD3169" s="72"/>
      <c r="FE3169" s="72"/>
      <c r="FF3169" s="72"/>
      <c r="FG3169" s="72"/>
      <c r="FH3169" s="72"/>
      <c r="FI3169" s="72"/>
      <c r="FJ3169" s="72"/>
      <c r="FK3169" s="72"/>
      <c r="FL3169" s="72"/>
      <c r="FM3169" s="72"/>
      <c r="FN3169" s="72"/>
      <c r="FO3169" s="72"/>
      <c r="FP3169" s="72"/>
      <c r="FQ3169" s="72"/>
      <c r="FR3169" s="72"/>
      <c r="FS3169" s="72"/>
      <c r="FT3169" s="72"/>
      <c r="FU3169" s="72"/>
      <c r="FV3169" s="72"/>
      <c r="FW3169" s="72"/>
      <c r="FX3169" s="72"/>
      <c r="FY3169" s="72"/>
      <c r="FZ3169" s="72"/>
      <c r="GA3169" s="72"/>
      <c r="GB3169" s="72"/>
      <c r="GC3169" s="72"/>
      <c r="GD3169" s="72"/>
      <c r="GE3169" s="72"/>
      <c r="GF3169" s="72"/>
      <c r="GG3169" s="72"/>
      <c r="GH3169" s="72"/>
      <c r="GI3169" s="72"/>
      <c r="GJ3169" s="72"/>
      <c r="GK3169" s="72"/>
      <c r="GL3169" s="72"/>
      <c r="GM3169" s="72"/>
      <c r="GN3169" s="72"/>
      <c r="GO3169" s="72"/>
      <c r="GP3169" s="72"/>
      <c r="GQ3169" s="72"/>
      <c r="GR3169" s="72"/>
      <c r="GS3169" s="72"/>
      <c r="GT3169" s="72"/>
      <c r="GU3169" s="72"/>
      <c r="GV3169" s="72"/>
      <c r="GW3169" s="72"/>
      <c r="GX3169" s="72"/>
      <c r="GY3169" s="72"/>
      <c r="GZ3169" s="72"/>
      <c r="HA3169" s="72"/>
      <c r="HB3169" s="72"/>
      <c r="HC3169" s="72"/>
      <c r="HD3169" s="72"/>
      <c r="HE3169" s="72"/>
      <c r="HF3169" s="72"/>
      <c r="HG3169" s="72"/>
      <c r="HH3169" s="72"/>
      <c r="HI3169" s="72"/>
      <c r="HJ3169" s="72"/>
      <c r="HK3169" s="72"/>
      <c r="HL3169" s="72"/>
      <c r="HM3169" s="72"/>
      <c r="HN3169" s="72"/>
      <c r="HO3169" s="72"/>
      <c r="HP3169" s="72"/>
      <c r="HQ3169" s="72"/>
      <c r="HR3169" s="72"/>
      <c r="HS3169" s="72"/>
      <c r="HT3169" s="72"/>
      <c r="HU3169" s="72"/>
      <c r="HV3169" s="72"/>
      <c r="HW3169" s="72"/>
      <c r="HX3169" s="72"/>
      <c r="HY3169" s="72"/>
      <c r="HZ3169" s="72"/>
      <c r="IA3169" s="72"/>
      <c r="IB3169" s="72"/>
      <c r="IC3169" s="72"/>
      <c r="ID3169" s="72"/>
      <c r="IE3169" s="72"/>
      <c r="IF3169" s="72"/>
      <c r="IG3169" s="72"/>
      <c r="IH3169" s="72"/>
      <c r="II3169" s="72"/>
      <c r="IJ3169" s="72"/>
      <c r="IK3169" s="72"/>
      <c r="IL3169" s="72"/>
      <c r="IM3169" s="72"/>
      <c r="IN3169" s="72"/>
    </row>
    <row r="3170" spans="1:248" s="73" customFormat="1" ht="32.1" customHeight="1" x14ac:dyDescent="0.2">
      <c r="A3170" s="137" t="s">
        <v>2180</v>
      </c>
      <c r="B3170" s="196">
        <v>52848</v>
      </c>
      <c r="C3170" s="96" t="s">
        <v>2179</v>
      </c>
      <c r="D3170" s="318">
        <v>17000</v>
      </c>
      <c r="E3170" s="72"/>
      <c r="F3170" s="72"/>
      <c r="G3170" s="72"/>
      <c r="H3170" s="72"/>
      <c r="I3170" s="72"/>
      <c r="J3170" s="72"/>
      <c r="N3170" s="72"/>
      <c r="O3170" s="72"/>
      <c r="P3170" s="72"/>
      <c r="Q3170" s="72"/>
      <c r="R3170" s="72"/>
      <c r="S3170" s="72"/>
      <c r="T3170" s="72"/>
      <c r="U3170" s="72"/>
      <c r="V3170" s="72"/>
      <c r="W3170" s="72"/>
      <c r="X3170" s="72"/>
      <c r="Y3170" s="72"/>
      <c r="Z3170" s="72"/>
      <c r="AA3170" s="72"/>
      <c r="AB3170" s="72"/>
      <c r="AC3170" s="72"/>
      <c r="AD3170" s="72"/>
      <c r="AE3170" s="72"/>
      <c r="AF3170" s="72"/>
      <c r="AG3170" s="72"/>
      <c r="AH3170" s="72"/>
      <c r="AI3170" s="72"/>
      <c r="AJ3170" s="72"/>
      <c r="AK3170" s="72"/>
      <c r="AL3170" s="72"/>
      <c r="AM3170" s="72"/>
      <c r="AN3170" s="72"/>
      <c r="AO3170" s="72"/>
      <c r="AP3170" s="72"/>
      <c r="AQ3170" s="72"/>
      <c r="AR3170" s="72"/>
      <c r="AS3170" s="72"/>
      <c r="AT3170" s="72"/>
      <c r="AU3170" s="72"/>
      <c r="AV3170" s="72"/>
      <c r="AW3170" s="72"/>
      <c r="AX3170" s="72"/>
      <c r="AY3170" s="72"/>
      <c r="AZ3170" s="72"/>
      <c r="BA3170" s="72"/>
      <c r="BB3170" s="72"/>
      <c r="BC3170" s="72"/>
      <c r="BD3170" s="72"/>
      <c r="BE3170" s="72"/>
      <c r="BF3170" s="72"/>
      <c r="BG3170" s="72"/>
      <c r="BH3170" s="72"/>
      <c r="BI3170" s="72"/>
      <c r="BJ3170" s="72"/>
      <c r="BK3170" s="72"/>
      <c r="BL3170" s="72"/>
      <c r="BM3170" s="72"/>
      <c r="BN3170" s="72"/>
      <c r="BO3170" s="72"/>
      <c r="BP3170" s="72"/>
      <c r="BQ3170" s="72"/>
      <c r="BR3170" s="72"/>
      <c r="BS3170" s="72"/>
      <c r="BT3170" s="72"/>
      <c r="BU3170" s="72"/>
      <c r="BV3170" s="72"/>
      <c r="BW3170" s="72"/>
      <c r="BX3170" s="72"/>
      <c r="BY3170" s="72"/>
      <c r="BZ3170" s="72"/>
      <c r="CA3170" s="72"/>
      <c r="CB3170" s="72"/>
      <c r="CC3170" s="72"/>
      <c r="CD3170" s="72"/>
      <c r="CE3170" s="72"/>
      <c r="CF3170" s="72"/>
      <c r="CG3170" s="72"/>
      <c r="CH3170" s="72"/>
      <c r="CI3170" s="72"/>
      <c r="CJ3170" s="72"/>
      <c r="CK3170" s="72"/>
      <c r="CL3170" s="72"/>
      <c r="CM3170" s="72"/>
      <c r="CN3170" s="72"/>
      <c r="CO3170" s="72"/>
      <c r="CP3170" s="72"/>
      <c r="CQ3170" s="72"/>
      <c r="CR3170" s="72"/>
      <c r="CS3170" s="72"/>
      <c r="CT3170" s="72"/>
      <c r="CU3170" s="72"/>
      <c r="CV3170" s="72"/>
      <c r="CW3170" s="72"/>
      <c r="CX3170" s="72"/>
      <c r="CY3170" s="72"/>
      <c r="CZ3170" s="72"/>
      <c r="DA3170" s="72"/>
      <c r="DB3170" s="72"/>
      <c r="DC3170" s="72"/>
      <c r="DD3170" s="72"/>
      <c r="DE3170" s="72"/>
      <c r="DF3170" s="72"/>
      <c r="DG3170" s="72"/>
      <c r="DH3170" s="72"/>
      <c r="DI3170" s="72"/>
      <c r="DJ3170" s="72"/>
      <c r="DK3170" s="72"/>
      <c r="DL3170" s="72"/>
      <c r="DM3170" s="72"/>
      <c r="DN3170" s="72"/>
      <c r="DO3170" s="72"/>
      <c r="DP3170" s="72"/>
      <c r="DQ3170" s="72"/>
      <c r="DR3170" s="72"/>
      <c r="DS3170" s="72"/>
      <c r="DT3170" s="72"/>
      <c r="DU3170" s="72"/>
      <c r="DV3170" s="72"/>
      <c r="DW3170" s="72"/>
      <c r="DX3170" s="72"/>
      <c r="DY3170" s="72"/>
      <c r="DZ3170" s="72"/>
      <c r="EA3170" s="72"/>
      <c r="EB3170" s="72"/>
      <c r="EC3170" s="72"/>
      <c r="ED3170" s="72"/>
      <c r="EE3170" s="72"/>
      <c r="EF3170" s="72"/>
      <c r="EG3170" s="72"/>
      <c r="EH3170" s="72"/>
      <c r="EI3170" s="72"/>
      <c r="EJ3170" s="72"/>
      <c r="EK3170" s="72"/>
      <c r="EL3170" s="72"/>
      <c r="EM3170" s="72"/>
      <c r="EN3170" s="72"/>
      <c r="EO3170" s="72"/>
      <c r="EP3170" s="72"/>
      <c r="EQ3170" s="72"/>
      <c r="ER3170" s="72"/>
      <c r="ES3170" s="72"/>
      <c r="ET3170" s="72"/>
      <c r="EU3170" s="72"/>
      <c r="EV3170" s="72"/>
      <c r="EW3170" s="72"/>
      <c r="EX3170" s="72"/>
      <c r="EY3170" s="72"/>
      <c r="EZ3170" s="72"/>
      <c r="FA3170" s="72"/>
      <c r="FB3170" s="72"/>
      <c r="FC3170" s="72"/>
      <c r="FD3170" s="72"/>
      <c r="FE3170" s="72"/>
      <c r="FF3170" s="72"/>
      <c r="FG3170" s="72"/>
      <c r="FH3170" s="72"/>
      <c r="FI3170" s="72"/>
      <c r="FJ3170" s="72"/>
      <c r="FK3170" s="72"/>
      <c r="FL3170" s="72"/>
      <c r="FM3170" s="72"/>
      <c r="FN3170" s="72"/>
      <c r="FO3170" s="72"/>
      <c r="FP3170" s="72"/>
      <c r="FQ3170" s="72"/>
      <c r="FR3170" s="72"/>
      <c r="FS3170" s="72"/>
      <c r="FT3170" s="72"/>
      <c r="FU3170" s="72"/>
      <c r="FV3170" s="72"/>
      <c r="FW3170" s="72"/>
      <c r="FX3170" s="72"/>
      <c r="FY3170" s="72"/>
      <c r="FZ3170" s="72"/>
      <c r="GA3170" s="72"/>
      <c r="GB3170" s="72"/>
      <c r="GC3170" s="72"/>
      <c r="GD3170" s="72"/>
      <c r="GE3170" s="72"/>
      <c r="GF3170" s="72"/>
      <c r="GG3170" s="72"/>
      <c r="GH3170" s="72"/>
      <c r="GI3170" s="72"/>
      <c r="GJ3170" s="72"/>
      <c r="GK3170" s="72"/>
      <c r="GL3170" s="72"/>
      <c r="GM3170" s="72"/>
      <c r="GN3170" s="72"/>
      <c r="GO3170" s="72"/>
      <c r="GP3170" s="72"/>
      <c r="GQ3170" s="72"/>
      <c r="GR3170" s="72"/>
      <c r="GS3170" s="72"/>
      <c r="GT3170" s="72"/>
      <c r="GU3170" s="72"/>
      <c r="GV3170" s="72"/>
      <c r="GW3170" s="72"/>
      <c r="GX3170" s="72"/>
      <c r="GY3170" s="72"/>
      <c r="GZ3170" s="72"/>
      <c r="HA3170" s="72"/>
      <c r="HB3170" s="72"/>
      <c r="HC3170" s="72"/>
      <c r="HD3170" s="72"/>
      <c r="HE3170" s="72"/>
      <c r="HF3170" s="72"/>
      <c r="HG3170" s="72"/>
      <c r="HH3170" s="72"/>
      <c r="HI3170" s="72"/>
      <c r="HJ3170" s="72"/>
      <c r="HK3170" s="72"/>
      <c r="HL3170" s="72"/>
      <c r="HM3170" s="72"/>
      <c r="HN3170" s="72"/>
      <c r="HO3170" s="72"/>
      <c r="HP3170" s="72"/>
      <c r="HQ3170" s="72"/>
      <c r="HR3170" s="72"/>
      <c r="HS3170" s="72"/>
      <c r="HT3170" s="72"/>
      <c r="HU3170" s="72"/>
      <c r="HV3170" s="72"/>
      <c r="HW3170" s="72"/>
      <c r="HX3170" s="72"/>
      <c r="HY3170" s="72"/>
      <c r="HZ3170" s="72"/>
      <c r="IA3170" s="72"/>
      <c r="IB3170" s="72"/>
      <c r="IC3170" s="72"/>
      <c r="ID3170" s="72"/>
      <c r="IE3170" s="72"/>
      <c r="IF3170" s="72"/>
      <c r="IG3170" s="72"/>
      <c r="IH3170" s="72"/>
      <c r="II3170" s="72"/>
      <c r="IJ3170" s="72"/>
      <c r="IK3170" s="72"/>
      <c r="IL3170" s="72"/>
      <c r="IM3170" s="72"/>
      <c r="IN3170" s="72"/>
    </row>
    <row r="3171" spans="1:248" s="73" customFormat="1" ht="32.1" customHeight="1" x14ac:dyDescent="0.2">
      <c r="A3171" s="137" t="s">
        <v>2181</v>
      </c>
      <c r="B3171" s="196">
        <v>52850</v>
      </c>
      <c r="C3171" s="96" t="s">
        <v>2182</v>
      </c>
      <c r="D3171" s="318">
        <v>15000</v>
      </c>
      <c r="E3171" s="72"/>
      <c r="F3171" s="72"/>
      <c r="G3171" s="72"/>
      <c r="H3171" s="72"/>
      <c r="I3171" s="72"/>
      <c r="J3171" s="72"/>
      <c r="N3171" s="72"/>
      <c r="O3171" s="72"/>
      <c r="P3171" s="72"/>
      <c r="Q3171" s="72"/>
      <c r="R3171" s="72"/>
      <c r="S3171" s="72"/>
      <c r="T3171" s="72"/>
      <c r="U3171" s="72"/>
      <c r="V3171" s="72"/>
      <c r="W3171" s="72"/>
      <c r="X3171" s="72"/>
      <c r="Y3171" s="72"/>
      <c r="Z3171" s="72"/>
      <c r="AA3171" s="72"/>
      <c r="AB3171" s="72"/>
      <c r="AC3171" s="72"/>
      <c r="AD3171" s="72"/>
      <c r="AE3171" s="72"/>
      <c r="AF3171" s="72"/>
      <c r="AG3171" s="72"/>
      <c r="AH3171" s="72"/>
      <c r="AI3171" s="72"/>
      <c r="AJ3171" s="72"/>
      <c r="AK3171" s="72"/>
      <c r="AL3171" s="72"/>
      <c r="AM3171" s="72"/>
      <c r="AN3171" s="72"/>
      <c r="AO3171" s="72"/>
      <c r="AP3171" s="72"/>
      <c r="AQ3171" s="72"/>
      <c r="AR3171" s="72"/>
      <c r="AS3171" s="72"/>
      <c r="AT3171" s="72"/>
      <c r="AU3171" s="72"/>
      <c r="AV3171" s="72"/>
      <c r="AW3171" s="72"/>
      <c r="AX3171" s="72"/>
      <c r="AY3171" s="72"/>
      <c r="AZ3171" s="72"/>
      <c r="BA3171" s="72"/>
      <c r="BB3171" s="72"/>
      <c r="BC3171" s="72"/>
      <c r="BD3171" s="72"/>
      <c r="BE3171" s="72"/>
      <c r="BF3171" s="72"/>
      <c r="BG3171" s="72"/>
      <c r="BH3171" s="72"/>
      <c r="BI3171" s="72"/>
      <c r="BJ3171" s="72"/>
      <c r="BK3171" s="72"/>
      <c r="BL3171" s="72"/>
      <c r="BM3171" s="72"/>
      <c r="BN3171" s="72"/>
      <c r="BO3171" s="72"/>
      <c r="BP3171" s="72"/>
      <c r="BQ3171" s="72"/>
      <c r="BR3171" s="72"/>
      <c r="BS3171" s="72"/>
      <c r="BT3171" s="72"/>
      <c r="BU3171" s="72"/>
      <c r="BV3171" s="72"/>
      <c r="BW3171" s="72"/>
      <c r="BX3171" s="72"/>
      <c r="BY3171" s="72"/>
      <c r="BZ3171" s="72"/>
      <c r="CA3171" s="72"/>
      <c r="CB3171" s="72"/>
      <c r="CC3171" s="72"/>
      <c r="CD3171" s="72"/>
      <c r="CE3171" s="72"/>
      <c r="CF3171" s="72"/>
      <c r="CG3171" s="72"/>
      <c r="CH3171" s="72"/>
      <c r="CI3171" s="72"/>
      <c r="CJ3171" s="72"/>
      <c r="CK3171" s="72"/>
      <c r="CL3171" s="72"/>
      <c r="CM3171" s="72"/>
      <c r="CN3171" s="72"/>
      <c r="CO3171" s="72"/>
      <c r="CP3171" s="72"/>
      <c r="CQ3171" s="72"/>
      <c r="CR3171" s="72"/>
      <c r="CS3171" s="72"/>
      <c r="CT3171" s="72"/>
      <c r="CU3171" s="72"/>
      <c r="CV3171" s="72"/>
      <c r="CW3171" s="72"/>
      <c r="CX3171" s="72"/>
      <c r="CY3171" s="72"/>
      <c r="CZ3171" s="72"/>
      <c r="DA3171" s="72"/>
      <c r="DB3171" s="72"/>
      <c r="DC3171" s="72"/>
      <c r="DD3171" s="72"/>
      <c r="DE3171" s="72"/>
      <c r="DF3171" s="72"/>
      <c r="DG3171" s="72"/>
      <c r="DH3171" s="72"/>
      <c r="DI3171" s="72"/>
      <c r="DJ3171" s="72"/>
      <c r="DK3171" s="72"/>
      <c r="DL3171" s="72"/>
      <c r="DM3171" s="72"/>
      <c r="DN3171" s="72"/>
      <c r="DO3171" s="72"/>
      <c r="DP3171" s="72"/>
      <c r="DQ3171" s="72"/>
      <c r="DR3171" s="72"/>
      <c r="DS3171" s="72"/>
      <c r="DT3171" s="72"/>
      <c r="DU3171" s="72"/>
      <c r="DV3171" s="72"/>
      <c r="DW3171" s="72"/>
      <c r="DX3171" s="72"/>
      <c r="DY3171" s="72"/>
      <c r="DZ3171" s="72"/>
      <c r="EA3171" s="72"/>
      <c r="EB3171" s="72"/>
      <c r="EC3171" s="72"/>
      <c r="ED3171" s="72"/>
      <c r="EE3171" s="72"/>
      <c r="EF3171" s="72"/>
      <c r="EG3171" s="72"/>
      <c r="EH3171" s="72"/>
      <c r="EI3171" s="72"/>
      <c r="EJ3171" s="72"/>
      <c r="EK3171" s="72"/>
      <c r="EL3171" s="72"/>
      <c r="EM3171" s="72"/>
      <c r="EN3171" s="72"/>
      <c r="EO3171" s="72"/>
      <c r="EP3171" s="72"/>
      <c r="EQ3171" s="72"/>
      <c r="ER3171" s="72"/>
      <c r="ES3171" s="72"/>
      <c r="ET3171" s="72"/>
      <c r="EU3171" s="72"/>
      <c r="EV3171" s="72"/>
      <c r="EW3171" s="72"/>
      <c r="EX3171" s="72"/>
      <c r="EY3171" s="72"/>
      <c r="EZ3171" s="72"/>
      <c r="FA3171" s="72"/>
      <c r="FB3171" s="72"/>
      <c r="FC3171" s="72"/>
      <c r="FD3171" s="72"/>
      <c r="FE3171" s="72"/>
      <c r="FF3171" s="72"/>
      <c r="FG3171" s="72"/>
      <c r="FH3171" s="72"/>
      <c r="FI3171" s="72"/>
      <c r="FJ3171" s="72"/>
      <c r="FK3171" s="72"/>
      <c r="FL3171" s="72"/>
      <c r="FM3171" s="72"/>
      <c r="FN3171" s="72"/>
      <c r="FO3171" s="72"/>
      <c r="FP3171" s="72"/>
      <c r="FQ3171" s="72"/>
      <c r="FR3171" s="72"/>
      <c r="FS3171" s="72"/>
      <c r="FT3171" s="72"/>
      <c r="FU3171" s="72"/>
      <c r="FV3171" s="72"/>
      <c r="FW3171" s="72"/>
      <c r="FX3171" s="72"/>
      <c r="FY3171" s="72"/>
      <c r="FZ3171" s="72"/>
      <c r="GA3171" s="72"/>
      <c r="GB3171" s="72"/>
      <c r="GC3171" s="72"/>
      <c r="GD3171" s="72"/>
      <c r="GE3171" s="72"/>
      <c r="GF3171" s="72"/>
      <c r="GG3171" s="72"/>
      <c r="GH3171" s="72"/>
      <c r="GI3171" s="72"/>
      <c r="GJ3171" s="72"/>
      <c r="GK3171" s="72"/>
      <c r="GL3171" s="72"/>
      <c r="GM3171" s="72"/>
      <c r="GN3171" s="72"/>
      <c r="GO3171" s="72"/>
      <c r="GP3171" s="72"/>
      <c r="GQ3171" s="72"/>
      <c r="GR3171" s="72"/>
      <c r="GS3171" s="72"/>
      <c r="GT3171" s="72"/>
      <c r="GU3171" s="72"/>
      <c r="GV3171" s="72"/>
      <c r="GW3171" s="72"/>
      <c r="GX3171" s="72"/>
      <c r="GY3171" s="72"/>
      <c r="GZ3171" s="72"/>
      <c r="HA3171" s="72"/>
      <c r="HB3171" s="72"/>
      <c r="HC3171" s="72"/>
      <c r="HD3171" s="72"/>
      <c r="HE3171" s="72"/>
      <c r="HF3171" s="72"/>
      <c r="HG3171" s="72"/>
      <c r="HH3171" s="72"/>
      <c r="HI3171" s="72"/>
      <c r="HJ3171" s="72"/>
      <c r="HK3171" s="72"/>
      <c r="HL3171" s="72"/>
      <c r="HM3171" s="72"/>
      <c r="HN3171" s="72"/>
      <c r="HO3171" s="72"/>
      <c r="HP3171" s="72"/>
      <c r="HQ3171" s="72"/>
      <c r="HR3171" s="72"/>
      <c r="HS3171" s="72"/>
      <c r="HT3171" s="72"/>
      <c r="HU3171" s="72"/>
      <c r="HV3171" s="72"/>
      <c r="HW3171" s="72"/>
      <c r="HX3171" s="72"/>
      <c r="HY3171" s="72"/>
      <c r="HZ3171" s="72"/>
      <c r="IA3171" s="72"/>
      <c r="IB3171" s="72"/>
      <c r="IC3171" s="72"/>
      <c r="ID3171" s="72"/>
      <c r="IE3171" s="72"/>
      <c r="IF3171" s="72"/>
      <c r="IG3171" s="72"/>
      <c r="IH3171" s="72"/>
      <c r="II3171" s="72"/>
      <c r="IJ3171" s="72"/>
      <c r="IK3171" s="72"/>
      <c r="IL3171" s="72"/>
      <c r="IM3171" s="72"/>
      <c r="IN3171" s="72"/>
    </row>
    <row r="3172" spans="1:248" s="73" customFormat="1" ht="15.95" customHeight="1" x14ac:dyDescent="0.2">
      <c r="A3172" s="137" t="s">
        <v>2181</v>
      </c>
      <c r="B3172" s="196">
        <v>52851</v>
      </c>
      <c r="C3172" s="96" t="s">
        <v>2183</v>
      </c>
      <c r="D3172" s="318">
        <v>10000</v>
      </c>
      <c r="E3172" s="72"/>
      <c r="F3172" s="72"/>
      <c r="G3172" s="72"/>
      <c r="H3172" s="72"/>
      <c r="I3172" s="72"/>
      <c r="J3172" s="72"/>
      <c r="N3172" s="72"/>
      <c r="O3172" s="72"/>
      <c r="P3172" s="72"/>
      <c r="Q3172" s="72"/>
      <c r="R3172" s="72"/>
      <c r="S3172" s="72"/>
      <c r="T3172" s="72"/>
      <c r="U3172" s="72"/>
      <c r="V3172" s="72"/>
      <c r="W3172" s="72"/>
      <c r="X3172" s="72"/>
      <c r="Y3172" s="72"/>
      <c r="Z3172" s="72"/>
      <c r="AA3172" s="72"/>
      <c r="AB3172" s="72"/>
      <c r="AC3172" s="72"/>
      <c r="AD3172" s="72"/>
      <c r="AE3172" s="72"/>
      <c r="AF3172" s="72"/>
      <c r="AG3172" s="72"/>
      <c r="AH3172" s="72"/>
      <c r="AI3172" s="72"/>
      <c r="AJ3172" s="72"/>
      <c r="AK3172" s="72"/>
      <c r="AL3172" s="72"/>
      <c r="AM3172" s="72"/>
      <c r="AN3172" s="72"/>
      <c r="AO3172" s="72"/>
      <c r="AP3172" s="72"/>
      <c r="AQ3172" s="72"/>
      <c r="AR3172" s="72"/>
      <c r="AS3172" s="72"/>
      <c r="AT3172" s="72"/>
      <c r="AU3172" s="72"/>
      <c r="AV3172" s="72"/>
      <c r="AW3172" s="72"/>
      <c r="AX3172" s="72"/>
      <c r="AY3172" s="72"/>
      <c r="AZ3172" s="72"/>
      <c r="BA3172" s="72"/>
      <c r="BB3172" s="72"/>
      <c r="BC3172" s="72"/>
      <c r="BD3172" s="72"/>
      <c r="BE3172" s="72"/>
      <c r="BF3172" s="72"/>
      <c r="BG3172" s="72"/>
      <c r="BH3172" s="72"/>
      <c r="BI3172" s="72"/>
      <c r="BJ3172" s="72"/>
      <c r="BK3172" s="72"/>
      <c r="BL3172" s="72"/>
      <c r="BM3172" s="72"/>
      <c r="BN3172" s="72"/>
      <c r="BO3172" s="72"/>
      <c r="BP3172" s="72"/>
      <c r="BQ3172" s="72"/>
      <c r="BR3172" s="72"/>
      <c r="BS3172" s="72"/>
      <c r="BT3172" s="72"/>
      <c r="BU3172" s="72"/>
      <c r="BV3172" s="72"/>
      <c r="BW3172" s="72"/>
      <c r="BX3172" s="72"/>
      <c r="BY3172" s="72"/>
      <c r="BZ3172" s="72"/>
      <c r="CA3172" s="72"/>
      <c r="CB3172" s="72"/>
      <c r="CC3172" s="72"/>
      <c r="CD3172" s="72"/>
      <c r="CE3172" s="72"/>
      <c r="CF3172" s="72"/>
      <c r="CG3172" s="72"/>
      <c r="CH3172" s="72"/>
      <c r="CI3172" s="72"/>
      <c r="CJ3172" s="72"/>
      <c r="CK3172" s="72"/>
      <c r="CL3172" s="72"/>
      <c r="CM3172" s="72"/>
      <c r="CN3172" s="72"/>
      <c r="CO3172" s="72"/>
      <c r="CP3172" s="72"/>
      <c r="CQ3172" s="72"/>
      <c r="CR3172" s="72"/>
      <c r="CS3172" s="72"/>
      <c r="CT3172" s="72"/>
      <c r="CU3172" s="72"/>
      <c r="CV3172" s="72"/>
      <c r="CW3172" s="72"/>
      <c r="CX3172" s="72"/>
      <c r="CY3172" s="72"/>
      <c r="CZ3172" s="72"/>
      <c r="DA3172" s="72"/>
      <c r="DB3172" s="72"/>
      <c r="DC3172" s="72"/>
      <c r="DD3172" s="72"/>
      <c r="DE3172" s="72"/>
      <c r="DF3172" s="72"/>
      <c r="DG3172" s="72"/>
      <c r="DH3172" s="72"/>
      <c r="DI3172" s="72"/>
      <c r="DJ3172" s="72"/>
      <c r="DK3172" s="72"/>
      <c r="DL3172" s="72"/>
      <c r="DM3172" s="72"/>
      <c r="DN3172" s="72"/>
      <c r="DO3172" s="72"/>
      <c r="DP3172" s="72"/>
      <c r="DQ3172" s="72"/>
      <c r="DR3172" s="72"/>
      <c r="DS3172" s="72"/>
      <c r="DT3172" s="72"/>
      <c r="DU3172" s="72"/>
      <c r="DV3172" s="72"/>
      <c r="DW3172" s="72"/>
      <c r="DX3172" s="72"/>
      <c r="DY3172" s="72"/>
      <c r="DZ3172" s="72"/>
      <c r="EA3172" s="72"/>
      <c r="EB3172" s="72"/>
      <c r="EC3172" s="72"/>
      <c r="ED3172" s="72"/>
      <c r="EE3172" s="72"/>
      <c r="EF3172" s="72"/>
      <c r="EG3172" s="72"/>
      <c r="EH3172" s="72"/>
      <c r="EI3172" s="72"/>
      <c r="EJ3172" s="72"/>
      <c r="EK3172" s="72"/>
      <c r="EL3172" s="72"/>
      <c r="EM3172" s="72"/>
      <c r="EN3172" s="72"/>
      <c r="EO3172" s="72"/>
      <c r="EP3172" s="72"/>
      <c r="EQ3172" s="72"/>
      <c r="ER3172" s="72"/>
      <c r="ES3172" s="72"/>
      <c r="ET3172" s="72"/>
      <c r="EU3172" s="72"/>
      <c r="EV3172" s="72"/>
      <c r="EW3172" s="72"/>
      <c r="EX3172" s="72"/>
      <c r="EY3172" s="72"/>
      <c r="EZ3172" s="72"/>
      <c r="FA3172" s="72"/>
      <c r="FB3172" s="72"/>
      <c r="FC3172" s="72"/>
      <c r="FD3172" s="72"/>
      <c r="FE3172" s="72"/>
      <c r="FF3172" s="72"/>
      <c r="FG3172" s="72"/>
      <c r="FH3172" s="72"/>
      <c r="FI3172" s="72"/>
      <c r="FJ3172" s="72"/>
      <c r="FK3172" s="72"/>
      <c r="FL3172" s="72"/>
      <c r="FM3172" s="72"/>
      <c r="FN3172" s="72"/>
      <c r="FO3172" s="72"/>
      <c r="FP3172" s="72"/>
      <c r="FQ3172" s="72"/>
      <c r="FR3172" s="72"/>
      <c r="FS3172" s="72"/>
      <c r="FT3172" s="72"/>
      <c r="FU3172" s="72"/>
      <c r="FV3172" s="72"/>
      <c r="FW3172" s="72"/>
      <c r="FX3172" s="72"/>
      <c r="FY3172" s="72"/>
      <c r="FZ3172" s="72"/>
      <c r="GA3172" s="72"/>
      <c r="GB3172" s="72"/>
      <c r="GC3172" s="72"/>
      <c r="GD3172" s="72"/>
      <c r="GE3172" s="72"/>
      <c r="GF3172" s="72"/>
      <c r="GG3172" s="72"/>
      <c r="GH3172" s="72"/>
      <c r="GI3172" s="72"/>
      <c r="GJ3172" s="72"/>
      <c r="GK3172" s="72"/>
      <c r="GL3172" s="72"/>
      <c r="GM3172" s="72"/>
      <c r="GN3172" s="72"/>
      <c r="GO3172" s="72"/>
      <c r="GP3172" s="72"/>
      <c r="GQ3172" s="72"/>
      <c r="GR3172" s="72"/>
      <c r="GS3172" s="72"/>
      <c r="GT3172" s="72"/>
      <c r="GU3172" s="72"/>
      <c r="GV3172" s="72"/>
      <c r="GW3172" s="72"/>
      <c r="GX3172" s="72"/>
      <c r="GY3172" s="72"/>
      <c r="GZ3172" s="72"/>
      <c r="HA3172" s="72"/>
      <c r="HB3172" s="72"/>
      <c r="HC3172" s="72"/>
      <c r="HD3172" s="72"/>
      <c r="HE3172" s="72"/>
      <c r="HF3172" s="72"/>
      <c r="HG3172" s="72"/>
      <c r="HH3172" s="72"/>
      <c r="HI3172" s="72"/>
      <c r="HJ3172" s="72"/>
      <c r="HK3172" s="72"/>
      <c r="HL3172" s="72"/>
      <c r="HM3172" s="72"/>
      <c r="HN3172" s="72"/>
      <c r="HO3172" s="72"/>
      <c r="HP3172" s="72"/>
      <c r="HQ3172" s="72"/>
      <c r="HR3172" s="72"/>
      <c r="HS3172" s="72"/>
      <c r="HT3172" s="72"/>
      <c r="HU3172" s="72"/>
      <c r="HV3172" s="72"/>
      <c r="HW3172" s="72"/>
      <c r="HX3172" s="72"/>
      <c r="HY3172" s="72"/>
      <c r="HZ3172" s="72"/>
      <c r="IA3172" s="72"/>
      <c r="IB3172" s="72"/>
      <c r="IC3172" s="72"/>
      <c r="ID3172" s="72"/>
      <c r="IE3172" s="72"/>
      <c r="IF3172" s="72"/>
      <c r="IG3172" s="72"/>
      <c r="IH3172" s="72"/>
      <c r="II3172" s="72"/>
      <c r="IJ3172" s="72"/>
      <c r="IK3172" s="72"/>
      <c r="IL3172" s="72"/>
      <c r="IM3172" s="72"/>
      <c r="IN3172" s="72"/>
    </row>
    <row r="3173" spans="1:248" s="73" customFormat="1" ht="32.1" customHeight="1" x14ac:dyDescent="0.2">
      <c r="A3173" s="137" t="s">
        <v>2181</v>
      </c>
      <c r="B3173" s="196">
        <v>52852</v>
      </c>
      <c r="C3173" s="96" t="s">
        <v>2184</v>
      </c>
      <c r="D3173" s="319">
        <v>15000</v>
      </c>
      <c r="E3173" s="72"/>
      <c r="F3173" s="72"/>
      <c r="G3173" s="72"/>
      <c r="H3173" s="72"/>
      <c r="I3173" s="72"/>
      <c r="J3173" s="72"/>
      <c r="N3173" s="72"/>
      <c r="O3173" s="72"/>
      <c r="P3173" s="72"/>
      <c r="Q3173" s="72"/>
      <c r="R3173" s="72"/>
      <c r="S3173" s="72"/>
      <c r="T3173" s="72"/>
      <c r="U3173" s="72"/>
      <c r="V3173" s="72"/>
      <c r="W3173" s="72"/>
      <c r="X3173" s="72"/>
      <c r="Y3173" s="72"/>
      <c r="Z3173" s="72"/>
      <c r="AA3173" s="72"/>
      <c r="AB3173" s="72"/>
      <c r="AC3173" s="72"/>
      <c r="AD3173" s="72"/>
      <c r="AE3173" s="72"/>
      <c r="AF3173" s="72"/>
      <c r="AG3173" s="72"/>
      <c r="AH3173" s="72"/>
      <c r="AI3173" s="72"/>
      <c r="AJ3173" s="72"/>
      <c r="AK3173" s="72"/>
      <c r="AL3173" s="72"/>
      <c r="AM3173" s="72"/>
      <c r="AN3173" s="72"/>
      <c r="AO3173" s="72"/>
      <c r="AP3173" s="72"/>
      <c r="AQ3173" s="72"/>
      <c r="AR3173" s="72"/>
      <c r="AS3173" s="72"/>
      <c r="AT3173" s="72"/>
      <c r="AU3173" s="72"/>
      <c r="AV3173" s="72"/>
      <c r="AW3173" s="72"/>
      <c r="AX3173" s="72"/>
      <c r="AY3173" s="72"/>
      <c r="AZ3173" s="72"/>
      <c r="BA3173" s="72"/>
      <c r="BB3173" s="72"/>
      <c r="BC3173" s="72"/>
      <c r="BD3173" s="72"/>
      <c r="BE3173" s="72"/>
      <c r="BF3173" s="72"/>
      <c r="BG3173" s="72"/>
      <c r="BH3173" s="72"/>
      <c r="BI3173" s="72"/>
      <c r="BJ3173" s="72"/>
      <c r="BK3173" s="72"/>
      <c r="BL3173" s="72"/>
      <c r="BM3173" s="72"/>
      <c r="BN3173" s="72"/>
      <c r="BO3173" s="72"/>
      <c r="BP3173" s="72"/>
      <c r="BQ3173" s="72"/>
      <c r="BR3173" s="72"/>
      <c r="BS3173" s="72"/>
      <c r="BT3173" s="72"/>
      <c r="BU3173" s="72"/>
      <c r="BV3173" s="72"/>
      <c r="BW3173" s="72"/>
      <c r="BX3173" s="72"/>
      <c r="BY3173" s="72"/>
      <c r="BZ3173" s="72"/>
      <c r="CA3173" s="72"/>
      <c r="CB3173" s="72"/>
      <c r="CC3173" s="72"/>
      <c r="CD3173" s="72"/>
      <c r="CE3173" s="72"/>
      <c r="CF3173" s="72"/>
      <c r="CG3173" s="72"/>
      <c r="CH3173" s="72"/>
      <c r="CI3173" s="72"/>
      <c r="CJ3173" s="72"/>
      <c r="CK3173" s="72"/>
      <c r="CL3173" s="72"/>
      <c r="CM3173" s="72"/>
      <c r="CN3173" s="72"/>
      <c r="CO3173" s="72"/>
      <c r="CP3173" s="72"/>
      <c r="CQ3173" s="72"/>
      <c r="CR3173" s="72"/>
      <c r="CS3173" s="72"/>
      <c r="CT3173" s="72"/>
      <c r="CU3173" s="72"/>
      <c r="CV3173" s="72"/>
      <c r="CW3173" s="72"/>
      <c r="CX3173" s="72"/>
      <c r="CY3173" s="72"/>
      <c r="CZ3173" s="72"/>
      <c r="DA3173" s="72"/>
      <c r="DB3173" s="72"/>
      <c r="DC3173" s="72"/>
      <c r="DD3173" s="72"/>
      <c r="DE3173" s="72"/>
      <c r="DF3173" s="72"/>
      <c r="DG3173" s="72"/>
      <c r="DH3173" s="72"/>
      <c r="DI3173" s="72"/>
      <c r="DJ3173" s="72"/>
      <c r="DK3173" s="72"/>
      <c r="DL3173" s="72"/>
      <c r="DM3173" s="72"/>
      <c r="DN3173" s="72"/>
      <c r="DO3173" s="72"/>
      <c r="DP3173" s="72"/>
      <c r="DQ3173" s="72"/>
      <c r="DR3173" s="72"/>
      <c r="DS3173" s="72"/>
      <c r="DT3173" s="72"/>
      <c r="DU3173" s="72"/>
      <c r="DV3173" s="72"/>
      <c r="DW3173" s="72"/>
      <c r="DX3173" s="72"/>
      <c r="DY3173" s="72"/>
      <c r="DZ3173" s="72"/>
      <c r="EA3173" s="72"/>
      <c r="EB3173" s="72"/>
      <c r="EC3173" s="72"/>
      <c r="ED3173" s="72"/>
      <c r="EE3173" s="72"/>
      <c r="EF3173" s="72"/>
      <c r="EG3173" s="72"/>
      <c r="EH3173" s="72"/>
      <c r="EI3173" s="72"/>
      <c r="EJ3173" s="72"/>
      <c r="EK3173" s="72"/>
      <c r="EL3173" s="72"/>
      <c r="EM3173" s="72"/>
      <c r="EN3173" s="72"/>
      <c r="EO3173" s="72"/>
      <c r="EP3173" s="72"/>
      <c r="EQ3173" s="72"/>
      <c r="ER3173" s="72"/>
      <c r="ES3173" s="72"/>
      <c r="ET3173" s="72"/>
      <c r="EU3173" s="72"/>
      <c r="EV3173" s="72"/>
      <c r="EW3173" s="72"/>
      <c r="EX3173" s="72"/>
      <c r="EY3173" s="72"/>
      <c r="EZ3173" s="72"/>
      <c r="FA3173" s="72"/>
      <c r="FB3173" s="72"/>
      <c r="FC3173" s="72"/>
      <c r="FD3173" s="72"/>
      <c r="FE3173" s="72"/>
      <c r="FF3173" s="72"/>
      <c r="FG3173" s="72"/>
      <c r="FH3173" s="72"/>
      <c r="FI3173" s="72"/>
      <c r="FJ3173" s="72"/>
      <c r="FK3173" s="72"/>
      <c r="FL3173" s="72"/>
      <c r="FM3173" s="72"/>
      <c r="FN3173" s="72"/>
      <c r="FO3173" s="72"/>
      <c r="FP3173" s="72"/>
      <c r="FQ3173" s="72"/>
      <c r="FR3173" s="72"/>
      <c r="FS3173" s="72"/>
      <c r="FT3173" s="72"/>
      <c r="FU3173" s="72"/>
      <c r="FV3173" s="72"/>
      <c r="FW3173" s="72"/>
      <c r="FX3173" s="72"/>
      <c r="FY3173" s="72"/>
      <c r="FZ3173" s="72"/>
      <c r="GA3173" s="72"/>
      <c r="GB3173" s="72"/>
      <c r="GC3173" s="72"/>
      <c r="GD3173" s="72"/>
      <c r="GE3173" s="72"/>
      <c r="GF3173" s="72"/>
      <c r="GG3173" s="72"/>
      <c r="GH3173" s="72"/>
      <c r="GI3173" s="72"/>
      <c r="GJ3173" s="72"/>
      <c r="GK3173" s="72"/>
      <c r="GL3173" s="72"/>
      <c r="GM3173" s="72"/>
      <c r="GN3173" s="72"/>
      <c r="GO3173" s="72"/>
      <c r="GP3173" s="72"/>
      <c r="GQ3173" s="72"/>
      <c r="GR3173" s="72"/>
      <c r="GS3173" s="72"/>
      <c r="GT3173" s="72"/>
      <c r="GU3173" s="72"/>
      <c r="GV3173" s="72"/>
      <c r="GW3173" s="72"/>
      <c r="GX3173" s="72"/>
      <c r="GY3173" s="72"/>
      <c r="GZ3173" s="72"/>
      <c r="HA3173" s="72"/>
      <c r="HB3173" s="72"/>
      <c r="HC3173" s="72"/>
      <c r="HD3173" s="72"/>
      <c r="HE3173" s="72"/>
      <c r="HF3173" s="72"/>
      <c r="HG3173" s="72"/>
      <c r="HH3173" s="72"/>
      <c r="HI3173" s="72"/>
      <c r="HJ3173" s="72"/>
      <c r="HK3173" s="72"/>
      <c r="HL3173" s="72"/>
      <c r="HM3173" s="72"/>
      <c r="HN3173" s="72"/>
      <c r="HO3173" s="72"/>
      <c r="HP3173" s="72"/>
      <c r="HQ3173" s="72"/>
      <c r="HR3173" s="72"/>
      <c r="HS3173" s="72"/>
      <c r="HT3173" s="72"/>
      <c r="HU3173" s="72"/>
      <c r="HV3173" s="72"/>
      <c r="HW3173" s="72"/>
      <c r="HX3173" s="72"/>
      <c r="HY3173" s="72"/>
      <c r="HZ3173" s="72"/>
      <c r="IA3173" s="72"/>
      <c r="IB3173" s="72"/>
      <c r="IC3173" s="72"/>
      <c r="ID3173" s="72"/>
      <c r="IE3173" s="72"/>
      <c r="IF3173" s="72"/>
      <c r="IG3173" s="72"/>
      <c r="IH3173" s="72"/>
      <c r="II3173" s="72"/>
      <c r="IJ3173" s="72"/>
      <c r="IK3173" s="72"/>
      <c r="IL3173" s="72"/>
      <c r="IM3173" s="72"/>
      <c r="IN3173" s="72"/>
    </row>
    <row r="3174" spans="1:248" s="73" customFormat="1" ht="32.1" customHeight="1" x14ac:dyDescent="0.2">
      <c r="A3174" s="137" t="s">
        <v>2185</v>
      </c>
      <c r="B3174" s="196">
        <v>52853</v>
      </c>
      <c r="C3174" s="96" t="s">
        <v>2186</v>
      </c>
      <c r="D3174" s="319">
        <v>8000</v>
      </c>
      <c r="E3174" s="72"/>
      <c r="F3174" s="72"/>
      <c r="G3174" s="72"/>
      <c r="H3174" s="72"/>
      <c r="I3174" s="72"/>
      <c r="J3174" s="72"/>
      <c r="N3174" s="72"/>
      <c r="O3174" s="72"/>
      <c r="P3174" s="72"/>
      <c r="Q3174" s="72"/>
      <c r="R3174" s="72"/>
      <c r="S3174" s="72"/>
      <c r="T3174" s="72"/>
      <c r="U3174" s="72"/>
      <c r="V3174" s="72"/>
      <c r="W3174" s="72"/>
      <c r="X3174" s="72"/>
      <c r="Y3174" s="72"/>
      <c r="Z3174" s="72"/>
      <c r="AA3174" s="72"/>
      <c r="AB3174" s="72"/>
      <c r="AC3174" s="72"/>
      <c r="AD3174" s="72"/>
      <c r="AE3174" s="72"/>
      <c r="AF3174" s="72"/>
      <c r="AG3174" s="72"/>
      <c r="AH3174" s="72"/>
      <c r="AI3174" s="72"/>
      <c r="AJ3174" s="72"/>
      <c r="AK3174" s="72"/>
      <c r="AL3174" s="72"/>
      <c r="AM3174" s="72"/>
      <c r="AN3174" s="72"/>
      <c r="AO3174" s="72"/>
      <c r="AP3174" s="72"/>
      <c r="AQ3174" s="72"/>
      <c r="AR3174" s="72"/>
      <c r="AS3174" s="72"/>
      <c r="AT3174" s="72"/>
      <c r="AU3174" s="72"/>
      <c r="AV3174" s="72"/>
      <c r="AW3174" s="72"/>
      <c r="AX3174" s="72"/>
      <c r="AY3174" s="72"/>
      <c r="AZ3174" s="72"/>
      <c r="BA3174" s="72"/>
      <c r="BB3174" s="72"/>
      <c r="BC3174" s="72"/>
      <c r="BD3174" s="72"/>
      <c r="BE3174" s="72"/>
      <c r="BF3174" s="72"/>
      <c r="BG3174" s="72"/>
      <c r="BH3174" s="72"/>
      <c r="BI3174" s="72"/>
      <c r="BJ3174" s="72"/>
      <c r="BK3174" s="72"/>
      <c r="BL3174" s="72"/>
      <c r="BM3174" s="72"/>
      <c r="BN3174" s="72"/>
      <c r="BO3174" s="72"/>
      <c r="BP3174" s="72"/>
      <c r="BQ3174" s="72"/>
      <c r="BR3174" s="72"/>
      <c r="BS3174" s="72"/>
      <c r="BT3174" s="72"/>
      <c r="BU3174" s="72"/>
      <c r="BV3174" s="72"/>
      <c r="BW3174" s="72"/>
      <c r="BX3174" s="72"/>
      <c r="BY3174" s="72"/>
      <c r="BZ3174" s="72"/>
      <c r="CA3174" s="72"/>
      <c r="CB3174" s="72"/>
      <c r="CC3174" s="72"/>
      <c r="CD3174" s="72"/>
      <c r="CE3174" s="72"/>
      <c r="CF3174" s="72"/>
      <c r="CG3174" s="72"/>
      <c r="CH3174" s="72"/>
      <c r="CI3174" s="72"/>
      <c r="CJ3174" s="72"/>
      <c r="CK3174" s="72"/>
      <c r="CL3174" s="72"/>
      <c r="CM3174" s="72"/>
      <c r="CN3174" s="72"/>
      <c r="CO3174" s="72"/>
      <c r="CP3174" s="72"/>
      <c r="CQ3174" s="72"/>
      <c r="CR3174" s="72"/>
      <c r="CS3174" s="72"/>
      <c r="CT3174" s="72"/>
      <c r="CU3174" s="72"/>
      <c r="CV3174" s="72"/>
      <c r="CW3174" s="72"/>
      <c r="CX3174" s="72"/>
      <c r="CY3174" s="72"/>
      <c r="CZ3174" s="72"/>
      <c r="DA3174" s="72"/>
      <c r="DB3174" s="72"/>
      <c r="DC3174" s="72"/>
      <c r="DD3174" s="72"/>
      <c r="DE3174" s="72"/>
      <c r="DF3174" s="72"/>
      <c r="DG3174" s="72"/>
      <c r="DH3174" s="72"/>
      <c r="DI3174" s="72"/>
      <c r="DJ3174" s="72"/>
      <c r="DK3174" s="72"/>
      <c r="DL3174" s="72"/>
      <c r="DM3174" s="72"/>
      <c r="DN3174" s="72"/>
      <c r="DO3174" s="72"/>
      <c r="DP3174" s="72"/>
      <c r="DQ3174" s="72"/>
      <c r="DR3174" s="72"/>
      <c r="DS3174" s="72"/>
      <c r="DT3174" s="72"/>
      <c r="DU3174" s="72"/>
      <c r="DV3174" s="72"/>
      <c r="DW3174" s="72"/>
      <c r="DX3174" s="72"/>
      <c r="DY3174" s="72"/>
      <c r="DZ3174" s="72"/>
      <c r="EA3174" s="72"/>
      <c r="EB3174" s="72"/>
      <c r="EC3174" s="72"/>
      <c r="ED3174" s="72"/>
      <c r="EE3174" s="72"/>
      <c r="EF3174" s="72"/>
      <c r="EG3174" s="72"/>
      <c r="EH3174" s="72"/>
      <c r="EI3174" s="72"/>
      <c r="EJ3174" s="72"/>
      <c r="EK3174" s="72"/>
      <c r="EL3174" s="72"/>
      <c r="EM3174" s="72"/>
      <c r="EN3174" s="72"/>
      <c r="EO3174" s="72"/>
      <c r="EP3174" s="72"/>
      <c r="EQ3174" s="72"/>
      <c r="ER3174" s="72"/>
      <c r="ES3174" s="72"/>
      <c r="ET3174" s="72"/>
      <c r="EU3174" s="72"/>
      <c r="EV3174" s="72"/>
      <c r="EW3174" s="72"/>
      <c r="EX3174" s="72"/>
      <c r="EY3174" s="72"/>
      <c r="EZ3174" s="72"/>
      <c r="FA3174" s="72"/>
      <c r="FB3174" s="72"/>
      <c r="FC3174" s="72"/>
      <c r="FD3174" s="72"/>
      <c r="FE3174" s="72"/>
      <c r="FF3174" s="72"/>
      <c r="FG3174" s="72"/>
      <c r="FH3174" s="72"/>
      <c r="FI3174" s="72"/>
      <c r="FJ3174" s="72"/>
      <c r="FK3174" s="72"/>
      <c r="FL3174" s="72"/>
      <c r="FM3174" s="72"/>
      <c r="FN3174" s="72"/>
      <c r="FO3174" s="72"/>
      <c r="FP3174" s="72"/>
      <c r="FQ3174" s="72"/>
      <c r="FR3174" s="72"/>
      <c r="FS3174" s="72"/>
      <c r="FT3174" s="72"/>
      <c r="FU3174" s="72"/>
      <c r="FV3174" s="72"/>
      <c r="FW3174" s="72"/>
      <c r="FX3174" s="72"/>
      <c r="FY3174" s="72"/>
      <c r="FZ3174" s="72"/>
      <c r="GA3174" s="72"/>
      <c r="GB3174" s="72"/>
      <c r="GC3174" s="72"/>
      <c r="GD3174" s="72"/>
      <c r="GE3174" s="72"/>
      <c r="GF3174" s="72"/>
      <c r="GG3174" s="72"/>
      <c r="GH3174" s="72"/>
      <c r="GI3174" s="72"/>
      <c r="GJ3174" s="72"/>
      <c r="GK3174" s="72"/>
      <c r="GL3174" s="72"/>
      <c r="GM3174" s="72"/>
      <c r="GN3174" s="72"/>
      <c r="GO3174" s="72"/>
      <c r="GP3174" s="72"/>
      <c r="GQ3174" s="72"/>
      <c r="GR3174" s="72"/>
      <c r="GS3174" s="72"/>
      <c r="GT3174" s="72"/>
      <c r="GU3174" s="72"/>
      <c r="GV3174" s="72"/>
      <c r="GW3174" s="72"/>
      <c r="GX3174" s="72"/>
      <c r="GY3174" s="72"/>
      <c r="GZ3174" s="72"/>
      <c r="HA3174" s="72"/>
      <c r="HB3174" s="72"/>
      <c r="HC3174" s="72"/>
      <c r="HD3174" s="72"/>
      <c r="HE3174" s="72"/>
      <c r="HF3174" s="72"/>
      <c r="HG3174" s="72"/>
      <c r="HH3174" s="72"/>
      <c r="HI3174" s="72"/>
      <c r="HJ3174" s="72"/>
      <c r="HK3174" s="72"/>
      <c r="HL3174" s="72"/>
      <c r="HM3174" s="72"/>
      <c r="HN3174" s="72"/>
      <c r="HO3174" s="72"/>
      <c r="HP3174" s="72"/>
      <c r="HQ3174" s="72"/>
      <c r="HR3174" s="72"/>
      <c r="HS3174" s="72"/>
      <c r="HT3174" s="72"/>
      <c r="HU3174" s="72"/>
      <c r="HV3174" s="72"/>
      <c r="HW3174" s="72"/>
      <c r="HX3174" s="72"/>
      <c r="HY3174" s="72"/>
      <c r="HZ3174" s="72"/>
      <c r="IA3174" s="72"/>
      <c r="IB3174" s="72"/>
      <c r="IC3174" s="72"/>
      <c r="ID3174" s="72"/>
      <c r="IE3174" s="72"/>
      <c r="IF3174" s="72"/>
      <c r="IG3174" s="72"/>
      <c r="IH3174" s="72"/>
      <c r="II3174" s="72"/>
      <c r="IJ3174" s="72"/>
      <c r="IK3174" s="72"/>
      <c r="IL3174" s="72"/>
      <c r="IM3174" s="72"/>
      <c r="IN3174" s="72"/>
    </row>
    <row r="3175" spans="1:248" s="73" customFormat="1" ht="32.1" customHeight="1" x14ac:dyDescent="0.2">
      <c r="A3175" s="137" t="s">
        <v>2185</v>
      </c>
      <c r="B3175" s="196">
        <v>52854</v>
      </c>
      <c r="C3175" s="96" t="s">
        <v>2187</v>
      </c>
      <c r="D3175" s="319">
        <v>5000</v>
      </c>
      <c r="E3175" s="72"/>
      <c r="F3175" s="72"/>
      <c r="G3175" s="72"/>
      <c r="H3175" s="72"/>
      <c r="I3175" s="72"/>
      <c r="J3175" s="72"/>
      <c r="N3175" s="72"/>
      <c r="O3175" s="72"/>
      <c r="P3175" s="72"/>
      <c r="Q3175" s="72"/>
      <c r="R3175" s="72"/>
      <c r="S3175" s="72"/>
      <c r="T3175" s="72"/>
      <c r="U3175" s="72"/>
      <c r="V3175" s="72"/>
      <c r="W3175" s="72"/>
      <c r="X3175" s="72"/>
      <c r="Y3175" s="72"/>
      <c r="Z3175" s="72"/>
      <c r="AA3175" s="72"/>
      <c r="AB3175" s="72"/>
      <c r="AC3175" s="72"/>
      <c r="AD3175" s="72"/>
      <c r="AE3175" s="72"/>
      <c r="AF3175" s="72"/>
      <c r="AG3175" s="72"/>
      <c r="AH3175" s="72"/>
      <c r="AI3175" s="72"/>
      <c r="AJ3175" s="72"/>
      <c r="AK3175" s="72"/>
      <c r="AL3175" s="72"/>
      <c r="AM3175" s="72"/>
      <c r="AN3175" s="72"/>
      <c r="AO3175" s="72"/>
      <c r="AP3175" s="72"/>
      <c r="AQ3175" s="72"/>
      <c r="AR3175" s="72"/>
      <c r="AS3175" s="72"/>
      <c r="AT3175" s="72"/>
      <c r="AU3175" s="72"/>
      <c r="AV3175" s="72"/>
      <c r="AW3175" s="72"/>
      <c r="AX3175" s="72"/>
      <c r="AY3175" s="72"/>
      <c r="AZ3175" s="72"/>
      <c r="BA3175" s="72"/>
      <c r="BB3175" s="72"/>
      <c r="BC3175" s="72"/>
      <c r="BD3175" s="72"/>
      <c r="BE3175" s="72"/>
      <c r="BF3175" s="72"/>
      <c r="BG3175" s="72"/>
      <c r="BH3175" s="72"/>
      <c r="BI3175" s="72"/>
      <c r="BJ3175" s="72"/>
      <c r="BK3175" s="72"/>
      <c r="BL3175" s="72"/>
      <c r="BM3175" s="72"/>
      <c r="BN3175" s="72"/>
      <c r="BO3175" s="72"/>
      <c r="BP3175" s="72"/>
      <c r="BQ3175" s="72"/>
      <c r="BR3175" s="72"/>
      <c r="BS3175" s="72"/>
      <c r="BT3175" s="72"/>
      <c r="BU3175" s="72"/>
      <c r="BV3175" s="72"/>
      <c r="BW3175" s="72"/>
      <c r="BX3175" s="72"/>
      <c r="BY3175" s="72"/>
      <c r="BZ3175" s="72"/>
      <c r="CA3175" s="72"/>
      <c r="CB3175" s="72"/>
      <c r="CC3175" s="72"/>
      <c r="CD3175" s="72"/>
      <c r="CE3175" s="72"/>
      <c r="CF3175" s="72"/>
      <c r="CG3175" s="72"/>
      <c r="CH3175" s="72"/>
      <c r="CI3175" s="72"/>
      <c r="CJ3175" s="72"/>
      <c r="CK3175" s="72"/>
      <c r="CL3175" s="72"/>
      <c r="CM3175" s="72"/>
      <c r="CN3175" s="72"/>
      <c r="CO3175" s="72"/>
      <c r="CP3175" s="72"/>
      <c r="CQ3175" s="72"/>
      <c r="CR3175" s="72"/>
      <c r="CS3175" s="72"/>
      <c r="CT3175" s="72"/>
      <c r="CU3175" s="72"/>
      <c r="CV3175" s="72"/>
      <c r="CW3175" s="72"/>
      <c r="CX3175" s="72"/>
      <c r="CY3175" s="72"/>
      <c r="CZ3175" s="72"/>
      <c r="DA3175" s="72"/>
      <c r="DB3175" s="72"/>
      <c r="DC3175" s="72"/>
      <c r="DD3175" s="72"/>
      <c r="DE3175" s="72"/>
      <c r="DF3175" s="72"/>
      <c r="DG3175" s="72"/>
      <c r="DH3175" s="72"/>
      <c r="DI3175" s="72"/>
      <c r="DJ3175" s="72"/>
      <c r="DK3175" s="72"/>
      <c r="DL3175" s="72"/>
      <c r="DM3175" s="72"/>
      <c r="DN3175" s="72"/>
      <c r="DO3175" s="72"/>
      <c r="DP3175" s="72"/>
      <c r="DQ3175" s="72"/>
      <c r="DR3175" s="72"/>
      <c r="DS3175" s="72"/>
      <c r="DT3175" s="72"/>
      <c r="DU3175" s="72"/>
      <c r="DV3175" s="72"/>
      <c r="DW3175" s="72"/>
      <c r="DX3175" s="72"/>
      <c r="DY3175" s="72"/>
      <c r="DZ3175" s="72"/>
      <c r="EA3175" s="72"/>
      <c r="EB3175" s="72"/>
      <c r="EC3175" s="72"/>
      <c r="ED3175" s="72"/>
      <c r="EE3175" s="72"/>
      <c r="EF3175" s="72"/>
      <c r="EG3175" s="72"/>
      <c r="EH3175" s="72"/>
      <c r="EI3175" s="72"/>
      <c r="EJ3175" s="72"/>
      <c r="EK3175" s="72"/>
      <c r="EL3175" s="72"/>
      <c r="EM3175" s="72"/>
      <c r="EN3175" s="72"/>
      <c r="EO3175" s="72"/>
      <c r="EP3175" s="72"/>
      <c r="EQ3175" s="72"/>
      <c r="ER3175" s="72"/>
      <c r="ES3175" s="72"/>
      <c r="ET3175" s="72"/>
      <c r="EU3175" s="72"/>
      <c r="EV3175" s="72"/>
      <c r="EW3175" s="72"/>
      <c r="EX3175" s="72"/>
      <c r="EY3175" s="72"/>
      <c r="EZ3175" s="72"/>
      <c r="FA3175" s="72"/>
      <c r="FB3175" s="72"/>
      <c r="FC3175" s="72"/>
      <c r="FD3175" s="72"/>
      <c r="FE3175" s="72"/>
      <c r="FF3175" s="72"/>
      <c r="FG3175" s="72"/>
      <c r="FH3175" s="72"/>
      <c r="FI3175" s="72"/>
      <c r="FJ3175" s="72"/>
      <c r="FK3175" s="72"/>
      <c r="FL3175" s="72"/>
      <c r="FM3175" s="72"/>
      <c r="FN3175" s="72"/>
      <c r="FO3175" s="72"/>
      <c r="FP3175" s="72"/>
      <c r="FQ3175" s="72"/>
      <c r="FR3175" s="72"/>
      <c r="FS3175" s="72"/>
      <c r="FT3175" s="72"/>
      <c r="FU3175" s="72"/>
      <c r="FV3175" s="72"/>
      <c r="FW3175" s="72"/>
      <c r="FX3175" s="72"/>
      <c r="FY3175" s="72"/>
      <c r="FZ3175" s="72"/>
      <c r="GA3175" s="72"/>
      <c r="GB3175" s="72"/>
      <c r="GC3175" s="72"/>
      <c r="GD3175" s="72"/>
      <c r="GE3175" s="72"/>
      <c r="GF3175" s="72"/>
      <c r="GG3175" s="72"/>
      <c r="GH3175" s="72"/>
      <c r="GI3175" s="72"/>
      <c r="GJ3175" s="72"/>
      <c r="GK3175" s="72"/>
      <c r="GL3175" s="72"/>
      <c r="GM3175" s="72"/>
      <c r="GN3175" s="72"/>
      <c r="GO3175" s="72"/>
      <c r="GP3175" s="72"/>
      <c r="GQ3175" s="72"/>
      <c r="GR3175" s="72"/>
      <c r="GS3175" s="72"/>
      <c r="GT3175" s="72"/>
      <c r="GU3175" s="72"/>
      <c r="GV3175" s="72"/>
      <c r="GW3175" s="72"/>
      <c r="GX3175" s="72"/>
      <c r="GY3175" s="72"/>
      <c r="GZ3175" s="72"/>
      <c r="HA3175" s="72"/>
      <c r="HB3175" s="72"/>
      <c r="HC3175" s="72"/>
      <c r="HD3175" s="72"/>
      <c r="HE3175" s="72"/>
      <c r="HF3175" s="72"/>
      <c r="HG3175" s="72"/>
      <c r="HH3175" s="72"/>
      <c r="HI3175" s="72"/>
      <c r="HJ3175" s="72"/>
      <c r="HK3175" s="72"/>
      <c r="HL3175" s="72"/>
      <c r="HM3175" s="72"/>
      <c r="HN3175" s="72"/>
      <c r="HO3175" s="72"/>
      <c r="HP3175" s="72"/>
      <c r="HQ3175" s="72"/>
      <c r="HR3175" s="72"/>
      <c r="HS3175" s="72"/>
      <c r="HT3175" s="72"/>
      <c r="HU3175" s="72"/>
      <c r="HV3175" s="72"/>
      <c r="HW3175" s="72"/>
      <c r="HX3175" s="72"/>
      <c r="HY3175" s="72"/>
      <c r="HZ3175" s="72"/>
      <c r="IA3175" s="72"/>
      <c r="IB3175" s="72"/>
      <c r="IC3175" s="72"/>
      <c r="ID3175" s="72"/>
      <c r="IE3175" s="72"/>
      <c r="IF3175" s="72"/>
      <c r="IG3175" s="72"/>
      <c r="IH3175" s="72"/>
      <c r="II3175" s="72"/>
      <c r="IJ3175" s="72"/>
      <c r="IK3175" s="72"/>
      <c r="IL3175" s="72"/>
      <c r="IM3175" s="72"/>
      <c r="IN3175" s="72"/>
    </row>
    <row r="3176" spans="1:248" s="73" customFormat="1" ht="15.95" customHeight="1" x14ac:dyDescent="0.2">
      <c r="A3176" s="137" t="s">
        <v>2188</v>
      </c>
      <c r="B3176" s="196">
        <v>52856</v>
      </c>
      <c r="C3176" s="96" t="s">
        <v>2189</v>
      </c>
      <c r="D3176" s="318">
        <v>15000</v>
      </c>
      <c r="E3176" s="72"/>
      <c r="F3176" s="72"/>
      <c r="G3176" s="72"/>
      <c r="H3176" s="72"/>
      <c r="I3176" s="72"/>
      <c r="J3176" s="72"/>
      <c r="N3176" s="72"/>
      <c r="O3176" s="72"/>
      <c r="P3176" s="72"/>
      <c r="Q3176" s="72"/>
      <c r="R3176" s="72"/>
      <c r="S3176" s="72"/>
      <c r="T3176" s="72"/>
      <c r="U3176" s="72"/>
      <c r="V3176" s="72"/>
      <c r="W3176" s="72"/>
      <c r="X3176" s="72"/>
      <c r="Y3176" s="72"/>
      <c r="Z3176" s="72"/>
      <c r="AA3176" s="72"/>
      <c r="AB3176" s="72"/>
      <c r="AC3176" s="72"/>
      <c r="AD3176" s="72"/>
      <c r="AE3176" s="72"/>
      <c r="AF3176" s="72"/>
      <c r="AG3176" s="72"/>
      <c r="AH3176" s="72"/>
      <c r="AI3176" s="72"/>
      <c r="AJ3176" s="72"/>
      <c r="AK3176" s="72"/>
      <c r="AL3176" s="72"/>
      <c r="AM3176" s="72"/>
      <c r="AN3176" s="72"/>
      <c r="AO3176" s="72"/>
      <c r="AP3176" s="72"/>
      <c r="AQ3176" s="72"/>
      <c r="AR3176" s="72"/>
      <c r="AS3176" s="72"/>
      <c r="AT3176" s="72"/>
      <c r="AU3176" s="72"/>
      <c r="AV3176" s="72"/>
      <c r="AW3176" s="72"/>
      <c r="AX3176" s="72"/>
      <c r="AY3176" s="72"/>
      <c r="AZ3176" s="72"/>
      <c r="BA3176" s="72"/>
      <c r="BB3176" s="72"/>
      <c r="BC3176" s="72"/>
      <c r="BD3176" s="72"/>
      <c r="BE3176" s="72"/>
      <c r="BF3176" s="72"/>
      <c r="BG3176" s="72"/>
      <c r="BH3176" s="72"/>
      <c r="BI3176" s="72"/>
      <c r="BJ3176" s="72"/>
      <c r="BK3176" s="72"/>
      <c r="BL3176" s="72"/>
      <c r="BM3176" s="72"/>
      <c r="BN3176" s="72"/>
      <c r="BO3176" s="72"/>
      <c r="BP3176" s="72"/>
      <c r="BQ3176" s="72"/>
      <c r="BR3176" s="72"/>
      <c r="BS3176" s="72"/>
      <c r="BT3176" s="72"/>
      <c r="BU3176" s="72"/>
      <c r="BV3176" s="72"/>
      <c r="BW3176" s="72"/>
      <c r="BX3176" s="72"/>
      <c r="BY3176" s="72"/>
      <c r="BZ3176" s="72"/>
      <c r="CA3176" s="72"/>
      <c r="CB3176" s="72"/>
      <c r="CC3176" s="72"/>
      <c r="CD3176" s="72"/>
      <c r="CE3176" s="72"/>
      <c r="CF3176" s="72"/>
      <c r="CG3176" s="72"/>
      <c r="CH3176" s="72"/>
      <c r="CI3176" s="72"/>
      <c r="CJ3176" s="72"/>
      <c r="CK3176" s="72"/>
      <c r="CL3176" s="72"/>
      <c r="CM3176" s="72"/>
      <c r="CN3176" s="72"/>
      <c r="CO3176" s="72"/>
      <c r="CP3176" s="72"/>
      <c r="CQ3176" s="72"/>
      <c r="CR3176" s="72"/>
      <c r="CS3176" s="72"/>
      <c r="CT3176" s="72"/>
      <c r="CU3176" s="72"/>
      <c r="CV3176" s="72"/>
      <c r="CW3176" s="72"/>
      <c r="CX3176" s="72"/>
      <c r="CY3176" s="72"/>
      <c r="CZ3176" s="72"/>
      <c r="DA3176" s="72"/>
      <c r="DB3176" s="72"/>
      <c r="DC3176" s="72"/>
      <c r="DD3176" s="72"/>
      <c r="DE3176" s="72"/>
      <c r="DF3176" s="72"/>
      <c r="DG3176" s="72"/>
      <c r="DH3176" s="72"/>
      <c r="DI3176" s="72"/>
      <c r="DJ3176" s="72"/>
      <c r="DK3176" s="72"/>
      <c r="DL3176" s="72"/>
      <c r="DM3176" s="72"/>
      <c r="DN3176" s="72"/>
      <c r="DO3176" s="72"/>
      <c r="DP3176" s="72"/>
      <c r="DQ3176" s="72"/>
      <c r="DR3176" s="72"/>
      <c r="DS3176" s="72"/>
      <c r="DT3176" s="72"/>
      <c r="DU3176" s="72"/>
      <c r="DV3176" s="72"/>
      <c r="DW3176" s="72"/>
      <c r="DX3176" s="72"/>
      <c r="DY3176" s="72"/>
      <c r="DZ3176" s="72"/>
      <c r="EA3176" s="72"/>
      <c r="EB3176" s="72"/>
      <c r="EC3176" s="72"/>
      <c r="ED3176" s="72"/>
      <c r="EE3176" s="72"/>
      <c r="EF3176" s="72"/>
      <c r="EG3176" s="72"/>
      <c r="EH3176" s="72"/>
      <c r="EI3176" s="72"/>
      <c r="EJ3176" s="72"/>
      <c r="EK3176" s="72"/>
      <c r="EL3176" s="72"/>
      <c r="EM3176" s="72"/>
      <c r="EN3176" s="72"/>
      <c r="EO3176" s="72"/>
      <c r="EP3176" s="72"/>
      <c r="EQ3176" s="72"/>
      <c r="ER3176" s="72"/>
      <c r="ES3176" s="72"/>
      <c r="ET3176" s="72"/>
      <c r="EU3176" s="72"/>
      <c r="EV3176" s="72"/>
      <c r="EW3176" s="72"/>
      <c r="EX3176" s="72"/>
      <c r="EY3176" s="72"/>
      <c r="EZ3176" s="72"/>
      <c r="FA3176" s="72"/>
      <c r="FB3176" s="72"/>
      <c r="FC3176" s="72"/>
      <c r="FD3176" s="72"/>
      <c r="FE3176" s="72"/>
      <c r="FF3176" s="72"/>
      <c r="FG3176" s="72"/>
      <c r="FH3176" s="72"/>
      <c r="FI3176" s="72"/>
      <c r="FJ3176" s="72"/>
      <c r="FK3176" s="72"/>
      <c r="FL3176" s="72"/>
      <c r="FM3176" s="72"/>
      <c r="FN3176" s="72"/>
      <c r="FO3176" s="72"/>
      <c r="FP3176" s="72"/>
      <c r="FQ3176" s="72"/>
      <c r="FR3176" s="72"/>
      <c r="FS3176" s="72"/>
      <c r="FT3176" s="72"/>
      <c r="FU3176" s="72"/>
      <c r="FV3176" s="72"/>
      <c r="FW3176" s="72"/>
      <c r="FX3176" s="72"/>
      <c r="FY3176" s="72"/>
      <c r="FZ3176" s="72"/>
      <c r="GA3176" s="72"/>
      <c r="GB3176" s="72"/>
      <c r="GC3176" s="72"/>
      <c r="GD3176" s="72"/>
      <c r="GE3176" s="72"/>
      <c r="GF3176" s="72"/>
      <c r="GG3176" s="72"/>
      <c r="GH3176" s="72"/>
      <c r="GI3176" s="72"/>
      <c r="GJ3176" s="72"/>
      <c r="GK3176" s="72"/>
      <c r="GL3176" s="72"/>
      <c r="GM3176" s="72"/>
      <c r="GN3176" s="72"/>
      <c r="GO3176" s="72"/>
      <c r="GP3176" s="72"/>
      <c r="GQ3176" s="72"/>
      <c r="GR3176" s="72"/>
      <c r="GS3176" s="72"/>
      <c r="GT3176" s="72"/>
      <c r="GU3176" s="72"/>
      <c r="GV3176" s="72"/>
      <c r="GW3176" s="72"/>
      <c r="GX3176" s="72"/>
      <c r="GY3176" s="72"/>
      <c r="GZ3176" s="72"/>
      <c r="HA3176" s="72"/>
      <c r="HB3176" s="72"/>
      <c r="HC3176" s="72"/>
      <c r="HD3176" s="72"/>
      <c r="HE3176" s="72"/>
      <c r="HF3176" s="72"/>
      <c r="HG3176" s="72"/>
      <c r="HH3176" s="72"/>
      <c r="HI3176" s="72"/>
      <c r="HJ3176" s="72"/>
      <c r="HK3176" s="72"/>
      <c r="HL3176" s="72"/>
      <c r="HM3176" s="72"/>
      <c r="HN3176" s="72"/>
      <c r="HO3176" s="72"/>
      <c r="HP3176" s="72"/>
      <c r="HQ3176" s="72"/>
      <c r="HR3176" s="72"/>
      <c r="HS3176" s="72"/>
      <c r="HT3176" s="72"/>
      <c r="HU3176" s="72"/>
      <c r="HV3176" s="72"/>
      <c r="HW3176" s="72"/>
      <c r="HX3176" s="72"/>
      <c r="HY3176" s="72"/>
      <c r="HZ3176" s="72"/>
      <c r="IA3176" s="72"/>
      <c r="IB3176" s="72"/>
      <c r="IC3176" s="72"/>
      <c r="ID3176" s="72"/>
      <c r="IE3176" s="72"/>
      <c r="IF3176" s="72"/>
      <c r="IG3176" s="72"/>
      <c r="IH3176" s="72"/>
      <c r="II3176" s="72"/>
      <c r="IJ3176" s="72"/>
      <c r="IK3176" s="72"/>
      <c r="IL3176" s="72"/>
      <c r="IM3176" s="72"/>
      <c r="IN3176" s="72"/>
    </row>
    <row r="3177" spans="1:248" s="73" customFormat="1" ht="32.1" customHeight="1" x14ac:dyDescent="0.2">
      <c r="A3177" s="137" t="s">
        <v>2192</v>
      </c>
      <c r="B3177" s="196">
        <v>52859</v>
      </c>
      <c r="C3177" s="96" t="s">
        <v>3953</v>
      </c>
      <c r="D3177" s="318">
        <v>3000</v>
      </c>
      <c r="E3177" s="72"/>
      <c r="F3177" s="72"/>
      <c r="G3177" s="72"/>
      <c r="H3177" s="72"/>
      <c r="I3177" s="72"/>
      <c r="J3177" s="72"/>
      <c r="N3177" s="72"/>
      <c r="O3177" s="72"/>
      <c r="P3177" s="72"/>
      <c r="Q3177" s="72"/>
      <c r="R3177" s="72"/>
      <c r="S3177" s="72"/>
      <c r="T3177" s="72"/>
      <c r="U3177" s="72"/>
      <c r="V3177" s="72"/>
      <c r="W3177" s="72"/>
      <c r="X3177" s="72"/>
      <c r="Y3177" s="72"/>
      <c r="Z3177" s="72"/>
      <c r="AA3177" s="72"/>
      <c r="AB3177" s="72"/>
      <c r="AC3177" s="72"/>
      <c r="AD3177" s="72"/>
      <c r="AE3177" s="72"/>
      <c r="AF3177" s="72"/>
      <c r="AG3177" s="72"/>
      <c r="AH3177" s="72"/>
      <c r="AI3177" s="72"/>
      <c r="AJ3177" s="72"/>
      <c r="AK3177" s="72"/>
      <c r="AL3177" s="72"/>
      <c r="AM3177" s="72"/>
      <c r="AN3177" s="72"/>
      <c r="AO3177" s="72"/>
      <c r="AP3177" s="72"/>
      <c r="AQ3177" s="72"/>
      <c r="AR3177" s="72"/>
      <c r="AS3177" s="72"/>
      <c r="AT3177" s="72"/>
      <c r="AU3177" s="72"/>
      <c r="AV3177" s="72"/>
      <c r="AW3177" s="72"/>
      <c r="AX3177" s="72"/>
      <c r="AY3177" s="72"/>
      <c r="AZ3177" s="72"/>
      <c r="BA3177" s="72"/>
      <c r="BB3177" s="72"/>
      <c r="BC3177" s="72"/>
      <c r="BD3177" s="72"/>
      <c r="BE3177" s="72"/>
      <c r="BF3177" s="72"/>
      <c r="BG3177" s="72"/>
      <c r="BH3177" s="72"/>
      <c r="BI3177" s="72"/>
      <c r="BJ3177" s="72"/>
      <c r="BK3177" s="72"/>
      <c r="BL3177" s="72"/>
      <c r="BM3177" s="72"/>
      <c r="BN3177" s="72"/>
      <c r="BO3177" s="72"/>
      <c r="BP3177" s="72"/>
      <c r="BQ3177" s="72"/>
      <c r="BR3177" s="72"/>
      <c r="BS3177" s="72"/>
      <c r="BT3177" s="72"/>
      <c r="BU3177" s="72"/>
      <c r="BV3177" s="72"/>
      <c r="BW3177" s="72"/>
      <c r="BX3177" s="72"/>
      <c r="BY3177" s="72"/>
      <c r="BZ3177" s="72"/>
      <c r="CA3177" s="72"/>
      <c r="CB3177" s="72"/>
      <c r="CC3177" s="72"/>
      <c r="CD3177" s="72"/>
      <c r="CE3177" s="72"/>
      <c r="CF3177" s="72"/>
      <c r="CG3177" s="72"/>
      <c r="CH3177" s="72"/>
      <c r="CI3177" s="72"/>
      <c r="CJ3177" s="72"/>
      <c r="CK3177" s="72"/>
      <c r="CL3177" s="72"/>
      <c r="CM3177" s="72"/>
      <c r="CN3177" s="72"/>
      <c r="CO3177" s="72"/>
      <c r="CP3177" s="72"/>
      <c r="CQ3177" s="72"/>
      <c r="CR3177" s="72"/>
      <c r="CS3177" s="72"/>
      <c r="CT3177" s="72"/>
      <c r="CU3177" s="72"/>
      <c r="CV3177" s="72"/>
      <c r="CW3177" s="72"/>
      <c r="CX3177" s="72"/>
      <c r="CY3177" s="72"/>
      <c r="CZ3177" s="72"/>
      <c r="DA3177" s="72"/>
      <c r="DB3177" s="72"/>
      <c r="DC3177" s="72"/>
      <c r="DD3177" s="72"/>
      <c r="DE3177" s="72"/>
      <c r="DF3177" s="72"/>
      <c r="DG3177" s="72"/>
      <c r="DH3177" s="72"/>
      <c r="DI3177" s="72"/>
      <c r="DJ3177" s="72"/>
      <c r="DK3177" s="72"/>
      <c r="DL3177" s="72"/>
      <c r="DM3177" s="72"/>
      <c r="DN3177" s="72"/>
      <c r="DO3177" s="72"/>
      <c r="DP3177" s="72"/>
      <c r="DQ3177" s="72"/>
      <c r="DR3177" s="72"/>
      <c r="DS3177" s="72"/>
      <c r="DT3177" s="72"/>
      <c r="DU3177" s="72"/>
      <c r="DV3177" s="72"/>
      <c r="DW3177" s="72"/>
      <c r="DX3177" s="72"/>
      <c r="DY3177" s="72"/>
      <c r="DZ3177" s="72"/>
      <c r="EA3177" s="72"/>
      <c r="EB3177" s="72"/>
      <c r="EC3177" s="72"/>
      <c r="ED3177" s="72"/>
      <c r="EE3177" s="72"/>
      <c r="EF3177" s="72"/>
      <c r="EG3177" s="72"/>
      <c r="EH3177" s="72"/>
      <c r="EI3177" s="72"/>
      <c r="EJ3177" s="72"/>
      <c r="EK3177" s="72"/>
      <c r="EL3177" s="72"/>
      <c r="EM3177" s="72"/>
      <c r="EN3177" s="72"/>
      <c r="EO3177" s="72"/>
      <c r="EP3177" s="72"/>
      <c r="EQ3177" s="72"/>
      <c r="ER3177" s="72"/>
      <c r="ES3177" s="72"/>
      <c r="ET3177" s="72"/>
      <c r="EU3177" s="72"/>
      <c r="EV3177" s="72"/>
      <c r="EW3177" s="72"/>
      <c r="EX3177" s="72"/>
      <c r="EY3177" s="72"/>
      <c r="EZ3177" s="72"/>
      <c r="FA3177" s="72"/>
      <c r="FB3177" s="72"/>
      <c r="FC3177" s="72"/>
      <c r="FD3177" s="72"/>
      <c r="FE3177" s="72"/>
      <c r="FF3177" s="72"/>
      <c r="FG3177" s="72"/>
      <c r="FH3177" s="72"/>
      <c r="FI3177" s="72"/>
      <c r="FJ3177" s="72"/>
      <c r="FK3177" s="72"/>
      <c r="FL3177" s="72"/>
      <c r="FM3177" s="72"/>
      <c r="FN3177" s="72"/>
      <c r="FO3177" s="72"/>
      <c r="FP3177" s="72"/>
      <c r="FQ3177" s="72"/>
      <c r="FR3177" s="72"/>
      <c r="FS3177" s="72"/>
      <c r="FT3177" s="72"/>
      <c r="FU3177" s="72"/>
      <c r="FV3177" s="72"/>
      <c r="FW3177" s="72"/>
      <c r="FX3177" s="72"/>
      <c r="FY3177" s="72"/>
      <c r="FZ3177" s="72"/>
      <c r="GA3177" s="72"/>
      <c r="GB3177" s="72"/>
      <c r="GC3177" s="72"/>
      <c r="GD3177" s="72"/>
      <c r="GE3177" s="72"/>
      <c r="GF3177" s="72"/>
      <c r="GG3177" s="72"/>
      <c r="GH3177" s="72"/>
      <c r="GI3177" s="72"/>
      <c r="GJ3177" s="72"/>
      <c r="GK3177" s="72"/>
      <c r="GL3177" s="72"/>
      <c r="GM3177" s="72"/>
      <c r="GN3177" s="72"/>
      <c r="GO3177" s="72"/>
      <c r="GP3177" s="72"/>
      <c r="GQ3177" s="72"/>
      <c r="GR3177" s="72"/>
      <c r="GS3177" s="72"/>
      <c r="GT3177" s="72"/>
      <c r="GU3177" s="72"/>
      <c r="GV3177" s="72"/>
      <c r="GW3177" s="72"/>
      <c r="GX3177" s="72"/>
      <c r="GY3177" s="72"/>
      <c r="GZ3177" s="72"/>
      <c r="HA3177" s="72"/>
      <c r="HB3177" s="72"/>
      <c r="HC3177" s="72"/>
      <c r="HD3177" s="72"/>
      <c r="HE3177" s="72"/>
      <c r="HF3177" s="72"/>
      <c r="HG3177" s="72"/>
      <c r="HH3177" s="72"/>
      <c r="HI3177" s="72"/>
      <c r="HJ3177" s="72"/>
      <c r="HK3177" s="72"/>
      <c r="HL3177" s="72"/>
      <c r="HM3177" s="72"/>
      <c r="HN3177" s="72"/>
      <c r="HO3177" s="72"/>
      <c r="HP3177" s="72"/>
      <c r="HQ3177" s="72"/>
      <c r="HR3177" s="72"/>
      <c r="HS3177" s="72"/>
      <c r="HT3177" s="72"/>
      <c r="HU3177" s="72"/>
      <c r="HV3177" s="72"/>
      <c r="HW3177" s="72"/>
      <c r="HX3177" s="72"/>
      <c r="HY3177" s="72"/>
      <c r="HZ3177" s="72"/>
      <c r="IA3177" s="72"/>
      <c r="IB3177" s="72"/>
      <c r="IC3177" s="72"/>
      <c r="ID3177" s="72"/>
      <c r="IE3177" s="72"/>
      <c r="IF3177" s="72"/>
      <c r="IG3177" s="72"/>
      <c r="IH3177" s="72"/>
      <c r="II3177" s="72"/>
      <c r="IJ3177" s="72"/>
      <c r="IK3177" s="72"/>
      <c r="IL3177" s="72"/>
      <c r="IM3177" s="72"/>
      <c r="IN3177" s="72"/>
    </row>
    <row r="3178" spans="1:248" s="73" customFormat="1" ht="32.1" customHeight="1" x14ac:dyDescent="0.2">
      <c r="A3178" s="137" t="s">
        <v>2192</v>
      </c>
      <c r="B3178" s="196">
        <v>53018</v>
      </c>
      <c r="C3178" s="96" t="s">
        <v>3954</v>
      </c>
      <c r="D3178" s="318">
        <v>4000</v>
      </c>
      <c r="E3178" s="72"/>
      <c r="F3178" s="72"/>
      <c r="G3178" s="72"/>
      <c r="H3178" s="72"/>
      <c r="I3178" s="72"/>
      <c r="J3178" s="72"/>
      <c r="N3178" s="72"/>
      <c r="O3178" s="72"/>
      <c r="P3178" s="72"/>
      <c r="Q3178" s="72"/>
      <c r="R3178" s="72"/>
      <c r="S3178" s="72"/>
      <c r="T3178" s="72"/>
      <c r="U3178" s="72"/>
      <c r="V3178" s="72"/>
      <c r="W3178" s="72"/>
      <c r="X3178" s="72"/>
      <c r="Y3178" s="72"/>
      <c r="Z3178" s="72"/>
      <c r="AA3178" s="72"/>
      <c r="AB3178" s="72"/>
      <c r="AC3178" s="72"/>
      <c r="AD3178" s="72"/>
      <c r="AE3178" s="72"/>
      <c r="AF3178" s="72"/>
      <c r="AG3178" s="72"/>
      <c r="AH3178" s="72"/>
      <c r="AI3178" s="72"/>
      <c r="AJ3178" s="72"/>
      <c r="AK3178" s="72"/>
      <c r="AL3178" s="72"/>
      <c r="AM3178" s="72"/>
      <c r="AN3178" s="72"/>
      <c r="AO3178" s="72"/>
      <c r="AP3178" s="72"/>
      <c r="AQ3178" s="72"/>
      <c r="AR3178" s="72"/>
      <c r="AS3178" s="72"/>
      <c r="AT3178" s="72"/>
      <c r="AU3178" s="72"/>
      <c r="AV3178" s="72"/>
      <c r="AW3178" s="72"/>
      <c r="AX3178" s="72"/>
      <c r="AY3178" s="72"/>
      <c r="AZ3178" s="72"/>
      <c r="BA3178" s="72"/>
      <c r="BB3178" s="72"/>
      <c r="BC3178" s="72"/>
      <c r="BD3178" s="72"/>
      <c r="BE3178" s="72"/>
      <c r="BF3178" s="72"/>
      <c r="BG3178" s="72"/>
      <c r="BH3178" s="72"/>
      <c r="BI3178" s="72"/>
      <c r="BJ3178" s="72"/>
      <c r="BK3178" s="72"/>
      <c r="BL3178" s="72"/>
      <c r="BM3178" s="72"/>
      <c r="BN3178" s="72"/>
      <c r="BO3178" s="72"/>
      <c r="BP3178" s="72"/>
      <c r="BQ3178" s="72"/>
      <c r="BR3178" s="72"/>
      <c r="BS3178" s="72"/>
      <c r="BT3178" s="72"/>
      <c r="BU3178" s="72"/>
      <c r="BV3178" s="72"/>
      <c r="BW3178" s="72"/>
      <c r="BX3178" s="72"/>
      <c r="BY3178" s="72"/>
      <c r="BZ3178" s="72"/>
      <c r="CA3178" s="72"/>
      <c r="CB3178" s="72"/>
      <c r="CC3178" s="72"/>
      <c r="CD3178" s="72"/>
      <c r="CE3178" s="72"/>
      <c r="CF3178" s="72"/>
      <c r="CG3178" s="72"/>
      <c r="CH3178" s="72"/>
      <c r="CI3178" s="72"/>
      <c r="CJ3178" s="72"/>
      <c r="CK3178" s="72"/>
      <c r="CL3178" s="72"/>
      <c r="CM3178" s="72"/>
      <c r="CN3178" s="72"/>
      <c r="CO3178" s="72"/>
      <c r="CP3178" s="72"/>
      <c r="CQ3178" s="72"/>
      <c r="CR3178" s="72"/>
      <c r="CS3178" s="72"/>
      <c r="CT3178" s="72"/>
      <c r="CU3178" s="72"/>
      <c r="CV3178" s="72"/>
      <c r="CW3178" s="72"/>
      <c r="CX3178" s="72"/>
      <c r="CY3178" s="72"/>
      <c r="CZ3178" s="72"/>
      <c r="DA3178" s="72"/>
      <c r="DB3178" s="72"/>
      <c r="DC3178" s="72"/>
      <c r="DD3178" s="72"/>
      <c r="DE3178" s="72"/>
      <c r="DF3178" s="72"/>
      <c r="DG3178" s="72"/>
      <c r="DH3178" s="72"/>
      <c r="DI3178" s="72"/>
      <c r="DJ3178" s="72"/>
      <c r="DK3178" s="72"/>
      <c r="DL3178" s="72"/>
      <c r="DM3178" s="72"/>
      <c r="DN3178" s="72"/>
      <c r="DO3178" s="72"/>
      <c r="DP3178" s="72"/>
      <c r="DQ3178" s="72"/>
      <c r="DR3178" s="72"/>
      <c r="DS3178" s="72"/>
      <c r="DT3178" s="72"/>
      <c r="DU3178" s="72"/>
      <c r="DV3178" s="72"/>
      <c r="DW3178" s="72"/>
      <c r="DX3178" s="72"/>
      <c r="DY3178" s="72"/>
      <c r="DZ3178" s="72"/>
      <c r="EA3178" s="72"/>
      <c r="EB3178" s="72"/>
      <c r="EC3178" s="72"/>
      <c r="ED3178" s="72"/>
      <c r="EE3178" s="72"/>
      <c r="EF3178" s="72"/>
      <c r="EG3178" s="72"/>
      <c r="EH3178" s="72"/>
      <c r="EI3178" s="72"/>
      <c r="EJ3178" s="72"/>
      <c r="EK3178" s="72"/>
      <c r="EL3178" s="72"/>
      <c r="EM3178" s="72"/>
      <c r="EN3178" s="72"/>
      <c r="EO3178" s="72"/>
      <c r="EP3178" s="72"/>
      <c r="EQ3178" s="72"/>
      <c r="ER3178" s="72"/>
      <c r="ES3178" s="72"/>
      <c r="ET3178" s="72"/>
      <c r="EU3178" s="72"/>
      <c r="EV3178" s="72"/>
      <c r="EW3178" s="72"/>
      <c r="EX3178" s="72"/>
      <c r="EY3178" s="72"/>
      <c r="EZ3178" s="72"/>
      <c r="FA3178" s="72"/>
      <c r="FB3178" s="72"/>
      <c r="FC3178" s="72"/>
      <c r="FD3178" s="72"/>
      <c r="FE3178" s="72"/>
      <c r="FF3178" s="72"/>
      <c r="FG3178" s="72"/>
      <c r="FH3178" s="72"/>
      <c r="FI3178" s="72"/>
      <c r="FJ3178" s="72"/>
      <c r="FK3178" s="72"/>
      <c r="FL3178" s="72"/>
      <c r="FM3178" s="72"/>
      <c r="FN3178" s="72"/>
      <c r="FO3178" s="72"/>
      <c r="FP3178" s="72"/>
      <c r="FQ3178" s="72"/>
      <c r="FR3178" s="72"/>
      <c r="FS3178" s="72"/>
      <c r="FT3178" s="72"/>
      <c r="FU3178" s="72"/>
      <c r="FV3178" s="72"/>
      <c r="FW3178" s="72"/>
      <c r="FX3178" s="72"/>
      <c r="FY3178" s="72"/>
      <c r="FZ3178" s="72"/>
      <c r="GA3178" s="72"/>
      <c r="GB3178" s="72"/>
      <c r="GC3178" s="72"/>
      <c r="GD3178" s="72"/>
      <c r="GE3178" s="72"/>
      <c r="GF3178" s="72"/>
      <c r="GG3178" s="72"/>
      <c r="GH3178" s="72"/>
      <c r="GI3178" s="72"/>
      <c r="GJ3178" s="72"/>
      <c r="GK3178" s="72"/>
      <c r="GL3178" s="72"/>
      <c r="GM3178" s="72"/>
      <c r="GN3178" s="72"/>
      <c r="GO3178" s="72"/>
      <c r="GP3178" s="72"/>
      <c r="GQ3178" s="72"/>
      <c r="GR3178" s="72"/>
      <c r="GS3178" s="72"/>
      <c r="GT3178" s="72"/>
      <c r="GU3178" s="72"/>
      <c r="GV3178" s="72"/>
      <c r="GW3178" s="72"/>
      <c r="GX3178" s="72"/>
      <c r="GY3178" s="72"/>
      <c r="GZ3178" s="72"/>
      <c r="HA3178" s="72"/>
      <c r="HB3178" s="72"/>
      <c r="HC3178" s="72"/>
      <c r="HD3178" s="72"/>
      <c r="HE3178" s="72"/>
      <c r="HF3178" s="72"/>
      <c r="HG3178" s="72"/>
      <c r="HH3178" s="72"/>
      <c r="HI3178" s="72"/>
      <c r="HJ3178" s="72"/>
      <c r="HK3178" s="72"/>
      <c r="HL3178" s="72"/>
      <c r="HM3178" s="72"/>
      <c r="HN3178" s="72"/>
      <c r="HO3178" s="72"/>
      <c r="HP3178" s="72"/>
      <c r="HQ3178" s="72"/>
      <c r="HR3178" s="72"/>
      <c r="HS3178" s="72"/>
      <c r="HT3178" s="72"/>
      <c r="HU3178" s="72"/>
      <c r="HV3178" s="72"/>
      <c r="HW3178" s="72"/>
      <c r="HX3178" s="72"/>
      <c r="HY3178" s="72"/>
      <c r="HZ3178" s="72"/>
      <c r="IA3178" s="72"/>
      <c r="IB3178" s="72"/>
      <c r="IC3178" s="72"/>
      <c r="ID3178" s="72"/>
      <c r="IE3178" s="72"/>
      <c r="IF3178" s="72"/>
      <c r="IG3178" s="72"/>
      <c r="IH3178" s="72"/>
      <c r="II3178" s="72"/>
      <c r="IJ3178" s="72"/>
      <c r="IK3178" s="72"/>
      <c r="IL3178" s="72"/>
      <c r="IM3178" s="72"/>
      <c r="IN3178" s="72"/>
    </row>
    <row r="3179" spans="1:248" s="73" customFormat="1" ht="32.1" customHeight="1" x14ac:dyDescent="0.2">
      <c r="A3179" s="137" t="s">
        <v>2193</v>
      </c>
      <c r="B3179" s="196">
        <v>53019</v>
      </c>
      <c r="C3179" s="96" t="s">
        <v>3955</v>
      </c>
      <c r="D3179" s="319">
        <v>33000</v>
      </c>
      <c r="E3179" s="72"/>
      <c r="F3179" s="72"/>
      <c r="G3179" s="72"/>
      <c r="H3179" s="72"/>
      <c r="I3179" s="72"/>
      <c r="J3179" s="72"/>
      <c r="N3179" s="72"/>
      <c r="O3179" s="72"/>
      <c r="P3179" s="72"/>
      <c r="Q3179" s="72"/>
      <c r="R3179" s="72"/>
      <c r="S3179" s="72"/>
      <c r="T3179" s="72"/>
      <c r="U3179" s="72"/>
      <c r="V3179" s="72"/>
      <c r="W3179" s="72"/>
      <c r="X3179" s="72"/>
      <c r="Y3179" s="72"/>
      <c r="Z3179" s="72"/>
      <c r="AA3179" s="72"/>
      <c r="AB3179" s="72"/>
      <c r="AC3179" s="72"/>
      <c r="AD3179" s="72"/>
      <c r="AE3179" s="72"/>
      <c r="AF3179" s="72"/>
      <c r="AG3179" s="72"/>
      <c r="AH3179" s="72"/>
      <c r="AI3179" s="72"/>
      <c r="AJ3179" s="72"/>
      <c r="AK3179" s="72"/>
      <c r="AL3179" s="72"/>
      <c r="AM3179" s="72"/>
      <c r="AN3179" s="72"/>
      <c r="AO3179" s="72"/>
      <c r="AP3179" s="72"/>
      <c r="AQ3179" s="72"/>
      <c r="AR3179" s="72"/>
      <c r="AS3179" s="72"/>
      <c r="AT3179" s="72"/>
      <c r="AU3179" s="72"/>
      <c r="AV3179" s="72"/>
      <c r="AW3179" s="72"/>
      <c r="AX3179" s="72"/>
      <c r="AY3179" s="72"/>
      <c r="AZ3179" s="72"/>
      <c r="BA3179" s="72"/>
      <c r="BB3179" s="72"/>
      <c r="BC3179" s="72"/>
      <c r="BD3179" s="72"/>
      <c r="BE3179" s="72"/>
      <c r="BF3179" s="72"/>
      <c r="BG3179" s="72"/>
      <c r="BH3179" s="72"/>
      <c r="BI3179" s="72"/>
      <c r="BJ3179" s="72"/>
      <c r="BK3179" s="72"/>
      <c r="BL3179" s="72"/>
      <c r="BM3179" s="72"/>
      <c r="BN3179" s="72"/>
      <c r="BO3179" s="72"/>
      <c r="BP3179" s="72"/>
      <c r="BQ3179" s="72"/>
      <c r="BR3179" s="72"/>
      <c r="BS3179" s="72"/>
      <c r="BT3179" s="72"/>
      <c r="BU3179" s="72"/>
      <c r="BV3179" s="72"/>
      <c r="BW3179" s="72"/>
      <c r="BX3179" s="72"/>
      <c r="BY3179" s="72"/>
      <c r="BZ3179" s="72"/>
      <c r="CA3179" s="72"/>
      <c r="CB3179" s="72"/>
      <c r="CC3179" s="72"/>
      <c r="CD3179" s="72"/>
      <c r="CE3179" s="72"/>
      <c r="CF3179" s="72"/>
      <c r="CG3179" s="72"/>
      <c r="CH3179" s="72"/>
      <c r="CI3179" s="72"/>
      <c r="CJ3179" s="72"/>
      <c r="CK3179" s="72"/>
      <c r="CL3179" s="72"/>
      <c r="CM3179" s="72"/>
      <c r="CN3179" s="72"/>
      <c r="CO3179" s="72"/>
      <c r="CP3179" s="72"/>
      <c r="CQ3179" s="72"/>
      <c r="CR3179" s="72"/>
      <c r="CS3179" s="72"/>
      <c r="CT3179" s="72"/>
      <c r="CU3179" s="72"/>
      <c r="CV3179" s="72"/>
      <c r="CW3179" s="72"/>
      <c r="CX3179" s="72"/>
      <c r="CY3179" s="72"/>
      <c r="CZ3179" s="72"/>
      <c r="DA3179" s="72"/>
      <c r="DB3179" s="72"/>
      <c r="DC3179" s="72"/>
      <c r="DD3179" s="72"/>
      <c r="DE3179" s="72"/>
      <c r="DF3179" s="72"/>
      <c r="DG3179" s="72"/>
      <c r="DH3179" s="72"/>
      <c r="DI3179" s="72"/>
      <c r="DJ3179" s="72"/>
      <c r="DK3179" s="72"/>
      <c r="DL3179" s="72"/>
      <c r="DM3179" s="72"/>
      <c r="DN3179" s="72"/>
      <c r="DO3179" s="72"/>
      <c r="DP3179" s="72"/>
      <c r="DQ3179" s="72"/>
      <c r="DR3179" s="72"/>
      <c r="DS3179" s="72"/>
      <c r="DT3179" s="72"/>
      <c r="DU3179" s="72"/>
      <c r="DV3179" s="72"/>
      <c r="DW3179" s="72"/>
      <c r="DX3179" s="72"/>
      <c r="DY3179" s="72"/>
      <c r="DZ3179" s="72"/>
      <c r="EA3179" s="72"/>
      <c r="EB3179" s="72"/>
      <c r="EC3179" s="72"/>
      <c r="ED3179" s="72"/>
      <c r="EE3179" s="72"/>
      <c r="EF3179" s="72"/>
      <c r="EG3179" s="72"/>
      <c r="EH3179" s="72"/>
      <c r="EI3179" s="72"/>
      <c r="EJ3179" s="72"/>
      <c r="EK3179" s="72"/>
      <c r="EL3179" s="72"/>
      <c r="EM3179" s="72"/>
      <c r="EN3179" s="72"/>
      <c r="EO3179" s="72"/>
      <c r="EP3179" s="72"/>
      <c r="EQ3179" s="72"/>
      <c r="ER3179" s="72"/>
      <c r="ES3179" s="72"/>
      <c r="ET3179" s="72"/>
      <c r="EU3179" s="72"/>
      <c r="EV3179" s="72"/>
      <c r="EW3179" s="72"/>
      <c r="EX3179" s="72"/>
      <c r="EY3179" s="72"/>
      <c r="EZ3179" s="72"/>
      <c r="FA3179" s="72"/>
      <c r="FB3179" s="72"/>
      <c r="FC3179" s="72"/>
      <c r="FD3179" s="72"/>
      <c r="FE3179" s="72"/>
      <c r="FF3179" s="72"/>
      <c r="FG3179" s="72"/>
      <c r="FH3179" s="72"/>
      <c r="FI3179" s="72"/>
      <c r="FJ3179" s="72"/>
      <c r="FK3179" s="72"/>
      <c r="FL3179" s="72"/>
      <c r="FM3179" s="72"/>
      <c r="FN3179" s="72"/>
      <c r="FO3179" s="72"/>
      <c r="FP3179" s="72"/>
      <c r="FQ3179" s="72"/>
      <c r="FR3179" s="72"/>
      <c r="FS3179" s="72"/>
      <c r="FT3179" s="72"/>
      <c r="FU3179" s="72"/>
      <c r="FV3179" s="72"/>
      <c r="FW3179" s="72"/>
      <c r="FX3179" s="72"/>
      <c r="FY3179" s="72"/>
      <c r="FZ3179" s="72"/>
      <c r="GA3179" s="72"/>
      <c r="GB3179" s="72"/>
      <c r="GC3179" s="72"/>
      <c r="GD3179" s="72"/>
      <c r="GE3179" s="72"/>
      <c r="GF3179" s="72"/>
      <c r="GG3179" s="72"/>
      <c r="GH3179" s="72"/>
      <c r="GI3179" s="72"/>
      <c r="GJ3179" s="72"/>
      <c r="GK3179" s="72"/>
      <c r="GL3179" s="72"/>
      <c r="GM3179" s="72"/>
      <c r="GN3179" s="72"/>
      <c r="GO3179" s="72"/>
      <c r="GP3179" s="72"/>
      <c r="GQ3179" s="72"/>
      <c r="GR3179" s="72"/>
      <c r="GS3179" s="72"/>
      <c r="GT3179" s="72"/>
      <c r="GU3179" s="72"/>
      <c r="GV3179" s="72"/>
      <c r="GW3179" s="72"/>
      <c r="GX3179" s="72"/>
      <c r="GY3179" s="72"/>
      <c r="GZ3179" s="72"/>
      <c r="HA3179" s="72"/>
      <c r="HB3179" s="72"/>
      <c r="HC3179" s="72"/>
      <c r="HD3179" s="72"/>
      <c r="HE3179" s="72"/>
      <c r="HF3179" s="72"/>
      <c r="HG3179" s="72"/>
      <c r="HH3179" s="72"/>
      <c r="HI3179" s="72"/>
      <c r="HJ3179" s="72"/>
      <c r="HK3179" s="72"/>
      <c r="HL3179" s="72"/>
      <c r="HM3179" s="72"/>
      <c r="HN3179" s="72"/>
      <c r="HO3179" s="72"/>
      <c r="HP3179" s="72"/>
      <c r="HQ3179" s="72"/>
      <c r="HR3179" s="72"/>
      <c r="HS3179" s="72"/>
      <c r="HT3179" s="72"/>
      <c r="HU3179" s="72"/>
      <c r="HV3179" s="72"/>
      <c r="HW3179" s="72"/>
      <c r="HX3179" s="72"/>
      <c r="HY3179" s="72"/>
      <c r="HZ3179" s="72"/>
      <c r="IA3179" s="72"/>
      <c r="IB3179" s="72"/>
      <c r="IC3179" s="72"/>
      <c r="ID3179" s="72"/>
      <c r="IE3179" s="72"/>
      <c r="IF3179" s="72"/>
      <c r="IG3179" s="72"/>
      <c r="IH3179" s="72"/>
      <c r="II3179" s="72"/>
      <c r="IJ3179" s="72"/>
      <c r="IK3179" s="72"/>
      <c r="IL3179" s="72"/>
      <c r="IM3179" s="72"/>
      <c r="IN3179" s="72"/>
    </row>
    <row r="3180" spans="1:248" s="73" customFormat="1" ht="32.1" customHeight="1" x14ac:dyDescent="0.2">
      <c r="A3180" s="137" t="s">
        <v>2193</v>
      </c>
      <c r="B3180" s="196">
        <v>52860</v>
      </c>
      <c r="C3180" s="96" t="s">
        <v>2194</v>
      </c>
      <c r="D3180" s="319">
        <v>55000</v>
      </c>
      <c r="E3180" s="72"/>
      <c r="F3180" s="72"/>
      <c r="G3180" s="72"/>
      <c r="H3180" s="72"/>
      <c r="I3180" s="72"/>
      <c r="J3180" s="72"/>
      <c r="N3180" s="72"/>
      <c r="O3180" s="72"/>
      <c r="P3180" s="72"/>
      <c r="Q3180" s="72"/>
      <c r="R3180" s="72"/>
      <c r="S3180" s="72"/>
      <c r="T3180" s="72"/>
      <c r="U3180" s="72"/>
      <c r="V3180" s="72"/>
      <c r="W3180" s="72"/>
      <c r="X3180" s="72"/>
      <c r="Y3180" s="72"/>
      <c r="Z3180" s="72"/>
      <c r="AA3180" s="72"/>
      <c r="AB3180" s="72"/>
      <c r="AC3180" s="72"/>
      <c r="AD3180" s="72"/>
      <c r="AE3180" s="72"/>
      <c r="AF3180" s="72"/>
      <c r="AG3180" s="72"/>
      <c r="AH3180" s="72"/>
      <c r="AI3180" s="72"/>
      <c r="AJ3180" s="72"/>
      <c r="AK3180" s="72"/>
      <c r="AL3180" s="72"/>
      <c r="AM3180" s="72"/>
      <c r="AN3180" s="72"/>
      <c r="AO3180" s="72"/>
      <c r="AP3180" s="72"/>
      <c r="AQ3180" s="72"/>
      <c r="AR3180" s="72"/>
      <c r="AS3180" s="72"/>
      <c r="AT3180" s="72"/>
      <c r="AU3180" s="72"/>
      <c r="AV3180" s="72"/>
      <c r="AW3180" s="72"/>
      <c r="AX3180" s="72"/>
      <c r="AY3180" s="72"/>
      <c r="AZ3180" s="72"/>
      <c r="BA3180" s="72"/>
      <c r="BB3180" s="72"/>
      <c r="BC3180" s="72"/>
      <c r="BD3180" s="72"/>
      <c r="BE3180" s="72"/>
      <c r="BF3180" s="72"/>
      <c r="BG3180" s="72"/>
      <c r="BH3180" s="72"/>
      <c r="BI3180" s="72"/>
      <c r="BJ3180" s="72"/>
      <c r="BK3180" s="72"/>
      <c r="BL3180" s="72"/>
      <c r="BM3180" s="72"/>
      <c r="BN3180" s="72"/>
      <c r="BO3180" s="72"/>
      <c r="BP3180" s="72"/>
      <c r="BQ3180" s="72"/>
      <c r="BR3180" s="72"/>
      <c r="BS3180" s="72"/>
      <c r="BT3180" s="72"/>
      <c r="BU3180" s="72"/>
      <c r="BV3180" s="72"/>
      <c r="BW3180" s="72"/>
      <c r="BX3180" s="72"/>
      <c r="BY3180" s="72"/>
      <c r="BZ3180" s="72"/>
      <c r="CA3180" s="72"/>
      <c r="CB3180" s="72"/>
      <c r="CC3180" s="72"/>
      <c r="CD3180" s="72"/>
      <c r="CE3180" s="72"/>
      <c r="CF3180" s="72"/>
      <c r="CG3180" s="72"/>
      <c r="CH3180" s="72"/>
      <c r="CI3180" s="72"/>
      <c r="CJ3180" s="72"/>
      <c r="CK3180" s="72"/>
      <c r="CL3180" s="72"/>
      <c r="CM3180" s="72"/>
      <c r="CN3180" s="72"/>
      <c r="CO3180" s="72"/>
      <c r="CP3180" s="72"/>
      <c r="CQ3180" s="72"/>
      <c r="CR3180" s="72"/>
      <c r="CS3180" s="72"/>
      <c r="CT3180" s="72"/>
      <c r="CU3180" s="72"/>
      <c r="CV3180" s="72"/>
      <c r="CW3180" s="72"/>
      <c r="CX3180" s="72"/>
      <c r="CY3180" s="72"/>
      <c r="CZ3180" s="72"/>
      <c r="DA3180" s="72"/>
      <c r="DB3180" s="72"/>
      <c r="DC3180" s="72"/>
      <c r="DD3180" s="72"/>
      <c r="DE3180" s="72"/>
      <c r="DF3180" s="72"/>
      <c r="DG3180" s="72"/>
      <c r="DH3180" s="72"/>
      <c r="DI3180" s="72"/>
      <c r="DJ3180" s="72"/>
      <c r="DK3180" s="72"/>
      <c r="DL3180" s="72"/>
      <c r="DM3180" s="72"/>
      <c r="DN3180" s="72"/>
      <c r="DO3180" s="72"/>
      <c r="DP3180" s="72"/>
      <c r="DQ3180" s="72"/>
      <c r="DR3180" s="72"/>
      <c r="DS3180" s="72"/>
      <c r="DT3180" s="72"/>
      <c r="DU3180" s="72"/>
      <c r="DV3180" s="72"/>
      <c r="DW3180" s="72"/>
      <c r="DX3180" s="72"/>
      <c r="DY3180" s="72"/>
      <c r="DZ3180" s="72"/>
      <c r="EA3180" s="72"/>
      <c r="EB3180" s="72"/>
      <c r="EC3180" s="72"/>
      <c r="ED3180" s="72"/>
      <c r="EE3180" s="72"/>
      <c r="EF3180" s="72"/>
      <c r="EG3180" s="72"/>
      <c r="EH3180" s="72"/>
      <c r="EI3180" s="72"/>
      <c r="EJ3180" s="72"/>
      <c r="EK3180" s="72"/>
      <c r="EL3180" s="72"/>
      <c r="EM3180" s="72"/>
      <c r="EN3180" s="72"/>
      <c r="EO3180" s="72"/>
      <c r="EP3180" s="72"/>
      <c r="EQ3180" s="72"/>
      <c r="ER3180" s="72"/>
      <c r="ES3180" s="72"/>
      <c r="ET3180" s="72"/>
      <c r="EU3180" s="72"/>
      <c r="EV3180" s="72"/>
      <c r="EW3180" s="72"/>
      <c r="EX3180" s="72"/>
      <c r="EY3180" s="72"/>
      <c r="EZ3180" s="72"/>
      <c r="FA3180" s="72"/>
      <c r="FB3180" s="72"/>
      <c r="FC3180" s="72"/>
      <c r="FD3180" s="72"/>
      <c r="FE3180" s="72"/>
      <c r="FF3180" s="72"/>
      <c r="FG3180" s="72"/>
      <c r="FH3180" s="72"/>
      <c r="FI3180" s="72"/>
      <c r="FJ3180" s="72"/>
      <c r="FK3180" s="72"/>
      <c r="FL3180" s="72"/>
      <c r="FM3180" s="72"/>
      <c r="FN3180" s="72"/>
      <c r="FO3180" s="72"/>
      <c r="FP3180" s="72"/>
      <c r="FQ3180" s="72"/>
      <c r="FR3180" s="72"/>
      <c r="FS3180" s="72"/>
      <c r="FT3180" s="72"/>
      <c r="FU3180" s="72"/>
      <c r="FV3180" s="72"/>
      <c r="FW3180" s="72"/>
      <c r="FX3180" s="72"/>
      <c r="FY3180" s="72"/>
      <c r="FZ3180" s="72"/>
      <c r="GA3180" s="72"/>
      <c r="GB3180" s="72"/>
      <c r="GC3180" s="72"/>
      <c r="GD3180" s="72"/>
      <c r="GE3180" s="72"/>
      <c r="GF3180" s="72"/>
      <c r="GG3180" s="72"/>
      <c r="GH3180" s="72"/>
      <c r="GI3180" s="72"/>
      <c r="GJ3180" s="72"/>
      <c r="GK3180" s="72"/>
      <c r="GL3180" s="72"/>
      <c r="GM3180" s="72"/>
      <c r="GN3180" s="72"/>
      <c r="GO3180" s="72"/>
      <c r="GP3180" s="72"/>
      <c r="GQ3180" s="72"/>
      <c r="GR3180" s="72"/>
      <c r="GS3180" s="72"/>
      <c r="GT3180" s="72"/>
      <c r="GU3180" s="72"/>
      <c r="GV3180" s="72"/>
      <c r="GW3180" s="72"/>
      <c r="GX3180" s="72"/>
      <c r="GY3180" s="72"/>
      <c r="GZ3180" s="72"/>
      <c r="HA3180" s="72"/>
      <c r="HB3180" s="72"/>
      <c r="HC3180" s="72"/>
      <c r="HD3180" s="72"/>
      <c r="HE3180" s="72"/>
      <c r="HF3180" s="72"/>
      <c r="HG3180" s="72"/>
      <c r="HH3180" s="72"/>
      <c r="HI3180" s="72"/>
      <c r="HJ3180" s="72"/>
      <c r="HK3180" s="72"/>
      <c r="HL3180" s="72"/>
      <c r="HM3180" s="72"/>
      <c r="HN3180" s="72"/>
      <c r="HO3180" s="72"/>
      <c r="HP3180" s="72"/>
      <c r="HQ3180" s="72"/>
      <c r="HR3180" s="72"/>
      <c r="HS3180" s="72"/>
      <c r="HT3180" s="72"/>
      <c r="HU3180" s="72"/>
      <c r="HV3180" s="72"/>
      <c r="HW3180" s="72"/>
      <c r="HX3180" s="72"/>
      <c r="HY3180" s="72"/>
      <c r="HZ3180" s="72"/>
      <c r="IA3180" s="72"/>
      <c r="IB3180" s="72"/>
      <c r="IC3180" s="72"/>
      <c r="ID3180" s="72"/>
      <c r="IE3180" s="72"/>
      <c r="IF3180" s="72"/>
      <c r="IG3180" s="72"/>
      <c r="IH3180" s="72"/>
      <c r="II3180" s="72"/>
      <c r="IJ3180" s="72"/>
      <c r="IK3180" s="72"/>
      <c r="IL3180" s="72"/>
      <c r="IM3180" s="72"/>
      <c r="IN3180" s="72"/>
    </row>
    <row r="3181" spans="1:248" s="73" customFormat="1" ht="47.1" customHeight="1" x14ac:dyDescent="0.2">
      <c r="A3181" s="137" t="s">
        <v>2193</v>
      </c>
      <c r="B3181" s="196">
        <v>53020</v>
      </c>
      <c r="C3181" s="96" t="s">
        <v>3956</v>
      </c>
      <c r="D3181" s="319">
        <v>38000</v>
      </c>
      <c r="E3181" s="72"/>
      <c r="F3181" s="72"/>
      <c r="G3181" s="72"/>
      <c r="H3181" s="72"/>
      <c r="I3181" s="72"/>
      <c r="J3181" s="72"/>
      <c r="N3181" s="72"/>
      <c r="O3181" s="72"/>
      <c r="P3181" s="72"/>
      <c r="Q3181" s="72"/>
      <c r="R3181" s="72"/>
      <c r="S3181" s="72"/>
      <c r="T3181" s="72"/>
      <c r="U3181" s="72"/>
      <c r="V3181" s="72"/>
      <c r="W3181" s="72"/>
      <c r="X3181" s="72"/>
      <c r="Y3181" s="72"/>
      <c r="Z3181" s="72"/>
      <c r="AA3181" s="72"/>
      <c r="AB3181" s="72"/>
      <c r="AC3181" s="72"/>
      <c r="AD3181" s="72"/>
      <c r="AE3181" s="72"/>
      <c r="AF3181" s="72"/>
      <c r="AG3181" s="72"/>
      <c r="AH3181" s="72"/>
      <c r="AI3181" s="72"/>
      <c r="AJ3181" s="72"/>
      <c r="AK3181" s="72"/>
      <c r="AL3181" s="72"/>
      <c r="AM3181" s="72"/>
      <c r="AN3181" s="72"/>
      <c r="AO3181" s="72"/>
      <c r="AP3181" s="72"/>
      <c r="AQ3181" s="72"/>
      <c r="AR3181" s="72"/>
      <c r="AS3181" s="72"/>
      <c r="AT3181" s="72"/>
      <c r="AU3181" s="72"/>
      <c r="AV3181" s="72"/>
      <c r="AW3181" s="72"/>
      <c r="AX3181" s="72"/>
      <c r="AY3181" s="72"/>
      <c r="AZ3181" s="72"/>
      <c r="BA3181" s="72"/>
      <c r="BB3181" s="72"/>
      <c r="BC3181" s="72"/>
      <c r="BD3181" s="72"/>
      <c r="BE3181" s="72"/>
      <c r="BF3181" s="72"/>
      <c r="BG3181" s="72"/>
      <c r="BH3181" s="72"/>
      <c r="BI3181" s="72"/>
      <c r="BJ3181" s="72"/>
      <c r="BK3181" s="72"/>
      <c r="BL3181" s="72"/>
      <c r="BM3181" s="72"/>
      <c r="BN3181" s="72"/>
      <c r="BO3181" s="72"/>
      <c r="BP3181" s="72"/>
      <c r="BQ3181" s="72"/>
      <c r="BR3181" s="72"/>
      <c r="BS3181" s="72"/>
      <c r="BT3181" s="72"/>
      <c r="BU3181" s="72"/>
      <c r="BV3181" s="72"/>
      <c r="BW3181" s="72"/>
      <c r="BX3181" s="72"/>
      <c r="BY3181" s="72"/>
      <c r="BZ3181" s="72"/>
      <c r="CA3181" s="72"/>
      <c r="CB3181" s="72"/>
      <c r="CC3181" s="72"/>
      <c r="CD3181" s="72"/>
      <c r="CE3181" s="72"/>
      <c r="CF3181" s="72"/>
      <c r="CG3181" s="72"/>
      <c r="CH3181" s="72"/>
      <c r="CI3181" s="72"/>
      <c r="CJ3181" s="72"/>
      <c r="CK3181" s="72"/>
      <c r="CL3181" s="72"/>
      <c r="CM3181" s="72"/>
      <c r="CN3181" s="72"/>
      <c r="CO3181" s="72"/>
      <c r="CP3181" s="72"/>
      <c r="CQ3181" s="72"/>
      <c r="CR3181" s="72"/>
      <c r="CS3181" s="72"/>
      <c r="CT3181" s="72"/>
      <c r="CU3181" s="72"/>
      <c r="CV3181" s="72"/>
      <c r="CW3181" s="72"/>
      <c r="CX3181" s="72"/>
      <c r="CY3181" s="72"/>
      <c r="CZ3181" s="72"/>
      <c r="DA3181" s="72"/>
      <c r="DB3181" s="72"/>
      <c r="DC3181" s="72"/>
      <c r="DD3181" s="72"/>
      <c r="DE3181" s="72"/>
      <c r="DF3181" s="72"/>
      <c r="DG3181" s="72"/>
      <c r="DH3181" s="72"/>
      <c r="DI3181" s="72"/>
      <c r="DJ3181" s="72"/>
      <c r="DK3181" s="72"/>
      <c r="DL3181" s="72"/>
      <c r="DM3181" s="72"/>
      <c r="DN3181" s="72"/>
      <c r="DO3181" s="72"/>
      <c r="DP3181" s="72"/>
      <c r="DQ3181" s="72"/>
      <c r="DR3181" s="72"/>
      <c r="DS3181" s="72"/>
      <c r="DT3181" s="72"/>
      <c r="DU3181" s="72"/>
      <c r="DV3181" s="72"/>
      <c r="DW3181" s="72"/>
      <c r="DX3181" s="72"/>
      <c r="DY3181" s="72"/>
      <c r="DZ3181" s="72"/>
      <c r="EA3181" s="72"/>
      <c r="EB3181" s="72"/>
      <c r="EC3181" s="72"/>
      <c r="ED3181" s="72"/>
      <c r="EE3181" s="72"/>
      <c r="EF3181" s="72"/>
      <c r="EG3181" s="72"/>
      <c r="EH3181" s="72"/>
      <c r="EI3181" s="72"/>
      <c r="EJ3181" s="72"/>
      <c r="EK3181" s="72"/>
      <c r="EL3181" s="72"/>
      <c r="EM3181" s="72"/>
      <c r="EN3181" s="72"/>
      <c r="EO3181" s="72"/>
      <c r="EP3181" s="72"/>
      <c r="EQ3181" s="72"/>
      <c r="ER3181" s="72"/>
      <c r="ES3181" s="72"/>
      <c r="ET3181" s="72"/>
      <c r="EU3181" s="72"/>
      <c r="EV3181" s="72"/>
      <c r="EW3181" s="72"/>
      <c r="EX3181" s="72"/>
      <c r="EY3181" s="72"/>
      <c r="EZ3181" s="72"/>
      <c r="FA3181" s="72"/>
      <c r="FB3181" s="72"/>
      <c r="FC3181" s="72"/>
      <c r="FD3181" s="72"/>
      <c r="FE3181" s="72"/>
      <c r="FF3181" s="72"/>
      <c r="FG3181" s="72"/>
      <c r="FH3181" s="72"/>
      <c r="FI3181" s="72"/>
      <c r="FJ3181" s="72"/>
      <c r="FK3181" s="72"/>
      <c r="FL3181" s="72"/>
      <c r="FM3181" s="72"/>
      <c r="FN3181" s="72"/>
      <c r="FO3181" s="72"/>
      <c r="FP3181" s="72"/>
      <c r="FQ3181" s="72"/>
      <c r="FR3181" s="72"/>
      <c r="FS3181" s="72"/>
      <c r="FT3181" s="72"/>
      <c r="FU3181" s="72"/>
      <c r="FV3181" s="72"/>
      <c r="FW3181" s="72"/>
      <c r="FX3181" s="72"/>
      <c r="FY3181" s="72"/>
      <c r="FZ3181" s="72"/>
      <c r="GA3181" s="72"/>
      <c r="GB3181" s="72"/>
      <c r="GC3181" s="72"/>
      <c r="GD3181" s="72"/>
      <c r="GE3181" s="72"/>
      <c r="GF3181" s="72"/>
      <c r="GG3181" s="72"/>
      <c r="GH3181" s="72"/>
      <c r="GI3181" s="72"/>
      <c r="GJ3181" s="72"/>
      <c r="GK3181" s="72"/>
      <c r="GL3181" s="72"/>
      <c r="GM3181" s="72"/>
      <c r="GN3181" s="72"/>
      <c r="GO3181" s="72"/>
      <c r="GP3181" s="72"/>
      <c r="GQ3181" s="72"/>
      <c r="GR3181" s="72"/>
      <c r="GS3181" s="72"/>
      <c r="GT3181" s="72"/>
      <c r="GU3181" s="72"/>
      <c r="GV3181" s="72"/>
      <c r="GW3181" s="72"/>
      <c r="GX3181" s="72"/>
      <c r="GY3181" s="72"/>
      <c r="GZ3181" s="72"/>
      <c r="HA3181" s="72"/>
      <c r="HB3181" s="72"/>
      <c r="HC3181" s="72"/>
      <c r="HD3181" s="72"/>
      <c r="HE3181" s="72"/>
      <c r="HF3181" s="72"/>
      <c r="HG3181" s="72"/>
      <c r="HH3181" s="72"/>
      <c r="HI3181" s="72"/>
      <c r="HJ3181" s="72"/>
      <c r="HK3181" s="72"/>
      <c r="HL3181" s="72"/>
      <c r="HM3181" s="72"/>
      <c r="HN3181" s="72"/>
      <c r="HO3181" s="72"/>
      <c r="HP3181" s="72"/>
      <c r="HQ3181" s="72"/>
      <c r="HR3181" s="72"/>
      <c r="HS3181" s="72"/>
      <c r="HT3181" s="72"/>
      <c r="HU3181" s="72"/>
      <c r="HV3181" s="72"/>
      <c r="HW3181" s="72"/>
      <c r="HX3181" s="72"/>
      <c r="HY3181" s="72"/>
      <c r="HZ3181" s="72"/>
      <c r="IA3181" s="72"/>
      <c r="IB3181" s="72"/>
      <c r="IC3181" s="72"/>
      <c r="ID3181" s="72"/>
      <c r="IE3181" s="72"/>
      <c r="IF3181" s="72"/>
      <c r="IG3181" s="72"/>
      <c r="IH3181" s="72"/>
      <c r="II3181" s="72"/>
      <c r="IJ3181" s="72"/>
      <c r="IK3181" s="72"/>
      <c r="IL3181" s="72"/>
      <c r="IM3181" s="72"/>
      <c r="IN3181" s="72"/>
    </row>
    <row r="3182" spans="1:248" s="73" customFormat="1" ht="63.95" customHeight="1" x14ac:dyDescent="0.2">
      <c r="A3182" s="137" t="s">
        <v>2193</v>
      </c>
      <c r="B3182" s="196">
        <v>52861</v>
      </c>
      <c r="C3182" s="96" t="s">
        <v>2195</v>
      </c>
      <c r="D3182" s="318">
        <v>60000</v>
      </c>
      <c r="E3182" s="72"/>
      <c r="F3182" s="72"/>
      <c r="G3182" s="72"/>
      <c r="H3182" s="72"/>
      <c r="I3182" s="72"/>
      <c r="J3182" s="72"/>
      <c r="N3182" s="72"/>
      <c r="O3182" s="72"/>
      <c r="P3182" s="72"/>
      <c r="Q3182" s="72"/>
      <c r="R3182" s="72"/>
      <c r="S3182" s="72"/>
      <c r="T3182" s="72"/>
      <c r="U3182" s="72"/>
      <c r="V3182" s="72"/>
      <c r="W3182" s="72"/>
      <c r="X3182" s="72"/>
      <c r="Y3182" s="72"/>
      <c r="Z3182" s="72"/>
      <c r="AA3182" s="72"/>
      <c r="AB3182" s="72"/>
      <c r="AC3182" s="72"/>
      <c r="AD3182" s="72"/>
      <c r="AE3182" s="72"/>
      <c r="AF3182" s="72"/>
      <c r="AG3182" s="72"/>
      <c r="AH3182" s="72"/>
      <c r="AI3182" s="72"/>
      <c r="AJ3182" s="72"/>
      <c r="AK3182" s="72"/>
      <c r="AL3182" s="72"/>
      <c r="AM3182" s="72"/>
      <c r="AN3182" s="72"/>
      <c r="AO3182" s="72"/>
      <c r="AP3182" s="72"/>
      <c r="AQ3182" s="72"/>
      <c r="AR3182" s="72"/>
      <c r="AS3182" s="72"/>
      <c r="AT3182" s="72"/>
      <c r="AU3182" s="72"/>
      <c r="AV3182" s="72"/>
      <c r="AW3182" s="72"/>
      <c r="AX3182" s="72"/>
      <c r="AY3182" s="72"/>
      <c r="AZ3182" s="72"/>
      <c r="BA3182" s="72"/>
      <c r="BB3182" s="72"/>
      <c r="BC3182" s="72"/>
      <c r="BD3182" s="72"/>
      <c r="BE3182" s="72"/>
      <c r="BF3182" s="72"/>
      <c r="BG3182" s="72"/>
      <c r="BH3182" s="72"/>
      <c r="BI3182" s="72"/>
      <c r="BJ3182" s="72"/>
      <c r="BK3182" s="72"/>
      <c r="BL3182" s="72"/>
      <c r="BM3182" s="72"/>
      <c r="BN3182" s="72"/>
      <c r="BO3182" s="72"/>
      <c r="BP3182" s="72"/>
      <c r="BQ3182" s="72"/>
      <c r="BR3182" s="72"/>
      <c r="BS3182" s="72"/>
      <c r="BT3182" s="72"/>
      <c r="BU3182" s="72"/>
      <c r="BV3182" s="72"/>
      <c r="BW3182" s="72"/>
      <c r="BX3182" s="72"/>
      <c r="BY3182" s="72"/>
      <c r="BZ3182" s="72"/>
      <c r="CA3182" s="72"/>
      <c r="CB3182" s="72"/>
      <c r="CC3182" s="72"/>
      <c r="CD3182" s="72"/>
      <c r="CE3182" s="72"/>
      <c r="CF3182" s="72"/>
      <c r="CG3182" s="72"/>
      <c r="CH3182" s="72"/>
      <c r="CI3182" s="72"/>
      <c r="CJ3182" s="72"/>
      <c r="CK3182" s="72"/>
      <c r="CL3182" s="72"/>
      <c r="CM3182" s="72"/>
      <c r="CN3182" s="72"/>
      <c r="CO3182" s="72"/>
      <c r="CP3182" s="72"/>
      <c r="CQ3182" s="72"/>
      <c r="CR3182" s="72"/>
      <c r="CS3182" s="72"/>
      <c r="CT3182" s="72"/>
      <c r="CU3182" s="72"/>
      <c r="CV3182" s="72"/>
      <c r="CW3182" s="72"/>
      <c r="CX3182" s="72"/>
      <c r="CY3182" s="72"/>
      <c r="CZ3182" s="72"/>
      <c r="DA3182" s="72"/>
      <c r="DB3182" s="72"/>
      <c r="DC3182" s="72"/>
      <c r="DD3182" s="72"/>
      <c r="DE3182" s="72"/>
      <c r="DF3182" s="72"/>
      <c r="DG3182" s="72"/>
      <c r="DH3182" s="72"/>
      <c r="DI3182" s="72"/>
      <c r="DJ3182" s="72"/>
      <c r="DK3182" s="72"/>
      <c r="DL3182" s="72"/>
      <c r="DM3182" s="72"/>
      <c r="DN3182" s="72"/>
      <c r="DO3182" s="72"/>
      <c r="DP3182" s="72"/>
      <c r="DQ3182" s="72"/>
      <c r="DR3182" s="72"/>
      <c r="DS3182" s="72"/>
      <c r="DT3182" s="72"/>
      <c r="DU3182" s="72"/>
      <c r="DV3182" s="72"/>
      <c r="DW3182" s="72"/>
      <c r="DX3182" s="72"/>
      <c r="DY3182" s="72"/>
      <c r="DZ3182" s="72"/>
      <c r="EA3182" s="72"/>
      <c r="EB3182" s="72"/>
      <c r="EC3182" s="72"/>
      <c r="ED3182" s="72"/>
      <c r="EE3182" s="72"/>
      <c r="EF3182" s="72"/>
      <c r="EG3182" s="72"/>
      <c r="EH3182" s="72"/>
      <c r="EI3182" s="72"/>
      <c r="EJ3182" s="72"/>
      <c r="EK3182" s="72"/>
      <c r="EL3182" s="72"/>
      <c r="EM3182" s="72"/>
      <c r="EN3182" s="72"/>
      <c r="EO3182" s="72"/>
      <c r="EP3182" s="72"/>
      <c r="EQ3182" s="72"/>
      <c r="ER3182" s="72"/>
      <c r="ES3182" s="72"/>
      <c r="ET3182" s="72"/>
      <c r="EU3182" s="72"/>
      <c r="EV3182" s="72"/>
      <c r="EW3182" s="72"/>
      <c r="EX3182" s="72"/>
      <c r="EY3182" s="72"/>
      <c r="EZ3182" s="72"/>
      <c r="FA3182" s="72"/>
      <c r="FB3182" s="72"/>
      <c r="FC3182" s="72"/>
      <c r="FD3182" s="72"/>
      <c r="FE3182" s="72"/>
      <c r="FF3182" s="72"/>
      <c r="FG3182" s="72"/>
      <c r="FH3182" s="72"/>
      <c r="FI3182" s="72"/>
      <c r="FJ3182" s="72"/>
      <c r="FK3182" s="72"/>
      <c r="FL3182" s="72"/>
      <c r="FM3182" s="72"/>
      <c r="FN3182" s="72"/>
      <c r="FO3182" s="72"/>
      <c r="FP3182" s="72"/>
      <c r="FQ3182" s="72"/>
      <c r="FR3182" s="72"/>
      <c r="FS3182" s="72"/>
      <c r="FT3182" s="72"/>
      <c r="FU3182" s="72"/>
      <c r="FV3182" s="72"/>
      <c r="FW3182" s="72"/>
      <c r="FX3182" s="72"/>
      <c r="FY3182" s="72"/>
      <c r="FZ3182" s="72"/>
      <c r="GA3182" s="72"/>
      <c r="GB3182" s="72"/>
      <c r="GC3182" s="72"/>
      <c r="GD3182" s="72"/>
      <c r="GE3182" s="72"/>
      <c r="GF3182" s="72"/>
      <c r="GG3182" s="72"/>
      <c r="GH3182" s="72"/>
      <c r="GI3182" s="72"/>
      <c r="GJ3182" s="72"/>
      <c r="GK3182" s="72"/>
      <c r="GL3182" s="72"/>
      <c r="GM3182" s="72"/>
      <c r="GN3182" s="72"/>
      <c r="GO3182" s="72"/>
      <c r="GP3182" s="72"/>
      <c r="GQ3182" s="72"/>
      <c r="GR3182" s="72"/>
      <c r="GS3182" s="72"/>
      <c r="GT3182" s="72"/>
      <c r="GU3182" s="72"/>
      <c r="GV3182" s="72"/>
      <c r="GW3182" s="72"/>
      <c r="GX3182" s="72"/>
      <c r="GY3182" s="72"/>
      <c r="GZ3182" s="72"/>
      <c r="HA3182" s="72"/>
      <c r="HB3182" s="72"/>
      <c r="HC3182" s="72"/>
      <c r="HD3182" s="72"/>
      <c r="HE3182" s="72"/>
      <c r="HF3182" s="72"/>
      <c r="HG3182" s="72"/>
      <c r="HH3182" s="72"/>
      <c r="HI3182" s="72"/>
      <c r="HJ3182" s="72"/>
      <c r="HK3182" s="72"/>
      <c r="HL3182" s="72"/>
      <c r="HM3182" s="72"/>
      <c r="HN3182" s="72"/>
      <c r="HO3182" s="72"/>
      <c r="HP3182" s="72"/>
      <c r="HQ3182" s="72"/>
      <c r="HR3182" s="72"/>
      <c r="HS3182" s="72"/>
      <c r="HT3182" s="72"/>
      <c r="HU3182" s="72"/>
      <c r="HV3182" s="72"/>
      <c r="HW3182" s="72"/>
      <c r="HX3182" s="72"/>
      <c r="HY3182" s="72"/>
      <c r="HZ3182" s="72"/>
      <c r="IA3182" s="72"/>
      <c r="IB3182" s="72"/>
      <c r="IC3182" s="72"/>
      <c r="ID3182" s="72"/>
      <c r="IE3182" s="72"/>
      <c r="IF3182" s="72"/>
      <c r="IG3182" s="72"/>
      <c r="IH3182" s="72"/>
      <c r="II3182" s="72"/>
      <c r="IJ3182" s="72"/>
      <c r="IK3182" s="72"/>
      <c r="IL3182" s="72"/>
      <c r="IM3182" s="72"/>
      <c r="IN3182" s="72"/>
    </row>
    <row r="3183" spans="1:248" s="73" customFormat="1" ht="63.95" customHeight="1" x14ac:dyDescent="0.2">
      <c r="A3183" s="137" t="s">
        <v>2193</v>
      </c>
      <c r="B3183" s="196">
        <v>52862</v>
      </c>
      <c r="C3183" s="96" t="s">
        <v>2196</v>
      </c>
      <c r="D3183" s="318">
        <v>20000</v>
      </c>
      <c r="E3183" s="72"/>
      <c r="F3183" s="72"/>
      <c r="G3183" s="72"/>
      <c r="H3183" s="72"/>
      <c r="I3183" s="72"/>
      <c r="J3183" s="72"/>
      <c r="N3183" s="72"/>
      <c r="O3183" s="72"/>
      <c r="P3183" s="72"/>
      <c r="Q3183" s="72"/>
      <c r="R3183" s="72"/>
      <c r="S3183" s="72"/>
      <c r="T3183" s="72"/>
      <c r="U3183" s="72"/>
      <c r="V3183" s="72"/>
      <c r="W3183" s="72"/>
      <c r="X3183" s="72"/>
      <c r="Y3183" s="72"/>
      <c r="Z3183" s="72"/>
      <c r="AA3183" s="72"/>
      <c r="AB3183" s="72"/>
      <c r="AC3183" s="72"/>
      <c r="AD3183" s="72"/>
      <c r="AE3183" s="72"/>
      <c r="AF3183" s="72"/>
      <c r="AG3183" s="72"/>
      <c r="AH3183" s="72"/>
      <c r="AI3183" s="72"/>
      <c r="AJ3183" s="72"/>
      <c r="AK3183" s="72"/>
      <c r="AL3183" s="72"/>
      <c r="AM3183" s="72"/>
      <c r="AN3183" s="72"/>
      <c r="AO3183" s="72"/>
      <c r="AP3183" s="72"/>
      <c r="AQ3183" s="72"/>
      <c r="AR3183" s="72"/>
      <c r="AS3183" s="72"/>
      <c r="AT3183" s="72"/>
      <c r="AU3183" s="72"/>
      <c r="AV3183" s="72"/>
      <c r="AW3183" s="72"/>
      <c r="AX3183" s="72"/>
      <c r="AY3183" s="72"/>
      <c r="AZ3183" s="72"/>
      <c r="BA3183" s="72"/>
      <c r="BB3183" s="72"/>
      <c r="BC3183" s="72"/>
      <c r="BD3183" s="72"/>
      <c r="BE3183" s="72"/>
      <c r="BF3183" s="72"/>
      <c r="BG3183" s="72"/>
      <c r="BH3183" s="72"/>
      <c r="BI3183" s="72"/>
      <c r="BJ3183" s="72"/>
      <c r="BK3183" s="72"/>
      <c r="BL3183" s="72"/>
      <c r="BM3183" s="72"/>
      <c r="BN3183" s="72"/>
      <c r="BO3183" s="72"/>
      <c r="BP3183" s="72"/>
      <c r="BQ3183" s="72"/>
      <c r="BR3183" s="72"/>
      <c r="BS3183" s="72"/>
      <c r="BT3183" s="72"/>
      <c r="BU3183" s="72"/>
      <c r="BV3183" s="72"/>
      <c r="BW3183" s="72"/>
      <c r="BX3183" s="72"/>
      <c r="BY3183" s="72"/>
      <c r="BZ3183" s="72"/>
      <c r="CA3183" s="72"/>
      <c r="CB3183" s="72"/>
      <c r="CC3183" s="72"/>
      <c r="CD3183" s="72"/>
      <c r="CE3183" s="72"/>
      <c r="CF3183" s="72"/>
      <c r="CG3183" s="72"/>
      <c r="CH3183" s="72"/>
      <c r="CI3183" s="72"/>
      <c r="CJ3183" s="72"/>
      <c r="CK3183" s="72"/>
      <c r="CL3183" s="72"/>
      <c r="CM3183" s="72"/>
      <c r="CN3183" s="72"/>
      <c r="CO3183" s="72"/>
      <c r="CP3183" s="72"/>
      <c r="CQ3183" s="72"/>
      <c r="CR3183" s="72"/>
      <c r="CS3183" s="72"/>
      <c r="CT3183" s="72"/>
      <c r="CU3183" s="72"/>
      <c r="CV3183" s="72"/>
      <c r="CW3183" s="72"/>
      <c r="CX3183" s="72"/>
      <c r="CY3183" s="72"/>
      <c r="CZ3183" s="72"/>
      <c r="DA3183" s="72"/>
      <c r="DB3183" s="72"/>
      <c r="DC3183" s="72"/>
      <c r="DD3183" s="72"/>
      <c r="DE3183" s="72"/>
      <c r="DF3183" s="72"/>
      <c r="DG3183" s="72"/>
      <c r="DH3183" s="72"/>
      <c r="DI3183" s="72"/>
      <c r="DJ3183" s="72"/>
      <c r="DK3183" s="72"/>
      <c r="DL3183" s="72"/>
      <c r="DM3183" s="72"/>
      <c r="DN3183" s="72"/>
      <c r="DO3183" s="72"/>
      <c r="DP3183" s="72"/>
      <c r="DQ3183" s="72"/>
      <c r="DR3183" s="72"/>
      <c r="DS3183" s="72"/>
      <c r="DT3183" s="72"/>
      <c r="DU3183" s="72"/>
      <c r="DV3183" s="72"/>
      <c r="DW3183" s="72"/>
      <c r="DX3183" s="72"/>
      <c r="DY3183" s="72"/>
      <c r="DZ3183" s="72"/>
      <c r="EA3183" s="72"/>
      <c r="EB3183" s="72"/>
      <c r="EC3183" s="72"/>
      <c r="ED3183" s="72"/>
      <c r="EE3183" s="72"/>
      <c r="EF3183" s="72"/>
      <c r="EG3183" s="72"/>
      <c r="EH3183" s="72"/>
      <c r="EI3183" s="72"/>
      <c r="EJ3183" s="72"/>
      <c r="EK3183" s="72"/>
      <c r="EL3183" s="72"/>
      <c r="EM3183" s="72"/>
      <c r="EN3183" s="72"/>
      <c r="EO3183" s="72"/>
      <c r="EP3183" s="72"/>
      <c r="EQ3183" s="72"/>
      <c r="ER3183" s="72"/>
      <c r="ES3183" s="72"/>
      <c r="ET3183" s="72"/>
      <c r="EU3183" s="72"/>
      <c r="EV3183" s="72"/>
      <c r="EW3183" s="72"/>
      <c r="EX3183" s="72"/>
      <c r="EY3183" s="72"/>
      <c r="EZ3183" s="72"/>
      <c r="FA3183" s="72"/>
      <c r="FB3183" s="72"/>
      <c r="FC3183" s="72"/>
      <c r="FD3183" s="72"/>
      <c r="FE3183" s="72"/>
      <c r="FF3183" s="72"/>
      <c r="FG3183" s="72"/>
      <c r="FH3183" s="72"/>
      <c r="FI3183" s="72"/>
      <c r="FJ3183" s="72"/>
      <c r="FK3183" s="72"/>
      <c r="FL3183" s="72"/>
      <c r="FM3183" s="72"/>
      <c r="FN3183" s="72"/>
      <c r="FO3183" s="72"/>
      <c r="FP3183" s="72"/>
      <c r="FQ3183" s="72"/>
      <c r="FR3183" s="72"/>
      <c r="FS3183" s="72"/>
      <c r="FT3183" s="72"/>
      <c r="FU3183" s="72"/>
      <c r="FV3183" s="72"/>
      <c r="FW3183" s="72"/>
      <c r="FX3183" s="72"/>
      <c r="FY3183" s="72"/>
      <c r="FZ3183" s="72"/>
      <c r="GA3183" s="72"/>
      <c r="GB3183" s="72"/>
      <c r="GC3183" s="72"/>
      <c r="GD3183" s="72"/>
      <c r="GE3183" s="72"/>
      <c r="GF3183" s="72"/>
      <c r="GG3183" s="72"/>
      <c r="GH3183" s="72"/>
      <c r="GI3183" s="72"/>
      <c r="GJ3183" s="72"/>
      <c r="GK3183" s="72"/>
      <c r="GL3183" s="72"/>
      <c r="GM3183" s="72"/>
      <c r="GN3183" s="72"/>
      <c r="GO3183" s="72"/>
      <c r="GP3183" s="72"/>
      <c r="GQ3183" s="72"/>
      <c r="GR3183" s="72"/>
      <c r="GS3183" s="72"/>
      <c r="GT3183" s="72"/>
      <c r="GU3183" s="72"/>
      <c r="GV3183" s="72"/>
      <c r="GW3183" s="72"/>
      <c r="GX3183" s="72"/>
      <c r="GY3183" s="72"/>
      <c r="GZ3183" s="72"/>
      <c r="HA3183" s="72"/>
      <c r="HB3183" s="72"/>
      <c r="HC3183" s="72"/>
      <c r="HD3183" s="72"/>
      <c r="HE3183" s="72"/>
      <c r="HF3183" s="72"/>
      <c r="HG3183" s="72"/>
      <c r="HH3183" s="72"/>
      <c r="HI3183" s="72"/>
      <c r="HJ3183" s="72"/>
      <c r="HK3183" s="72"/>
      <c r="HL3183" s="72"/>
      <c r="HM3183" s="72"/>
      <c r="HN3183" s="72"/>
      <c r="HO3183" s="72"/>
      <c r="HP3183" s="72"/>
      <c r="HQ3183" s="72"/>
      <c r="HR3183" s="72"/>
      <c r="HS3183" s="72"/>
      <c r="HT3183" s="72"/>
      <c r="HU3183" s="72"/>
      <c r="HV3183" s="72"/>
      <c r="HW3183" s="72"/>
      <c r="HX3183" s="72"/>
      <c r="HY3183" s="72"/>
      <c r="HZ3183" s="72"/>
      <c r="IA3183" s="72"/>
      <c r="IB3183" s="72"/>
      <c r="IC3183" s="72"/>
      <c r="ID3183" s="72"/>
      <c r="IE3183" s="72"/>
      <c r="IF3183" s="72"/>
      <c r="IG3183" s="72"/>
      <c r="IH3183" s="72"/>
      <c r="II3183" s="72"/>
      <c r="IJ3183" s="72"/>
      <c r="IK3183" s="72"/>
      <c r="IL3183" s="72"/>
      <c r="IM3183" s="72"/>
      <c r="IN3183" s="72"/>
    </row>
    <row r="3184" spans="1:248" s="73" customFormat="1" ht="63.95" customHeight="1" x14ac:dyDescent="0.2">
      <c r="A3184" s="137" t="s">
        <v>2197</v>
      </c>
      <c r="B3184" s="196">
        <v>53021</v>
      </c>
      <c r="C3184" s="96" t="s">
        <v>3957</v>
      </c>
      <c r="D3184" s="318">
        <v>33000</v>
      </c>
      <c r="E3184" s="72"/>
      <c r="F3184" s="72"/>
      <c r="G3184" s="72"/>
      <c r="H3184" s="72"/>
      <c r="I3184" s="72"/>
      <c r="J3184" s="72"/>
      <c r="N3184" s="72"/>
      <c r="O3184" s="72"/>
      <c r="P3184" s="72"/>
      <c r="Q3184" s="72"/>
      <c r="R3184" s="72"/>
      <c r="S3184" s="72"/>
      <c r="T3184" s="72"/>
      <c r="U3184" s="72"/>
      <c r="V3184" s="72"/>
      <c r="W3184" s="72"/>
      <c r="X3184" s="72"/>
      <c r="Y3184" s="72"/>
      <c r="Z3184" s="72"/>
      <c r="AA3184" s="72"/>
      <c r="AB3184" s="72"/>
      <c r="AC3184" s="72"/>
      <c r="AD3184" s="72"/>
      <c r="AE3184" s="72"/>
      <c r="AF3184" s="72"/>
      <c r="AG3184" s="72"/>
      <c r="AH3184" s="72"/>
      <c r="AI3184" s="72"/>
      <c r="AJ3184" s="72"/>
      <c r="AK3184" s="72"/>
      <c r="AL3184" s="72"/>
      <c r="AM3184" s="72"/>
      <c r="AN3184" s="72"/>
      <c r="AO3184" s="72"/>
      <c r="AP3184" s="72"/>
      <c r="AQ3184" s="72"/>
      <c r="AR3184" s="72"/>
      <c r="AS3184" s="72"/>
      <c r="AT3184" s="72"/>
      <c r="AU3184" s="72"/>
      <c r="AV3184" s="72"/>
      <c r="AW3184" s="72"/>
      <c r="AX3184" s="72"/>
      <c r="AY3184" s="72"/>
      <c r="AZ3184" s="72"/>
      <c r="BA3184" s="72"/>
      <c r="BB3184" s="72"/>
      <c r="BC3184" s="72"/>
      <c r="BD3184" s="72"/>
      <c r="BE3184" s="72"/>
      <c r="BF3184" s="72"/>
      <c r="BG3184" s="72"/>
      <c r="BH3184" s="72"/>
      <c r="BI3184" s="72"/>
      <c r="BJ3184" s="72"/>
      <c r="BK3184" s="72"/>
      <c r="BL3184" s="72"/>
      <c r="BM3184" s="72"/>
      <c r="BN3184" s="72"/>
      <c r="BO3184" s="72"/>
      <c r="BP3184" s="72"/>
      <c r="BQ3184" s="72"/>
      <c r="BR3184" s="72"/>
      <c r="BS3184" s="72"/>
      <c r="BT3184" s="72"/>
      <c r="BU3184" s="72"/>
      <c r="BV3184" s="72"/>
      <c r="BW3184" s="72"/>
      <c r="BX3184" s="72"/>
      <c r="BY3184" s="72"/>
      <c r="BZ3184" s="72"/>
      <c r="CA3184" s="72"/>
      <c r="CB3184" s="72"/>
      <c r="CC3184" s="72"/>
      <c r="CD3184" s="72"/>
      <c r="CE3184" s="72"/>
      <c r="CF3184" s="72"/>
      <c r="CG3184" s="72"/>
      <c r="CH3184" s="72"/>
      <c r="CI3184" s="72"/>
      <c r="CJ3184" s="72"/>
      <c r="CK3184" s="72"/>
      <c r="CL3184" s="72"/>
      <c r="CM3184" s="72"/>
      <c r="CN3184" s="72"/>
      <c r="CO3184" s="72"/>
      <c r="CP3184" s="72"/>
      <c r="CQ3184" s="72"/>
      <c r="CR3184" s="72"/>
      <c r="CS3184" s="72"/>
      <c r="CT3184" s="72"/>
      <c r="CU3184" s="72"/>
      <c r="CV3184" s="72"/>
      <c r="CW3184" s="72"/>
      <c r="CX3184" s="72"/>
      <c r="CY3184" s="72"/>
      <c r="CZ3184" s="72"/>
      <c r="DA3184" s="72"/>
      <c r="DB3184" s="72"/>
      <c r="DC3184" s="72"/>
      <c r="DD3184" s="72"/>
      <c r="DE3184" s="72"/>
      <c r="DF3184" s="72"/>
      <c r="DG3184" s="72"/>
      <c r="DH3184" s="72"/>
      <c r="DI3184" s="72"/>
      <c r="DJ3184" s="72"/>
      <c r="DK3184" s="72"/>
      <c r="DL3184" s="72"/>
      <c r="DM3184" s="72"/>
      <c r="DN3184" s="72"/>
      <c r="DO3184" s="72"/>
      <c r="DP3184" s="72"/>
      <c r="DQ3184" s="72"/>
      <c r="DR3184" s="72"/>
      <c r="DS3184" s="72"/>
      <c r="DT3184" s="72"/>
      <c r="DU3184" s="72"/>
      <c r="DV3184" s="72"/>
      <c r="DW3184" s="72"/>
      <c r="DX3184" s="72"/>
      <c r="DY3184" s="72"/>
      <c r="DZ3184" s="72"/>
      <c r="EA3184" s="72"/>
      <c r="EB3184" s="72"/>
      <c r="EC3184" s="72"/>
      <c r="ED3184" s="72"/>
      <c r="EE3184" s="72"/>
      <c r="EF3184" s="72"/>
      <c r="EG3184" s="72"/>
      <c r="EH3184" s="72"/>
      <c r="EI3184" s="72"/>
      <c r="EJ3184" s="72"/>
      <c r="EK3184" s="72"/>
      <c r="EL3184" s="72"/>
      <c r="EM3184" s="72"/>
      <c r="EN3184" s="72"/>
      <c r="EO3184" s="72"/>
      <c r="EP3184" s="72"/>
      <c r="EQ3184" s="72"/>
      <c r="ER3184" s="72"/>
      <c r="ES3184" s="72"/>
      <c r="ET3184" s="72"/>
      <c r="EU3184" s="72"/>
      <c r="EV3184" s="72"/>
      <c r="EW3184" s="72"/>
      <c r="EX3184" s="72"/>
      <c r="EY3184" s="72"/>
      <c r="EZ3184" s="72"/>
      <c r="FA3184" s="72"/>
      <c r="FB3184" s="72"/>
      <c r="FC3184" s="72"/>
      <c r="FD3184" s="72"/>
      <c r="FE3184" s="72"/>
      <c r="FF3184" s="72"/>
      <c r="FG3184" s="72"/>
      <c r="FH3184" s="72"/>
      <c r="FI3184" s="72"/>
      <c r="FJ3184" s="72"/>
      <c r="FK3184" s="72"/>
      <c r="FL3184" s="72"/>
      <c r="FM3184" s="72"/>
      <c r="FN3184" s="72"/>
      <c r="FO3184" s="72"/>
      <c r="FP3184" s="72"/>
      <c r="FQ3184" s="72"/>
      <c r="FR3184" s="72"/>
      <c r="FS3184" s="72"/>
      <c r="FT3184" s="72"/>
      <c r="FU3184" s="72"/>
      <c r="FV3184" s="72"/>
      <c r="FW3184" s="72"/>
      <c r="FX3184" s="72"/>
      <c r="FY3184" s="72"/>
      <c r="FZ3184" s="72"/>
      <c r="GA3184" s="72"/>
      <c r="GB3184" s="72"/>
      <c r="GC3184" s="72"/>
      <c r="GD3184" s="72"/>
      <c r="GE3184" s="72"/>
      <c r="GF3184" s="72"/>
      <c r="GG3184" s="72"/>
      <c r="GH3184" s="72"/>
      <c r="GI3184" s="72"/>
      <c r="GJ3184" s="72"/>
      <c r="GK3184" s="72"/>
      <c r="GL3184" s="72"/>
      <c r="GM3184" s="72"/>
      <c r="GN3184" s="72"/>
      <c r="GO3184" s="72"/>
      <c r="GP3184" s="72"/>
      <c r="GQ3184" s="72"/>
      <c r="GR3184" s="72"/>
      <c r="GS3184" s="72"/>
      <c r="GT3184" s="72"/>
      <c r="GU3184" s="72"/>
      <c r="GV3184" s="72"/>
      <c r="GW3184" s="72"/>
      <c r="GX3184" s="72"/>
      <c r="GY3184" s="72"/>
      <c r="GZ3184" s="72"/>
      <c r="HA3184" s="72"/>
      <c r="HB3184" s="72"/>
      <c r="HC3184" s="72"/>
      <c r="HD3184" s="72"/>
      <c r="HE3184" s="72"/>
      <c r="HF3184" s="72"/>
      <c r="HG3184" s="72"/>
      <c r="HH3184" s="72"/>
      <c r="HI3184" s="72"/>
      <c r="HJ3184" s="72"/>
      <c r="HK3184" s="72"/>
      <c r="HL3184" s="72"/>
      <c r="HM3184" s="72"/>
      <c r="HN3184" s="72"/>
      <c r="HO3184" s="72"/>
      <c r="HP3184" s="72"/>
      <c r="HQ3184" s="72"/>
      <c r="HR3184" s="72"/>
      <c r="HS3184" s="72"/>
      <c r="HT3184" s="72"/>
      <c r="HU3184" s="72"/>
      <c r="HV3184" s="72"/>
      <c r="HW3184" s="72"/>
      <c r="HX3184" s="72"/>
      <c r="HY3184" s="72"/>
      <c r="HZ3184" s="72"/>
      <c r="IA3184" s="72"/>
      <c r="IB3184" s="72"/>
      <c r="IC3184" s="72"/>
      <c r="ID3184" s="72"/>
      <c r="IE3184" s="72"/>
      <c r="IF3184" s="72"/>
      <c r="IG3184" s="72"/>
      <c r="IH3184" s="72"/>
      <c r="II3184" s="72"/>
      <c r="IJ3184" s="72"/>
      <c r="IK3184" s="72"/>
      <c r="IL3184" s="72"/>
      <c r="IM3184" s="72"/>
      <c r="IN3184" s="72"/>
    </row>
    <row r="3185" spans="1:248" s="73" customFormat="1" ht="13.9" customHeight="1" x14ac:dyDescent="0.2">
      <c r="A3185" s="137" t="s">
        <v>2197</v>
      </c>
      <c r="B3185" s="196">
        <v>52864</v>
      </c>
      <c r="C3185" s="96" t="s">
        <v>2198</v>
      </c>
      <c r="D3185" s="318">
        <v>55000</v>
      </c>
      <c r="E3185" s="72"/>
      <c r="F3185" s="72"/>
      <c r="G3185" s="72"/>
      <c r="H3185" s="72"/>
      <c r="I3185" s="72"/>
      <c r="J3185" s="72"/>
      <c r="N3185" s="72"/>
      <c r="O3185" s="72"/>
      <c r="P3185" s="72"/>
      <c r="Q3185" s="72"/>
      <c r="R3185" s="72"/>
      <c r="S3185" s="72"/>
      <c r="T3185" s="72"/>
      <c r="U3185" s="72"/>
      <c r="V3185" s="72"/>
      <c r="W3185" s="72"/>
      <c r="X3185" s="72"/>
      <c r="Y3185" s="72"/>
      <c r="Z3185" s="72"/>
      <c r="AA3185" s="72"/>
      <c r="AB3185" s="72"/>
      <c r="AC3185" s="72"/>
      <c r="AD3185" s="72"/>
      <c r="AE3185" s="72"/>
      <c r="AF3185" s="72"/>
      <c r="AG3185" s="72"/>
      <c r="AH3185" s="72"/>
      <c r="AI3185" s="72"/>
      <c r="AJ3185" s="72"/>
      <c r="AK3185" s="72"/>
      <c r="AL3185" s="72"/>
      <c r="AM3185" s="72"/>
      <c r="AN3185" s="72"/>
      <c r="AO3185" s="72"/>
      <c r="AP3185" s="72"/>
      <c r="AQ3185" s="72"/>
      <c r="AR3185" s="72"/>
      <c r="AS3185" s="72"/>
      <c r="AT3185" s="72"/>
      <c r="AU3185" s="72"/>
      <c r="AV3185" s="72"/>
      <c r="AW3185" s="72"/>
      <c r="AX3185" s="72"/>
      <c r="AY3185" s="72"/>
      <c r="AZ3185" s="72"/>
      <c r="BA3185" s="72"/>
      <c r="BB3185" s="72"/>
      <c r="BC3185" s="72"/>
      <c r="BD3185" s="72"/>
      <c r="BE3185" s="72"/>
      <c r="BF3185" s="72"/>
      <c r="BG3185" s="72"/>
      <c r="BH3185" s="72"/>
      <c r="BI3185" s="72"/>
      <c r="BJ3185" s="72"/>
      <c r="BK3185" s="72"/>
      <c r="BL3185" s="72"/>
      <c r="BM3185" s="72"/>
      <c r="BN3185" s="72"/>
      <c r="BO3185" s="72"/>
      <c r="BP3185" s="72"/>
      <c r="BQ3185" s="72"/>
      <c r="BR3185" s="72"/>
      <c r="BS3185" s="72"/>
      <c r="BT3185" s="72"/>
      <c r="BU3185" s="72"/>
      <c r="BV3185" s="72"/>
      <c r="BW3185" s="72"/>
      <c r="BX3185" s="72"/>
      <c r="BY3185" s="72"/>
      <c r="BZ3185" s="72"/>
      <c r="CA3185" s="72"/>
      <c r="CB3185" s="72"/>
      <c r="CC3185" s="72"/>
      <c r="CD3185" s="72"/>
      <c r="CE3185" s="72"/>
      <c r="CF3185" s="72"/>
      <c r="CG3185" s="72"/>
      <c r="CH3185" s="72"/>
      <c r="CI3185" s="72"/>
      <c r="CJ3185" s="72"/>
      <c r="CK3185" s="72"/>
      <c r="CL3185" s="72"/>
      <c r="CM3185" s="72"/>
      <c r="CN3185" s="72"/>
      <c r="CO3185" s="72"/>
      <c r="CP3185" s="72"/>
      <c r="CQ3185" s="72"/>
      <c r="CR3185" s="72"/>
      <c r="CS3185" s="72"/>
      <c r="CT3185" s="72"/>
      <c r="CU3185" s="72"/>
      <c r="CV3185" s="72"/>
      <c r="CW3185" s="72"/>
      <c r="CX3185" s="72"/>
      <c r="CY3185" s="72"/>
      <c r="CZ3185" s="72"/>
      <c r="DA3185" s="72"/>
      <c r="DB3185" s="72"/>
      <c r="DC3185" s="72"/>
      <c r="DD3185" s="72"/>
      <c r="DE3185" s="72"/>
      <c r="DF3185" s="72"/>
      <c r="DG3185" s="72"/>
      <c r="DH3185" s="72"/>
      <c r="DI3185" s="72"/>
      <c r="DJ3185" s="72"/>
      <c r="DK3185" s="72"/>
      <c r="DL3185" s="72"/>
      <c r="DM3185" s="72"/>
      <c r="DN3185" s="72"/>
      <c r="DO3185" s="72"/>
      <c r="DP3185" s="72"/>
      <c r="DQ3185" s="72"/>
      <c r="DR3185" s="72"/>
      <c r="DS3185" s="72"/>
      <c r="DT3185" s="72"/>
      <c r="DU3185" s="72"/>
      <c r="DV3185" s="72"/>
      <c r="DW3185" s="72"/>
      <c r="DX3185" s="72"/>
      <c r="DY3185" s="72"/>
      <c r="DZ3185" s="72"/>
      <c r="EA3185" s="72"/>
      <c r="EB3185" s="72"/>
      <c r="EC3185" s="72"/>
      <c r="ED3185" s="72"/>
      <c r="EE3185" s="72"/>
      <c r="EF3185" s="72"/>
      <c r="EG3185" s="72"/>
      <c r="EH3185" s="72"/>
      <c r="EI3185" s="72"/>
      <c r="EJ3185" s="72"/>
      <c r="EK3185" s="72"/>
      <c r="EL3185" s="72"/>
      <c r="EM3185" s="72"/>
      <c r="EN3185" s="72"/>
      <c r="EO3185" s="72"/>
      <c r="EP3185" s="72"/>
      <c r="EQ3185" s="72"/>
      <c r="ER3185" s="72"/>
      <c r="ES3185" s="72"/>
      <c r="ET3185" s="72"/>
      <c r="EU3185" s="72"/>
      <c r="EV3185" s="72"/>
      <c r="EW3185" s="72"/>
      <c r="EX3185" s="72"/>
      <c r="EY3185" s="72"/>
      <c r="EZ3185" s="72"/>
      <c r="FA3185" s="72"/>
      <c r="FB3185" s="72"/>
      <c r="FC3185" s="72"/>
      <c r="FD3185" s="72"/>
      <c r="FE3185" s="72"/>
      <c r="FF3185" s="72"/>
      <c r="FG3185" s="72"/>
      <c r="FH3185" s="72"/>
      <c r="FI3185" s="72"/>
      <c r="FJ3185" s="72"/>
      <c r="FK3185" s="72"/>
      <c r="FL3185" s="72"/>
      <c r="FM3185" s="72"/>
      <c r="FN3185" s="72"/>
      <c r="FO3185" s="72"/>
      <c r="FP3185" s="72"/>
      <c r="FQ3185" s="72"/>
      <c r="FR3185" s="72"/>
      <c r="FS3185" s="72"/>
      <c r="FT3185" s="72"/>
      <c r="FU3185" s="72"/>
      <c r="FV3185" s="72"/>
      <c r="FW3185" s="72"/>
      <c r="FX3185" s="72"/>
      <c r="FY3185" s="72"/>
      <c r="FZ3185" s="72"/>
      <c r="GA3185" s="72"/>
      <c r="GB3185" s="72"/>
      <c r="GC3185" s="72"/>
      <c r="GD3185" s="72"/>
      <c r="GE3185" s="72"/>
      <c r="GF3185" s="72"/>
      <c r="GG3185" s="72"/>
      <c r="GH3185" s="72"/>
      <c r="GI3185" s="72"/>
      <c r="GJ3185" s="72"/>
      <c r="GK3185" s="72"/>
      <c r="GL3185" s="72"/>
      <c r="GM3185" s="72"/>
      <c r="GN3185" s="72"/>
      <c r="GO3185" s="72"/>
      <c r="GP3185" s="72"/>
      <c r="GQ3185" s="72"/>
      <c r="GR3185" s="72"/>
      <c r="GS3185" s="72"/>
      <c r="GT3185" s="72"/>
      <c r="GU3185" s="72"/>
      <c r="GV3185" s="72"/>
      <c r="GW3185" s="72"/>
      <c r="GX3185" s="72"/>
      <c r="GY3185" s="72"/>
      <c r="GZ3185" s="72"/>
      <c r="HA3185" s="72"/>
      <c r="HB3185" s="72"/>
      <c r="HC3185" s="72"/>
      <c r="HD3185" s="72"/>
      <c r="HE3185" s="72"/>
      <c r="HF3185" s="72"/>
      <c r="HG3185" s="72"/>
      <c r="HH3185" s="72"/>
      <c r="HI3185" s="72"/>
      <c r="HJ3185" s="72"/>
      <c r="HK3185" s="72"/>
      <c r="HL3185" s="72"/>
      <c r="HM3185" s="72"/>
      <c r="HN3185" s="72"/>
      <c r="HO3185" s="72"/>
      <c r="HP3185" s="72"/>
      <c r="HQ3185" s="72"/>
      <c r="HR3185" s="72"/>
      <c r="HS3185" s="72"/>
      <c r="HT3185" s="72"/>
      <c r="HU3185" s="72"/>
      <c r="HV3185" s="72"/>
      <c r="HW3185" s="72"/>
      <c r="HX3185" s="72"/>
      <c r="HY3185" s="72"/>
      <c r="HZ3185" s="72"/>
      <c r="IA3185" s="72"/>
      <c r="IB3185" s="72"/>
      <c r="IC3185" s="72"/>
      <c r="ID3185" s="72"/>
      <c r="IE3185" s="72"/>
      <c r="IF3185" s="72"/>
      <c r="IG3185" s="72"/>
      <c r="IH3185" s="72"/>
      <c r="II3185" s="72"/>
      <c r="IJ3185" s="72"/>
      <c r="IK3185" s="72"/>
      <c r="IL3185" s="72"/>
      <c r="IM3185" s="72"/>
      <c r="IN3185" s="72"/>
    </row>
    <row r="3186" spans="1:248" s="70" customFormat="1" ht="32.1" customHeight="1" x14ac:dyDescent="0.2">
      <c r="A3186" s="137" t="s">
        <v>2199</v>
      </c>
      <c r="B3186" s="196">
        <v>52865</v>
      </c>
      <c r="C3186" s="96" t="s">
        <v>2200</v>
      </c>
      <c r="D3186" s="318">
        <v>25000</v>
      </c>
      <c r="E3186" s="69"/>
      <c r="F3186" s="69"/>
      <c r="G3186" s="69"/>
      <c r="H3186" s="69"/>
      <c r="I3186" s="69"/>
      <c r="J3186" s="69"/>
      <c r="N3186" s="69"/>
      <c r="O3186" s="69"/>
      <c r="P3186" s="69"/>
      <c r="Q3186" s="69"/>
      <c r="R3186" s="69"/>
      <c r="S3186" s="69"/>
      <c r="T3186" s="69"/>
      <c r="U3186" s="69"/>
      <c r="V3186" s="69"/>
      <c r="W3186" s="69"/>
      <c r="X3186" s="69"/>
      <c r="Y3186" s="69"/>
      <c r="Z3186" s="69"/>
      <c r="AA3186" s="69"/>
      <c r="AB3186" s="69"/>
      <c r="AC3186" s="69"/>
      <c r="AD3186" s="69"/>
      <c r="AE3186" s="69"/>
      <c r="AF3186" s="69"/>
      <c r="AG3186" s="69"/>
      <c r="AH3186" s="69"/>
      <c r="AI3186" s="69"/>
      <c r="AJ3186" s="69"/>
      <c r="AK3186" s="69"/>
      <c r="AL3186" s="69"/>
      <c r="AM3186" s="69"/>
      <c r="AN3186" s="69"/>
      <c r="AO3186" s="69"/>
      <c r="AP3186" s="69"/>
      <c r="AQ3186" s="69"/>
      <c r="AR3186" s="69"/>
      <c r="AS3186" s="69"/>
      <c r="AT3186" s="69"/>
      <c r="AU3186" s="69"/>
      <c r="AV3186" s="69"/>
      <c r="AW3186" s="69"/>
      <c r="AX3186" s="69"/>
      <c r="AY3186" s="69"/>
      <c r="AZ3186" s="69"/>
      <c r="BA3186" s="69"/>
      <c r="BB3186" s="69"/>
      <c r="BC3186" s="69"/>
      <c r="BD3186" s="69"/>
      <c r="BE3186" s="69"/>
      <c r="BF3186" s="69"/>
      <c r="BG3186" s="69"/>
      <c r="BH3186" s="69"/>
      <c r="BI3186" s="69"/>
      <c r="BJ3186" s="69"/>
      <c r="BK3186" s="69"/>
      <c r="BL3186" s="69"/>
      <c r="BM3186" s="69"/>
      <c r="BN3186" s="69"/>
      <c r="BO3186" s="69"/>
      <c r="BP3186" s="69"/>
      <c r="BQ3186" s="69"/>
      <c r="BR3186" s="69"/>
      <c r="BS3186" s="69"/>
      <c r="BT3186" s="69"/>
      <c r="BU3186" s="69"/>
      <c r="BV3186" s="69"/>
      <c r="BW3186" s="69"/>
      <c r="BX3186" s="69"/>
      <c r="BY3186" s="69"/>
      <c r="BZ3186" s="69"/>
      <c r="CA3186" s="69"/>
      <c r="CB3186" s="69"/>
      <c r="CC3186" s="69"/>
      <c r="CD3186" s="69"/>
      <c r="CE3186" s="69"/>
      <c r="CF3186" s="69"/>
      <c r="CG3186" s="69"/>
      <c r="CH3186" s="69"/>
      <c r="CI3186" s="69"/>
      <c r="CJ3186" s="69"/>
      <c r="CK3186" s="69"/>
      <c r="CL3186" s="69"/>
      <c r="CM3186" s="69"/>
      <c r="CN3186" s="69"/>
      <c r="CO3186" s="69"/>
      <c r="CP3186" s="69"/>
      <c r="CQ3186" s="69"/>
      <c r="CR3186" s="69"/>
      <c r="CS3186" s="69"/>
      <c r="CT3186" s="69"/>
      <c r="CU3186" s="69"/>
      <c r="CV3186" s="69"/>
      <c r="CW3186" s="69"/>
      <c r="CX3186" s="69"/>
      <c r="CY3186" s="69"/>
      <c r="CZ3186" s="69"/>
      <c r="DA3186" s="69"/>
      <c r="DB3186" s="69"/>
      <c r="DC3186" s="69"/>
      <c r="DD3186" s="69"/>
      <c r="DE3186" s="69"/>
      <c r="DF3186" s="69"/>
      <c r="DG3186" s="69"/>
      <c r="DH3186" s="69"/>
      <c r="DI3186" s="69"/>
      <c r="DJ3186" s="69"/>
      <c r="DK3186" s="69"/>
      <c r="DL3186" s="69"/>
      <c r="DM3186" s="69"/>
      <c r="DN3186" s="69"/>
      <c r="DO3186" s="69"/>
      <c r="DP3186" s="69"/>
      <c r="DQ3186" s="69"/>
      <c r="DR3186" s="69"/>
      <c r="DS3186" s="69"/>
      <c r="DT3186" s="69"/>
      <c r="DU3186" s="69"/>
      <c r="DV3186" s="69"/>
      <c r="DW3186" s="69"/>
      <c r="DX3186" s="69"/>
      <c r="DY3186" s="69"/>
      <c r="DZ3186" s="69"/>
      <c r="EA3186" s="69"/>
      <c r="EB3186" s="69"/>
      <c r="EC3186" s="69"/>
      <c r="ED3186" s="69"/>
      <c r="EE3186" s="69"/>
      <c r="EF3186" s="69"/>
      <c r="EG3186" s="69"/>
      <c r="EH3186" s="69"/>
      <c r="EI3186" s="69"/>
      <c r="EJ3186" s="69"/>
      <c r="EK3186" s="69"/>
      <c r="EL3186" s="69"/>
      <c r="EM3186" s="69"/>
      <c r="EN3186" s="69"/>
      <c r="EO3186" s="69"/>
      <c r="EP3186" s="69"/>
      <c r="EQ3186" s="69"/>
      <c r="ER3186" s="69"/>
      <c r="ES3186" s="69"/>
      <c r="ET3186" s="69"/>
      <c r="EU3186" s="69"/>
      <c r="EV3186" s="69"/>
      <c r="EW3186" s="69"/>
      <c r="EX3186" s="69"/>
      <c r="EY3186" s="69"/>
      <c r="EZ3186" s="69"/>
      <c r="FA3186" s="69"/>
      <c r="FB3186" s="69"/>
      <c r="FC3186" s="69"/>
      <c r="FD3186" s="69"/>
      <c r="FE3186" s="69"/>
      <c r="FF3186" s="69"/>
      <c r="FG3186" s="69"/>
      <c r="FH3186" s="69"/>
      <c r="FI3186" s="69"/>
      <c r="FJ3186" s="69"/>
      <c r="FK3186" s="69"/>
      <c r="FL3186" s="69"/>
      <c r="FM3186" s="69"/>
      <c r="FN3186" s="69"/>
      <c r="FO3186" s="69"/>
      <c r="FP3186" s="69"/>
      <c r="FQ3186" s="69"/>
      <c r="FR3186" s="69"/>
      <c r="FS3186" s="69"/>
      <c r="FT3186" s="69"/>
      <c r="FU3186" s="69"/>
      <c r="FV3186" s="69"/>
      <c r="FW3186" s="69"/>
      <c r="FX3186" s="69"/>
      <c r="FY3186" s="69"/>
      <c r="FZ3186" s="69"/>
      <c r="GA3186" s="69"/>
      <c r="GB3186" s="69"/>
      <c r="GC3186" s="69"/>
      <c r="GD3186" s="69"/>
      <c r="GE3186" s="69"/>
      <c r="GF3186" s="69"/>
      <c r="GG3186" s="69"/>
      <c r="GH3186" s="69"/>
      <c r="GI3186" s="69"/>
      <c r="GJ3186" s="69"/>
      <c r="GK3186" s="69"/>
      <c r="GL3186" s="69"/>
      <c r="GM3186" s="69"/>
      <c r="GN3186" s="69"/>
      <c r="GO3186" s="69"/>
      <c r="GP3186" s="69"/>
      <c r="GQ3186" s="69"/>
      <c r="GR3186" s="69"/>
      <c r="GS3186" s="69"/>
      <c r="GT3186" s="69"/>
      <c r="GU3186" s="69"/>
      <c r="GV3186" s="69"/>
      <c r="GW3186" s="69"/>
      <c r="GX3186" s="69"/>
      <c r="GY3186" s="69"/>
      <c r="GZ3186" s="69"/>
      <c r="HA3186" s="69"/>
      <c r="HB3186" s="69"/>
      <c r="HC3186" s="69"/>
      <c r="HD3186" s="69"/>
      <c r="HE3186" s="69"/>
      <c r="HF3186" s="69"/>
      <c r="HG3186" s="69"/>
      <c r="HH3186" s="69"/>
      <c r="HI3186" s="69"/>
      <c r="HJ3186" s="69"/>
      <c r="HK3186" s="69"/>
      <c r="HL3186" s="69"/>
      <c r="HM3186" s="69"/>
      <c r="HN3186" s="69"/>
      <c r="HO3186" s="69"/>
      <c r="HP3186" s="69"/>
      <c r="HQ3186" s="69"/>
      <c r="HR3186" s="69"/>
      <c r="HS3186" s="69"/>
      <c r="HT3186" s="69"/>
      <c r="HU3186" s="69"/>
      <c r="HV3186" s="69"/>
      <c r="HW3186" s="69"/>
      <c r="HX3186" s="69"/>
      <c r="HY3186" s="69"/>
      <c r="HZ3186" s="69"/>
      <c r="IA3186" s="69"/>
      <c r="IB3186" s="69"/>
      <c r="IC3186" s="69"/>
      <c r="ID3186" s="69"/>
      <c r="IE3186" s="69"/>
      <c r="IF3186" s="69"/>
      <c r="IG3186" s="69"/>
      <c r="IH3186" s="69"/>
      <c r="II3186" s="69"/>
      <c r="IJ3186" s="69"/>
      <c r="IK3186" s="69"/>
      <c r="IL3186" s="69"/>
      <c r="IM3186" s="69"/>
      <c r="IN3186" s="69"/>
    </row>
    <row r="3187" spans="1:248" s="70" customFormat="1" ht="15.95" customHeight="1" x14ac:dyDescent="0.2">
      <c r="A3187" s="137" t="s">
        <v>2201</v>
      </c>
      <c r="B3187" s="196">
        <v>52866</v>
      </c>
      <c r="C3187" s="96" t="s">
        <v>2202</v>
      </c>
      <c r="D3187" s="318">
        <v>55000</v>
      </c>
      <c r="E3187" s="69"/>
      <c r="F3187" s="69"/>
      <c r="G3187" s="69"/>
      <c r="H3187" s="69"/>
      <c r="I3187" s="69"/>
      <c r="J3187" s="69"/>
      <c r="N3187" s="69"/>
      <c r="O3187" s="69"/>
      <c r="P3187" s="69"/>
      <c r="Q3187" s="69"/>
      <c r="R3187" s="69"/>
      <c r="S3187" s="69"/>
      <c r="T3187" s="69"/>
      <c r="U3187" s="69"/>
      <c r="V3187" s="69"/>
      <c r="W3187" s="69"/>
      <c r="X3187" s="69"/>
      <c r="Y3187" s="69"/>
      <c r="Z3187" s="69"/>
      <c r="AA3187" s="69"/>
      <c r="AB3187" s="69"/>
      <c r="AC3187" s="69"/>
      <c r="AD3187" s="69"/>
      <c r="AE3187" s="69"/>
      <c r="AF3187" s="69"/>
      <c r="AG3187" s="69"/>
      <c r="AH3187" s="69"/>
      <c r="AI3187" s="69"/>
      <c r="AJ3187" s="69"/>
      <c r="AK3187" s="69"/>
      <c r="AL3187" s="69"/>
      <c r="AM3187" s="69"/>
      <c r="AN3187" s="69"/>
      <c r="AO3187" s="69"/>
      <c r="AP3187" s="69"/>
      <c r="AQ3187" s="69"/>
      <c r="AR3187" s="69"/>
      <c r="AS3187" s="69"/>
      <c r="AT3187" s="69"/>
      <c r="AU3187" s="69"/>
      <c r="AV3187" s="69"/>
      <c r="AW3187" s="69"/>
      <c r="AX3187" s="69"/>
      <c r="AY3187" s="69"/>
      <c r="AZ3187" s="69"/>
      <c r="BA3187" s="69"/>
      <c r="BB3187" s="69"/>
      <c r="BC3187" s="69"/>
      <c r="BD3187" s="69"/>
      <c r="BE3187" s="69"/>
      <c r="BF3187" s="69"/>
      <c r="BG3187" s="69"/>
      <c r="BH3187" s="69"/>
      <c r="BI3187" s="69"/>
      <c r="BJ3187" s="69"/>
      <c r="BK3187" s="69"/>
      <c r="BL3187" s="69"/>
      <c r="BM3187" s="69"/>
      <c r="BN3187" s="69"/>
      <c r="BO3187" s="69"/>
      <c r="BP3187" s="69"/>
      <c r="BQ3187" s="69"/>
      <c r="BR3187" s="69"/>
      <c r="BS3187" s="69"/>
      <c r="BT3187" s="69"/>
      <c r="BU3187" s="69"/>
      <c r="BV3187" s="69"/>
      <c r="BW3187" s="69"/>
      <c r="BX3187" s="69"/>
      <c r="BY3187" s="69"/>
      <c r="BZ3187" s="69"/>
      <c r="CA3187" s="69"/>
      <c r="CB3187" s="69"/>
      <c r="CC3187" s="69"/>
      <c r="CD3187" s="69"/>
      <c r="CE3187" s="69"/>
      <c r="CF3187" s="69"/>
      <c r="CG3187" s="69"/>
      <c r="CH3187" s="69"/>
      <c r="CI3187" s="69"/>
      <c r="CJ3187" s="69"/>
      <c r="CK3187" s="69"/>
      <c r="CL3187" s="69"/>
      <c r="CM3187" s="69"/>
      <c r="CN3187" s="69"/>
      <c r="CO3187" s="69"/>
      <c r="CP3187" s="69"/>
      <c r="CQ3187" s="69"/>
      <c r="CR3187" s="69"/>
      <c r="CS3187" s="69"/>
      <c r="CT3187" s="69"/>
      <c r="CU3187" s="69"/>
      <c r="CV3187" s="69"/>
      <c r="CW3187" s="69"/>
      <c r="CX3187" s="69"/>
      <c r="CY3187" s="69"/>
      <c r="CZ3187" s="69"/>
      <c r="DA3187" s="69"/>
      <c r="DB3187" s="69"/>
      <c r="DC3187" s="69"/>
      <c r="DD3187" s="69"/>
      <c r="DE3187" s="69"/>
      <c r="DF3187" s="69"/>
      <c r="DG3187" s="69"/>
      <c r="DH3187" s="69"/>
      <c r="DI3187" s="69"/>
      <c r="DJ3187" s="69"/>
      <c r="DK3187" s="69"/>
      <c r="DL3187" s="69"/>
      <c r="DM3187" s="69"/>
      <c r="DN3187" s="69"/>
      <c r="DO3187" s="69"/>
      <c r="DP3187" s="69"/>
      <c r="DQ3187" s="69"/>
      <c r="DR3187" s="69"/>
      <c r="DS3187" s="69"/>
      <c r="DT3187" s="69"/>
      <c r="DU3187" s="69"/>
      <c r="DV3187" s="69"/>
      <c r="DW3187" s="69"/>
      <c r="DX3187" s="69"/>
      <c r="DY3187" s="69"/>
      <c r="DZ3187" s="69"/>
      <c r="EA3187" s="69"/>
      <c r="EB3187" s="69"/>
      <c r="EC3187" s="69"/>
      <c r="ED3187" s="69"/>
      <c r="EE3187" s="69"/>
      <c r="EF3187" s="69"/>
      <c r="EG3187" s="69"/>
      <c r="EH3187" s="69"/>
      <c r="EI3187" s="69"/>
      <c r="EJ3187" s="69"/>
      <c r="EK3187" s="69"/>
      <c r="EL3187" s="69"/>
      <c r="EM3187" s="69"/>
      <c r="EN3187" s="69"/>
      <c r="EO3187" s="69"/>
      <c r="EP3187" s="69"/>
      <c r="EQ3187" s="69"/>
      <c r="ER3187" s="69"/>
      <c r="ES3187" s="69"/>
      <c r="ET3187" s="69"/>
      <c r="EU3187" s="69"/>
      <c r="EV3187" s="69"/>
      <c r="EW3187" s="69"/>
      <c r="EX3187" s="69"/>
      <c r="EY3187" s="69"/>
      <c r="EZ3187" s="69"/>
      <c r="FA3187" s="69"/>
      <c r="FB3187" s="69"/>
      <c r="FC3187" s="69"/>
      <c r="FD3187" s="69"/>
      <c r="FE3187" s="69"/>
      <c r="FF3187" s="69"/>
      <c r="FG3187" s="69"/>
      <c r="FH3187" s="69"/>
      <c r="FI3187" s="69"/>
      <c r="FJ3187" s="69"/>
      <c r="FK3187" s="69"/>
      <c r="FL3187" s="69"/>
      <c r="FM3187" s="69"/>
      <c r="FN3187" s="69"/>
      <c r="FO3187" s="69"/>
      <c r="FP3187" s="69"/>
      <c r="FQ3187" s="69"/>
      <c r="FR3187" s="69"/>
      <c r="FS3187" s="69"/>
      <c r="FT3187" s="69"/>
      <c r="FU3187" s="69"/>
      <c r="FV3187" s="69"/>
      <c r="FW3187" s="69"/>
      <c r="FX3187" s="69"/>
      <c r="FY3187" s="69"/>
      <c r="FZ3187" s="69"/>
      <c r="GA3187" s="69"/>
      <c r="GB3187" s="69"/>
      <c r="GC3187" s="69"/>
      <c r="GD3187" s="69"/>
      <c r="GE3187" s="69"/>
      <c r="GF3187" s="69"/>
      <c r="GG3187" s="69"/>
      <c r="GH3187" s="69"/>
      <c r="GI3187" s="69"/>
      <c r="GJ3187" s="69"/>
      <c r="GK3187" s="69"/>
      <c r="GL3187" s="69"/>
      <c r="GM3187" s="69"/>
      <c r="GN3187" s="69"/>
      <c r="GO3187" s="69"/>
      <c r="GP3187" s="69"/>
      <c r="GQ3187" s="69"/>
      <c r="GR3187" s="69"/>
      <c r="GS3187" s="69"/>
      <c r="GT3187" s="69"/>
      <c r="GU3187" s="69"/>
      <c r="GV3187" s="69"/>
      <c r="GW3187" s="69"/>
      <c r="GX3187" s="69"/>
      <c r="GY3187" s="69"/>
      <c r="GZ3187" s="69"/>
      <c r="HA3187" s="69"/>
      <c r="HB3187" s="69"/>
      <c r="HC3187" s="69"/>
      <c r="HD3187" s="69"/>
      <c r="HE3187" s="69"/>
      <c r="HF3187" s="69"/>
      <c r="HG3187" s="69"/>
      <c r="HH3187" s="69"/>
      <c r="HI3187" s="69"/>
      <c r="HJ3187" s="69"/>
      <c r="HK3187" s="69"/>
      <c r="HL3187" s="69"/>
      <c r="HM3187" s="69"/>
      <c r="HN3187" s="69"/>
      <c r="HO3187" s="69"/>
      <c r="HP3187" s="69"/>
      <c r="HQ3187" s="69"/>
      <c r="HR3187" s="69"/>
      <c r="HS3187" s="69"/>
      <c r="HT3187" s="69"/>
      <c r="HU3187" s="69"/>
      <c r="HV3187" s="69"/>
      <c r="HW3187" s="69"/>
      <c r="HX3187" s="69"/>
      <c r="HY3187" s="69"/>
      <c r="HZ3187" s="69"/>
      <c r="IA3187" s="69"/>
      <c r="IB3187" s="69"/>
      <c r="IC3187" s="69"/>
      <c r="ID3187" s="69"/>
      <c r="IE3187" s="69"/>
      <c r="IF3187" s="69"/>
      <c r="IG3187" s="69"/>
      <c r="IH3187" s="69"/>
      <c r="II3187" s="69"/>
      <c r="IJ3187" s="69"/>
      <c r="IK3187" s="69"/>
      <c r="IL3187" s="69"/>
      <c r="IM3187" s="69"/>
      <c r="IN3187" s="69"/>
    </row>
    <row r="3188" spans="1:248" s="70" customFormat="1" ht="47.1" customHeight="1" x14ac:dyDescent="0.2">
      <c r="A3188" s="137" t="s">
        <v>2203</v>
      </c>
      <c r="B3188" s="196">
        <v>52867</v>
      </c>
      <c r="C3188" s="96" t="s">
        <v>2204</v>
      </c>
      <c r="D3188" s="318">
        <v>50000</v>
      </c>
      <c r="E3188" s="69"/>
      <c r="F3188" s="69"/>
      <c r="G3188" s="69"/>
      <c r="H3188" s="69"/>
      <c r="I3188" s="69"/>
      <c r="J3188" s="69"/>
      <c r="N3188" s="69"/>
      <c r="O3188" s="69"/>
      <c r="P3188" s="69"/>
      <c r="Q3188" s="69"/>
      <c r="R3188" s="69"/>
      <c r="S3188" s="69"/>
      <c r="T3188" s="69"/>
      <c r="U3188" s="69"/>
      <c r="V3188" s="69"/>
      <c r="W3188" s="69"/>
      <c r="X3188" s="69"/>
      <c r="Y3188" s="69"/>
      <c r="Z3188" s="69"/>
      <c r="AA3188" s="69"/>
      <c r="AB3188" s="69"/>
      <c r="AC3188" s="69"/>
      <c r="AD3188" s="69"/>
      <c r="AE3188" s="69"/>
      <c r="AF3188" s="69"/>
      <c r="AG3188" s="69"/>
      <c r="AH3188" s="69"/>
      <c r="AI3188" s="69"/>
      <c r="AJ3188" s="69"/>
      <c r="AK3188" s="69"/>
      <c r="AL3188" s="69"/>
      <c r="AM3188" s="69"/>
      <c r="AN3188" s="69"/>
      <c r="AO3188" s="69"/>
      <c r="AP3188" s="69"/>
      <c r="AQ3188" s="69"/>
      <c r="AR3188" s="69"/>
      <c r="AS3188" s="69"/>
      <c r="AT3188" s="69"/>
      <c r="AU3188" s="69"/>
      <c r="AV3188" s="69"/>
      <c r="AW3188" s="69"/>
      <c r="AX3188" s="69"/>
      <c r="AY3188" s="69"/>
      <c r="AZ3188" s="69"/>
      <c r="BA3188" s="69"/>
      <c r="BB3188" s="69"/>
      <c r="BC3188" s="69"/>
      <c r="BD3188" s="69"/>
      <c r="BE3188" s="69"/>
      <c r="BF3188" s="69"/>
      <c r="BG3188" s="69"/>
      <c r="BH3188" s="69"/>
      <c r="BI3188" s="69"/>
      <c r="BJ3188" s="69"/>
      <c r="BK3188" s="69"/>
      <c r="BL3188" s="69"/>
      <c r="BM3188" s="69"/>
      <c r="BN3188" s="69"/>
      <c r="BO3188" s="69"/>
      <c r="BP3188" s="69"/>
      <c r="BQ3188" s="69"/>
      <c r="BR3188" s="69"/>
      <c r="BS3188" s="69"/>
      <c r="BT3188" s="69"/>
      <c r="BU3188" s="69"/>
      <c r="BV3188" s="69"/>
      <c r="BW3188" s="69"/>
      <c r="BX3188" s="69"/>
      <c r="BY3188" s="69"/>
      <c r="BZ3188" s="69"/>
      <c r="CA3188" s="69"/>
      <c r="CB3188" s="69"/>
      <c r="CC3188" s="69"/>
      <c r="CD3188" s="69"/>
      <c r="CE3188" s="69"/>
      <c r="CF3188" s="69"/>
      <c r="CG3188" s="69"/>
      <c r="CH3188" s="69"/>
      <c r="CI3188" s="69"/>
      <c r="CJ3188" s="69"/>
      <c r="CK3188" s="69"/>
      <c r="CL3188" s="69"/>
      <c r="CM3188" s="69"/>
      <c r="CN3188" s="69"/>
      <c r="CO3188" s="69"/>
      <c r="CP3188" s="69"/>
      <c r="CQ3188" s="69"/>
      <c r="CR3188" s="69"/>
      <c r="CS3188" s="69"/>
      <c r="CT3188" s="69"/>
      <c r="CU3188" s="69"/>
      <c r="CV3188" s="69"/>
      <c r="CW3188" s="69"/>
      <c r="CX3188" s="69"/>
      <c r="CY3188" s="69"/>
      <c r="CZ3188" s="69"/>
      <c r="DA3188" s="69"/>
      <c r="DB3188" s="69"/>
      <c r="DC3188" s="69"/>
      <c r="DD3188" s="69"/>
      <c r="DE3188" s="69"/>
      <c r="DF3188" s="69"/>
      <c r="DG3188" s="69"/>
      <c r="DH3188" s="69"/>
      <c r="DI3188" s="69"/>
      <c r="DJ3188" s="69"/>
      <c r="DK3188" s="69"/>
      <c r="DL3188" s="69"/>
      <c r="DM3188" s="69"/>
      <c r="DN3188" s="69"/>
      <c r="DO3188" s="69"/>
      <c r="DP3188" s="69"/>
      <c r="DQ3188" s="69"/>
      <c r="DR3188" s="69"/>
      <c r="DS3188" s="69"/>
      <c r="DT3188" s="69"/>
      <c r="DU3188" s="69"/>
      <c r="DV3188" s="69"/>
      <c r="DW3188" s="69"/>
      <c r="DX3188" s="69"/>
      <c r="DY3188" s="69"/>
      <c r="DZ3188" s="69"/>
      <c r="EA3188" s="69"/>
      <c r="EB3188" s="69"/>
      <c r="EC3188" s="69"/>
      <c r="ED3188" s="69"/>
      <c r="EE3188" s="69"/>
      <c r="EF3188" s="69"/>
      <c r="EG3188" s="69"/>
      <c r="EH3188" s="69"/>
      <c r="EI3188" s="69"/>
      <c r="EJ3188" s="69"/>
      <c r="EK3188" s="69"/>
      <c r="EL3188" s="69"/>
      <c r="EM3188" s="69"/>
      <c r="EN3188" s="69"/>
      <c r="EO3188" s="69"/>
      <c r="EP3188" s="69"/>
      <c r="EQ3188" s="69"/>
      <c r="ER3188" s="69"/>
      <c r="ES3188" s="69"/>
      <c r="ET3188" s="69"/>
      <c r="EU3188" s="69"/>
      <c r="EV3188" s="69"/>
      <c r="EW3188" s="69"/>
      <c r="EX3188" s="69"/>
      <c r="EY3188" s="69"/>
      <c r="EZ3188" s="69"/>
      <c r="FA3188" s="69"/>
      <c r="FB3188" s="69"/>
      <c r="FC3188" s="69"/>
      <c r="FD3188" s="69"/>
      <c r="FE3188" s="69"/>
      <c r="FF3188" s="69"/>
      <c r="FG3188" s="69"/>
      <c r="FH3188" s="69"/>
      <c r="FI3188" s="69"/>
      <c r="FJ3188" s="69"/>
      <c r="FK3188" s="69"/>
      <c r="FL3188" s="69"/>
      <c r="FM3188" s="69"/>
      <c r="FN3188" s="69"/>
      <c r="FO3188" s="69"/>
      <c r="FP3188" s="69"/>
      <c r="FQ3188" s="69"/>
      <c r="FR3188" s="69"/>
      <c r="FS3188" s="69"/>
      <c r="FT3188" s="69"/>
      <c r="FU3188" s="69"/>
      <c r="FV3188" s="69"/>
      <c r="FW3188" s="69"/>
      <c r="FX3188" s="69"/>
      <c r="FY3188" s="69"/>
      <c r="FZ3188" s="69"/>
      <c r="GA3188" s="69"/>
      <c r="GB3188" s="69"/>
      <c r="GC3188" s="69"/>
      <c r="GD3188" s="69"/>
      <c r="GE3188" s="69"/>
      <c r="GF3188" s="69"/>
      <c r="GG3188" s="69"/>
      <c r="GH3188" s="69"/>
      <c r="GI3188" s="69"/>
      <c r="GJ3188" s="69"/>
      <c r="GK3188" s="69"/>
      <c r="GL3188" s="69"/>
      <c r="GM3188" s="69"/>
      <c r="GN3188" s="69"/>
      <c r="GO3188" s="69"/>
      <c r="GP3188" s="69"/>
      <c r="GQ3188" s="69"/>
      <c r="GR3188" s="69"/>
      <c r="GS3188" s="69"/>
      <c r="GT3188" s="69"/>
      <c r="GU3188" s="69"/>
      <c r="GV3188" s="69"/>
      <c r="GW3188" s="69"/>
      <c r="GX3188" s="69"/>
      <c r="GY3188" s="69"/>
      <c r="GZ3188" s="69"/>
      <c r="HA3188" s="69"/>
      <c r="HB3188" s="69"/>
      <c r="HC3188" s="69"/>
      <c r="HD3188" s="69"/>
      <c r="HE3188" s="69"/>
      <c r="HF3188" s="69"/>
      <c r="HG3188" s="69"/>
      <c r="HH3188" s="69"/>
      <c r="HI3188" s="69"/>
      <c r="HJ3188" s="69"/>
      <c r="HK3188" s="69"/>
      <c r="HL3188" s="69"/>
      <c r="HM3188" s="69"/>
      <c r="HN3188" s="69"/>
      <c r="HO3188" s="69"/>
      <c r="HP3188" s="69"/>
      <c r="HQ3188" s="69"/>
      <c r="HR3188" s="69"/>
      <c r="HS3188" s="69"/>
      <c r="HT3188" s="69"/>
      <c r="HU3188" s="69"/>
      <c r="HV3188" s="69"/>
      <c r="HW3188" s="69"/>
      <c r="HX3188" s="69"/>
      <c r="HY3188" s="69"/>
      <c r="HZ3188" s="69"/>
      <c r="IA3188" s="69"/>
      <c r="IB3188" s="69"/>
      <c r="IC3188" s="69"/>
      <c r="ID3188" s="69"/>
      <c r="IE3188" s="69"/>
      <c r="IF3188" s="69"/>
      <c r="IG3188" s="69"/>
      <c r="IH3188" s="69"/>
      <c r="II3188" s="69"/>
      <c r="IJ3188" s="69"/>
      <c r="IK3188" s="69"/>
      <c r="IL3188" s="69"/>
      <c r="IM3188" s="69"/>
      <c r="IN3188" s="69"/>
    </row>
    <row r="3189" spans="1:248" s="70" customFormat="1" ht="15" customHeight="1" x14ac:dyDescent="0.2">
      <c r="A3189" s="137" t="s">
        <v>2203</v>
      </c>
      <c r="B3189" s="196">
        <v>52868</v>
      </c>
      <c r="C3189" s="96" t="s">
        <v>2205</v>
      </c>
      <c r="D3189" s="318">
        <v>45000</v>
      </c>
      <c r="E3189" s="69"/>
      <c r="F3189" s="69"/>
      <c r="G3189" s="69"/>
      <c r="H3189" s="69"/>
      <c r="I3189" s="69"/>
      <c r="J3189" s="69"/>
      <c r="N3189" s="69"/>
      <c r="O3189" s="69"/>
      <c r="P3189" s="69"/>
      <c r="Q3189" s="69"/>
      <c r="R3189" s="69"/>
      <c r="S3189" s="69"/>
      <c r="T3189" s="69"/>
      <c r="U3189" s="69"/>
      <c r="V3189" s="69"/>
      <c r="W3189" s="69"/>
      <c r="X3189" s="69"/>
      <c r="Y3189" s="69"/>
      <c r="Z3189" s="69"/>
      <c r="AA3189" s="69"/>
      <c r="AB3189" s="69"/>
      <c r="AC3189" s="69"/>
      <c r="AD3189" s="69"/>
      <c r="AE3189" s="69"/>
      <c r="AF3189" s="69"/>
      <c r="AG3189" s="69"/>
      <c r="AH3189" s="69"/>
      <c r="AI3189" s="69"/>
      <c r="AJ3189" s="69"/>
      <c r="AK3189" s="69"/>
      <c r="AL3189" s="69"/>
      <c r="AM3189" s="69"/>
      <c r="AN3189" s="69"/>
      <c r="AO3189" s="69"/>
      <c r="AP3189" s="69"/>
      <c r="AQ3189" s="69"/>
      <c r="AR3189" s="69"/>
      <c r="AS3189" s="69"/>
      <c r="AT3189" s="69"/>
      <c r="AU3189" s="69"/>
      <c r="AV3189" s="69"/>
      <c r="AW3189" s="69"/>
      <c r="AX3189" s="69"/>
      <c r="AY3189" s="69"/>
      <c r="AZ3189" s="69"/>
      <c r="BA3189" s="69"/>
      <c r="BB3189" s="69"/>
      <c r="BC3189" s="69"/>
      <c r="BD3189" s="69"/>
      <c r="BE3189" s="69"/>
      <c r="BF3189" s="69"/>
      <c r="BG3189" s="69"/>
      <c r="BH3189" s="69"/>
      <c r="BI3189" s="69"/>
      <c r="BJ3189" s="69"/>
      <c r="BK3189" s="69"/>
      <c r="BL3189" s="69"/>
      <c r="BM3189" s="69"/>
      <c r="BN3189" s="69"/>
      <c r="BO3189" s="69"/>
      <c r="BP3189" s="69"/>
      <c r="BQ3189" s="69"/>
      <c r="BR3189" s="69"/>
      <c r="BS3189" s="69"/>
      <c r="BT3189" s="69"/>
      <c r="BU3189" s="69"/>
      <c r="BV3189" s="69"/>
      <c r="BW3189" s="69"/>
      <c r="BX3189" s="69"/>
      <c r="BY3189" s="69"/>
      <c r="BZ3189" s="69"/>
      <c r="CA3189" s="69"/>
      <c r="CB3189" s="69"/>
      <c r="CC3189" s="69"/>
      <c r="CD3189" s="69"/>
      <c r="CE3189" s="69"/>
      <c r="CF3189" s="69"/>
      <c r="CG3189" s="69"/>
      <c r="CH3189" s="69"/>
      <c r="CI3189" s="69"/>
      <c r="CJ3189" s="69"/>
      <c r="CK3189" s="69"/>
      <c r="CL3189" s="69"/>
      <c r="CM3189" s="69"/>
      <c r="CN3189" s="69"/>
      <c r="CO3189" s="69"/>
      <c r="CP3189" s="69"/>
      <c r="CQ3189" s="69"/>
      <c r="CR3189" s="69"/>
      <c r="CS3189" s="69"/>
      <c r="CT3189" s="69"/>
      <c r="CU3189" s="69"/>
      <c r="CV3189" s="69"/>
      <c r="CW3189" s="69"/>
      <c r="CX3189" s="69"/>
      <c r="CY3189" s="69"/>
      <c r="CZ3189" s="69"/>
      <c r="DA3189" s="69"/>
      <c r="DB3189" s="69"/>
      <c r="DC3189" s="69"/>
      <c r="DD3189" s="69"/>
      <c r="DE3189" s="69"/>
      <c r="DF3189" s="69"/>
      <c r="DG3189" s="69"/>
      <c r="DH3189" s="69"/>
      <c r="DI3189" s="69"/>
      <c r="DJ3189" s="69"/>
      <c r="DK3189" s="69"/>
      <c r="DL3189" s="69"/>
      <c r="DM3189" s="69"/>
      <c r="DN3189" s="69"/>
      <c r="DO3189" s="69"/>
      <c r="DP3189" s="69"/>
      <c r="DQ3189" s="69"/>
      <c r="DR3189" s="69"/>
      <c r="DS3189" s="69"/>
      <c r="DT3189" s="69"/>
      <c r="DU3189" s="69"/>
      <c r="DV3189" s="69"/>
      <c r="DW3189" s="69"/>
      <c r="DX3189" s="69"/>
      <c r="DY3189" s="69"/>
      <c r="DZ3189" s="69"/>
      <c r="EA3189" s="69"/>
      <c r="EB3189" s="69"/>
      <c r="EC3189" s="69"/>
      <c r="ED3189" s="69"/>
      <c r="EE3189" s="69"/>
      <c r="EF3189" s="69"/>
      <c r="EG3189" s="69"/>
      <c r="EH3189" s="69"/>
      <c r="EI3189" s="69"/>
      <c r="EJ3189" s="69"/>
      <c r="EK3189" s="69"/>
      <c r="EL3189" s="69"/>
      <c r="EM3189" s="69"/>
      <c r="EN3189" s="69"/>
      <c r="EO3189" s="69"/>
      <c r="EP3189" s="69"/>
      <c r="EQ3189" s="69"/>
      <c r="ER3189" s="69"/>
      <c r="ES3189" s="69"/>
      <c r="ET3189" s="69"/>
      <c r="EU3189" s="69"/>
      <c r="EV3189" s="69"/>
      <c r="EW3189" s="69"/>
      <c r="EX3189" s="69"/>
      <c r="EY3189" s="69"/>
      <c r="EZ3189" s="69"/>
      <c r="FA3189" s="69"/>
      <c r="FB3189" s="69"/>
      <c r="FC3189" s="69"/>
      <c r="FD3189" s="69"/>
      <c r="FE3189" s="69"/>
      <c r="FF3189" s="69"/>
      <c r="FG3189" s="69"/>
      <c r="FH3189" s="69"/>
      <c r="FI3189" s="69"/>
      <c r="FJ3189" s="69"/>
      <c r="FK3189" s="69"/>
      <c r="FL3189" s="69"/>
      <c r="FM3189" s="69"/>
      <c r="FN3189" s="69"/>
      <c r="FO3189" s="69"/>
      <c r="FP3189" s="69"/>
      <c r="FQ3189" s="69"/>
      <c r="FR3189" s="69"/>
      <c r="FS3189" s="69"/>
      <c r="FT3189" s="69"/>
      <c r="FU3189" s="69"/>
      <c r="FV3189" s="69"/>
      <c r="FW3189" s="69"/>
      <c r="FX3189" s="69"/>
      <c r="FY3189" s="69"/>
      <c r="FZ3189" s="69"/>
      <c r="GA3189" s="69"/>
      <c r="GB3189" s="69"/>
      <c r="GC3189" s="69"/>
      <c r="GD3189" s="69"/>
      <c r="GE3189" s="69"/>
      <c r="GF3189" s="69"/>
      <c r="GG3189" s="69"/>
      <c r="GH3189" s="69"/>
      <c r="GI3189" s="69"/>
      <c r="GJ3189" s="69"/>
      <c r="GK3189" s="69"/>
      <c r="GL3189" s="69"/>
      <c r="GM3189" s="69"/>
      <c r="GN3189" s="69"/>
      <c r="GO3189" s="69"/>
      <c r="GP3189" s="69"/>
      <c r="GQ3189" s="69"/>
      <c r="GR3189" s="69"/>
      <c r="GS3189" s="69"/>
      <c r="GT3189" s="69"/>
      <c r="GU3189" s="69"/>
      <c r="GV3189" s="69"/>
      <c r="GW3189" s="69"/>
      <c r="GX3189" s="69"/>
      <c r="GY3189" s="69"/>
      <c r="GZ3189" s="69"/>
      <c r="HA3189" s="69"/>
      <c r="HB3189" s="69"/>
      <c r="HC3189" s="69"/>
      <c r="HD3189" s="69"/>
      <c r="HE3189" s="69"/>
      <c r="HF3189" s="69"/>
      <c r="HG3189" s="69"/>
      <c r="HH3189" s="69"/>
      <c r="HI3189" s="69"/>
      <c r="HJ3189" s="69"/>
      <c r="HK3189" s="69"/>
      <c r="HL3189" s="69"/>
      <c r="HM3189" s="69"/>
      <c r="HN3189" s="69"/>
      <c r="HO3189" s="69"/>
      <c r="HP3189" s="69"/>
      <c r="HQ3189" s="69"/>
      <c r="HR3189" s="69"/>
      <c r="HS3189" s="69"/>
      <c r="HT3189" s="69"/>
      <c r="HU3189" s="69"/>
      <c r="HV3189" s="69"/>
      <c r="HW3189" s="69"/>
      <c r="HX3189" s="69"/>
      <c r="HY3189" s="69"/>
      <c r="HZ3189" s="69"/>
      <c r="IA3189" s="69"/>
      <c r="IB3189" s="69"/>
      <c r="IC3189" s="69"/>
      <c r="ID3189" s="69"/>
      <c r="IE3189" s="69"/>
      <c r="IF3189" s="69"/>
      <c r="IG3189" s="69"/>
      <c r="IH3189" s="69"/>
      <c r="II3189" s="69"/>
      <c r="IJ3189" s="69"/>
      <c r="IK3189" s="69"/>
      <c r="IL3189" s="69"/>
      <c r="IM3189" s="69"/>
      <c r="IN3189" s="69"/>
    </row>
    <row r="3190" spans="1:248" s="70" customFormat="1" ht="32.1" customHeight="1" x14ac:dyDescent="0.2">
      <c r="A3190" s="137" t="s">
        <v>2206</v>
      </c>
      <c r="B3190" s="196">
        <v>52869</v>
      </c>
      <c r="C3190" s="96" t="s">
        <v>2207</v>
      </c>
      <c r="D3190" s="318">
        <v>10000</v>
      </c>
      <c r="E3190" s="69"/>
      <c r="F3190" s="69"/>
      <c r="G3190" s="69"/>
      <c r="H3190" s="69"/>
      <c r="I3190" s="69"/>
      <c r="J3190" s="69"/>
      <c r="N3190" s="69"/>
      <c r="O3190" s="69"/>
      <c r="P3190" s="69"/>
      <c r="Q3190" s="69"/>
      <c r="R3190" s="69"/>
      <c r="S3190" s="69"/>
      <c r="T3190" s="69"/>
      <c r="U3190" s="69"/>
      <c r="V3190" s="69"/>
      <c r="W3190" s="69"/>
      <c r="X3190" s="69"/>
      <c r="Y3190" s="69"/>
      <c r="Z3190" s="69"/>
      <c r="AA3190" s="69"/>
      <c r="AB3190" s="69"/>
      <c r="AC3190" s="69"/>
      <c r="AD3190" s="69"/>
      <c r="AE3190" s="69"/>
      <c r="AF3190" s="69"/>
      <c r="AG3190" s="69"/>
      <c r="AH3190" s="69"/>
      <c r="AI3190" s="69"/>
      <c r="AJ3190" s="69"/>
      <c r="AK3190" s="69"/>
      <c r="AL3190" s="69"/>
      <c r="AM3190" s="69"/>
      <c r="AN3190" s="69"/>
      <c r="AO3190" s="69"/>
      <c r="AP3190" s="69"/>
      <c r="AQ3190" s="69"/>
      <c r="AR3190" s="69"/>
      <c r="AS3190" s="69"/>
      <c r="AT3190" s="69"/>
      <c r="AU3190" s="69"/>
      <c r="AV3190" s="69"/>
      <c r="AW3190" s="69"/>
      <c r="AX3190" s="69"/>
      <c r="AY3190" s="69"/>
      <c r="AZ3190" s="69"/>
      <c r="BA3190" s="69"/>
      <c r="BB3190" s="69"/>
      <c r="BC3190" s="69"/>
      <c r="BD3190" s="69"/>
      <c r="BE3190" s="69"/>
      <c r="BF3190" s="69"/>
      <c r="BG3190" s="69"/>
      <c r="BH3190" s="69"/>
      <c r="BI3190" s="69"/>
      <c r="BJ3190" s="69"/>
      <c r="BK3190" s="69"/>
      <c r="BL3190" s="69"/>
      <c r="BM3190" s="69"/>
      <c r="BN3190" s="69"/>
      <c r="BO3190" s="69"/>
      <c r="BP3190" s="69"/>
      <c r="BQ3190" s="69"/>
      <c r="BR3190" s="69"/>
      <c r="BS3190" s="69"/>
      <c r="BT3190" s="69"/>
      <c r="BU3190" s="69"/>
      <c r="BV3190" s="69"/>
      <c r="BW3190" s="69"/>
      <c r="BX3190" s="69"/>
      <c r="BY3190" s="69"/>
      <c r="BZ3190" s="69"/>
      <c r="CA3190" s="69"/>
      <c r="CB3190" s="69"/>
      <c r="CC3190" s="69"/>
      <c r="CD3190" s="69"/>
      <c r="CE3190" s="69"/>
      <c r="CF3190" s="69"/>
      <c r="CG3190" s="69"/>
      <c r="CH3190" s="69"/>
      <c r="CI3190" s="69"/>
      <c r="CJ3190" s="69"/>
      <c r="CK3190" s="69"/>
      <c r="CL3190" s="69"/>
      <c r="CM3190" s="69"/>
      <c r="CN3190" s="69"/>
      <c r="CO3190" s="69"/>
      <c r="CP3190" s="69"/>
      <c r="CQ3190" s="69"/>
      <c r="CR3190" s="69"/>
      <c r="CS3190" s="69"/>
      <c r="CT3190" s="69"/>
      <c r="CU3190" s="69"/>
      <c r="CV3190" s="69"/>
      <c r="CW3190" s="69"/>
      <c r="CX3190" s="69"/>
      <c r="CY3190" s="69"/>
      <c r="CZ3190" s="69"/>
      <c r="DA3190" s="69"/>
      <c r="DB3190" s="69"/>
      <c r="DC3190" s="69"/>
      <c r="DD3190" s="69"/>
      <c r="DE3190" s="69"/>
      <c r="DF3190" s="69"/>
      <c r="DG3190" s="69"/>
      <c r="DH3190" s="69"/>
      <c r="DI3190" s="69"/>
      <c r="DJ3190" s="69"/>
      <c r="DK3190" s="69"/>
      <c r="DL3190" s="69"/>
      <c r="DM3190" s="69"/>
      <c r="DN3190" s="69"/>
      <c r="DO3190" s="69"/>
      <c r="DP3190" s="69"/>
      <c r="DQ3190" s="69"/>
      <c r="DR3190" s="69"/>
      <c r="DS3190" s="69"/>
      <c r="DT3190" s="69"/>
      <c r="DU3190" s="69"/>
      <c r="DV3190" s="69"/>
      <c r="DW3190" s="69"/>
      <c r="DX3190" s="69"/>
      <c r="DY3190" s="69"/>
      <c r="DZ3190" s="69"/>
      <c r="EA3190" s="69"/>
      <c r="EB3190" s="69"/>
      <c r="EC3190" s="69"/>
      <c r="ED3190" s="69"/>
      <c r="EE3190" s="69"/>
      <c r="EF3190" s="69"/>
      <c r="EG3190" s="69"/>
      <c r="EH3190" s="69"/>
      <c r="EI3190" s="69"/>
      <c r="EJ3190" s="69"/>
      <c r="EK3190" s="69"/>
      <c r="EL3190" s="69"/>
      <c r="EM3190" s="69"/>
      <c r="EN3190" s="69"/>
      <c r="EO3190" s="69"/>
      <c r="EP3190" s="69"/>
      <c r="EQ3190" s="69"/>
      <c r="ER3190" s="69"/>
      <c r="ES3190" s="69"/>
      <c r="ET3190" s="69"/>
      <c r="EU3190" s="69"/>
      <c r="EV3190" s="69"/>
      <c r="EW3190" s="69"/>
      <c r="EX3190" s="69"/>
      <c r="EY3190" s="69"/>
      <c r="EZ3190" s="69"/>
      <c r="FA3190" s="69"/>
      <c r="FB3190" s="69"/>
      <c r="FC3190" s="69"/>
      <c r="FD3190" s="69"/>
      <c r="FE3190" s="69"/>
      <c r="FF3190" s="69"/>
      <c r="FG3190" s="69"/>
      <c r="FH3190" s="69"/>
      <c r="FI3190" s="69"/>
      <c r="FJ3190" s="69"/>
      <c r="FK3190" s="69"/>
      <c r="FL3190" s="69"/>
      <c r="FM3190" s="69"/>
      <c r="FN3190" s="69"/>
      <c r="FO3190" s="69"/>
      <c r="FP3190" s="69"/>
      <c r="FQ3190" s="69"/>
      <c r="FR3190" s="69"/>
      <c r="FS3190" s="69"/>
      <c r="FT3190" s="69"/>
      <c r="FU3190" s="69"/>
      <c r="FV3190" s="69"/>
      <c r="FW3190" s="69"/>
      <c r="FX3190" s="69"/>
      <c r="FY3190" s="69"/>
      <c r="FZ3190" s="69"/>
      <c r="GA3190" s="69"/>
      <c r="GB3190" s="69"/>
      <c r="GC3190" s="69"/>
      <c r="GD3190" s="69"/>
      <c r="GE3190" s="69"/>
      <c r="GF3190" s="69"/>
      <c r="GG3190" s="69"/>
      <c r="GH3190" s="69"/>
      <c r="GI3190" s="69"/>
      <c r="GJ3190" s="69"/>
      <c r="GK3190" s="69"/>
      <c r="GL3190" s="69"/>
      <c r="GM3190" s="69"/>
      <c r="GN3190" s="69"/>
      <c r="GO3190" s="69"/>
      <c r="GP3190" s="69"/>
      <c r="GQ3190" s="69"/>
      <c r="GR3190" s="69"/>
      <c r="GS3190" s="69"/>
      <c r="GT3190" s="69"/>
      <c r="GU3190" s="69"/>
      <c r="GV3190" s="69"/>
      <c r="GW3190" s="69"/>
      <c r="GX3190" s="69"/>
      <c r="GY3190" s="69"/>
      <c r="GZ3190" s="69"/>
      <c r="HA3190" s="69"/>
      <c r="HB3190" s="69"/>
      <c r="HC3190" s="69"/>
      <c r="HD3190" s="69"/>
      <c r="HE3190" s="69"/>
      <c r="HF3190" s="69"/>
      <c r="HG3190" s="69"/>
      <c r="HH3190" s="69"/>
      <c r="HI3190" s="69"/>
      <c r="HJ3190" s="69"/>
      <c r="HK3190" s="69"/>
      <c r="HL3190" s="69"/>
      <c r="HM3190" s="69"/>
      <c r="HN3190" s="69"/>
      <c r="HO3190" s="69"/>
      <c r="HP3190" s="69"/>
      <c r="HQ3190" s="69"/>
      <c r="HR3190" s="69"/>
      <c r="HS3190" s="69"/>
      <c r="HT3190" s="69"/>
      <c r="HU3190" s="69"/>
      <c r="HV3190" s="69"/>
      <c r="HW3190" s="69"/>
      <c r="HX3190" s="69"/>
      <c r="HY3190" s="69"/>
      <c r="HZ3190" s="69"/>
      <c r="IA3190" s="69"/>
      <c r="IB3190" s="69"/>
      <c r="IC3190" s="69"/>
      <c r="ID3190" s="69"/>
      <c r="IE3190" s="69"/>
      <c r="IF3190" s="69"/>
      <c r="IG3190" s="69"/>
      <c r="IH3190" s="69"/>
      <c r="II3190" s="69"/>
      <c r="IJ3190" s="69"/>
      <c r="IK3190" s="69"/>
      <c r="IL3190" s="69"/>
      <c r="IM3190" s="69"/>
      <c r="IN3190" s="69"/>
    </row>
    <row r="3191" spans="1:248" s="70" customFormat="1" ht="32.1" customHeight="1" x14ac:dyDescent="0.2">
      <c r="A3191" s="137" t="s">
        <v>2208</v>
      </c>
      <c r="B3191" s="196">
        <v>53022</v>
      </c>
      <c r="C3191" s="96" t="s">
        <v>3958</v>
      </c>
      <c r="D3191" s="318">
        <v>12500</v>
      </c>
      <c r="E3191" s="69"/>
      <c r="F3191" s="69"/>
      <c r="G3191" s="69"/>
      <c r="H3191" s="69"/>
      <c r="I3191" s="69"/>
      <c r="J3191" s="69"/>
      <c r="N3191" s="69"/>
      <c r="O3191" s="69"/>
      <c r="P3191" s="69"/>
      <c r="Q3191" s="69"/>
      <c r="R3191" s="69"/>
      <c r="S3191" s="69"/>
      <c r="T3191" s="69"/>
      <c r="U3191" s="69"/>
      <c r="V3191" s="69"/>
      <c r="W3191" s="69"/>
      <c r="X3191" s="69"/>
      <c r="Y3191" s="69"/>
      <c r="Z3191" s="69"/>
      <c r="AA3191" s="69"/>
      <c r="AB3191" s="69"/>
      <c r="AC3191" s="69"/>
      <c r="AD3191" s="69"/>
      <c r="AE3191" s="69"/>
      <c r="AF3191" s="69"/>
      <c r="AG3191" s="69"/>
      <c r="AH3191" s="69"/>
      <c r="AI3191" s="69"/>
      <c r="AJ3191" s="69"/>
      <c r="AK3191" s="69"/>
      <c r="AL3191" s="69"/>
      <c r="AM3191" s="69"/>
      <c r="AN3191" s="69"/>
      <c r="AO3191" s="69"/>
      <c r="AP3191" s="69"/>
      <c r="AQ3191" s="69"/>
      <c r="AR3191" s="69"/>
      <c r="AS3191" s="69"/>
      <c r="AT3191" s="69"/>
      <c r="AU3191" s="69"/>
      <c r="AV3191" s="69"/>
      <c r="AW3191" s="69"/>
      <c r="AX3191" s="69"/>
      <c r="AY3191" s="69"/>
      <c r="AZ3191" s="69"/>
      <c r="BA3191" s="69"/>
      <c r="BB3191" s="69"/>
      <c r="BC3191" s="69"/>
      <c r="BD3191" s="69"/>
      <c r="BE3191" s="69"/>
      <c r="BF3191" s="69"/>
      <c r="BG3191" s="69"/>
      <c r="BH3191" s="69"/>
      <c r="BI3191" s="69"/>
      <c r="BJ3191" s="69"/>
      <c r="BK3191" s="69"/>
      <c r="BL3191" s="69"/>
      <c r="BM3191" s="69"/>
      <c r="BN3191" s="69"/>
      <c r="BO3191" s="69"/>
      <c r="BP3191" s="69"/>
      <c r="BQ3191" s="69"/>
      <c r="BR3191" s="69"/>
      <c r="BS3191" s="69"/>
      <c r="BT3191" s="69"/>
      <c r="BU3191" s="69"/>
      <c r="BV3191" s="69"/>
      <c r="BW3191" s="69"/>
      <c r="BX3191" s="69"/>
      <c r="BY3191" s="69"/>
      <c r="BZ3191" s="69"/>
      <c r="CA3191" s="69"/>
      <c r="CB3191" s="69"/>
      <c r="CC3191" s="69"/>
      <c r="CD3191" s="69"/>
      <c r="CE3191" s="69"/>
      <c r="CF3191" s="69"/>
      <c r="CG3191" s="69"/>
      <c r="CH3191" s="69"/>
      <c r="CI3191" s="69"/>
      <c r="CJ3191" s="69"/>
      <c r="CK3191" s="69"/>
      <c r="CL3191" s="69"/>
      <c r="CM3191" s="69"/>
      <c r="CN3191" s="69"/>
      <c r="CO3191" s="69"/>
      <c r="CP3191" s="69"/>
      <c r="CQ3191" s="69"/>
      <c r="CR3191" s="69"/>
      <c r="CS3191" s="69"/>
      <c r="CT3191" s="69"/>
      <c r="CU3191" s="69"/>
      <c r="CV3191" s="69"/>
      <c r="CW3191" s="69"/>
      <c r="CX3191" s="69"/>
      <c r="CY3191" s="69"/>
      <c r="CZ3191" s="69"/>
      <c r="DA3191" s="69"/>
      <c r="DB3191" s="69"/>
      <c r="DC3191" s="69"/>
      <c r="DD3191" s="69"/>
      <c r="DE3191" s="69"/>
      <c r="DF3191" s="69"/>
      <c r="DG3191" s="69"/>
      <c r="DH3191" s="69"/>
      <c r="DI3191" s="69"/>
      <c r="DJ3191" s="69"/>
      <c r="DK3191" s="69"/>
      <c r="DL3191" s="69"/>
      <c r="DM3191" s="69"/>
      <c r="DN3191" s="69"/>
      <c r="DO3191" s="69"/>
      <c r="DP3191" s="69"/>
      <c r="DQ3191" s="69"/>
      <c r="DR3191" s="69"/>
      <c r="DS3191" s="69"/>
      <c r="DT3191" s="69"/>
      <c r="DU3191" s="69"/>
      <c r="DV3191" s="69"/>
      <c r="DW3191" s="69"/>
      <c r="DX3191" s="69"/>
      <c r="DY3191" s="69"/>
      <c r="DZ3191" s="69"/>
      <c r="EA3191" s="69"/>
      <c r="EB3191" s="69"/>
      <c r="EC3191" s="69"/>
      <c r="ED3191" s="69"/>
      <c r="EE3191" s="69"/>
      <c r="EF3191" s="69"/>
      <c r="EG3191" s="69"/>
      <c r="EH3191" s="69"/>
      <c r="EI3191" s="69"/>
      <c r="EJ3191" s="69"/>
      <c r="EK3191" s="69"/>
      <c r="EL3191" s="69"/>
      <c r="EM3191" s="69"/>
      <c r="EN3191" s="69"/>
      <c r="EO3191" s="69"/>
      <c r="EP3191" s="69"/>
      <c r="EQ3191" s="69"/>
      <c r="ER3191" s="69"/>
      <c r="ES3191" s="69"/>
      <c r="ET3191" s="69"/>
      <c r="EU3191" s="69"/>
      <c r="EV3191" s="69"/>
      <c r="EW3191" s="69"/>
      <c r="EX3191" s="69"/>
      <c r="EY3191" s="69"/>
      <c r="EZ3191" s="69"/>
      <c r="FA3191" s="69"/>
      <c r="FB3191" s="69"/>
      <c r="FC3191" s="69"/>
      <c r="FD3191" s="69"/>
      <c r="FE3191" s="69"/>
      <c r="FF3191" s="69"/>
      <c r="FG3191" s="69"/>
      <c r="FH3191" s="69"/>
      <c r="FI3191" s="69"/>
      <c r="FJ3191" s="69"/>
      <c r="FK3191" s="69"/>
      <c r="FL3191" s="69"/>
      <c r="FM3191" s="69"/>
      <c r="FN3191" s="69"/>
      <c r="FO3191" s="69"/>
      <c r="FP3191" s="69"/>
      <c r="FQ3191" s="69"/>
      <c r="FR3191" s="69"/>
      <c r="FS3191" s="69"/>
      <c r="FT3191" s="69"/>
      <c r="FU3191" s="69"/>
      <c r="FV3191" s="69"/>
      <c r="FW3191" s="69"/>
      <c r="FX3191" s="69"/>
      <c r="FY3191" s="69"/>
      <c r="FZ3191" s="69"/>
      <c r="GA3191" s="69"/>
      <c r="GB3191" s="69"/>
      <c r="GC3191" s="69"/>
      <c r="GD3191" s="69"/>
      <c r="GE3191" s="69"/>
      <c r="GF3191" s="69"/>
      <c r="GG3191" s="69"/>
      <c r="GH3191" s="69"/>
      <c r="GI3191" s="69"/>
      <c r="GJ3191" s="69"/>
      <c r="GK3191" s="69"/>
      <c r="GL3191" s="69"/>
      <c r="GM3191" s="69"/>
      <c r="GN3191" s="69"/>
      <c r="GO3191" s="69"/>
      <c r="GP3191" s="69"/>
      <c r="GQ3191" s="69"/>
      <c r="GR3191" s="69"/>
      <c r="GS3191" s="69"/>
      <c r="GT3191" s="69"/>
      <c r="GU3191" s="69"/>
      <c r="GV3191" s="69"/>
      <c r="GW3191" s="69"/>
      <c r="GX3191" s="69"/>
      <c r="GY3191" s="69"/>
      <c r="GZ3191" s="69"/>
      <c r="HA3191" s="69"/>
      <c r="HB3191" s="69"/>
      <c r="HC3191" s="69"/>
      <c r="HD3191" s="69"/>
      <c r="HE3191" s="69"/>
      <c r="HF3191" s="69"/>
      <c r="HG3191" s="69"/>
      <c r="HH3191" s="69"/>
      <c r="HI3191" s="69"/>
      <c r="HJ3191" s="69"/>
      <c r="HK3191" s="69"/>
      <c r="HL3191" s="69"/>
      <c r="HM3191" s="69"/>
      <c r="HN3191" s="69"/>
      <c r="HO3191" s="69"/>
      <c r="HP3191" s="69"/>
      <c r="HQ3191" s="69"/>
      <c r="HR3191" s="69"/>
      <c r="HS3191" s="69"/>
      <c r="HT3191" s="69"/>
      <c r="HU3191" s="69"/>
      <c r="HV3191" s="69"/>
      <c r="HW3191" s="69"/>
      <c r="HX3191" s="69"/>
      <c r="HY3191" s="69"/>
      <c r="HZ3191" s="69"/>
      <c r="IA3191" s="69"/>
      <c r="IB3191" s="69"/>
      <c r="IC3191" s="69"/>
      <c r="ID3191" s="69"/>
      <c r="IE3191" s="69"/>
      <c r="IF3191" s="69"/>
      <c r="IG3191" s="69"/>
      <c r="IH3191" s="69"/>
      <c r="II3191" s="69"/>
      <c r="IJ3191" s="69"/>
      <c r="IK3191" s="69"/>
      <c r="IL3191" s="69"/>
      <c r="IM3191" s="69"/>
      <c r="IN3191" s="69"/>
    </row>
    <row r="3192" spans="1:248" s="70" customFormat="1" ht="32.1" customHeight="1" x14ac:dyDescent="0.2">
      <c r="A3192" s="137" t="s">
        <v>2208</v>
      </c>
      <c r="B3192" s="196">
        <v>52870</v>
      </c>
      <c r="C3192" s="96" t="s">
        <v>2209</v>
      </c>
      <c r="D3192" s="318">
        <v>17000</v>
      </c>
      <c r="E3192" s="69"/>
      <c r="F3192" s="69"/>
      <c r="G3192" s="69"/>
      <c r="H3192" s="69"/>
      <c r="I3192" s="69"/>
      <c r="J3192" s="69"/>
      <c r="N3192" s="69"/>
      <c r="O3192" s="69"/>
      <c r="P3192" s="69"/>
      <c r="Q3192" s="69"/>
      <c r="R3192" s="69"/>
      <c r="S3192" s="69"/>
      <c r="T3192" s="69"/>
      <c r="U3192" s="69"/>
      <c r="V3192" s="69"/>
      <c r="W3192" s="69"/>
      <c r="X3192" s="69"/>
      <c r="Y3192" s="69"/>
      <c r="Z3192" s="69"/>
      <c r="AA3192" s="69"/>
      <c r="AB3192" s="69"/>
      <c r="AC3192" s="69"/>
      <c r="AD3192" s="69"/>
      <c r="AE3192" s="69"/>
      <c r="AF3192" s="69"/>
      <c r="AG3192" s="69"/>
      <c r="AH3192" s="69"/>
      <c r="AI3192" s="69"/>
      <c r="AJ3192" s="69"/>
      <c r="AK3192" s="69"/>
      <c r="AL3192" s="69"/>
      <c r="AM3192" s="69"/>
      <c r="AN3192" s="69"/>
      <c r="AO3192" s="69"/>
      <c r="AP3192" s="69"/>
      <c r="AQ3192" s="69"/>
      <c r="AR3192" s="69"/>
      <c r="AS3192" s="69"/>
      <c r="AT3192" s="69"/>
      <c r="AU3192" s="69"/>
      <c r="AV3192" s="69"/>
      <c r="AW3192" s="69"/>
      <c r="AX3192" s="69"/>
      <c r="AY3192" s="69"/>
      <c r="AZ3192" s="69"/>
      <c r="BA3192" s="69"/>
      <c r="BB3192" s="69"/>
      <c r="BC3192" s="69"/>
      <c r="BD3192" s="69"/>
      <c r="BE3192" s="69"/>
      <c r="BF3192" s="69"/>
      <c r="BG3192" s="69"/>
      <c r="BH3192" s="69"/>
      <c r="BI3192" s="69"/>
      <c r="BJ3192" s="69"/>
      <c r="BK3192" s="69"/>
      <c r="BL3192" s="69"/>
      <c r="BM3192" s="69"/>
      <c r="BN3192" s="69"/>
      <c r="BO3192" s="69"/>
      <c r="BP3192" s="69"/>
      <c r="BQ3192" s="69"/>
      <c r="BR3192" s="69"/>
      <c r="BS3192" s="69"/>
      <c r="BT3192" s="69"/>
      <c r="BU3192" s="69"/>
      <c r="BV3192" s="69"/>
      <c r="BW3192" s="69"/>
      <c r="BX3192" s="69"/>
      <c r="BY3192" s="69"/>
      <c r="BZ3192" s="69"/>
      <c r="CA3192" s="69"/>
      <c r="CB3192" s="69"/>
      <c r="CC3192" s="69"/>
      <c r="CD3192" s="69"/>
      <c r="CE3192" s="69"/>
      <c r="CF3192" s="69"/>
      <c r="CG3192" s="69"/>
      <c r="CH3192" s="69"/>
      <c r="CI3192" s="69"/>
      <c r="CJ3192" s="69"/>
      <c r="CK3192" s="69"/>
      <c r="CL3192" s="69"/>
      <c r="CM3192" s="69"/>
      <c r="CN3192" s="69"/>
      <c r="CO3192" s="69"/>
      <c r="CP3192" s="69"/>
      <c r="CQ3192" s="69"/>
      <c r="CR3192" s="69"/>
      <c r="CS3192" s="69"/>
      <c r="CT3192" s="69"/>
      <c r="CU3192" s="69"/>
      <c r="CV3192" s="69"/>
      <c r="CW3192" s="69"/>
      <c r="CX3192" s="69"/>
      <c r="CY3192" s="69"/>
      <c r="CZ3192" s="69"/>
      <c r="DA3192" s="69"/>
      <c r="DB3192" s="69"/>
      <c r="DC3192" s="69"/>
      <c r="DD3192" s="69"/>
      <c r="DE3192" s="69"/>
      <c r="DF3192" s="69"/>
      <c r="DG3192" s="69"/>
      <c r="DH3192" s="69"/>
      <c r="DI3192" s="69"/>
      <c r="DJ3192" s="69"/>
      <c r="DK3192" s="69"/>
      <c r="DL3192" s="69"/>
      <c r="DM3192" s="69"/>
      <c r="DN3192" s="69"/>
      <c r="DO3192" s="69"/>
      <c r="DP3192" s="69"/>
      <c r="DQ3192" s="69"/>
      <c r="DR3192" s="69"/>
      <c r="DS3192" s="69"/>
      <c r="DT3192" s="69"/>
      <c r="DU3192" s="69"/>
      <c r="DV3192" s="69"/>
      <c r="DW3192" s="69"/>
      <c r="DX3192" s="69"/>
      <c r="DY3192" s="69"/>
      <c r="DZ3192" s="69"/>
      <c r="EA3192" s="69"/>
      <c r="EB3192" s="69"/>
      <c r="EC3192" s="69"/>
      <c r="ED3192" s="69"/>
      <c r="EE3192" s="69"/>
      <c r="EF3192" s="69"/>
      <c r="EG3192" s="69"/>
      <c r="EH3192" s="69"/>
      <c r="EI3192" s="69"/>
      <c r="EJ3192" s="69"/>
      <c r="EK3192" s="69"/>
      <c r="EL3192" s="69"/>
      <c r="EM3192" s="69"/>
      <c r="EN3192" s="69"/>
      <c r="EO3192" s="69"/>
      <c r="EP3192" s="69"/>
      <c r="EQ3192" s="69"/>
      <c r="ER3192" s="69"/>
      <c r="ES3192" s="69"/>
      <c r="ET3192" s="69"/>
      <c r="EU3192" s="69"/>
      <c r="EV3192" s="69"/>
      <c r="EW3192" s="69"/>
      <c r="EX3192" s="69"/>
      <c r="EY3192" s="69"/>
      <c r="EZ3192" s="69"/>
      <c r="FA3192" s="69"/>
      <c r="FB3192" s="69"/>
      <c r="FC3192" s="69"/>
      <c r="FD3192" s="69"/>
      <c r="FE3192" s="69"/>
      <c r="FF3192" s="69"/>
      <c r="FG3192" s="69"/>
      <c r="FH3192" s="69"/>
      <c r="FI3192" s="69"/>
      <c r="FJ3192" s="69"/>
      <c r="FK3192" s="69"/>
      <c r="FL3192" s="69"/>
      <c r="FM3192" s="69"/>
      <c r="FN3192" s="69"/>
      <c r="FO3192" s="69"/>
      <c r="FP3192" s="69"/>
      <c r="FQ3192" s="69"/>
      <c r="FR3192" s="69"/>
      <c r="FS3192" s="69"/>
      <c r="FT3192" s="69"/>
      <c r="FU3192" s="69"/>
      <c r="FV3192" s="69"/>
      <c r="FW3192" s="69"/>
      <c r="FX3192" s="69"/>
      <c r="FY3192" s="69"/>
      <c r="FZ3192" s="69"/>
      <c r="GA3192" s="69"/>
      <c r="GB3192" s="69"/>
      <c r="GC3192" s="69"/>
      <c r="GD3192" s="69"/>
      <c r="GE3192" s="69"/>
      <c r="GF3192" s="69"/>
      <c r="GG3192" s="69"/>
      <c r="GH3192" s="69"/>
      <c r="GI3192" s="69"/>
      <c r="GJ3192" s="69"/>
      <c r="GK3192" s="69"/>
      <c r="GL3192" s="69"/>
      <c r="GM3192" s="69"/>
      <c r="GN3192" s="69"/>
      <c r="GO3192" s="69"/>
      <c r="GP3192" s="69"/>
      <c r="GQ3192" s="69"/>
      <c r="GR3192" s="69"/>
      <c r="GS3192" s="69"/>
      <c r="GT3192" s="69"/>
      <c r="GU3192" s="69"/>
      <c r="GV3192" s="69"/>
      <c r="GW3192" s="69"/>
      <c r="GX3192" s="69"/>
      <c r="GY3192" s="69"/>
      <c r="GZ3192" s="69"/>
      <c r="HA3192" s="69"/>
      <c r="HB3192" s="69"/>
      <c r="HC3192" s="69"/>
      <c r="HD3192" s="69"/>
      <c r="HE3192" s="69"/>
      <c r="HF3192" s="69"/>
      <c r="HG3192" s="69"/>
      <c r="HH3192" s="69"/>
      <c r="HI3192" s="69"/>
      <c r="HJ3192" s="69"/>
      <c r="HK3192" s="69"/>
      <c r="HL3192" s="69"/>
      <c r="HM3192" s="69"/>
      <c r="HN3192" s="69"/>
      <c r="HO3192" s="69"/>
      <c r="HP3192" s="69"/>
      <c r="HQ3192" s="69"/>
      <c r="HR3192" s="69"/>
      <c r="HS3192" s="69"/>
      <c r="HT3192" s="69"/>
      <c r="HU3192" s="69"/>
      <c r="HV3192" s="69"/>
      <c r="HW3192" s="69"/>
      <c r="HX3192" s="69"/>
      <c r="HY3192" s="69"/>
      <c r="HZ3192" s="69"/>
      <c r="IA3192" s="69"/>
      <c r="IB3192" s="69"/>
      <c r="IC3192" s="69"/>
      <c r="ID3192" s="69"/>
      <c r="IE3192" s="69"/>
      <c r="IF3192" s="69"/>
      <c r="IG3192" s="69"/>
      <c r="IH3192" s="69"/>
      <c r="II3192" s="69"/>
      <c r="IJ3192" s="69"/>
      <c r="IK3192" s="69"/>
      <c r="IL3192" s="69"/>
      <c r="IM3192" s="69"/>
      <c r="IN3192" s="69"/>
    </row>
    <row r="3193" spans="1:248" s="70" customFormat="1" ht="32.1" customHeight="1" x14ac:dyDescent="0.2">
      <c r="A3193" s="137" t="s">
        <v>2210</v>
      </c>
      <c r="B3193" s="196">
        <v>52871</v>
      </c>
      <c r="C3193" s="96" t="s">
        <v>2211</v>
      </c>
      <c r="D3193" s="318">
        <v>70000</v>
      </c>
      <c r="E3193" s="69"/>
      <c r="F3193" s="69"/>
      <c r="G3193" s="69"/>
      <c r="H3193" s="69"/>
      <c r="I3193" s="69"/>
      <c r="J3193" s="69"/>
      <c r="N3193" s="69"/>
      <c r="O3193" s="69"/>
      <c r="P3193" s="69"/>
      <c r="Q3193" s="69"/>
      <c r="R3193" s="69"/>
      <c r="S3193" s="69"/>
      <c r="T3193" s="69"/>
      <c r="U3193" s="69"/>
      <c r="V3193" s="69"/>
      <c r="W3193" s="69"/>
      <c r="X3193" s="69"/>
      <c r="Y3193" s="69"/>
      <c r="Z3193" s="69"/>
      <c r="AA3193" s="69"/>
      <c r="AB3193" s="69"/>
      <c r="AC3193" s="69"/>
      <c r="AD3193" s="69"/>
      <c r="AE3193" s="69"/>
      <c r="AF3193" s="69"/>
      <c r="AG3193" s="69"/>
      <c r="AH3193" s="69"/>
      <c r="AI3193" s="69"/>
      <c r="AJ3193" s="69"/>
      <c r="AK3193" s="69"/>
      <c r="AL3193" s="69"/>
      <c r="AM3193" s="69"/>
      <c r="AN3193" s="69"/>
      <c r="AO3193" s="69"/>
      <c r="AP3193" s="69"/>
      <c r="AQ3193" s="69"/>
      <c r="AR3193" s="69"/>
      <c r="AS3193" s="69"/>
      <c r="AT3193" s="69"/>
      <c r="AU3193" s="69"/>
      <c r="AV3193" s="69"/>
      <c r="AW3193" s="69"/>
      <c r="AX3193" s="69"/>
      <c r="AY3193" s="69"/>
      <c r="AZ3193" s="69"/>
      <c r="BA3193" s="69"/>
      <c r="BB3193" s="69"/>
      <c r="BC3193" s="69"/>
      <c r="BD3193" s="69"/>
      <c r="BE3193" s="69"/>
      <c r="BF3193" s="69"/>
      <c r="BG3193" s="69"/>
      <c r="BH3193" s="69"/>
      <c r="BI3193" s="69"/>
      <c r="BJ3193" s="69"/>
      <c r="BK3193" s="69"/>
      <c r="BL3193" s="69"/>
      <c r="BM3193" s="69"/>
      <c r="BN3193" s="69"/>
      <c r="BO3193" s="69"/>
      <c r="BP3193" s="69"/>
      <c r="BQ3193" s="69"/>
      <c r="BR3193" s="69"/>
      <c r="BS3193" s="69"/>
      <c r="BT3193" s="69"/>
      <c r="BU3193" s="69"/>
      <c r="BV3193" s="69"/>
      <c r="BW3193" s="69"/>
      <c r="BX3193" s="69"/>
      <c r="BY3193" s="69"/>
      <c r="BZ3193" s="69"/>
      <c r="CA3193" s="69"/>
      <c r="CB3193" s="69"/>
      <c r="CC3193" s="69"/>
      <c r="CD3193" s="69"/>
      <c r="CE3193" s="69"/>
      <c r="CF3193" s="69"/>
      <c r="CG3193" s="69"/>
      <c r="CH3193" s="69"/>
      <c r="CI3193" s="69"/>
      <c r="CJ3193" s="69"/>
      <c r="CK3193" s="69"/>
      <c r="CL3193" s="69"/>
      <c r="CM3193" s="69"/>
      <c r="CN3193" s="69"/>
      <c r="CO3193" s="69"/>
      <c r="CP3193" s="69"/>
      <c r="CQ3193" s="69"/>
      <c r="CR3193" s="69"/>
      <c r="CS3193" s="69"/>
      <c r="CT3193" s="69"/>
      <c r="CU3193" s="69"/>
      <c r="CV3193" s="69"/>
      <c r="CW3193" s="69"/>
      <c r="CX3193" s="69"/>
      <c r="CY3193" s="69"/>
      <c r="CZ3193" s="69"/>
      <c r="DA3193" s="69"/>
      <c r="DB3193" s="69"/>
      <c r="DC3193" s="69"/>
      <c r="DD3193" s="69"/>
      <c r="DE3193" s="69"/>
      <c r="DF3193" s="69"/>
      <c r="DG3193" s="69"/>
      <c r="DH3193" s="69"/>
      <c r="DI3193" s="69"/>
      <c r="DJ3193" s="69"/>
      <c r="DK3193" s="69"/>
      <c r="DL3193" s="69"/>
      <c r="DM3193" s="69"/>
      <c r="DN3193" s="69"/>
      <c r="DO3193" s="69"/>
      <c r="DP3193" s="69"/>
      <c r="DQ3193" s="69"/>
      <c r="DR3193" s="69"/>
      <c r="DS3193" s="69"/>
      <c r="DT3193" s="69"/>
      <c r="DU3193" s="69"/>
      <c r="DV3193" s="69"/>
      <c r="DW3193" s="69"/>
      <c r="DX3193" s="69"/>
      <c r="DY3193" s="69"/>
      <c r="DZ3193" s="69"/>
      <c r="EA3193" s="69"/>
      <c r="EB3193" s="69"/>
      <c r="EC3193" s="69"/>
      <c r="ED3193" s="69"/>
      <c r="EE3193" s="69"/>
      <c r="EF3193" s="69"/>
      <c r="EG3193" s="69"/>
      <c r="EH3193" s="69"/>
      <c r="EI3193" s="69"/>
      <c r="EJ3193" s="69"/>
      <c r="EK3193" s="69"/>
      <c r="EL3193" s="69"/>
      <c r="EM3193" s="69"/>
      <c r="EN3193" s="69"/>
      <c r="EO3193" s="69"/>
      <c r="EP3193" s="69"/>
      <c r="EQ3193" s="69"/>
      <c r="ER3193" s="69"/>
      <c r="ES3193" s="69"/>
      <c r="ET3193" s="69"/>
      <c r="EU3193" s="69"/>
      <c r="EV3193" s="69"/>
      <c r="EW3193" s="69"/>
      <c r="EX3193" s="69"/>
      <c r="EY3193" s="69"/>
      <c r="EZ3193" s="69"/>
      <c r="FA3193" s="69"/>
      <c r="FB3193" s="69"/>
      <c r="FC3193" s="69"/>
      <c r="FD3193" s="69"/>
      <c r="FE3193" s="69"/>
      <c r="FF3193" s="69"/>
      <c r="FG3193" s="69"/>
      <c r="FH3193" s="69"/>
      <c r="FI3193" s="69"/>
      <c r="FJ3193" s="69"/>
      <c r="FK3193" s="69"/>
      <c r="FL3193" s="69"/>
      <c r="FM3193" s="69"/>
      <c r="FN3193" s="69"/>
      <c r="FO3193" s="69"/>
      <c r="FP3193" s="69"/>
      <c r="FQ3193" s="69"/>
      <c r="FR3193" s="69"/>
      <c r="FS3193" s="69"/>
      <c r="FT3193" s="69"/>
      <c r="FU3193" s="69"/>
      <c r="FV3193" s="69"/>
      <c r="FW3193" s="69"/>
      <c r="FX3193" s="69"/>
      <c r="FY3193" s="69"/>
      <c r="FZ3193" s="69"/>
      <c r="GA3193" s="69"/>
      <c r="GB3193" s="69"/>
      <c r="GC3193" s="69"/>
      <c r="GD3193" s="69"/>
      <c r="GE3193" s="69"/>
      <c r="GF3193" s="69"/>
      <c r="GG3193" s="69"/>
      <c r="GH3193" s="69"/>
      <c r="GI3193" s="69"/>
      <c r="GJ3193" s="69"/>
      <c r="GK3193" s="69"/>
      <c r="GL3193" s="69"/>
      <c r="GM3193" s="69"/>
      <c r="GN3193" s="69"/>
      <c r="GO3193" s="69"/>
      <c r="GP3193" s="69"/>
      <c r="GQ3193" s="69"/>
      <c r="GR3193" s="69"/>
      <c r="GS3193" s="69"/>
      <c r="GT3193" s="69"/>
      <c r="GU3193" s="69"/>
      <c r="GV3193" s="69"/>
      <c r="GW3193" s="69"/>
      <c r="GX3193" s="69"/>
      <c r="GY3193" s="69"/>
      <c r="GZ3193" s="69"/>
      <c r="HA3193" s="69"/>
      <c r="HB3193" s="69"/>
      <c r="HC3193" s="69"/>
      <c r="HD3193" s="69"/>
      <c r="HE3193" s="69"/>
      <c r="HF3193" s="69"/>
      <c r="HG3193" s="69"/>
      <c r="HH3193" s="69"/>
      <c r="HI3193" s="69"/>
      <c r="HJ3193" s="69"/>
      <c r="HK3193" s="69"/>
      <c r="HL3193" s="69"/>
      <c r="HM3193" s="69"/>
      <c r="HN3193" s="69"/>
      <c r="HO3193" s="69"/>
      <c r="HP3193" s="69"/>
      <c r="HQ3193" s="69"/>
      <c r="HR3193" s="69"/>
      <c r="HS3193" s="69"/>
      <c r="HT3193" s="69"/>
      <c r="HU3193" s="69"/>
      <c r="HV3193" s="69"/>
      <c r="HW3193" s="69"/>
      <c r="HX3193" s="69"/>
      <c r="HY3193" s="69"/>
      <c r="HZ3193" s="69"/>
      <c r="IA3193" s="69"/>
      <c r="IB3193" s="69"/>
      <c r="IC3193" s="69"/>
      <c r="ID3193" s="69"/>
      <c r="IE3193" s="69"/>
      <c r="IF3193" s="69"/>
      <c r="IG3193" s="69"/>
      <c r="IH3193" s="69"/>
      <c r="II3193" s="69"/>
      <c r="IJ3193" s="69"/>
      <c r="IK3193" s="69"/>
      <c r="IL3193" s="69"/>
      <c r="IM3193" s="69"/>
      <c r="IN3193" s="69"/>
    </row>
    <row r="3194" spans="1:248" s="70" customFormat="1" ht="15" customHeight="1" x14ac:dyDescent="0.2">
      <c r="A3194" s="137" t="s">
        <v>2212</v>
      </c>
      <c r="B3194" s="196">
        <v>52873</v>
      </c>
      <c r="C3194" s="96" t="s">
        <v>2213</v>
      </c>
      <c r="D3194" s="318">
        <v>40000</v>
      </c>
      <c r="E3194" s="69"/>
      <c r="F3194" s="69"/>
      <c r="G3194" s="69"/>
      <c r="H3194" s="69"/>
      <c r="I3194" s="69"/>
      <c r="J3194" s="69"/>
      <c r="N3194" s="69"/>
      <c r="O3194" s="69"/>
      <c r="P3194" s="69"/>
      <c r="Q3194" s="69"/>
      <c r="R3194" s="69"/>
      <c r="S3194" s="69"/>
      <c r="T3194" s="69"/>
      <c r="U3194" s="69"/>
      <c r="V3194" s="69"/>
      <c r="W3194" s="69"/>
      <c r="X3194" s="69"/>
      <c r="Y3194" s="69"/>
      <c r="Z3194" s="69"/>
      <c r="AA3194" s="69"/>
      <c r="AB3194" s="69"/>
      <c r="AC3194" s="69"/>
      <c r="AD3194" s="69"/>
      <c r="AE3194" s="69"/>
      <c r="AF3194" s="69"/>
      <c r="AG3194" s="69"/>
      <c r="AH3194" s="69"/>
      <c r="AI3194" s="69"/>
      <c r="AJ3194" s="69"/>
      <c r="AK3194" s="69"/>
      <c r="AL3194" s="69"/>
      <c r="AM3194" s="69"/>
      <c r="AN3194" s="69"/>
      <c r="AO3194" s="69"/>
      <c r="AP3194" s="69"/>
      <c r="AQ3194" s="69"/>
      <c r="AR3194" s="69"/>
      <c r="AS3194" s="69"/>
      <c r="AT3194" s="69"/>
      <c r="AU3194" s="69"/>
      <c r="AV3194" s="69"/>
      <c r="AW3194" s="69"/>
      <c r="AX3194" s="69"/>
      <c r="AY3194" s="69"/>
      <c r="AZ3194" s="69"/>
      <c r="BA3194" s="69"/>
      <c r="BB3194" s="69"/>
      <c r="BC3194" s="69"/>
      <c r="BD3194" s="69"/>
      <c r="BE3194" s="69"/>
      <c r="BF3194" s="69"/>
      <c r="BG3194" s="69"/>
      <c r="BH3194" s="69"/>
      <c r="BI3194" s="69"/>
      <c r="BJ3194" s="69"/>
      <c r="BK3194" s="69"/>
      <c r="BL3194" s="69"/>
      <c r="BM3194" s="69"/>
      <c r="BN3194" s="69"/>
      <c r="BO3194" s="69"/>
      <c r="BP3194" s="69"/>
      <c r="BQ3194" s="69"/>
      <c r="BR3194" s="69"/>
      <c r="BS3194" s="69"/>
      <c r="BT3194" s="69"/>
      <c r="BU3194" s="69"/>
      <c r="BV3194" s="69"/>
      <c r="BW3194" s="69"/>
      <c r="BX3194" s="69"/>
      <c r="BY3194" s="69"/>
      <c r="BZ3194" s="69"/>
      <c r="CA3194" s="69"/>
      <c r="CB3194" s="69"/>
      <c r="CC3194" s="69"/>
      <c r="CD3194" s="69"/>
      <c r="CE3194" s="69"/>
      <c r="CF3194" s="69"/>
      <c r="CG3194" s="69"/>
      <c r="CH3194" s="69"/>
      <c r="CI3194" s="69"/>
      <c r="CJ3194" s="69"/>
      <c r="CK3194" s="69"/>
      <c r="CL3194" s="69"/>
      <c r="CM3194" s="69"/>
      <c r="CN3194" s="69"/>
      <c r="CO3194" s="69"/>
      <c r="CP3194" s="69"/>
      <c r="CQ3194" s="69"/>
      <c r="CR3194" s="69"/>
      <c r="CS3194" s="69"/>
      <c r="CT3194" s="69"/>
      <c r="CU3194" s="69"/>
      <c r="CV3194" s="69"/>
      <c r="CW3194" s="69"/>
      <c r="CX3194" s="69"/>
      <c r="CY3194" s="69"/>
      <c r="CZ3194" s="69"/>
      <c r="DA3194" s="69"/>
      <c r="DB3194" s="69"/>
      <c r="DC3194" s="69"/>
      <c r="DD3194" s="69"/>
      <c r="DE3194" s="69"/>
      <c r="DF3194" s="69"/>
      <c r="DG3194" s="69"/>
      <c r="DH3194" s="69"/>
      <c r="DI3194" s="69"/>
      <c r="DJ3194" s="69"/>
      <c r="DK3194" s="69"/>
      <c r="DL3194" s="69"/>
      <c r="DM3194" s="69"/>
      <c r="DN3194" s="69"/>
      <c r="DO3194" s="69"/>
      <c r="DP3194" s="69"/>
      <c r="DQ3194" s="69"/>
      <c r="DR3194" s="69"/>
      <c r="DS3194" s="69"/>
      <c r="DT3194" s="69"/>
      <c r="DU3194" s="69"/>
      <c r="DV3194" s="69"/>
      <c r="DW3194" s="69"/>
      <c r="DX3194" s="69"/>
      <c r="DY3194" s="69"/>
      <c r="DZ3194" s="69"/>
      <c r="EA3194" s="69"/>
      <c r="EB3194" s="69"/>
      <c r="EC3194" s="69"/>
      <c r="ED3194" s="69"/>
      <c r="EE3194" s="69"/>
      <c r="EF3194" s="69"/>
      <c r="EG3194" s="69"/>
      <c r="EH3194" s="69"/>
      <c r="EI3194" s="69"/>
      <c r="EJ3194" s="69"/>
      <c r="EK3194" s="69"/>
      <c r="EL3194" s="69"/>
      <c r="EM3194" s="69"/>
      <c r="EN3194" s="69"/>
      <c r="EO3194" s="69"/>
      <c r="EP3194" s="69"/>
      <c r="EQ3194" s="69"/>
      <c r="ER3194" s="69"/>
      <c r="ES3194" s="69"/>
      <c r="ET3194" s="69"/>
      <c r="EU3194" s="69"/>
      <c r="EV3194" s="69"/>
      <c r="EW3194" s="69"/>
      <c r="EX3194" s="69"/>
      <c r="EY3194" s="69"/>
      <c r="EZ3194" s="69"/>
      <c r="FA3194" s="69"/>
      <c r="FB3194" s="69"/>
      <c r="FC3194" s="69"/>
      <c r="FD3194" s="69"/>
      <c r="FE3194" s="69"/>
      <c r="FF3194" s="69"/>
      <c r="FG3194" s="69"/>
      <c r="FH3194" s="69"/>
      <c r="FI3194" s="69"/>
      <c r="FJ3194" s="69"/>
      <c r="FK3194" s="69"/>
      <c r="FL3194" s="69"/>
      <c r="FM3194" s="69"/>
      <c r="FN3194" s="69"/>
      <c r="FO3194" s="69"/>
      <c r="FP3194" s="69"/>
      <c r="FQ3194" s="69"/>
      <c r="FR3194" s="69"/>
      <c r="FS3194" s="69"/>
      <c r="FT3194" s="69"/>
      <c r="FU3194" s="69"/>
      <c r="FV3194" s="69"/>
      <c r="FW3194" s="69"/>
      <c r="FX3194" s="69"/>
      <c r="FY3194" s="69"/>
      <c r="FZ3194" s="69"/>
      <c r="GA3194" s="69"/>
      <c r="GB3194" s="69"/>
      <c r="GC3194" s="69"/>
      <c r="GD3194" s="69"/>
      <c r="GE3194" s="69"/>
      <c r="GF3194" s="69"/>
      <c r="GG3194" s="69"/>
      <c r="GH3194" s="69"/>
      <c r="GI3194" s="69"/>
      <c r="GJ3194" s="69"/>
      <c r="GK3194" s="69"/>
      <c r="GL3194" s="69"/>
      <c r="GM3194" s="69"/>
      <c r="GN3194" s="69"/>
      <c r="GO3194" s="69"/>
      <c r="GP3194" s="69"/>
      <c r="GQ3194" s="69"/>
      <c r="GR3194" s="69"/>
      <c r="GS3194" s="69"/>
      <c r="GT3194" s="69"/>
      <c r="GU3194" s="69"/>
      <c r="GV3194" s="69"/>
      <c r="GW3194" s="69"/>
      <c r="GX3194" s="69"/>
      <c r="GY3194" s="69"/>
      <c r="GZ3194" s="69"/>
      <c r="HA3194" s="69"/>
      <c r="HB3194" s="69"/>
      <c r="HC3194" s="69"/>
      <c r="HD3194" s="69"/>
      <c r="HE3194" s="69"/>
      <c r="HF3194" s="69"/>
      <c r="HG3194" s="69"/>
      <c r="HH3194" s="69"/>
      <c r="HI3194" s="69"/>
      <c r="HJ3194" s="69"/>
      <c r="HK3194" s="69"/>
      <c r="HL3194" s="69"/>
      <c r="HM3194" s="69"/>
      <c r="HN3194" s="69"/>
      <c r="HO3194" s="69"/>
      <c r="HP3194" s="69"/>
      <c r="HQ3194" s="69"/>
      <c r="HR3194" s="69"/>
      <c r="HS3194" s="69"/>
      <c r="HT3194" s="69"/>
      <c r="HU3194" s="69"/>
      <c r="HV3194" s="69"/>
      <c r="HW3194" s="69"/>
      <c r="HX3194" s="69"/>
      <c r="HY3194" s="69"/>
      <c r="HZ3194" s="69"/>
      <c r="IA3194" s="69"/>
      <c r="IB3194" s="69"/>
      <c r="IC3194" s="69"/>
      <c r="ID3194" s="69"/>
      <c r="IE3194" s="69"/>
      <c r="IF3194" s="69"/>
      <c r="IG3194" s="69"/>
      <c r="IH3194" s="69"/>
      <c r="II3194" s="69"/>
      <c r="IJ3194" s="69"/>
      <c r="IK3194" s="69"/>
      <c r="IL3194" s="69"/>
      <c r="IM3194" s="69"/>
      <c r="IN3194" s="69"/>
    </row>
    <row r="3195" spans="1:248" s="70" customFormat="1" ht="32.1" customHeight="1" x14ac:dyDescent="0.2">
      <c r="A3195" s="115"/>
      <c r="B3195" s="198"/>
      <c r="C3195" s="160" t="s">
        <v>4918</v>
      </c>
      <c r="D3195" s="362"/>
      <c r="E3195" s="69"/>
      <c r="F3195" s="69"/>
      <c r="G3195" s="69"/>
      <c r="H3195" s="69"/>
      <c r="I3195" s="69"/>
      <c r="J3195" s="69"/>
      <c r="N3195" s="69"/>
      <c r="O3195" s="69"/>
      <c r="P3195" s="69"/>
      <c r="Q3195" s="69"/>
      <c r="R3195" s="69"/>
      <c r="S3195" s="69"/>
      <c r="T3195" s="69"/>
      <c r="U3195" s="69"/>
      <c r="V3195" s="69"/>
      <c r="W3195" s="69"/>
      <c r="X3195" s="69"/>
      <c r="Y3195" s="69"/>
      <c r="Z3195" s="69"/>
      <c r="AA3195" s="69"/>
      <c r="AB3195" s="69"/>
      <c r="AC3195" s="69"/>
      <c r="AD3195" s="69"/>
      <c r="AE3195" s="69"/>
      <c r="AF3195" s="69"/>
      <c r="AG3195" s="69"/>
      <c r="AH3195" s="69"/>
      <c r="AI3195" s="69"/>
      <c r="AJ3195" s="69"/>
      <c r="AK3195" s="69"/>
      <c r="AL3195" s="69"/>
      <c r="AM3195" s="69"/>
      <c r="AN3195" s="69"/>
      <c r="AO3195" s="69"/>
      <c r="AP3195" s="69"/>
      <c r="AQ3195" s="69"/>
      <c r="AR3195" s="69"/>
      <c r="AS3195" s="69"/>
      <c r="AT3195" s="69"/>
      <c r="AU3195" s="69"/>
      <c r="AV3195" s="69"/>
      <c r="AW3195" s="69"/>
      <c r="AX3195" s="69"/>
      <c r="AY3195" s="69"/>
      <c r="AZ3195" s="69"/>
      <c r="BA3195" s="69"/>
      <c r="BB3195" s="69"/>
      <c r="BC3195" s="69"/>
      <c r="BD3195" s="69"/>
      <c r="BE3195" s="69"/>
      <c r="BF3195" s="69"/>
      <c r="BG3195" s="69"/>
      <c r="BH3195" s="69"/>
      <c r="BI3195" s="69"/>
      <c r="BJ3195" s="69"/>
      <c r="BK3195" s="69"/>
      <c r="BL3195" s="69"/>
      <c r="BM3195" s="69"/>
      <c r="BN3195" s="69"/>
      <c r="BO3195" s="69"/>
      <c r="BP3195" s="69"/>
      <c r="BQ3195" s="69"/>
      <c r="BR3195" s="69"/>
      <c r="BS3195" s="69"/>
      <c r="BT3195" s="69"/>
      <c r="BU3195" s="69"/>
      <c r="BV3195" s="69"/>
      <c r="BW3195" s="69"/>
      <c r="BX3195" s="69"/>
      <c r="BY3195" s="69"/>
      <c r="BZ3195" s="69"/>
      <c r="CA3195" s="69"/>
      <c r="CB3195" s="69"/>
      <c r="CC3195" s="69"/>
      <c r="CD3195" s="69"/>
      <c r="CE3195" s="69"/>
      <c r="CF3195" s="69"/>
      <c r="CG3195" s="69"/>
      <c r="CH3195" s="69"/>
      <c r="CI3195" s="69"/>
      <c r="CJ3195" s="69"/>
      <c r="CK3195" s="69"/>
      <c r="CL3195" s="69"/>
      <c r="CM3195" s="69"/>
      <c r="CN3195" s="69"/>
      <c r="CO3195" s="69"/>
      <c r="CP3195" s="69"/>
      <c r="CQ3195" s="69"/>
      <c r="CR3195" s="69"/>
      <c r="CS3195" s="69"/>
      <c r="CT3195" s="69"/>
      <c r="CU3195" s="69"/>
      <c r="CV3195" s="69"/>
      <c r="CW3195" s="69"/>
      <c r="CX3195" s="69"/>
      <c r="CY3195" s="69"/>
      <c r="CZ3195" s="69"/>
      <c r="DA3195" s="69"/>
      <c r="DB3195" s="69"/>
      <c r="DC3195" s="69"/>
      <c r="DD3195" s="69"/>
      <c r="DE3195" s="69"/>
      <c r="DF3195" s="69"/>
      <c r="DG3195" s="69"/>
      <c r="DH3195" s="69"/>
      <c r="DI3195" s="69"/>
      <c r="DJ3195" s="69"/>
      <c r="DK3195" s="69"/>
      <c r="DL3195" s="69"/>
      <c r="DM3195" s="69"/>
      <c r="DN3195" s="69"/>
      <c r="DO3195" s="69"/>
      <c r="DP3195" s="69"/>
      <c r="DQ3195" s="69"/>
      <c r="DR3195" s="69"/>
      <c r="DS3195" s="69"/>
      <c r="DT3195" s="69"/>
      <c r="DU3195" s="69"/>
      <c r="DV3195" s="69"/>
      <c r="DW3195" s="69"/>
      <c r="DX3195" s="69"/>
      <c r="DY3195" s="69"/>
      <c r="DZ3195" s="69"/>
      <c r="EA3195" s="69"/>
      <c r="EB3195" s="69"/>
      <c r="EC3195" s="69"/>
      <c r="ED3195" s="69"/>
      <c r="EE3195" s="69"/>
      <c r="EF3195" s="69"/>
      <c r="EG3195" s="69"/>
      <c r="EH3195" s="69"/>
      <c r="EI3195" s="69"/>
      <c r="EJ3195" s="69"/>
      <c r="EK3195" s="69"/>
      <c r="EL3195" s="69"/>
      <c r="EM3195" s="69"/>
      <c r="EN3195" s="69"/>
      <c r="EO3195" s="69"/>
      <c r="EP3195" s="69"/>
      <c r="EQ3195" s="69"/>
      <c r="ER3195" s="69"/>
      <c r="ES3195" s="69"/>
      <c r="ET3195" s="69"/>
      <c r="EU3195" s="69"/>
      <c r="EV3195" s="69"/>
      <c r="EW3195" s="69"/>
      <c r="EX3195" s="69"/>
      <c r="EY3195" s="69"/>
      <c r="EZ3195" s="69"/>
      <c r="FA3195" s="69"/>
      <c r="FB3195" s="69"/>
      <c r="FC3195" s="69"/>
      <c r="FD3195" s="69"/>
      <c r="FE3195" s="69"/>
      <c r="FF3195" s="69"/>
      <c r="FG3195" s="69"/>
      <c r="FH3195" s="69"/>
      <c r="FI3195" s="69"/>
      <c r="FJ3195" s="69"/>
      <c r="FK3195" s="69"/>
      <c r="FL3195" s="69"/>
      <c r="FM3195" s="69"/>
      <c r="FN3195" s="69"/>
      <c r="FO3195" s="69"/>
      <c r="FP3195" s="69"/>
      <c r="FQ3195" s="69"/>
      <c r="FR3195" s="69"/>
      <c r="FS3195" s="69"/>
      <c r="FT3195" s="69"/>
      <c r="FU3195" s="69"/>
      <c r="FV3195" s="69"/>
      <c r="FW3195" s="69"/>
      <c r="FX3195" s="69"/>
      <c r="FY3195" s="69"/>
      <c r="FZ3195" s="69"/>
      <c r="GA3195" s="69"/>
      <c r="GB3195" s="69"/>
      <c r="GC3195" s="69"/>
      <c r="GD3195" s="69"/>
      <c r="GE3195" s="69"/>
      <c r="GF3195" s="69"/>
      <c r="GG3195" s="69"/>
      <c r="GH3195" s="69"/>
      <c r="GI3195" s="69"/>
      <c r="GJ3195" s="69"/>
      <c r="GK3195" s="69"/>
      <c r="GL3195" s="69"/>
      <c r="GM3195" s="69"/>
      <c r="GN3195" s="69"/>
      <c r="GO3195" s="69"/>
      <c r="GP3195" s="69"/>
      <c r="GQ3195" s="69"/>
      <c r="GR3195" s="69"/>
      <c r="GS3195" s="69"/>
      <c r="GT3195" s="69"/>
      <c r="GU3195" s="69"/>
      <c r="GV3195" s="69"/>
      <c r="GW3195" s="69"/>
      <c r="GX3195" s="69"/>
      <c r="GY3195" s="69"/>
      <c r="GZ3195" s="69"/>
      <c r="HA3195" s="69"/>
      <c r="HB3195" s="69"/>
      <c r="HC3195" s="69"/>
      <c r="HD3195" s="69"/>
      <c r="HE3195" s="69"/>
      <c r="HF3195" s="69"/>
      <c r="HG3195" s="69"/>
      <c r="HH3195" s="69"/>
      <c r="HI3195" s="69"/>
      <c r="HJ3195" s="69"/>
      <c r="HK3195" s="69"/>
      <c r="HL3195" s="69"/>
      <c r="HM3195" s="69"/>
      <c r="HN3195" s="69"/>
      <c r="HO3195" s="69"/>
      <c r="HP3195" s="69"/>
      <c r="HQ3195" s="69"/>
      <c r="HR3195" s="69"/>
      <c r="HS3195" s="69"/>
      <c r="HT3195" s="69"/>
      <c r="HU3195" s="69"/>
      <c r="HV3195" s="69"/>
      <c r="HW3195" s="69"/>
      <c r="HX3195" s="69"/>
      <c r="HY3195" s="69"/>
      <c r="HZ3195" s="69"/>
      <c r="IA3195" s="69"/>
      <c r="IB3195" s="69"/>
      <c r="IC3195" s="69"/>
      <c r="ID3195" s="69"/>
      <c r="IE3195" s="69"/>
      <c r="IF3195" s="69"/>
      <c r="IG3195" s="69"/>
      <c r="IH3195" s="69"/>
      <c r="II3195" s="69"/>
      <c r="IJ3195" s="69"/>
      <c r="IK3195" s="69"/>
      <c r="IL3195" s="69"/>
      <c r="IM3195" s="69"/>
      <c r="IN3195" s="69"/>
    </row>
    <row r="3196" spans="1:248" s="70" customFormat="1" ht="15" customHeight="1" x14ac:dyDescent="0.2">
      <c r="A3196" s="137" t="s">
        <v>2180</v>
      </c>
      <c r="B3196" s="196">
        <v>53023</v>
      </c>
      <c r="C3196" s="96" t="s">
        <v>3959</v>
      </c>
      <c r="D3196" s="318">
        <f>12000*1.5</f>
        <v>18000</v>
      </c>
      <c r="E3196" s="69"/>
      <c r="F3196" s="69"/>
      <c r="G3196" s="69"/>
      <c r="H3196" s="69"/>
      <c r="I3196" s="69"/>
      <c r="J3196" s="69"/>
      <c r="N3196" s="69"/>
      <c r="O3196" s="69"/>
      <c r="P3196" s="69"/>
      <c r="Q3196" s="69"/>
      <c r="R3196" s="69"/>
      <c r="S3196" s="69"/>
      <c r="T3196" s="69"/>
      <c r="U3196" s="69"/>
      <c r="V3196" s="69"/>
      <c r="W3196" s="69"/>
      <c r="X3196" s="69"/>
      <c r="Y3196" s="69"/>
      <c r="Z3196" s="69"/>
      <c r="AA3196" s="69"/>
      <c r="AB3196" s="69"/>
      <c r="AC3196" s="69"/>
      <c r="AD3196" s="69"/>
      <c r="AE3196" s="69"/>
      <c r="AF3196" s="69"/>
      <c r="AG3196" s="69"/>
      <c r="AH3196" s="69"/>
      <c r="AI3196" s="69"/>
      <c r="AJ3196" s="69"/>
      <c r="AK3196" s="69"/>
      <c r="AL3196" s="69"/>
      <c r="AM3196" s="69"/>
      <c r="AN3196" s="69"/>
      <c r="AO3196" s="69"/>
      <c r="AP3196" s="69"/>
      <c r="AQ3196" s="69"/>
      <c r="AR3196" s="69"/>
      <c r="AS3196" s="69"/>
      <c r="AT3196" s="69"/>
      <c r="AU3196" s="69"/>
      <c r="AV3196" s="69"/>
      <c r="AW3196" s="69"/>
      <c r="AX3196" s="69"/>
      <c r="AY3196" s="69"/>
      <c r="AZ3196" s="69"/>
      <c r="BA3196" s="69"/>
      <c r="BB3196" s="69"/>
      <c r="BC3196" s="69"/>
      <c r="BD3196" s="69"/>
      <c r="BE3196" s="69"/>
      <c r="BF3196" s="69"/>
      <c r="BG3196" s="69"/>
      <c r="BH3196" s="69"/>
      <c r="BI3196" s="69"/>
      <c r="BJ3196" s="69"/>
      <c r="BK3196" s="69"/>
      <c r="BL3196" s="69"/>
      <c r="BM3196" s="69"/>
      <c r="BN3196" s="69"/>
      <c r="BO3196" s="69"/>
      <c r="BP3196" s="69"/>
      <c r="BQ3196" s="69"/>
      <c r="BR3196" s="69"/>
      <c r="BS3196" s="69"/>
      <c r="BT3196" s="69"/>
      <c r="BU3196" s="69"/>
      <c r="BV3196" s="69"/>
      <c r="BW3196" s="69"/>
      <c r="BX3196" s="69"/>
      <c r="BY3196" s="69"/>
      <c r="BZ3196" s="69"/>
      <c r="CA3196" s="69"/>
      <c r="CB3196" s="69"/>
      <c r="CC3196" s="69"/>
      <c r="CD3196" s="69"/>
      <c r="CE3196" s="69"/>
      <c r="CF3196" s="69"/>
      <c r="CG3196" s="69"/>
      <c r="CH3196" s="69"/>
      <c r="CI3196" s="69"/>
      <c r="CJ3196" s="69"/>
      <c r="CK3196" s="69"/>
      <c r="CL3196" s="69"/>
      <c r="CM3196" s="69"/>
      <c r="CN3196" s="69"/>
      <c r="CO3196" s="69"/>
      <c r="CP3196" s="69"/>
      <c r="CQ3196" s="69"/>
      <c r="CR3196" s="69"/>
      <c r="CS3196" s="69"/>
      <c r="CT3196" s="69"/>
      <c r="CU3196" s="69"/>
      <c r="CV3196" s="69"/>
      <c r="CW3196" s="69"/>
      <c r="CX3196" s="69"/>
      <c r="CY3196" s="69"/>
      <c r="CZ3196" s="69"/>
      <c r="DA3196" s="69"/>
      <c r="DB3196" s="69"/>
      <c r="DC3196" s="69"/>
      <c r="DD3196" s="69"/>
      <c r="DE3196" s="69"/>
      <c r="DF3196" s="69"/>
      <c r="DG3196" s="69"/>
      <c r="DH3196" s="69"/>
      <c r="DI3196" s="69"/>
      <c r="DJ3196" s="69"/>
      <c r="DK3196" s="69"/>
      <c r="DL3196" s="69"/>
      <c r="DM3196" s="69"/>
      <c r="DN3196" s="69"/>
      <c r="DO3196" s="69"/>
      <c r="DP3196" s="69"/>
      <c r="DQ3196" s="69"/>
      <c r="DR3196" s="69"/>
      <c r="DS3196" s="69"/>
      <c r="DT3196" s="69"/>
      <c r="DU3196" s="69"/>
      <c r="DV3196" s="69"/>
      <c r="DW3196" s="69"/>
      <c r="DX3196" s="69"/>
      <c r="DY3196" s="69"/>
      <c r="DZ3196" s="69"/>
      <c r="EA3196" s="69"/>
      <c r="EB3196" s="69"/>
      <c r="EC3196" s="69"/>
      <c r="ED3196" s="69"/>
      <c r="EE3196" s="69"/>
      <c r="EF3196" s="69"/>
      <c r="EG3196" s="69"/>
      <c r="EH3196" s="69"/>
      <c r="EI3196" s="69"/>
      <c r="EJ3196" s="69"/>
      <c r="EK3196" s="69"/>
      <c r="EL3196" s="69"/>
      <c r="EM3196" s="69"/>
      <c r="EN3196" s="69"/>
      <c r="EO3196" s="69"/>
      <c r="EP3196" s="69"/>
      <c r="EQ3196" s="69"/>
      <c r="ER3196" s="69"/>
      <c r="ES3196" s="69"/>
      <c r="ET3196" s="69"/>
      <c r="EU3196" s="69"/>
      <c r="EV3196" s="69"/>
      <c r="EW3196" s="69"/>
      <c r="EX3196" s="69"/>
      <c r="EY3196" s="69"/>
      <c r="EZ3196" s="69"/>
      <c r="FA3196" s="69"/>
      <c r="FB3196" s="69"/>
      <c r="FC3196" s="69"/>
      <c r="FD3196" s="69"/>
      <c r="FE3196" s="69"/>
      <c r="FF3196" s="69"/>
      <c r="FG3196" s="69"/>
      <c r="FH3196" s="69"/>
      <c r="FI3196" s="69"/>
      <c r="FJ3196" s="69"/>
      <c r="FK3196" s="69"/>
      <c r="FL3196" s="69"/>
      <c r="FM3196" s="69"/>
      <c r="FN3196" s="69"/>
      <c r="FO3196" s="69"/>
      <c r="FP3196" s="69"/>
      <c r="FQ3196" s="69"/>
      <c r="FR3196" s="69"/>
      <c r="FS3196" s="69"/>
      <c r="FT3196" s="69"/>
      <c r="FU3196" s="69"/>
      <c r="FV3196" s="69"/>
      <c r="FW3196" s="69"/>
      <c r="FX3196" s="69"/>
      <c r="FY3196" s="69"/>
      <c r="FZ3196" s="69"/>
      <c r="GA3196" s="69"/>
      <c r="GB3196" s="69"/>
      <c r="GC3196" s="69"/>
      <c r="GD3196" s="69"/>
      <c r="GE3196" s="69"/>
      <c r="GF3196" s="69"/>
      <c r="GG3196" s="69"/>
      <c r="GH3196" s="69"/>
      <c r="GI3196" s="69"/>
      <c r="GJ3196" s="69"/>
      <c r="GK3196" s="69"/>
      <c r="GL3196" s="69"/>
      <c r="GM3196" s="69"/>
      <c r="GN3196" s="69"/>
      <c r="GO3196" s="69"/>
      <c r="GP3196" s="69"/>
      <c r="GQ3196" s="69"/>
      <c r="GR3196" s="69"/>
      <c r="GS3196" s="69"/>
      <c r="GT3196" s="69"/>
      <c r="GU3196" s="69"/>
      <c r="GV3196" s="69"/>
      <c r="GW3196" s="69"/>
      <c r="GX3196" s="69"/>
      <c r="GY3196" s="69"/>
      <c r="GZ3196" s="69"/>
      <c r="HA3196" s="69"/>
      <c r="HB3196" s="69"/>
      <c r="HC3196" s="69"/>
      <c r="HD3196" s="69"/>
      <c r="HE3196" s="69"/>
      <c r="HF3196" s="69"/>
      <c r="HG3196" s="69"/>
      <c r="HH3196" s="69"/>
      <c r="HI3196" s="69"/>
      <c r="HJ3196" s="69"/>
      <c r="HK3196" s="69"/>
      <c r="HL3196" s="69"/>
      <c r="HM3196" s="69"/>
      <c r="HN3196" s="69"/>
      <c r="HO3196" s="69"/>
      <c r="HP3196" s="69"/>
      <c r="HQ3196" s="69"/>
      <c r="HR3196" s="69"/>
      <c r="HS3196" s="69"/>
      <c r="HT3196" s="69"/>
      <c r="HU3196" s="69"/>
      <c r="HV3196" s="69"/>
      <c r="HW3196" s="69"/>
      <c r="HX3196" s="69"/>
      <c r="HY3196" s="69"/>
      <c r="HZ3196" s="69"/>
      <c r="IA3196" s="69"/>
      <c r="IB3196" s="69"/>
      <c r="IC3196" s="69"/>
      <c r="ID3196" s="69"/>
      <c r="IE3196" s="69"/>
      <c r="IF3196" s="69"/>
      <c r="IG3196" s="69"/>
      <c r="IH3196" s="69"/>
      <c r="II3196" s="69"/>
      <c r="IJ3196" s="69"/>
      <c r="IK3196" s="69"/>
      <c r="IL3196" s="69"/>
      <c r="IM3196" s="69"/>
      <c r="IN3196" s="69"/>
    </row>
    <row r="3197" spans="1:248" s="70" customFormat="1" ht="15" customHeight="1" x14ac:dyDescent="0.2">
      <c r="A3197" s="137" t="s">
        <v>2180</v>
      </c>
      <c r="B3197" s="196">
        <v>52875</v>
      </c>
      <c r="C3197" s="96" t="s">
        <v>2214</v>
      </c>
      <c r="D3197" s="318">
        <f>17000*1.5</f>
        <v>25500</v>
      </c>
      <c r="E3197" s="69"/>
      <c r="F3197" s="69"/>
      <c r="G3197" s="69"/>
      <c r="H3197" s="69"/>
      <c r="I3197" s="69"/>
      <c r="J3197" s="69"/>
      <c r="N3197" s="69"/>
      <c r="O3197" s="69"/>
      <c r="P3197" s="69"/>
      <c r="Q3197" s="69"/>
      <c r="R3197" s="69"/>
      <c r="S3197" s="69"/>
      <c r="T3197" s="69"/>
      <c r="U3197" s="69"/>
      <c r="V3197" s="69"/>
      <c r="W3197" s="69"/>
      <c r="X3197" s="69"/>
      <c r="Y3197" s="69"/>
      <c r="Z3197" s="69"/>
      <c r="AA3197" s="69"/>
      <c r="AB3197" s="69"/>
      <c r="AC3197" s="69"/>
      <c r="AD3197" s="69"/>
      <c r="AE3197" s="69"/>
      <c r="AF3197" s="69"/>
      <c r="AG3197" s="69"/>
      <c r="AH3197" s="69"/>
      <c r="AI3197" s="69"/>
      <c r="AJ3197" s="69"/>
      <c r="AK3197" s="69"/>
      <c r="AL3197" s="69"/>
      <c r="AM3197" s="69"/>
      <c r="AN3197" s="69"/>
      <c r="AO3197" s="69"/>
      <c r="AP3197" s="69"/>
      <c r="AQ3197" s="69"/>
      <c r="AR3197" s="69"/>
      <c r="AS3197" s="69"/>
      <c r="AT3197" s="69"/>
      <c r="AU3197" s="69"/>
      <c r="AV3197" s="69"/>
      <c r="AW3197" s="69"/>
      <c r="AX3197" s="69"/>
      <c r="AY3197" s="69"/>
      <c r="AZ3197" s="69"/>
      <c r="BA3197" s="69"/>
      <c r="BB3197" s="69"/>
      <c r="BC3197" s="69"/>
      <c r="BD3197" s="69"/>
      <c r="BE3197" s="69"/>
      <c r="BF3197" s="69"/>
      <c r="BG3197" s="69"/>
      <c r="BH3197" s="69"/>
      <c r="BI3197" s="69"/>
      <c r="BJ3197" s="69"/>
      <c r="BK3197" s="69"/>
      <c r="BL3197" s="69"/>
      <c r="BM3197" s="69"/>
      <c r="BN3197" s="69"/>
      <c r="BO3197" s="69"/>
      <c r="BP3197" s="69"/>
      <c r="BQ3197" s="69"/>
      <c r="BR3197" s="69"/>
      <c r="BS3197" s="69"/>
      <c r="BT3197" s="69"/>
      <c r="BU3197" s="69"/>
      <c r="BV3197" s="69"/>
      <c r="BW3197" s="69"/>
      <c r="BX3197" s="69"/>
      <c r="BY3197" s="69"/>
      <c r="BZ3197" s="69"/>
      <c r="CA3197" s="69"/>
      <c r="CB3197" s="69"/>
      <c r="CC3197" s="69"/>
      <c r="CD3197" s="69"/>
      <c r="CE3197" s="69"/>
      <c r="CF3197" s="69"/>
      <c r="CG3197" s="69"/>
      <c r="CH3197" s="69"/>
      <c r="CI3197" s="69"/>
      <c r="CJ3197" s="69"/>
      <c r="CK3197" s="69"/>
      <c r="CL3197" s="69"/>
      <c r="CM3197" s="69"/>
      <c r="CN3197" s="69"/>
      <c r="CO3197" s="69"/>
      <c r="CP3197" s="69"/>
      <c r="CQ3197" s="69"/>
      <c r="CR3197" s="69"/>
      <c r="CS3197" s="69"/>
      <c r="CT3197" s="69"/>
      <c r="CU3197" s="69"/>
      <c r="CV3197" s="69"/>
      <c r="CW3197" s="69"/>
      <c r="CX3197" s="69"/>
      <c r="CY3197" s="69"/>
      <c r="CZ3197" s="69"/>
      <c r="DA3197" s="69"/>
      <c r="DB3197" s="69"/>
      <c r="DC3197" s="69"/>
      <c r="DD3197" s="69"/>
      <c r="DE3197" s="69"/>
      <c r="DF3197" s="69"/>
      <c r="DG3197" s="69"/>
      <c r="DH3197" s="69"/>
      <c r="DI3197" s="69"/>
      <c r="DJ3197" s="69"/>
      <c r="DK3197" s="69"/>
      <c r="DL3197" s="69"/>
      <c r="DM3197" s="69"/>
      <c r="DN3197" s="69"/>
      <c r="DO3197" s="69"/>
      <c r="DP3197" s="69"/>
      <c r="DQ3197" s="69"/>
      <c r="DR3197" s="69"/>
      <c r="DS3197" s="69"/>
      <c r="DT3197" s="69"/>
      <c r="DU3197" s="69"/>
      <c r="DV3197" s="69"/>
      <c r="DW3197" s="69"/>
      <c r="DX3197" s="69"/>
      <c r="DY3197" s="69"/>
      <c r="DZ3197" s="69"/>
      <c r="EA3197" s="69"/>
      <c r="EB3197" s="69"/>
      <c r="EC3197" s="69"/>
      <c r="ED3197" s="69"/>
      <c r="EE3197" s="69"/>
      <c r="EF3197" s="69"/>
      <c r="EG3197" s="69"/>
      <c r="EH3197" s="69"/>
      <c r="EI3197" s="69"/>
      <c r="EJ3197" s="69"/>
      <c r="EK3197" s="69"/>
      <c r="EL3197" s="69"/>
      <c r="EM3197" s="69"/>
      <c r="EN3197" s="69"/>
      <c r="EO3197" s="69"/>
      <c r="EP3197" s="69"/>
      <c r="EQ3197" s="69"/>
      <c r="ER3197" s="69"/>
      <c r="ES3197" s="69"/>
      <c r="ET3197" s="69"/>
      <c r="EU3197" s="69"/>
      <c r="EV3197" s="69"/>
      <c r="EW3197" s="69"/>
      <c r="EX3197" s="69"/>
      <c r="EY3197" s="69"/>
      <c r="EZ3197" s="69"/>
      <c r="FA3197" s="69"/>
      <c r="FB3197" s="69"/>
      <c r="FC3197" s="69"/>
      <c r="FD3197" s="69"/>
      <c r="FE3197" s="69"/>
      <c r="FF3197" s="69"/>
      <c r="FG3197" s="69"/>
      <c r="FH3197" s="69"/>
      <c r="FI3197" s="69"/>
      <c r="FJ3197" s="69"/>
      <c r="FK3197" s="69"/>
      <c r="FL3197" s="69"/>
      <c r="FM3197" s="69"/>
      <c r="FN3197" s="69"/>
      <c r="FO3197" s="69"/>
      <c r="FP3197" s="69"/>
      <c r="FQ3197" s="69"/>
      <c r="FR3197" s="69"/>
      <c r="FS3197" s="69"/>
      <c r="FT3197" s="69"/>
      <c r="FU3197" s="69"/>
      <c r="FV3197" s="69"/>
      <c r="FW3197" s="69"/>
      <c r="FX3197" s="69"/>
      <c r="FY3197" s="69"/>
      <c r="FZ3197" s="69"/>
      <c r="GA3197" s="69"/>
      <c r="GB3197" s="69"/>
      <c r="GC3197" s="69"/>
      <c r="GD3197" s="69"/>
      <c r="GE3197" s="69"/>
      <c r="GF3197" s="69"/>
      <c r="GG3197" s="69"/>
      <c r="GH3197" s="69"/>
      <c r="GI3197" s="69"/>
      <c r="GJ3197" s="69"/>
      <c r="GK3197" s="69"/>
      <c r="GL3197" s="69"/>
      <c r="GM3197" s="69"/>
      <c r="GN3197" s="69"/>
      <c r="GO3197" s="69"/>
      <c r="GP3197" s="69"/>
      <c r="GQ3197" s="69"/>
      <c r="GR3197" s="69"/>
      <c r="GS3197" s="69"/>
      <c r="GT3197" s="69"/>
      <c r="GU3197" s="69"/>
      <c r="GV3197" s="69"/>
      <c r="GW3197" s="69"/>
      <c r="GX3197" s="69"/>
      <c r="GY3197" s="69"/>
      <c r="GZ3197" s="69"/>
      <c r="HA3197" s="69"/>
      <c r="HB3197" s="69"/>
      <c r="HC3197" s="69"/>
      <c r="HD3197" s="69"/>
      <c r="HE3197" s="69"/>
      <c r="HF3197" s="69"/>
      <c r="HG3197" s="69"/>
      <c r="HH3197" s="69"/>
      <c r="HI3197" s="69"/>
      <c r="HJ3197" s="69"/>
      <c r="HK3197" s="69"/>
      <c r="HL3197" s="69"/>
      <c r="HM3197" s="69"/>
      <c r="HN3197" s="69"/>
      <c r="HO3197" s="69"/>
      <c r="HP3197" s="69"/>
      <c r="HQ3197" s="69"/>
      <c r="HR3197" s="69"/>
      <c r="HS3197" s="69"/>
      <c r="HT3197" s="69"/>
      <c r="HU3197" s="69"/>
      <c r="HV3197" s="69"/>
      <c r="HW3197" s="69"/>
      <c r="HX3197" s="69"/>
      <c r="HY3197" s="69"/>
      <c r="HZ3197" s="69"/>
      <c r="IA3197" s="69"/>
      <c r="IB3197" s="69"/>
      <c r="IC3197" s="69"/>
      <c r="ID3197" s="69"/>
      <c r="IE3197" s="69"/>
      <c r="IF3197" s="69"/>
      <c r="IG3197" s="69"/>
      <c r="IH3197" s="69"/>
      <c r="II3197" s="69"/>
      <c r="IJ3197" s="69"/>
      <c r="IK3197" s="69"/>
      <c r="IL3197" s="69"/>
      <c r="IM3197" s="69"/>
      <c r="IN3197" s="69"/>
    </row>
    <row r="3198" spans="1:248" s="70" customFormat="1" ht="15" customHeight="1" x14ac:dyDescent="0.2">
      <c r="A3198" s="137" t="s">
        <v>2181</v>
      </c>
      <c r="B3198" s="196">
        <v>52876</v>
      </c>
      <c r="C3198" s="96" t="s">
        <v>2215</v>
      </c>
      <c r="D3198" s="318">
        <f>10000*1.5</f>
        <v>15000</v>
      </c>
      <c r="E3198" s="69"/>
      <c r="F3198" s="69"/>
      <c r="G3198" s="69"/>
      <c r="H3198" s="69"/>
      <c r="I3198" s="69"/>
      <c r="J3198" s="69"/>
      <c r="N3198" s="69"/>
      <c r="O3198" s="69"/>
      <c r="P3198" s="69"/>
      <c r="Q3198" s="69"/>
      <c r="R3198" s="69"/>
      <c r="S3198" s="69"/>
      <c r="T3198" s="69"/>
      <c r="U3198" s="69"/>
      <c r="V3198" s="69"/>
      <c r="W3198" s="69"/>
      <c r="X3198" s="69"/>
      <c r="Y3198" s="69"/>
      <c r="Z3198" s="69"/>
      <c r="AA3198" s="69"/>
      <c r="AB3198" s="69"/>
      <c r="AC3198" s="69"/>
      <c r="AD3198" s="69"/>
      <c r="AE3198" s="69"/>
      <c r="AF3198" s="69"/>
      <c r="AG3198" s="69"/>
      <c r="AH3198" s="69"/>
      <c r="AI3198" s="69"/>
      <c r="AJ3198" s="69"/>
      <c r="AK3198" s="69"/>
      <c r="AL3198" s="69"/>
      <c r="AM3198" s="69"/>
      <c r="AN3198" s="69"/>
      <c r="AO3198" s="69"/>
      <c r="AP3198" s="69"/>
      <c r="AQ3198" s="69"/>
      <c r="AR3198" s="69"/>
      <c r="AS3198" s="69"/>
      <c r="AT3198" s="69"/>
      <c r="AU3198" s="69"/>
      <c r="AV3198" s="69"/>
      <c r="AW3198" s="69"/>
      <c r="AX3198" s="69"/>
      <c r="AY3198" s="69"/>
      <c r="AZ3198" s="69"/>
      <c r="BA3198" s="69"/>
      <c r="BB3198" s="69"/>
      <c r="BC3198" s="69"/>
      <c r="BD3198" s="69"/>
      <c r="BE3198" s="69"/>
      <c r="BF3198" s="69"/>
      <c r="BG3198" s="69"/>
      <c r="BH3198" s="69"/>
      <c r="BI3198" s="69"/>
      <c r="BJ3198" s="69"/>
      <c r="BK3198" s="69"/>
      <c r="BL3198" s="69"/>
      <c r="BM3198" s="69"/>
      <c r="BN3198" s="69"/>
      <c r="BO3198" s="69"/>
      <c r="BP3198" s="69"/>
      <c r="BQ3198" s="69"/>
      <c r="BR3198" s="69"/>
      <c r="BS3198" s="69"/>
      <c r="BT3198" s="69"/>
      <c r="BU3198" s="69"/>
      <c r="BV3198" s="69"/>
      <c r="BW3198" s="69"/>
      <c r="BX3198" s="69"/>
      <c r="BY3198" s="69"/>
      <c r="BZ3198" s="69"/>
      <c r="CA3198" s="69"/>
      <c r="CB3198" s="69"/>
      <c r="CC3198" s="69"/>
      <c r="CD3198" s="69"/>
      <c r="CE3198" s="69"/>
      <c r="CF3198" s="69"/>
      <c r="CG3198" s="69"/>
      <c r="CH3198" s="69"/>
      <c r="CI3198" s="69"/>
      <c r="CJ3198" s="69"/>
      <c r="CK3198" s="69"/>
      <c r="CL3198" s="69"/>
      <c r="CM3198" s="69"/>
      <c r="CN3198" s="69"/>
      <c r="CO3198" s="69"/>
      <c r="CP3198" s="69"/>
      <c r="CQ3198" s="69"/>
      <c r="CR3198" s="69"/>
      <c r="CS3198" s="69"/>
      <c r="CT3198" s="69"/>
      <c r="CU3198" s="69"/>
      <c r="CV3198" s="69"/>
      <c r="CW3198" s="69"/>
      <c r="CX3198" s="69"/>
      <c r="CY3198" s="69"/>
      <c r="CZ3198" s="69"/>
      <c r="DA3198" s="69"/>
      <c r="DB3198" s="69"/>
      <c r="DC3198" s="69"/>
      <c r="DD3198" s="69"/>
      <c r="DE3198" s="69"/>
      <c r="DF3198" s="69"/>
      <c r="DG3198" s="69"/>
      <c r="DH3198" s="69"/>
      <c r="DI3198" s="69"/>
      <c r="DJ3198" s="69"/>
      <c r="DK3198" s="69"/>
      <c r="DL3198" s="69"/>
      <c r="DM3198" s="69"/>
      <c r="DN3198" s="69"/>
      <c r="DO3198" s="69"/>
      <c r="DP3198" s="69"/>
      <c r="DQ3198" s="69"/>
      <c r="DR3198" s="69"/>
      <c r="DS3198" s="69"/>
      <c r="DT3198" s="69"/>
      <c r="DU3198" s="69"/>
      <c r="DV3198" s="69"/>
      <c r="DW3198" s="69"/>
      <c r="DX3198" s="69"/>
      <c r="DY3198" s="69"/>
      <c r="DZ3198" s="69"/>
      <c r="EA3198" s="69"/>
      <c r="EB3198" s="69"/>
      <c r="EC3198" s="69"/>
      <c r="ED3198" s="69"/>
      <c r="EE3198" s="69"/>
      <c r="EF3198" s="69"/>
      <c r="EG3198" s="69"/>
      <c r="EH3198" s="69"/>
      <c r="EI3198" s="69"/>
      <c r="EJ3198" s="69"/>
      <c r="EK3198" s="69"/>
      <c r="EL3198" s="69"/>
      <c r="EM3198" s="69"/>
      <c r="EN3198" s="69"/>
      <c r="EO3198" s="69"/>
      <c r="EP3198" s="69"/>
      <c r="EQ3198" s="69"/>
      <c r="ER3198" s="69"/>
      <c r="ES3198" s="69"/>
      <c r="ET3198" s="69"/>
      <c r="EU3198" s="69"/>
      <c r="EV3198" s="69"/>
      <c r="EW3198" s="69"/>
      <c r="EX3198" s="69"/>
      <c r="EY3198" s="69"/>
      <c r="EZ3198" s="69"/>
      <c r="FA3198" s="69"/>
      <c r="FB3198" s="69"/>
      <c r="FC3198" s="69"/>
      <c r="FD3198" s="69"/>
      <c r="FE3198" s="69"/>
      <c r="FF3198" s="69"/>
      <c r="FG3198" s="69"/>
      <c r="FH3198" s="69"/>
      <c r="FI3198" s="69"/>
      <c r="FJ3198" s="69"/>
      <c r="FK3198" s="69"/>
      <c r="FL3198" s="69"/>
      <c r="FM3198" s="69"/>
      <c r="FN3198" s="69"/>
      <c r="FO3198" s="69"/>
      <c r="FP3198" s="69"/>
      <c r="FQ3198" s="69"/>
      <c r="FR3198" s="69"/>
      <c r="FS3198" s="69"/>
      <c r="FT3198" s="69"/>
      <c r="FU3198" s="69"/>
      <c r="FV3198" s="69"/>
      <c r="FW3198" s="69"/>
      <c r="FX3198" s="69"/>
      <c r="FY3198" s="69"/>
      <c r="FZ3198" s="69"/>
      <c r="GA3198" s="69"/>
      <c r="GB3198" s="69"/>
      <c r="GC3198" s="69"/>
      <c r="GD3198" s="69"/>
      <c r="GE3198" s="69"/>
      <c r="GF3198" s="69"/>
      <c r="GG3198" s="69"/>
      <c r="GH3198" s="69"/>
      <c r="GI3198" s="69"/>
      <c r="GJ3198" s="69"/>
      <c r="GK3198" s="69"/>
      <c r="GL3198" s="69"/>
      <c r="GM3198" s="69"/>
      <c r="GN3198" s="69"/>
      <c r="GO3198" s="69"/>
      <c r="GP3198" s="69"/>
      <c r="GQ3198" s="69"/>
      <c r="GR3198" s="69"/>
      <c r="GS3198" s="69"/>
      <c r="GT3198" s="69"/>
      <c r="GU3198" s="69"/>
      <c r="GV3198" s="69"/>
      <c r="GW3198" s="69"/>
      <c r="GX3198" s="69"/>
      <c r="GY3198" s="69"/>
      <c r="GZ3198" s="69"/>
      <c r="HA3198" s="69"/>
      <c r="HB3198" s="69"/>
      <c r="HC3198" s="69"/>
      <c r="HD3198" s="69"/>
      <c r="HE3198" s="69"/>
      <c r="HF3198" s="69"/>
      <c r="HG3198" s="69"/>
      <c r="HH3198" s="69"/>
      <c r="HI3198" s="69"/>
      <c r="HJ3198" s="69"/>
      <c r="HK3198" s="69"/>
      <c r="HL3198" s="69"/>
      <c r="HM3198" s="69"/>
      <c r="HN3198" s="69"/>
      <c r="HO3198" s="69"/>
      <c r="HP3198" s="69"/>
      <c r="HQ3198" s="69"/>
      <c r="HR3198" s="69"/>
      <c r="HS3198" s="69"/>
      <c r="HT3198" s="69"/>
      <c r="HU3198" s="69"/>
      <c r="HV3198" s="69"/>
      <c r="HW3198" s="69"/>
      <c r="HX3198" s="69"/>
      <c r="HY3198" s="69"/>
      <c r="HZ3198" s="69"/>
      <c r="IA3198" s="69"/>
      <c r="IB3198" s="69"/>
      <c r="IC3198" s="69"/>
      <c r="ID3198" s="69"/>
      <c r="IE3198" s="69"/>
      <c r="IF3198" s="69"/>
      <c r="IG3198" s="69"/>
      <c r="IH3198" s="69"/>
      <c r="II3198" s="69"/>
      <c r="IJ3198" s="69"/>
      <c r="IK3198" s="69"/>
      <c r="IL3198" s="69"/>
      <c r="IM3198" s="69"/>
      <c r="IN3198" s="69"/>
    </row>
    <row r="3199" spans="1:248" s="70" customFormat="1" ht="32.1" customHeight="1" x14ac:dyDescent="0.2">
      <c r="A3199" s="137" t="s">
        <v>2188</v>
      </c>
      <c r="B3199" s="196">
        <v>52877</v>
      </c>
      <c r="C3199" s="96" t="s">
        <v>2216</v>
      </c>
      <c r="D3199" s="318">
        <f>15000*1.5</f>
        <v>22500</v>
      </c>
      <c r="E3199" s="69"/>
      <c r="F3199" s="69"/>
      <c r="G3199" s="69"/>
      <c r="H3199" s="69"/>
      <c r="I3199" s="69"/>
      <c r="J3199" s="69"/>
      <c r="N3199" s="69"/>
      <c r="O3199" s="69"/>
      <c r="P3199" s="69"/>
      <c r="Q3199" s="69"/>
      <c r="R3199" s="69"/>
      <c r="S3199" s="69"/>
      <c r="T3199" s="69"/>
      <c r="U3199" s="69"/>
      <c r="V3199" s="69"/>
      <c r="W3199" s="69"/>
      <c r="X3199" s="69"/>
      <c r="Y3199" s="69"/>
      <c r="Z3199" s="69"/>
      <c r="AA3199" s="69"/>
      <c r="AB3199" s="69"/>
      <c r="AC3199" s="69"/>
      <c r="AD3199" s="69"/>
      <c r="AE3199" s="69"/>
      <c r="AF3199" s="69"/>
      <c r="AG3199" s="69"/>
      <c r="AH3199" s="69"/>
      <c r="AI3199" s="69"/>
      <c r="AJ3199" s="69"/>
      <c r="AK3199" s="69"/>
      <c r="AL3199" s="69"/>
      <c r="AM3199" s="69"/>
      <c r="AN3199" s="69"/>
      <c r="AO3199" s="69"/>
      <c r="AP3199" s="69"/>
      <c r="AQ3199" s="69"/>
      <c r="AR3199" s="69"/>
      <c r="AS3199" s="69"/>
      <c r="AT3199" s="69"/>
      <c r="AU3199" s="69"/>
      <c r="AV3199" s="69"/>
      <c r="AW3199" s="69"/>
      <c r="AX3199" s="69"/>
      <c r="AY3199" s="69"/>
      <c r="AZ3199" s="69"/>
      <c r="BA3199" s="69"/>
      <c r="BB3199" s="69"/>
      <c r="BC3199" s="69"/>
      <c r="BD3199" s="69"/>
      <c r="BE3199" s="69"/>
      <c r="BF3199" s="69"/>
      <c r="BG3199" s="69"/>
      <c r="BH3199" s="69"/>
      <c r="BI3199" s="69"/>
      <c r="BJ3199" s="69"/>
      <c r="BK3199" s="69"/>
      <c r="BL3199" s="69"/>
      <c r="BM3199" s="69"/>
      <c r="BN3199" s="69"/>
      <c r="BO3199" s="69"/>
      <c r="BP3199" s="69"/>
      <c r="BQ3199" s="69"/>
      <c r="BR3199" s="69"/>
      <c r="BS3199" s="69"/>
      <c r="BT3199" s="69"/>
      <c r="BU3199" s="69"/>
      <c r="BV3199" s="69"/>
      <c r="BW3199" s="69"/>
      <c r="BX3199" s="69"/>
      <c r="BY3199" s="69"/>
      <c r="BZ3199" s="69"/>
      <c r="CA3199" s="69"/>
      <c r="CB3199" s="69"/>
      <c r="CC3199" s="69"/>
      <c r="CD3199" s="69"/>
      <c r="CE3199" s="69"/>
      <c r="CF3199" s="69"/>
      <c r="CG3199" s="69"/>
      <c r="CH3199" s="69"/>
      <c r="CI3199" s="69"/>
      <c r="CJ3199" s="69"/>
      <c r="CK3199" s="69"/>
      <c r="CL3199" s="69"/>
      <c r="CM3199" s="69"/>
      <c r="CN3199" s="69"/>
      <c r="CO3199" s="69"/>
      <c r="CP3199" s="69"/>
      <c r="CQ3199" s="69"/>
      <c r="CR3199" s="69"/>
      <c r="CS3199" s="69"/>
      <c r="CT3199" s="69"/>
      <c r="CU3199" s="69"/>
      <c r="CV3199" s="69"/>
      <c r="CW3199" s="69"/>
      <c r="CX3199" s="69"/>
      <c r="CY3199" s="69"/>
      <c r="CZ3199" s="69"/>
      <c r="DA3199" s="69"/>
      <c r="DB3199" s="69"/>
      <c r="DC3199" s="69"/>
      <c r="DD3199" s="69"/>
      <c r="DE3199" s="69"/>
      <c r="DF3199" s="69"/>
      <c r="DG3199" s="69"/>
      <c r="DH3199" s="69"/>
      <c r="DI3199" s="69"/>
      <c r="DJ3199" s="69"/>
      <c r="DK3199" s="69"/>
      <c r="DL3199" s="69"/>
      <c r="DM3199" s="69"/>
      <c r="DN3199" s="69"/>
      <c r="DO3199" s="69"/>
      <c r="DP3199" s="69"/>
      <c r="DQ3199" s="69"/>
      <c r="DR3199" s="69"/>
      <c r="DS3199" s="69"/>
      <c r="DT3199" s="69"/>
      <c r="DU3199" s="69"/>
      <c r="DV3199" s="69"/>
      <c r="DW3199" s="69"/>
      <c r="DX3199" s="69"/>
      <c r="DY3199" s="69"/>
      <c r="DZ3199" s="69"/>
      <c r="EA3199" s="69"/>
      <c r="EB3199" s="69"/>
      <c r="EC3199" s="69"/>
      <c r="ED3199" s="69"/>
      <c r="EE3199" s="69"/>
      <c r="EF3199" s="69"/>
      <c r="EG3199" s="69"/>
      <c r="EH3199" s="69"/>
      <c r="EI3199" s="69"/>
      <c r="EJ3199" s="69"/>
      <c r="EK3199" s="69"/>
      <c r="EL3199" s="69"/>
      <c r="EM3199" s="69"/>
      <c r="EN3199" s="69"/>
      <c r="EO3199" s="69"/>
      <c r="EP3199" s="69"/>
      <c r="EQ3199" s="69"/>
      <c r="ER3199" s="69"/>
      <c r="ES3199" s="69"/>
      <c r="ET3199" s="69"/>
      <c r="EU3199" s="69"/>
      <c r="EV3199" s="69"/>
      <c r="EW3199" s="69"/>
      <c r="EX3199" s="69"/>
      <c r="EY3199" s="69"/>
      <c r="EZ3199" s="69"/>
      <c r="FA3199" s="69"/>
      <c r="FB3199" s="69"/>
      <c r="FC3199" s="69"/>
      <c r="FD3199" s="69"/>
      <c r="FE3199" s="69"/>
      <c r="FF3199" s="69"/>
      <c r="FG3199" s="69"/>
      <c r="FH3199" s="69"/>
      <c r="FI3199" s="69"/>
      <c r="FJ3199" s="69"/>
      <c r="FK3199" s="69"/>
      <c r="FL3199" s="69"/>
      <c r="FM3199" s="69"/>
      <c r="FN3199" s="69"/>
      <c r="FO3199" s="69"/>
      <c r="FP3199" s="69"/>
      <c r="FQ3199" s="69"/>
      <c r="FR3199" s="69"/>
      <c r="FS3199" s="69"/>
      <c r="FT3199" s="69"/>
      <c r="FU3199" s="69"/>
      <c r="FV3199" s="69"/>
      <c r="FW3199" s="69"/>
      <c r="FX3199" s="69"/>
      <c r="FY3199" s="69"/>
      <c r="FZ3199" s="69"/>
      <c r="GA3199" s="69"/>
      <c r="GB3199" s="69"/>
      <c r="GC3199" s="69"/>
      <c r="GD3199" s="69"/>
      <c r="GE3199" s="69"/>
      <c r="GF3199" s="69"/>
      <c r="GG3199" s="69"/>
      <c r="GH3199" s="69"/>
      <c r="GI3199" s="69"/>
      <c r="GJ3199" s="69"/>
      <c r="GK3199" s="69"/>
      <c r="GL3199" s="69"/>
      <c r="GM3199" s="69"/>
      <c r="GN3199" s="69"/>
      <c r="GO3199" s="69"/>
      <c r="GP3199" s="69"/>
      <c r="GQ3199" s="69"/>
      <c r="GR3199" s="69"/>
      <c r="GS3199" s="69"/>
      <c r="GT3199" s="69"/>
      <c r="GU3199" s="69"/>
      <c r="GV3199" s="69"/>
      <c r="GW3199" s="69"/>
      <c r="GX3199" s="69"/>
      <c r="GY3199" s="69"/>
      <c r="GZ3199" s="69"/>
      <c r="HA3199" s="69"/>
      <c r="HB3199" s="69"/>
      <c r="HC3199" s="69"/>
      <c r="HD3199" s="69"/>
      <c r="HE3199" s="69"/>
      <c r="HF3199" s="69"/>
      <c r="HG3199" s="69"/>
      <c r="HH3199" s="69"/>
      <c r="HI3199" s="69"/>
      <c r="HJ3199" s="69"/>
      <c r="HK3199" s="69"/>
      <c r="HL3199" s="69"/>
      <c r="HM3199" s="69"/>
      <c r="HN3199" s="69"/>
      <c r="HO3199" s="69"/>
      <c r="HP3199" s="69"/>
      <c r="HQ3199" s="69"/>
      <c r="HR3199" s="69"/>
      <c r="HS3199" s="69"/>
      <c r="HT3199" s="69"/>
      <c r="HU3199" s="69"/>
      <c r="HV3199" s="69"/>
      <c r="HW3199" s="69"/>
      <c r="HX3199" s="69"/>
      <c r="HY3199" s="69"/>
      <c r="HZ3199" s="69"/>
      <c r="IA3199" s="69"/>
      <c r="IB3199" s="69"/>
      <c r="IC3199" s="69"/>
      <c r="ID3199" s="69"/>
      <c r="IE3199" s="69"/>
      <c r="IF3199" s="69"/>
      <c r="IG3199" s="69"/>
      <c r="IH3199" s="69"/>
      <c r="II3199" s="69"/>
      <c r="IJ3199" s="69"/>
      <c r="IK3199" s="69"/>
      <c r="IL3199" s="69"/>
      <c r="IM3199" s="69"/>
      <c r="IN3199" s="69"/>
    </row>
    <row r="3200" spans="1:248" s="70" customFormat="1" ht="32.1" customHeight="1" x14ac:dyDescent="0.2">
      <c r="A3200" s="137" t="s">
        <v>2197</v>
      </c>
      <c r="B3200" s="196">
        <v>53024</v>
      </c>
      <c r="C3200" s="96" t="s">
        <v>3960</v>
      </c>
      <c r="D3200" s="318">
        <f>33000*1.5</f>
        <v>49500</v>
      </c>
      <c r="E3200" s="69"/>
      <c r="F3200" s="69"/>
      <c r="G3200" s="69"/>
      <c r="H3200" s="69"/>
      <c r="I3200" s="69"/>
      <c r="J3200" s="69"/>
      <c r="N3200" s="69"/>
      <c r="O3200" s="69"/>
      <c r="P3200" s="69"/>
      <c r="Q3200" s="69"/>
      <c r="R3200" s="69"/>
      <c r="S3200" s="69"/>
      <c r="T3200" s="69"/>
      <c r="U3200" s="69"/>
      <c r="V3200" s="69"/>
      <c r="W3200" s="69"/>
      <c r="X3200" s="69"/>
      <c r="Y3200" s="69"/>
      <c r="Z3200" s="69"/>
      <c r="AA3200" s="69"/>
      <c r="AB3200" s="69"/>
      <c r="AC3200" s="69"/>
      <c r="AD3200" s="69"/>
      <c r="AE3200" s="69"/>
      <c r="AF3200" s="69"/>
      <c r="AG3200" s="69"/>
      <c r="AH3200" s="69"/>
      <c r="AI3200" s="69"/>
      <c r="AJ3200" s="69"/>
      <c r="AK3200" s="69"/>
      <c r="AL3200" s="69"/>
      <c r="AM3200" s="69"/>
      <c r="AN3200" s="69"/>
      <c r="AO3200" s="69"/>
      <c r="AP3200" s="69"/>
      <c r="AQ3200" s="69"/>
      <c r="AR3200" s="69"/>
      <c r="AS3200" s="69"/>
      <c r="AT3200" s="69"/>
      <c r="AU3200" s="69"/>
      <c r="AV3200" s="69"/>
      <c r="AW3200" s="69"/>
      <c r="AX3200" s="69"/>
      <c r="AY3200" s="69"/>
      <c r="AZ3200" s="69"/>
      <c r="BA3200" s="69"/>
      <c r="BB3200" s="69"/>
      <c r="BC3200" s="69"/>
      <c r="BD3200" s="69"/>
      <c r="BE3200" s="69"/>
      <c r="BF3200" s="69"/>
      <c r="BG3200" s="69"/>
      <c r="BH3200" s="69"/>
      <c r="BI3200" s="69"/>
      <c r="BJ3200" s="69"/>
      <c r="BK3200" s="69"/>
      <c r="BL3200" s="69"/>
      <c r="BM3200" s="69"/>
      <c r="BN3200" s="69"/>
      <c r="BO3200" s="69"/>
      <c r="BP3200" s="69"/>
      <c r="BQ3200" s="69"/>
      <c r="BR3200" s="69"/>
      <c r="BS3200" s="69"/>
      <c r="BT3200" s="69"/>
      <c r="BU3200" s="69"/>
      <c r="BV3200" s="69"/>
      <c r="BW3200" s="69"/>
      <c r="BX3200" s="69"/>
      <c r="BY3200" s="69"/>
      <c r="BZ3200" s="69"/>
      <c r="CA3200" s="69"/>
      <c r="CB3200" s="69"/>
      <c r="CC3200" s="69"/>
      <c r="CD3200" s="69"/>
      <c r="CE3200" s="69"/>
      <c r="CF3200" s="69"/>
      <c r="CG3200" s="69"/>
      <c r="CH3200" s="69"/>
      <c r="CI3200" s="69"/>
      <c r="CJ3200" s="69"/>
      <c r="CK3200" s="69"/>
      <c r="CL3200" s="69"/>
      <c r="CM3200" s="69"/>
      <c r="CN3200" s="69"/>
      <c r="CO3200" s="69"/>
      <c r="CP3200" s="69"/>
      <c r="CQ3200" s="69"/>
      <c r="CR3200" s="69"/>
      <c r="CS3200" s="69"/>
      <c r="CT3200" s="69"/>
      <c r="CU3200" s="69"/>
      <c r="CV3200" s="69"/>
      <c r="CW3200" s="69"/>
      <c r="CX3200" s="69"/>
      <c r="CY3200" s="69"/>
      <c r="CZ3200" s="69"/>
      <c r="DA3200" s="69"/>
      <c r="DB3200" s="69"/>
      <c r="DC3200" s="69"/>
      <c r="DD3200" s="69"/>
      <c r="DE3200" s="69"/>
      <c r="DF3200" s="69"/>
      <c r="DG3200" s="69"/>
      <c r="DH3200" s="69"/>
      <c r="DI3200" s="69"/>
      <c r="DJ3200" s="69"/>
      <c r="DK3200" s="69"/>
      <c r="DL3200" s="69"/>
      <c r="DM3200" s="69"/>
      <c r="DN3200" s="69"/>
      <c r="DO3200" s="69"/>
      <c r="DP3200" s="69"/>
      <c r="DQ3200" s="69"/>
      <c r="DR3200" s="69"/>
      <c r="DS3200" s="69"/>
      <c r="DT3200" s="69"/>
      <c r="DU3200" s="69"/>
      <c r="DV3200" s="69"/>
      <c r="DW3200" s="69"/>
      <c r="DX3200" s="69"/>
      <c r="DY3200" s="69"/>
      <c r="DZ3200" s="69"/>
      <c r="EA3200" s="69"/>
      <c r="EB3200" s="69"/>
      <c r="EC3200" s="69"/>
      <c r="ED3200" s="69"/>
      <c r="EE3200" s="69"/>
      <c r="EF3200" s="69"/>
      <c r="EG3200" s="69"/>
      <c r="EH3200" s="69"/>
      <c r="EI3200" s="69"/>
      <c r="EJ3200" s="69"/>
      <c r="EK3200" s="69"/>
      <c r="EL3200" s="69"/>
      <c r="EM3200" s="69"/>
      <c r="EN3200" s="69"/>
      <c r="EO3200" s="69"/>
      <c r="EP3200" s="69"/>
      <c r="EQ3200" s="69"/>
      <c r="ER3200" s="69"/>
      <c r="ES3200" s="69"/>
      <c r="ET3200" s="69"/>
      <c r="EU3200" s="69"/>
      <c r="EV3200" s="69"/>
      <c r="EW3200" s="69"/>
      <c r="EX3200" s="69"/>
      <c r="EY3200" s="69"/>
      <c r="EZ3200" s="69"/>
      <c r="FA3200" s="69"/>
      <c r="FB3200" s="69"/>
      <c r="FC3200" s="69"/>
      <c r="FD3200" s="69"/>
      <c r="FE3200" s="69"/>
      <c r="FF3200" s="69"/>
      <c r="FG3200" s="69"/>
      <c r="FH3200" s="69"/>
      <c r="FI3200" s="69"/>
      <c r="FJ3200" s="69"/>
      <c r="FK3200" s="69"/>
      <c r="FL3200" s="69"/>
      <c r="FM3200" s="69"/>
      <c r="FN3200" s="69"/>
      <c r="FO3200" s="69"/>
      <c r="FP3200" s="69"/>
      <c r="FQ3200" s="69"/>
      <c r="FR3200" s="69"/>
      <c r="FS3200" s="69"/>
      <c r="FT3200" s="69"/>
      <c r="FU3200" s="69"/>
      <c r="FV3200" s="69"/>
      <c r="FW3200" s="69"/>
      <c r="FX3200" s="69"/>
      <c r="FY3200" s="69"/>
      <c r="FZ3200" s="69"/>
      <c r="GA3200" s="69"/>
      <c r="GB3200" s="69"/>
      <c r="GC3200" s="69"/>
      <c r="GD3200" s="69"/>
      <c r="GE3200" s="69"/>
      <c r="GF3200" s="69"/>
      <c r="GG3200" s="69"/>
      <c r="GH3200" s="69"/>
      <c r="GI3200" s="69"/>
      <c r="GJ3200" s="69"/>
      <c r="GK3200" s="69"/>
      <c r="GL3200" s="69"/>
      <c r="GM3200" s="69"/>
      <c r="GN3200" s="69"/>
      <c r="GO3200" s="69"/>
      <c r="GP3200" s="69"/>
      <c r="GQ3200" s="69"/>
      <c r="GR3200" s="69"/>
      <c r="GS3200" s="69"/>
      <c r="GT3200" s="69"/>
      <c r="GU3200" s="69"/>
      <c r="GV3200" s="69"/>
      <c r="GW3200" s="69"/>
      <c r="GX3200" s="69"/>
      <c r="GY3200" s="69"/>
      <c r="GZ3200" s="69"/>
      <c r="HA3200" s="69"/>
      <c r="HB3200" s="69"/>
      <c r="HC3200" s="69"/>
      <c r="HD3200" s="69"/>
      <c r="HE3200" s="69"/>
      <c r="HF3200" s="69"/>
      <c r="HG3200" s="69"/>
      <c r="HH3200" s="69"/>
      <c r="HI3200" s="69"/>
      <c r="HJ3200" s="69"/>
      <c r="HK3200" s="69"/>
      <c r="HL3200" s="69"/>
      <c r="HM3200" s="69"/>
      <c r="HN3200" s="69"/>
      <c r="HO3200" s="69"/>
      <c r="HP3200" s="69"/>
      <c r="HQ3200" s="69"/>
      <c r="HR3200" s="69"/>
      <c r="HS3200" s="69"/>
      <c r="HT3200" s="69"/>
      <c r="HU3200" s="69"/>
      <c r="HV3200" s="69"/>
      <c r="HW3200" s="69"/>
      <c r="HX3200" s="69"/>
      <c r="HY3200" s="69"/>
      <c r="HZ3200" s="69"/>
      <c r="IA3200" s="69"/>
      <c r="IB3200" s="69"/>
      <c r="IC3200" s="69"/>
      <c r="ID3200" s="69"/>
      <c r="IE3200" s="69"/>
      <c r="IF3200" s="69"/>
      <c r="IG3200" s="69"/>
      <c r="IH3200" s="69"/>
      <c r="II3200" s="69"/>
      <c r="IJ3200" s="69"/>
      <c r="IK3200" s="69"/>
      <c r="IL3200" s="69"/>
      <c r="IM3200" s="69"/>
      <c r="IN3200" s="69"/>
    </row>
    <row r="3201" spans="1:248" s="70" customFormat="1" ht="32.1" customHeight="1" x14ac:dyDescent="0.2">
      <c r="A3201" s="137" t="s">
        <v>2197</v>
      </c>
      <c r="B3201" s="196">
        <v>52878</v>
      </c>
      <c r="C3201" s="96" t="s">
        <v>2217</v>
      </c>
      <c r="D3201" s="318">
        <f>55000*1.5</f>
        <v>82500</v>
      </c>
      <c r="E3201" s="69"/>
      <c r="F3201" s="69"/>
      <c r="G3201" s="69"/>
      <c r="H3201" s="69"/>
      <c r="I3201" s="69"/>
      <c r="J3201" s="69"/>
      <c r="N3201" s="69"/>
      <c r="O3201" s="69"/>
      <c r="P3201" s="69"/>
      <c r="Q3201" s="69"/>
      <c r="R3201" s="69"/>
      <c r="S3201" s="69"/>
      <c r="T3201" s="69"/>
      <c r="U3201" s="69"/>
      <c r="V3201" s="69"/>
      <c r="W3201" s="69"/>
      <c r="X3201" s="69"/>
      <c r="Y3201" s="69"/>
      <c r="Z3201" s="69"/>
      <c r="AA3201" s="69"/>
      <c r="AB3201" s="69"/>
      <c r="AC3201" s="69"/>
      <c r="AD3201" s="69"/>
      <c r="AE3201" s="69"/>
      <c r="AF3201" s="69"/>
      <c r="AG3201" s="69"/>
      <c r="AH3201" s="69"/>
      <c r="AI3201" s="69"/>
      <c r="AJ3201" s="69"/>
      <c r="AK3201" s="69"/>
      <c r="AL3201" s="69"/>
      <c r="AM3201" s="69"/>
      <c r="AN3201" s="69"/>
      <c r="AO3201" s="69"/>
      <c r="AP3201" s="69"/>
      <c r="AQ3201" s="69"/>
      <c r="AR3201" s="69"/>
      <c r="AS3201" s="69"/>
      <c r="AT3201" s="69"/>
      <c r="AU3201" s="69"/>
      <c r="AV3201" s="69"/>
      <c r="AW3201" s="69"/>
      <c r="AX3201" s="69"/>
      <c r="AY3201" s="69"/>
      <c r="AZ3201" s="69"/>
      <c r="BA3201" s="69"/>
      <c r="BB3201" s="69"/>
      <c r="BC3201" s="69"/>
      <c r="BD3201" s="69"/>
      <c r="BE3201" s="69"/>
      <c r="BF3201" s="69"/>
      <c r="BG3201" s="69"/>
      <c r="BH3201" s="69"/>
      <c r="BI3201" s="69"/>
      <c r="BJ3201" s="69"/>
      <c r="BK3201" s="69"/>
      <c r="BL3201" s="69"/>
      <c r="BM3201" s="69"/>
      <c r="BN3201" s="69"/>
      <c r="BO3201" s="69"/>
      <c r="BP3201" s="69"/>
      <c r="BQ3201" s="69"/>
      <c r="BR3201" s="69"/>
      <c r="BS3201" s="69"/>
      <c r="BT3201" s="69"/>
      <c r="BU3201" s="69"/>
      <c r="BV3201" s="69"/>
      <c r="BW3201" s="69"/>
      <c r="BX3201" s="69"/>
      <c r="BY3201" s="69"/>
      <c r="BZ3201" s="69"/>
      <c r="CA3201" s="69"/>
      <c r="CB3201" s="69"/>
      <c r="CC3201" s="69"/>
      <c r="CD3201" s="69"/>
      <c r="CE3201" s="69"/>
      <c r="CF3201" s="69"/>
      <c r="CG3201" s="69"/>
      <c r="CH3201" s="69"/>
      <c r="CI3201" s="69"/>
      <c r="CJ3201" s="69"/>
      <c r="CK3201" s="69"/>
      <c r="CL3201" s="69"/>
      <c r="CM3201" s="69"/>
      <c r="CN3201" s="69"/>
      <c r="CO3201" s="69"/>
      <c r="CP3201" s="69"/>
      <c r="CQ3201" s="69"/>
      <c r="CR3201" s="69"/>
      <c r="CS3201" s="69"/>
      <c r="CT3201" s="69"/>
      <c r="CU3201" s="69"/>
      <c r="CV3201" s="69"/>
      <c r="CW3201" s="69"/>
      <c r="CX3201" s="69"/>
      <c r="CY3201" s="69"/>
      <c r="CZ3201" s="69"/>
      <c r="DA3201" s="69"/>
      <c r="DB3201" s="69"/>
      <c r="DC3201" s="69"/>
      <c r="DD3201" s="69"/>
      <c r="DE3201" s="69"/>
      <c r="DF3201" s="69"/>
      <c r="DG3201" s="69"/>
      <c r="DH3201" s="69"/>
      <c r="DI3201" s="69"/>
      <c r="DJ3201" s="69"/>
      <c r="DK3201" s="69"/>
      <c r="DL3201" s="69"/>
      <c r="DM3201" s="69"/>
      <c r="DN3201" s="69"/>
      <c r="DO3201" s="69"/>
      <c r="DP3201" s="69"/>
      <c r="DQ3201" s="69"/>
      <c r="DR3201" s="69"/>
      <c r="DS3201" s="69"/>
      <c r="DT3201" s="69"/>
      <c r="DU3201" s="69"/>
      <c r="DV3201" s="69"/>
      <c r="DW3201" s="69"/>
      <c r="DX3201" s="69"/>
      <c r="DY3201" s="69"/>
      <c r="DZ3201" s="69"/>
      <c r="EA3201" s="69"/>
      <c r="EB3201" s="69"/>
      <c r="EC3201" s="69"/>
      <c r="ED3201" s="69"/>
      <c r="EE3201" s="69"/>
      <c r="EF3201" s="69"/>
      <c r="EG3201" s="69"/>
      <c r="EH3201" s="69"/>
      <c r="EI3201" s="69"/>
      <c r="EJ3201" s="69"/>
      <c r="EK3201" s="69"/>
      <c r="EL3201" s="69"/>
      <c r="EM3201" s="69"/>
      <c r="EN3201" s="69"/>
      <c r="EO3201" s="69"/>
      <c r="EP3201" s="69"/>
      <c r="EQ3201" s="69"/>
      <c r="ER3201" s="69"/>
      <c r="ES3201" s="69"/>
      <c r="ET3201" s="69"/>
      <c r="EU3201" s="69"/>
      <c r="EV3201" s="69"/>
      <c r="EW3201" s="69"/>
      <c r="EX3201" s="69"/>
      <c r="EY3201" s="69"/>
      <c r="EZ3201" s="69"/>
      <c r="FA3201" s="69"/>
      <c r="FB3201" s="69"/>
      <c r="FC3201" s="69"/>
      <c r="FD3201" s="69"/>
      <c r="FE3201" s="69"/>
      <c r="FF3201" s="69"/>
      <c r="FG3201" s="69"/>
      <c r="FH3201" s="69"/>
      <c r="FI3201" s="69"/>
      <c r="FJ3201" s="69"/>
      <c r="FK3201" s="69"/>
      <c r="FL3201" s="69"/>
      <c r="FM3201" s="69"/>
      <c r="FN3201" s="69"/>
      <c r="FO3201" s="69"/>
      <c r="FP3201" s="69"/>
      <c r="FQ3201" s="69"/>
      <c r="FR3201" s="69"/>
      <c r="FS3201" s="69"/>
      <c r="FT3201" s="69"/>
      <c r="FU3201" s="69"/>
      <c r="FV3201" s="69"/>
      <c r="FW3201" s="69"/>
      <c r="FX3201" s="69"/>
      <c r="FY3201" s="69"/>
      <c r="FZ3201" s="69"/>
      <c r="GA3201" s="69"/>
      <c r="GB3201" s="69"/>
      <c r="GC3201" s="69"/>
      <c r="GD3201" s="69"/>
      <c r="GE3201" s="69"/>
      <c r="GF3201" s="69"/>
      <c r="GG3201" s="69"/>
      <c r="GH3201" s="69"/>
      <c r="GI3201" s="69"/>
      <c r="GJ3201" s="69"/>
      <c r="GK3201" s="69"/>
      <c r="GL3201" s="69"/>
      <c r="GM3201" s="69"/>
      <c r="GN3201" s="69"/>
      <c r="GO3201" s="69"/>
      <c r="GP3201" s="69"/>
      <c r="GQ3201" s="69"/>
      <c r="GR3201" s="69"/>
      <c r="GS3201" s="69"/>
      <c r="GT3201" s="69"/>
      <c r="GU3201" s="69"/>
      <c r="GV3201" s="69"/>
      <c r="GW3201" s="69"/>
      <c r="GX3201" s="69"/>
      <c r="GY3201" s="69"/>
      <c r="GZ3201" s="69"/>
      <c r="HA3201" s="69"/>
      <c r="HB3201" s="69"/>
      <c r="HC3201" s="69"/>
      <c r="HD3201" s="69"/>
      <c r="HE3201" s="69"/>
      <c r="HF3201" s="69"/>
      <c r="HG3201" s="69"/>
      <c r="HH3201" s="69"/>
      <c r="HI3201" s="69"/>
      <c r="HJ3201" s="69"/>
      <c r="HK3201" s="69"/>
      <c r="HL3201" s="69"/>
      <c r="HM3201" s="69"/>
      <c r="HN3201" s="69"/>
      <c r="HO3201" s="69"/>
      <c r="HP3201" s="69"/>
      <c r="HQ3201" s="69"/>
      <c r="HR3201" s="69"/>
      <c r="HS3201" s="69"/>
      <c r="HT3201" s="69"/>
      <c r="HU3201" s="69"/>
      <c r="HV3201" s="69"/>
      <c r="HW3201" s="69"/>
      <c r="HX3201" s="69"/>
      <c r="HY3201" s="69"/>
      <c r="HZ3201" s="69"/>
      <c r="IA3201" s="69"/>
      <c r="IB3201" s="69"/>
      <c r="IC3201" s="69"/>
      <c r="ID3201" s="69"/>
      <c r="IE3201" s="69"/>
      <c r="IF3201" s="69"/>
      <c r="IG3201" s="69"/>
      <c r="IH3201" s="69"/>
      <c r="II3201" s="69"/>
      <c r="IJ3201" s="69"/>
      <c r="IK3201" s="69"/>
      <c r="IL3201" s="69"/>
      <c r="IM3201" s="69"/>
      <c r="IN3201" s="69"/>
    </row>
    <row r="3202" spans="1:248" s="70" customFormat="1" ht="32.1" customHeight="1" x14ac:dyDescent="0.2">
      <c r="A3202" s="137" t="s">
        <v>2199</v>
      </c>
      <c r="B3202" s="196">
        <v>52879</v>
      </c>
      <c r="C3202" s="96" t="s">
        <v>3961</v>
      </c>
      <c r="D3202" s="318">
        <f>25000*1.5</f>
        <v>37500</v>
      </c>
      <c r="E3202" s="69"/>
      <c r="F3202" s="69"/>
      <c r="G3202" s="69"/>
      <c r="H3202" s="69"/>
      <c r="I3202" s="69"/>
      <c r="J3202" s="69"/>
      <c r="N3202" s="69"/>
      <c r="O3202" s="69"/>
      <c r="P3202" s="69"/>
      <c r="Q3202" s="69"/>
      <c r="R3202" s="69"/>
      <c r="S3202" s="69"/>
      <c r="T3202" s="69"/>
      <c r="U3202" s="69"/>
      <c r="V3202" s="69"/>
      <c r="W3202" s="69"/>
      <c r="X3202" s="69"/>
      <c r="Y3202" s="69"/>
      <c r="Z3202" s="69"/>
      <c r="AA3202" s="69"/>
      <c r="AB3202" s="69"/>
      <c r="AC3202" s="69"/>
      <c r="AD3202" s="69"/>
      <c r="AE3202" s="69"/>
      <c r="AF3202" s="69"/>
      <c r="AG3202" s="69"/>
      <c r="AH3202" s="69"/>
      <c r="AI3202" s="69"/>
      <c r="AJ3202" s="69"/>
      <c r="AK3202" s="69"/>
      <c r="AL3202" s="69"/>
      <c r="AM3202" s="69"/>
      <c r="AN3202" s="69"/>
      <c r="AO3202" s="69"/>
      <c r="AP3202" s="69"/>
      <c r="AQ3202" s="69"/>
      <c r="AR3202" s="69"/>
      <c r="AS3202" s="69"/>
      <c r="AT3202" s="69"/>
      <c r="AU3202" s="69"/>
      <c r="AV3202" s="69"/>
      <c r="AW3202" s="69"/>
      <c r="AX3202" s="69"/>
      <c r="AY3202" s="69"/>
      <c r="AZ3202" s="69"/>
      <c r="BA3202" s="69"/>
      <c r="BB3202" s="69"/>
      <c r="BC3202" s="69"/>
      <c r="BD3202" s="69"/>
      <c r="BE3202" s="69"/>
      <c r="BF3202" s="69"/>
      <c r="BG3202" s="69"/>
      <c r="BH3202" s="69"/>
      <c r="BI3202" s="69"/>
      <c r="BJ3202" s="69"/>
      <c r="BK3202" s="69"/>
      <c r="BL3202" s="69"/>
      <c r="BM3202" s="69"/>
      <c r="BN3202" s="69"/>
      <c r="BO3202" s="69"/>
      <c r="BP3202" s="69"/>
      <c r="BQ3202" s="69"/>
      <c r="BR3202" s="69"/>
      <c r="BS3202" s="69"/>
      <c r="BT3202" s="69"/>
      <c r="BU3202" s="69"/>
      <c r="BV3202" s="69"/>
      <c r="BW3202" s="69"/>
      <c r="BX3202" s="69"/>
      <c r="BY3202" s="69"/>
      <c r="BZ3202" s="69"/>
      <c r="CA3202" s="69"/>
      <c r="CB3202" s="69"/>
      <c r="CC3202" s="69"/>
      <c r="CD3202" s="69"/>
      <c r="CE3202" s="69"/>
      <c r="CF3202" s="69"/>
      <c r="CG3202" s="69"/>
      <c r="CH3202" s="69"/>
      <c r="CI3202" s="69"/>
      <c r="CJ3202" s="69"/>
      <c r="CK3202" s="69"/>
      <c r="CL3202" s="69"/>
      <c r="CM3202" s="69"/>
      <c r="CN3202" s="69"/>
      <c r="CO3202" s="69"/>
      <c r="CP3202" s="69"/>
      <c r="CQ3202" s="69"/>
      <c r="CR3202" s="69"/>
      <c r="CS3202" s="69"/>
      <c r="CT3202" s="69"/>
      <c r="CU3202" s="69"/>
      <c r="CV3202" s="69"/>
      <c r="CW3202" s="69"/>
      <c r="CX3202" s="69"/>
      <c r="CY3202" s="69"/>
      <c r="CZ3202" s="69"/>
      <c r="DA3202" s="69"/>
      <c r="DB3202" s="69"/>
      <c r="DC3202" s="69"/>
      <c r="DD3202" s="69"/>
      <c r="DE3202" s="69"/>
      <c r="DF3202" s="69"/>
      <c r="DG3202" s="69"/>
      <c r="DH3202" s="69"/>
      <c r="DI3202" s="69"/>
      <c r="DJ3202" s="69"/>
      <c r="DK3202" s="69"/>
      <c r="DL3202" s="69"/>
      <c r="DM3202" s="69"/>
      <c r="DN3202" s="69"/>
      <c r="DO3202" s="69"/>
      <c r="DP3202" s="69"/>
      <c r="DQ3202" s="69"/>
      <c r="DR3202" s="69"/>
      <c r="DS3202" s="69"/>
      <c r="DT3202" s="69"/>
      <c r="DU3202" s="69"/>
      <c r="DV3202" s="69"/>
      <c r="DW3202" s="69"/>
      <c r="DX3202" s="69"/>
      <c r="DY3202" s="69"/>
      <c r="DZ3202" s="69"/>
      <c r="EA3202" s="69"/>
      <c r="EB3202" s="69"/>
      <c r="EC3202" s="69"/>
      <c r="ED3202" s="69"/>
      <c r="EE3202" s="69"/>
      <c r="EF3202" s="69"/>
      <c r="EG3202" s="69"/>
      <c r="EH3202" s="69"/>
      <c r="EI3202" s="69"/>
      <c r="EJ3202" s="69"/>
      <c r="EK3202" s="69"/>
      <c r="EL3202" s="69"/>
      <c r="EM3202" s="69"/>
      <c r="EN3202" s="69"/>
      <c r="EO3202" s="69"/>
      <c r="EP3202" s="69"/>
      <c r="EQ3202" s="69"/>
      <c r="ER3202" s="69"/>
      <c r="ES3202" s="69"/>
      <c r="ET3202" s="69"/>
      <c r="EU3202" s="69"/>
      <c r="EV3202" s="69"/>
      <c r="EW3202" s="69"/>
      <c r="EX3202" s="69"/>
      <c r="EY3202" s="69"/>
      <c r="EZ3202" s="69"/>
      <c r="FA3202" s="69"/>
      <c r="FB3202" s="69"/>
      <c r="FC3202" s="69"/>
      <c r="FD3202" s="69"/>
      <c r="FE3202" s="69"/>
      <c r="FF3202" s="69"/>
      <c r="FG3202" s="69"/>
      <c r="FH3202" s="69"/>
      <c r="FI3202" s="69"/>
      <c r="FJ3202" s="69"/>
      <c r="FK3202" s="69"/>
      <c r="FL3202" s="69"/>
      <c r="FM3202" s="69"/>
      <c r="FN3202" s="69"/>
      <c r="FO3202" s="69"/>
      <c r="FP3202" s="69"/>
      <c r="FQ3202" s="69"/>
      <c r="FR3202" s="69"/>
      <c r="FS3202" s="69"/>
      <c r="FT3202" s="69"/>
      <c r="FU3202" s="69"/>
      <c r="FV3202" s="69"/>
      <c r="FW3202" s="69"/>
      <c r="FX3202" s="69"/>
      <c r="FY3202" s="69"/>
      <c r="FZ3202" s="69"/>
      <c r="GA3202" s="69"/>
      <c r="GB3202" s="69"/>
      <c r="GC3202" s="69"/>
      <c r="GD3202" s="69"/>
      <c r="GE3202" s="69"/>
      <c r="GF3202" s="69"/>
      <c r="GG3202" s="69"/>
      <c r="GH3202" s="69"/>
      <c r="GI3202" s="69"/>
      <c r="GJ3202" s="69"/>
      <c r="GK3202" s="69"/>
      <c r="GL3202" s="69"/>
      <c r="GM3202" s="69"/>
      <c r="GN3202" s="69"/>
      <c r="GO3202" s="69"/>
      <c r="GP3202" s="69"/>
      <c r="GQ3202" s="69"/>
      <c r="GR3202" s="69"/>
      <c r="GS3202" s="69"/>
      <c r="GT3202" s="69"/>
      <c r="GU3202" s="69"/>
      <c r="GV3202" s="69"/>
      <c r="GW3202" s="69"/>
      <c r="GX3202" s="69"/>
      <c r="GY3202" s="69"/>
      <c r="GZ3202" s="69"/>
      <c r="HA3202" s="69"/>
      <c r="HB3202" s="69"/>
      <c r="HC3202" s="69"/>
      <c r="HD3202" s="69"/>
      <c r="HE3202" s="69"/>
      <c r="HF3202" s="69"/>
      <c r="HG3202" s="69"/>
      <c r="HH3202" s="69"/>
      <c r="HI3202" s="69"/>
      <c r="HJ3202" s="69"/>
      <c r="HK3202" s="69"/>
      <c r="HL3202" s="69"/>
      <c r="HM3202" s="69"/>
      <c r="HN3202" s="69"/>
      <c r="HO3202" s="69"/>
      <c r="HP3202" s="69"/>
      <c r="HQ3202" s="69"/>
      <c r="HR3202" s="69"/>
      <c r="HS3202" s="69"/>
      <c r="HT3202" s="69"/>
      <c r="HU3202" s="69"/>
      <c r="HV3202" s="69"/>
      <c r="HW3202" s="69"/>
      <c r="HX3202" s="69"/>
      <c r="HY3202" s="69"/>
      <c r="HZ3202" s="69"/>
      <c r="IA3202" s="69"/>
      <c r="IB3202" s="69"/>
      <c r="IC3202" s="69"/>
      <c r="ID3202" s="69"/>
      <c r="IE3202" s="69"/>
      <c r="IF3202" s="69"/>
      <c r="IG3202" s="69"/>
      <c r="IH3202" s="69"/>
      <c r="II3202" s="69"/>
      <c r="IJ3202" s="69"/>
      <c r="IK3202" s="69"/>
      <c r="IL3202" s="69"/>
      <c r="IM3202" s="69"/>
      <c r="IN3202" s="69"/>
    </row>
    <row r="3203" spans="1:248" s="70" customFormat="1" ht="32.1" customHeight="1" x14ac:dyDescent="0.2">
      <c r="A3203" s="137" t="s">
        <v>2208</v>
      </c>
      <c r="B3203" s="196">
        <v>52882</v>
      </c>
      <c r="C3203" s="96" t="s">
        <v>3962</v>
      </c>
      <c r="D3203" s="318">
        <f>12500*1.5</f>
        <v>18750</v>
      </c>
      <c r="E3203" s="69"/>
      <c r="F3203" s="69"/>
      <c r="G3203" s="69"/>
      <c r="H3203" s="69"/>
      <c r="I3203" s="69"/>
      <c r="J3203" s="69"/>
      <c r="N3203" s="69"/>
      <c r="O3203" s="69"/>
      <c r="P3203" s="69"/>
      <c r="Q3203" s="69"/>
      <c r="R3203" s="69"/>
      <c r="S3203" s="69"/>
      <c r="T3203" s="69"/>
      <c r="U3203" s="69"/>
      <c r="V3203" s="69"/>
      <c r="W3203" s="69"/>
      <c r="X3203" s="69"/>
      <c r="Y3203" s="69"/>
      <c r="Z3203" s="69"/>
      <c r="AA3203" s="69"/>
      <c r="AB3203" s="69"/>
      <c r="AC3203" s="69"/>
      <c r="AD3203" s="69"/>
      <c r="AE3203" s="69"/>
      <c r="AF3203" s="69"/>
      <c r="AG3203" s="69"/>
      <c r="AH3203" s="69"/>
      <c r="AI3203" s="69"/>
      <c r="AJ3203" s="69"/>
      <c r="AK3203" s="69"/>
      <c r="AL3203" s="69"/>
      <c r="AM3203" s="69"/>
      <c r="AN3203" s="69"/>
      <c r="AO3203" s="69"/>
      <c r="AP3203" s="69"/>
      <c r="AQ3203" s="69"/>
      <c r="AR3203" s="69"/>
      <c r="AS3203" s="69"/>
      <c r="AT3203" s="69"/>
      <c r="AU3203" s="69"/>
      <c r="AV3203" s="69"/>
      <c r="AW3203" s="69"/>
      <c r="AX3203" s="69"/>
      <c r="AY3203" s="69"/>
      <c r="AZ3203" s="69"/>
      <c r="BA3203" s="69"/>
      <c r="BB3203" s="69"/>
      <c r="BC3203" s="69"/>
      <c r="BD3203" s="69"/>
      <c r="BE3203" s="69"/>
      <c r="BF3203" s="69"/>
      <c r="BG3203" s="69"/>
      <c r="BH3203" s="69"/>
      <c r="BI3203" s="69"/>
      <c r="BJ3203" s="69"/>
      <c r="BK3203" s="69"/>
      <c r="BL3203" s="69"/>
      <c r="BM3203" s="69"/>
      <c r="BN3203" s="69"/>
      <c r="BO3203" s="69"/>
      <c r="BP3203" s="69"/>
      <c r="BQ3203" s="69"/>
      <c r="BR3203" s="69"/>
      <c r="BS3203" s="69"/>
      <c r="BT3203" s="69"/>
      <c r="BU3203" s="69"/>
      <c r="BV3203" s="69"/>
      <c r="BW3203" s="69"/>
      <c r="BX3203" s="69"/>
      <c r="BY3203" s="69"/>
      <c r="BZ3203" s="69"/>
      <c r="CA3203" s="69"/>
      <c r="CB3203" s="69"/>
      <c r="CC3203" s="69"/>
      <c r="CD3203" s="69"/>
      <c r="CE3203" s="69"/>
      <c r="CF3203" s="69"/>
      <c r="CG3203" s="69"/>
      <c r="CH3203" s="69"/>
      <c r="CI3203" s="69"/>
      <c r="CJ3203" s="69"/>
      <c r="CK3203" s="69"/>
      <c r="CL3203" s="69"/>
      <c r="CM3203" s="69"/>
      <c r="CN3203" s="69"/>
      <c r="CO3203" s="69"/>
      <c r="CP3203" s="69"/>
      <c r="CQ3203" s="69"/>
      <c r="CR3203" s="69"/>
      <c r="CS3203" s="69"/>
      <c r="CT3203" s="69"/>
      <c r="CU3203" s="69"/>
      <c r="CV3203" s="69"/>
      <c r="CW3203" s="69"/>
      <c r="CX3203" s="69"/>
      <c r="CY3203" s="69"/>
      <c r="CZ3203" s="69"/>
      <c r="DA3203" s="69"/>
      <c r="DB3203" s="69"/>
      <c r="DC3203" s="69"/>
      <c r="DD3203" s="69"/>
      <c r="DE3203" s="69"/>
      <c r="DF3203" s="69"/>
      <c r="DG3203" s="69"/>
      <c r="DH3203" s="69"/>
      <c r="DI3203" s="69"/>
      <c r="DJ3203" s="69"/>
      <c r="DK3203" s="69"/>
      <c r="DL3203" s="69"/>
      <c r="DM3203" s="69"/>
      <c r="DN3203" s="69"/>
      <c r="DO3203" s="69"/>
      <c r="DP3203" s="69"/>
      <c r="DQ3203" s="69"/>
      <c r="DR3203" s="69"/>
      <c r="DS3203" s="69"/>
      <c r="DT3203" s="69"/>
      <c r="DU3203" s="69"/>
      <c r="DV3203" s="69"/>
      <c r="DW3203" s="69"/>
      <c r="DX3203" s="69"/>
      <c r="DY3203" s="69"/>
      <c r="DZ3203" s="69"/>
      <c r="EA3203" s="69"/>
      <c r="EB3203" s="69"/>
      <c r="EC3203" s="69"/>
      <c r="ED3203" s="69"/>
      <c r="EE3203" s="69"/>
      <c r="EF3203" s="69"/>
      <c r="EG3203" s="69"/>
      <c r="EH3203" s="69"/>
      <c r="EI3203" s="69"/>
      <c r="EJ3203" s="69"/>
      <c r="EK3203" s="69"/>
      <c r="EL3203" s="69"/>
      <c r="EM3203" s="69"/>
      <c r="EN3203" s="69"/>
      <c r="EO3203" s="69"/>
      <c r="EP3203" s="69"/>
      <c r="EQ3203" s="69"/>
      <c r="ER3203" s="69"/>
      <c r="ES3203" s="69"/>
      <c r="ET3203" s="69"/>
      <c r="EU3203" s="69"/>
      <c r="EV3203" s="69"/>
      <c r="EW3203" s="69"/>
      <c r="EX3203" s="69"/>
      <c r="EY3203" s="69"/>
      <c r="EZ3203" s="69"/>
      <c r="FA3203" s="69"/>
      <c r="FB3203" s="69"/>
      <c r="FC3203" s="69"/>
      <c r="FD3203" s="69"/>
      <c r="FE3203" s="69"/>
      <c r="FF3203" s="69"/>
      <c r="FG3203" s="69"/>
      <c r="FH3203" s="69"/>
      <c r="FI3203" s="69"/>
      <c r="FJ3203" s="69"/>
      <c r="FK3203" s="69"/>
      <c r="FL3203" s="69"/>
      <c r="FM3203" s="69"/>
      <c r="FN3203" s="69"/>
      <c r="FO3203" s="69"/>
      <c r="FP3203" s="69"/>
      <c r="FQ3203" s="69"/>
      <c r="FR3203" s="69"/>
      <c r="FS3203" s="69"/>
      <c r="FT3203" s="69"/>
      <c r="FU3203" s="69"/>
      <c r="FV3203" s="69"/>
      <c r="FW3203" s="69"/>
      <c r="FX3203" s="69"/>
      <c r="FY3203" s="69"/>
      <c r="FZ3203" s="69"/>
      <c r="GA3203" s="69"/>
      <c r="GB3203" s="69"/>
      <c r="GC3203" s="69"/>
      <c r="GD3203" s="69"/>
      <c r="GE3203" s="69"/>
      <c r="GF3203" s="69"/>
      <c r="GG3203" s="69"/>
      <c r="GH3203" s="69"/>
      <c r="GI3203" s="69"/>
      <c r="GJ3203" s="69"/>
      <c r="GK3203" s="69"/>
      <c r="GL3203" s="69"/>
      <c r="GM3203" s="69"/>
      <c r="GN3203" s="69"/>
      <c r="GO3203" s="69"/>
      <c r="GP3203" s="69"/>
      <c r="GQ3203" s="69"/>
      <c r="GR3203" s="69"/>
      <c r="GS3203" s="69"/>
      <c r="GT3203" s="69"/>
      <c r="GU3203" s="69"/>
      <c r="GV3203" s="69"/>
      <c r="GW3203" s="69"/>
      <c r="GX3203" s="69"/>
      <c r="GY3203" s="69"/>
      <c r="GZ3203" s="69"/>
      <c r="HA3203" s="69"/>
      <c r="HB3203" s="69"/>
      <c r="HC3203" s="69"/>
      <c r="HD3203" s="69"/>
      <c r="HE3203" s="69"/>
      <c r="HF3203" s="69"/>
      <c r="HG3203" s="69"/>
      <c r="HH3203" s="69"/>
      <c r="HI3203" s="69"/>
      <c r="HJ3203" s="69"/>
      <c r="HK3203" s="69"/>
      <c r="HL3203" s="69"/>
      <c r="HM3203" s="69"/>
      <c r="HN3203" s="69"/>
      <c r="HO3203" s="69"/>
      <c r="HP3203" s="69"/>
      <c r="HQ3203" s="69"/>
      <c r="HR3203" s="69"/>
      <c r="HS3203" s="69"/>
      <c r="HT3203" s="69"/>
      <c r="HU3203" s="69"/>
      <c r="HV3203" s="69"/>
      <c r="HW3203" s="69"/>
      <c r="HX3203" s="69"/>
      <c r="HY3203" s="69"/>
      <c r="HZ3203" s="69"/>
      <c r="IA3203" s="69"/>
      <c r="IB3203" s="69"/>
      <c r="IC3203" s="69"/>
      <c r="ID3203" s="69"/>
      <c r="IE3203" s="69"/>
      <c r="IF3203" s="69"/>
      <c r="IG3203" s="69"/>
      <c r="IH3203" s="69"/>
      <c r="II3203" s="69"/>
      <c r="IJ3203" s="69"/>
      <c r="IK3203" s="69"/>
      <c r="IL3203" s="69"/>
      <c r="IM3203" s="69"/>
      <c r="IN3203" s="69"/>
    </row>
    <row r="3204" spans="1:248" s="70" customFormat="1" ht="32.1" customHeight="1" x14ac:dyDescent="0.2">
      <c r="A3204" s="137" t="s">
        <v>2208</v>
      </c>
      <c r="B3204" s="196">
        <v>52883</v>
      </c>
      <c r="C3204" s="96" t="s">
        <v>2218</v>
      </c>
      <c r="D3204" s="318">
        <f>17000*1.5</f>
        <v>25500</v>
      </c>
      <c r="E3204" s="69"/>
      <c r="F3204" s="69"/>
      <c r="G3204" s="69"/>
      <c r="H3204" s="69"/>
      <c r="I3204" s="69"/>
      <c r="J3204" s="69"/>
      <c r="N3204" s="69"/>
      <c r="O3204" s="69"/>
      <c r="P3204" s="69"/>
      <c r="Q3204" s="69"/>
      <c r="R3204" s="69"/>
      <c r="S3204" s="69"/>
      <c r="T3204" s="69"/>
      <c r="U3204" s="69"/>
      <c r="V3204" s="69"/>
      <c r="W3204" s="69"/>
      <c r="X3204" s="69"/>
      <c r="Y3204" s="69"/>
      <c r="Z3204" s="69"/>
      <c r="AA3204" s="69"/>
      <c r="AB3204" s="69"/>
      <c r="AC3204" s="69"/>
      <c r="AD3204" s="69"/>
      <c r="AE3204" s="69"/>
      <c r="AF3204" s="69"/>
      <c r="AG3204" s="69"/>
      <c r="AH3204" s="69"/>
      <c r="AI3204" s="69"/>
      <c r="AJ3204" s="69"/>
      <c r="AK3204" s="69"/>
      <c r="AL3204" s="69"/>
      <c r="AM3204" s="69"/>
      <c r="AN3204" s="69"/>
      <c r="AO3204" s="69"/>
      <c r="AP3204" s="69"/>
      <c r="AQ3204" s="69"/>
      <c r="AR3204" s="69"/>
      <c r="AS3204" s="69"/>
      <c r="AT3204" s="69"/>
      <c r="AU3204" s="69"/>
      <c r="AV3204" s="69"/>
      <c r="AW3204" s="69"/>
      <c r="AX3204" s="69"/>
      <c r="AY3204" s="69"/>
      <c r="AZ3204" s="69"/>
      <c r="BA3204" s="69"/>
      <c r="BB3204" s="69"/>
      <c r="BC3204" s="69"/>
      <c r="BD3204" s="69"/>
      <c r="BE3204" s="69"/>
      <c r="BF3204" s="69"/>
      <c r="BG3204" s="69"/>
      <c r="BH3204" s="69"/>
      <c r="BI3204" s="69"/>
      <c r="BJ3204" s="69"/>
      <c r="BK3204" s="69"/>
      <c r="BL3204" s="69"/>
      <c r="BM3204" s="69"/>
      <c r="BN3204" s="69"/>
      <c r="BO3204" s="69"/>
      <c r="BP3204" s="69"/>
      <c r="BQ3204" s="69"/>
      <c r="BR3204" s="69"/>
      <c r="BS3204" s="69"/>
      <c r="BT3204" s="69"/>
      <c r="BU3204" s="69"/>
      <c r="BV3204" s="69"/>
      <c r="BW3204" s="69"/>
      <c r="BX3204" s="69"/>
      <c r="BY3204" s="69"/>
      <c r="BZ3204" s="69"/>
      <c r="CA3204" s="69"/>
      <c r="CB3204" s="69"/>
      <c r="CC3204" s="69"/>
      <c r="CD3204" s="69"/>
      <c r="CE3204" s="69"/>
      <c r="CF3204" s="69"/>
      <c r="CG3204" s="69"/>
      <c r="CH3204" s="69"/>
      <c r="CI3204" s="69"/>
      <c r="CJ3204" s="69"/>
      <c r="CK3204" s="69"/>
      <c r="CL3204" s="69"/>
      <c r="CM3204" s="69"/>
      <c r="CN3204" s="69"/>
      <c r="CO3204" s="69"/>
      <c r="CP3204" s="69"/>
      <c r="CQ3204" s="69"/>
      <c r="CR3204" s="69"/>
      <c r="CS3204" s="69"/>
      <c r="CT3204" s="69"/>
      <c r="CU3204" s="69"/>
      <c r="CV3204" s="69"/>
      <c r="CW3204" s="69"/>
      <c r="CX3204" s="69"/>
      <c r="CY3204" s="69"/>
      <c r="CZ3204" s="69"/>
      <c r="DA3204" s="69"/>
      <c r="DB3204" s="69"/>
      <c r="DC3204" s="69"/>
      <c r="DD3204" s="69"/>
      <c r="DE3204" s="69"/>
      <c r="DF3204" s="69"/>
      <c r="DG3204" s="69"/>
      <c r="DH3204" s="69"/>
      <c r="DI3204" s="69"/>
      <c r="DJ3204" s="69"/>
      <c r="DK3204" s="69"/>
      <c r="DL3204" s="69"/>
      <c r="DM3204" s="69"/>
      <c r="DN3204" s="69"/>
      <c r="DO3204" s="69"/>
      <c r="DP3204" s="69"/>
      <c r="DQ3204" s="69"/>
      <c r="DR3204" s="69"/>
      <c r="DS3204" s="69"/>
      <c r="DT3204" s="69"/>
      <c r="DU3204" s="69"/>
      <c r="DV3204" s="69"/>
      <c r="DW3204" s="69"/>
      <c r="DX3204" s="69"/>
      <c r="DY3204" s="69"/>
      <c r="DZ3204" s="69"/>
      <c r="EA3204" s="69"/>
      <c r="EB3204" s="69"/>
      <c r="EC3204" s="69"/>
      <c r="ED3204" s="69"/>
      <c r="EE3204" s="69"/>
      <c r="EF3204" s="69"/>
      <c r="EG3204" s="69"/>
      <c r="EH3204" s="69"/>
      <c r="EI3204" s="69"/>
      <c r="EJ3204" s="69"/>
      <c r="EK3204" s="69"/>
      <c r="EL3204" s="69"/>
      <c r="EM3204" s="69"/>
      <c r="EN3204" s="69"/>
      <c r="EO3204" s="69"/>
      <c r="EP3204" s="69"/>
      <c r="EQ3204" s="69"/>
      <c r="ER3204" s="69"/>
      <c r="ES3204" s="69"/>
      <c r="ET3204" s="69"/>
      <c r="EU3204" s="69"/>
      <c r="EV3204" s="69"/>
      <c r="EW3204" s="69"/>
      <c r="EX3204" s="69"/>
      <c r="EY3204" s="69"/>
      <c r="EZ3204" s="69"/>
      <c r="FA3204" s="69"/>
      <c r="FB3204" s="69"/>
      <c r="FC3204" s="69"/>
      <c r="FD3204" s="69"/>
      <c r="FE3204" s="69"/>
      <c r="FF3204" s="69"/>
      <c r="FG3204" s="69"/>
      <c r="FH3204" s="69"/>
      <c r="FI3204" s="69"/>
      <c r="FJ3204" s="69"/>
      <c r="FK3204" s="69"/>
      <c r="FL3204" s="69"/>
      <c r="FM3204" s="69"/>
      <c r="FN3204" s="69"/>
      <c r="FO3204" s="69"/>
      <c r="FP3204" s="69"/>
      <c r="FQ3204" s="69"/>
      <c r="FR3204" s="69"/>
      <c r="FS3204" s="69"/>
      <c r="FT3204" s="69"/>
      <c r="FU3204" s="69"/>
      <c r="FV3204" s="69"/>
      <c r="FW3204" s="69"/>
      <c r="FX3204" s="69"/>
      <c r="FY3204" s="69"/>
      <c r="FZ3204" s="69"/>
      <c r="GA3204" s="69"/>
      <c r="GB3204" s="69"/>
      <c r="GC3204" s="69"/>
      <c r="GD3204" s="69"/>
      <c r="GE3204" s="69"/>
      <c r="GF3204" s="69"/>
      <c r="GG3204" s="69"/>
      <c r="GH3204" s="69"/>
      <c r="GI3204" s="69"/>
      <c r="GJ3204" s="69"/>
      <c r="GK3204" s="69"/>
      <c r="GL3204" s="69"/>
      <c r="GM3204" s="69"/>
      <c r="GN3204" s="69"/>
      <c r="GO3204" s="69"/>
      <c r="GP3204" s="69"/>
      <c r="GQ3204" s="69"/>
      <c r="GR3204" s="69"/>
      <c r="GS3204" s="69"/>
      <c r="GT3204" s="69"/>
      <c r="GU3204" s="69"/>
      <c r="GV3204" s="69"/>
      <c r="GW3204" s="69"/>
      <c r="GX3204" s="69"/>
      <c r="GY3204" s="69"/>
      <c r="GZ3204" s="69"/>
      <c r="HA3204" s="69"/>
      <c r="HB3204" s="69"/>
      <c r="HC3204" s="69"/>
      <c r="HD3204" s="69"/>
      <c r="HE3204" s="69"/>
      <c r="HF3204" s="69"/>
      <c r="HG3204" s="69"/>
      <c r="HH3204" s="69"/>
      <c r="HI3204" s="69"/>
      <c r="HJ3204" s="69"/>
      <c r="HK3204" s="69"/>
      <c r="HL3204" s="69"/>
      <c r="HM3204" s="69"/>
      <c r="HN3204" s="69"/>
      <c r="HO3204" s="69"/>
      <c r="HP3204" s="69"/>
      <c r="HQ3204" s="69"/>
      <c r="HR3204" s="69"/>
      <c r="HS3204" s="69"/>
      <c r="HT3204" s="69"/>
      <c r="HU3204" s="69"/>
      <c r="HV3204" s="69"/>
      <c r="HW3204" s="69"/>
      <c r="HX3204" s="69"/>
      <c r="HY3204" s="69"/>
      <c r="HZ3204" s="69"/>
      <c r="IA3204" s="69"/>
      <c r="IB3204" s="69"/>
      <c r="IC3204" s="69"/>
      <c r="ID3204" s="69"/>
      <c r="IE3204" s="69"/>
      <c r="IF3204" s="69"/>
      <c r="IG3204" s="69"/>
      <c r="IH3204" s="69"/>
      <c r="II3204" s="69"/>
      <c r="IJ3204" s="69"/>
      <c r="IK3204" s="69"/>
      <c r="IL3204" s="69"/>
      <c r="IM3204" s="69"/>
      <c r="IN3204" s="69"/>
    </row>
    <row r="3205" spans="1:248" s="70" customFormat="1" ht="32.1" customHeight="1" x14ac:dyDescent="0.2">
      <c r="A3205" s="115"/>
      <c r="B3205" s="198"/>
      <c r="C3205" s="103" t="s">
        <v>2219</v>
      </c>
      <c r="D3205" s="362"/>
      <c r="E3205" s="69"/>
      <c r="F3205" s="69"/>
      <c r="G3205" s="69"/>
      <c r="H3205" s="69"/>
      <c r="I3205" s="69"/>
      <c r="J3205" s="69"/>
      <c r="N3205" s="69"/>
      <c r="O3205" s="69"/>
      <c r="P3205" s="69"/>
      <c r="Q3205" s="69"/>
      <c r="R3205" s="69"/>
      <c r="S3205" s="69"/>
      <c r="T3205" s="69"/>
      <c r="U3205" s="69"/>
      <c r="V3205" s="69"/>
      <c r="W3205" s="69"/>
      <c r="X3205" s="69"/>
      <c r="Y3205" s="69"/>
      <c r="Z3205" s="69"/>
      <c r="AA3205" s="69"/>
      <c r="AB3205" s="69"/>
      <c r="AC3205" s="69"/>
      <c r="AD3205" s="69"/>
      <c r="AE3205" s="69"/>
      <c r="AF3205" s="69"/>
      <c r="AG3205" s="69"/>
      <c r="AH3205" s="69"/>
      <c r="AI3205" s="69"/>
      <c r="AJ3205" s="69"/>
      <c r="AK3205" s="69"/>
      <c r="AL3205" s="69"/>
      <c r="AM3205" s="69"/>
      <c r="AN3205" s="69"/>
      <c r="AO3205" s="69"/>
      <c r="AP3205" s="69"/>
      <c r="AQ3205" s="69"/>
      <c r="AR3205" s="69"/>
      <c r="AS3205" s="69"/>
      <c r="AT3205" s="69"/>
      <c r="AU3205" s="69"/>
      <c r="AV3205" s="69"/>
      <c r="AW3205" s="69"/>
      <c r="AX3205" s="69"/>
      <c r="AY3205" s="69"/>
      <c r="AZ3205" s="69"/>
      <c r="BA3205" s="69"/>
      <c r="BB3205" s="69"/>
      <c r="BC3205" s="69"/>
      <c r="BD3205" s="69"/>
      <c r="BE3205" s="69"/>
      <c r="BF3205" s="69"/>
      <c r="BG3205" s="69"/>
      <c r="BH3205" s="69"/>
      <c r="BI3205" s="69"/>
      <c r="BJ3205" s="69"/>
      <c r="BK3205" s="69"/>
      <c r="BL3205" s="69"/>
      <c r="BM3205" s="69"/>
      <c r="BN3205" s="69"/>
      <c r="BO3205" s="69"/>
      <c r="BP3205" s="69"/>
      <c r="BQ3205" s="69"/>
      <c r="BR3205" s="69"/>
      <c r="BS3205" s="69"/>
      <c r="BT3205" s="69"/>
      <c r="BU3205" s="69"/>
      <c r="BV3205" s="69"/>
      <c r="BW3205" s="69"/>
      <c r="BX3205" s="69"/>
      <c r="BY3205" s="69"/>
      <c r="BZ3205" s="69"/>
      <c r="CA3205" s="69"/>
      <c r="CB3205" s="69"/>
      <c r="CC3205" s="69"/>
      <c r="CD3205" s="69"/>
      <c r="CE3205" s="69"/>
      <c r="CF3205" s="69"/>
      <c r="CG3205" s="69"/>
      <c r="CH3205" s="69"/>
      <c r="CI3205" s="69"/>
      <c r="CJ3205" s="69"/>
      <c r="CK3205" s="69"/>
      <c r="CL3205" s="69"/>
      <c r="CM3205" s="69"/>
      <c r="CN3205" s="69"/>
      <c r="CO3205" s="69"/>
      <c r="CP3205" s="69"/>
      <c r="CQ3205" s="69"/>
      <c r="CR3205" s="69"/>
      <c r="CS3205" s="69"/>
      <c r="CT3205" s="69"/>
      <c r="CU3205" s="69"/>
      <c r="CV3205" s="69"/>
      <c r="CW3205" s="69"/>
      <c r="CX3205" s="69"/>
      <c r="CY3205" s="69"/>
      <c r="CZ3205" s="69"/>
      <c r="DA3205" s="69"/>
      <c r="DB3205" s="69"/>
      <c r="DC3205" s="69"/>
      <c r="DD3205" s="69"/>
      <c r="DE3205" s="69"/>
      <c r="DF3205" s="69"/>
      <c r="DG3205" s="69"/>
      <c r="DH3205" s="69"/>
      <c r="DI3205" s="69"/>
      <c r="DJ3205" s="69"/>
      <c r="DK3205" s="69"/>
      <c r="DL3205" s="69"/>
      <c r="DM3205" s="69"/>
      <c r="DN3205" s="69"/>
      <c r="DO3205" s="69"/>
      <c r="DP3205" s="69"/>
      <c r="DQ3205" s="69"/>
      <c r="DR3205" s="69"/>
      <c r="DS3205" s="69"/>
      <c r="DT3205" s="69"/>
      <c r="DU3205" s="69"/>
      <c r="DV3205" s="69"/>
      <c r="DW3205" s="69"/>
      <c r="DX3205" s="69"/>
      <c r="DY3205" s="69"/>
      <c r="DZ3205" s="69"/>
      <c r="EA3205" s="69"/>
      <c r="EB3205" s="69"/>
      <c r="EC3205" s="69"/>
      <c r="ED3205" s="69"/>
      <c r="EE3205" s="69"/>
      <c r="EF3205" s="69"/>
      <c r="EG3205" s="69"/>
      <c r="EH3205" s="69"/>
      <c r="EI3205" s="69"/>
      <c r="EJ3205" s="69"/>
      <c r="EK3205" s="69"/>
      <c r="EL3205" s="69"/>
      <c r="EM3205" s="69"/>
      <c r="EN3205" s="69"/>
      <c r="EO3205" s="69"/>
      <c r="EP3205" s="69"/>
      <c r="EQ3205" s="69"/>
      <c r="ER3205" s="69"/>
      <c r="ES3205" s="69"/>
      <c r="ET3205" s="69"/>
      <c r="EU3205" s="69"/>
      <c r="EV3205" s="69"/>
      <c r="EW3205" s="69"/>
      <c r="EX3205" s="69"/>
      <c r="EY3205" s="69"/>
      <c r="EZ3205" s="69"/>
      <c r="FA3205" s="69"/>
      <c r="FB3205" s="69"/>
      <c r="FC3205" s="69"/>
      <c r="FD3205" s="69"/>
      <c r="FE3205" s="69"/>
      <c r="FF3205" s="69"/>
      <c r="FG3205" s="69"/>
      <c r="FH3205" s="69"/>
      <c r="FI3205" s="69"/>
      <c r="FJ3205" s="69"/>
      <c r="FK3205" s="69"/>
      <c r="FL3205" s="69"/>
      <c r="FM3205" s="69"/>
      <c r="FN3205" s="69"/>
      <c r="FO3205" s="69"/>
      <c r="FP3205" s="69"/>
      <c r="FQ3205" s="69"/>
      <c r="FR3205" s="69"/>
      <c r="FS3205" s="69"/>
      <c r="FT3205" s="69"/>
      <c r="FU3205" s="69"/>
      <c r="FV3205" s="69"/>
      <c r="FW3205" s="69"/>
      <c r="FX3205" s="69"/>
      <c r="FY3205" s="69"/>
      <c r="FZ3205" s="69"/>
      <c r="GA3205" s="69"/>
      <c r="GB3205" s="69"/>
      <c r="GC3205" s="69"/>
      <c r="GD3205" s="69"/>
      <c r="GE3205" s="69"/>
      <c r="GF3205" s="69"/>
      <c r="GG3205" s="69"/>
      <c r="GH3205" s="69"/>
      <c r="GI3205" s="69"/>
      <c r="GJ3205" s="69"/>
      <c r="GK3205" s="69"/>
      <c r="GL3205" s="69"/>
      <c r="GM3205" s="69"/>
      <c r="GN3205" s="69"/>
      <c r="GO3205" s="69"/>
      <c r="GP3205" s="69"/>
      <c r="GQ3205" s="69"/>
      <c r="GR3205" s="69"/>
      <c r="GS3205" s="69"/>
      <c r="GT3205" s="69"/>
      <c r="GU3205" s="69"/>
      <c r="GV3205" s="69"/>
      <c r="GW3205" s="69"/>
      <c r="GX3205" s="69"/>
      <c r="GY3205" s="69"/>
      <c r="GZ3205" s="69"/>
      <c r="HA3205" s="69"/>
      <c r="HB3205" s="69"/>
      <c r="HC3205" s="69"/>
      <c r="HD3205" s="69"/>
      <c r="HE3205" s="69"/>
      <c r="HF3205" s="69"/>
      <c r="HG3205" s="69"/>
      <c r="HH3205" s="69"/>
      <c r="HI3205" s="69"/>
      <c r="HJ3205" s="69"/>
      <c r="HK3205" s="69"/>
      <c r="HL3205" s="69"/>
      <c r="HM3205" s="69"/>
      <c r="HN3205" s="69"/>
      <c r="HO3205" s="69"/>
      <c r="HP3205" s="69"/>
      <c r="HQ3205" s="69"/>
      <c r="HR3205" s="69"/>
      <c r="HS3205" s="69"/>
      <c r="HT3205" s="69"/>
      <c r="HU3205" s="69"/>
      <c r="HV3205" s="69"/>
      <c r="HW3205" s="69"/>
      <c r="HX3205" s="69"/>
      <c r="HY3205" s="69"/>
      <c r="HZ3205" s="69"/>
      <c r="IA3205" s="69"/>
      <c r="IB3205" s="69"/>
      <c r="IC3205" s="69"/>
      <c r="ID3205" s="69"/>
      <c r="IE3205" s="69"/>
      <c r="IF3205" s="69"/>
      <c r="IG3205" s="69"/>
      <c r="IH3205" s="69"/>
      <c r="II3205" s="69"/>
      <c r="IJ3205" s="69"/>
      <c r="IK3205" s="69"/>
      <c r="IL3205" s="69"/>
      <c r="IM3205" s="69"/>
      <c r="IN3205" s="69"/>
    </row>
    <row r="3206" spans="1:248" s="70" customFormat="1" ht="32.1" customHeight="1" x14ac:dyDescent="0.2">
      <c r="A3206" s="137" t="s">
        <v>2220</v>
      </c>
      <c r="B3206" s="196">
        <v>52885</v>
      </c>
      <c r="C3206" s="96" t="s">
        <v>2221</v>
      </c>
      <c r="D3206" s="318">
        <v>20000</v>
      </c>
      <c r="E3206" s="69"/>
      <c r="F3206" s="69"/>
      <c r="G3206" s="69"/>
      <c r="H3206" s="69"/>
      <c r="I3206" s="69"/>
      <c r="J3206" s="69"/>
      <c r="N3206" s="69"/>
      <c r="O3206" s="69"/>
      <c r="P3206" s="69"/>
      <c r="Q3206" s="69"/>
      <c r="R3206" s="69"/>
      <c r="S3206" s="69"/>
      <c r="T3206" s="69"/>
      <c r="U3206" s="69"/>
      <c r="V3206" s="69"/>
      <c r="W3206" s="69"/>
      <c r="X3206" s="69"/>
      <c r="Y3206" s="69"/>
      <c r="Z3206" s="69"/>
      <c r="AA3206" s="69"/>
      <c r="AB3206" s="69"/>
      <c r="AC3206" s="69"/>
      <c r="AD3206" s="69"/>
      <c r="AE3206" s="69"/>
      <c r="AF3206" s="69"/>
      <c r="AG3206" s="69"/>
      <c r="AH3206" s="69"/>
      <c r="AI3206" s="69"/>
      <c r="AJ3206" s="69"/>
      <c r="AK3206" s="69"/>
      <c r="AL3206" s="69"/>
      <c r="AM3206" s="69"/>
      <c r="AN3206" s="69"/>
      <c r="AO3206" s="69"/>
      <c r="AP3206" s="69"/>
      <c r="AQ3206" s="69"/>
      <c r="AR3206" s="69"/>
      <c r="AS3206" s="69"/>
      <c r="AT3206" s="69"/>
      <c r="AU3206" s="69"/>
      <c r="AV3206" s="69"/>
      <c r="AW3206" s="69"/>
      <c r="AX3206" s="69"/>
      <c r="AY3206" s="69"/>
      <c r="AZ3206" s="69"/>
      <c r="BA3206" s="69"/>
      <c r="BB3206" s="69"/>
      <c r="BC3206" s="69"/>
      <c r="BD3206" s="69"/>
      <c r="BE3206" s="69"/>
      <c r="BF3206" s="69"/>
      <c r="BG3206" s="69"/>
      <c r="BH3206" s="69"/>
      <c r="BI3206" s="69"/>
      <c r="BJ3206" s="69"/>
      <c r="BK3206" s="69"/>
      <c r="BL3206" s="69"/>
      <c r="BM3206" s="69"/>
      <c r="BN3206" s="69"/>
      <c r="BO3206" s="69"/>
      <c r="BP3206" s="69"/>
      <c r="BQ3206" s="69"/>
      <c r="BR3206" s="69"/>
      <c r="BS3206" s="69"/>
      <c r="BT3206" s="69"/>
      <c r="BU3206" s="69"/>
      <c r="BV3206" s="69"/>
      <c r="BW3206" s="69"/>
      <c r="BX3206" s="69"/>
      <c r="BY3206" s="69"/>
      <c r="BZ3206" s="69"/>
      <c r="CA3206" s="69"/>
      <c r="CB3206" s="69"/>
      <c r="CC3206" s="69"/>
      <c r="CD3206" s="69"/>
      <c r="CE3206" s="69"/>
      <c r="CF3206" s="69"/>
      <c r="CG3206" s="69"/>
      <c r="CH3206" s="69"/>
      <c r="CI3206" s="69"/>
      <c r="CJ3206" s="69"/>
      <c r="CK3206" s="69"/>
      <c r="CL3206" s="69"/>
      <c r="CM3206" s="69"/>
      <c r="CN3206" s="69"/>
      <c r="CO3206" s="69"/>
      <c r="CP3206" s="69"/>
      <c r="CQ3206" s="69"/>
      <c r="CR3206" s="69"/>
      <c r="CS3206" s="69"/>
      <c r="CT3206" s="69"/>
      <c r="CU3206" s="69"/>
      <c r="CV3206" s="69"/>
      <c r="CW3206" s="69"/>
      <c r="CX3206" s="69"/>
      <c r="CY3206" s="69"/>
      <c r="CZ3206" s="69"/>
      <c r="DA3206" s="69"/>
      <c r="DB3206" s="69"/>
      <c r="DC3206" s="69"/>
      <c r="DD3206" s="69"/>
      <c r="DE3206" s="69"/>
      <c r="DF3206" s="69"/>
      <c r="DG3206" s="69"/>
      <c r="DH3206" s="69"/>
      <c r="DI3206" s="69"/>
      <c r="DJ3206" s="69"/>
      <c r="DK3206" s="69"/>
      <c r="DL3206" s="69"/>
      <c r="DM3206" s="69"/>
      <c r="DN3206" s="69"/>
      <c r="DO3206" s="69"/>
      <c r="DP3206" s="69"/>
      <c r="DQ3206" s="69"/>
      <c r="DR3206" s="69"/>
      <c r="DS3206" s="69"/>
      <c r="DT3206" s="69"/>
      <c r="DU3206" s="69"/>
      <c r="DV3206" s="69"/>
      <c r="DW3206" s="69"/>
      <c r="DX3206" s="69"/>
      <c r="DY3206" s="69"/>
      <c r="DZ3206" s="69"/>
      <c r="EA3206" s="69"/>
      <c r="EB3206" s="69"/>
      <c r="EC3206" s="69"/>
      <c r="ED3206" s="69"/>
      <c r="EE3206" s="69"/>
      <c r="EF3206" s="69"/>
      <c r="EG3206" s="69"/>
      <c r="EH3206" s="69"/>
      <c r="EI3206" s="69"/>
      <c r="EJ3206" s="69"/>
      <c r="EK3206" s="69"/>
      <c r="EL3206" s="69"/>
      <c r="EM3206" s="69"/>
      <c r="EN3206" s="69"/>
      <c r="EO3206" s="69"/>
      <c r="EP3206" s="69"/>
      <c r="EQ3206" s="69"/>
      <c r="ER3206" s="69"/>
      <c r="ES3206" s="69"/>
      <c r="ET3206" s="69"/>
      <c r="EU3206" s="69"/>
      <c r="EV3206" s="69"/>
      <c r="EW3206" s="69"/>
      <c r="EX3206" s="69"/>
      <c r="EY3206" s="69"/>
      <c r="EZ3206" s="69"/>
      <c r="FA3206" s="69"/>
      <c r="FB3206" s="69"/>
      <c r="FC3206" s="69"/>
      <c r="FD3206" s="69"/>
      <c r="FE3206" s="69"/>
      <c r="FF3206" s="69"/>
      <c r="FG3206" s="69"/>
      <c r="FH3206" s="69"/>
      <c r="FI3206" s="69"/>
      <c r="FJ3206" s="69"/>
      <c r="FK3206" s="69"/>
      <c r="FL3206" s="69"/>
      <c r="FM3206" s="69"/>
      <c r="FN3206" s="69"/>
      <c r="FO3206" s="69"/>
      <c r="FP3206" s="69"/>
      <c r="FQ3206" s="69"/>
      <c r="FR3206" s="69"/>
      <c r="FS3206" s="69"/>
      <c r="FT3206" s="69"/>
      <c r="FU3206" s="69"/>
      <c r="FV3206" s="69"/>
      <c r="FW3206" s="69"/>
      <c r="FX3206" s="69"/>
      <c r="FY3206" s="69"/>
      <c r="FZ3206" s="69"/>
      <c r="GA3206" s="69"/>
      <c r="GB3206" s="69"/>
      <c r="GC3206" s="69"/>
      <c r="GD3206" s="69"/>
      <c r="GE3206" s="69"/>
      <c r="GF3206" s="69"/>
      <c r="GG3206" s="69"/>
      <c r="GH3206" s="69"/>
      <c r="GI3206" s="69"/>
      <c r="GJ3206" s="69"/>
      <c r="GK3206" s="69"/>
      <c r="GL3206" s="69"/>
      <c r="GM3206" s="69"/>
      <c r="GN3206" s="69"/>
      <c r="GO3206" s="69"/>
      <c r="GP3206" s="69"/>
      <c r="GQ3206" s="69"/>
      <c r="GR3206" s="69"/>
      <c r="GS3206" s="69"/>
      <c r="GT3206" s="69"/>
      <c r="GU3206" s="69"/>
      <c r="GV3206" s="69"/>
      <c r="GW3206" s="69"/>
      <c r="GX3206" s="69"/>
      <c r="GY3206" s="69"/>
      <c r="GZ3206" s="69"/>
      <c r="HA3206" s="69"/>
      <c r="HB3206" s="69"/>
      <c r="HC3206" s="69"/>
      <c r="HD3206" s="69"/>
      <c r="HE3206" s="69"/>
      <c r="HF3206" s="69"/>
      <c r="HG3206" s="69"/>
      <c r="HH3206" s="69"/>
      <c r="HI3206" s="69"/>
      <c r="HJ3206" s="69"/>
      <c r="HK3206" s="69"/>
      <c r="HL3206" s="69"/>
      <c r="HM3206" s="69"/>
      <c r="HN3206" s="69"/>
      <c r="HO3206" s="69"/>
      <c r="HP3206" s="69"/>
      <c r="HQ3206" s="69"/>
      <c r="HR3206" s="69"/>
      <c r="HS3206" s="69"/>
      <c r="HT3206" s="69"/>
      <c r="HU3206" s="69"/>
      <c r="HV3206" s="69"/>
      <c r="HW3206" s="69"/>
      <c r="HX3206" s="69"/>
      <c r="HY3206" s="69"/>
      <c r="HZ3206" s="69"/>
      <c r="IA3206" s="69"/>
      <c r="IB3206" s="69"/>
      <c r="IC3206" s="69"/>
      <c r="ID3206" s="69"/>
      <c r="IE3206" s="69"/>
      <c r="IF3206" s="69"/>
      <c r="IG3206" s="69"/>
      <c r="IH3206" s="69"/>
      <c r="II3206" s="69"/>
      <c r="IJ3206" s="69"/>
      <c r="IK3206" s="69"/>
      <c r="IL3206" s="69"/>
      <c r="IM3206" s="69"/>
      <c r="IN3206" s="69"/>
    </row>
    <row r="3207" spans="1:248" s="70" customFormat="1" ht="32.1" customHeight="1" x14ac:dyDescent="0.2">
      <c r="A3207" s="137" t="s">
        <v>2222</v>
      </c>
      <c r="B3207" s="196">
        <v>52886</v>
      </c>
      <c r="C3207" s="96" t="s">
        <v>2223</v>
      </c>
      <c r="D3207" s="318">
        <v>45000</v>
      </c>
      <c r="E3207" s="69"/>
      <c r="F3207" s="69"/>
      <c r="G3207" s="69"/>
      <c r="H3207" s="69"/>
      <c r="I3207" s="69"/>
      <c r="J3207" s="69"/>
      <c r="N3207" s="69"/>
      <c r="O3207" s="69"/>
      <c r="P3207" s="69"/>
      <c r="Q3207" s="69"/>
      <c r="R3207" s="69"/>
      <c r="S3207" s="69"/>
      <c r="T3207" s="69"/>
      <c r="U3207" s="69"/>
      <c r="V3207" s="69"/>
      <c r="W3207" s="69"/>
      <c r="X3207" s="69"/>
      <c r="Y3207" s="69"/>
      <c r="Z3207" s="69"/>
      <c r="AA3207" s="69"/>
      <c r="AB3207" s="69"/>
      <c r="AC3207" s="69"/>
      <c r="AD3207" s="69"/>
      <c r="AE3207" s="69"/>
      <c r="AF3207" s="69"/>
      <c r="AG3207" s="69"/>
      <c r="AH3207" s="69"/>
      <c r="AI3207" s="69"/>
      <c r="AJ3207" s="69"/>
      <c r="AK3207" s="69"/>
      <c r="AL3207" s="69"/>
      <c r="AM3207" s="69"/>
      <c r="AN3207" s="69"/>
      <c r="AO3207" s="69"/>
      <c r="AP3207" s="69"/>
      <c r="AQ3207" s="69"/>
      <c r="AR3207" s="69"/>
      <c r="AS3207" s="69"/>
      <c r="AT3207" s="69"/>
      <c r="AU3207" s="69"/>
      <c r="AV3207" s="69"/>
      <c r="AW3207" s="69"/>
      <c r="AX3207" s="69"/>
      <c r="AY3207" s="69"/>
      <c r="AZ3207" s="69"/>
      <c r="BA3207" s="69"/>
      <c r="BB3207" s="69"/>
      <c r="BC3207" s="69"/>
      <c r="BD3207" s="69"/>
      <c r="BE3207" s="69"/>
      <c r="BF3207" s="69"/>
      <c r="BG3207" s="69"/>
      <c r="BH3207" s="69"/>
      <c r="BI3207" s="69"/>
      <c r="BJ3207" s="69"/>
      <c r="BK3207" s="69"/>
      <c r="BL3207" s="69"/>
      <c r="BM3207" s="69"/>
      <c r="BN3207" s="69"/>
      <c r="BO3207" s="69"/>
      <c r="BP3207" s="69"/>
      <c r="BQ3207" s="69"/>
      <c r="BR3207" s="69"/>
      <c r="BS3207" s="69"/>
      <c r="BT3207" s="69"/>
      <c r="BU3207" s="69"/>
      <c r="BV3207" s="69"/>
      <c r="BW3207" s="69"/>
      <c r="BX3207" s="69"/>
      <c r="BY3207" s="69"/>
      <c r="BZ3207" s="69"/>
      <c r="CA3207" s="69"/>
      <c r="CB3207" s="69"/>
      <c r="CC3207" s="69"/>
      <c r="CD3207" s="69"/>
      <c r="CE3207" s="69"/>
      <c r="CF3207" s="69"/>
      <c r="CG3207" s="69"/>
      <c r="CH3207" s="69"/>
      <c r="CI3207" s="69"/>
      <c r="CJ3207" s="69"/>
      <c r="CK3207" s="69"/>
      <c r="CL3207" s="69"/>
      <c r="CM3207" s="69"/>
      <c r="CN3207" s="69"/>
      <c r="CO3207" s="69"/>
      <c r="CP3207" s="69"/>
      <c r="CQ3207" s="69"/>
      <c r="CR3207" s="69"/>
      <c r="CS3207" s="69"/>
      <c r="CT3207" s="69"/>
      <c r="CU3207" s="69"/>
      <c r="CV3207" s="69"/>
      <c r="CW3207" s="69"/>
      <c r="CX3207" s="69"/>
      <c r="CY3207" s="69"/>
      <c r="CZ3207" s="69"/>
      <c r="DA3207" s="69"/>
      <c r="DB3207" s="69"/>
      <c r="DC3207" s="69"/>
      <c r="DD3207" s="69"/>
      <c r="DE3207" s="69"/>
      <c r="DF3207" s="69"/>
      <c r="DG3207" s="69"/>
      <c r="DH3207" s="69"/>
      <c r="DI3207" s="69"/>
      <c r="DJ3207" s="69"/>
      <c r="DK3207" s="69"/>
      <c r="DL3207" s="69"/>
      <c r="DM3207" s="69"/>
      <c r="DN3207" s="69"/>
      <c r="DO3207" s="69"/>
      <c r="DP3207" s="69"/>
      <c r="DQ3207" s="69"/>
      <c r="DR3207" s="69"/>
      <c r="DS3207" s="69"/>
      <c r="DT3207" s="69"/>
      <c r="DU3207" s="69"/>
      <c r="DV3207" s="69"/>
      <c r="DW3207" s="69"/>
      <c r="DX3207" s="69"/>
      <c r="DY3207" s="69"/>
      <c r="DZ3207" s="69"/>
      <c r="EA3207" s="69"/>
      <c r="EB3207" s="69"/>
      <c r="EC3207" s="69"/>
      <c r="ED3207" s="69"/>
      <c r="EE3207" s="69"/>
      <c r="EF3207" s="69"/>
      <c r="EG3207" s="69"/>
      <c r="EH3207" s="69"/>
      <c r="EI3207" s="69"/>
      <c r="EJ3207" s="69"/>
      <c r="EK3207" s="69"/>
      <c r="EL3207" s="69"/>
      <c r="EM3207" s="69"/>
      <c r="EN3207" s="69"/>
      <c r="EO3207" s="69"/>
      <c r="EP3207" s="69"/>
      <c r="EQ3207" s="69"/>
      <c r="ER3207" s="69"/>
      <c r="ES3207" s="69"/>
      <c r="ET3207" s="69"/>
      <c r="EU3207" s="69"/>
      <c r="EV3207" s="69"/>
      <c r="EW3207" s="69"/>
      <c r="EX3207" s="69"/>
      <c r="EY3207" s="69"/>
      <c r="EZ3207" s="69"/>
      <c r="FA3207" s="69"/>
      <c r="FB3207" s="69"/>
      <c r="FC3207" s="69"/>
      <c r="FD3207" s="69"/>
      <c r="FE3207" s="69"/>
      <c r="FF3207" s="69"/>
      <c r="FG3207" s="69"/>
      <c r="FH3207" s="69"/>
      <c r="FI3207" s="69"/>
      <c r="FJ3207" s="69"/>
      <c r="FK3207" s="69"/>
      <c r="FL3207" s="69"/>
      <c r="FM3207" s="69"/>
      <c r="FN3207" s="69"/>
      <c r="FO3207" s="69"/>
      <c r="FP3207" s="69"/>
      <c r="FQ3207" s="69"/>
      <c r="FR3207" s="69"/>
      <c r="FS3207" s="69"/>
      <c r="FT3207" s="69"/>
      <c r="FU3207" s="69"/>
      <c r="FV3207" s="69"/>
      <c r="FW3207" s="69"/>
      <c r="FX3207" s="69"/>
      <c r="FY3207" s="69"/>
      <c r="FZ3207" s="69"/>
      <c r="GA3207" s="69"/>
      <c r="GB3207" s="69"/>
      <c r="GC3207" s="69"/>
      <c r="GD3207" s="69"/>
      <c r="GE3207" s="69"/>
      <c r="GF3207" s="69"/>
      <c r="GG3207" s="69"/>
      <c r="GH3207" s="69"/>
      <c r="GI3207" s="69"/>
      <c r="GJ3207" s="69"/>
      <c r="GK3207" s="69"/>
      <c r="GL3207" s="69"/>
      <c r="GM3207" s="69"/>
      <c r="GN3207" s="69"/>
      <c r="GO3207" s="69"/>
      <c r="GP3207" s="69"/>
      <c r="GQ3207" s="69"/>
      <c r="GR3207" s="69"/>
      <c r="GS3207" s="69"/>
      <c r="GT3207" s="69"/>
      <c r="GU3207" s="69"/>
      <c r="GV3207" s="69"/>
      <c r="GW3207" s="69"/>
      <c r="GX3207" s="69"/>
      <c r="GY3207" s="69"/>
      <c r="GZ3207" s="69"/>
      <c r="HA3207" s="69"/>
      <c r="HB3207" s="69"/>
      <c r="HC3207" s="69"/>
      <c r="HD3207" s="69"/>
      <c r="HE3207" s="69"/>
      <c r="HF3207" s="69"/>
      <c r="HG3207" s="69"/>
      <c r="HH3207" s="69"/>
      <c r="HI3207" s="69"/>
      <c r="HJ3207" s="69"/>
      <c r="HK3207" s="69"/>
      <c r="HL3207" s="69"/>
      <c r="HM3207" s="69"/>
      <c r="HN3207" s="69"/>
      <c r="HO3207" s="69"/>
      <c r="HP3207" s="69"/>
      <c r="HQ3207" s="69"/>
      <c r="HR3207" s="69"/>
      <c r="HS3207" s="69"/>
      <c r="HT3207" s="69"/>
      <c r="HU3207" s="69"/>
      <c r="HV3207" s="69"/>
      <c r="HW3207" s="69"/>
      <c r="HX3207" s="69"/>
      <c r="HY3207" s="69"/>
      <c r="HZ3207" s="69"/>
      <c r="IA3207" s="69"/>
      <c r="IB3207" s="69"/>
      <c r="IC3207" s="69"/>
      <c r="ID3207" s="69"/>
      <c r="IE3207" s="69"/>
      <c r="IF3207" s="69"/>
      <c r="IG3207" s="69"/>
      <c r="IH3207" s="69"/>
      <c r="II3207" s="69"/>
      <c r="IJ3207" s="69"/>
      <c r="IK3207" s="69"/>
      <c r="IL3207" s="69"/>
      <c r="IM3207" s="69"/>
      <c r="IN3207" s="69"/>
    </row>
    <row r="3208" spans="1:248" s="70" customFormat="1" ht="32.1" customHeight="1" x14ac:dyDescent="0.2">
      <c r="A3208" s="137" t="s">
        <v>2222</v>
      </c>
      <c r="B3208" s="196">
        <v>52887</v>
      </c>
      <c r="C3208" s="96" t="s">
        <v>2224</v>
      </c>
      <c r="D3208" s="318">
        <v>27000</v>
      </c>
      <c r="E3208" s="69"/>
      <c r="F3208" s="69"/>
      <c r="G3208" s="69"/>
      <c r="H3208" s="69"/>
      <c r="I3208" s="69"/>
      <c r="J3208" s="69"/>
      <c r="N3208" s="69"/>
      <c r="O3208" s="69"/>
      <c r="P3208" s="69"/>
      <c r="Q3208" s="69"/>
      <c r="R3208" s="69"/>
      <c r="S3208" s="69"/>
      <c r="T3208" s="69"/>
      <c r="U3208" s="69"/>
      <c r="V3208" s="69"/>
      <c r="W3208" s="69"/>
      <c r="X3208" s="69"/>
      <c r="Y3208" s="69"/>
      <c r="Z3208" s="69"/>
      <c r="AA3208" s="69"/>
      <c r="AB3208" s="69"/>
      <c r="AC3208" s="69"/>
      <c r="AD3208" s="69"/>
      <c r="AE3208" s="69"/>
      <c r="AF3208" s="69"/>
      <c r="AG3208" s="69"/>
      <c r="AH3208" s="69"/>
      <c r="AI3208" s="69"/>
      <c r="AJ3208" s="69"/>
      <c r="AK3208" s="69"/>
      <c r="AL3208" s="69"/>
      <c r="AM3208" s="69"/>
      <c r="AN3208" s="69"/>
      <c r="AO3208" s="69"/>
      <c r="AP3208" s="69"/>
      <c r="AQ3208" s="69"/>
      <c r="AR3208" s="69"/>
      <c r="AS3208" s="69"/>
      <c r="AT3208" s="69"/>
      <c r="AU3208" s="69"/>
      <c r="AV3208" s="69"/>
      <c r="AW3208" s="69"/>
      <c r="AX3208" s="69"/>
      <c r="AY3208" s="69"/>
      <c r="AZ3208" s="69"/>
      <c r="BA3208" s="69"/>
      <c r="BB3208" s="69"/>
      <c r="BC3208" s="69"/>
      <c r="BD3208" s="69"/>
      <c r="BE3208" s="69"/>
      <c r="BF3208" s="69"/>
      <c r="BG3208" s="69"/>
      <c r="BH3208" s="69"/>
      <c r="BI3208" s="69"/>
      <c r="BJ3208" s="69"/>
      <c r="BK3208" s="69"/>
      <c r="BL3208" s="69"/>
      <c r="BM3208" s="69"/>
      <c r="BN3208" s="69"/>
      <c r="BO3208" s="69"/>
      <c r="BP3208" s="69"/>
      <c r="BQ3208" s="69"/>
      <c r="BR3208" s="69"/>
      <c r="BS3208" s="69"/>
      <c r="BT3208" s="69"/>
      <c r="BU3208" s="69"/>
      <c r="BV3208" s="69"/>
      <c r="BW3208" s="69"/>
      <c r="BX3208" s="69"/>
      <c r="BY3208" s="69"/>
      <c r="BZ3208" s="69"/>
      <c r="CA3208" s="69"/>
      <c r="CB3208" s="69"/>
      <c r="CC3208" s="69"/>
      <c r="CD3208" s="69"/>
      <c r="CE3208" s="69"/>
      <c r="CF3208" s="69"/>
      <c r="CG3208" s="69"/>
      <c r="CH3208" s="69"/>
      <c r="CI3208" s="69"/>
      <c r="CJ3208" s="69"/>
      <c r="CK3208" s="69"/>
      <c r="CL3208" s="69"/>
      <c r="CM3208" s="69"/>
      <c r="CN3208" s="69"/>
      <c r="CO3208" s="69"/>
      <c r="CP3208" s="69"/>
      <c r="CQ3208" s="69"/>
      <c r="CR3208" s="69"/>
      <c r="CS3208" s="69"/>
      <c r="CT3208" s="69"/>
      <c r="CU3208" s="69"/>
      <c r="CV3208" s="69"/>
      <c r="CW3208" s="69"/>
      <c r="CX3208" s="69"/>
      <c r="CY3208" s="69"/>
      <c r="CZ3208" s="69"/>
      <c r="DA3208" s="69"/>
      <c r="DB3208" s="69"/>
      <c r="DC3208" s="69"/>
      <c r="DD3208" s="69"/>
      <c r="DE3208" s="69"/>
      <c r="DF3208" s="69"/>
      <c r="DG3208" s="69"/>
      <c r="DH3208" s="69"/>
      <c r="DI3208" s="69"/>
      <c r="DJ3208" s="69"/>
      <c r="DK3208" s="69"/>
      <c r="DL3208" s="69"/>
      <c r="DM3208" s="69"/>
      <c r="DN3208" s="69"/>
      <c r="DO3208" s="69"/>
      <c r="DP3208" s="69"/>
      <c r="DQ3208" s="69"/>
      <c r="DR3208" s="69"/>
      <c r="DS3208" s="69"/>
      <c r="DT3208" s="69"/>
      <c r="DU3208" s="69"/>
      <c r="DV3208" s="69"/>
      <c r="DW3208" s="69"/>
      <c r="DX3208" s="69"/>
      <c r="DY3208" s="69"/>
      <c r="DZ3208" s="69"/>
      <c r="EA3208" s="69"/>
      <c r="EB3208" s="69"/>
      <c r="EC3208" s="69"/>
      <c r="ED3208" s="69"/>
      <c r="EE3208" s="69"/>
      <c r="EF3208" s="69"/>
      <c r="EG3208" s="69"/>
      <c r="EH3208" s="69"/>
      <c r="EI3208" s="69"/>
      <c r="EJ3208" s="69"/>
      <c r="EK3208" s="69"/>
      <c r="EL3208" s="69"/>
      <c r="EM3208" s="69"/>
      <c r="EN3208" s="69"/>
      <c r="EO3208" s="69"/>
      <c r="EP3208" s="69"/>
      <c r="EQ3208" s="69"/>
      <c r="ER3208" s="69"/>
      <c r="ES3208" s="69"/>
      <c r="ET3208" s="69"/>
      <c r="EU3208" s="69"/>
      <c r="EV3208" s="69"/>
      <c r="EW3208" s="69"/>
      <c r="EX3208" s="69"/>
      <c r="EY3208" s="69"/>
      <c r="EZ3208" s="69"/>
      <c r="FA3208" s="69"/>
      <c r="FB3208" s="69"/>
      <c r="FC3208" s="69"/>
      <c r="FD3208" s="69"/>
      <c r="FE3208" s="69"/>
      <c r="FF3208" s="69"/>
      <c r="FG3208" s="69"/>
      <c r="FH3208" s="69"/>
      <c r="FI3208" s="69"/>
      <c r="FJ3208" s="69"/>
      <c r="FK3208" s="69"/>
      <c r="FL3208" s="69"/>
      <c r="FM3208" s="69"/>
      <c r="FN3208" s="69"/>
      <c r="FO3208" s="69"/>
      <c r="FP3208" s="69"/>
      <c r="FQ3208" s="69"/>
      <c r="FR3208" s="69"/>
      <c r="FS3208" s="69"/>
      <c r="FT3208" s="69"/>
      <c r="FU3208" s="69"/>
      <c r="FV3208" s="69"/>
      <c r="FW3208" s="69"/>
      <c r="FX3208" s="69"/>
      <c r="FY3208" s="69"/>
      <c r="FZ3208" s="69"/>
      <c r="GA3208" s="69"/>
      <c r="GB3208" s="69"/>
      <c r="GC3208" s="69"/>
      <c r="GD3208" s="69"/>
      <c r="GE3208" s="69"/>
      <c r="GF3208" s="69"/>
      <c r="GG3208" s="69"/>
      <c r="GH3208" s="69"/>
      <c r="GI3208" s="69"/>
      <c r="GJ3208" s="69"/>
      <c r="GK3208" s="69"/>
      <c r="GL3208" s="69"/>
      <c r="GM3208" s="69"/>
      <c r="GN3208" s="69"/>
      <c r="GO3208" s="69"/>
      <c r="GP3208" s="69"/>
      <c r="GQ3208" s="69"/>
      <c r="GR3208" s="69"/>
      <c r="GS3208" s="69"/>
      <c r="GT3208" s="69"/>
      <c r="GU3208" s="69"/>
      <c r="GV3208" s="69"/>
      <c r="GW3208" s="69"/>
      <c r="GX3208" s="69"/>
      <c r="GY3208" s="69"/>
      <c r="GZ3208" s="69"/>
      <c r="HA3208" s="69"/>
      <c r="HB3208" s="69"/>
      <c r="HC3208" s="69"/>
      <c r="HD3208" s="69"/>
      <c r="HE3208" s="69"/>
      <c r="HF3208" s="69"/>
      <c r="HG3208" s="69"/>
      <c r="HH3208" s="69"/>
      <c r="HI3208" s="69"/>
      <c r="HJ3208" s="69"/>
      <c r="HK3208" s="69"/>
      <c r="HL3208" s="69"/>
      <c r="HM3208" s="69"/>
      <c r="HN3208" s="69"/>
      <c r="HO3208" s="69"/>
      <c r="HP3208" s="69"/>
      <c r="HQ3208" s="69"/>
      <c r="HR3208" s="69"/>
      <c r="HS3208" s="69"/>
      <c r="HT3208" s="69"/>
      <c r="HU3208" s="69"/>
      <c r="HV3208" s="69"/>
      <c r="HW3208" s="69"/>
      <c r="HX3208" s="69"/>
      <c r="HY3208" s="69"/>
      <c r="HZ3208" s="69"/>
      <c r="IA3208" s="69"/>
      <c r="IB3208" s="69"/>
      <c r="IC3208" s="69"/>
      <c r="ID3208" s="69"/>
      <c r="IE3208" s="69"/>
      <c r="IF3208" s="69"/>
      <c r="IG3208" s="69"/>
      <c r="IH3208" s="69"/>
      <c r="II3208" s="69"/>
      <c r="IJ3208" s="69"/>
      <c r="IK3208" s="69"/>
      <c r="IL3208" s="69"/>
      <c r="IM3208" s="69"/>
      <c r="IN3208" s="69"/>
    </row>
    <row r="3209" spans="1:248" s="70" customFormat="1" ht="15.95" customHeight="1" x14ac:dyDescent="0.2">
      <c r="A3209" s="137" t="s">
        <v>2225</v>
      </c>
      <c r="B3209" s="196">
        <v>52888</v>
      </c>
      <c r="C3209" s="96" t="s">
        <v>2226</v>
      </c>
      <c r="D3209" s="318">
        <v>15000</v>
      </c>
      <c r="E3209" s="69"/>
      <c r="F3209" s="69"/>
      <c r="G3209" s="69"/>
      <c r="H3209" s="69"/>
      <c r="I3209" s="69"/>
      <c r="J3209" s="69"/>
      <c r="N3209" s="69"/>
      <c r="O3209" s="69"/>
      <c r="P3209" s="69"/>
      <c r="Q3209" s="69"/>
      <c r="R3209" s="69"/>
      <c r="S3209" s="69"/>
      <c r="T3209" s="69"/>
      <c r="U3209" s="69"/>
      <c r="V3209" s="69"/>
      <c r="W3209" s="69"/>
      <c r="X3209" s="69"/>
      <c r="Y3209" s="69"/>
      <c r="Z3209" s="69"/>
      <c r="AA3209" s="69"/>
      <c r="AB3209" s="69"/>
      <c r="AC3209" s="69"/>
      <c r="AD3209" s="69"/>
      <c r="AE3209" s="69"/>
      <c r="AF3209" s="69"/>
      <c r="AG3209" s="69"/>
      <c r="AH3209" s="69"/>
      <c r="AI3209" s="69"/>
      <c r="AJ3209" s="69"/>
      <c r="AK3209" s="69"/>
      <c r="AL3209" s="69"/>
      <c r="AM3209" s="69"/>
      <c r="AN3209" s="69"/>
      <c r="AO3209" s="69"/>
      <c r="AP3209" s="69"/>
      <c r="AQ3209" s="69"/>
      <c r="AR3209" s="69"/>
      <c r="AS3209" s="69"/>
      <c r="AT3209" s="69"/>
      <c r="AU3209" s="69"/>
      <c r="AV3209" s="69"/>
      <c r="AW3209" s="69"/>
      <c r="AX3209" s="69"/>
      <c r="AY3209" s="69"/>
      <c r="AZ3209" s="69"/>
      <c r="BA3209" s="69"/>
      <c r="BB3209" s="69"/>
      <c r="BC3209" s="69"/>
      <c r="BD3209" s="69"/>
      <c r="BE3209" s="69"/>
      <c r="BF3209" s="69"/>
      <c r="BG3209" s="69"/>
      <c r="BH3209" s="69"/>
      <c r="BI3209" s="69"/>
      <c r="BJ3209" s="69"/>
      <c r="BK3209" s="69"/>
      <c r="BL3209" s="69"/>
      <c r="BM3209" s="69"/>
      <c r="BN3209" s="69"/>
      <c r="BO3209" s="69"/>
      <c r="BP3209" s="69"/>
      <c r="BQ3209" s="69"/>
      <c r="BR3209" s="69"/>
      <c r="BS3209" s="69"/>
      <c r="BT3209" s="69"/>
      <c r="BU3209" s="69"/>
      <c r="BV3209" s="69"/>
      <c r="BW3209" s="69"/>
      <c r="BX3209" s="69"/>
      <c r="BY3209" s="69"/>
      <c r="BZ3209" s="69"/>
      <c r="CA3209" s="69"/>
      <c r="CB3209" s="69"/>
      <c r="CC3209" s="69"/>
      <c r="CD3209" s="69"/>
      <c r="CE3209" s="69"/>
      <c r="CF3209" s="69"/>
      <c r="CG3209" s="69"/>
      <c r="CH3209" s="69"/>
      <c r="CI3209" s="69"/>
      <c r="CJ3209" s="69"/>
      <c r="CK3209" s="69"/>
      <c r="CL3209" s="69"/>
      <c r="CM3209" s="69"/>
      <c r="CN3209" s="69"/>
      <c r="CO3209" s="69"/>
      <c r="CP3209" s="69"/>
      <c r="CQ3209" s="69"/>
      <c r="CR3209" s="69"/>
      <c r="CS3209" s="69"/>
      <c r="CT3209" s="69"/>
      <c r="CU3209" s="69"/>
      <c r="CV3209" s="69"/>
      <c r="CW3209" s="69"/>
      <c r="CX3209" s="69"/>
      <c r="CY3209" s="69"/>
      <c r="CZ3209" s="69"/>
      <c r="DA3209" s="69"/>
      <c r="DB3209" s="69"/>
      <c r="DC3209" s="69"/>
      <c r="DD3209" s="69"/>
      <c r="DE3209" s="69"/>
      <c r="DF3209" s="69"/>
      <c r="DG3209" s="69"/>
      <c r="DH3209" s="69"/>
      <c r="DI3209" s="69"/>
      <c r="DJ3209" s="69"/>
      <c r="DK3209" s="69"/>
      <c r="DL3209" s="69"/>
      <c r="DM3209" s="69"/>
      <c r="DN3209" s="69"/>
      <c r="DO3209" s="69"/>
      <c r="DP3209" s="69"/>
      <c r="DQ3209" s="69"/>
      <c r="DR3209" s="69"/>
      <c r="DS3209" s="69"/>
      <c r="DT3209" s="69"/>
      <c r="DU3209" s="69"/>
      <c r="DV3209" s="69"/>
      <c r="DW3209" s="69"/>
      <c r="DX3209" s="69"/>
      <c r="DY3209" s="69"/>
      <c r="DZ3209" s="69"/>
      <c r="EA3209" s="69"/>
      <c r="EB3209" s="69"/>
      <c r="EC3209" s="69"/>
      <c r="ED3209" s="69"/>
      <c r="EE3209" s="69"/>
      <c r="EF3209" s="69"/>
      <c r="EG3209" s="69"/>
      <c r="EH3209" s="69"/>
      <c r="EI3209" s="69"/>
      <c r="EJ3209" s="69"/>
      <c r="EK3209" s="69"/>
      <c r="EL3209" s="69"/>
      <c r="EM3209" s="69"/>
      <c r="EN3209" s="69"/>
      <c r="EO3209" s="69"/>
      <c r="EP3209" s="69"/>
      <c r="EQ3209" s="69"/>
      <c r="ER3209" s="69"/>
      <c r="ES3209" s="69"/>
      <c r="ET3209" s="69"/>
      <c r="EU3209" s="69"/>
      <c r="EV3209" s="69"/>
      <c r="EW3209" s="69"/>
      <c r="EX3209" s="69"/>
      <c r="EY3209" s="69"/>
      <c r="EZ3209" s="69"/>
      <c r="FA3209" s="69"/>
      <c r="FB3209" s="69"/>
      <c r="FC3209" s="69"/>
      <c r="FD3209" s="69"/>
      <c r="FE3209" s="69"/>
      <c r="FF3209" s="69"/>
      <c r="FG3209" s="69"/>
      <c r="FH3209" s="69"/>
      <c r="FI3209" s="69"/>
      <c r="FJ3209" s="69"/>
      <c r="FK3209" s="69"/>
      <c r="FL3209" s="69"/>
      <c r="FM3209" s="69"/>
      <c r="FN3209" s="69"/>
      <c r="FO3209" s="69"/>
      <c r="FP3209" s="69"/>
      <c r="FQ3209" s="69"/>
      <c r="FR3209" s="69"/>
      <c r="FS3209" s="69"/>
      <c r="FT3209" s="69"/>
      <c r="FU3209" s="69"/>
      <c r="FV3209" s="69"/>
      <c r="FW3209" s="69"/>
      <c r="FX3209" s="69"/>
      <c r="FY3209" s="69"/>
      <c r="FZ3209" s="69"/>
      <c r="GA3209" s="69"/>
      <c r="GB3209" s="69"/>
      <c r="GC3209" s="69"/>
      <c r="GD3209" s="69"/>
      <c r="GE3209" s="69"/>
      <c r="GF3209" s="69"/>
      <c r="GG3209" s="69"/>
      <c r="GH3209" s="69"/>
      <c r="GI3209" s="69"/>
      <c r="GJ3209" s="69"/>
      <c r="GK3209" s="69"/>
      <c r="GL3209" s="69"/>
      <c r="GM3209" s="69"/>
      <c r="GN3209" s="69"/>
      <c r="GO3209" s="69"/>
      <c r="GP3209" s="69"/>
      <c r="GQ3209" s="69"/>
      <c r="GR3209" s="69"/>
      <c r="GS3209" s="69"/>
      <c r="GT3209" s="69"/>
      <c r="GU3209" s="69"/>
      <c r="GV3209" s="69"/>
      <c r="GW3209" s="69"/>
      <c r="GX3209" s="69"/>
      <c r="GY3209" s="69"/>
      <c r="GZ3209" s="69"/>
      <c r="HA3209" s="69"/>
      <c r="HB3209" s="69"/>
      <c r="HC3209" s="69"/>
      <c r="HD3209" s="69"/>
      <c r="HE3209" s="69"/>
      <c r="HF3209" s="69"/>
      <c r="HG3209" s="69"/>
      <c r="HH3209" s="69"/>
      <c r="HI3209" s="69"/>
      <c r="HJ3209" s="69"/>
      <c r="HK3209" s="69"/>
      <c r="HL3209" s="69"/>
      <c r="HM3209" s="69"/>
      <c r="HN3209" s="69"/>
      <c r="HO3209" s="69"/>
      <c r="HP3209" s="69"/>
      <c r="HQ3209" s="69"/>
      <c r="HR3209" s="69"/>
      <c r="HS3209" s="69"/>
      <c r="HT3209" s="69"/>
      <c r="HU3209" s="69"/>
      <c r="HV3209" s="69"/>
      <c r="HW3209" s="69"/>
      <c r="HX3209" s="69"/>
      <c r="HY3209" s="69"/>
      <c r="HZ3209" s="69"/>
      <c r="IA3209" s="69"/>
      <c r="IB3209" s="69"/>
      <c r="IC3209" s="69"/>
      <c r="ID3209" s="69"/>
      <c r="IE3209" s="69"/>
      <c r="IF3209" s="69"/>
      <c r="IG3209" s="69"/>
      <c r="IH3209" s="69"/>
      <c r="II3209" s="69"/>
      <c r="IJ3209" s="69"/>
      <c r="IK3209" s="69"/>
      <c r="IL3209" s="69"/>
      <c r="IM3209" s="69"/>
      <c r="IN3209" s="69"/>
    </row>
    <row r="3210" spans="1:248" s="70" customFormat="1" ht="15.95" customHeight="1" x14ac:dyDescent="0.2">
      <c r="A3210" s="91"/>
      <c r="B3210" s="90"/>
      <c r="C3210" s="258" t="s">
        <v>3963</v>
      </c>
      <c r="D3210" s="327"/>
      <c r="E3210" s="69"/>
      <c r="F3210" s="69"/>
      <c r="G3210" s="69"/>
      <c r="H3210" s="69"/>
      <c r="I3210" s="69"/>
      <c r="J3210" s="69"/>
      <c r="N3210" s="69"/>
      <c r="O3210" s="69"/>
      <c r="P3210" s="69"/>
      <c r="Q3210" s="69"/>
      <c r="R3210" s="69"/>
      <c r="S3210" s="69"/>
      <c r="T3210" s="69"/>
      <c r="U3210" s="69"/>
      <c r="V3210" s="69"/>
      <c r="W3210" s="69"/>
      <c r="X3210" s="69"/>
      <c r="Y3210" s="69"/>
      <c r="Z3210" s="69"/>
      <c r="AA3210" s="69"/>
      <c r="AB3210" s="69"/>
      <c r="AC3210" s="69"/>
      <c r="AD3210" s="69"/>
      <c r="AE3210" s="69"/>
      <c r="AF3210" s="69"/>
      <c r="AG3210" s="69"/>
      <c r="AH3210" s="69"/>
      <c r="AI3210" s="69"/>
      <c r="AJ3210" s="69"/>
      <c r="AK3210" s="69"/>
      <c r="AL3210" s="69"/>
      <c r="AM3210" s="69"/>
      <c r="AN3210" s="69"/>
      <c r="AO3210" s="69"/>
      <c r="AP3210" s="69"/>
      <c r="AQ3210" s="69"/>
      <c r="AR3210" s="69"/>
      <c r="AS3210" s="69"/>
      <c r="AT3210" s="69"/>
      <c r="AU3210" s="69"/>
      <c r="AV3210" s="69"/>
      <c r="AW3210" s="69"/>
      <c r="AX3210" s="69"/>
      <c r="AY3210" s="69"/>
      <c r="AZ3210" s="69"/>
      <c r="BA3210" s="69"/>
      <c r="BB3210" s="69"/>
      <c r="BC3210" s="69"/>
      <c r="BD3210" s="69"/>
      <c r="BE3210" s="69"/>
      <c r="BF3210" s="69"/>
      <c r="BG3210" s="69"/>
      <c r="BH3210" s="69"/>
      <c r="BI3210" s="69"/>
      <c r="BJ3210" s="69"/>
      <c r="BK3210" s="69"/>
      <c r="BL3210" s="69"/>
      <c r="BM3210" s="69"/>
      <c r="BN3210" s="69"/>
      <c r="BO3210" s="69"/>
      <c r="BP3210" s="69"/>
      <c r="BQ3210" s="69"/>
      <c r="BR3210" s="69"/>
      <c r="BS3210" s="69"/>
      <c r="BT3210" s="69"/>
      <c r="BU3210" s="69"/>
      <c r="BV3210" s="69"/>
      <c r="BW3210" s="69"/>
      <c r="BX3210" s="69"/>
      <c r="BY3210" s="69"/>
      <c r="BZ3210" s="69"/>
      <c r="CA3210" s="69"/>
      <c r="CB3210" s="69"/>
      <c r="CC3210" s="69"/>
      <c r="CD3210" s="69"/>
      <c r="CE3210" s="69"/>
      <c r="CF3210" s="69"/>
      <c r="CG3210" s="69"/>
      <c r="CH3210" s="69"/>
      <c r="CI3210" s="69"/>
      <c r="CJ3210" s="69"/>
      <c r="CK3210" s="69"/>
      <c r="CL3210" s="69"/>
      <c r="CM3210" s="69"/>
      <c r="CN3210" s="69"/>
      <c r="CO3210" s="69"/>
      <c r="CP3210" s="69"/>
      <c r="CQ3210" s="69"/>
      <c r="CR3210" s="69"/>
      <c r="CS3210" s="69"/>
      <c r="CT3210" s="69"/>
      <c r="CU3210" s="69"/>
      <c r="CV3210" s="69"/>
      <c r="CW3210" s="69"/>
      <c r="CX3210" s="69"/>
      <c r="CY3210" s="69"/>
      <c r="CZ3210" s="69"/>
      <c r="DA3210" s="69"/>
      <c r="DB3210" s="69"/>
      <c r="DC3210" s="69"/>
      <c r="DD3210" s="69"/>
      <c r="DE3210" s="69"/>
      <c r="DF3210" s="69"/>
      <c r="DG3210" s="69"/>
      <c r="DH3210" s="69"/>
      <c r="DI3210" s="69"/>
      <c r="DJ3210" s="69"/>
      <c r="DK3210" s="69"/>
      <c r="DL3210" s="69"/>
      <c r="DM3210" s="69"/>
      <c r="DN3210" s="69"/>
      <c r="DO3210" s="69"/>
      <c r="DP3210" s="69"/>
      <c r="DQ3210" s="69"/>
      <c r="DR3210" s="69"/>
      <c r="DS3210" s="69"/>
      <c r="DT3210" s="69"/>
      <c r="DU3210" s="69"/>
      <c r="DV3210" s="69"/>
      <c r="DW3210" s="69"/>
      <c r="DX3210" s="69"/>
      <c r="DY3210" s="69"/>
      <c r="DZ3210" s="69"/>
      <c r="EA3210" s="69"/>
      <c r="EB3210" s="69"/>
      <c r="EC3210" s="69"/>
      <c r="ED3210" s="69"/>
      <c r="EE3210" s="69"/>
      <c r="EF3210" s="69"/>
      <c r="EG3210" s="69"/>
      <c r="EH3210" s="69"/>
      <c r="EI3210" s="69"/>
      <c r="EJ3210" s="69"/>
      <c r="EK3210" s="69"/>
      <c r="EL3210" s="69"/>
      <c r="EM3210" s="69"/>
      <c r="EN3210" s="69"/>
      <c r="EO3210" s="69"/>
      <c r="EP3210" s="69"/>
      <c r="EQ3210" s="69"/>
      <c r="ER3210" s="69"/>
      <c r="ES3210" s="69"/>
      <c r="ET3210" s="69"/>
      <c r="EU3210" s="69"/>
      <c r="EV3210" s="69"/>
      <c r="EW3210" s="69"/>
      <c r="EX3210" s="69"/>
      <c r="EY3210" s="69"/>
      <c r="EZ3210" s="69"/>
      <c r="FA3210" s="69"/>
      <c r="FB3210" s="69"/>
      <c r="FC3210" s="69"/>
      <c r="FD3210" s="69"/>
      <c r="FE3210" s="69"/>
      <c r="FF3210" s="69"/>
      <c r="FG3210" s="69"/>
      <c r="FH3210" s="69"/>
      <c r="FI3210" s="69"/>
      <c r="FJ3210" s="69"/>
      <c r="FK3210" s="69"/>
      <c r="FL3210" s="69"/>
      <c r="FM3210" s="69"/>
      <c r="FN3210" s="69"/>
      <c r="FO3210" s="69"/>
      <c r="FP3210" s="69"/>
      <c r="FQ3210" s="69"/>
      <c r="FR3210" s="69"/>
      <c r="FS3210" s="69"/>
      <c r="FT3210" s="69"/>
      <c r="FU3210" s="69"/>
      <c r="FV3210" s="69"/>
      <c r="FW3210" s="69"/>
      <c r="FX3210" s="69"/>
      <c r="FY3210" s="69"/>
      <c r="FZ3210" s="69"/>
      <c r="GA3210" s="69"/>
      <c r="GB3210" s="69"/>
      <c r="GC3210" s="69"/>
      <c r="GD3210" s="69"/>
      <c r="GE3210" s="69"/>
      <c r="GF3210" s="69"/>
      <c r="GG3210" s="69"/>
      <c r="GH3210" s="69"/>
      <c r="GI3210" s="69"/>
      <c r="GJ3210" s="69"/>
      <c r="GK3210" s="69"/>
      <c r="GL3210" s="69"/>
      <c r="GM3210" s="69"/>
      <c r="GN3210" s="69"/>
      <c r="GO3210" s="69"/>
      <c r="GP3210" s="69"/>
      <c r="GQ3210" s="69"/>
      <c r="GR3210" s="69"/>
      <c r="GS3210" s="69"/>
      <c r="GT3210" s="69"/>
      <c r="GU3210" s="69"/>
      <c r="GV3210" s="69"/>
      <c r="GW3210" s="69"/>
      <c r="GX3210" s="69"/>
      <c r="GY3210" s="69"/>
      <c r="GZ3210" s="69"/>
      <c r="HA3210" s="69"/>
      <c r="HB3210" s="69"/>
      <c r="HC3210" s="69"/>
      <c r="HD3210" s="69"/>
      <c r="HE3210" s="69"/>
      <c r="HF3210" s="69"/>
      <c r="HG3210" s="69"/>
      <c r="HH3210" s="69"/>
      <c r="HI3210" s="69"/>
      <c r="HJ3210" s="69"/>
      <c r="HK3210" s="69"/>
      <c r="HL3210" s="69"/>
      <c r="HM3210" s="69"/>
      <c r="HN3210" s="69"/>
      <c r="HO3210" s="69"/>
      <c r="HP3210" s="69"/>
      <c r="HQ3210" s="69"/>
      <c r="HR3210" s="69"/>
      <c r="HS3210" s="69"/>
      <c r="HT3210" s="69"/>
      <c r="HU3210" s="69"/>
      <c r="HV3210" s="69"/>
      <c r="HW3210" s="69"/>
      <c r="HX3210" s="69"/>
      <c r="HY3210" s="69"/>
      <c r="HZ3210" s="69"/>
      <c r="IA3210" s="69"/>
      <c r="IB3210" s="69"/>
      <c r="IC3210" s="69"/>
      <c r="ID3210" s="69"/>
      <c r="IE3210" s="69"/>
      <c r="IF3210" s="69"/>
      <c r="IG3210" s="69"/>
      <c r="IH3210" s="69"/>
      <c r="II3210" s="69"/>
      <c r="IJ3210" s="69"/>
      <c r="IK3210" s="69"/>
      <c r="IL3210" s="69"/>
      <c r="IM3210" s="69"/>
      <c r="IN3210" s="69"/>
    </row>
    <row r="3211" spans="1:248" s="70" customFormat="1" ht="15.95" customHeight="1" x14ac:dyDescent="0.2">
      <c r="A3211" s="87" t="s">
        <v>3964</v>
      </c>
      <c r="B3211" s="128">
        <v>52900</v>
      </c>
      <c r="C3211" s="92" t="s">
        <v>3965</v>
      </c>
      <c r="D3211" s="314">
        <v>9000</v>
      </c>
      <c r="E3211" s="69"/>
      <c r="F3211" s="69"/>
      <c r="G3211" s="69"/>
      <c r="H3211" s="69"/>
      <c r="I3211" s="69"/>
      <c r="J3211" s="69"/>
      <c r="N3211" s="69"/>
      <c r="O3211" s="69"/>
      <c r="P3211" s="69"/>
      <c r="Q3211" s="69"/>
      <c r="R3211" s="69"/>
      <c r="S3211" s="69"/>
      <c r="T3211" s="69"/>
      <c r="U3211" s="69"/>
      <c r="V3211" s="69"/>
      <c r="W3211" s="69"/>
      <c r="X3211" s="69"/>
      <c r="Y3211" s="69"/>
      <c r="Z3211" s="69"/>
      <c r="AA3211" s="69"/>
      <c r="AB3211" s="69"/>
      <c r="AC3211" s="69"/>
      <c r="AD3211" s="69"/>
      <c r="AE3211" s="69"/>
      <c r="AF3211" s="69"/>
      <c r="AG3211" s="69"/>
      <c r="AH3211" s="69"/>
      <c r="AI3211" s="69"/>
      <c r="AJ3211" s="69"/>
      <c r="AK3211" s="69"/>
      <c r="AL3211" s="69"/>
      <c r="AM3211" s="69"/>
      <c r="AN3211" s="69"/>
      <c r="AO3211" s="69"/>
      <c r="AP3211" s="69"/>
      <c r="AQ3211" s="69"/>
      <c r="AR3211" s="69"/>
      <c r="AS3211" s="69"/>
      <c r="AT3211" s="69"/>
      <c r="AU3211" s="69"/>
      <c r="AV3211" s="69"/>
      <c r="AW3211" s="69"/>
      <c r="AX3211" s="69"/>
      <c r="AY3211" s="69"/>
      <c r="AZ3211" s="69"/>
      <c r="BA3211" s="69"/>
      <c r="BB3211" s="69"/>
      <c r="BC3211" s="69"/>
      <c r="BD3211" s="69"/>
      <c r="BE3211" s="69"/>
      <c r="BF3211" s="69"/>
      <c r="BG3211" s="69"/>
      <c r="BH3211" s="69"/>
      <c r="BI3211" s="69"/>
      <c r="BJ3211" s="69"/>
      <c r="BK3211" s="69"/>
      <c r="BL3211" s="69"/>
      <c r="BM3211" s="69"/>
      <c r="BN3211" s="69"/>
      <c r="BO3211" s="69"/>
      <c r="BP3211" s="69"/>
      <c r="BQ3211" s="69"/>
      <c r="BR3211" s="69"/>
      <c r="BS3211" s="69"/>
      <c r="BT3211" s="69"/>
      <c r="BU3211" s="69"/>
      <c r="BV3211" s="69"/>
      <c r="BW3211" s="69"/>
      <c r="BX3211" s="69"/>
      <c r="BY3211" s="69"/>
      <c r="BZ3211" s="69"/>
      <c r="CA3211" s="69"/>
      <c r="CB3211" s="69"/>
      <c r="CC3211" s="69"/>
      <c r="CD3211" s="69"/>
      <c r="CE3211" s="69"/>
      <c r="CF3211" s="69"/>
      <c r="CG3211" s="69"/>
      <c r="CH3211" s="69"/>
      <c r="CI3211" s="69"/>
      <c r="CJ3211" s="69"/>
      <c r="CK3211" s="69"/>
      <c r="CL3211" s="69"/>
      <c r="CM3211" s="69"/>
      <c r="CN3211" s="69"/>
      <c r="CO3211" s="69"/>
      <c r="CP3211" s="69"/>
      <c r="CQ3211" s="69"/>
      <c r="CR3211" s="69"/>
      <c r="CS3211" s="69"/>
      <c r="CT3211" s="69"/>
      <c r="CU3211" s="69"/>
      <c r="CV3211" s="69"/>
      <c r="CW3211" s="69"/>
      <c r="CX3211" s="69"/>
      <c r="CY3211" s="69"/>
      <c r="CZ3211" s="69"/>
      <c r="DA3211" s="69"/>
      <c r="DB3211" s="69"/>
      <c r="DC3211" s="69"/>
      <c r="DD3211" s="69"/>
      <c r="DE3211" s="69"/>
      <c r="DF3211" s="69"/>
      <c r="DG3211" s="69"/>
      <c r="DH3211" s="69"/>
      <c r="DI3211" s="69"/>
      <c r="DJ3211" s="69"/>
      <c r="DK3211" s="69"/>
      <c r="DL3211" s="69"/>
      <c r="DM3211" s="69"/>
      <c r="DN3211" s="69"/>
      <c r="DO3211" s="69"/>
      <c r="DP3211" s="69"/>
      <c r="DQ3211" s="69"/>
      <c r="DR3211" s="69"/>
      <c r="DS3211" s="69"/>
      <c r="DT3211" s="69"/>
      <c r="DU3211" s="69"/>
      <c r="DV3211" s="69"/>
      <c r="DW3211" s="69"/>
      <c r="DX3211" s="69"/>
      <c r="DY3211" s="69"/>
      <c r="DZ3211" s="69"/>
      <c r="EA3211" s="69"/>
      <c r="EB3211" s="69"/>
      <c r="EC3211" s="69"/>
      <c r="ED3211" s="69"/>
      <c r="EE3211" s="69"/>
      <c r="EF3211" s="69"/>
      <c r="EG3211" s="69"/>
      <c r="EH3211" s="69"/>
      <c r="EI3211" s="69"/>
      <c r="EJ3211" s="69"/>
      <c r="EK3211" s="69"/>
      <c r="EL3211" s="69"/>
      <c r="EM3211" s="69"/>
      <c r="EN3211" s="69"/>
      <c r="EO3211" s="69"/>
      <c r="EP3211" s="69"/>
      <c r="EQ3211" s="69"/>
      <c r="ER3211" s="69"/>
      <c r="ES3211" s="69"/>
      <c r="ET3211" s="69"/>
      <c r="EU3211" s="69"/>
      <c r="EV3211" s="69"/>
      <c r="EW3211" s="69"/>
      <c r="EX3211" s="69"/>
      <c r="EY3211" s="69"/>
      <c r="EZ3211" s="69"/>
      <c r="FA3211" s="69"/>
      <c r="FB3211" s="69"/>
      <c r="FC3211" s="69"/>
      <c r="FD3211" s="69"/>
      <c r="FE3211" s="69"/>
      <c r="FF3211" s="69"/>
      <c r="FG3211" s="69"/>
      <c r="FH3211" s="69"/>
      <c r="FI3211" s="69"/>
      <c r="FJ3211" s="69"/>
      <c r="FK3211" s="69"/>
      <c r="FL3211" s="69"/>
      <c r="FM3211" s="69"/>
      <c r="FN3211" s="69"/>
      <c r="FO3211" s="69"/>
      <c r="FP3211" s="69"/>
      <c r="FQ3211" s="69"/>
      <c r="FR3211" s="69"/>
      <c r="FS3211" s="69"/>
      <c r="FT3211" s="69"/>
      <c r="FU3211" s="69"/>
      <c r="FV3211" s="69"/>
      <c r="FW3211" s="69"/>
      <c r="FX3211" s="69"/>
      <c r="FY3211" s="69"/>
      <c r="FZ3211" s="69"/>
      <c r="GA3211" s="69"/>
      <c r="GB3211" s="69"/>
      <c r="GC3211" s="69"/>
      <c r="GD3211" s="69"/>
      <c r="GE3211" s="69"/>
      <c r="GF3211" s="69"/>
      <c r="GG3211" s="69"/>
      <c r="GH3211" s="69"/>
      <c r="GI3211" s="69"/>
      <c r="GJ3211" s="69"/>
      <c r="GK3211" s="69"/>
      <c r="GL3211" s="69"/>
      <c r="GM3211" s="69"/>
      <c r="GN3211" s="69"/>
      <c r="GO3211" s="69"/>
      <c r="GP3211" s="69"/>
      <c r="GQ3211" s="69"/>
      <c r="GR3211" s="69"/>
      <c r="GS3211" s="69"/>
      <c r="GT3211" s="69"/>
      <c r="GU3211" s="69"/>
      <c r="GV3211" s="69"/>
      <c r="GW3211" s="69"/>
      <c r="GX3211" s="69"/>
      <c r="GY3211" s="69"/>
      <c r="GZ3211" s="69"/>
      <c r="HA3211" s="69"/>
      <c r="HB3211" s="69"/>
      <c r="HC3211" s="69"/>
      <c r="HD3211" s="69"/>
      <c r="HE3211" s="69"/>
      <c r="HF3211" s="69"/>
      <c r="HG3211" s="69"/>
      <c r="HH3211" s="69"/>
      <c r="HI3211" s="69"/>
      <c r="HJ3211" s="69"/>
      <c r="HK3211" s="69"/>
      <c r="HL3211" s="69"/>
      <c r="HM3211" s="69"/>
      <c r="HN3211" s="69"/>
      <c r="HO3211" s="69"/>
      <c r="HP3211" s="69"/>
      <c r="HQ3211" s="69"/>
      <c r="HR3211" s="69"/>
      <c r="HS3211" s="69"/>
      <c r="HT3211" s="69"/>
      <c r="HU3211" s="69"/>
      <c r="HV3211" s="69"/>
      <c r="HW3211" s="69"/>
      <c r="HX3211" s="69"/>
      <c r="HY3211" s="69"/>
      <c r="HZ3211" s="69"/>
      <c r="IA3211" s="69"/>
      <c r="IB3211" s="69"/>
      <c r="IC3211" s="69"/>
      <c r="ID3211" s="69"/>
      <c r="IE3211" s="69"/>
      <c r="IF3211" s="69"/>
      <c r="IG3211" s="69"/>
      <c r="IH3211" s="69"/>
      <c r="II3211" s="69"/>
      <c r="IJ3211" s="69"/>
      <c r="IK3211" s="69"/>
      <c r="IL3211" s="69"/>
      <c r="IM3211" s="69"/>
      <c r="IN3211" s="69"/>
    </row>
    <row r="3212" spans="1:248" s="70" customFormat="1" ht="15.95" customHeight="1" x14ac:dyDescent="0.2">
      <c r="A3212" s="87" t="s">
        <v>3966</v>
      </c>
      <c r="B3212" s="128">
        <v>52901</v>
      </c>
      <c r="C3212" s="92" t="s">
        <v>3967</v>
      </c>
      <c r="D3212" s="314">
        <v>9000</v>
      </c>
      <c r="E3212" s="69"/>
      <c r="F3212" s="69"/>
      <c r="G3212" s="69"/>
      <c r="H3212" s="69"/>
      <c r="I3212" s="69"/>
      <c r="J3212" s="69"/>
      <c r="N3212" s="69"/>
      <c r="O3212" s="69"/>
      <c r="P3212" s="69"/>
      <c r="Q3212" s="69"/>
      <c r="R3212" s="69"/>
      <c r="S3212" s="69"/>
      <c r="T3212" s="69"/>
      <c r="U3212" s="69"/>
      <c r="V3212" s="69"/>
      <c r="W3212" s="69"/>
      <c r="X3212" s="69"/>
      <c r="Y3212" s="69"/>
      <c r="Z3212" s="69"/>
      <c r="AA3212" s="69"/>
      <c r="AB3212" s="69"/>
      <c r="AC3212" s="69"/>
      <c r="AD3212" s="69"/>
      <c r="AE3212" s="69"/>
      <c r="AF3212" s="69"/>
      <c r="AG3212" s="69"/>
      <c r="AH3212" s="69"/>
      <c r="AI3212" s="69"/>
      <c r="AJ3212" s="69"/>
      <c r="AK3212" s="69"/>
      <c r="AL3212" s="69"/>
      <c r="AM3212" s="69"/>
      <c r="AN3212" s="69"/>
      <c r="AO3212" s="69"/>
      <c r="AP3212" s="69"/>
      <c r="AQ3212" s="69"/>
      <c r="AR3212" s="69"/>
      <c r="AS3212" s="69"/>
      <c r="AT3212" s="69"/>
      <c r="AU3212" s="69"/>
      <c r="AV3212" s="69"/>
      <c r="AW3212" s="69"/>
      <c r="AX3212" s="69"/>
      <c r="AY3212" s="69"/>
      <c r="AZ3212" s="69"/>
      <c r="BA3212" s="69"/>
      <c r="BB3212" s="69"/>
      <c r="BC3212" s="69"/>
      <c r="BD3212" s="69"/>
      <c r="BE3212" s="69"/>
      <c r="BF3212" s="69"/>
      <c r="BG3212" s="69"/>
      <c r="BH3212" s="69"/>
      <c r="BI3212" s="69"/>
      <c r="BJ3212" s="69"/>
      <c r="BK3212" s="69"/>
      <c r="BL3212" s="69"/>
      <c r="BM3212" s="69"/>
      <c r="BN3212" s="69"/>
      <c r="BO3212" s="69"/>
      <c r="BP3212" s="69"/>
      <c r="BQ3212" s="69"/>
      <c r="BR3212" s="69"/>
      <c r="BS3212" s="69"/>
      <c r="BT3212" s="69"/>
      <c r="BU3212" s="69"/>
      <c r="BV3212" s="69"/>
      <c r="BW3212" s="69"/>
      <c r="BX3212" s="69"/>
      <c r="BY3212" s="69"/>
      <c r="BZ3212" s="69"/>
      <c r="CA3212" s="69"/>
      <c r="CB3212" s="69"/>
      <c r="CC3212" s="69"/>
      <c r="CD3212" s="69"/>
      <c r="CE3212" s="69"/>
      <c r="CF3212" s="69"/>
      <c r="CG3212" s="69"/>
      <c r="CH3212" s="69"/>
      <c r="CI3212" s="69"/>
      <c r="CJ3212" s="69"/>
      <c r="CK3212" s="69"/>
      <c r="CL3212" s="69"/>
      <c r="CM3212" s="69"/>
      <c r="CN3212" s="69"/>
      <c r="CO3212" s="69"/>
      <c r="CP3212" s="69"/>
      <c r="CQ3212" s="69"/>
      <c r="CR3212" s="69"/>
      <c r="CS3212" s="69"/>
      <c r="CT3212" s="69"/>
      <c r="CU3212" s="69"/>
      <c r="CV3212" s="69"/>
      <c r="CW3212" s="69"/>
      <c r="CX3212" s="69"/>
      <c r="CY3212" s="69"/>
      <c r="CZ3212" s="69"/>
      <c r="DA3212" s="69"/>
      <c r="DB3212" s="69"/>
      <c r="DC3212" s="69"/>
      <c r="DD3212" s="69"/>
      <c r="DE3212" s="69"/>
      <c r="DF3212" s="69"/>
      <c r="DG3212" s="69"/>
      <c r="DH3212" s="69"/>
      <c r="DI3212" s="69"/>
      <c r="DJ3212" s="69"/>
      <c r="DK3212" s="69"/>
      <c r="DL3212" s="69"/>
      <c r="DM3212" s="69"/>
      <c r="DN3212" s="69"/>
      <c r="DO3212" s="69"/>
      <c r="DP3212" s="69"/>
      <c r="DQ3212" s="69"/>
      <c r="DR3212" s="69"/>
      <c r="DS3212" s="69"/>
      <c r="DT3212" s="69"/>
      <c r="DU3212" s="69"/>
      <c r="DV3212" s="69"/>
      <c r="DW3212" s="69"/>
      <c r="DX3212" s="69"/>
      <c r="DY3212" s="69"/>
      <c r="DZ3212" s="69"/>
      <c r="EA3212" s="69"/>
      <c r="EB3212" s="69"/>
      <c r="EC3212" s="69"/>
      <c r="ED3212" s="69"/>
      <c r="EE3212" s="69"/>
      <c r="EF3212" s="69"/>
      <c r="EG3212" s="69"/>
      <c r="EH3212" s="69"/>
      <c r="EI3212" s="69"/>
      <c r="EJ3212" s="69"/>
      <c r="EK3212" s="69"/>
      <c r="EL3212" s="69"/>
      <c r="EM3212" s="69"/>
      <c r="EN3212" s="69"/>
      <c r="EO3212" s="69"/>
      <c r="EP3212" s="69"/>
      <c r="EQ3212" s="69"/>
      <c r="ER3212" s="69"/>
      <c r="ES3212" s="69"/>
      <c r="ET3212" s="69"/>
      <c r="EU3212" s="69"/>
      <c r="EV3212" s="69"/>
      <c r="EW3212" s="69"/>
      <c r="EX3212" s="69"/>
      <c r="EY3212" s="69"/>
      <c r="EZ3212" s="69"/>
      <c r="FA3212" s="69"/>
      <c r="FB3212" s="69"/>
      <c r="FC3212" s="69"/>
      <c r="FD3212" s="69"/>
      <c r="FE3212" s="69"/>
      <c r="FF3212" s="69"/>
      <c r="FG3212" s="69"/>
      <c r="FH3212" s="69"/>
      <c r="FI3212" s="69"/>
      <c r="FJ3212" s="69"/>
      <c r="FK3212" s="69"/>
      <c r="FL3212" s="69"/>
      <c r="FM3212" s="69"/>
      <c r="FN3212" s="69"/>
      <c r="FO3212" s="69"/>
      <c r="FP3212" s="69"/>
      <c r="FQ3212" s="69"/>
      <c r="FR3212" s="69"/>
      <c r="FS3212" s="69"/>
      <c r="FT3212" s="69"/>
      <c r="FU3212" s="69"/>
      <c r="FV3212" s="69"/>
      <c r="FW3212" s="69"/>
      <c r="FX3212" s="69"/>
      <c r="FY3212" s="69"/>
      <c r="FZ3212" s="69"/>
      <c r="GA3212" s="69"/>
      <c r="GB3212" s="69"/>
      <c r="GC3212" s="69"/>
      <c r="GD3212" s="69"/>
      <c r="GE3212" s="69"/>
      <c r="GF3212" s="69"/>
      <c r="GG3212" s="69"/>
      <c r="GH3212" s="69"/>
      <c r="GI3212" s="69"/>
      <c r="GJ3212" s="69"/>
      <c r="GK3212" s="69"/>
      <c r="GL3212" s="69"/>
      <c r="GM3212" s="69"/>
      <c r="GN3212" s="69"/>
      <c r="GO3212" s="69"/>
      <c r="GP3212" s="69"/>
      <c r="GQ3212" s="69"/>
      <c r="GR3212" s="69"/>
      <c r="GS3212" s="69"/>
      <c r="GT3212" s="69"/>
      <c r="GU3212" s="69"/>
      <c r="GV3212" s="69"/>
      <c r="GW3212" s="69"/>
      <c r="GX3212" s="69"/>
      <c r="GY3212" s="69"/>
      <c r="GZ3212" s="69"/>
      <c r="HA3212" s="69"/>
      <c r="HB3212" s="69"/>
      <c r="HC3212" s="69"/>
      <c r="HD3212" s="69"/>
      <c r="HE3212" s="69"/>
      <c r="HF3212" s="69"/>
      <c r="HG3212" s="69"/>
      <c r="HH3212" s="69"/>
      <c r="HI3212" s="69"/>
      <c r="HJ3212" s="69"/>
      <c r="HK3212" s="69"/>
      <c r="HL3212" s="69"/>
      <c r="HM3212" s="69"/>
      <c r="HN3212" s="69"/>
      <c r="HO3212" s="69"/>
      <c r="HP3212" s="69"/>
      <c r="HQ3212" s="69"/>
      <c r="HR3212" s="69"/>
      <c r="HS3212" s="69"/>
      <c r="HT3212" s="69"/>
      <c r="HU3212" s="69"/>
      <c r="HV3212" s="69"/>
      <c r="HW3212" s="69"/>
      <c r="HX3212" s="69"/>
      <c r="HY3212" s="69"/>
      <c r="HZ3212" s="69"/>
      <c r="IA3212" s="69"/>
      <c r="IB3212" s="69"/>
      <c r="IC3212" s="69"/>
      <c r="ID3212" s="69"/>
      <c r="IE3212" s="69"/>
      <c r="IF3212" s="69"/>
      <c r="IG3212" s="69"/>
      <c r="IH3212" s="69"/>
      <c r="II3212" s="69"/>
      <c r="IJ3212" s="69"/>
      <c r="IK3212" s="69"/>
      <c r="IL3212" s="69"/>
      <c r="IM3212" s="69"/>
      <c r="IN3212" s="69"/>
    </row>
    <row r="3213" spans="1:248" s="70" customFormat="1" ht="15.95" customHeight="1" x14ac:dyDescent="0.2">
      <c r="A3213" s="87" t="s">
        <v>3968</v>
      </c>
      <c r="B3213" s="128">
        <v>52902</v>
      </c>
      <c r="C3213" s="92" t="s">
        <v>3969</v>
      </c>
      <c r="D3213" s="314">
        <v>9000</v>
      </c>
      <c r="E3213" s="69"/>
      <c r="F3213" s="69"/>
      <c r="G3213" s="69"/>
      <c r="H3213" s="69"/>
      <c r="I3213" s="69"/>
      <c r="J3213" s="69"/>
      <c r="N3213" s="69"/>
      <c r="O3213" s="69"/>
      <c r="P3213" s="69"/>
      <c r="Q3213" s="69"/>
      <c r="R3213" s="69"/>
      <c r="S3213" s="69"/>
      <c r="T3213" s="69"/>
      <c r="U3213" s="69"/>
      <c r="V3213" s="69"/>
      <c r="W3213" s="69"/>
      <c r="X3213" s="69"/>
      <c r="Y3213" s="69"/>
      <c r="Z3213" s="69"/>
      <c r="AA3213" s="69"/>
      <c r="AB3213" s="69"/>
      <c r="AC3213" s="69"/>
      <c r="AD3213" s="69"/>
      <c r="AE3213" s="69"/>
      <c r="AF3213" s="69"/>
      <c r="AG3213" s="69"/>
      <c r="AH3213" s="69"/>
      <c r="AI3213" s="69"/>
      <c r="AJ3213" s="69"/>
      <c r="AK3213" s="69"/>
      <c r="AL3213" s="69"/>
      <c r="AM3213" s="69"/>
      <c r="AN3213" s="69"/>
      <c r="AO3213" s="69"/>
      <c r="AP3213" s="69"/>
      <c r="AQ3213" s="69"/>
      <c r="AR3213" s="69"/>
      <c r="AS3213" s="69"/>
      <c r="AT3213" s="69"/>
      <c r="AU3213" s="69"/>
      <c r="AV3213" s="69"/>
      <c r="AW3213" s="69"/>
      <c r="AX3213" s="69"/>
      <c r="AY3213" s="69"/>
      <c r="AZ3213" s="69"/>
      <c r="BA3213" s="69"/>
      <c r="BB3213" s="69"/>
      <c r="BC3213" s="69"/>
      <c r="BD3213" s="69"/>
      <c r="BE3213" s="69"/>
      <c r="BF3213" s="69"/>
      <c r="BG3213" s="69"/>
      <c r="BH3213" s="69"/>
      <c r="BI3213" s="69"/>
      <c r="BJ3213" s="69"/>
      <c r="BK3213" s="69"/>
      <c r="BL3213" s="69"/>
      <c r="BM3213" s="69"/>
      <c r="BN3213" s="69"/>
      <c r="BO3213" s="69"/>
      <c r="BP3213" s="69"/>
      <c r="BQ3213" s="69"/>
      <c r="BR3213" s="69"/>
      <c r="BS3213" s="69"/>
      <c r="BT3213" s="69"/>
      <c r="BU3213" s="69"/>
      <c r="BV3213" s="69"/>
      <c r="BW3213" s="69"/>
      <c r="BX3213" s="69"/>
      <c r="BY3213" s="69"/>
      <c r="BZ3213" s="69"/>
      <c r="CA3213" s="69"/>
      <c r="CB3213" s="69"/>
      <c r="CC3213" s="69"/>
      <c r="CD3213" s="69"/>
      <c r="CE3213" s="69"/>
      <c r="CF3213" s="69"/>
      <c r="CG3213" s="69"/>
      <c r="CH3213" s="69"/>
      <c r="CI3213" s="69"/>
      <c r="CJ3213" s="69"/>
      <c r="CK3213" s="69"/>
      <c r="CL3213" s="69"/>
      <c r="CM3213" s="69"/>
      <c r="CN3213" s="69"/>
      <c r="CO3213" s="69"/>
      <c r="CP3213" s="69"/>
      <c r="CQ3213" s="69"/>
      <c r="CR3213" s="69"/>
      <c r="CS3213" s="69"/>
      <c r="CT3213" s="69"/>
      <c r="CU3213" s="69"/>
      <c r="CV3213" s="69"/>
      <c r="CW3213" s="69"/>
      <c r="CX3213" s="69"/>
      <c r="CY3213" s="69"/>
      <c r="CZ3213" s="69"/>
      <c r="DA3213" s="69"/>
      <c r="DB3213" s="69"/>
      <c r="DC3213" s="69"/>
      <c r="DD3213" s="69"/>
      <c r="DE3213" s="69"/>
      <c r="DF3213" s="69"/>
      <c r="DG3213" s="69"/>
      <c r="DH3213" s="69"/>
      <c r="DI3213" s="69"/>
      <c r="DJ3213" s="69"/>
      <c r="DK3213" s="69"/>
      <c r="DL3213" s="69"/>
      <c r="DM3213" s="69"/>
      <c r="DN3213" s="69"/>
      <c r="DO3213" s="69"/>
      <c r="DP3213" s="69"/>
      <c r="DQ3213" s="69"/>
      <c r="DR3213" s="69"/>
      <c r="DS3213" s="69"/>
      <c r="DT3213" s="69"/>
      <c r="DU3213" s="69"/>
      <c r="DV3213" s="69"/>
      <c r="DW3213" s="69"/>
      <c r="DX3213" s="69"/>
      <c r="DY3213" s="69"/>
      <c r="DZ3213" s="69"/>
      <c r="EA3213" s="69"/>
      <c r="EB3213" s="69"/>
      <c r="EC3213" s="69"/>
      <c r="ED3213" s="69"/>
      <c r="EE3213" s="69"/>
      <c r="EF3213" s="69"/>
      <c r="EG3213" s="69"/>
      <c r="EH3213" s="69"/>
      <c r="EI3213" s="69"/>
      <c r="EJ3213" s="69"/>
      <c r="EK3213" s="69"/>
      <c r="EL3213" s="69"/>
      <c r="EM3213" s="69"/>
      <c r="EN3213" s="69"/>
      <c r="EO3213" s="69"/>
      <c r="EP3213" s="69"/>
      <c r="EQ3213" s="69"/>
      <c r="ER3213" s="69"/>
      <c r="ES3213" s="69"/>
      <c r="ET3213" s="69"/>
      <c r="EU3213" s="69"/>
      <c r="EV3213" s="69"/>
      <c r="EW3213" s="69"/>
      <c r="EX3213" s="69"/>
      <c r="EY3213" s="69"/>
      <c r="EZ3213" s="69"/>
      <c r="FA3213" s="69"/>
      <c r="FB3213" s="69"/>
      <c r="FC3213" s="69"/>
      <c r="FD3213" s="69"/>
      <c r="FE3213" s="69"/>
      <c r="FF3213" s="69"/>
      <c r="FG3213" s="69"/>
      <c r="FH3213" s="69"/>
      <c r="FI3213" s="69"/>
      <c r="FJ3213" s="69"/>
      <c r="FK3213" s="69"/>
      <c r="FL3213" s="69"/>
      <c r="FM3213" s="69"/>
      <c r="FN3213" s="69"/>
      <c r="FO3213" s="69"/>
      <c r="FP3213" s="69"/>
      <c r="FQ3213" s="69"/>
      <c r="FR3213" s="69"/>
      <c r="FS3213" s="69"/>
      <c r="FT3213" s="69"/>
      <c r="FU3213" s="69"/>
      <c r="FV3213" s="69"/>
      <c r="FW3213" s="69"/>
      <c r="FX3213" s="69"/>
      <c r="FY3213" s="69"/>
      <c r="FZ3213" s="69"/>
      <c r="GA3213" s="69"/>
      <c r="GB3213" s="69"/>
      <c r="GC3213" s="69"/>
      <c r="GD3213" s="69"/>
      <c r="GE3213" s="69"/>
      <c r="GF3213" s="69"/>
      <c r="GG3213" s="69"/>
      <c r="GH3213" s="69"/>
      <c r="GI3213" s="69"/>
      <c r="GJ3213" s="69"/>
      <c r="GK3213" s="69"/>
      <c r="GL3213" s="69"/>
      <c r="GM3213" s="69"/>
      <c r="GN3213" s="69"/>
      <c r="GO3213" s="69"/>
      <c r="GP3213" s="69"/>
      <c r="GQ3213" s="69"/>
      <c r="GR3213" s="69"/>
      <c r="GS3213" s="69"/>
      <c r="GT3213" s="69"/>
      <c r="GU3213" s="69"/>
      <c r="GV3213" s="69"/>
      <c r="GW3213" s="69"/>
      <c r="GX3213" s="69"/>
      <c r="GY3213" s="69"/>
      <c r="GZ3213" s="69"/>
      <c r="HA3213" s="69"/>
      <c r="HB3213" s="69"/>
      <c r="HC3213" s="69"/>
      <c r="HD3213" s="69"/>
      <c r="HE3213" s="69"/>
      <c r="HF3213" s="69"/>
      <c r="HG3213" s="69"/>
      <c r="HH3213" s="69"/>
      <c r="HI3213" s="69"/>
      <c r="HJ3213" s="69"/>
      <c r="HK3213" s="69"/>
      <c r="HL3213" s="69"/>
      <c r="HM3213" s="69"/>
      <c r="HN3213" s="69"/>
      <c r="HO3213" s="69"/>
      <c r="HP3213" s="69"/>
      <c r="HQ3213" s="69"/>
      <c r="HR3213" s="69"/>
      <c r="HS3213" s="69"/>
      <c r="HT3213" s="69"/>
      <c r="HU3213" s="69"/>
      <c r="HV3213" s="69"/>
      <c r="HW3213" s="69"/>
      <c r="HX3213" s="69"/>
      <c r="HY3213" s="69"/>
      <c r="HZ3213" s="69"/>
      <c r="IA3213" s="69"/>
      <c r="IB3213" s="69"/>
      <c r="IC3213" s="69"/>
      <c r="ID3213" s="69"/>
      <c r="IE3213" s="69"/>
      <c r="IF3213" s="69"/>
      <c r="IG3213" s="69"/>
      <c r="IH3213" s="69"/>
      <c r="II3213" s="69"/>
      <c r="IJ3213" s="69"/>
      <c r="IK3213" s="69"/>
      <c r="IL3213" s="69"/>
      <c r="IM3213" s="69"/>
      <c r="IN3213" s="69"/>
    </row>
    <row r="3214" spans="1:248" s="70" customFormat="1" ht="15.95" customHeight="1" x14ac:dyDescent="0.2">
      <c r="A3214" s="131" t="s">
        <v>3970</v>
      </c>
      <c r="B3214" s="128">
        <v>52903</v>
      </c>
      <c r="C3214" s="133" t="s">
        <v>3971</v>
      </c>
      <c r="D3214" s="330">
        <v>8000</v>
      </c>
      <c r="E3214" s="69"/>
      <c r="F3214" s="69"/>
      <c r="G3214" s="69"/>
      <c r="H3214" s="69"/>
      <c r="I3214" s="69"/>
      <c r="J3214" s="69"/>
      <c r="N3214" s="69"/>
      <c r="O3214" s="69"/>
      <c r="P3214" s="69"/>
      <c r="Q3214" s="69"/>
      <c r="R3214" s="69"/>
      <c r="S3214" s="69"/>
      <c r="T3214" s="69"/>
      <c r="U3214" s="69"/>
      <c r="V3214" s="69"/>
      <c r="W3214" s="69"/>
      <c r="X3214" s="69"/>
      <c r="Y3214" s="69"/>
      <c r="Z3214" s="69"/>
      <c r="AA3214" s="69"/>
      <c r="AB3214" s="69"/>
      <c r="AC3214" s="69"/>
      <c r="AD3214" s="69"/>
      <c r="AE3214" s="69"/>
      <c r="AF3214" s="69"/>
      <c r="AG3214" s="69"/>
      <c r="AH3214" s="69"/>
      <c r="AI3214" s="69"/>
      <c r="AJ3214" s="69"/>
      <c r="AK3214" s="69"/>
      <c r="AL3214" s="69"/>
      <c r="AM3214" s="69"/>
      <c r="AN3214" s="69"/>
      <c r="AO3214" s="69"/>
      <c r="AP3214" s="69"/>
      <c r="AQ3214" s="69"/>
      <c r="AR3214" s="69"/>
      <c r="AS3214" s="69"/>
      <c r="AT3214" s="69"/>
      <c r="AU3214" s="69"/>
      <c r="AV3214" s="69"/>
      <c r="AW3214" s="69"/>
      <c r="AX3214" s="69"/>
      <c r="AY3214" s="69"/>
      <c r="AZ3214" s="69"/>
      <c r="BA3214" s="69"/>
      <c r="BB3214" s="69"/>
      <c r="BC3214" s="69"/>
      <c r="BD3214" s="69"/>
      <c r="BE3214" s="69"/>
      <c r="BF3214" s="69"/>
      <c r="BG3214" s="69"/>
      <c r="BH3214" s="69"/>
      <c r="BI3214" s="69"/>
      <c r="BJ3214" s="69"/>
      <c r="BK3214" s="69"/>
      <c r="BL3214" s="69"/>
      <c r="BM3214" s="69"/>
      <c r="BN3214" s="69"/>
      <c r="BO3214" s="69"/>
      <c r="BP3214" s="69"/>
      <c r="BQ3214" s="69"/>
      <c r="BR3214" s="69"/>
      <c r="BS3214" s="69"/>
      <c r="BT3214" s="69"/>
      <c r="BU3214" s="69"/>
      <c r="BV3214" s="69"/>
      <c r="BW3214" s="69"/>
      <c r="BX3214" s="69"/>
      <c r="BY3214" s="69"/>
      <c r="BZ3214" s="69"/>
      <c r="CA3214" s="69"/>
      <c r="CB3214" s="69"/>
      <c r="CC3214" s="69"/>
      <c r="CD3214" s="69"/>
      <c r="CE3214" s="69"/>
      <c r="CF3214" s="69"/>
      <c r="CG3214" s="69"/>
      <c r="CH3214" s="69"/>
      <c r="CI3214" s="69"/>
      <c r="CJ3214" s="69"/>
      <c r="CK3214" s="69"/>
      <c r="CL3214" s="69"/>
      <c r="CM3214" s="69"/>
      <c r="CN3214" s="69"/>
      <c r="CO3214" s="69"/>
      <c r="CP3214" s="69"/>
      <c r="CQ3214" s="69"/>
      <c r="CR3214" s="69"/>
      <c r="CS3214" s="69"/>
      <c r="CT3214" s="69"/>
      <c r="CU3214" s="69"/>
      <c r="CV3214" s="69"/>
      <c r="CW3214" s="69"/>
      <c r="CX3214" s="69"/>
      <c r="CY3214" s="69"/>
      <c r="CZ3214" s="69"/>
      <c r="DA3214" s="69"/>
      <c r="DB3214" s="69"/>
      <c r="DC3214" s="69"/>
      <c r="DD3214" s="69"/>
      <c r="DE3214" s="69"/>
      <c r="DF3214" s="69"/>
      <c r="DG3214" s="69"/>
      <c r="DH3214" s="69"/>
      <c r="DI3214" s="69"/>
      <c r="DJ3214" s="69"/>
      <c r="DK3214" s="69"/>
      <c r="DL3214" s="69"/>
      <c r="DM3214" s="69"/>
      <c r="DN3214" s="69"/>
      <c r="DO3214" s="69"/>
      <c r="DP3214" s="69"/>
      <c r="DQ3214" s="69"/>
      <c r="DR3214" s="69"/>
      <c r="DS3214" s="69"/>
      <c r="DT3214" s="69"/>
      <c r="DU3214" s="69"/>
      <c r="DV3214" s="69"/>
      <c r="DW3214" s="69"/>
      <c r="DX3214" s="69"/>
      <c r="DY3214" s="69"/>
      <c r="DZ3214" s="69"/>
      <c r="EA3214" s="69"/>
      <c r="EB3214" s="69"/>
      <c r="EC3214" s="69"/>
      <c r="ED3214" s="69"/>
      <c r="EE3214" s="69"/>
      <c r="EF3214" s="69"/>
      <c r="EG3214" s="69"/>
      <c r="EH3214" s="69"/>
      <c r="EI3214" s="69"/>
      <c r="EJ3214" s="69"/>
      <c r="EK3214" s="69"/>
      <c r="EL3214" s="69"/>
      <c r="EM3214" s="69"/>
      <c r="EN3214" s="69"/>
      <c r="EO3214" s="69"/>
      <c r="EP3214" s="69"/>
      <c r="EQ3214" s="69"/>
      <c r="ER3214" s="69"/>
      <c r="ES3214" s="69"/>
      <c r="ET3214" s="69"/>
      <c r="EU3214" s="69"/>
      <c r="EV3214" s="69"/>
      <c r="EW3214" s="69"/>
      <c r="EX3214" s="69"/>
      <c r="EY3214" s="69"/>
      <c r="EZ3214" s="69"/>
      <c r="FA3214" s="69"/>
      <c r="FB3214" s="69"/>
      <c r="FC3214" s="69"/>
      <c r="FD3214" s="69"/>
      <c r="FE3214" s="69"/>
      <c r="FF3214" s="69"/>
      <c r="FG3214" s="69"/>
      <c r="FH3214" s="69"/>
      <c r="FI3214" s="69"/>
      <c r="FJ3214" s="69"/>
      <c r="FK3214" s="69"/>
      <c r="FL3214" s="69"/>
      <c r="FM3214" s="69"/>
      <c r="FN3214" s="69"/>
      <c r="FO3214" s="69"/>
      <c r="FP3214" s="69"/>
      <c r="FQ3214" s="69"/>
      <c r="FR3214" s="69"/>
      <c r="FS3214" s="69"/>
      <c r="FT3214" s="69"/>
      <c r="FU3214" s="69"/>
      <c r="FV3214" s="69"/>
      <c r="FW3214" s="69"/>
      <c r="FX3214" s="69"/>
      <c r="FY3214" s="69"/>
      <c r="FZ3214" s="69"/>
      <c r="GA3214" s="69"/>
      <c r="GB3214" s="69"/>
      <c r="GC3214" s="69"/>
      <c r="GD3214" s="69"/>
      <c r="GE3214" s="69"/>
      <c r="GF3214" s="69"/>
      <c r="GG3214" s="69"/>
      <c r="GH3214" s="69"/>
      <c r="GI3214" s="69"/>
      <c r="GJ3214" s="69"/>
      <c r="GK3214" s="69"/>
      <c r="GL3214" s="69"/>
      <c r="GM3214" s="69"/>
      <c r="GN3214" s="69"/>
      <c r="GO3214" s="69"/>
      <c r="GP3214" s="69"/>
      <c r="GQ3214" s="69"/>
      <c r="GR3214" s="69"/>
      <c r="GS3214" s="69"/>
      <c r="GT3214" s="69"/>
      <c r="GU3214" s="69"/>
      <c r="GV3214" s="69"/>
      <c r="GW3214" s="69"/>
      <c r="GX3214" s="69"/>
      <c r="GY3214" s="69"/>
      <c r="GZ3214" s="69"/>
      <c r="HA3214" s="69"/>
      <c r="HB3214" s="69"/>
      <c r="HC3214" s="69"/>
      <c r="HD3214" s="69"/>
      <c r="HE3214" s="69"/>
      <c r="HF3214" s="69"/>
      <c r="HG3214" s="69"/>
      <c r="HH3214" s="69"/>
      <c r="HI3214" s="69"/>
      <c r="HJ3214" s="69"/>
      <c r="HK3214" s="69"/>
      <c r="HL3214" s="69"/>
      <c r="HM3214" s="69"/>
      <c r="HN3214" s="69"/>
      <c r="HO3214" s="69"/>
      <c r="HP3214" s="69"/>
      <c r="HQ3214" s="69"/>
      <c r="HR3214" s="69"/>
      <c r="HS3214" s="69"/>
      <c r="HT3214" s="69"/>
      <c r="HU3214" s="69"/>
      <c r="HV3214" s="69"/>
      <c r="HW3214" s="69"/>
      <c r="HX3214" s="69"/>
      <c r="HY3214" s="69"/>
      <c r="HZ3214" s="69"/>
      <c r="IA3214" s="69"/>
      <c r="IB3214" s="69"/>
      <c r="IC3214" s="69"/>
      <c r="ID3214" s="69"/>
      <c r="IE3214" s="69"/>
      <c r="IF3214" s="69"/>
      <c r="IG3214" s="69"/>
      <c r="IH3214" s="69"/>
      <c r="II3214" s="69"/>
      <c r="IJ3214" s="69"/>
      <c r="IK3214" s="69"/>
      <c r="IL3214" s="69"/>
      <c r="IM3214" s="69"/>
      <c r="IN3214" s="69"/>
    </row>
    <row r="3215" spans="1:248" s="70" customFormat="1" ht="15.95" customHeight="1" x14ac:dyDescent="0.2">
      <c r="A3215" s="131" t="s">
        <v>3972</v>
      </c>
      <c r="B3215" s="128">
        <v>52904</v>
      </c>
      <c r="C3215" s="136" t="s">
        <v>3973</v>
      </c>
      <c r="D3215" s="330">
        <v>16000</v>
      </c>
      <c r="E3215" s="69"/>
      <c r="F3215" s="69"/>
      <c r="G3215" s="69"/>
      <c r="H3215" s="69"/>
      <c r="I3215" s="69"/>
      <c r="J3215" s="69"/>
      <c r="N3215" s="69"/>
      <c r="O3215" s="69"/>
      <c r="P3215" s="69"/>
      <c r="Q3215" s="69"/>
      <c r="R3215" s="69"/>
      <c r="S3215" s="69"/>
      <c r="T3215" s="69"/>
      <c r="U3215" s="69"/>
      <c r="V3215" s="69"/>
      <c r="W3215" s="69"/>
      <c r="X3215" s="69"/>
      <c r="Y3215" s="69"/>
      <c r="Z3215" s="69"/>
      <c r="AA3215" s="69"/>
      <c r="AB3215" s="69"/>
      <c r="AC3215" s="69"/>
      <c r="AD3215" s="69"/>
      <c r="AE3215" s="69"/>
      <c r="AF3215" s="69"/>
      <c r="AG3215" s="69"/>
      <c r="AH3215" s="69"/>
      <c r="AI3215" s="69"/>
      <c r="AJ3215" s="69"/>
      <c r="AK3215" s="69"/>
      <c r="AL3215" s="69"/>
      <c r="AM3215" s="69"/>
      <c r="AN3215" s="69"/>
      <c r="AO3215" s="69"/>
      <c r="AP3215" s="69"/>
      <c r="AQ3215" s="69"/>
      <c r="AR3215" s="69"/>
      <c r="AS3215" s="69"/>
      <c r="AT3215" s="69"/>
      <c r="AU3215" s="69"/>
      <c r="AV3215" s="69"/>
      <c r="AW3215" s="69"/>
      <c r="AX3215" s="69"/>
      <c r="AY3215" s="69"/>
      <c r="AZ3215" s="69"/>
      <c r="BA3215" s="69"/>
      <c r="BB3215" s="69"/>
      <c r="BC3215" s="69"/>
      <c r="BD3215" s="69"/>
      <c r="BE3215" s="69"/>
      <c r="BF3215" s="69"/>
      <c r="BG3215" s="69"/>
      <c r="BH3215" s="69"/>
      <c r="BI3215" s="69"/>
      <c r="BJ3215" s="69"/>
      <c r="BK3215" s="69"/>
      <c r="BL3215" s="69"/>
      <c r="BM3215" s="69"/>
      <c r="BN3215" s="69"/>
      <c r="BO3215" s="69"/>
      <c r="BP3215" s="69"/>
      <c r="BQ3215" s="69"/>
      <c r="BR3215" s="69"/>
      <c r="BS3215" s="69"/>
      <c r="BT3215" s="69"/>
      <c r="BU3215" s="69"/>
      <c r="BV3215" s="69"/>
      <c r="BW3215" s="69"/>
      <c r="BX3215" s="69"/>
      <c r="BY3215" s="69"/>
      <c r="BZ3215" s="69"/>
      <c r="CA3215" s="69"/>
      <c r="CB3215" s="69"/>
      <c r="CC3215" s="69"/>
      <c r="CD3215" s="69"/>
      <c r="CE3215" s="69"/>
      <c r="CF3215" s="69"/>
      <c r="CG3215" s="69"/>
      <c r="CH3215" s="69"/>
      <c r="CI3215" s="69"/>
      <c r="CJ3215" s="69"/>
      <c r="CK3215" s="69"/>
      <c r="CL3215" s="69"/>
      <c r="CM3215" s="69"/>
      <c r="CN3215" s="69"/>
      <c r="CO3215" s="69"/>
      <c r="CP3215" s="69"/>
      <c r="CQ3215" s="69"/>
      <c r="CR3215" s="69"/>
      <c r="CS3215" s="69"/>
      <c r="CT3215" s="69"/>
      <c r="CU3215" s="69"/>
      <c r="CV3215" s="69"/>
      <c r="CW3215" s="69"/>
      <c r="CX3215" s="69"/>
      <c r="CY3215" s="69"/>
      <c r="CZ3215" s="69"/>
      <c r="DA3215" s="69"/>
      <c r="DB3215" s="69"/>
      <c r="DC3215" s="69"/>
      <c r="DD3215" s="69"/>
      <c r="DE3215" s="69"/>
      <c r="DF3215" s="69"/>
      <c r="DG3215" s="69"/>
      <c r="DH3215" s="69"/>
      <c r="DI3215" s="69"/>
      <c r="DJ3215" s="69"/>
      <c r="DK3215" s="69"/>
      <c r="DL3215" s="69"/>
      <c r="DM3215" s="69"/>
      <c r="DN3215" s="69"/>
      <c r="DO3215" s="69"/>
      <c r="DP3215" s="69"/>
      <c r="DQ3215" s="69"/>
      <c r="DR3215" s="69"/>
      <c r="DS3215" s="69"/>
      <c r="DT3215" s="69"/>
      <c r="DU3215" s="69"/>
      <c r="DV3215" s="69"/>
      <c r="DW3215" s="69"/>
      <c r="DX3215" s="69"/>
      <c r="DY3215" s="69"/>
      <c r="DZ3215" s="69"/>
      <c r="EA3215" s="69"/>
      <c r="EB3215" s="69"/>
      <c r="EC3215" s="69"/>
      <c r="ED3215" s="69"/>
      <c r="EE3215" s="69"/>
      <c r="EF3215" s="69"/>
      <c r="EG3215" s="69"/>
      <c r="EH3215" s="69"/>
      <c r="EI3215" s="69"/>
      <c r="EJ3215" s="69"/>
      <c r="EK3215" s="69"/>
      <c r="EL3215" s="69"/>
      <c r="EM3215" s="69"/>
      <c r="EN3215" s="69"/>
      <c r="EO3215" s="69"/>
      <c r="EP3215" s="69"/>
      <c r="EQ3215" s="69"/>
      <c r="ER3215" s="69"/>
      <c r="ES3215" s="69"/>
      <c r="ET3215" s="69"/>
      <c r="EU3215" s="69"/>
      <c r="EV3215" s="69"/>
      <c r="EW3215" s="69"/>
      <c r="EX3215" s="69"/>
      <c r="EY3215" s="69"/>
      <c r="EZ3215" s="69"/>
      <c r="FA3215" s="69"/>
      <c r="FB3215" s="69"/>
      <c r="FC3215" s="69"/>
      <c r="FD3215" s="69"/>
      <c r="FE3215" s="69"/>
      <c r="FF3215" s="69"/>
      <c r="FG3215" s="69"/>
      <c r="FH3215" s="69"/>
      <c r="FI3215" s="69"/>
      <c r="FJ3215" s="69"/>
      <c r="FK3215" s="69"/>
      <c r="FL3215" s="69"/>
      <c r="FM3215" s="69"/>
      <c r="FN3215" s="69"/>
      <c r="FO3215" s="69"/>
      <c r="FP3215" s="69"/>
      <c r="FQ3215" s="69"/>
      <c r="FR3215" s="69"/>
      <c r="FS3215" s="69"/>
      <c r="FT3215" s="69"/>
      <c r="FU3215" s="69"/>
      <c r="FV3215" s="69"/>
      <c r="FW3215" s="69"/>
      <c r="FX3215" s="69"/>
      <c r="FY3215" s="69"/>
      <c r="FZ3215" s="69"/>
      <c r="GA3215" s="69"/>
      <c r="GB3215" s="69"/>
      <c r="GC3215" s="69"/>
      <c r="GD3215" s="69"/>
      <c r="GE3215" s="69"/>
      <c r="GF3215" s="69"/>
      <c r="GG3215" s="69"/>
      <c r="GH3215" s="69"/>
      <c r="GI3215" s="69"/>
      <c r="GJ3215" s="69"/>
      <c r="GK3215" s="69"/>
      <c r="GL3215" s="69"/>
      <c r="GM3215" s="69"/>
      <c r="GN3215" s="69"/>
      <c r="GO3215" s="69"/>
      <c r="GP3215" s="69"/>
      <c r="GQ3215" s="69"/>
      <c r="GR3215" s="69"/>
      <c r="GS3215" s="69"/>
      <c r="GT3215" s="69"/>
      <c r="GU3215" s="69"/>
      <c r="GV3215" s="69"/>
      <c r="GW3215" s="69"/>
      <c r="GX3215" s="69"/>
      <c r="GY3215" s="69"/>
      <c r="GZ3215" s="69"/>
      <c r="HA3215" s="69"/>
      <c r="HB3215" s="69"/>
      <c r="HC3215" s="69"/>
      <c r="HD3215" s="69"/>
      <c r="HE3215" s="69"/>
      <c r="HF3215" s="69"/>
      <c r="HG3215" s="69"/>
      <c r="HH3215" s="69"/>
      <c r="HI3215" s="69"/>
      <c r="HJ3215" s="69"/>
      <c r="HK3215" s="69"/>
      <c r="HL3215" s="69"/>
      <c r="HM3215" s="69"/>
      <c r="HN3215" s="69"/>
      <c r="HO3215" s="69"/>
      <c r="HP3215" s="69"/>
      <c r="HQ3215" s="69"/>
      <c r="HR3215" s="69"/>
      <c r="HS3215" s="69"/>
      <c r="HT3215" s="69"/>
      <c r="HU3215" s="69"/>
      <c r="HV3215" s="69"/>
      <c r="HW3215" s="69"/>
      <c r="HX3215" s="69"/>
      <c r="HY3215" s="69"/>
      <c r="HZ3215" s="69"/>
      <c r="IA3215" s="69"/>
      <c r="IB3215" s="69"/>
      <c r="IC3215" s="69"/>
      <c r="ID3215" s="69"/>
      <c r="IE3215" s="69"/>
      <c r="IF3215" s="69"/>
      <c r="IG3215" s="69"/>
      <c r="IH3215" s="69"/>
      <c r="II3215" s="69"/>
      <c r="IJ3215" s="69"/>
      <c r="IK3215" s="69"/>
      <c r="IL3215" s="69"/>
      <c r="IM3215" s="69"/>
      <c r="IN3215" s="69"/>
    </row>
    <row r="3216" spans="1:248" s="70" customFormat="1" ht="15.95" customHeight="1" x14ac:dyDescent="0.2">
      <c r="A3216" s="131" t="s">
        <v>3974</v>
      </c>
      <c r="B3216" s="128">
        <v>52905</v>
      </c>
      <c r="C3216" s="133" t="s">
        <v>3975</v>
      </c>
      <c r="D3216" s="330">
        <v>10000</v>
      </c>
      <c r="E3216" s="69"/>
      <c r="F3216" s="69"/>
      <c r="G3216" s="69"/>
      <c r="H3216" s="69"/>
      <c r="I3216" s="69"/>
      <c r="J3216" s="69"/>
      <c r="N3216" s="69"/>
      <c r="O3216" s="69"/>
      <c r="P3216" s="69"/>
      <c r="Q3216" s="69"/>
      <c r="R3216" s="69"/>
      <c r="S3216" s="69"/>
      <c r="T3216" s="69"/>
      <c r="U3216" s="69"/>
      <c r="V3216" s="69"/>
      <c r="W3216" s="69"/>
      <c r="X3216" s="69"/>
      <c r="Y3216" s="69"/>
      <c r="Z3216" s="69"/>
      <c r="AA3216" s="69"/>
      <c r="AB3216" s="69"/>
      <c r="AC3216" s="69"/>
      <c r="AD3216" s="69"/>
      <c r="AE3216" s="69"/>
      <c r="AF3216" s="69"/>
      <c r="AG3216" s="69"/>
      <c r="AH3216" s="69"/>
      <c r="AI3216" s="69"/>
      <c r="AJ3216" s="69"/>
      <c r="AK3216" s="69"/>
      <c r="AL3216" s="69"/>
      <c r="AM3216" s="69"/>
      <c r="AN3216" s="69"/>
      <c r="AO3216" s="69"/>
      <c r="AP3216" s="69"/>
      <c r="AQ3216" s="69"/>
      <c r="AR3216" s="69"/>
      <c r="AS3216" s="69"/>
      <c r="AT3216" s="69"/>
      <c r="AU3216" s="69"/>
      <c r="AV3216" s="69"/>
      <c r="AW3216" s="69"/>
      <c r="AX3216" s="69"/>
      <c r="AY3216" s="69"/>
      <c r="AZ3216" s="69"/>
      <c r="BA3216" s="69"/>
      <c r="BB3216" s="69"/>
      <c r="BC3216" s="69"/>
      <c r="BD3216" s="69"/>
      <c r="BE3216" s="69"/>
      <c r="BF3216" s="69"/>
      <c r="BG3216" s="69"/>
      <c r="BH3216" s="69"/>
      <c r="BI3216" s="69"/>
      <c r="BJ3216" s="69"/>
      <c r="BK3216" s="69"/>
      <c r="BL3216" s="69"/>
      <c r="BM3216" s="69"/>
      <c r="BN3216" s="69"/>
      <c r="BO3216" s="69"/>
      <c r="BP3216" s="69"/>
      <c r="BQ3216" s="69"/>
      <c r="BR3216" s="69"/>
      <c r="BS3216" s="69"/>
      <c r="BT3216" s="69"/>
      <c r="BU3216" s="69"/>
      <c r="BV3216" s="69"/>
      <c r="BW3216" s="69"/>
      <c r="BX3216" s="69"/>
      <c r="BY3216" s="69"/>
      <c r="BZ3216" s="69"/>
      <c r="CA3216" s="69"/>
      <c r="CB3216" s="69"/>
      <c r="CC3216" s="69"/>
      <c r="CD3216" s="69"/>
      <c r="CE3216" s="69"/>
      <c r="CF3216" s="69"/>
      <c r="CG3216" s="69"/>
      <c r="CH3216" s="69"/>
      <c r="CI3216" s="69"/>
      <c r="CJ3216" s="69"/>
      <c r="CK3216" s="69"/>
      <c r="CL3216" s="69"/>
      <c r="CM3216" s="69"/>
      <c r="CN3216" s="69"/>
      <c r="CO3216" s="69"/>
      <c r="CP3216" s="69"/>
      <c r="CQ3216" s="69"/>
      <c r="CR3216" s="69"/>
      <c r="CS3216" s="69"/>
      <c r="CT3216" s="69"/>
      <c r="CU3216" s="69"/>
      <c r="CV3216" s="69"/>
      <c r="CW3216" s="69"/>
      <c r="CX3216" s="69"/>
      <c r="CY3216" s="69"/>
      <c r="CZ3216" s="69"/>
      <c r="DA3216" s="69"/>
      <c r="DB3216" s="69"/>
      <c r="DC3216" s="69"/>
      <c r="DD3216" s="69"/>
      <c r="DE3216" s="69"/>
      <c r="DF3216" s="69"/>
      <c r="DG3216" s="69"/>
      <c r="DH3216" s="69"/>
      <c r="DI3216" s="69"/>
      <c r="DJ3216" s="69"/>
      <c r="DK3216" s="69"/>
      <c r="DL3216" s="69"/>
      <c r="DM3216" s="69"/>
      <c r="DN3216" s="69"/>
      <c r="DO3216" s="69"/>
      <c r="DP3216" s="69"/>
      <c r="DQ3216" s="69"/>
      <c r="DR3216" s="69"/>
      <c r="DS3216" s="69"/>
      <c r="DT3216" s="69"/>
      <c r="DU3216" s="69"/>
      <c r="DV3216" s="69"/>
      <c r="DW3216" s="69"/>
      <c r="DX3216" s="69"/>
      <c r="DY3216" s="69"/>
      <c r="DZ3216" s="69"/>
      <c r="EA3216" s="69"/>
      <c r="EB3216" s="69"/>
      <c r="EC3216" s="69"/>
      <c r="ED3216" s="69"/>
      <c r="EE3216" s="69"/>
      <c r="EF3216" s="69"/>
      <c r="EG3216" s="69"/>
      <c r="EH3216" s="69"/>
      <c r="EI3216" s="69"/>
      <c r="EJ3216" s="69"/>
      <c r="EK3216" s="69"/>
      <c r="EL3216" s="69"/>
      <c r="EM3216" s="69"/>
      <c r="EN3216" s="69"/>
      <c r="EO3216" s="69"/>
      <c r="EP3216" s="69"/>
      <c r="EQ3216" s="69"/>
      <c r="ER3216" s="69"/>
      <c r="ES3216" s="69"/>
      <c r="ET3216" s="69"/>
      <c r="EU3216" s="69"/>
      <c r="EV3216" s="69"/>
      <c r="EW3216" s="69"/>
      <c r="EX3216" s="69"/>
      <c r="EY3216" s="69"/>
      <c r="EZ3216" s="69"/>
      <c r="FA3216" s="69"/>
      <c r="FB3216" s="69"/>
      <c r="FC3216" s="69"/>
      <c r="FD3216" s="69"/>
      <c r="FE3216" s="69"/>
      <c r="FF3216" s="69"/>
      <c r="FG3216" s="69"/>
      <c r="FH3216" s="69"/>
      <c r="FI3216" s="69"/>
      <c r="FJ3216" s="69"/>
      <c r="FK3216" s="69"/>
      <c r="FL3216" s="69"/>
      <c r="FM3216" s="69"/>
      <c r="FN3216" s="69"/>
      <c r="FO3216" s="69"/>
      <c r="FP3216" s="69"/>
      <c r="FQ3216" s="69"/>
      <c r="FR3216" s="69"/>
      <c r="FS3216" s="69"/>
      <c r="FT3216" s="69"/>
      <c r="FU3216" s="69"/>
      <c r="FV3216" s="69"/>
      <c r="FW3216" s="69"/>
      <c r="FX3216" s="69"/>
      <c r="FY3216" s="69"/>
      <c r="FZ3216" s="69"/>
      <c r="GA3216" s="69"/>
      <c r="GB3216" s="69"/>
      <c r="GC3216" s="69"/>
      <c r="GD3216" s="69"/>
      <c r="GE3216" s="69"/>
      <c r="GF3216" s="69"/>
      <c r="GG3216" s="69"/>
      <c r="GH3216" s="69"/>
      <c r="GI3216" s="69"/>
      <c r="GJ3216" s="69"/>
      <c r="GK3216" s="69"/>
      <c r="GL3216" s="69"/>
      <c r="GM3216" s="69"/>
      <c r="GN3216" s="69"/>
      <c r="GO3216" s="69"/>
      <c r="GP3216" s="69"/>
      <c r="GQ3216" s="69"/>
      <c r="GR3216" s="69"/>
      <c r="GS3216" s="69"/>
      <c r="GT3216" s="69"/>
      <c r="GU3216" s="69"/>
      <c r="GV3216" s="69"/>
      <c r="GW3216" s="69"/>
      <c r="GX3216" s="69"/>
      <c r="GY3216" s="69"/>
      <c r="GZ3216" s="69"/>
      <c r="HA3216" s="69"/>
      <c r="HB3216" s="69"/>
      <c r="HC3216" s="69"/>
      <c r="HD3216" s="69"/>
      <c r="HE3216" s="69"/>
      <c r="HF3216" s="69"/>
      <c r="HG3216" s="69"/>
      <c r="HH3216" s="69"/>
      <c r="HI3216" s="69"/>
      <c r="HJ3216" s="69"/>
      <c r="HK3216" s="69"/>
      <c r="HL3216" s="69"/>
      <c r="HM3216" s="69"/>
      <c r="HN3216" s="69"/>
      <c r="HO3216" s="69"/>
      <c r="HP3216" s="69"/>
      <c r="HQ3216" s="69"/>
      <c r="HR3216" s="69"/>
      <c r="HS3216" s="69"/>
      <c r="HT3216" s="69"/>
      <c r="HU3216" s="69"/>
      <c r="HV3216" s="69"/>
      <c r="HW3216" s="69"/>
      <c r="HX3216" s="69"/>
      <c r="HY3216" s="69"/>
      <c r="HZ3216" s="69"/>
      <c r="IA3216" s="69"/>
      <c r="IB3216" s="69"/>
      <c r="IC3216" s="69"/>
      <c r="ID3216" s="69"/>
      <c r="IE3216" s="69"/>
      <c r="IF3216" s="69"/>
      <c r="IG3216" s="69"/>
      <c r="IH3216" s="69"/>
      <c r="II3216" s="69"/>
      <c r="IJ3216" s="69"/>
      <c r="IK3216" s="69"/>
      <c r="IL3216" s="69"/>
      <c r="IM3216" s="69"/>
      <c r="IN3216" s="69"/>
    </row>
    <row r="3217" spans="1:248" s="70" customFormat="1" ht="15.95" customHeight="1" x14ac:dyDescent="0.2">
      <c r="A3217" s="137" t="s">
        <v>1277</v>
      </c>
      <c r="B3217" s="128">
        <v>52906</v>
      </c>
      <c r="C3217" s="136" t="s">
        <v>1278</v>
      </c>
      <c r="D3217" s="330">
        <v>6000</v>
      </c>
      <c r="E3217" s="69"/>
      <c r="F3217" s="69"/>
      <c r="G3217" s="69"/>
      <c r="H3217" s="69"/>
      <c r="I3217" s="69"/>
      <c r="J3217" s="69"/>
      <c r="N3217" s="69"/>
      <c r="O3217" s="69"/>
      <c r="P3217" s="69"/>
      <c r="Q3217" s="69"/>
      <c r="R3217" s="69"/>
      <c r="S3217" s="69"/>
      <c r="T3217" s="69"/>
      <c r="U3217" s="69"/>
      <c r="V3217" s="69"/>
      <c r="W3217" s="69"/>
      <c r="X3217" s="69"/>
      <c r="Y3217" s="69"/>
      <c r="Z3217" s="69"/>
      <c r="AA3217" s="69"/>
      <c r="AB3217" s="69"/>
      <c r="AC3217" s="69"/>
      <c r="AD3217" s="69"/>
      <c r="AE3217" s="69"/>
      <c r="AF3217" s="69"/>
      <c r="AG3217" s="69"/>
      <c r="AH3217" s="69"/>
      <c r="AI3217" s="69"/>
      <c r="AJ3217" s="69"/>
      <c r="AK3217" s="69"/>
      <c r="AL3217" s="69"/>
      <c r="AM3217" s="69"/>
      <c r="AN3217" s="69"/>
      <c r="AO3217" s="69"/>
      <c r="AP3217" s="69"/>
      <c r="AQ3217" s="69"/>
      <c r="AR3217" s="69"/>
      <c r="AS3217" s="69"/>
      <c r="AT3217" s="69"/>
      <c r="AU3217" s="69"/>
      <c r="AV3217" s="69"/>
      <c r="AW3217" s="69"/>
      <c r="AX3217" s="69"/>
      <c r="AY3217" s="69"/>
      <c r="AZ3217" s="69"/>
      <c r="BA3217" s="69"/>
      <c r="BB3217" s="69"/>
      <c r="BC3217" s="69"/>
      <c r="BD3217" s="69"/>
      <c r="BE3217" s="69"/>
      <c r="BF3217" s="69"/>
      <c r="BG3217" s="69"/>
      <c r="BH3217" s="69"/>
      <c r="BI3217" s="69"/>
      <c r="BJ3217" s="69"/>
      <c r="BK3217" s="69"/>
      <c r="BL3217" s="69"/>
      <c r="BM3217" s="69"/>
      <c r="BN3217" s="69"/>
      <c r="BO3217" s="69"/>
      <c r="BP3217" s="69"/>
      <c r="BQ3217" s="69"/>
      <c r="BR3217" s="69"/>
      <c r="BS3217" s="69"/>
      <c r="BT3217" s="69"/>
      <c r="BU3217" s="69"/>
      <c r="BV3217" s="69"/>
      <c r="BW3217" s="69"/>
      <c r="BX3217" s="69"/>
      <c r="BY3217" s="69"/>
      <c r="BZ3217" s="69"/>
      <c r="CA3217" s="69"/>
      <c r="CB3217" s="69"/>
      <c r="CC3217" s="69"/>
      <c r="CD3217" s="69"/>
      <c r="CE3217" s="69"/>
      <c r="CF3217" s="69"/>
      <c r="CG3217" s="69"/>
      <c r="CH3217" s="69"/>
      <c r="CI3217" s="69"/>
      <c r="CJ3217" s="69"/>
      <c r="CK3217" s="69"/>
      <c r="CL3217" s="69"/>
      <c r="CM3217" s="69"/>
      <c r="CN3217" s="69"/>
      <c r="CO3217" s="69"/>
      <c r="CP3217" s="69"/>
      <c r="CQ3217" s="69"/>
      <c r="CR3217" s="69"/>
      <c r="CS3217" s="69"/>
      <c r="CT3217" s="69"/>
      <c r="CU3217" s="69"/>
      <c r="CV3217" s="69"/>
      <c r="CW3217" s="69"/>
      <c r="CX3217" s="69"/>
      <c r="CY3217" s="69"/>
      <c r="CZ3217" s="69"/>
      <c r="DA3217" s="69"/>
      <c r="DB3217" s="69"/>
      <c r="DC3217" s="69"/>
      <c r="DD3217" s="69"/>
      <c r="DE3217" s="69"/>
      <c r="DF3217" s="69"/>
      <c r="DG3217" s="69"/>
      <c r="DH3217" s="69"/>
      <c r="DI3217" s="69"/>
      <c r="DJ3217" s="69"/>
      <c r="DK3217" s="69"/>
      <c r="DL3217" s="69"/>
      <c r="DM3217" s="69"/>
      <c r="DN3217" s="69"/>
      <c r="DO3217" s="69"/>
      <c r="DP3217" s="69"/>
      <c r="DQ3217" s="69"/>
      <c r="DR3217" s="69"/>
      <c r="DS3217" s="69"/>
      <c r="DT3217" s="69"/>
      <c r="DU3217" s="69"/>
      <c r="DV3217" s="69"/>
      <c r="DW3217" s="69"/>
      <c r="DX3217" s="69"/>
      <c r="DY3217" s="69"/>
      <c r="DZ3217" s="69"/>
      <c r="EA3217" s="69"/>
      <c r="EB3217" s="69"/>
      <c r="EC3217" s="69"/>
      <c r="ED3217" s="69"/>
      <c r="EE3217" s="69"/>
      <c r="EF3217" s="69"/>
      <c r="EG3217" s="69"/>
      <c r="EH3217" s="69"/>
      <c r="EI3217" s="69"/>
      <c r="EJ3217" s="69"/>
      <c r="EK3217" s="69"/>
      <c r="EL3217" s="69"/>
      <c r="EM3217" s="69"/>
      <c r="EN3217" s="69"/>
      <c r="EO3217" s="69"/>
      <c r="EP3217" s="69"/>
      <c r="EQ3217" s="69"/>
      <c r="ER3217" s="69"/>
      <c r="ES3217" s="69"/>
      <c r="ET3217" s="69"/>
      <c r="EU3217" s="69"/>
      <c r="EV3217" s="69"/>
      <c r="EW3217" s="69"/>
      <c r="EX3217" s="69"/>
      <c r="EY3217" s="69"/>
      <c r="EZ3217" s="69"/>
      <c r="FA3217" s="69"/>
      <c r="FB3217" s="69"/>
      <c r="FC3217" s="69"/>
      <c r="FD3217" s="69"/>
      <c r="FE3217" s="69"/>
      <c r="FF3217" s="69"/>
      <c r="FG3217" s="69"/>
      <c r="FH3217" s="69"/>
      <c r="FI3217" s="69"/>
      <c r="FJ3217" s="69"/>
      <c r="FK3217" s="69"/>
      <c r="FL3217" s="69"/>
      <c r="FM3217" s="69"/>
      <c r="FN3217" s="69"/>
      <c r="FO3217" s="69"/>
      <c r="FP3217" s="69"/>
      <c r="FQ3217" s="69"/>
      <c r="FR3217" s="69"/>
      <c r="FS3217" s="69"/>
      <c r="FT3217" s="69"/>
      <c r="FU3217" s="69"/>
      <c r="FV3217" s="69"/>
      <c r="FW3217" s="69"/>
      <c r="FX3217" s="69"/>
      <c r="FY3217" s="69"/>
      <c r="FZ3217" s="69"/>
      <c r="GA3217" s="69"/>
      <c r="GB3217" s="69"/>
      <c r="GC3217" s="69"/>
      <c r="GD3217" s="69"/>
      <c r="GE3217" s="69"/>
      <c r="GF3217" s="69"/>
      <c r="GG3217" s="69"/>
      <c r="GH3217" s="69"/>
      <c r="GI3217" s="69"/>
      <c r="GJ3217" s="69"/>
      <c r="GK3217" s="69"/>
      <c r="GL3217" s="69"/>
      <c r="GM3217" s="69"/>
      <c r="GN3217" s="69"/>
      <c r="GO3217" s="69"/>
      <c r="GP3217" s="69"/>
      <c r="GQ3217" s="69"/>
      <c r="GR3217" s="69"/>
      <c r="GS3217" s="69"/>
      <c r="GT3217" s="69"/>
      <c r="GU3217" s="69"/>
      <c r="GV3217" s="69"/>
      <c r="GW3217" s="69"/>
      <c r="GX3217" s="69"/>
      <c r="GY3217" s="69"/>
      <c r="GZ3217" s="69"/>
      <c r="HA3217" s="69"/>
      <c r="HB3217" s="69"/>
      <c r="HC3217" s="69"/>
      <c r="HD3217" s="69"/>
      <c r="HE3217" s="69"/>
      <c r="HF3217" s="69"/>
      <c r="HG3217" s="69"/>
      <c r="HH3217" s="69"/>
      <c r="HI3217" s="69"/>
      <c r="HJ3217" s="69"/>
      <c r="HK3217" s="69"/>
      <c r="HL3217" s="69"/>
      <c r="HM3217" s="69"/>
      <c r="HN3217" s="69"/>
      <c r="HO3217" s="69"/>
      <c r="HP3217" s="69"/>
      <c r="HQ3217" s="69"/>
      <c r="HR3217" s="69"/>
      <c r="HS3217" s="69"/>
      <c r="HT3217" s="69"/>
      <c r="HU3217" s="69"/>
      <c r="HV3217" s="69"/>
      <c r="HW3217" s="69"/>
      <c r="HX3217" s="69"/>
      <c r="HY3217" s="69"/>
      <c r="HZ3217" s="69"/>
      <c r="IA3217" s="69"/>
      <c r="IB3217" s="69"/>
      <c r="IC3217" s="69"/>
      <c r="ID3217" s="69"/>
      <c r="IE3217" s="69"/>
      <c r="IF3217" s="69"/>
      <c r="IG3217" s="69"/>
      <c r="IH3217" s="69"/>
      <c r="II3217" s="69"/>
      <c r="IJ3217" s="69"/>
      <c r="IK3217" s="69"/>
      <c r="IL3217" s="69"/>
      <c r="IM3217" s="69"/>
      <c r="IN3217" s="69"/>
    </row>
    <row r="3218" spans="1:248" s="70" customFormat="1" ht="15.95" customHeight="1" x14ac:dyDescent="0.2">
      <c r="A3218" s="137" t="s">
        <v>3976</v>
      </c>
      <c r="B3218" s="128">
        <v>52907</v>
      </c>
      <c r="C3218" s="136" t="s">
        <v>3977</v>
      </c>
      <c r="D3218" s="330">
        <v>16000</v>
      </c>
      <c r="E3218" s="69"/>
      <c r="F3218" s="69"/>
      <c r="G3218" s="69"/>
      <c r="H3218" s="69"/>
      <c r="I3218" s="69"/>
      <c r="J3218" s="69"/>
      <c r="N3218" s="69"/>
      <c r="O3218" s="69"/>
      <c r="P3218" s="69"/>
      <c r="Q3218" s="69"/>
      <c r="R3218" s="69"/>
      <c r="S3218" s="69"/>
      <c r="T3218" s="69"/>
      <c r="U3218" s="69"/>
      <c r="V3218" s="69"/>
      <c r="W3218" s="69"/>
      <c r="X3218" s="69"/>
      <c r="Y3218" s="69"/>
      <c r="Z3218" s="69"/>
      <c r="AA3218" s="69"/>
      <c r="AB3218" s="69"/>
      <c r="AC3218" s="69"/>
      <c r="AD3218" s="69"/>
      <c r="AE3218" s="69"/>
      <c r="AF3218" s="69"/>
      <c r="AG3218" s="69"/>
      <c r="AH3218" s="69"/>
      <c r="AI3218" s="69"/>
      <c r="AJ3218" s="69"/>
      <c r="AK3218" s="69"/>
      <c r="AL3218" s="69"/>
      <c r="AM3218" s="69"/>
      <c r="AN3218" s="69"/>
      <c r="AO3218" s="69"/>
      <c r="AP3218" s="69"/>
      <c r="AQ3218" s="69"/>
      <c r="AR3218" s="69"/>
      <c r="AS3218" s="69"/>
      <c r="AT3218" s="69"/>
      <c r="AU3218" s="69"/>
      <c r="AV3218" s="69"/>
      <c r="AW3218" s="69"/>
      <c r="AX3218" s="69"/>
      <c r="AY3218" s="69"/>
      <c r="AZ3218" s="69"/>
      <c r="BA3218" s="69"/>
      <c r="BB3218" s="69"/>
      <c r="BC3218" s="69"/>
      <c r="BD3218" s="69"/>
      <c r="BE3218" s="69"/>
      <c r="BF3218" s="69"/>
      <c r="BG3218" s="69"/>
      <c r="BH3218" s="69"/>
      <c r="BI3218" s="69"/>
      <c r="BJ3218" s="69"/>
      <c r="BK3218" s="69"/>
      <c r="BL3218" s="69"/>
      <c r="BM3218" s="69"/>
      <c r="BN3218" s="69"/>
      <c r="BO3218" s="69"/>
      <c r="BP3218" s="69"/>
      <c r="BQ3218" s="69"/>
      <c r="BR3218" s="69"/>
      <c r="BS3218" s="69"/>
      <c r="BT3218" s="69"/>
      <c r="BU3218" s="69"/>
      <c r="BV3218" s="69"/>
      <c r="BW3218" s="69"/>
      <c r="BX3218" s="69"/>
      <c r="BY3218" s="69"/>
      <c r="BZ3218" s="69"/>
      <c r="CA3218" s="69"/>
      <c r="CB3218" s="69"/>
      <c r="CC3218" s="69"/>
      <c r="CD3218" s="69"/>
      <c r="CE3218" s="69"/>
      <c r="CF3218" s="69"/>
      <c r="CG3218" s="69"/>
      <c r="CH3218" s="69"/>
      <c r="CI3218" s="69"/>
      <c r="CJ3218" s="69"/>
      <c r="CK3218" s="69"/>
      <c r="CL3218" s="69"/>
      <c r="CM3218" s="69"/>
      <c r="CN3218" s="69"/>
      <c r="CO3218" s="69"/>
      <c r="CP3218" s="69"/>
      <c r="CQ3218" s="69"/>
      <c r="CR3218" s="69"/>
      <c r="CS3218" s="69"/>
      <c r="CT3218" s="69"/>
      <c r="CU3218" s="69"/>
      <c r="CV3218" s="69"/>
      <c r="CW3218" s="69"/>
      <c r="CX3218" s="69"/>
      <c r="CY3218" s="69"/>
      <c r="CZ3218" s="69"/>
      <c r="DA3218" s="69"/>
      <c r="DB3218" s="69"/>
      <c r="DC3218" s="69"/>
      <c r="DD3218" s="69"/>
      <c r="DE3218" s="69"/>
      <c r="DF3218" s="69"/>
      <c r="DG3218" s="69"/>
      <c r="DH3218" s="69"/>
      <c r="DI3218" s="69"/>
      <c r="DJ3218" s="69"/>
      <c r="DK3218" s="69"/>
      <c r="DL3218" s="69"/>
      <c r="DM3218" s="69"/>
      <c r="DN3218" s="69"/>
      <c r="DO3218" s="69"/>
      <c r="DP3218" s="69"/>
      <c r="DQ3218" s="69"/>
      <c r="DR3218" s="69"/>
      <c r="DS3218" s="69"/>
      <c r="DT3218" s="69"/>
      <c r="DU3218" s="69"/>
      <c r="DV3218" s="69"/>
      <c r="DW3218" s="69"/>
      <c r="DX3218" s="69"/>
      <c r="DY3218" s="69"/>
      <c r="DZ3218" s="69"/>
      <c r="EA3218" s="69"/>
      <c r="EB3218" s="69"/>
      <c r="EC3218" s="69"/>
      <c r="ED3218" s="69"/>
      <c r="EE3218" s="69"/>
      <c r="EF3218" s="69"/>
      <c r="EG3218" s="69"/>
      <c r="EH3218" s="69"/>
      <c r="EI3218" s="69"/>
      <c r="EJ3218" s="69"/>
      <c r="EK3218" s="69"/>
      <c r="EL3218" s="69"/>
      <c r="EM3218" s="69"/>
      <c r="EN3218" s="69"/>
      <c r="EO3218" s="69"/>
      <c r="EP3218" s="69"/>
      <c r="EQ3218" s="69"/>
      <c r="ER3218" s="69"/>
      <c r="ES3218" s="69"/>
      <c r="ET3218" s="69"/>
      <c r="EU3218" s="69"/>
      <c r="EV3218" s="69"/>
      <c r="EW3218" s="69"/>
      <c r="EX3218" s="69"/>
      <c r="EY3218" s="69"/>
      <c r="EZ3218" s="69"/>
      <c r="FA3218" s="69"/>
      <c r="FB3218" s="69"/>
      <c r="FC3218" s="69"/>
      <c r="FD3218" s="69"/>
      <c r="FE3218" s="69"/>
      <c r="FF3218" s="69"/>
      <c r="FG3218" s="69"/>
      <c r="FH3218" s="69"/>
      <c r="FI3218" s="69"/>
      <c r="FJ3218" s="69"/>
      <c r="FK3218" s="69"/>
      <c r="FL3218" s="69"/>
      <c r="FM3218" s="69"/>
      <c r="FN3218" s="69"/>
      <c r="FO3218" s="69"/>
      <c r="FP3218" s="69"/>
      <c r="FQ3218" s="69"/>
      <c r="FR3218" s="69"/>
      <c r="FS3218" s="69"/>
      <c r="FT3218" s="69"/>
      <c r="FU3218" s="69"/>
      <c r="FV3218" s="69"/>
      <c r="FW3218" s="69"/>
      <c r="FX3218" s="69"/>
      <c r="FY3218" s="69"/>
      <c r="FZ3218" s="69"/>
      <c r="GA3218" s="69"/>
      <c r="GB3218" s="69"/>
      <c r="GC3218" s="69"/>
      <c r="GD3218" s="69"/>
      <c r="GE3218" s="69"/>
      <c r="GF3218" s="69"/>
      <c r="GG3218" s="69"/>
      <c r="GH3218" s="69"/>
      <c r="GI3218" s="69"/>
      <c r="GJ3218" s="69"/>
      <c r="GK3218" s="69"/>
      <c r="GL3218" s="69"/>
      <c r="GM3218" s="69"/>
      <c r="GN3218" s="69"/>
      <c r="GO3218" s="69"/>
      <c r="GP3218" s="69"/>
      <c r="GQ3218" s="69"/>
      <c r="GR3218" s="69"/>
      <c r="GS3218" s="69"/>
      <c r="GT3218" s="69"/>
      <c r="GU3218" s="69"/>
      <c r="GV3218" s="69"/>
      <c r="GW3218" s="69"/>
      <c r="GX3218" s="69"/>
      <c r="GY3218" s="69"/>
      <c r="GZ3218" s="69"/>
      <c r="HA3218" s="69"/>
      <c r="HB3218" s="69"/>
      <c r="HC3218" s="69"/>
      <c r="HD3218" s="69"/>
      <c r="HE3218" s="69"/>
      <c r="HF3218" s="69"/>
      <c r="HG3218" s="69"/>
      <c r="HH3218" s="69"/>
      <c r="HI3218" s="69"/>
      <c r="HJ3218" s="69"/>
      <c r="HK3218" s="69"/>
      <c r="HL3218" s="69"/>
      <c r="HM3218" s="69"/>
      <c r="HN3218" s="69"/>
      <c r="HO3218" s="69"/>
      <c r="HP3218" s="69"/>
      <c r="HQ3218" s="69"/>
      <c r="HR3218" s="69"/>
      <c r="HS3218" s="69"/>
      <c r="HT3218" s="69"/>
      <c r="HU3218" s="69"/>
      <c r="HV3218" s="69"/>
      <c r="HW3218" s="69"/>
      <c r="HX3218" s="69"/>
      <c r="HY3218" s="69"/>
      <c r="HZ3218" s="69"/>
      <c r="IA3218" s="69"/>
      <c r="IB3218" s="69"/>
      <c r="IC3218" s="69"/>
      <c r="ID3218" s="69"/>
      <c r="IE3218" s="69"/>
      <c r="IF3218" s="69"/>
      <c r="IG3218" s="69"/>
      <c r="IH3218" s="69"/>
      <c r="II3218" s="69"/>
      <c r="IJ3218" s="69"/>
      <c r="IK3218" s="69"/>
      <c r="IL3218" s="69"/>
      <c r="IM3218" s="69"/>
      <c r="IN3218" s="69"/>
    </row>
    <row r="3219" spans="1:248" s="70" customFormat="1" ht="15.95" customHeight="1" x14ac:dyDescent="0.2">
      <c r="A3219" s="137" t="s">
        <v>3978</v>
      </c>
      <c r="B3219" s="128">
        <v>52908</v>
      </c>
      <c r="C3219" s="136" t="s">
        <v>3979</v>
      </c>
      <c r="D3219" s="330">
        <v>30000</v>
      </c>
      <c r="E3219" s="69"/>
      <c r="F3219" s="69"/>
      <c r="G3219" s="69"/>
      <c r="H3219" s="69"/>
      <c r="I3219" s="69"/>
      <c r="J3219" s="69"/>
      <c r="N3219" s="69"/>
      <c r="O3219" s="69"/>
      <c r="P3219" s="69"/>
      <c r="Q3219" s="69"/>
      <c r="R3219" s="69"/>
      <c r="S3219" s="69"/>
      <c r="T3219" s="69"/>
      <c r="U3219" s="69"/>
      <c r="V3219" s="69"/>
      <c r="W3219" s="69"/>
      <c r="X3219" s="69"/>
      <c r="Y3219" s="69"/>
      <c r="Z3219" s="69"/>
      <c r="AA3219" s="69"/>
      <c r="AB3219" s="69"/>
      <c r="AC3219" s="69"/>
      <c r="AD3219" s="69"/>
      <c r="AE3219" s="69"/>
      <c r="AF3219" s="69"/>
      <c r="AG3219" s="69"/>
      <c r="AH3219" s="69"/>
      <c r="AI3219" s="69"/>
      <c r="AJ3219" s="69"/>
      <c r="AK3219" s="69"/>
      <c r="AL3219" s="69"/>
      <c r="AM3219" s="69"/>
      <c r="AN3219" s="69"/>
      <c r="AO3219" s="69"/>
      <c r="AP3219" s="69"/>
      <c r="AQ3219" s="69"/>
      <c r="AR3219" s="69"/>
      <c r="AS3219" s="69"/>
      <c r="AT3219" s="69"/>
      <c r="AU3219" s="69"/>
      <c r="AV3219" s="69"/>
      <c r="AW3219" s="69"/>
      <c r="AX3219" s="69"/>
      <c r="AY3219" s="69"/>
      <c r="AZ3219" s="69"/>
      <c r="BA3219" s="69"/>
      <c r="BB3219" s="69"/>
      <c r="BC3219" s="69"/>
      <c r="BD3219" s="69"/>
      <c r="BE3219" s="69"/>
      <c r="BF3219" s="69"/>
      <c r="BG3219" s="69"/>
      <c r="BH3219" s="69"/>
      <c r="BI3219" s="69"/>
      <c r="BJ3219" s="69"/>
      <c r="BK3219" s="69"/>
      <c r="BL3219" s="69"/>
      <c r="BM3219" s="69"/>
      <c r="BN3219" s="69"/>
      <c r="BO3219" s="69"/>
      <c r="BP3219" s="69"/>
      <c r="BQ3219" s="69"/>
      <c r="BR3219" s="69"/>
      <c r="BS3219" s="69"/>
      <c r="BT3219" s="69"/>
      <c r="BU3219" s="69"/>
      <c r="BV3219" s="69"/>
      <c r="BW3219" s="69"/>
      <c r="BX3219" s="69"/>
      <c r="BY3219" s="69"/>
      <c r="BZ3219" s="69"/>
      <c r="CA3219" s="69"/>
      <c r="CB3219" s="69"/>
      <c r="CC3219" s="69"/>
      <c r="CD3219" s="69"/>
      <c r="CE3219" s="69"/>
      <c r="CF3219" s="69"/>
      <c r="CG3219" s="69"/>
      <c r="CH3219" s="69"/>
      <c r="CI3219" s="69"/>
      <c r="CJ3219" s="69"/>
      <c r="CK3219" s="69"/>
      <c r="CL3219" s="69"/>
      <c r="CM3219" s="69"/>
      <c r="CN3219" s="69"/>
      <c r="CO3219" s="69"/>
      <c r="CP3219" s="69"/>
      <c r="CQ3219" s="69"/>
      <c r="CR3219" s="69"/>
      <c r="CS3219" s="69"/>
      <c r="CT3219" s="69"/>
      <c r="CU3219" s="69"/>
      <c r="CV3219" s="69"/>
      <c r="CW3219" s="69"/>
      <c r="CX3219" s="69"/>
      <c r="CY3219" s="69"/>
      <c r="CZ3219" s="69"/>
      <c r="DA3219" s="69"/>
      <c r="DB3219" s="69"/>
      <c r="DC3219" s="69"/>
      <c r="DD3219" s="69"/>
      <c r="DE3219" s="69"/>
      <c r="DF3219" s="69"/>
      <c r="DG3219" s="69"/>
      <c r="DH3219" s="69"/>
      <c r="DI3219" s="69"/>
      <c r="DJ3219" s="69"/>
      <c r="DK3219" s="69"/>
      <c r="DL3219" s="69"/>
      <c r="DM3219" s="69"/>
      <c r="DN3219" s="69"/>
      <c r="DO3219" s="69"/>
      <c r="DP3219" s="69"/>
      <c r="DQ3219" s="69"/>
      <c r="DR3219" s="69"/>
      <c r="DS3219" s="69"/>
      <c r="DT3219" s="69"/>
      <c r="DU3219" s="69"/>
      <c r="DV3219" s="69"/>
      <c r="DW3219" s="69"/>
      <c r="DX3219" s="69"/>
      <c r="DY3219" s="69"/>
      <c r="DZ3219" s="69"/>
      <c r="EA3219" s="69"/>
      <c r="EB3219" s="69"/>
      <c r="EC3219" s="69"/>
      <c r="ED3219" s="69"/>
      <c r="EE3219" s="69"/>
      <c r="EF3219" s="69"/>
      <c r="EG3219" s="69"/>
      <c r="EH3219" s="69"/>
      <c r="EI3219" s="69"/>
      <c r="EJ3219" s="69"/>
      <c r="EK3219" s="69"/>
      <c r="EL3219" s="69"/>
      <c r="EM3219" s="69"/>
      <c r="EN3219" s="69"/>
      <c r="EO3219" s="69"/>
      <c r="EP3219" s="69"/>
      <c r="EQ3219" s="69"/>
      <c r="ER3219" s="69"/>
      <c r="ES3219" s="69"/>
      <c r="ET3219" s="69"/>
      <c r="EU3219" s="69"/>
      <c r="EV3219" s="69"/>
      <c r="EW3219" s="69"/>
      <c r="EX3219" s="69"/>
      <c r="EY3219" s="69"/>
      <c r="EZ3219" s="69"/>
      <c r="FA3219" s="69"/>
      <c r="FB3219" s="69"/>
      <c r="FC3219" s="69"/>
      <c r="FD3219" s="69"/>
      <c r="FE3219" s="69"/>
      <c r="FF3219" s="69"/>
      <c r="FG3219" s="69"/>
      <c r="FH3219" s="69"/>
      <c r="FI3219" s="69"/>
      <c r="FJ3219" s="69"/>
      <c r="FK3219" s="69"/>
      <c r="FL3219" s="69"/>
      <c r="FM3219" s="69"/>
      <c r="FN3219" s="69"/>
      <c r="FO3219" s="69"/>
      <c r="FP3219" s="69"/>
      <c r="FQ3219" s="69"/>
      <c r="FR3219" s="69"/>
      <c r="FS3219" s="69"/>
      <c r="FT3219" s="69"/>
      <c r="FU3219" s="69"/>
      <c r="FV3219" s="69"/>
      <c r="FW3219" s="69"/>
      <c r="FX3219" s="69"/>
      <c r="FY3219" s="69"/>
      <c r="FZ3219" s="69"/>
      <c r="GA3219" s="69"/>
      <c r="GB3219" s="69"/>
      <c r="GC3219" s="69"/>
      <c r="GD3219" s="69"/>
      <c r="GE3219" s="69"/>
      <c r="GF3219" s="69"/>
      <c r="GG3219" s="69"/>
      <c r="GH3219" s="69"/>
      <c r="GI3219" s="69"/>
      <c r="GJ3219" s="69"/>
      <c r="GK3219" s="69"/>
      <c r="GL3219" s="69"/>
      <c r="GM3219" s="69"/>
      <c r="GN3219" s="69"/>
      <c r="GO3219" s="69"/>
      <c r="GP3219" s="69"/>
      <c r="GQ3219" s="69"/>
      <c r="GR3219" s="69"/>
      <c r="GS3219" s="69"/>
      <c r="GT3219" s="69"/>
      <c r="GU3219" s="69"/>
      <c r="GV3219" s="69"/>
      <c r="GW3219" s="69"/>
      <c r="GX3219" s="69"/>
      <c r="GY3219" s="69"/>
      <c r="GZ3219" s="69"/>
      <c r="HA3219" s="69"/>
      <c r="HB3219" s="69"/>
      <c r="HC3219" s="69"/>
      <c r="HD3219" s="69"/>
      <c r="HE3219" s="69"/>
      <c r="HF3219" s="69"/>
      <c r="HG3219" s="69"/>
      <c r="HH3219" s="69"/>
      <c r="HI3219" s="69"/>
      <c r="HJ3219" s="69"/>
      <c r="HK3219" s="69"/>
      <c r="HL3219" s="69"/>
      <c r="HM3219" s="69"/>
      <c r="HN3219" s="69"/>
      <c r="HO3219" s="69"/>
      <c r="HP3219" s="69"/>
      <c r="HQ3219" s="69"/>
      <c r="HR3219" s="69"/>
      <c r="HS3219" s="69"/>
      <c r="HT3219" s="69"/>
      <c r="HU3219" s="69"/>
      <c r="HV3219" s="69"/>
      <c r="HW3219" s="69"/>
      <c r="HX3219" s="69"/>
      <c r="HY3219" s="69"/>
      <c r="HZ3219" s="69"/>
      <c r="IA3219" s="69"/>
      <c r="IB3219" s="69"/>
      <c r="IC3219" s="69"/>
      <c r="ID3219" s="69"/>
      <c r="IE3219" s="69"/>
      <c r="IF3219" s="69"/>
      <c r="IG3219" s="69"/>
      <c r="IH3219" s="69"/>
      <c r="II3219" s="69"/>
      <c r="IJ3219" s="69"/>
      <c r="IK3219" s="69"/>
      <c r="IL3219" s="69"/>
      <c r="IM3219" s="69"/>
      <c r="IN3219" s="69"/>
    </row>
    <row r="3220" spans="1:248" s="70" customFormat="1" ht="15.95" customHeight="1" x14ac:dyDescent="0.2">
      <c r="A3220" s="137" t="s">
        <v>3980</v>
      </c>
      <c r="B3220" s="128">
        <v>52909</v>
      </c>
      <c r="C3220" s="136" t="s">
        <v>3981</v>
      </c>
      <c r="D3220" s="330">
        <v>5000</v>
      </c>
      <c r="E3220" s="69"/>
      <c r="F3220" s="69"/>
      <c r="G3220" s="69"/>
      <c r="H3220" s="69"/>
      <c r="I3220" s="69"/>
      <c r="J3220" s="69"/>
      <c r="N3220" s="69"/>
      <c r="O3220" s="69"/>
      <c r="P3220" s="69"/>
      <c r="Q3220" s="69"/>
      <c r="R3220" s="69"/>
      <c r="S3220" s="69"/>
      <c r="T3220" s="69"/>
      <c r="U3220" s="69"/>
      <c r="V3220" s="69"/>
      <c r="W3220" s="69"/>
      <c r="X3220" s="69"/>
      <c r="Y3220" s="69"/>
      <c r="Z3220" s="69"/>
      <c r="AA3220" s="69"/>
      <c r="AB3220" s="69"/>
      <c r="AC3220" s="69"/>
      <c r="AD3220" s="69"/>
      <c r="AE3220" s="69"/>
      <c r="AF3220" s="69"/>
      <c r="AG3220" s="69"/>
      <c r="AH3220" s="69"/>
      <c r="AI3220" s="69"/>
      <c r="AJ3220" s="69"/>
      <c r="AK3220" s="69"/>
      <c r="AL3220" s="69"/>
      <c r="AM3220" s="69"/>
      <c r="AN3220" s="69"/>
      <c r="AO3220" s="69"/>
      <c r="AP3220" s="69"/>
      <c r="AQ3220" s="69"/>
      <c r="AR3220" s="69"/>
      <c r="AS3220" s="69"/>
      <c r="AT3220" s="69"/>
      <c r="AU3220" s="69"/>
      <c r="AV3220" s="69"/>
      <c r="AW3220" s="69"/>
      <c r="AX3220" s="69"/>
      <c r="AY3220" s="69"/>
      <c r="AZ3220" s="69"/>
      <c r="BA3220" s="69"/>
      <c r="BB3220" s="69"/>
      <c r="BC3220" s="69"/>
      <c r="BD3220" s="69"/>
      <c r="BE3220" s="69"/>
      <c r="BF3220" s="69"/>
      <c r="BG3220" s="69"/>
      <c r="BH3220" s="69"/>
      <c r="BI3220" s="69"/>
      <c r="BJ3220" s="69"/>
      <c r="BK3220" s="69"/>
      <c r="BL3220" s="69"/>
      <c r="BM3220" s="69"/>
      <c r="BN3220" s="69"/>
      <c r="BO3220" s="69"/>
      <c r="BP3220" s="69"/>
      <c r="BQ3220" s="69"/>
      <c r="BR3220" s="69"/>
      <c r="BS3220" s="69"/>
      <c r="BT3220" s="69"/>
      <c r="BU3220" s="69"/>
      <c r="BV3220" s="69"/>
      <c r="BW3220" s="69"/>
      <c r="BX3220" s="69"/>
      <c r="BY3220" s="69"/>
      <c r="BZ3220" s="69"/>
      <c r="CA3220" s="69"/>
      <c r="CB3220" s="69"/>
      <c r="CC3220" s="69"/>
      <c r="CD3220" s="69"/>
      <c r="CE3220" s="69"/>
      <c r="CF3220" s="69"/>
      <c r="CG3220" s="69"/>
      <c r="CH3220" s="69"/>
      <c r="CI3220" s="69"/>
      <c r="CJ3220" s="69"/>
      <c r="CK3220" s="69"/>
      <c r="CL3220" s="69"/>
      <c r="CM3220" s="69"/>
      <c r="CN3220" s="69"/>
      <c r="CO3220" s="69"/>
      <c r="CP3220" s="69"/>
      <c r="CQ3220" s="69"/>
      <c r="CR3220" s="69"/>
      <c r="CS3220" s="69"/>
      <c r="CT3220" s="69"/>
      <c r="CU3220" s="69"/>
      <c r="CV3220" s="69"/>
      <c r="CW3220" s="69"/>
      <c r="CX3220" s="69"/>
      <c r="CY3220" s="69"/>
      <c r="CZ3220" s="69"/>
      <c r="DA3220" s="69"/>
      <c r="DB3220" s="69"/>
      <c r="DC3220" s="69"/>
      <c r="DD3220" s="69"/>
      <c r="DE3220" s="69"/>
      <c r="DF3220" s="69"/>
      <c r="DG3220" s="69"/>
      <c r="DH3220" s="69"/>
      <c r="DI3220" s="69"/>
      <c r="DJ3220" s="69"/>
      <c r="DK3220" s="69"/>
      <c r="DL3220" s="69"/>
      <c r="DM3220" s="69"/>
      <c r="DN3220" s="69"/>
      <c r="DO3220" s="69"/>
      <c r="DP3220" s="69"/>
      <c r="DQ3220" s="69"/>
      <c r="DR3220" s="69"/>
      <c r="DS3220" s="69"/>
      <c r="DT3220" s="69"/>
      <c r="DU3220" s="69"/>
      <c r="DV3220" s="69"/>
      <c r="DW3220" s="69"/>
      <c r="DX3220" s="69"/>
      <c r="DY3220" s="69"/>
      <c r="DZ3220" s="69"/>
      <c r="EA3220" s="69"/>
      <c r="EB3220" s="69"/>
      <c r="EC3220" s="69"/>
      <c r="ED3220" s="69"/>
      <c r="EE3220" s="69"/>
      <c r="EF3220" s="69"/>
      <c r="EG3220" s="69"/>
      <c r="EH3220" s="69"/>
      <c r="EI3220" s="69"/>
      <c r="EJ3220" s="69"/>
      <c r="EK3220" s="69"/>
      <c r="EL3220" s="69"/>
      <c r="EM3220" s="69"/>
      <c r="EN3220" s="69"/>
      <c r="EO3220" s="69"/>
      <c r="EP3220" s="69"/>
      <c r="EQ3220" s="69"/>
      <c r="ER3220" s="69"/>
      <c r="ES3220" s="69"/>
      <c r="ET3220" s="69"/>
      <c r="EU3220" s="69"/>
      <c r="EV3220" s="69"/>
      <c r="EW3220" s="69"/>
      <c r="EX3220" s="69"/>
      <c r="EY3220" s="69"/>
      <c r="EZ3220" s="69"/>
      <c r="FA3220" s="69"/>
      <c r="FB3220" s="69"/>
      <c r="FC3220" s="69"/>
      <c r="FD3220" s="69"/>
      <c r="FE3220" s="69"/>
      <c r="FF3220" s="69"/>
      <c r="FG3220" s="69"/>
      <c r="FH3220" s="69"/>
      <c r="FI3220" s="69"/>
      <c r="FJ3220" s="69"/>
      <c r="FK3220" s="69"/>
      <c r="FL3220" s="69"/>
      <c r="FM3220" s="69"/>
      <c r="FN3220" s="69"/>
      <c r="FO3220" s="69"/>
      <c r="FP3220" s="69"/>
      <c r="FQ3220" s="69"/>
      <c r="FR3220" s="69"/>
      <c r="FS3220" s="69"/>
      <c r="FT3220" s="69"/>
      <c r="FU3220" s="69"/>
      <c r="FV3220" s="69"/>
      <c r="FW3220" s="69"/>
      <c r="FX3220" s="69"/>
      <c r="FY3220" s="69"/>
      <c r="FZ3220" s="69"/>
      <c r="GA3220" s="69"/>
      <c r="GB3220" s="69"/>
      <c r="GC3220" s="69"/>
      <c r="GD3220" s="69"/>
      <c r="GE3220" s="69"/>
      <c r="GF3220" s="69"/>
      <c r="GG3220" s="69"/>
      <c r="GH3220" s="69"/>
      <c r="GI3220" s="69"/>
      <c r="GJ3220" s="69"/>
      <c r="GK3220" s="69"/>
      <c r="GL3220" s="69"/>
      <c r="GM3220" s="69"/>
      <c r="GN3220" s="69"/>
      <c r="GO3220" s="69"/>
      <c r="GP3220" s="69"/>
      <c r="GQ3220" s="69"/>
      <c r="GR3220" s="69"/>
      <c r="GS3220" s="69"/>
      <c r="GT3220" s="69"/>
      <c r="GU3220" s="69"/>
      <c r="GV3220" s="69"/>
      <c r="GW3220" s="69"/>
      <c r="GX3220" s="69"/>
      <c r="GY3220" s="69"/>
      <c r="GZ3220" s="69"/>
      <c r="HA3220" s="69"/>
      <c r="HB3220" s="69"/>
      <c r="HC3220" s="69"/>
      <c r="HD3220" s="69"/>
      <c r="HE3220" s="69"/>
      <c r="HF3220" s="69"/>
      <c r="HG3220" s="69"/>
      <c r="HH3220" s="69"/>
      <c r="HI3220" s="69"/>
      <c r="HJ3220" s="69"/>
      <c r="HK3220" s="69"/>
      <c r="HL3220" s="69"/>
      <c r="HM3220" s="69"/>
      <c r="HN3220" s="69"/>
      <c r="HO3220" s="69"/>
      <c r="HP3220" s="69"/>
      <c r="HQ3220" s="69"/>
      <c r="HR3220" s="69"/>
      <c r="HS3220" s="69"/>
      <c r="HT3220" s="69"/>
      <c r="HU3220" s="69"/>
      <c r="HV3220" s="69"/>
      <c r="HW3220" s="69"/>
      <c r="HX3220" s="69"/>
      <c r="HY3220" s="69"/>
      <c r="HZ3220" s="69"/>
      <c r="IA3220" s="69"/>
      <c r="IB3220" s="69"/>
      <c r="IC3220" s="69"/>
      <c r="ID3220" s="69"/>
      <c r="IE3220" s="69"/>
      <c r="IF3220" s="69"/>
      <c r="IG3220" s="69"/>
      <c r="IH3220" s="69"/>
      <c r="II3220" s="69"/>
      <c r="IJ3220" s="69"/>
      <c r="IK3220" s="69"/>
      <c r="IL3220" s="69"/>
      <c r="IM3220" s="69"/>
      <c r="IN3220" s="69"/>
    </row>
    <row r="3221" spans="1:248" s="70" customFormat="1" ht="15.95" customHeight="1" x14ac:dyDescent="0.2">
      <c r="A3221" s="137" t="s">
        <v>3982</v>
      </c>
      <c r="B3221" s="128">
        <v>52910</v>
      </c>
      <c r="C3221" s="136" t="s">
        <v>3983</v>
      </c>
      <c r="D3221" s="330">
        <v>22000</v>
      </c>
      <c r="E3221" s="69"/>
      <c r="F3221" s="69"/>
      <c r="G3221" s="69"/>
      <c r="H3221" s="69"/>
      <c r="I3221" s="69"/>
      <c r="J3221" s="69"/>
      <c r="N3221" s="69"/>
      <c r="O3221" s="69"/>
      <c r="P3221" s="69"/>
      <c r="Q3221" s="69"/>
      <c r="R3221" s="69"/>
      <c r="S3221" s="69"/>
      <c r="T3221" s="69"/>
      <c r="U3221" s="69"/>
      <c r="V3221" s="69"/>
      <c r="W3221" s="69"/>
      <c r="X3221" s="69"/>
      <c r="Y3221" s="69"/>
      <c r="Z3221" s="69"/>
      <c r="AA3221" s="69"/>
      <c r="AB3221" s="69"/>
      <c r="AC3221" s="69"/>
      <c r="AD3221" s="69"/>
      <c r="AE3221" s="69"/>
      <c r="AF3221" s="69"/>
      <c r="AG3221" s="69"/>
      <c r="AH3221" s="69"/>
      <c r="AI3221" s="69"/>
      <c r="AJ3221" s="69"/>
      <c r="AK3221" s="69"/>
      <c r="AL3221" s="69"/>
      <c r="AM3221" s="69"/>
      <c r="AN3221" s="69"/>
      <c r="AO3221" s="69"/>
      <c r="AP3221" s="69"/>
      <c r="AQ3221" s="69"/>
      <c r="AR3221" s="69"/>
      <c r="AS3221" s="69"/>
      <c r="AT3221" s="69"/>
      <c r="AU3221" s="69"/>
      <c r="AV3221" s="69"/>
      <c r="AW3221" s="69"/>
      <c r="AX3221" s="69"/>
      <c r="AY3221" s="69"/>
      <c r="AZ3221" s="69"/>
      <c r="BA3221" s="69"/>
      <c r="BB3221" s="69"/>
      <c r="BC3221" s="69"/>
      <c r="BD3221" s="69"/>
      <c r="BE3221" s="69"/>
      <c r="BF3221" s="69"/>
      <c r="BG3221" s="69"/>
      <c r="BH3221" s="69"/>
      <c r="BI3221" s="69"/>
      <c r="BJ3221" s="69"/>
      <c r="BK3221" s="69"/>
      <c r="BL3221" s="69"/>
      <c r="BM3221" s="69"/>
      <c r="BN3221" s="69"/>
      <c r="BO3221" s="69"/>
      <c r="BP3221" s="69"/>
      <c r="BQ3221" s="69"/>
      <c r="BR3221" s="69"/>
      <c r="BS3221" s="69"/>
      <c r="BT3221" s="69"/>
      <c r="BU3221" s="69"/>
      <c r="BV3221" s="69"/>
      <c r="BW3221" s="69"/>
      <c r="BX3221" s="69"/>
      <c r="BY3221" s="69"/>
      <c r="BZ3221" s="69"/>
      <c r="CA3221" s="69"/>
      <c r="CB3221" s="69"/>
      <c r="CC3221" s="69"/>
      <c r="CD3221" s="69"/>
      <c r="CE3221" s="69"/>
      <c r="CF3221" s="69"/>
      <c r="CG3221" s="69"/>
      <c r="CH3221" s="69"/>
      <c r="CI3221" s="69"/>
      <c r="CJ3221" s="69"/>
      <c r="CK3221" s="69"/>
      <c r="CL3221" s="69"/>
      <c r="CM3221" s="69"/>
      <c r="CN3221" s="69"/>
      <c r="CO3221" s="69"/>
      <c r="CP3221" s="69"/>
      <c r="CQ3221" s="69"/>
      <c r="CR3221" s="69"/>
      <c r="CS3221" s="69"/>
      <c r="CT3221" s="69"/>
      <c r="CU3221" s="69"/>
      <c r="CV3221" s="69"/>
      <c r="CW3221" s="69"/>
      <c r="CX3221" s="69"/>
      <c r="CY3221" s="69"/>
      <c r="CZ3221" s="69"/>
      <c r="DA3221" s="69"/>
      <c r="DB3221" s="69"/>
      <c r="DC3221" s="69"/>
      <c r="DD3221" s="69"/>
      <c r="DE3221" s="69"/>
      <c r="DF3221" s="69"/>
      <c r="DG3221" s="69"/>
      <c r="DH3221" s="69"/>
      <c r="DI3221" s="69"/>
      <c r="DJ3221" s="69"/>
      <c r="DK3221" s="69"/>
      <c r="DL3221" s="69"/>
      <c r="DM3221" s="69"/>
      <c r="DN3221" s="69"/>
      <c r="DO3221" s="69"/>
      <c r="DP3221" s="69"/>
      <c r="DQ3221" s="69"/>
      <c r="DR3221" s="69"/>
      <c r="DS3221" s="69"/>
      <c r="DT3221" s="69"/>
      <c r="DU3221" s="69"/>
      <c r="DV3221" s="69"/>
      <c r="DW3221" s="69"/>
      <c r="DX3221" s="69"/>
      <c r="DY3221" s="69"/>
      <c r="DZ3221" s="69"/>
      <c r="EA3221" s="69"/>
      <c r="EB3221" s="69"/>
      <c r="EC3221" s="69"/>
      <c r="ED3221" s="69"/>
      <c r="EE3221" s="69"/>
      <c r="EF3221" s="69"/>
      <c r="EG3221" s="69"/>
      <c r="EH3221" s="69"/>
      <c r="EI3221" s="69"/>
      <c r="EJ3221" s="69"/>
      <c r="EK3221" s="69"/>
      <c r="EL3221" s="69"/>
      <c r="EM3221" s="69"/>
      <c r="EN3221" s="69"/>
      <c r="EO3221" s="69"/>
      <c r="EP3221" s="69"/>
      <c r="EQ3221" s="69"/>
      <c r="ER3221" s="69"/>
      <c r="ES3221" s="69"/>
      <c r="ET3221" s="69"/>
      <c r="EU3221" s="69"/>
      <c r="EV3221" s="69"/>
      <c r="EW3221" s="69"/>
      <c r="EX3221" s="69"/>
      <c r="EY3221" s="69"/>
      <c r="EZ3221" s="69"/>
      <c r="FA3221" s="69"/>
      <c r="FB3221" s="69"/>
      <c r="FC3221" s="69"/>
      <c r="FD3221" s="69"/>
      <c r="FE3221" s="69"/>
      <c r="FF3221" s="69"/>
      <c r="FG3221" s="69"/>
      <c r="FH3221" s="69"/>
      <c r="FI3221" s="69"/>
      <c r="FJ3221" s="69"/>
      <c r="FK3221" s="69"/>
      <c r="FL3221" s="69"/>
      <c r="FM3221" s="69"/>
      <c r="FN3221" s="69"/>
      <c r="FO3221" s="69"/>
      <c r="FP3221" s="69"/>
      <c r="FQ3221" s="69"/>
      <c r="FR3221" s="69"/>
      <c r="FS3221" s="69"/>
      <c r="FT3221" s="69"/>
      <c r="FU3221" s="69"/>
      <c r="FV3221" s="69"/>
      <c r="FW3221" s="69"/>
      <c r="FX3221" s="69"/>
      <c r="FY3221" s="69"/>
      <c r="FZ3221" s="69"/>
      <c r="GA3221" s="69"/>
      <c r="GB3221" s="69"/>
      <c r="GC3221" s="69"/>
      <c r="GD3221" s="69"/>
      <c r="GE3221" s="69"/>
      <c r="GF3221" s="69"/>
      <c r="GG3221" s="69"/>
      <c r="GH3221" s="69"/>
      <c r="GI3221" s="69"/>
      <c r="GJ3221" s="69"/>
      <c r="GK3221" s="69"/>
      <c r="GL3221" s="69"/>
      <c r="GM3221" s="69"/>
      <c r="GN3221" s="69"/>
      <c r="GO3221" s="69"/>
      <c r="GP3221" s="69"/>
      <c r="GQ3221" s="69"/>
      <c r="GR3221" s="69"/>
      <c r="GS3221" s="69"/>
      <c r="GT3221" s="69"/>
      <c r="GU3221" s="69"/>
      <c r="GV3221" s="69"/>
      <c r="GW3221" s="69"/>
      <c r="GX3221" s="69"/>
      <c r="GY3221" s="69"/>
      <c r="GZ3221" s="69"/>
      <c r="HA3221" s="69"/>
      <c r="HB3221" s="69"/>
      <c r="HC3221" s="69"/>
      <c r="HD3221" s="69"/>
      <c r="HE3221" s="69"/>
      <c r="HF3221" s="69"/>
      <c r="HG3221" s="69"/>
      <c r="HH3221" s="69"/>
      <c r="HI3221" s="69"/>
      <c r="HJ3221" s="69"/>
      <c r="HK3221" s="69"/>
      <c r="HL3221" s="69"/>
      <c r="HM3221" s="69"/>
      <c r="HN3221" s="69"/>
      <c r="HO3221" s="69"/>
      <c r="HP3221" s="69"/>
      <c r="HQ3221" s="69"/>
      <c r="HR3221" s="69"/>
      <c r="HS3221" s="69"/>
      <c r="HT3221" s="69"/>
      <c r="HU3221" s="69"/>
      <c r="HV3221" s="69"/>
      <c r="HW3221" s="69"/>
      <c r="HX3221" s="69"/>
      <c r="HY3221" s="69"/>
      <c r="HZ3221" s="69"/>
      <c r="IA3221" s="69"/>
      <c r="IB3221" s="69"/>
      <c r="IC3221" s="69"/>
      <c r="ID3221" s="69"/>
      <c r="IE3221" s="69"/>
      <c r="IF3221" s="69"/>
      <c r="IG3221" s="69"/>
      <c r="IH3221" s="69"/>
      <c r="II3221" s="69"/>
      <c r="IJ3221" s="69"/>
      <c r="IK3221" s="69"/>
      <c r="IL3221" s="69"/>
      <c r="IM3221" s="69"/>
      <c r="IN3221" s="69"/>
    </row>
    <row r="3222" spans="1:248" s="70" customFormat="1" ht="15.95" customHeight="1" x14ac:dyDescent="0.2">
      <c r="A3222" s="137" t="s">
        <v>3984</v>
      </c>
      <c r="B3222" s="128">
        <v>52911</v>
      </c>
      <c r="C3222" s="136" t="s">
        <v>3985</v>
      </c>
      <c r="D3222" s="330">
        <v>10000</v>
      </c>
      <c r="E3222" s="69"/>
      <c r="F3222" s="69"/>
      <c r="G3222" s="69"/>
      <c r="H3222" s="69"/>
      <c r="I3222" s="69"/>
      <c r="J3222" s="69"/>
      <c r="N3222" s="69"/>
      <c r="O3222" s="69"/>
      <c r="P3222" s="69"/>
      <c r="Q3222" s="69"/>
      <c r="R3222" s="69"/>
      <c r="S3222" s="69"/>
      <c r="T3222" s="69"/>
      <c r="U3222" s="69"/>
      <c r="V3222" s="69"/>
      <c r="W3222" s="69"/>
      <c r="X3222" s="69"/>
      <c r="Y3222" s="69"/>
      <c r="Z3222" s="69"/>
      <c r="AA3222" s="69"/>
      <c r="AB3222" s="69"/>
      <c r="AC3222" s="69"/>
      <c r="AD3222" s="69"/>
      <c r="AE3222" s="69"/>
      <c r="AF3222" s="69"/>
      <c r="AG3222" s="69"/>
      <c r="AH3222" s="69"/>
      <c r="AI3222" s="69"/>
      <c r="AJ3222" s="69"/>
      <c r="AK3222" s="69"/>
      <c r="AL3222" s="69"/>
      <c r="AM3222" s="69"/>
      <c r="AN3222" s="69"/>
      <c r="AO3222" s="69"/>
      <c r="AP3222" s="69"/>
      <c r="AQ3222" s="69"/>
      <c r="AR3222" s="69"/>
      <c r="AS3222" s="69"/>
      <c r="AT3222" s="69"/>
      <c r="AU3222" s="69"/>
      <c r="AV3222" s="69"/>
      <c r="AW3222" s="69"/>
      <c r="AX3222" s="69"/>
      <c r="AY3222" s="69"/>
      <c r="AZ3222" s="69"/>
      <c r="BA3222" s="69"/>
      <c r="BB3222" s="69"/>
      <c r="BC3222" s="69"/>
      <c r="BD3222" s="69"/>
      <c r="BE3222" s="69"/>
      <c r="BF3222" s="69"/>
      <c r="BG3222" s="69"/>
      <c r="BH3222" s="69"/>
      <c r="BI3222" s="69"/>
      <c r="BJ3222" s="69"/>
      <c r="BK3222" s="69"/>
      <c r="BL3222" s="69"/>
      <c r="BM3222" s="69"/>
      <c r="BN3222" s="69"/>
      <c r="BO3222" s="69"/>
      <c r="BP3222" s="69"/>
      <c r="BQ3222" s="69"/>
      <c r="BR3222" s="69"/>
      <c r="BS3222" s="69"/>
      <c r="BT3222" s="69"/>
      <c r="BU3222" s="69"/>
      <c r="BV3222" s="69"/>
      <c r="BW3222" s="69"/>
      <c r="BX3222" s="69"/>
      <c r="BY3222" s="69"/>
      <c r="BZ3222" s="69"/>
      <c r="CA3222" s="69"/>
      <c r="CB3222" s="69"/>
      <c r="CC3222" s="69"/>
      <c r="CD3222" s="69"/>
      <c r="CE3222" s="69"/>
      <c r="CF3222" s="69"/>
      <c r="CG3222" s="69"/>
      <c r="CH3222" s="69"/>
      <c r="CI3222" s="69"/>
      <c r="CJ3222" s="69"/>
      <c r="CK3222" s="69"/>
      <c r="CL3222" s="69"/>
      <c r="CM3222" s="69"/>
      <c r="CN3222" s="69"/>
      <c r="CO3222" s="69"/>
      <c r="CP3222" s="69"/>
      <c r="CQ3222" s="69"/>
      <c r="CR3222" s="69"/>
      <c r="CS3222" s="69"/>
      <c r="CT3222" s="69"/>
      <c r="CU3222" s="69"/>
      <c r="CV3222" s="69"/>
      <c r="CW3222" s="69"/>
      <c r="CX3222" s="69"/>
      <c r="CY3222" s="69"/>
      <c r="CZ3222" s="69"/>
      <c r="DA3222" s="69"/>
      <c r="DB3222" s="69"/>
      <c r="DC3222" s="69"/>
      <c r="DD3222" s="69"/>
      <c r="DE3222" s="69"/>
      <c r="DF3222" s="69"/>
      <c r="DG3222" s="69"/>
      <c r="DH3222" s="69"/>
      <c r="DI3222" s="69"/>
      <c r="DJ3222" s="69"/>
      <c r="DK3222" s="69"/>
      <c r="DL3222" s="69"/>
      <c r="DM3222" s="69"/>
      <c r="DN3222" s="69"/>
      <c r="DO3222" s="69"/>
      <c r="DP3222" s="69"/>
      <c r="DQ3222" s="69"/>
      <c r="DR3222" s="69"/>
      <c r="DS3222" s="69"/>
      <c r="DT3222" s="69"/>
      <c r="DU3222" s="69"/>
      <c r="DV3222" s="69"/>
      <c r="DW3222" s="69"/>
      <c r="DX3222" s="69"/>
      <c r="DY3222" s="69"/>
      <c r="DZ3222" s="69"/>
      <c r="EA3222" s="69"/>
      <c r="EB3222" s="69"/>
      <c r="EC3222" s="69"/>
      <c r="ED3222" s="69"/>
      <c r="EE3222" s="69"/>
      <c r="EF3222" s="69"/>
      <c r="EG3222" s="69"/>
      <c r="EH3222" s="69"/>
      <c r="EI3222" s="69"/>
      <c r="EJ3222" s="69"/>
      <c r="EK3222" s="69"/>
      <c r="EL3222" s="69"/>
      <c r="EM3222" s="69"/>
      <c r="EN3222" s="69"/>
      <c r="EO3222" s="69"/>
      <c r="EP3222" s="69"/>
      <c r="EQ3222" s="69"/>
      <c r="ER3222" s="69"/>
      <c r="ES3222" s="69"/>
      <c r="ET3222" s="69"/>
      <c r="EU3222" s="69"/>
      <c r="EV3222" s="69"/>
      <c r="EW3222" s="69"/>
      <c r="EX3222" s="69"/>
      <c r="EY3222" s="69"/>
      <c r="EZ3222" s="69"/>
      <c r="FA3222" s="69"/>
      <c r="FB3222" s="69"/>
      <c r="FC3222" s="69"/>
      <c r="FD3222" s="69"/>
      <c r="FE3222" s="69"/>
      <c r="FF3222" s="69"/>
      <c r="FG3222" s="69"/>
      <c r="FH3222" s="69"/>
      <c r="FI3222" s="69"/>
      <c r="FJ3222" s="69"/>
      <c r="FK3222" s="69"/>
      <c r="FL3222" s="69"/>
      <c r="FM3222" s="69"/>
      <c r="FN3222" s="69"/>
      <c r="FO3222" s="69"/>
      <c r="FP3222" s="69"/>
      <c r="FQ3222" s="69"/>
      <c r="FR3222" s="69"/>
      <c r="FS3222" s="69"/>
      <c r="FT3222" s="69"/>
      <c r="FU3222" s="69"/>
      <c r="FV3222" s="69"/>
      <c r="FW3222" s="69"/>
      <c r="FX3222" s="69"/>
      <c r="FY3222" s="69"/>
      <c r="FZ3222" s="69"/>
      <c r="GA3222" s="69"/>
      <c r="GB3222" s="69"/>
      <c r="GC3222" s="69"/>
      <c r="GD3222" s="69"/>
      <c r="GE3222" s="69"/>
      <c r="GF3222" s="69"/>
      <c r="GG3222" s="69"/>
      <c r="GH3222" s="69"/>
      <c r="GI3222" s="69"/>
      <c r="GJ3222" s="69"/>
      <c r="GK3222" s="69"/>
      <c r="GL3222" s="69"/>
      <c r="GM3222" s="69"/>
      <c r="GN3222" s="69"/>
      <c r="GO3222" s="69"/>
      <c r="GP3222" s="69"/>
      <c r="GQ3222" s="69"/>
      <c r="GR3222" s="69"/>
      <c r="GS3222" s="69"/>
      <c r="GT3222" s="69"/>
      <c r="GU3222" s="69"/>
      <c r="GV3222" s="69"/>
      <c r="GW3222" s="69"/>
      <c r="GX3222" s="69"/>
      <c r="GY3222" s="69"/>
      <c r="GZ3222" s="69"/>
      <c r="HA3222" s="69"/>
      <c r="HB3222" s="69"/>
      <c r="HC3222" s="69"/>
      <c r="HD3222" s="69"/>
      <c r="HE3222" s="69"/>
      <c r="HF3222" s="69"/>
      <c r="HG3222" s="69"/>
      <c r="HH3222" s="69"/>
      <c r="HI3222" s="69"/>
      <c r="HJ3222" s="69"/>
      <c r="HK3222" s="69"/>
      <c r="HL3222" s="69"/>
      <c r="HM3222" s="69"/>
      <c r="HN3222" s="69"/>
      <c r="HO3222" s="69"/>
      <c r="HP3222" s="69"/>
      <c r="HQ3222" s="69"/>
      <c r="HR3222" s="69"/>
      <c r="HS3222" s="69"/>
      <c r="HT3222" s="69"/>
      <c r="HU3222" s="69"/>
      <c r="HV3222" s="69"/>
      <c r="HW3222" s="69"/>
      <c r="HX3222" s="69"/>
      <c r="HY3222" s="69"/>
      <c r="HZ3222" s="69"/>
      <c r="IA3222" s="69"/>
      <c r="IB3222" s="69"/>
      <c r="IC3222" s="69"/>
      <c r="ID3222" s="69"/>
      <c r="IE3222" s="69"/>
      <c r="IF3222" s="69"/>
      <c r="IG3222" s="69"/>
      <c r="IH3222" s="69"/>
      <c r="II3222" s="69"/>
      <c r="IJ3222" s="69"/>
      <c r="IK3222" s="69"/>
      <c r="IL3222" s="69"/>
      <c r="IM3222" s="69"/>
      <c r="IN3222" s="69"/>
    </row>
    <row r="3223" spans="1:248" s="70" customFormat="1" ht="32.1" customHeight="1" x14ac:dyDescent="0.2">
      <c r="A3223" s="137" t="s">
        <v>3986</v>
      </c>
      <c r="B3223" s="128">
        <v>52912</v>
      </c>
      <c r="C3223" s="136" t="s">
        <v>3987</v>
      </c>
      <c r="D3223" s="330">
        <v>18000</v>
      </c>
      <c r="E3223" s="69"/>
      <c r="F3223" s="69"/>
      <c r="G3223" s="69"/>
      <c r="H3223" s="69"/>
      <c r="I3223" s="69"/>
      <c r="J3223" s="69"/>
      <c r="N3223" s="69"/>
      <c r="O3223" s="69"/>
      <c r="P3223" s="69"/>
      <c r="Q3223" s="69"/>
      <c r="R3223" s="69"/>
      <c r="S3223" s="69"/>
      <c r="T3223" s="69"/>
      <c r="U3223" s="69"/>
      <c r="V3223" s="69"/>
      <c r="W3223" s="69"/>
      <c r="X3223" s="69"/>
      <c r="Y3223" s="69"/>
      <c r="Z3223" s="69"/>
      <c r="AA3223" s="69"/>
      <c r="AB3223" s="69"/>
      <c r="AC3223" s="69"/>
      <c r="AD3223" s="69"/>
      <c r="AE3223" s="69"/>
      <c r="AF3223" s="69"/>
      <c r="AG3223" s="69"/>
      <c r="AH3223" s="69"/>
      <c r="AI3223" s="69"/>
      <c r="AJ3223" s="69"/>
      <c r="AK3223" s="69"/>
      <c r="AL3223" s="69"/>
      <c r="AM3223" s="69"/>
      <c r="AN3223" s="69"/>
      <c r="AO3223" s="69"/>
      <c r="AP3223" s="69"/>
      <c r="AQ3223" s="69"/>
      <c r="AR3223" s="69"/>
      <c r="AS3223" s="69"/>
      <c r="AT3223" s="69"/>
      <c r="AU3223" s="69"/>
      <c r="AV3223" s="69"/>
      <c r="AW3223" s="69"/>
      <c r="AX3223" s="69"/>
      <c r="AY3223" s="69"/>
      <c r="AZ3223" s="69"/>
      <c r="BA3223" s="69"/>
      <c r="BB3223" s="69"/>
      <c r="BC3223" s="69"/>
      <c r="BD3223" s="69"/>
      <c r="BE3223" s="69"/>
      <c r="BF3223" s="69"/>
      <c r="BG3223" s="69"/>
      <c r="BH3223" s="69"/>
      <c r="BI3223" s="69"/>
      <c r="BJ3223" s="69"/>
      <c r="BK3223" s="69"/>
      <c r="BL3223" s="69"/>
      <c r="BM3223" s="69"/>
      <c r="BN3223" s="69"/>
      <c r="BO3223" s="69"/>
      <c r="BP3223" s="69"/>
      <c r="BQ3223" s="69"/>
      <c r="BR3223" s="69"/>
      <c r="BS3223" s="69"/>
      <c r="BT3223" s="69"/>
      <c r="BU3223" s="69"/>
      <c r="BV3223" s="69"/>
      <c r="BW3223" s="69"/>
      <c r="BX3223" s="69"/>
      <c r="BY3223" s="69"/>
      <c r="BZ3223" s="69"/>
      <c r="CA3223" s="69"/>
      <c r="CB3223" s="69"/>
      <c r="CC3223" s="69"/>
      <c r="CD3223" s="69"/>
      <c r="CE3223" s="69"/>
      <c r="CF3223" s="69"/>
      <c r="CG3223" s="69"/>
      <c r="CH3223" s="69"/>
      <c r="CI3223" s="69"/>
      <c r="CJ3223" s="69"/>
      <c r="CK3223" s="69"/>
      <c r="CL3223" s="69"/>
      <c r="CM3223" s="69"/>
      <c r="CN3223" s="69"/>
      <c r="CO3223" s="69"/>
      <c r="CP3223" s="69"/>
      <c r="CQ3223" s="69"/>
      <c r="CR3223" s="69"/>
      <c r="CS3223" s="69"/>
      <c r="CT3223" s="69"/>
      <c r="CU3223" s="69"/>
      <c r="CV3223" s="69"/>
      <c r="CW3223" s="69"/>
      <c r="CX3223" s="69"/>
      <c r="CY3223" s="69"/>
      <c r="CZ3223" s="69"/>
      <c r="DA3223" s="69"/>
      <c r="DB3223" s="69"/>
      <c r="DC3223" s="69"/>
      <c r="DD3223" s="69"/>
      <c r="DE3223" s="69"/>
      <c r="DF3223" s="69"/>
      <c r="DG3223" s="69"/>
      <c r="DH3223" s="69"/>
      <c r="DI3223" s="69"/>
      <c r="DJ3223" s="69"/>
      <c r="DK3223" s="69"/>
      <c r="DL3223" s="69"/>
      <c r="DM3223" s="69"/>
      <c r="DN3223" s="69"/>
      <c r="DO3223" s="69"/>
      <c r="DP3223" s="69"/>
      <c r="DQ3223" s="69"/>
      <c r="DR3223" s="69"/>
      <c r="DS3223" s="69"/>
      <c r="DT3223" s="69"/>
      <c r="DU3223" s="69"/>
      <c r="DV3223" s="69"/>
      <c r="DW3223" s="69"/>
      <c r="DX3223" s="69"/>
      <c r="DY3223" s="69"/>
      <c r="DZ3223" s="69"/>
      <c r="EA3223" s="69"/>
      <c r="EB3223" s="69"/>
      <c r="EC3223" s="69"/>
      <c r="ED3223" s="69"/>
      <c r="EE3223" s="69"/>
      <c r="EF3223" s="69"/>
      <c r="EG3223" s="69"/>
      <c r="EH3223" s="69"/>
      <c r="EI3223" s="69"/>
      <c r="EJ3223" s="69"/>
      <c r="EK3223" s="69"/>
      <c r="EL3223" s="69"/>
      <c r="EM3223" s="69"/>
      <c r="EN3223" s="69"/>
      <c r="EO3223" s="69"/>
      <c r="EP3223" s="69"/>
      <c r="EQ3223" s="69"/>
      <c r="ER3223" s="69"/>
      <c r="ES3223" s="69"/>
      <c r="ET3223" s="69"/>
      <c r="EU3223" s="69"/>
      <c r="EV3223" s="69"/>
      <c r="EW3223" s="69"/>
      <c r="EX3223" s="69"/>
      <c r="EY3223" s="69"/>
      <c r="EZ3223" s="69"/>
      <c r="FA3223" s="69"/>
      <c r="FB3223" s="69"/>
      <c r="FC3223" s="69"/>
      <c r="FD3223" s="69"/>
      <c r="FE3223" s="69"/>
      <c r="FF3223" s="69"/>
      <c r="FG3223" s="69"/>
      <c r="FH3223" s="69"/>
      <c r="FI3223" s="69"/>
      <c r="FJ3223" s="69"/>
      <c r="FK3223" s="69"/>
      <c r="FL3223" s="69"/>
      <c r="FM3223" s="69"/>
      <c r="FN3223" s="69"/>
      <c r="FO3223" s="69"/>
      <c r="FP3223" s="69"/>
      <c r="FQ3223" s="69"/>
      <c r="FR3223" s="69"/>
      <c r="FS3223" s="69"/>
      <c r="FT3223" s="69"/>
      <c r="FU3223" s="69"/>
      <c r="FV3223" s="69"/>
      <c r="FW3223" s="69"/>
      <c r="FX3223" s="69"/>
      <c r="FY3223" s="69"/>
      <c r="FZ3223" s="69"/>
      <c r="GA3223" s="69"/>
      <c r="GB3223" s="69"/>
      <c r="GC3223" s="69"/>
      <c r="GD3223" s="69"/>
      <c r="GE3223" s="69"/>
      <c r="GF3223" s="69"/>
      <c r="GG3223" s="69"/>
      <c r="GH3223" s="69"/>
      <c r="GI3223" s="69"/>
      <c r="GJ3223" s="69"/>
      <c r="GK3223" s="69"/>
      <c r="GL3223" s="69"/>
      <c r="GM3223" s="69"/>
      <c r="GN3223" s="69"/>
      <c r="GO3223" s="69"/>
      <c r="GP3223" s="69"/>
      <c r="GQ3223" s="69"/>
      <c r="GR3223" s="69"/>
      <c r="GS3223" s="69"/>
      <c r="GT3223" s="69"/>
      <c r="GU3223" s="69"/>
      <c r="GV3223" s="69"/>
      <c r="GW3223" s="69"/>
      <c r="GX3223" s="69"/>
      <c r="GY3223" s="69"/>
      <c r="GZ3223" s="69"/>
      <c r="HA3223" s="69"/>
      <c r="HB3223" s="69"/>
      <c r="HC3223" s="69"/>
      <c r="HD3223" s="69"/>
      <c r="HE3223" s="69"/>
      <c r="HF3223" s="69"/>
      <c r="HG3223" s="69"/>
      <c r="HH3223" s="69"/>
      <c r="HI3223" s="69"/>
      <c r="HJ3223" s="69"/>
      <c r="HK3223" s="69"/>
      <c r="HL3223" s="69"/>
      <c r="HM3223" s="69"/>
      <c r="HN3223" s="69"/>
      <c r="HO3223" s="69"/>
      <c r="HP3223" s="69"/>
      <c r="HQ3223" s="69"/>
      <c r="HR3223" s="69"/>
      <c r="HS3223" s="69"/>
      <c r="HT3223" s="69"/>
      <c r="HU3223" s="69"/>
      <c r="HV3223" s="69"/>
      <c r="HW3223" s="69"/>
      <c r="HX3223" s="69"/>
      <c r="HY3223" s="69"/>
      <c r="HZ3223" s="69"/>
      <c r="IA3223" s="69"/>
      <c r="IB3223" s="69"/>
      <c r="IC3223" s="69"/>
      <c r="ID3223" s="69"/>
      <c r="IE3223" s="69"/>
      <c r="IF3223" s="69"/>
      <c r="IG3223" s="69"/>
      <c r="IH3223" s="69"/>
      <c r="II3223" s="69"/>
      <c r="IJ3223" s="69"/>
      <c r="IK3223" s="69"/>
      <c r="IL3223" s="69"/>
      <c r="IM3223" s="69"/>
      <c r="IN3223" s="69"/>
    </row>
    <row r="3224" spans="1:248" s="70" customFormat="1" ht="15.95" customHeight="1" x14ac:dyDescent="0.2">
      <c r="A3224" s="137" t="s">
        <v>3988</v>
      </c>
      <c r="B3224" s="128">
        <v>52913</v>
      </c>
      <c r="C3224" s="136" t="s">
        <v>3989</v>
      </c>
      <c r="D3224" s="330">
        <v>14000</v>
      </c>
      <c r="E3224" s="69"/>
      <c r="F3224" s="69"/>
      <c r="G3224" s="69"/>
      <c r="H3224" s="69"/>
      <c r="I3224" s="69"/>
      <c r="J3224" s="69"/>
      <c r="N3224" s="69"/>
      <c r="O3224" s="69"/>
      <c r="P3224" s="69"/>
      <c r="Q3224" s="69"/>
      <c r="R3224" s="69"/>
      <c r="S3224" s="69"/>
      <c r="T3224" s="69"/>
      <c r="U3224" s="69"/>
      <c r="V3224" s="69"/>
      <c r="W3224" s="69"/>
      <c r="X3224" s="69"/>
      <c r="Y3224" s="69"/>
      <c r="Z3224" s="69"/>
      <c r="AA3224" s="69"/>
      <c r="AB3224" s="69"/>
      <c r="AC3224" s="69"/>
      <c r="AD3224" s="69"/>
      <c r="AE3224" s="69"/>
      <c r="AF3224" s="69"/>
      <c r="AG3224" s="69"/>
      <c r="AH3224" s="69"/>
      <c r="AI3224" s="69"/>
      <c r="AJ3224" s="69"/>
      <c r="AK3224" s="69"/>
      <c r="AL3224" s="69"/>
      <c r="AM3224" s="69"/>
      <c r="AN3224" s="69"/>
      <c r="AO3224" s="69"/>
      <c r="AP3224" s="69"/>
      <c r="AQ3224" s="69"/>
      <c r="AR3224" s="69"/>
      <c r="AS3224" s="69"/>
      <c r="AT3224" s="69"/>
      <c r="AU3224" s="69"/>
      <c r="AV3224" s="69"/>
      <c r="AW3224" s="69"/>
      <c r="AX3224" s="69"/>
      <c r="AY3224" s="69"/>
      <c r="AZ3224" s="69"/>
      <c r="BA3224" s="69"/>
      <c r="BB3224" s="69"/>
      <c r="BC3224" s="69"/>
      <c r="BD3224" s="69"/>
      <c r="BE3224" s="69"/>
      <c r="BF3224" s="69"/>
      <c r="BG3224" s="69"/>
      <c r="BH3224" s="69"/>
      <c r="BI3224" s="69"/>
      <c r="BJ3224" s="69"/>
      <c r="BK3224" s="69"/>
      <c r="BL3224" s="69"/>
      <c r="BM3224" s="69"/>
      <c r="BN3224" s="69"/>
      <c r="BO3224" s="69"/>
      <c r="BP3224" s="69"/>
      <c r="BQ3224" s="69"/>
      <c r="BR3224" s="69"/>
      <c r="BS3224" s="69"/>
      <c r="BT3224" s="69"/>
      <c r="BU3224" s="69"/>
      <c r="BV3224" s="69"/>
      <c r="BW3224" s="69"/>
      <c r="BX3224" s="69"/>
      <c r="BY3224" s="69"/>
      <c r="BZ3224" s="69"/>
      <c r="CA3224" s="69"/>
      <c r="CB3224" s="69"/>
      <c r="CC3224" s="69"/>
      <c r="CD3224" s="69"/>
      <c r="CE3224" s="69"/>
      <c r="CF3224" s="69"/>
      <c r="CG3224" s="69"/>
      <c r="CH3224" s="69"/>
      <c r="CI3224" s="69"/>
      <c r="CJ3224" s="69"/>
      <c r="CK3224" s="69"/>
      <c r="CL3224" s="69"/>
      <c r="CM3224" s="69"/>
      <c r="CN3224" s="69"/>
      <c r="CO3224" s="69"/>
      <c r="CP3224" s="69"/>
      <c r="CQ3224" s="69"/>
      <c r="CR3224" s="69"/>
      <c r="CS3224" s="69"/>
      <c r="CT3224" s="69"/>
      <c r="CU3224" s="69"/>
      <c r="CV3224" s="69"/>
      <c r="CW3224" s="69"/>
      <c r="CX3224" s="69"/>
      <c r="CY3224" s="69"/>
      <c r="CZ3224" s="69"/>
      <c r="DA3224" s="69"/>
      <c r="DB3224" s="69"/>
      <c r="DC3224" s="69"/>
      <c r="DD3224" s="69"/>
      <c r="DE3224" s="69"/>
      <c r="DF3224" s="69"/>
      <c r="DG3224" s="69"/>
      <c r="DH3224" s="69"/>
      <c r="DI3224" s="69"/>
      <c r="DJ3224" s="69"/>
      <c r="DK3224" s="69"/>
      <c r="DL3224" s="69"/>
      <c r="DM3224" s="69"/>
      <c r="DN3224" s="69"/>
      <c r="DO3224" s="69"/>
      <c r="DP3224" s="69"/>
      <c r="DQ3224" s="69"/>
      <c r="DR3224" s="69"/>
      <c r="DS3224" s="69"/>
      <c r="DT3224" s="69"/>
      <c r="DU3224" s="69"/>
      <c r="DV3224" s="69"/>
      <c r="DW3224" s="69"/>
      <c r="DX3224" s="69"/>
      <c r="DY3224" s="69"/>
      <c r="DZ3224" s="69"/>
      <c r="EA3224" s="69"/>
      <c r="EB3224" s="69"/>
      <c r="EC3224" s="69"/>
      <c r="ED3224" s="69"/>
      <c r="EE3224" s="69"/>
      <c r="EF3224" s="69"/>
      <c r="EG3224" s="69"/>
      <c r="EH3224" s="69"/>
      <c r="EI3224" s="69"/>
      <c r="EJ3224" s="69"/>
      <c r="EK3224" s="69"/>
      <c r="EL3224" s="69"/>
      <c r="EM3224" s="69"/>
      <c r="EN3224" s="69"/>
      <c r="EO3224" s="69"/>
      <c r="EP3224" s="69"/>
      <c r="EQ3224" s="69"/>
      <c r="ER3224" s="69"/>
      <c r="ES3224" s="69"/>
      <c r="ET3224" s="69"/>
      <c r="EU3224" s="69"/>
      <c r="EV3224" s="69"/>
      <c r="EW3224" s="69"/>
      <c r="EX3224" s="69"/>
      <c r="EY3224" s="69"/>
      <c r="EZ3224" s="69"/>
      <c r="FA3224" s="69"/>
      <c r="FB3224" s="69"/>
      <c r="FC3224" s="69"/>
      <c r="FD3224" s="69"/>
      <c r="FE3224" s="69"/>
      <c r="FF3224" s="69"/>
      <c r="FG3224" s="69"/>
      <c r="FH3224" s="69"/>
      <c r="FI3224" s="69"/>
      <c r="FJ3224" s="69"/>
      <c r="FK3224" s="69"/>
      <c r="FL3224" s="69"/>
      <c r="FM3224" s="69"/>
      <c r="FN3224" s="69"/>
      <c r="FO3224" s="69"/>
      <c r="FP3224" s="69"/>
      <c r="FQ3224" s="69"/>
      <c r="FR3224" s="69"/>
      <c r="FS3224" s="69"/>
      <c r="FT3224" s="69"/>
      <c r="FU3224" s="69"/>
      <c r="FV3224" s="69"/>
      <c r="FW3224" s="69"/>
      <c r="FX3224" s="69"/>
      <c r="FY3224" s="69"/>
      <c r="FZ3224" s="69"/>
      <c r="GA3224" s="69"/>
      <c r="GB3224" s="69"/>
      <c r="GC3224" s="69"/>
      <c r="GD3224" s="69"/>
      <c r="GE3224" s="69"/>
      <c r="GF3224" s="69"/>
      <c r="GG3224" s="69"/>
      <c r="GH3224" s="69"/>
      <c r="GI3224" s="69"/>
      <c r="GJ3224" s="69"/>
      <c r="GK3224" s="69"/>
      <c r="GL3224" s="69"/>
      <c r="GM3224" s="69"/>
      <c r="GN3224" s="69"/>
      <c r="GO3224" s="69"/>
      <c r="GP3224" s="69"/>
      <c r="GQ3224" s="69"/>
      <c r="GR3224" s="69"/>
      <c r="GS3224" s="69"/>
      <c r="GT3224" s="69"/>
      <c r="GU3224" s="69"/>
      <c r="GV3224" s="69"/>
      <c r="GW3224" s="69"/>
      <c r="GX3224" s="69"/>
      <c r="GY3224" s="69"/>
      <c r="GZ3224" s="69"/>
      <c r="HA3224" s="69"/>
      <c r="HB3224" s="69"/>
      <c r="HC3224" s="69"/>
      <c r="HD3224" s="69"/>
      <c r="HE3224" s="69"/>
      <c r="HF3224" s="69"/>
      <c r="HG3224" s="69"/>
      <c r="HH3224" s="69"/>
      <c r="HI3224" s="69"/>
      <c r="HJ3224" s="69"/>
      <c r="HK3224" s="69"/>
      <c r="HL3224" s="69"/>
      <c r="HM3224" s="69"/>
      <c r="HN3224" s="69"/>
      <c r="HO3224" s="69"/>
      <c r="HP3224" s="69"/>
      <c r="HQ3224" s="69"/>
      <c r="HR3224" s="69"/>
      <c r="HS3224" s="69"/>
      <c r="HT3224" s="69"/>
      <c r="HU3224" s="69"/>
      <c r="HV3224" s="69"/>
      <c r="HW3224" s="69"/>
      <c r="HX3224" s="69"/>
      <c r="HY3224" s="69"/>
      <c r="HZ3224" s="69"/>
      <c r="IA3224" s="69"/>
      <c r="IB3224" s="69"/>
      <c r="IC3224" s="69"/>
      <c r="ID3224" s="69"/>
      <c r="IE3224" s="69"/>
      <c r="IF3224" s="69"/>
      <c r="IG3224" s="69"/>
      <c r="IH3224" s="69"/>
      <c r="II3224" s="69"/>
      <c r="IJ3224" s="69"/>
      <c r="IK3224" s="69"/>
      <c r="IL3224" s="69"/>
      <c r="IM3224" s="69"/>
      <c r="IN3224" s="69"/>
    </row>
    <row r="3225" spans="1:248" s="70" customFormat="1" ht="15.95" customHeight="1" x14ac:dyDescent="0.2">
      <c r="A3225" s="137" t="s">
        <v>3990</v>
      </c>
      <c r="B3225" s="128">
        <v>52914</v>
      </c>
      <c r="C3225" s="136" t="s">
        <v>3991</v>
      </c>
      <c r="D3225" s="330">
        <v>16000</v>
      </c>
      <c r="E3225" s="69"/>
      <c r="F3225" s="69"/>
      <c r="G3225" s="69"/>
      <c r="H3225" s="69"/>
      <c r="I3225" s="69"/>
      <c r="J3225" s="69"/>
      <c r="N3225" s="69"/>
      <c r="O3225" s="69"/>
      <c r="P3225" s="69"/>
      <c r="Q3225" s="69"/>
      <c r="R3225" s="69"/>
      <c r="S3225" s="69"/>
      <c r="T3225" s="69"/>
      <c r="U3225" s="69"/>
      <c r="V3225" s="69"/>
      <c r="W3225" s="69"/>
      <c r="X3225" s="69"/>
      <c r="Y3225" s="69"/>
      <c r="Z3225" s="69"/>
      <c r="AA3225" s="69"/>
      <c r="AB3225" s="69"/>
      <c r="AC3225" s="69"/>
      <c r="AD3225" s="69"/>
      <c r="AE3225" s="69"/>
      <c r="AF3225" s="69"/>
      <c r="AG3225" s="69"/>
      <c r="AH3225" s="69"/>
      <c r="AI3225" s="69"/>
      <c r="AJ3225" s="69"/>
      <c r="AK3225" s="69"/>
      <c r="AL3225" s="69"/>
      <c r="AM3225" s="69"/>
      <c r="AN3225" s="69"/>
      <c r="AO3225" s="69"/>
      <c r="AP3225" s="69"/>
      <c r="AQ3225" s="69"/>
      <c r="AR3225" s="69"/>
      <c r="AS3225" s="69"/>
      <c r="AT3225" s="69"/>
      <c r="AU3225" s="69"/>
      <c r="AV3225" s="69"/>
      <c r="AW3225" s="69"/>
      <c r="AX3225" s="69"/>
      <c r="AY3225" s="69"/>
      <c r="AZ3225" s="69"/>
      <c r="BA3225" s="69"/>
      <c r="BB3225" s="69"/>
      <c r="BC3225" s="69"/>
      <c r="BD3225" s="69"/>
      <c r="BE3225" s="69"/>
      <c r="BF3225" s="69"/>
      <c r="BG3225" s="69"/>
      <c r="BH3225" s="69"/>
      <c r="BI3225" s="69"/>
      <c r="BJ3225" s="69"/>
      <c r="BK3225" s="69"/>
      <c r="BL3225" s="69"/>
      <c r="BM3225" s="69"/>
      <c r="BN3225" s="69"/>
      <c r="BO3225" s="69"/>
      <c r="BP3225" s="69"/>
      <c r="BQ3225" s="69"/>
      <c r="BR3225" s="69"/>
      <c r="BS3225" s="69"/>
      <c r="BT3225" s="69"/>
      <c r="BU3225" s="69"/>
      <c r="BV3225" s="69"/>
      <c r="BW3225" s="69"/>
      <c r="BX3225" s="69"/>
      <c r="BY3225" s="69"/>
      <c r="BZ3225" s="69"/>
      <c r="CA3225" s="69"/>
      <c r="CB3225" s="69"/>
      <c r="CC3225" s="69"/>
      <c r="CD3225" s="69"/>
      <c r="CE3225" s="69"/>
      <c r="CF3225" s="69"/>
      <c r="CG3225" s="69"/>
      <c r="CH3225" s="69"/>
      <c r="CI3225" s="69"/>
      <c r="CJ3225" s="69"/>
      <c r="CK3225" s="69"/>
      <c r="CL3225" s="69"/>
      <c r="CM3225" s="69"/>
      <c r="CN3225" s="69"/>
      <c r="CO3225" s="69"/>
      <c r="CP3225" s="69"/>
      <c r="CQ3225" s="69"/>
      <c r="CR3225" s="69"/>
      <c r="CS3225" s="69"/>
      <c r="CT3225" s="69"/>
      <c r="CU3225" s="69"/>
      <c r="CV3225" s="69"/>
      <c r="CW3225" s="69"/>
      <c r="CX3225" s="69"/>
      <c r="CY3225" s="69"/>
      <c r="CZ3225" s="69"/>
      <c r="DA3225" s="69"/>
      <c r="DB3225" s="69"/>
      <c r="DC3225" s="69"/>
      <c r="DD3225" s="69"/>
      <c r="DE3225" s="69"/>
      <c r="DF3225" s="69"/>
      <c r="DG3225" s="69"/>
      <c r="DH3225" s="69"/>
      <c r="DI3225" s="69"/>
      <c r="DJ3225" s="69"/>
      <c r="DK3225" s="69"/>
      <c r="DL3225" s="69"/>
      <c r="DM3225" s="69"/>
      <c r="DN3225" s="69"/>
      <c r="DO3225" s="69"/>
      <c r="DP3225" s="69"/>
      <c r="DQ3225" s="69"/>
      <c r="DR3225" s="69"/>
      <c r="DS3225" s="69"/>
      <c r="DT3225" s="69"/>
      <c r="DU3225" s="69"/>
      <c r="DV3225" s="69"/>
      <c r="DW3225" s="69"/>
      <c r="DX3225" s="69"/>
      <c r="DY3225" s="69"/>
      <c r="DZ3225" s="69"/>
      <c r="EA3225" s="69"/>
      <c r="EB3225" s="69"/>
      <c r="EC3225" s="69"/>
      <c r="ED3225" s="69"/>
      <c r="EE3225" s="69"/>
      <c r="EF3225" s="69"/>
      <c r="EG3225" s="69"/>
      <c r="EH3225" s="69"/>
      <c r="EI3225" s="69"/>
      <c r="EJ3225" s="69"/>
      <c r="EK3225" s="69"/>
      <c r="EL3225" s="69"/>
      <c r="EM3225" s="69"/>
      <c r="EN3225" s="69"/>
      <c r="EO3225" s="69"/>
      <c r="EP3225" s="69"/>
      <c r="EQ3225" s="69"/>
      <c r="ER3225" s="69"/>
      <c r="ES3225" s="69"/>
      <c r="ET3225" s="69"/>
      <c r="EU3225" s="69"/>
      <c r="EV3225" s="69"/>
      <c r="EW3225" s="69"/>
      <c r="EX3225" s="69"/>
      <c r="EY3225" s="69"/>
      <c r="EZ3225" s="69"/>
      <c r="FA3225" s="69"/>
      <c r="FB3225" s="69"/>
      <c r="FC3225" s="69"/>
      <c r="FD3225" s="69"/>
      <c r="FE3225" s="69"/>
      <c r="FF3225" s="69"/>
      <c r="FG3225" s="69"/>
      <c r="FH3225" s="69"/>
      <c r="FI3225" s="69"/>
      <c r="FJ3225" s="69"/>
      <c r="FK3225" s="69"/>
      <c r="FL3225" s="69"/>
      <c r="FM3225" s="69"/>
      <c r="FN3225" s="69"/>
      <c r="FO3225" s="69"/>
      <c r="FP3225" s="69"/>
      <c r="FQ3225" s="69"/>
      <c r="FR3225" s="69"/>
      <c r="FS3225" s="69"/>
      <c r="FT3225" s="69"/>
      <c r="FU3225" s="69"/>
      <c r="FV3225" s="69"/>
      <c r="FW3225" s="69"/>
      <c r="FX3225" s="69"/>
      <c r="FY3225" s="69"/>
      <c r="FZ3225" s="69"/>
      <c r="GA3225" s="69"/>
      <c r="GB3225" s="69"/>
      <c r="GC3225" s="69"/>
      <c r="GD3225" s="69"/>
      <c r="GE3225" s="69"/>
      <c r="GF3225" s="69"/>
      <c r="GG3225" s="69"/>
      <c r="GH3225" s="69"/>
      <c r="GI3225" s="69"/>
      <c r="GJ3225" s="69"/>
      <c r="GK3225" s="69"/>
      <c r="GL3225" s="69"/>
      <c r="GM3225" s="69"/>
      <c r="GN3225" s="69"/>
      <c r="GO3225" s="69"/>
      <c r="GP3225" s="69"/>
      <c r="GQ3225" s="69"/>
      <c r="GR3225" s="69"/>
      <c r="GS3225" s="69"/>
      <c r="GT3225" s="69"/>
      <c r="GU3225" s="69"/>
      <c r="GV3225" s="69"/>
      <c r="GW3225" s="69"/>
      <c r="GX3225" s="69"/>
      <c r="GY3225" s="69"/>
      <c r="GZ3225" s="69"/>
      <c r="HA3225" s="69"/>
      <c r="HB3225" s="69"/>
      <c r="HC3225" s="69"/>
      <c r="HD3225" s="69"/>
      <c r="HE3225" s="69"/>
      <c r="HF3225" s="69"/>
      <c r="HG3225" s="69"/>
      <c r="HH3225" s="69"/>
      <c r="HI3225" s="69"/>
      <c r="HJ3225" s="69"/>
      <c r="HK3225" s="69"/>
      <c r="HL3225" s="69"/>
      <c r="HM3225" s="69"/>
      <c r="HN3225" s="69"/>
      <c r="HO3225" s="69"/>
      <c r="HP3225" s="69"/>
      <c r="HQ3225" s="69"/>
      <c r="HR3225" s="69"/>
      <c r="HS3225" s="69"/>
      <c r="HT3225" s="69"/>
      <c r="HU3225" s="69"/>
      <c r="HV3225" s="69"/>
      <c r="HW3225" s="69"/>
      <c r="HX3225" s="69"/>
      <c r="HY3225" s="69"/>
      <c r="HZ3225" s="69"/>
      <c r="IA3225" s="69"/>
      <c r="IB3225" s="69"/>
      <c r="IC3225" s="69"/>
      <c r="ID3225" s="69"/>
      <c r="IE3225" s="69"/>
      <c r="IF3225" s="69"/>
      <c r="IG3225" s="69"/>
      <c r="IH3225" s="69"/>
      <c r="II3225" s="69"/>
      <c r="IJ3225" s="69"/>
      <c r="IK3225" s="69"/>
      <c r="IL3225" s="69"/>
      <c r="IM3225" s="69"/>
      <c r="IN3225" s="69"/>
    </row>
    <row r="3226" spans="1:248" s="70" customFormat="1" ht="32.1" customHeight="1" x14ac:dyDescent="0.2">
      <c r="A3226" s="137" t="s">
        <v>3992</v>
      </c>
      <c r="B3226" s="128">
        <v>52915</v>
      </c>
      <c r="C3226" s="136" t="s">
        <v>3993</v>
      </c>
      <c r="D3226" s="330">
        <v>17000</v>
      </c>
      <c r="E3226" s="69"/>
      <c r="F3226" s="69"/>
      <c r="G3226" s="69"/>
      <c r="H3226" s="69"/>
      <c r="I3226" s="69"/>
      <c r="J3226" s="69"/>
      <c r="N3226" s="69"/>
      <c r="O3226" s="69"/>
      <c r="P3226" s="69"/>
      <c r="Q3226" s="69"/>
      <c r="R3226" s="69"/>
      <c r="S3226" s="69"/>
      <c r="T3226" s="69"/>
      <c r="U3226" s="69"/>
      <c r="V3226" s="69"/>
      <c r="W3226" s="69"/>
      <c r="X3226" s="69"/>
      <c r="Y3226" s="69"/>
      <c r="Z3226" s="69"/>
      <c r="AA3226" s="69"/>
      <c r="AB3226" s="69"/>
      <c r="AC3226" s="69"/>
      <c r="AD3226" s="69"/>
      <c r="AE3226" s="69"/>
      <c r="AF3226" s="69"/>
      <c r="AG3226" s="69"/>
      <c r="AH3226" s="69"/>
      <c r="AI3226" s="69"/>
      <c r="AJ3226" s="69"/>
      <c r="AK3226" s="69"/>
      <c r="AL3226" s="69"/>
      <c r="AM3226" s="69"/>
      <c r="AN3226" s="69"/>
      <c r="AO3226" s="69"/>
      <c r="AP3226" s="69"/>
      <c r="AQ3226" s="69"/>
      <c r="AR3226" s="69"/>
      <c r="AS3226" s="69"/>
      <c r="AT3226" s="69"/>
      <c r="AU3226" s="69"/>
      <c r="AV3226" s="69"/>
      <c r="AW3226" s="69"/>
      <c r="AX3226" s="69"/>
      <c r="AY3226" s="69"/>
      <c r="AZ3226" s="69"/>
      <c r="BA3226" s="69"/>
      <c r="BB3226" s="69"/>
      <c r="BC3226" s="69"/>
      <c r="BD3226" s="69"/>
      <c r="BE3226" s="69"/>
      <c r="BF3226" s="69"/>
      <c r="BG3226" s="69"/>
      <c r="BH3226" s="69"/>
      <c r="BI3226" s="69"/>
      <c r="BJ3226" s="69"/>
      <c r="BK3226" s="69"/>
      <c r="BL3226" s="69"/>
      <c r="BM3226" s="69"/>
      <c r="BN3226" s="69"/>
      <c r="BO3226" s="69"/>
      <c r="BP3226" s="69"/>
      <c r="BQ3226" s="69"/>
      <c r="BR3226" s="69"/>
      <c r="BS3226" s="69"/>
      <c r="BT3226" s="69"/>
      <c r="BU3226" s="69"/>
      <c r="BV3226" s="69"/>
      <c r="BW3226" s="69"/>
      <c r="BX3226" s="69"/>
      <c r="BY3226" s="69"/>
      <c r="BZ3226" s="69"/>
      <c r="CA3226" s="69"/>
      <c r="CB3226" s="69"/>
      <c r="CC3226" s="69"/>
      <c r="CD3226" s="69"/>
      <c r="CE3226" s="69"/>
      <c r="CF3226" s="69"/>
      <c r="CG3226" s="69"/>
      <c r="CH3226" s="69"/>
      <c r="CI3226" s="69"/>
      <c r="CJ3226" s="69"/>
      <c r="CK3226" s="69"/>
      <c r="CL3226" s="69"/>
      <c r="CM3226" s="69"/>
      <c r="CN3226" s="69"/>
      <c r="CO3226" s="69"/>
      <c r="CP3226" s="69"/>
      <c r="CQ3226" s="69"/>
      <c r="CR3226" s="69"/>
      <c r="CS3226" s="69"/>
      <c r="CT3226" s="69"/>
      <c r="CU3226" s="69"/>
      <c r="CV3226" s="69"/>
      <c r="CW3226" s="69"/>
      <c r="CX3226" s="69"/>
      <c r="CY3226" s="69"/>
      <c r="CZ3226" s="69"/>
      <c r="DA3226" s="69"/>
      <c r="DB3226" s="69"/>
      <c r="DC3226" s="69"/>
      <c r="DD3226" s="69"/>
      <c r="DE3226" s="69"/>
      <c r="DF3226" s="69"/>
      <c r="DG3226" s="69"/>
      <c r="DH3226" s="69"/>
      <c r="DI3226" s="69"/>
      <c r="DJ3226" s="69"/>
      <c r="DK3226" s="69"/>
      <c r="DL3226" s="69"/>
      <c r="DM3226" s="69"/>
      <c r="DN3226" s="69"/>
      <c r="DO3226" s="69"/>
      <c r="DP3226" s="69"/>
      <c r="DQ3226" s="69"/>
      <c r="DR3226" s="69"/>
      <c r="DS3226" s="69"/>
      <c r="DT3226" s="69"/>
      <c r="DU3226" s="69"/>
      <c r="DV3226" s="69"/>
      <c r="DW3226" s="69"/>
      <c r="DX3226" s="69"/>
      <c r="DY3226" s="69"/>
      <c r="DZ3226" s="69"/>
      <c r="EA3226" s="69"/>
      <c r="EB3226" s="69"/>
      <c r="EC3226" s="69"/>
      <c r="ED3226" s="69"/>
      <c r="EE3226" s="69"/>
      <c r="EF3226" s="69"/>
      <c r="EG3226" s="69"/>
      <c r="EH3226" s="69"/>
      <c r="EI3226" s="69"/>
      <c r="EJ3226" s="69"/>
      <c r="EK3226" s="69"/>
      <c r="EL3226" s="69"/>
      <c r="EM3226" s="69"/>
      <c r="EN3226" s="69"/>
      <c r="EO3226" s="69"/>
      <c r="EP3226" s="69"/>
      <c r="EQ3226" s="69"/>
      <c r="ER3226" s="69"/>
      <c r="ES3226" s="69"/>
      <c r="ET3226" s="69"/>
      <c r="EU3226" s="69"/>
      <c r="EV3226" s="69"/>
      <c r="EW3226" s="69"/>
      <c r="EX3226" s="69"/>
      <c r="EY3226" s="69"/>
      <c r="EZ3226" s="69"/>
      <c r="FA3226" s="69"/>
      <c r="FB3226" s="69"/>
      <c r="FC3226" s="69"/>
      <c r="FD3226" s="69"/>
      <c r="FE3226" s="69"/>
      <c r="FF3226" s="69"/>
      <c r="FG3226" s="69"/>
      <c r="FH3226" s="69"/>
      <c r="FI3226" s="69"/>
      <c r="FJ3226" s="69"/>
      <c r="FK3226" s="69"/>
      <c r="FL3226" s="69"/>
      <c r="FM3226" s="69"/>
      <c r="FN3226" s="69"/>
      <c r="FO3226" s="69"/>
      <c r="FP3226" s="69"/>
      <c r="FQ3226" s="69"/>
      <c r="FR3226" s="69"/>
      <c r="FS3226" s="69"/>
      <c r="FT3226" s="69"/>
      <c r="FU3226" s="69"/>
      <c r="FV3226" s="69"/>
      <c r="FW3226" s="69"/>
      <c r="FX3226" s="69"/>
      <c r="FY3226" s="69"/>
      <c r="FZ3226" s="69"/>
      <c r="GA3226" s="69"/>
      <c r="GB3226" s="69"/>
      <c r="GC3226" s="69"/>
      <c r="GD3226" s="69"/>
      <c r="GE3226" s="69"/>
      <c r="GF3226" s="69"/>
      <c r="GG3226" s="69"/>
      <c r="GH3226" s="69"/>
      <c r="GI3226" s="69"/>
      <c r="GJ3226" s="69"/>
      <c r="GK3226" s="69"/>
      <c r="GL3226" s="69"/>
      <c r="GM3226" s="69"/>
      <c r="GN3226" s="69"/>
      <c r="GO3226" s="69"/>
      <c r="GP3226" s="69"/>
      <c r="GQ3226" s="69"/>
      <c r="GR3226" s="69"/>
      <c r="GS3226" s="69"/>
      <c r="GT3226" s="69"/>
      <c r="GU3226" s="69"/>
      <c r="GV3226" s="69"/>
      <c r="GW3226" s="69"/>
      <c r="GX3226" s="69"/>
      <c r="GY3226" s="69"/>
      <c r="GZ3226" s="69"/>
      <c r="HA3226" s="69"/>
      <c r="HB3226" s="69"/>
      <c r="HC3226" s="69"/>
      <c r="HD3226" s="69"/>
      <c r="HE3226" s="69"/>
      <c r="HF3226" s="69"/>
      <c r="HG3226" s="69"/>
      <c r="HH3226" s="69"/>
      <c r="HI3226" s="69"/>
      <c r="HJ3226" s="69"/>
      <c r="HK3226" s="69"/>
      <c r="HL3226" s="69"/>
      <c r="HM3226" s="69"/>
      <c r="HN3226" s="69"/>
      <c r="HO3226" s="69"/>
      <c r="HP3226" s="69"/>
      <c r="HQ3226" s="69"/>
      <c r="HR3226" s="69"/>
      <c r="HS3226" s="69"/>
      <c r="HT3226" s="69"/>
      <c r="HU3226" s="69"/>
      <c r="HV3226" s="69"/>
      <c r="HW3226" s="69"/>
      <c r="HX3226" s="69"/>
      <c r="HY3226" s="69"/>
      <c r="HZ3226" s="69"/>
      <c r="IA3226" s="69"/>
      <c r="IB3226" s="69"/>
      <c r="IC3226" s="69"/>
      <c r="ID3226" s="69"/>
      <c r="IE3226" s="69"/>
      <c r="IF3226" s="69"/>
      <c r="IG3226" s="69"/>
      <c r="IH3226" s="69"/>
      <c r="II3226" s="69"/>
      <c r="IJ3226" s="69"/>
      <c r="IK3226" s="69"/>
      <c r="IL3226" s="69"/>
      <c r="IM3226" s="69"/>
      <c r="IN3226" s="69"/>
    </row>
    <row r="3227" spans="1:248" s="70" customFormat="1" ht="13.9" customHeight="1" x14ac:dyDescent="0.2">
      <c r="A3227" s="137" t="s">
        <v>3994</v>
      </c>
      <c r="B3227" s="128">
        <v>52916</v>
      </c>
      <c r="C3227" s="136" t="s">
        <v>3995</v>
      </c>
      <c r="D3227" s="330">
        <v>18000</v>
      </c>
      <c r="E3227" s="69"/>
      <c r="F3227" s="69"/>
      <c r="G3227" s="69"/>
      <c r="H3227" s="69"/>
      <c r="I3227" s="69"/>
      <c r="J3227" s="69"/>
      <c r="N3227" s="69"/>
      <c r="O3227" s="69"/>
      <c r="P3227" s="69"/>
      <c r="Q3227" s="69"/>
      <c r="R3227" s="69"/>
      <c r="S3227" s="69"/>
      <c r="T3227" s="69"/>
      <c r="U3227" s="69"/>
      <c r="V3227" s="69"/>
      <c r="W3227" s="69"/>
      <c r="X3227" s="69"/>
      <c r="Y3227" s="69"/>
      <c r="Z3227" s="69"/>
      <c r="AA3227" s="69"/>
      <c r="AB3227" s="69"/>
      <c r="AC3227" s="69"/>
      <c r="AD3227" s="69"/>
      <c r="AE3227" s="69"/>
      <c r="AF3227" s="69"/>
      <c r="AG3227" s="69"/>
      <c r="AH3227" s="69"/>
      <c r="AI3227" s="69"/>
      <c r="AJ3227" s="69"/>
      <c r="AK3227" s="69"/>
      <c r="AL3227" s="69"/>
      <c r="AM3227" s="69"/>
      <c r="AN3227" s="69"/>
      <c r="AO3227" s="69"/>
      <c r="AP3227" s="69"/>
      <c r="AQ3227" s="69"/>
      <c r="AR3227" s="69"/>
      <c r="AS3227" s="69"/>
      <c r="AT3227" s="69"/>
      <c r="AU3227" s="69"/>
      <c r="AV3227" s="69"/>
      <c r="AW3227" s="69"/>
      <c r="AX3227" s="69"/>
      <c r="AY3227" s="69"/>
      <c r="AZ3227" s="69"/>
      <c r="BA3227" s="69"/>
      <c r="BB3227" s="69"/>
      <c r="BC3227" s="69"/>
      <c r="BD3227" s="69"/>
      <c r="BE3227" s="69"/>
      <c r="BF3227" s="69"/>
      <c r="BG3227" s="69"/>
      <c r="BH3227" s="69"/>
      <c r="BI3227" s="69"/>
      <c r="BJ3227" s="69"/>
      <c r="BK3227" s="69"/>
      <c r="BL3227" s="69"/>
      <c r="BM3227" s="69"/>
      <c r="BN3227" s="69"/>
      <c r="BO3227" s="69"/>
      <c r="BP3227" s="69"/>
      <c r="BQ3227" s="69"/>
      <c r="BR3227" s="69"/>
      <c r="BS3227" s="69"/>
      <c r="BT3227" s="69"/>
      <c r="BU3227" s="69"/>
      <c r="BV3227" s="69"/>
      <c r="BW3227" s="69"/>
      <c r="BX3227" s="69"/>
      <c r="BY3227" s="69"/>
      <c r="BZ3227" s="69"/>
      <c r="CA3227" s="69"/>
      <c r="CB3227" s="69"/>
      <c r="CC3227" s="69"/>
      <c r="CD3227" s="69"/>
      <c r="CE3227" s="69"/>
      <c r="CF3227" s="69"/>
      <c r="CG3227" s="69"/>
      <c r="CH3227" s="69"/>
      <c r="CI3227" s="69"/>
      <c r="CJ3227" s="69"/>
      <c r="CK3227" s="69"/>
      <c r="CL3227" s="69"/>
      <c r="CM3227" s="69"/>
      <c r="CN3227" s="69"/>
      <c r="CO3227" s="69"/>
      <c r="CP3227" s="69"/>
      <c r="CQ3227" s="69"/>
      <c r="CR3227" s="69"/>
      <c r="CS3227" s="69"/>
      <c r="CT3227" s="69"/>
      <c r="CU3227" s="69"/>
      <c r="CV3227" s="69"/>
      <c r="CW3227" s="69"/>
      <c r="CX3227" s="69"/>
      <c r="CY3227" s="69"/>
      <c r="CZ3227" s="69"/>
      <c r="DA3227" s="69"/>
      <c r="DB3227" s="69"/>
      <c r="DC3227" s="69"/>
      <c r="DD3227" s="69"/>
      <c r="DE3227" s="69"/>
      <c r="DF3227" s="69"/>
      <c r="DG3227" s="69"/>
      <c r="DH3227" s="69"/>
      <c r="DI3227" s="69"/>
      <c r="DJ3227" s="69"/>
      <c r="DK3227" s="69"/>
      <c r="DL3227" s="69"/>
      <c r="DM3227" s="69"/>
      <c r="DN3227" s="69"/>
      <c r="DO3227" s="69"/>
      <c r="DP3227" s="69"/>
      <c r="DQ3227" s="69"/>
      <c r="DR3227" s="69"/>
      <c r="DS3227" s="69"/>
      <c r="DT3227" s="69"/>
      <c r="DU3227" s="69"/>
      <c r="DV3227" s="69"/>
      <c r="DW3227" s="69"/>
      <c r="DX3227" s="69"/>
      <c r="DY3227" s="69"/>
      <c r="DZ3227" s="69"/>
      <c r="EA3227" s="69"/>
      <c r="EB3227" s="69"/>
      <c r="EC3227" s="69"/>
      <c r="ED3227" s="69"/>
      <c r="EE3227" s="69"/>
      <c r="EF3227" s="69"/>
      <c r="EG3227" s="69"/>
      <c r="EH3227" s="69"/>
      <c r="EI3227" s="69"/>
      <c r="EJ3227" s="69"/>
      <c r="EK3227" s="69"/>
      <c r="EL3227" s="69"/>
      <c r="EM3227" s="69"/>
      <c r="EN3227" s="69"/>
      <c r="EO3227" s="69"/>
      <c r="EP3227" s="69"/>
      <c r="EQ3227" s="69"/>
      <c r="ER3227" s="69"/>
      <c r="ES3227" s="69"/>
      <c r="ET3227" s="69"/>
      <c r="EU3227" s="69"/>
      <c r="EV3227" s="69"/>
      <c r="EW3227" s="69"/>
      <c r="EX3227" s="69"/>
      <c r="EY3227" s="69"/>
      <c r="EZ3227" s="69"/>
      <c r="FA3227" s="69"/>
      <c r="FB3227" s="69"/>
      <c r="FC3227" s="69"/>
      <c r="FD3227" s="69"/>
      <c r="FE3227" s="69"/>
      <c r="FF3227" s="69"/>
      <c r="FG3227" s="69"/>
      <c r="FH3227" s="69"/>
      <c r="FI3227" s="69"/>
      <c r="FJ3227" s="69"/>
      <c r="FK3227" s="69"/>
      <c r="FL3227" s="69"/>
      <c r="FM3227" s="69"/>
      <c r="FN3227" s="69"/>
      <c r="FO3227" s="69"/>
      <c r="FP3227" s="69"/>
      <c r="FQ3227" s="69"/>
      <c r="FR3227" s="69"/>
      <c r="FS3227" s="69"/>
      <c r="FT3227" s="69"/>
      <c r="FU3227" s="69"/>
      <c r="FV3227" s="69"/>
      <c r="FW3227" s="69"/>
      <c r="FX3227" s="69"/>
      <c r="FY3227" s="69"/>
      <c r="FZ3227" s="69"/>
      <c r="GA3227" s="69"/>
      <c r="GB3227" s="69"/>
      <c r="GC3227" s="69"/>
      <c r="GD3227" s="69"/>
      <c r="GE3227" s="69"/>
      <c r="GF3227" s="69"/>
      <c r="GG3227" s="69"/>
      <c r="GH3227" s="69"/>
      <c r="GI3227" s="69"/>
      <c r="GJ3227" s="69"/>
      <c r="GK3227" s="69"/>
      <c r="GL3227" s="69"/>
      <c r="GM3227" s="69"/>
      <c r="GN3227" s="69"/>
      <c r="GO3227" s="69"/>
      <c r="GP3227" s="69"/>
      <c r="GQ3227" s="69"/>
      <c r="GR3227" s="69"/>
      <c r="GS3227" s="69"/>
      <c r="GT3227" s="69"/>
      <c r="GU3227" s="69"/>
      <c r="GV3227" s="69"/>
      <c r="GW3227" s="69"/>
      <c r="GX3227" s="69"/>
      <c r="GY3227" s="69"/>
      <c r="GZ3227" s="69"/>
      <c r="HA3227" s="69"/>
      <c r="HB3227" s="69"/>
      <c r="HC3227" s="69"/>
      <c r="HD3227" s="69"/>
      <c r="HE3227" s="69"/>
      <c r="HF3227" s="69"/>
      <c r="HG3227" s="69"/>
      <c r="HH3227" s="69"/>
      <c r="HI3227" s="69"/>
      <c r="HJ3227" s="69"/>
      <c r="HK3227" s="69"/>
      <c r="HL3227" s="69"/>
      <c r="HM3227" s="69"/>
      <c r="HN3227" s="69"/>
      <c r="HO3227" s="69"/>
      <c r="HP3227" s="69"/>
      <c r="HQ3227" s="69"/>
      <c r="HR3227" s="69"/>
      <c r="HS3227" s="69"/>
      <c r="HT3227" s="69"/>
      <c r="HU3227" s="69"/>
      <c r="HV3227" s="69"/>
      <c r="HW3227" s="69"/>
      <c r="HX3227" s="69"/>
      <c r="HY3227" s="69"/>
      <c r="HZ3227" s="69"/>
      <c r="IA3227" s="69"/>
      <c r="IB3227" s="69"/>
      <c r="IC3227" s="69"/>
      <c r="ID3227" s="69"/>
      <c r="IE3227" s="69"/>
      <c r="IF3227" s="69"/>
      <c r="IG3227" s="69"/>
      <c r="IH3227" s="69"/>
      <c r="II3227" s="69"/>
      <c r="IJ3227" s="69"/>
      <c r="IK3227" s="69"/>
      <c r="IL3227" s="69"/>
      <c r="IM3227" s="69"/>
      <c r="IN3227" s="69"/>
    </row>
    <row r="3228" spans="1:248" s="70" customFormat="1" ht="13.9" customHeight="1" x14ac:dyDescent="0.2">
      <c r="A3228" s="137" t="s">
        <v>3996</v>
      </c>
      <c r="B3228" s="128">
        <v>52917</v>
      </c>
      <c r="C3228" s="136" t="s">
        <v>3997</v>
      </c>
      <c r="D3228" s="330">
        <v>12000</v>
      </c>
      <c r="E3228" s="69"/>
      <c r="F3228" s="69"/>
      <c r="G3228" s="69"/>
      <c r="H3228" s="69"/>
      <c r="I3228" s="69"/>
      <c r="J3228" s="69"/>
      <c r="N3228" s="69"/>
      <c r="O3228" s="69"/>
      <c r="P3228" s="69"/>
      <c r="Q3228" s="69"/>
      <c r="R3228" s="69"/>
      <c r="S3228" s="69"/>
      <c r="T3228" s="69"/>
      <c r="U3228" s="69"/>
      <c r="V3228" s="69"/>
      <c r="W3228" s="69"/>
      <c r="X3228" s="69"/>
      <c r="Y3228" s="69"/>
      <c r="Z3228" s="69"/>
      <c r="AA3228" s="69"/>
      <c r="AB3228" s="69"/>
      <c r="AC3228" s="69"/>
      <c r="AD3228" s="69"/>
      <c r="AE3228" s="69"/>
      <c r="AF3228" s="69"/>
      <c r="AG3228" s="69"/>
      <c r="AH3228" s="69"/>
      <c r="AI3228" s="69"/>
      <c r="AJ3228" s="69"/>
      <c r="AK3228" s="69"/>
      <c r="AL3228" s="69"/>
      <c r="AM3228" s="69"/>
      <c r="AN3228" s="69"/>
      <c r="AO3228" s="69"/>
      <c r="AP3228" s="69"/>
      <c r="AQ3228" s="69"/>
      <c r="AR3228" s="69"/>
      <c r="AS3228" s="69"/>
      <c r="AT3228" s="69"/>
      <c r="AU3228" s="69"/>
      <c r="AV3228" s="69"/>
      <c r="AW3228" s="69"/>
      <c r="AX3228" s="69"/>
      <c r="AY3228" s="69"/>
      <c r="AZ3228" s="69"/>
      <c r="BA3228" s="69"/>
      <c r="BB3228" s="69"/>
      <c r="BC3228" s="69"/>
      <c r="BD3228" s="69"/>
      <c r="BE3228" s="69"/>
      <c r="BF3228" s="69"/>
      <c r="BG3228" s="69"/>
      <c r="BH3228" s="69"/>
      <c r="BI3228" s="69"/>
      <c r="BJ3228" s="69"/>
      <c r="BK3228" s="69"/>
      <c r="BL3228" s="69"/>
      <c r="BM3228" s="69"/>
      <c r="BN3228" s="69"/>
      <c r="BO3228" s="69"/>
      <c r="BP3228" s="69"/>
      <c r="BQ3228" s="69"/>
      <c r="BR3228" s="69"/>
      <c r="BS3228" s="69"/>
      <c r="BT3228" s="69"/>
      <c r="BU3228" s="69"/>
      <c r="BV3228" s="69"/>
      <c r="BW3228" s="69"/>
      <c r="BX3228" s="69"/>
      <c r="BY3228" s="69"/>
      <c r="BZ3228" s="69"/>
      <c r="CA3228" s="69"/>
      <c r="CB3228" s="69"/>
      <c r="CC3228" s="69"/>
      <c r="CD3228" s="69"/>
      <c r="CE3228" s="69"/>
      <c r="CF3228" s="69"/>
      <c r="CG3228" s="69"/>
      <c r="CH3228" s="69"/>
      <c r="CI3228" s="69"/>
      <c r="CJ3228" s="69"/>
      <c r="CK3228" s="69"/>
      <c r="CL3228" s="69"/>
      <c r="CM3228" s="69"/>
      <c r="CN3228" s="69"/>
      <c r="CO3228" s="69"/>
      <c r="CP3228" s="69"/>
      <c r="CQ3228" s="69"/>
      <c r="CR3228" s="69"/>
      <c r="CS3228" s="69"/>
      <c r="CT3228" s="69"/>
      <c r="CU3228" s="69"/>
      <c r="CV3228" s="69"/>
      <c r="CW3228" s="69"/>
      <c r="CX3228" s="69"/>
      <c r="CY3228" s="69"/>
      <c r="CZ3228" s="69"/>
      <c r="DA3228" s="69"/>
      <c r="DB3228" s="69"/>
      <c r="DC3228" s="69"/>
      <c r="DD3228" s="69"/>
      <c r="DE3228" s="69"/>
      <c r="DF3228" s="69"/>
      <c r="DG3228" s="69"/>
      <c r="DH3228" s="69"/>
      <c r="DI3228" s="69"/>
      <c r="DJ3228" s="69"/>
      <c r="DK3228" s="69"/>
      <c r="DL3228" s="69"/>
      <c r="DM3228" s="69"/>
      <c r="DN3228" s="69"/>
      <c r="DO3228" s="69"/>
      <c r="DP3228" s="69"/>
      <c r="DQ3228" s="69"/>
      <c r="DR3228" s="69"/>
      <c r="DS3228" s="69"/>
      <c r="DT3228" s="69"/>
      <c r="DU3228" s="69"/>
      <c r="DV3228" s="69"/>
      <c r="DW3228" s="69"/>
      <c r="DX3228" s="69"/>
      <c r="DY3228" s="69"/>
      <c r="DZ3228" s="69"/>
      <c r="EA3228" s="69"/>
      <c r="EB3228" s="69"/>
      <c r="EC3228" s="69"/>
      <c r="ED3228" s="69"/>
      <c r="EE3228" s="69"/>
      <c r="EF3228" s="69"/>
      <c r="EG3228" s="69"/>
      <c r="EH3228" s="69"/>
      <c r="EI3228" s="69"/>
      <c r="EJ3228" s="69"/>
      <c r="EK3228" s="69"/>
      <c r="EL3228" s="69"/>
      <c r="EM3228" s="69"/>
      <c r="EN3228" s="69"/>
      <c r="EO3228" s="69"/>
      <c r="EP3228" s="69"/>
      <c r="EQ3228" s="69"/>
      <c r="ER3228" s="69"/>
      <c r="ES3228" s="69"/>
      <c r="ET3228" s="69"/>
      <c r="EU3228" s="69"/>
      <c r="EV3228" s="69"/>
      <c r="EW3228" s="69"/>
      <c r="EX3228" s="69"/>
      <c r="EY3228" s="69"/>
      <c r="EZ3228" s="69"/>
      <c r="FA3228" s="69"/>
      <c r="FB3228" s="69"/>
      <c r="FC3228" s="69"/>
      <c r="FD3228" s="69"/>
      <c r="FE3228" s="69"/>
      <c r="FF3228" s="69"/>
      <c r="FG3228" s="69"/>
      <c r="FH3228" s="69"/>
      <c r="FI3228" s="69"/>
      <c r="FJ3228" s="69"/>
      <c r="FK3228" s="69"/>
      <c r="FL3228" s="69"/>
      <c r="FM3228" s="69"/>
      <c r="FN3228" s="69"/>
      <c r="FO3228" s="69"/>
      <c r="FP3228" s="69"/>
      <c r="FQ3228" s="69"/>
      <c r="FR3228" s="69"/>
      <c r="FS3228" s="69"/>
      <c r="FT3228" s="69"/>
      <c r="FU3228" s="69"/>
      <c r="FV3228" s="69"/>
      <c r="FW3228" s="69"/>
      <c r="FX3228" s="69"/>
      <c r="FY3228" s="69"/>
      <c r="FZ3228" s="69"/>
      <c r="GA3228" s="69"/>
      <c r="GB3228" s="69"/>
      <c r="GC3228" s="69"/>
      <c r="GD3228" s="69"/>
      <c r="GE3228" s="69"/>
      <c r="GF3228" s="69"/>
      <c r="GG3228" s="69"/>
      <c r="GH3228" s="69"/>
      <c r="GI3228" s="69"/>
      <c r="GJ3228" s="69"/>
      <c r="GK3228" s="69"/>
      <c r="GL3228" s="69"/>
      <c r="GM3228" s="69"/>
      <c r="GN3228" s="69"/>
      <c r="GO3228" s="69"/>
      <c r="GP3228" s="69"/>
      <c r="GQ3228" s="69"/>
      <c r="GR3228" s="69"/>
      <c r="GS3228" s="69"/>
      <c r="GT3228" s="69"/>
      <c r="GU3228" s="69"/>
      <c r="GV3228" s="69"/>
      <c r="GW3228" s="69"/>
      <c r="GX3228" s="69"/>
      <c r="GY3228" s="69"/>
      <c r="GZ3228" s="69"/>
      <c r="HA3228" s="69"/>
      <c r="HB3228" s="69"/>
      <c r="HC3228" s="69"/>
      <c r="HD3228" s="69"/>
      <c r="HE3228" s="69"/>
      <c r="HF3228" s="69"/>
      <c r="HG3228" s="69"/>
      <c r="HH3228" s="69"/>
      <c r="HI3228" s="69"/>
      <c r="HJ3228" s="69"/>
      <c r="HK3228" s="69"/>
      <c r="HL3228" s="69"/>
      <c r="HM3228" s="69"/>
      <c r="HN3228" s="69"/>
      <c r="HO3228" s="69"/>
      <c r="HP3228" s="69"/>
      <c r="HQ3228" s="69"/>
      <c r="HR3228" s="69"/>
      <c r="HS3228" s="69"/>
      <c r="HT3228" s="69"/>
      <c r="HU3228" s="69"/>
      <c r="HV3228" s="69"/>
      <c r="HW3228" s="69"/>
      <c r="HX3228" s="69"/>
      <c r="HY3228" s="69"/>
      <c r="HZ3228" s="69"/>
      <c r="IA3228" s="69"/>
      <c r="IB3228" s="69"/>
      <c r="IC3228" s="69"/>
      <c r="ID3228" s="69"/>
      <c r="IE3228" s="69"/>
      <c r="IF3228" s="69"/>
      <c r="IG3228" s="69"/>
      <c r="IH3228" s="69"/>
      <c r="II3228" s="69"/>
      <c r="IJ3228" s="69"/>
      <c r="IK3228" s="69"/>
      <c r="IL3228" s="69"/>
      <c r="IM3228" s="69"/>
      <c r="IN3228" s="69"/>
    </row>
    <row r="3229" spans="1:248" s="70" customFormat="1" ht="13.9" customHeight="1" x14ac:dyDescent="0.2">
      <c r="A3229" s="137" t="s">
        <v>3998</v>
      </c>
      <c r="B3229" s="128">
        <v>52918</v>
      </c>
      <c r="C3229" s="136" t="s">
        <v>3999</v>
      </c>
      <c r="D3229" s="330">
        <v>20000</v>
      </c>
      <c r="E3229" s="69"/>
      <c r="F3229" s="69"/>
      <c r="G3229" s="69"/>
      <c r="H3229" s="69"/>
      <c r="I3229" s="69"/>
      <c r="J3229" s="69"/>
      <c r="N3229" s="69"/>
      <c r="O3229" s="69"/>
      <c r="P3229" s="69"/>
      <c r="Q3229" s="69"/>
      <c r="R3229" s="69"/>
      <c r="S3229" s="69"/>
      <c r="T3229" s="69"/>
      <c r="U3229" s="69"/>
      <c r="V3229" s="69"/>
      <c r="W3229" s="69"/>
      <c r="X3229" s="69"/>
      <c r="Y3229" s="69"/>
      <c r="Z3229" s="69"/>
      <c r="AA3229" s="69"/>
      <c r="AB3229" s="69"/>
      <c r="AC3229" s="69"/>
      <c r="AD3229" s="69"/>
      <c r="AE3229" s="69"/>
      <c r="AF3229" s="69"/>
      <c r="AG3229" s="69"/>
      <c r="AH3229" s="69"/>
      <c r="AI3229" s="69"/>
      <c r="AJ3229" s="69"/>
      <c r="AK3229" s="69"/>
      <c r="AL3229" s="69"/>
      <c r="AM3229" s="69"/>
      <c r="AN3229" s="69"/>
      <c r="AO3229" s="69"/>
      <c r="AP3229" s="69"/>
      <c r="AQ3229" s="69"/>
      <c r="AR3229" s="69"/>
      <c r="AS3229" s="69"/>
      <c r="AT3229" s="69"/>
      <c r="AU3229" s="69"/>
      <c r="AV3229" s="69"/>
      <c r="AW3229" s="69"/>
      <c r="AX3229" s="69"/>
      <c r="AY3229" s="69"/>
      <c r="AZ3229" s="69"/>
      <c r="BA3229" s="69"/>
      <c r="BB3229" s="69"/>
      <c r="BC3229" s="69"/>
      <c r="BD3229" s="69"/>
      <c r="BE3229" s="69"/>
      <c r="BF3229" s="69"/>
      <c r="BG3229" s="69"/>
      <c r="BH3229" s="69"/>
      <c r="BI3229" s="69"/>
      <c r="BJ3229" s="69"/>
      <c r="BK3229" s="69"/>
      <c r="BL3229" s="69"/>
      <c r="BM3229" s="69"/>
      <c r="BN3229" s="69"/>
      <c r="BO3229" s="69"/>
      <c r="BP3229" s="69"/>
      <c r="BQ3229" s="69"/>
      <c r="BR3229" s="69"/>
      <c r="BS3229" s="69"/>
      <c r="BT3229" s="69"/>
      <c r="BU3229" s="69"/>
      <c r="BV3229" s="69"/>
      <c r="BW3229" s="69"/>
      <c r="BX3229" s="69"/>
      <c r="BY3229" s="69"/>
      <c r="BZ3229" s="69"/>
      <c r="CA3229" s="69"/>
      <c r="CB3229" s="69"/>
      <c r="CC3229" s="69"/>
      <c r="CD3229" s="69"/>
      <c r="CE3229" s="69"/>
      <c r="CF3229" s="69"/>
      <c r="CG3229" s="69"/>
      <c r="CH3229" s="69"/>
      <c r="CI3229" s="69"/>
      <c r="CJ3229" s="69"/>
      <c r="CK3229" s="69"/>
      <c r="CL3229" s="69"/>
      <c r="CM3229" s="69"/>
      <c r="CN3229" s="69"/>
      <c r="CO3229" s="69"/>
      <c r="CP3229" s="69"/>
      <c r="CQ3229" s="69"/>
      <c r="CR3229" s="69"/>
      <c r="CS3229" s="69"/>
      <c r="CT3229" s="69"/>
      <c r="CU3229" s="69"/>
      <c r="CV3229" s="69"/>
      <c r="CW3229" s="69"/>
      <c r="CX3229" s="69"/>
      <c r="CY3229" s="69"/>
      <c r="CZ3229" s="69"/>
      <c r="DA3229" s="69"/>
      <c r="DB3229" s="69"/>
      <c r="DC3229" s="69"/>
      <c r="DD3229" s="69"/>
      <c r="DE3229" s="69"/>
      <c r="DF3229" s="69"/>
      <c r="DG3229" s="69"/>
      <c r="DH3229" s="69"/>
      <c r="DI3229" s="69"/>
      <c r="DJ3229" s="69"/>
      <c r="DK3229" s="69"/>
      <c r="DL3229" s="69"/>
      <c r="DM3229" s="69"/>
      <c r="DN3229" s="69"/>
      <c r="DO3229" s="69"/>
      <c r="DP3229" s="69"/>
      <c r="DQ3229" s="69"/>
      <c r="DR3229" s="69"/>
      <c r="DS3229" s="69"/>
      <c r="DT3229" s="69"/>
      <c r="DU3229" s="69"/>
      <c r="DV3229" s="69"/>
      <c r="DW3229" s="69"/>
      <c r="DX3229" s="69"/>
      <c r="DY3229" s="69"/>
      <c r="DZ3229" s="69"/>
      <c r="EA3229" s="69"/>
      <c r="EB3229" s="69"/>
      <c r="EC3229" s="69"/>
      <c r="ED3229" s="69"/>
      <c r="EE3229" s="69"/>
      <c r="EF3229" s="69"/>
      <c r="EG3229" s="69"/>
      <c r="EH3229" s="69"/>
      <c r="EI3229" s="69"/>
      <c r="EJ3229" s="69"/>
      <c r="EK3229" s="69"/>
      <c r="EL3229" s="69"/>
      <c r="EM3229" s="69"/>
      <c r="EN3229" s="69"/>
      <c r="EO3229" s="69"/>
      <c r="EP3229" s="69"/>
      <c r="EQ3229" s="69"/>
      <c r="ER3229" s="69"/>
      <c r="ES3229" s="69"/>
      <c r="ET3229" s="69"/>
      <c r="EU3229" s="69"/>
      <c r="EV3229" s="69"/>
      <c r="EW3229" s="69"/>
      <c r="EX3229" s="69"/>
      <c r="EY3229" s="69"/>
      <c r="EZ3229" s="69"/>
      <c r="FA3229" s="69"/>
      <c r="FB3229" s="69"/>
      <c r="FC3229" s="69"/>
      <c r="FD3229" s="69"/>
      <c r="FE3229" s="69"/>
      <c r="FF3229" s="69"/>
      <c r="FG3229" s="69"/>
      <c r="FH3229" s="69"/>
      <c r="FI3229" s="69"/>
      <c r="FJ3229" s="69"/>
      <c r="FK3229" s="69"/>
      <c r="FL3229" s="69"/>
      <c r="FM3229" s="69"/>
      <c r="FN3229" s="69"/>
      <c r="FO3229" s="69"/>
      <c r="FP3229" s="69"/>
      <c r="FQ3229" s="69"/>
      <c r="FR3229" s="69"/>
      <c r="FS3229" s="69"/>
      <c r="FT3229" s="69"/>
      <c r="FU3229" s="69"/>
      <c r="FV3229" s="69"/>
      <c r="FW3229" s="69"/>
      <c r="FX3229" s="69"/>
      <c r="FY3229" s="69"/>
      <c r="FZ3229" s="69"/>
      <c r="GA3229" s="69"/>
      <c r="GB3229" s="69"/>
      <c r="GC3229" s="69"/>
      <c r="GD3229" s="69"/>
      <c r="GE3229" s="69"/>
      <c r="GF3229" s="69"/>
      <c r="GG3229" s="69"/>
      <c r="GH3229" s="69"/>
      <c r="GI3229" s="69"/>
      <c r="GJ3229" s="69"/>
      <c r="GK3229" s="69"/>
      <c r="GL3229" s="69"/>
      <c r="GM3229" s="69"/>
      <c r="GN3229" s="69"/>
      <c r="GO3229" s="69"/>
      <c r="GP3229" s="69"/>
      <c r="GQ3229" s="69"/>
      <c r="GR3229" s="69"/>
      <c r="GS3229" s="69"/>
      <c r="GT3229" s="69"/>
      <c r="GU3229" s="69"/>
      <c r="GV3229" s="69"/>
      <c r="GW3229" s="69"/>
      <c r="GX3229" s="69"/>
      <c r="GY3229" s="69"/>
      <c r="GZ3229" s="69"/>
      <c r="HA3229" s="69"/>
      <c r="HB3229" s="69"/>
      <c r="HC3229" s="69"/>
      <c r="HD3229" s="69"/>
      <c r="HE3229" s="69"/>
      <c r="HF3229" s="69"/>
      <c r="HG3229" s="69"/>
      <c r="HH3229" s="69"/>
      <c r="HI3229" s="69"/>
      <c r="HJ3229" s="69"/>
      <c r="HK3229" s="69"/>
      <c r="HL3229" s="69"/>
      <c r="HM3229" s="69"/>
      <c r="HN3229" s="69"/>
      <c r="HO3229" s="69"/>
      <c r="HP3229" s="69"/>
      <c r="HQ3229" s="69"/>
      <c r="HR3229" s="69"/>
      <c r="HS3229" s="69"/>
      <c r="HT3229" s="69"/>
      <c r="HU3229" s="69"/>
      <c r="HV3229" s="69"/>
      <c r="HW3229" s="69"/>
      <c r="HX3229" s="69"/>
      <c r="HY3229" s="69"/>
      <c r="HZ3229" s="69"/>
      <c r="IA3229" s="69"/>
      <c r="IB3229" s="69"/>
      <c r="IC3229" s="69"/>
      <c r="ID3229" s="69"/>
      <c r="IE3229" s="69"/>
      <c r="IF3229" s="69"/>
      <c r="IG3229" s="69"/>
      <c r="IH3229" s="69"/>
      <c r="II3229" s="69"/>
      <c r="IJ3229" s="69"/>
      <c r="IK3229" s="69"/>
      <c r="IL3229" s="69"/>
      <c r="IM3229" s="69"/>
      <c r="IN3229" s="69"/>
    </row>
    <row r="3230" spans="1:248" s="70" customFormat="1" ht="32.1" customHeight="1" x14ac:dyDescent="0.2">
      <c r="A3230" s="137" t="s">
        <v>4000</v>
      </c>
      <c r="B3230" s="128">
        <v>52919</v>
      </c>
      <c r="C3230" s="136" t="s">
        <v>4001</v>
      </c>
      <c r="D3230" s="330">
        <v>21000</v>
      </c>
      <c r="E3230" s="69"/>
      <c r="F3230" s="69"/>
      <c r="G3230" s="69"/>
      <c r="H3230" s="69"/>
      <c r="I3230" s="69"/>
      <c r="J3230" s="69"/>
      <c r="N3230" s="69"/>
      <c r="O3230" s="69"/>
      <c r="P3230" s="69"/>
      <c r="Q3230" s="69"/>
      <c r="R3230" s="69"/>
      <c r="S3230" s="69"/>
      <c r="T3230" s="69"/>
      <c r="U3230" s="69"/>
      <c r="V3230" s="69"/>
      <c r="W3230" s="69"/>
      <c r="X3230" s="69"/>
      <c r="Y3230" s="69"/>
      <c r="Z3230" s="69"/>
      <c r="AA3230" s="69"/>
      <c r="AB3230" s="69"/>
      <c r="AC3230" s="69"/>
      <c r="AD3230" s="69"/>
      <c r="AE3230" s="69"/>
      <c r="AF3230" s="69"/>
      <c r="AG3230" s="69"/>
      <c r="AH3230" s="69"/>
      <c r="AI3230" s="69"/>
      <c r="AJ3230" s="69"/>
      <c r="AK3230" s="69"/>
      <c r="AL3230" s="69"/>
      <c r="AM3230" s="69"/>
      <c r="AN3230" s="69"/>
      <c r="AO3230" s="69"/>
      <c r="AP3230" s="69"/>
      <c r="AQ3230" s="69"/>
      <c r="AR3230" s="69"/>
      <c r="AS3230" s="69"/>
      <c r="AT3230" s="69"/>
      <c r="AU3230" s="69"/>
      <c r="AV3230" s="69"/>
      <c r="AW3230" s="69"/>
      <c r="AX3230" s="69"/>
      <c r="AY3230" s="69"/>
      <c r="AZ3230" s="69"/>
      <c r="BA3230" s="69"/>
      <c r="BB3230" s="69"/>
      <c r="BC3230" s="69"/>
      <c r="BD3230" s="69"/>
      <c r="BE3230" s="69"/>
      <c r="BF3230" s="69"/>
      <c r="BG3230" s="69"/>
      <c r="BH3230" s="69"/>
      <c r="BI3230" s="69"/>
      <c r="BJ3230" s="69"/>
      <c r="BK3230" s="69"/>
      <c r="BL3230" s="69"/>
      <c r="BM3230" s="69"/>
      <c r="BN3230" s="69"/>
      <c r="BO3230" s="69"/>
      <c r="BP3230" s="69"/>
      <c r="BQ3230" s="69"/>
      <c r="BR3230" s="69"/>
      <c r="BS3230" s="69"/>
      <c r="BT3230" s="69"/>
      <c r="BU3230" s="69"/>
      <c r="BV3230" s="69"/>
      <c r="BW3230" s="69"/>
      <c r="BX3230" s="69"/>
      <c r="BY3230" s="69"/>
      <c r="BZ3230" s="69"/>
      <c r="CA3230" s="69"/>
      <c r="CB3230" s="69"/>
      <c r="CC3230" s="69"/>
      <c r="CD3230" s="69"/>
      <c r="CE3230" s="69"/>
      <c r="CF3230" s="69"/>
      <c r="CG3230" s="69"/>
      <c r="CH3230" s="69"/>
      <c r="CI3230" s="69"/>
      <c r="CJ3230" s="69"/>
      <c r="CK3230" s="69"/>
      <c r="CL3230" s="69"/>
      <c r="CM3230" s="69"/>
      <c r="CN3230" s="69"/>
      <c r="CO3230" s="69"/>
      <c r="CP3230" s="69"/>
      <c r="CQ3230" s="69"/>
      <c r="CR3230" s="69"/>
      <c r="CS3230" s="69"/>
      <c r="CT3230" s="69"/>
      <c r="CU3230" s="69"/>
      <c r="CV3230" s="69"/>
      <c r="CW3230" s="69"/>
      <c r="CX3230" s="69"/>
      <c r="CY3230" s="69"/>
      <c r="CZ3230" s="69"/>
      <c r="DA3230" s="69"/>
      <c r="DB3230" s="69"/>
      <c r="DC3230" s="69"/>
      <c r="DD3230" s="69"/>
      <c r="DE3230" s="69"/>
      <c r="DF3230" s="69"/>
      <c r="DG3230" s="69"/>
      <c r="DH3230" s="69"/>
      <c r="DI3230" s="69"/>
      <c r="DJ3230" s="69"/>
      <c r="DK3230" s="69"/>
      <c r="DL3230" s="69"/>
      <c r="DM3230" s="69"/>
      <c r="DN3230" s="69"/>
      <c r="DO3230" s="69"/>
      <c r="DP3230" s="69"/>
      <c r="DQ3230" s="69"/>
      <c r="DR3230" s="69"/>
      <c r="DS3230" s="69"/>
      <c r="DT3230" s="69"/>
      <c r="DU3230" s="69"/>
      <c r="DV3230" s="69"/>
      <c r="DW3230" s="69"/>
      <c r="DX3230" s="69"/>
      <c r="DY3230" s="69"/>
      <c r="DZ3230" s="69"/>
      <c r="EA3230" s="69"/>
      <c r="EB3230" s="69"/>
      <c r="EC3230" s="69"/>
      <c r="ED3230" s="69"/>
      <c r="EE3230" s="69"/>
      <c r="EF3230" s="69"/>
      <c r="EG3230" s="69"/>
      <c r="EH3230" s="69"/>
      <c r="EI3230" s="69"/>
      <c r="EJ3230" s="69"/>
      <c r="EK3230" s="69"/>
      <c r="EL3230" s="69"/>
      <c r="EM3230" s="69"/>
      <c r="EN3230" s="69"/>
      <c r="EO3230" s="69"/>
      <c r="EP3230" s="69"/>
      <c r="EQ3230" s="69"/>
      <c r="ER3230" s="69"/>
      <c r="ES3230" s="69"/>
      <c r="ET3230" s="69"/>
      <c r="EU3230" s="69"/>
      <c r="EV3230" s="69"/>
      <c r="EW3230" s="69"/>
      <c r="EX3230" s="69"/>
      <c r="EY3230" s="69"/>
      <c r="EZ3230" s="69"/>
      <c r="FA3230" s="69"/>
      <c r="FB3230" s="69"/>
      <c r="FC3230" s="69"/>
      <c r="FD3230" s="69"/>
      <c r="FE3230" s="69"/>
      <c r="FF3230" s="69"/>
      <c r="FG3230" s="69"/>
      <c r="FH3230" s="69"/>
      <c r="FI3230" s="69"/>
      <c r="FJ3230" s="69"/>
      <c r="FK3230" s="69"/>
      <c r="FL3230" s="69"/>
      <c r="FM3230" s="69"/>
      <c r="FN3230" s="69"/>
      <c r="FO3230" s="69"/>
      <c r="FP3230" s="69"/>
      <c r="FQ3230" s="69"/>
      <c r="FR3230" s="69"/>
      <c r="FS3230" s="69"/>
      <c r="FT3230" s="69"/>
      <c r="FU3230" s="69"/>
      <c r="FV3230" s="69"/>
      <c r="FW3230" s="69"/>
      <c r="FX3230" s="69"/>
      <c r="FY3230" s="69"/>
      <c r="FZ3230" s="69"/>
      <c r="GA3230" s="69"/>
      <c r="GB3230" s="69"/>
      <c r="GC3230" s="69"/>
      <c r="GD3230" s="69"/>
      <c r="GE3230" s="69"/>
      <c r="GF3230" s="69"/>
      <c r="GG3230" s="69"/>
      <c r="GH3230" s="69"/>
      <c r="GI3230" s="69"/>
      <c r="GJ3230" s="69"/>
      <c r="GK3230" s="69"/>
      <c r="GL3230" s="69"/>
      <c r="GM3230" s="69"/>
      <c r="GN3230" s="69"/>
      <c r="GO3230" s="69"/>
      <c r="GP3230" s="69"/>
      <c r="GQ3230" s="69"/>
      <c r="GR3230" s="69"/>
      <c r="GS3230" s="69"/>
      <c r="GT3230" s="69"/>
      <c r="GU3230" s="69"/>
      <c r="GV3230" s="69"/>
      <c r="GW3230" s="69"/>
      <c r="GX3230" s="69"/>
      <c r="GY3230" s="69"/>
      <c r="GZ3230" s="69"/>
      <c r="HA3230" s="69"/>
      <c r="HB3230" s="69"/>
      <c r="HC3230" s="69"/>
      <c r="HD3230" s="69"/>
      <c r="HE3230" s="69"/>
      <c r="HF3230" s="69"/>
      <c r="HG3230" s="69"/>
      <c r="HH3230" s="69"/>
      <c r="HI3230" s="69"/>
      <c r="HJ3230" s="69"/>
      <c r="HK3230" s="69"/>
      <c r="HL3230" s="69"/>
      <c r="HM3230" s="69"/>
      <c r="HN3230" s="69"/>
      <c r="HO3230" s="69"/>
      <c r="HP3230" s="69"/>
      <c r="HQ3230" s="69"/>
      <c r="HR3230" s="69"/>
      <c r="HS3230" s="69"/>
      <c r="HT3230" s="69"/>
      <c r="HU3230" s="69"/>
      <c r="HV3230" s="69"/>
      <c r="HW3230" s="69"/>
      <c r="HX3230" s="69"/>
      <c r="HY3230" s="69"/>
      <c r="HZ3230" s="69"/>
      <c r="IA3230" s="69"/>
      <c r="IB3230" s="69"/>
      <c r="IC3230" s="69"/>
      <c r="ID3230" s="69"/>
      <c r="IE3230" s="69"/>
      <c r="IF3230" s="69"/>
      <c r="IG3230" s="69"/>
      <c r="IH3230" s="69"/>
      <c r="II3230" s="69"/>
      <c r="IJ3230" s="69"/>
      <c r="IK3230" s="69"/>
      <c r="IL3230" s="69"/>
      <c r="IM3230" s="69"/>
      <c r="IN3230" s="69"/>
    </row>
    <row r="3231" spans="1:248" s="70" customFormat="1" ht="13.9" customHeight="1" x14ac:dyDescent="0.2">
      <c r="A3231" s="137" t="s">
        <v>4002</v>
      </c>
      <c r="B3231" s="128">
        <v>52920</v>
      </c>
      <c r="C3231" s="136" t="s">
        <v>4003</v>
      </c>
      <c r="D3231" s="330">
        <v>5000</v>
      </c>
      <c r="E3231" s="69"/>
      <c r="F3231" s="69"/>
      <c r="G3231" s="69"/>
      <c r="H3231" s="69"/>
      <c r="I3231" s="69"/>
      <c r="J3231" s="69"/>
      <c r="N3231" s="69"/>
      <c r="O3231" s="69"/>
      <c r="P3231" s="69"/>
      <c r="Q3231" s="69"/>
      <c r="R3231" s="69"/>
      <c r="S3231" s="69"/>
      <c r="T3231" s="69"/>
      <c r="U3231" s="69"/>
      <c r="V3231" s="69"/>
      <c r="W3231" s="69"/>
      <c r="X3231" s="69"/>
      <c r="Y3231" s="69"/>
      <c r="Z3231" s="69"/>
      <c r="AA3231" s="69"/>
      <c r="AB3231" s="69"/>
      <c r="AC3231" s="69"/>
      <c r="AD3231" s="69"/>
      <c r="AE3231" s="69"/>
      <c r="AF3231" s="69"/>
      <c r="AG3231" s="69"/>
      <c r="AH3231" s="69"/>
      <c r="AI3231" s="69"/>
      <c r="AJ3231" s="69"/>
      <c r="AK3231" s="69"/>
      <c r="AL3231" s="69"/>
      <c r="AM3231" s="69"/>
      <c r="AN3231" s="69"/>
      <c r="AO3231" s="69"/>
      <c r="AP3231" s="69"/>
      <c r="AQ3231" s="69"/>
      <c r="AR3231" s="69"/>
      <c r="AS3231" s="69"/>
      <c r="AT3231" s="69"/>
      <c r="AU3231" s="69"/>
      <c r="AV3231" s="69"/>
      <c r="AW3231" s="69"/>
      <c r="AX3231" s="69"/>
      <c r="AY3231" s="69"/>
      <c r="AZ3231" s="69"/>
      <c r="BA3231" s="69"/>
      <c r="BB3231" s="69"/>
      <c r="BC3231" s="69"/>
      <c r="BD3231" s="69"/>
      <c r="BE3231" s="69"/>
      <c r="BF3231" s="69"/>
      <c r="BG3231" s="69"/>
      <c r="BH3231" s="69"/>
      <c r="BI3231" s="69"/>
      <c r="BJ3231" s="69"/>
      <c r="BK3231" s="69"/>
      <c r="BL3231" s="69"/>
      <c r="BM3231" s="69"/>
      <c r="BN3231" s="69"/>
      <c r="BO3231" s="69"/>
      <c r="BP3231" s="69"/>
      <c r="BQ3231" s="69"/>
      <c r="BR3231" s="69"/>
      <c r="BS3231" s="69"/>
      <c r="BT3231" s="69"/>
      <c r="BU3231" s="69"/>
      <c r="BV3231" s="69"/>
      <c r="BW3231" s="69"/>
      <c r="BX3231" s="69"/>
      <c r="BY3231" s="69"/>
      <c r="BZ3231" s="69"/>
      <c r="CA3231" s="69"/>
      <c r="CB3231" s="69"/>
      <c r="CC3231" s="69"/>
      <c r="CD3231" s="69"/>
      <c r="CE3231" s="69"/>
      <c r="CF3231" s="69"/>
      <c r="CG3231" s="69"/>
      <c r="CH3231" s="69"/>
      <c r="CI3231" s="69"/>
      <c r="CJ3231" s="69"/>
      <c r="CK3231" s="69"/>
      <c r="CL3231" s="69"/>
      <c r="CM3231" s="69"/>
      <c r="CN3231" s="69"/>
      <c r="CO3231" s="69"/>
      <c r="CP3231" s="69"/>
      <c r="CQ3231" s="69"/>
      <c r="CR3231" s="69"/>
      <c r="CS3231" s="69"/>
      <c r="CT3231" s="69"/>
      <c r="CU3231" s="69"/>
      <c r="CV3231" s="69"/>
      <c r="CW3231" s="69"/>
      <c r="CX3231" s="69"/>
      <c r="CY3231" s="69"/>
      <c r="CZ3231" s="69"/>
      <c r="DA3231" s="69"/>
      <c r="DB3231" s="69"/>
      <c r="DC3231" s="69"/>
      <c r="DD3231" s="69"/>
      <c r="DE3231" s="69"/>
      <c r="DF3231" s="69"/>
      <c r="DG3231" s="69"/>
      <c r="DH3231" s="69"/>
      <c r="DI3231" s="69"/>
      <c r="DJ3231" s="69"/>
      <c r="DK3231" s="69"/>
      <c r="DL3231" s="69"/>
      <c r="DM3231" s="69"/>
      <c r="DN3231" s="69"/>
      <c r="DO3231" s="69"/>
      <c r="DP3231" s="69"/>
      <c r="DQ3231" s="69"/>
      <c r="DR3231" s="69"/>
      <c r="DS3231" s="69"/>
      <c r="DT3231" s="69"/>
      <c r="DU3231" s="69"/>
      <c r="DV3231" s="69"/>
      <c r="DW3231" s="69"/>
      <c r="DX3231" s="69"/>
      <c r="DY3231" s="69"/>
      <c r="DZ3231" s="69"/>
      <c r="EA3231" s="69"/>
      <c r="EB3231" s="69"/>
      <c r="EC3231" s="69"/>
      <c r="ED3231" s="69"/>
      <c r="EE3231" s="69"/>
      <c r="EF3231" s="69"/>
      <c r="EG3231" s="69"/>
      <c r="EH3231" s="69"/>
      <c r="EI3231" s="69"/>
      <c r="EJ3231" s="69"/>
      <c r="EK3231" s="69"/>
      <c r="EL3231" s="69"/>
      <c r="EM3231" s="69"/>
      <c r="EN3231" s="69"/>
      <c r="EO3231" s="69"/>
      <c r="EP3231" s="69"/>
      <c r="EQ3231" s="69"/>
      <c r="ER3231" s="69"/>
      <c r="ES3231" s="69"/>
      <c r="ET3231" s="69"/>
      <c r="EU3231" s="69"/>
      <c r="EV3231" s="69"/>
      <c r="EW3231" s="69"/>
      <c r="EX3231" s="69"/>
      <c r="EY3231" s="69"/>
      <c r="EZ3231" s="69"/>
      <c r="FA3231" s="69"/>
      <c r="FB3231" s="69"/>
      <c r="FC3231" s="69"/>
      <c r="FD3231" s="69"/>
      <c r="FE3231" s="69"/>
      <c r="FF3231" s="69"/>
      <c r="FG3231" s="69"/>
      <c r="FH3231" s="69"/>
      <c r="FI3231" s="69"/>
      <c r="FJ3231" s="69"/>
      <c r="FK3231" s="69"/>
      <c r="FL3231" s="69"/>
      <c r="FM3231" s="69"/>
      <c r="FN3231" s="69"/>
      <c r="FO3231" s="69"/>
      <c r="FP3231" s="69"/>
      <c r="FQ3231" s="69"/>
      <c r="FR3231" s="69"/>
      <c r="FS3231" s="69"/>
      <c r="FT3231" s="69"/>
      <c r="FU3231" s="69"/>
      <c r="FV3231" s="69"/>
      <c r="FW3231" s="69"/>
      <c r="FX3231" s="69"/>
      <c r="FY3231" s="69"/>
      <c r="FZ3231" s="69"/>
      <c r="GA3231" s="69"/>
      <c r="GB3231" s="69"/>
      <c r="GC3231" s="69"/>
      <c r="GD3231" s="69"/>
      <c r="GE3231" s="69"/>
      <c r="GF3231" s="69"/>
      <c r="GG3231" s="69"/>
      <c r="GH3231" s="69"/>
      <c r="GI3231" s="69"/>
      <c r="GJ3231" s="69"/>
      <c r="GK3231" s="69"/>
      <c r="GL3231" s="69"/>
      <c r="GM3231" s="69"/>
      <c r="GN3231" s="69"/>
      <c r="GO3231" s="69"/>
      <c r="GP3231" s="69"/>
      <c r="GQ3231" s="69"/>
      <c r="GR3231" s="69"/>
      <c r="GS3231" s="69"/>
      <c r="GT3231" s="69"/>
      <c r="GU3231" s="69"/>
      <c r="GV3231" s="69"/>
      <c r="GW3231" s="69"/>
      <c r="GX3231" s="69"/>
      <c r="GY3231" s="69"/>
      <c r="GZ3231" s="69"/>
      <c r="HA3231" s="69"/>
      <c r="HB3231" s="69"/>
      <c r="HC3231" s="69"/>
      <c r="HD3231" s="69"/>
      <c r="HE3231" s="69"/>
      <c r="HF3231" s="69"/>
      <c r="HG3231" s="69"/>
      <c r="HH3231" s="69"/>
      <c r="HI3231" s="69"/>
      <c r="HJ3231" s="69"/>
      <c r="HK3231" s="69"/>
      <c r="HL3231" s="69"/>
      <c r="HM3231" s="69"/>
      <c r="HN3231" s="69"/>
      <c r="HO3231" s="69"/>
      <c r="HP3231" s="69"/>
      <c r="HQ3231" s="69"/>
      <c r="HR3231" s="69"/>
      <c r="HS3231" s="69"/>
      <c r="HT3231" s="69"/>
      <c r="HU3231" s="69"/>
      <c r="HV3231" s="69"/>
      <c r="HW3231" s="69"/>
      <c r="HX3231" s="69"/>
      <c r="HY3231" s="69"/>
      <c r="HZ3231" s="69"/>
      <c r="IA3231" s="69"/>
      <c r="IB3231" s="69"/>
      <c r="IC3231" s="69"/>
      <c r="ID3231" s="69"/>
      <c r="IE3231" s="69"/>
      <c r="IF3231" s="69"/>
      <c r="IG3231" s="69"/>
      <c r="IH3231" s="69"/>
      <c r="II3231" s="69"/>
      <c r="IJ3231" s="69"/>
      <c r="IK3231" s="69"/>
      <c r="IL3231" s="69"/>
      <c r="IM3231" s="69"/>
      <c r="IN3231" s="69"/>
    </row>
    <row r="3232" spans="1:248" s="70" customFormat="1" ht="13.9" customHeight="1" x14ac:dyDescent="0.2">
      <c r="A3232" s="137" t="s">
        <v>4004</v>
      </c>
      <c r="B3232" s="128">
        <v>52921</v>
      </c>
      <c r="C3232" s="136" t="s">
        <v>4005</v>
      </c>
      <c r="D3232" s="330">
        <v>10000</v>
      </c>
      <c r="E3232" s="69"/>
      <c r="F3232" s="69"/>
      <c r="G3232" s="69"/>
      <c r="H3232" s="69"/>
      <c r="I3232" s="69"/>
      <c r="J3232" s="69"/>
      <c r="N3232" s="69"/>
      <c r="O3232" s="69"/>
      <c r="P3232" s="69"/>
      <c r="Q3232" s="69"/>
      <c r="R3232" s="69"/>
      <c r="S3232" s="69"/>
      <c r="T3232" s="69"/>
      <c r="U3232" s="69"/>
      <c r="V3232" s="69"/>
      <c r="W3232" s="69"/>
      <c r="X3232" s="69"/>
      <c r="Y3232" s="69"/>
      <c r="Z3232" s="69"/>
      <c r="AA3232" s="69"/>
      <c r="AB3232" s="69"/>
      <c r="AC3232" s="69"/>
      <c r="AD3232" s="69"/>
      <c r="AE3232" s="69"/>
      <c r="AF3232" s="69"/>
      <c r="AG3232" s="69"/>
      <c r="AH3232" s="69"/>
      <c r="AI3232" s="69"/>
      <c r="AJ3232" s="69"/>
      <c r="AK3232" s="69"/>
      <c r="AL3232" s="69"/>
      <c r="AM3232" s="69"/>
      <c r="AN3232" s="69"/>
      <c r="AO3232" s="69"/>
      <c r="AP3232" s="69"/>
      <c r="AQ3232" s="69"/>
      <c r="AR3232" s="69"/>
      <c r="AS3232" s="69"/>
      <c r="AT3232" s="69"/>
      <c r="AU3232" s="69"/>
      <c r="AV3232" s="69"/>
      <c r="AW3232" s="69"/>
      <c r="AX3232" s="69"/>
      <c r="AY3232" s="69"/>
      <c r="AZ3232" s="69"/>
      <c r="BA3232" s="69"/>
      <c r="BB3232" s="69"/>
      <c r="BC3232" s="69"/>
      <c r="BD3232" s="69"/>
      <c r="BE3232" s="69"/>
      <c r="BF3232" s="69"/>
      <c r="BG3232" s="69"/>
      <c r="BH3232" s="69"/>
      <c r="BI3232" s="69"/>
      <c r="BJ3232" s="69"/>
      <c r="BK3232" s="69"/>
      <c r="BL3232" s="69"/>
      <c r="BM3232" s="69"/>
      <c r="BN3232" s="69"/>
      <c r="BO3232" s="69"/>
      <c r="BP3232" s="69"/>
      <c r="BQ3232" s="69"/>
      <c r="BR3232" s="69"/>
      <c r="BS3232" s="69"/>
      <c r="BT3232" s="69"/>
      <c r="BU3232" s="69"/>
      <c r="BV3232" s="69"/>
      <c r="BW3232" s="69"/>
      <c r="BX3232" s="69"/>
      <c r="BY3232" s="69"/>
      <c r="BZ3232" s="69"/>
      <c r="CA3232" s="69"/>
      <c r="CB3232" s="69"/>
      <c r="CC3232" s="69"/>
      <c r="CD3232" s="69"/>
      <c r="CE3232" s="69"/>
      <c r="CF3232" s="69"/>
      <c r="CG3232" s="69"/>
      <c r="CH3232" s="69"/>
      <c r="CI3232" s="69"/>
      <c r="CJ3232" s="69"/>
      <c r="CK3232" s="69"/>
      <c r="CL3232" s="69"/>
      <c r="CM3232" s="69"/>
      <c r="CN3232" s="69"/>
      <c r="CO3232" s="69"/>
      <c r="CP3232" s="69"/>
      <c r="CQ3232" s="69"/>
      <c r="CR3232" s="69"/>
      <c r="CS3232" s="69"/>
      <c r="CT3232" s="69"/>
      <c r="CU3232" s="69"/>
      <c r="CV3232" s="69"/>
      <c r="CW3232" s="69"/>
      <c r="CX3232" s="69"/>
      <c r="CY3232" s="69"/>
      <c r="CZ3232" s="69"/>
      <c r="DA3232" s="69"/>
      <c r="DB3232" s="69"/>
      <c r="DC3232" s="69"/>
      <c r="DD3232" s="69"/>
      <c r="DE3232" s="69"/>
      <c r="DF3232" s="69"/>
      <c r="DG3232" s="69"/>
      <c r="DH3232" s="69"/>
      <c r="DI3232" s="69"/>
      <c r="DJ3232" s="69"/>
      <c r="DK3232" s="69"/>
      <c r="DL3232" s="69"/>
      <c r="DM3232" s="69"/>
      <c r="DN3232" s="69"/>
      <c r="DO3232" s="69"/>
      <c r="DP3232" s="69"/>
      <c r="DQ3232" s="69"/>
      <c r="DR3232" s="69"/>
      <c r="DS3232" s="69"/>
      <c r="DT3232" s="69"/>
      <c r="DU3232" s="69"/>
      <c r="DV3232" s="69"/>
      <c r="DW3232" s="69"/>
      <c r="DX3232" s="69"/>
      <c r="DY3232" s="69"/>
      <c r="DZ3232" s="69"/>
      <c r="EA3232" s="69"/>
      <c r="EB3232" s="69"/>
      <c r="EC3232" s="69"/>
      <c r="ED3232" s="69"/>
      <c r="EE3232" s="69"/>
      <c r="EF3232" s="69"/>
      <c r="EG3232" s="69"/>
      <c r="EH3232" s="69"/>
      <c r="EI3232" s="69"/>
      <c r="EJ3232" s="69"/>
      <c r="EK3232" s="69"/>
      <c r="EL3232" s="69"/>
      <c r="EM3232" s="69"/>
      <c r="EN3232" s="69"/>
      <c r="EO3232" s="69"/>
      <c r="EP3232" s="69"/>
      <c r="EQ3232" s="69"/>
      <c r="ER3232" s="69"/>
      <c r="ES3232" s="69"/>
      <c r="ET3232" s="69"/>
      <c r="EU3232" s="69"/>
      <c r="EV3232" s="69"/>
      <c r="EW3232" s="69"/>
      <c r="EX3232" s="69"/>
      <c r="EY3232" s="69"/>
      <c r="EZ3232" s="69"/>
      <c r="FA3232" s="69"/>
      <c r="FB3232" s="69"/>
      <c r="FC3232" s="69"/>
      <c r="FD3232" s="69"/>
      <c r="FE3232" s="69"/>
      <c r="FF3232" s="69"/>
      <c r="FG3232" s="69"/>
      <c r="FH3232" s="69"/>
      <c r="FI3232" s="69"/>
      <c r="FJ3232" s="69"/>
      <c r="FK3232" s="69"/>
      <c r="FL3232" s="69"/>
      <c r="FM3232" s="69"/>
      <c r="FN3232" s="69"/>
      <c r="FO3232" s="69"/>
      <c r="FP3232" s="69"/>
      <c r="FQ3232" s="69"/>
      <c r="FR3232" s="69"/>
      <c r="FS3232" s="69"/>
      <c r="FT3232" s="69"/>
      <c r="FU3232" s="69"/>
      <c r="FV3232" s="69"/>
      <c r="FW3232" s="69"/>
      <c r="FX3232" s="69"/>
      <c r="FY3232" s="69"/>
      <c r="FZ3232" s="69"/>
      <c r="GA3232" s="69"/>
      <c r="GB3232" s="69"/>
      <c r="GC3232" s="69"/>
      <c r="GD3232" s="69"/>
      <c r="GE3232" s="69"/>
      <c r="GF3232" s="69"/>
      <c r="GG3232" s="69"/>
      <c r="GH3232" s="69"/>
      <c r="GI3232" s="69"/>
      <c r="GJ3232" s="69"/>
      <c r="GK3232" s="69"/>
      <c r="GL3232" s="69"/>
      <c r="GM3232" s="69"/>
      <c r="GN3232" s="69"/>
      <c r="GO3232" s="69"/>
      <c r="GP3232" s="69"/>
      <c r="GQ3232" s="69"/>
      <c r="GR3232" s="69"/>
      <c r="GS3232" s="69"/>
      <c r="GT3232" s="69"/>
      <c r="GU3232" s="69"/>
      <c r="GV3232" s="69"/>
      <c r="GW3232" s="69"/>
      <c r="GX3232" s="69"/>
      <c r="GY3232" s="69"/>
      <c r="GZ3232" s="69"/>
      <c r="HA3232" s="69"/>
      <c r="HB3232" s="69"/>
      <c r="HC3232" s="69"/>
      <c r="HD3232" s="69"/>
      <c r="HE3232" s="69"/>
      <c r="HF3232" s="69"/>
      <c r="HG3232" s="69"/>
      <c r="HH3232" s="69"/>
      <c r="HI3232" s="69"/>
      <c r="HJ3232" s="69"/>
      <c r="HK3232" s="69"/>
      <c r="HL3232" s="69"/>
      <c r="HM3232" s="69"/>
      <c r="HN3232" s="69"/>
      <c r="HO3232" s="69"/>
      <c r="HP3232" s="69"/>
      <c r="HQ3232" s="69"/>
      <c r="HR3232" s="69"/>
      <c r="HS3232" s="69"/>
      <c r="HT3232" s="69"/>
      <c r="HU3232" s="69"/>
      <c r="HV3232" s="69"/>
      <c r="HW3232" s="69"/>
      <c r="HX3232" s="69"/>
      <c r="HY3232" s="69"/>
      <c r="HZ3232" s="69"/>
      <c r="IA3232" s="69"/>
      <c r="IB3232" s="69"/>
      <c r="IC3232" s="69"/>
      <c r="ID3232" s="69"/>
      <c r="IE3232" s="69"/>
      <c r="IF3232" s="69"/>
      <c r="IG3232" s="69"/>
      <c r="IH3232" s="69"/>
      <c r="II3232" s="69"/>
      <c r="IJ3232" s="69"/>
      <c r="IK3232" s="69"/>
      <c r="IL3232" s="69"/>
      <c r="IM3232" s="69"/>
      <c r="IN3232" s="69"/>
    </row>
    <row r="3233" spans="1:248" s="70" customFormat="1" ht="13.9" customHeight="1" x14ac:dyDescent="0.2">
      <c r="A3233" s="137" t="s">
        <v>4006</v>
      </c>
      <c r="B3233" s="128">
        <v>52922</v>
      </c>
      <c r="C3233" s="136" t="s">
        <v>4007</v>
      </c>
      <c r="D3233" s="330">
        <v>8000</v>
      </c>
      <c r="E3233" s="69"/>
      <c r="F3233" s="69"/>
      <c r="G3233" s="69"/>
      <c r="H3233" s="69"/>
      <c r="I3233" s="69"/>
      <c r="J3233" s="69"/>
      <c r="N3233" s="69"/>
      <c r="O3233" s="69"/>
      <c r="P3233" s="69"/>
      <c r="Q3233" s="69"/>
      <c r="R3233" s="69"/>
      <c r="S3233" s="69"/>
      <c r="T3233" s="69"/>
      <c r="U3233" s="69"/>
      <c r="V3233" s="69"/>
      <c r="W3233" s="69"/>
      <c r="X3233" s="69"/>
      <c r="Y3233" s="69"/>
      <c r="Z3233" s="69"/>
      <c r="AA3233" s="69"/>
      <c r="AB3233" s="69"/>
      <c r="AC3233" s="69"/>
      <c r="AD3233" s="69"/>
      <c r="AE3233" s="69"/>
      <c r="AF3233" s="69"/>
      <c r="AG3233" s="69"/>
      <c r="AH3233" s="69"/>
      <c r="AI3233" s="69"/>
      <c r="AJ3233" s="69"/>
      <c r="AK3233" s="69"/>
      <c r="AL3233" s="69"/>
      <c r="AM3233" s="69"/>
      <c r="AN3233" s="69"/>
      <c r="AO3233" s="69"/>
      <c r="AP3233" s="69"/>
      <c r="AQ3233" s="69"/>
      <c r="AR3233" s="69"/>
      <c r="AS3233" s="69"/>
      <c r="AT3233" s="69"/>
      <c r="AU3233" s="69"/>
      <c r="AV3233" s="69"/>
      <c r="AW3233" s="69"/>
      <c r="AX3233" s="69"/>
      <c r="AY3233" s="69"/>
      <c r="AZ3233" s="69"/>
      <c r="BA3233" s="69"/>
      <c r="BB3233" s="69"/>
      <c r="BC3233" s="69"/>
      <c r="BD3233" s="69"/>
      <c r="BE3233" s="69"/>
      <c r="BF3233" s="69"/>
      <c r="BG3233" s="69"/>
      <c r="BH3233" s="69"/>
      <c r="BI3233" s="69"/>
      <c r="BJ3233" s="69"/>
      <c r="BK3233" s="69"/>
      <c r="BL3233" s="69"/>
      <c r="BM3233" s="69"/>
      <c r="BN3233" s="69"/>
      <c r="BO3233" s="69"/>
      <c r="BP3233" s="69"/>
      <c r="BQ3233" s="69"/>
      <c r="BR3233" s="69"/>
      <c r="BS3233" s="69"/>
      <c r="BT3233" s="69"/>
      <c r="BU3233" s="69"/>
      <c r="BV3233" s="69"/>
      <c r="BW3233" s="69"/>
      <c r="BX3233" s="69"/>
      <c r="BY3233" s="69"/>
      <c r="BZ3233" s="69"/>
      <c r="CA3233" s="69"/>
      <c r="CB3233" s="69"/>
      <c r="CC3233" s="69"/>
      <c r="CD3233" s="69"/>
      <c r="CE3233" s="69"/>
      <c r="CF3233" s="69"/>
      <c r="CG3233" s="69"/>
      <c r="CH3233" s="69"/>
      <c r="CI3233" s="69"/>
      <c r="CJ3233" s="69"/>
      <c r="CK3233" s="69"/>
      <c r="CL3233" s="69"/>
      <c r="CM3233" s="69"/>
      <c r="CN3233" s="69"/>
      <c r="CO3233" s="69"/>
      <c r="CP3233" s="69"/>
      <c r="CQ3233" s="69"/>
      <c r="CR3233" s="69"/>
      <c r="CS3233" s="69"/>
      <c r="CT3233" s="69"/>
      <c r="CU3233" s="69"/>
      <c r="CV3233" s="69"/>
      <c r="CW3233" s="69"/>
      <c r="CX3233" s="69"/>
      <c r="CY3233" s="69"/>
      <c r="CZ3233" s="69"/>
      <c r="DA3233" s="69"/>
      <c r="DB3233" s="69"/>
      <c r="DC3233" s="69"/>
      <c r="DD3233" s="69"/>
      <c r="DE3233" s="69"/>
      <c r="DF3233" s="69"/>
      <c r="DG3233" s="69"/>
      <c r="DH3233" s="69"/>
      <c r="DI3233" s="69"/>
      <c r="DJ3233" s="69"/>
      <c r="DK3233" s="69"/>
      <c r="DL3233" s="69"/>
      <c r="DM3233" s="69"/>
      <c r="DN3233" s="69"/>
      <c r="DO3233" s="69"/>
      <c r="DP3233" s="69"/>
      <c r="DQ3233" s="69"/>
      <c r="DR3233" s="69"/>
      <c r="DS3233" s="69"/>
      <c r="DT3233" s="69"/>
      <c r="DU3233" s="69"/>
      <c r="DV3233" s="69"/>
      <c r="DW3233" s="69"/>
      <c r="DX3233" s="69"/>
      <c r="DY3233" s="69"/>
      <c r="DZ3233" s="69"/>
      <c r="EA3233" s="69"/>
      <c r="EB3233" s="69"/>
      <c r="EC3233" s="69"/>
      <c r="ED3233" s="69"/>
      <c r="EE3233" s="69"/>
      <c r="EF3233" s="69"/>
      <c r="EG3233" s="69"/>
      <c r="EH3233" s="69"/>
      <c r="EI3233" s="69"/>
      <c r="EJ3233" s="69"/>
      <c r="EK3233" s="69"/>
      <c r="EL3233" s="69"/>
      <c r="EM3233" s="69"/>
      <c r="EN3233" s="69"/>
      <c r="EO3233" s="69"/>
      <c r="EP3233" s="69"/>
      <c r="EQ3233" s="69"/>
      <c r="ER3233" s="69"/>
      <c r="ES3233" s="69"/>
      <c r="ET3233" s="69"/>
      <c r="EU3233" s="69"/>
      <c r="EV3233" s="69"/>
      <c r="EW3233" s="69"/>
      <c r="EX3233" s="69"/>
      <c r="EY3233" s="69"/>
      <c r="EZ3233" s="69"/>
      <c r="FA3233" s="69"/>
      <c r="FB3233" s="69"/>
      <c r="FC3233" s="69"/>
      <c r="FD3233" s="69"/>
      <c r="FE3233" s="69"/>
      <c r="FF3233" s="69"/>
      <c r="FG3233" s="69"/>
      <c r="FH3233" s="69"/>
      <c r="FI3233" s="69"/>
      <c r="FJ3233" s="69"/>
      <c r="FK3233" s="69"/>
      <c r="FL3233" s="69"/>
      <c r="FM3233" s="69"/>
      <c r="FN3233" s="69"/>
      <c r="FO3233" s="69"/>
      <c r="FP3233" s="69"/>
      <c r="FQ3233" s="69"/>
      <c r="FR3233" s="69"/>
      <c r="FS3233" s="69"/>
      <c r="FT3233" s="69"/>
      <c r="FU3233" s="69"/>
      <c r="FV3233" s="69"/>
      <c r="FW3233" s="69"/>
      <c r="FX3233" s="69"/>
      <c r="FY3233" s="69"/>
      <c r="FZ3233" s="69"/>
      <c r="GA3233" s="69"/>
      <c r="GB3233" s="69"/>
      <c r="GC3233" s="69"/>
      <c r="GD3233" s="69"/>
      <c r="GE3233" s="69"/>
      <c r="GF3233" s="69"/>
      <c r="GG3233" s="69"/>
      <c r="GH3233" s="69"/>
      <c r="GI3233" s="69"/>
      <c r="GJ3233" s="69"/>
      <c r="GK3233" s="69"/>
      <c r="GL3233" s="69"/>
      <c r="GM3233" s="69"/>
      <c r="GN3233" s="69"/>
      <c r="GO3233" s="69"/>
      <c r="GP3233" s="69"/>
      <c r="GQ3233" s="69"/>
      <c r="GR3233" s="69"/>
      <c r="GS3233" s="69"/>
      <c r="GT3233" s="69"/>
      <c r="GU3233" s="69"/>
      <c r="GV3233" s="69"/>
      <c r="GW3233" s="69"/>
      <c r="GX3233" s="69"/>
      <c r="GY3233" s="69"/>
      <c r="GZ3233" s="69"/>
      <c r="HA3233" s="69"/>
      <c r="HB3233" s="69"/>
      <c r="HC3233" s="69"/>
      <c r="HD3233" s="69"/>
      <c r="HE3233" s="69"/>
      <c r="HF3233" s="69"/>
      <c r="HG3233" s="69"/>
      <c r="HH3233" s="69"/>
      <c r="HI3233" s="69"/>
      <c r="HJ3233" s="69"/>
      <c r="HK3233" s="69"/>
      <c r="HL3233" s="69"/>
      <c r="HM3233" s="69"/>
      <c r="HN3233" s="69"/>
      <c r="HO3233" s="69"/>
      <c r="HP3233" s="69"/>
      <c r="HQ3233" s="69"/>
      <c r="HR3233" s="69"/>
      <c r="HS3233" s="69"/>
      <c r="HT3233" s="69"/>
      <c r="HU3233" s="69"/>
      <c r="HV3233" s="69"/>
      <c r="HW3233" s="69"/>
      <c r="HX3233" s="69"/>
      <c r="HY3233" s="69"/>
      <c r="HZ3233" s="69"/>
      <c r="IA3233" s="69"/>
      <c r="IB3233" s="69"/>
      <c r="IC3233" s="69"/>
      <c r="ID3233" s="69"/>
      <c r="IE3233" s="69"/>
      <c r="IF3233" s="69"/>
      <c r="IG3233" s="69"/>
      <c r="IH3233" s="69"/>
      <c r="II3233" s="69"/>
      <c r="IJ3233" s="69"/>
      <c r="IK3233" s="69"/>
      <c r="IL3233" s="69"/>
      <c r="IM3233" s="69"/>
      <c r="IN3233" s="69"/>
    </row>
    <row r="3234" spans="1:248" s="70" customFormat="1" ht="13.9" customHeight="1" x14ac:dyDescent="0.2">
      <c r="A3234" s="136" t="s">
        <v>4008</v>
      </c>
      <c r="B3234" s="128">
        <v>52923</v>
      </c>
      <c r="C3234" s="136" t="s">
        <v>4009</v>
      </c>
      <c r="D3234" s="330">
        <v>30000</v>
      </c>
      <c r="E3234" s="69"/>
      <c r="F3234" s="69"/>
      <c r="G3234" s="69"/>
      <c r="H3234" s="69"/>
      <c r="I3234" s="69"/>
      <c r="J3234" s="69"/>
      <c r="N3234" s="69"/>
      <c r="O3234" s="69"/>
      <c r="P3234" s="69"/>
      <c r="Q3234" s="69"/>
      <c r="R3234" s="69"/>
      <c r="S3234" s="69"/>
      <c r="T3234" s="69"/>
      <c r="U3234" s="69"/>
      <c r="V3234" s="69"/>
      <c r="W3234" s="69"/>
      <c r="X3234" s="69"/>
      <c r="Y3234" s="69"/>
      <c r="Z3234" s="69"/>
      <c r="AA3234" s="69"/>
      <c r="AB3234" s="69"/>
      <c r="AC3234" s="69"/>
      <c r="AD3234" s="69"/>
      <c r="AE3234" s="69"/>
      <c r="AF3234" s="69"/>
      <c r="AG3234" s="69"/>
      <c r="AH3234" s="69"/>
      <c r="AI3234" s="69"/>
      <c r="AJ3234" s="69"/>
      <c r="AK3234" s="69"/>
      <c r="AL3234" s="69"/>
      <c r="AM3234" s="69"/>
      <c r="AN3234" s="69"/>
      <c r="AO3234" s="69"/>
      <c r="AP3234" s="69"/>
      <c r="AQ3234" s="69"/>
      <c r="AR3234" s="69"/>
      <c r="AS3234" s="69"/>
      <c r="AT3234" s="69"/>
      <c r="AU3234" s="69"/>
      <c r="AV3234" s="69"/>
      <c r="AW3234" s="69"/>
      <c r="AX3234" s="69"/>
      <c r="AY3234" s="69"/>
      <c r="AZ3234" s="69"/>
      <c r="BA3234" s="69"/>
      <c r="BB3234" s="69"/>
      <c r="BC3234" s="69"/>
      <c r="BD3234" s="69"/>
      <c r="BE3234" s="69"/>
      <c r="BF3234" s="69"/>
      <c r="BG3234" s="69"/>
      <c r="BH3234" s="69"/>
      <c r="BI3234" s="69"/>
      <c r="BJ3234" s="69"/>
      <c r="BK3234" s="69"/>
      <c r="BL3234" s="69"/>
      <c r="BM3234" s="69"/>
      <c r="BN3234" s="69"/>
      <c r="BO3234" s="69"/>
      <c r="BP3234" s="69"/>
      <c r="BQ3234" s="69"/>
      <c r="BR3234" s="69"/>
      <c r="BS3234" s="69"/>
      <c r="BT3234" s="69"/>
      <c r="BU3234" s="69"/>
      <c r="BV3234" s="69"/>
      <c r="BW3234" s="69"/>
      <c r="BX3234" s="69"/>
      <c r="BY3234" s="69"/>
      <c r="BZ3234" s="69"/>
      <c r="CA3234" s="69"/>
      <c r="CB3234" s="69"/>
      <c r="CC3234" s="69"/>
      <c r="CD3234" s="69"/>
      <c r="CE3234" s="69"/>
      <c r="CF3234" s="69"/>
      <c r="CG3234" s="69"/>
      <c r="CH3234" s="69"/>
      <c r="CI3234" s="69"/>
      <c r="CJ3234" s="69"/>
      <c r="CK3234" s="69"/>
      <c r="CL3234" s="69"/>
      <c r="CM3234" s="69"/>
      <c r="CN3234" s="69"/>
      <c r="CO3234" s="69"/>
      <c r="CP3234" s="69"/>
      <c r="CQ3234" s="69"/>
      <c r="CR3234" s="69"/>
      <c r="CS3234" s="69"/>
      <c r="CT3234" s="69"/>
      <c r="CU3234" s="69"/>
      <c r="CV3234" s="69"/>
      <c r="CW3234" s="69"/>
      <c r="CX3234" s="69"/>
      <c r="CY3234" s="69"/>
      <c r="CZ3234" s="69"/>
      <c r="DA3234" s="69"/>
      <c r="DB3234" s="69"/>
      <c r="DC3234" s="69"/>
      <c r="DD3234" s="69"/>
      <c r="DE3234" s="69"/>
      <c r="DF3234" s="69"/>
      <c r="DG3234" s="69"/>
      <c r="DH3234" s="69"/>
      <c r="DI3234" s="69"/>
      <c r="DJ3234" s="69"/>
      <c r="DK3234" s="69"/>
      <c r="DL3234" s="69"/>
      <c r="DM3234" s="69"/>
      <c r="DN3234" s="69"/>
      <c r="DO3234" s="69"/>
      <c r="DP3234" s="69"/>
      <c r="DQ3234" s="69"/>
      <c r="DR3234" s="69"/>
      <c r="DS3234" s="69"/>
      <c r="DT3234" s="69"/>
      <c r="DU3234" s="69"/>
      <c r="DV3234" s="69"/>
      <c r="DW3234" s="69"/>
      <c r="DX3234" s="69"/>
      <c r="DY3234" s="69"/>
      <c r="DZ3234" s="69"/>
      <c r="EA3234" s="69"/>
      <c r="EB3234" s="69"/>
      <c r="EC3234" s="69"/>
      <c r="ED3234" s="69"/>
      <c r="EE3234" s="69"/>
      <c r="EF3234" s="69"/>
      <c r="EG3234" s="69"/>
      <c r="EH3234" s="69"/>
      <c r="EI3234" s="69"/>
      <c r="EJ3234" s="69"/>
      <c r="EK3234" s="69"/>
      <c r="EL3234" s="69"/>
      <c r="EM3234" s="69"/>
      <c r="EN3234" s="69"/>
      <c r="EO3234" s="69"/>
      <c r="EP3234" s="69"/>
      <c r="EQ3234" s="69"/>
      <c r="ER3234" s="69"/>
      <c r="ES3234" s="69"/>
      <c r="ET3234" s="69"/>
      <c r="EU3234" s="69"/>
      <c r="EV3234" s="69"/>
      <c r="EW3234" s="69"/>
      <c r="EX3234" s="69"/>
      <c r="EY3234" s="69"/>
      <c r="EZ3234" s="69"/>
      <c r="FA3234" s="69"/>
      <c r="FB3234" s="69"/>
      <c r="FC3234" s="69"/>
      <c r="FD3234" s="69"/>
      <c r="FE3234" s="69"/>
      <c r="FF3234" s="69"/>
      <c r="FG3234" s="69"/>
      <c r="FH3234" s="69"/>
      <c r="FI3234" s="69"/>
      <c r="FJ3234" s="69"/>
      <c r="FK3234" s="69"/>
      <c r="FL3234" s="69"/>
      <c r="FM3234" s="69"/>
      <c r="FN3234" s="69"/>
      <c r="FO3234" s="69"/>
      <c r="FP3234" s="69"/>
      <c r="FQ3234" s="69"/>
      <c r="FR3234" s="69"/>
      <c r="FS3234" s="69"/>
      <c r="FT3234" s="69"/>
      <c r="FU3234" s="69"/>
      <c r="FV3234" s="69"/>
      <c r="FW3234" s="69"/>
      <c r="FX3234" s="69"/>
      <c r="FY3234" s="69"/>
      <c r="FZ3234" s="69"/>
      <c r="GA3234" s="69"/>
      <c r="GB3234" s="69"/>
      <c r="GC3234" s="69"/>
      <c r="GD3234" s="69"/>
      <c r="GE3234" s="69"/>
      <c r="GF3234" s="69"/>
      <c r="GG3234" s="69"/>
      <c r="GH3234" s="69"/>
      <c r="GI3234" s="69"/>
      <c r="GJ3234" s="69"/>
      <c r="GK3234" s="69"/>
      <c r="GL3234" s="69"/>
      <c r="GM3234" s="69"/>
      <c r="GN3234" s="69"/>
      <c r="GO3234" s="69"/>
      <c r="GP3234" s="69"/>
      <c r="GQ3234" s="69"/>
      <c r="GR3234" s="69"/>
      <c r="GS3234" s="69"/>
      <c r="GT3234" s="69"/>
      <c r="GU3234" s="69"/>
      <c r="GV3234" s="69"/>
      <c r="GW3234" s="69"/>
      <c r="GX3234" s="69"/>
      <c r="GY3234" s="69"/>
      <c r="GZ3234" s="69"/>
      <c r="HA3234" s="69"/>
      <c r="HB3234" s="69"/>
      <c r="HC3234" s="69"/>
      <c r="HD3234" s="69"/>
      <c r="HE3234" s="69"/>
      <c r="HF3234" s="69"/>
      <c r="HG3234" s="69"/>
      <c r="HH3234" s="69"/>
      <c r="HI3234" s="69"/>
      <c r="HJ3234" s="69"/>
      <c r="HK3234" s="69"/>
      <c r="HL3234" s="69"/>
      <c r="HM3234" s="69"/>
      <c r="HN3234" s="69"/>
      <c r="HO3234" s="69"/>
      <c r="HP3234" s="69"/>
      <c r="HQ3234" s="69"/>
      <c r="HR3234" s="69"/>
      <c r="HS3234" s="69"/>
      <c r="HT3234" s="69"/>
      <c r="HU3234" s="69"/>
      <c r="HV3234" s="69"/>
      <c r="HW3234" s="69"/>
      <c r="HX3234" s="69"/>
      <c r="HY3234" s="69"/>
      <c r="HZ3234" s="69"/>
      <c r="IA3234" s="69"/>
      <c r="IB3234" s="69"/>
      <c r="IC3234" s="69"/>
      <c r="ID3234" s="69"/>
      <c r="IE3234" s="69"/>
      <c r="IF3234" s="69"/>
      <c r="IG3234" s="69"/>
      <c r="IH3234" s="69"/>
      <c r="II3234" s="69"/>
      <c r="IJ3234" s="69"/>
      <c r="IK3234" s="69"/>
      <c r="IL3234" s="69"/>
      <c r="IM3234" s="69"/>
      <c r="IN3234" s="69"/>
    </row>
    <row r="3235" spans="1:248" s="70" customFormat="1" ht="13.9" customHeight="1" x14ac:dyDescent="0.2">
      <c r="A3235" s="137" t="s">
        <v>4010</v>
      </c>
      <c r="B3235" s="128">
        <v>52924</v>
      </c>
      <c r="C3235" s="136" t="s">
        <v>4011</v>
      </c>
      <c r="D3235" s="330">
        <v>30000</v>
      </c>
      <c r="E3235" s="69"/>
      <c r="F3235" s="69"/>
      <c r="G3235" s="69"/>
      <c r="H3235" s="69"/>
      <c r="I3235" s="69"/>
      <c r="J3235" s="69"/>
      <c r="N3235" s="69"/>
      <c r="O3235" s="69"/>
      <c r="P3235" s="69"/>
      <c r="Q3235" s="69"/>
      <c r="R3235" s="69"/>
      <c r="S3235" s="69"/>
      <c r="T3235" s="69"/>
      <c r="U3235" s="69"/>
      <c r="V3235" s="69"/>
      <c r="W3235" s="69"/>
      <c r="X3235" s="69"/>
      <c r="Y3235" s="69"/>
      <c r="Z3235" s="69"/>
      <c r="AA3235" s="69"/>
      <c r="AB3235" s="69"/>
      <c r="AC3235" s="69"/>
      <c r="AD3235" s="69"/>
      <c r="AE3235" s="69"/>
      <c r="AF3235" s="69"/>
      <c r="AG3235" s="69"/>
      <c r="AH3235" s="69"/>
      <c r="AI3235" s="69"/>
      <c r="AJ3235" s="69"/>
      <c r="AK3235" s="69"/>
      <c r="AL3235" s="69"/>
      <c r="AM3235" s="69"/>
      <c r="AN3235" s="69"/>
      <c r="AO3235" s="69"/>
      <c r="AP3235" s="69"/>
      <c r="AQ3235" s="69"/>
      <c r="AR3235" s="69"/>
      <c r="AS3235" s="69"/>
      <c r="AT3235" s="69"/>
      <c r="AU3235" s="69"/>
      <c r="AV3235" s="69"/>
      <c r="AW3235" s="69"/>
      <c r="AX3235" s="69"/>
      <c r="AY3235" s="69"/>
      <c r="AZ3235" s="69"/>
      <c r="BA3235" s="69"/>
      <c r="BB3235" s="69"/>
      <c r="BC3235" s="69"/>
      <c r="BD3235" s="69"/>
      <c r="BE3235" s="69"/>
      <c r="BF3235" s="69"/>
      <c r="BG3235" s="69"/>
      <c r="BH3235" s="69"/>
      <c r="BI3235" s="69"/>
      <c r="BJ3235" s="69"/>
      <c r="BK3235" s="69"/>
      <c r="BL3235" s="69"/>
      <c r="BM3235" s="69"/>
      <c r="BN3235" s="69"/>
      <c r="BO3235" s="69"/>
      <c r="BP3235" s="69"/>
      <c r="BQ3235" s="69"/>
      <c r="BR3235" s="69"/>
      <c r="BS3235" s="69"/>
      <c r="BT3235" s="69"/>
      <c r="BU3235" s="69"/>
      <c r="BV3235" s="69"/>
      <c r="BW3235" s="69"/>
      <c r="BX3235" s="69"/>
      <c r="BY3235" s="69"/>
      <c r="BZ3235" s="69"/>
      <c r="CA3235" s="69"/>
      <c r="CB3235" s="69"/>
      <c r="CC3235" s="69"/>
      <c r="CD3235" s="69"/>
      <c r="CE3235" s="69"/>
      <c r="CF3235" s="69"/>
      <c r="CG3235" s="69"/>
      <c r="CH3235" s="69"/>
      <c r="CI3235" s="69"/>
      <c r="CJ3235" s="69"/>
      <c r="CK3235" s="69"/>
      <c r="CL3235" s="69"/>
      <c r="CM3235" s="69"/>
      <c r="CN3235" s="69"/>
      <c r="CO3235" s="69"/>
      <c r="CP3235" s="69"/>
      <c r="CQ3235" s="69"/>
      <c r="CR3235" s="69"/>
      <c r="CS3235" s="69"/>
      <c r="CT3235" s="69"/>
      <c r="CU3235" s="69"/>
      <c r="CV3235" s="69"/>
      <c r="CW3235" s="69"/>
      <c r="CX3235" s="69"/>
      <c r="CY3235" s="69"/>
      <c r="CZ3235" s="69"/>
      <c r="DA3235" s="69"/>
      <c r="DB3235" s="69"/>
      <c r="DC3235" s="69"/>
      <c r="DD3235" s="69"/>
      <c r="DE3235" s="69"/>
      <c r="DF3235" s="69"/>
      <c r="DG3235" s="69"/>
      <c r="DH3235" s="69"/>
      <c r="DI3235" s="69"/>
      <c r="DJ3235" s="69"/>
      <c r="DK3235" s="69"/>
      <c r="DL3235" s="69"/>
      <c r="DM3235" s="69"/>
      <c r="DN3235" s="69"/>
      <c r="DO3235" s="69"/>
      <c r="DP3235" s="69"/>
      <c r="DQ3235" s="69"/>
      <c r="DR3235" s="69"/>
      <c r="DS3235" s="69"/>
      <c r="DT3235" s="69"/>
      <c r="DU3235" s="69"/>
      <c r="DV3235" s="69"/>
      <c r="DW3235" s="69"/>
      <c r="DX3235" s="69"/>
      <c r="DY3235" s="69"/>
      <c r="DZ3235" s="69"/>
      <c r="EA3235" s="69"/>
      <c r="EB3235" s="69"/>
      <c r="EC3235" s="69"/>
      <c r="ED3235" s="69"/>
      <c r="EE3235" s="69"/>
      <c r="EF3235" s="69"/>
      <c r="EG3235" s="69"/>
      <c r="EH3235" s="69"/>
      <c r="EI3235" s="69"/>
      <c r="EJ3235" s="69"/>
      <c r="EK3235" s="69"/>
      <c r="EL3235" s="69"/>
      <c r="EM3235" s="69"/>
      <c r="EN3235" s="69"/>
      <c r="EO3235" s="69"/>
      <c r="EP3235" s="69"/>
      <c r="EQ3235" s="69"/>
      <c r="ER3235" s="69"/>
      <c r="ES3235" s="69"/>
      <c r="ET3235" s="69"/>
      <c r="EU3235" s="69"/>
      <c r="EV3235" s="69"/>
      <c r="EW3235" s="69"/>
      <c r="EX3235" s="69"/>
      <c r="EY3235" s="69"/>
      <c r="EZ3235" s="69"/>
      <c r="FA3235" s="69"/>
      <c r="FB3235" s="69"/>
      <c r="FC3235" s="69"/>
      <c r="FD3235" s="69"/>
      <c r="FE3235" s="69"/>
      <c r="FF3235" s="69"/>
      <c r="FG3235" s="69"/>
      <c r="FH3235" s="69"/>
      <c r="FI3235" s="69"/>
      <c r="FJ3235" s="69"/>
      <c r="FK3235" s="69"/>
      <c r="FL3235" s="69"/>
      <c r="FM3235" s="69"/>
      <c r="FN3235" s="69"/>
      <c r="FO3235" s="69"/>
      <c r="FP3235" s="69"/>
      <c r="FQ3235" s="69"/>
      <c r="FR3235" s="69"/>
      <c r="FS3235" s="69"/>
      <c r="FT3235" s="69"/>
      <c r="FU3235" s="69"/>
      <c r="FV3235" s="69"/>
      <c r="FW3235" s="69"/>
      <c r="FX3235" s="69"/>
      <c r="FY3235" s="69"/>
      <c r="FZ3235" s="69"/>
      <c r="GA3235" s="69"/>
      <c r="GB3235" s="69"/>
      <c r="GC3235" s="69"/>
      <c r="GD3235" s="69"/>
      <c r="GE3235" s="69"/>
      <c r="GF3235" s="69"/>
      <c r="GG3235" s="69"/>
      <c r="GH3235" s="69"/>
      <c r="GI3235" s="69"/>
      <c r="GJ3235" s="69"/>
      <c r="GK3235" s="69"/>
      <c r="GL3235" s="69"/>
      <c r="GM3235" s="69"/>
      <c r="GN3235" s="69"/>
      <c r="GO3235" s="69"/>
      <c r="GP3235" s="69"/>
      <c r="GQ3235" s="69"/>
      <c r="GR3235" s="69"/>
      <c r="GS3235" s="69"/>
      <c r="GT3235" s="69"/>
      <c r="GU3235" s="69"/>
      <c r="GV3235" s="69"/>
      <c r="GW3235" s="69"/>
      <c r="GX3235" s="69"/>
      <c r="GY3235" s="69"/>
      <c r="GZ3235" s="69"/>
      <c r="HA3235" s="69"/>
      <c r="HB3235" s="69"/>
      <c r="HC3235" s="69"/>
      <c r="HD3235" s="69"/>
      <c r="HE3235" s="69"/>
      <c r="HF3235" s="69"/>
      <c r="HG3235" s="69"/>
      <c r="HH3235" s="69"/>
      <c r="HI3235" s="69"/>
      <c r="HJ3235" s="69"/>
      <c r="HK3235" s="69"/>
      <c r="HL3235" s="69"/>
      <c r="HM3235" s="69"/>
      <c r="HN3235" s="69"/>
      <c r="HO3235" s="69"/>
      <c r="HP3235" s="69"/>
      <c r="HQ3235" s="69"/>
      <c r="HR3235" s="69"/>
      <c r="HS3235" s="69"/>
      <c r="HT3235" s="69"/>
      <c r="HU3235" s="69"/>
      <c r="HV3235" s="69"/>
      <c r="HW3235" s="69"/>
      <c r="HX3235" s="69"/>
      <c r="HY3235" s="69"/>
      <c r="HZ3235" s="69"/>
      <c r="IA3235" s="69"/>
      <c r="IB3235" s="69"/>
      <c r="IC3235" s="69"/>
      <c r="ID3235" s="69"/>
      <c r="IE3235" s="69"/>
      <c r="IF3235" s="69"/>
      <c r="IG3235" s="69"/>
      <c r="IH3235" s="69"/>
      <c r="II3235" s="69"/>
      <c r="IJ3235" s="69"/>
      <c r="IK3235" s="69"/>
      <c r="IL3235" s="69"/>
      <c r="IM3235" s="69"/>
      <c r="IN3235" s="69"/>
    </row>
    <row r="3236" spans="1:248" s="70" customFormat="1" ht="13.9" customHeight="1" x14ac:dyDescent="0.2">
      <c r="A3236" s="137" t="s">
        <v>4012</v>
      </c>
      <c r="B3236" s="128">
        <v>52925</v>
      </c>
      <c r="C3236" s="136" t="s">
        <v>4013</v>
      </c>
      <c r="D3236" s="330">
        <v>10000</v>
      </c>
      <c r="E3236" s="69"/>
      <c r="F3236" s="69"/>
      <c r="G3236" s="69"/>
      <c r="H3236" s="69"/>
      <c r="I3236" s="69"/>
      <c r="J3236" s="69"/>
      <c r="N3236" s="69"/>
      <c r="O3236" s="69"/>
      <c r="P3236" s="69"/>
      <c r="Q3236" s="69"/>
      <c r="R3236" s="69"/>
      <c r="S3236" s="69"/>
      <c r="T3236" s="69"/>
      <c r="U3236" s="69"/>
      <c r="V3236" s="69"/>
      <c r="W3236" s="69"/>
      <c r="X3236" s="69"/>
      <c r="Y3236" s="69"/>
      <c r="Z3236" s="69"/>
      <c r="AA3236" s="69"/>
      <c r="AB3236" s="69"/>
      <c r="AC3236" s="69"/>
      <c r="AD3236" s="69"/>
      <c r="AE3236" s="69"/>
      <c r="AF3236" s="69"/>
      <c r="AG3236" s="69"/>
      <c r="AH3236" s="69"/>
      <c r="AI3236" s="69"/>
      <c r="AJ3236" s="69"/>
      <c r="AK3236" s="69"/>
      <c r="AL3236" s="69"/>
      <c r="AM3236" s="69"/>
      <c r="AN3236" s="69"/>
      <c r="AO3236" s="69"/>
      <c r="AP3236" s="69"/>
      <c r="AQ3236" s="69"/>
      <c r="AR3236" s="69"/>
      <c r="AS3236" s="69"/>
      <c r="AT3236" s="69"/>
      <c r="AU3236" s="69"/>
      <c r="AV3236" s="69"/>
      <c r="AW3236" s="69"/>
      <c r="AX3236" s="69"/>
      <c r="AY3236" s="69"/>
      <c r="AZ3236" s="69"/>
      <c r="BA3236" s="69"/>
      <c r="BB3236" s="69"/>
      <c r="BC3236" s="69"/>
      <c r="BD3236" s="69"/>
      <c r="BE3236" s="69"/>
      <c r="BF3236" s="69"/>
      <c r="BG3236" s="69"/>
      <c r="BH3236" s="69"/>
      <c r="BI3236" s="69"/>
      <c r="BJ3236" s="69"/>
      <c r="BK3236" s="69"/>
      <c r="BL3236" s="69"/>
      <c r="BM3236" s="69"/>
      <c r="BN3236" s="69"/>
      <c r="BO3236" s="69"/>
      <c r="BP3236" s="69"/>
      <c r="BQ3236" s="69"/>
      <c r="BR3236" s="69"/>
      <c r="BS3236" s="69"/>
      <c r="BT3236" s="69"/>
      <c r="BU3236" s="69"/>
      <c r="BV3236" s="69"/>
      <c r="BW3236" s="69"/>
      <c r="BX3236" s="69"/>
      <c r="BY3236" s="69"/>
      <c r="BZ3236" s="69"/>
      <c r="CA3236" s="69"/>
      <c r="CB3236" s="69"/>
      <c r="CC3236" s="69"/>
      <c r="CD3236" s="69"/>
      <c r="CE3236" s="69"/>
      <c r="CF3236" s="69"/>
      <c r="CG3236" s="69"/>
      <c r="CH3236" s="69"/>
      <c r="CI3236" s="69"/>
      <c r="CJ3236" s="69"/>
      <c r="CK3236" s="69"/>
      <c r="CL3236" s="69"/>
      <c r="CM3236" s="69"/>
      <c r="CN3236" s="69"/>
      <c r="CO3236" s="69"/>
      <c r="CP3236" s="69"/>
      <c r="CQ3236" s="69"/>
      <c r="CR3236" s="69"/>
      <c r="CS3236" s="69"/>
      <c r="CT3236" s="69"/>
      <c r="CU3236" s="69"/>
      <c r="CV3236" s="69"/>
      <c r="CW3236" s="69"/>
      <c r="CX3236" s="69"/>
      <c r="CY3236" s="69"/>
      <c r="CZ3236" s="69"/>
      <c r="DA3236" s="69"/>
      <c r="DB3236" s="69"/>
      <c r="DC3236" s="69"/>
      <c r="DD3236" s="69"/>
      <c r="DE3236" s="69"/>
      <c r="DF3236" s="69"/>
      <c r="DG3236" s="69"/>
      <c r="DH3236" s="69"/>
      <c r="DI3236" s="69"/>
      <c r="DJ3236" s="69"/>
      <c r="DK3236" s="69"/>
      <c r="DL3236" s="69"/>
      <c r="DM3236" s="69"/>
      <c r="DN3236" s="69"/>
      <c r="DO3236" s="69"/>
      <c r="DP3236" s="69"/>
      <c r="DQ3236" s="69"/>
      <c r="DR3236" s="69"/>
      <c r="DS3236" s="69"/>
      <c r="DT3236" s="69"/>
      <c r="DU3236" s="69"/>
      <c r="DV3236" s="69"/>
      <c r="DW3236" s="69"/>
      <c r="DX3236" s="69"/>
      <c r="DY3236" s="69"/>
      <c r="DZ3236" s="69"/>
      <c r="EA3236" s="69"/>
      <c r="EB3236" s="69"/>
      <c r="EC3236" s="69"/>
      <c r="ED3236" s="69"/>
      <c r="EE3236" s="69"/>
      <c r="EF3236" s="69"/>
      <c r="EG3236" s="69"/>
      <c r="EH3236" s="69"/>
      <c r="EI3236" s="69"/>
      <c r="EJ3236" s="69"/>
      <c r="EK3236" s="69"/>
      <c r="EL3236" s="69"/>
      <c r="EM3236" s="69"/>
      <c r="EN3236" s="69"/>
      <c r="EO3236" s="69"/>
      <c r="EP3236" s="69"/>
      <c r="EQ3236" s="69"/>
      <c r="ER3236" s="69"/>
      <c r="ES3236" s="69"/>
      <c r="ET3236" s="69"/>
      <c r="EU3236" s="69"/>
      <c r="EV3236" s="69"/>
      <c r="EW3236" s="69"/>
      <c r="EX3236" s="69"/>
      <c r="EY3236" s="69"/>
      <c r="EZ3236" s="69"/>
      <c r="FA3236" s="69"/>
      <c r="FB3236" s="69"/>
      <c r="FC3236" s="69"/>
      <c r="FD3236" s="69"/>
      <c r="FE3236" s="69"/>
      <c r="FF3236" s="69"/>
      <c r="FG3236" s="69"/>
      <c r="FH3236" s="69"/>
      <c r="FI3236" s="69"/>
      <c r="FJ3236" s="69"/>
      <c r="FK3236" s="69"/>
      <c r="FL3236" s="69"/>
      <c r="FM3236" s="69"/>
      <c r="FN3236" s="69"/>
      <c r="FO3236" s="69"/>
      <c r="FP3236" s="69"/>
      <c r="FQ3236" s="69"/>
      <c r="FR3236" s="69"/>
      <c r="FS3236" s="69"/>
      <c r="FT3236" s="69"/>
      <c r="FU3236" s="69"/>
      <c r="FV3236" s="69"/>
      <c r="FW3236" s="69"/>
      <c r="FX3236" s="69"/>
      <c r="FY3236" s="69"/>
      <c r="FZ3236" s="69"/>
      <c r="GA3236" s="69"/>
      <c r="GB3236" s="69"/>
      <c r="GC3236" s="69"/>
      <c r="GD3236" s="69"/>
      <c r="GE3236" s="69"/>
      <c r="GF3236" s="69"/>
      <c r="GG3236" s="69"/>
      <c r="GH3236" s="69"/>
      <c r="GI3236" s="69"/>
      <c r="GJ3236" s="69"/>
      <c r="GK3236" s="69"/>
      <c r="GL3236" s="69"/>
      <c r="GM3236" s="69"/>
      <c r="GN3236" s="69"/>
      <c r="GO3236" s="69"/>
      <c r="GP3236" s="69"/>
      <c r="GQ3236" s="69"/>
      <c r="GR3236" s="69"/>
      <c r="GS3236" s="69"/>
      <c r="GT3236" s="69"/>
      <c r="GU3236" s="69"/>
      <c r="GV3236" s="69"/>
      <c r="GW3236" s="69"/>
      <c r="GX3236" s="69"/>
      <c r="GY3236" s="69"/>
      <c r="GZ3236" s="69"/>
      <c r="HA3236" s="69"/>
      <c r="HB3236" s="69"/>
      <c r="HC3236" s="69"/>
      <c r="HD3236" s="69"/>
      <c r="HE3236" s="69"/>
      <c r="HF3236" s="69"/>
      <c r="HG3236" s="69"/>
      <c r="HH3236" s="69"/>
      <c r="HI3236" s="69"/>
      <c r="HJ3236" s="69"/>
      <c r="HK3236" s="69"/>
      <c r="HL3236" s="69"/>
      <c r="HM3236" s="69"/>
      <c r="HN3236" s="69"/>
      <c r="HO3236" s="69"/>
      <c r="HP3236" s="69"/>
      <c r="HQ3236" s="69"/>
      <c r="HR3236" s="69"/>
      <c r="HS3236" s="69"/>
      <c r="HT3236" s="69"/>
      <c r="HU3236" s="69"/>
      <c r="HV3236" s="69"/>
      <c r="HW3236" s="69"/>
      <c r="HX3236" s="69"/>
      <c r="HY3236" s="69"/>
      <c r="HZ3236" s="69"/>
      <c r="IA3236" s="69"/>
      <c r="IB3236" s="69"/>
      <c r="IC3236" s="69"/>
      <c r="ID3236" s="69"/>
      <c r="IE3236" s="69"/>
      <c r="IF3236" s="69"/>
      <c r="IG3236" s="69"/>
      <c r="IH3236" s="69"/>
      <c r="II3236" s="69"/>
      <c r="IJ3236" s="69"/>
      <c r="IK3236" s="69"/>
      <c r="IL3236" s="69"/>
      <c r="IM3236" s="69"/>
      <c r="IN3236" s="69"/>
    </row>
    <row r="3237" spans="1:248" s="70" customFormat="1" ht="13.9" customHeight="1" x14ac:dyDescent="0.2">
      <c r="A3237" s="137" t="s">
        <v>4014</v>
      </c>
      <c r="B3237" s="128">
        <v>52926</v>
      </c>
      <c r="C3237" s="136" t="s">
        <v>4015</v>
      </c>
      <c r="D3237" s="330">
        <v>7000</v>
      </c>
      <c r="E3237" s="69"/>
      <c r="F3237" s="69"/>
      <c r="G3237" s="69"/>
      <c r="H3237" s="69"/>
      <c r="I3237" s="69"/>
      <c r="J3237" s="69"/>
      <c r="N3237" s="69"/>
      <c r="O3237" s="69"/>
      <c r="P3237" s="69"/>
      <c r="Q3237" s="69"/>
      <c r="R3237" s="69"/>
      <c r="S3237" s="69"/>
      <c r="T3237" s="69"/>
      <c r="U3237" s="69"/>
      <c r="V3237" s="69"/>
      <c r="W3237" s="69"/>
      <c r="X3237" s="69"/>
      <c r="Y3237" s="69"/>
      <c r="Z3237" s="69"/>
      <c r="AA3237" s="69"/>
      <c r="AB3237" s="69"/>
      <c r="AC3237" s="69"/>
      <c r="AD3237" s="69"/>
      <c r="AE3237" s="69"/>
      <c r="AF3237" s="69"/>
      <c r="AG3237" s="69"/>
      <c r="AH3237" s="69"/>
      <c r="AI3237" s="69"/>
      <c r="AJ3237" s="69"/>
      <c r="AK3237" s="69"/>
      <c r="AL3237" s="69"/>
      <c r="AM3237" s="69"/>
      <c r="AN3237" s="69"/>
      <c r="AO3237" s="69"/>
      <c r="AP3237" s="69"/>
      <c r="AQ3237" s="69"/>
      <c r="AR3237" s="69"/>
      <c r="AS3237" s="69"/>
      <c r="AT3237" s="69"/>
      <c r="AU3237" s="69"/>
      <c r="AV3237" s="69"/>
      <c r="AW3237" s="69"/>
      <c r="AX3237" s="69"/>
      <c r="AY3237" s="69"/>
      <c r="AZ3237" s="69"/>
      <c r="BA3237" s="69"/>
      <c r="BB3237" s="69"/>
      <c r="BC3237" s="69"/>
      <c r="BD3237" s="69"/>
      <c r="BE3237" s="69"/>
      <c r="BF3237" s="69"/>
      <c r="BG3237" s="69"/>
      <c r="BH3237" s="69"/>
      <c r="BI3237" s="69"/>
      <c r="BJ3237" s="69"/>
      <c r="BK3237" s="69"/>
      <c r="BL3237" s="69"/>
      <c r="BM3237" s="69"/>
      <c r="BN3237" s="69"/>
      <c r="BO3237" s="69"/>
      <c r="BP3237" s="69"/>
      <c r="BQ3237" s="69"/>
      <c r="BR3237" s="69"/>
      <c r="BS3237" s="69"/>
      <c r="BT3237" s="69"/>
      <c r="BU3237" s="69"/>
      <c r="BV3237" s="69"/>
      <c r="BW3237" s="69"/>
      <c r="BX3237" s="69"/>
      <c r="BY3237" s="69"/>
      <c r="BZ3237" s="69"/>
      <c r="CA3237" s="69"/>
      <c r="CB3237" s="69"/>
      <c r="CC3237" s="69"/>
      <c r="CD3237" s="69"/>
      <c r="CE3237" s="69"/>
      <c r="CF3237" s="69"/>
      <c r="CG3237" s="69"/>
      <c r="CH3237" s="69"/>
      <c r="CI3237" s="69"/>
      <c r="CJ3237" s="69"/>
      <c r="CK3237" s="69"/>
      <c r="CL3237" s="69"/>
      <c r="CM3237" s="69"/>
      <c r="CN3237" s="69"/>
      <c r="CO3237" s="69"/>
      <c r="CP3237" s="69"/>
      <c r="CQ3237" s="69"/>
      <c r="CR3237" s="69"/>
      <c r="CS3237" s="69"/>
      <c r="CT3237" s="69"/>
      <c r="CU3237" s="69"/>
      <c r="CV3237" s="69"/>
      <c r="CW3237" s="69"/>
      <c r="CX3237" s="69"/>
      <c r="CY3237" s="69"/>
      <c r="CZ3237" s="69"/>
      <c r="DA3237" s="69"/>
      <c r="DB3237" s="69"/>
      <c r="DC3237" s="69"/>
      <c r="DD3237" s="69"/>
      <c r="DE3237" s="69"/>
      <c r="DF3237" s="69"/>
      <c r="DG3237" s="69"/>
      <c r="DH3237" s="69"/>
      <c r="DI3237" s="69"/>
      <c r="DJ3237" s="69"/>
      <c r="DK3237" s="69"/>
      <c r="DL3237" s="69"/>
      <c r="DM3237" s="69"/>
      <c r="DN3237" s="69"/>
      <c r="DO3237" s="69"/>
      <c r="DP3237" s="69"/>
      <c r="DQ3237" s="69"/>
      <c r="DR3237" s="69"/>
      <c r="DS3237" s="69"/>
      <c r="DT3237" s="69"/>
      <c r="DU3237" s="69"/>
      <c r="DV3237" s="69"/>
      <c r="DW3237" s="69"/>
      <c r="DX3237" s="69"/>
      <c r="DY3237" s="69"/>
      <c r="DZ3237" s="69"/>
      <c r="EA3237" s="69"/>
      <c r="EB3237" s="69"/>
      <c r="EC3237" s="69"/>
      <c r="ED3237" s="69"/>
      <c r="EE3237" s="69"/>
      <c r="EF3237" s="69"/>
      <c r="EG3237" s="69"/>
      <c r="EH3237" s="69"/>
      <c r="EI3237" s="69"/>
      <c r="EJ3237" s="69"/>
      <c r="EK3237" s="69"/>
      <c r="EL3237" s="69"/>
      <c r="EM3237" s="69"/>
      <c r="EN3237" s="69"/>
      <c r="EO3237" s="69"/>
      <c r="EP3237" s="69"/>
      <c r="EQ3237" s="69"/>
      <c r="ER3237" s="69"/>
      <c r="ES3237" s="69"/>
      <c r="ET3237" s="69"/>
      <c r="EU3237" s="69"/>
      <c r="EV3237" s="69"/>
      <c r="EW3237" s="69"/>
      <c r="EX3237" s="69"/>
      <c r="EY3237" s="69"/>
      <c r="EZ3237" s="69"/>
      <c r="FA3237" s="69"/>
      <c r="FB3237" s="69"/>
      <c r="FC3237" s="69"/>
      <c r="FD3237" s="69"/>
      <c r="FE3237" s="69"/>
      <c r="FF3237" s="69"/>
      <c r="FG3237" s="69"/>
      <c r="FH3237" s="69"/>
      <c r="FI3237" s="69"/>
      <c r="FJ3237" s="69"/>
      <c r="FK3237" s="69"/>
      <c r="FL3237" s="69"/>
      <c r="FM3237" s="69"/>
      <c r="FN3237" s="69"/>
      <c r="FO3237" s="69"/>
      <c r="FP3237" s="69"/>
      <c r="FQ3237" s="69"/>
      <c r="FR3237" s="69"/>
      <c r="FS3237" s="69"/>
      <c r="FT3237" s="69"/>
      <c r="FU3237" s="69"/>
      <c r="FV3237" s="69"/>
      <c r="FW3237" s="69"/>
      <c r="FX3237" s="69"/>
      <c r="FY3237" s="69"/>
      <c r="FZ3237" s="69"/>
      <c r="GA3237" s="69"/>
      <c r="GB3237" s="69"/>
      <c r="GC3237" s="69"/>
      <c r="GD3237" s="69"/>
      <c r="GE3237" s="69"/>
      <c r="GF3237" s="69"/>
      <c r="GG3237" s="69"/>
      <c r="GH3237" s="69"/>
      <c r="GI3237" s="69"/>
      <c r="GJ3237" s="69"/>
      <c r="GK3237" s="69"/>
      <c r="GL3237" s="69"/>
      <c r="GM3237" s="69"/>
      <c r="GN3237" s="69"/>
      <c r="GO3237" s="69"/>
      <c r="GP3237" s="69"/>
      <c r="GQ3237" s="69"/>
      <c r="GR3237" s="69"/>
      <c r="GS3237" s="69"/>
      <c r="GT3237" s="69"/>
      <c r="GU3237" s="69"/>
      <c r="GV3237" s="69"/>
      <c r="GW3237" s="69"/>
      <c r="GX3237" s="69"/>
      <c r="GY3237" s="69"/>
      <c r="GZ3237" s="69"/>
      <c r="HA3237" s="69"/>
      <c r="HB3237" s="69"/>
      <c r="HC3237" s="69"/>
      <c r="HD3237" s="69"/>
      <c r="HE3237" s="69"/>
      <c r="HF3237" s="69"/>
      <c r="HG3237" s="69"/>
      <c r="HH3237" s="69"/>
      <c r="HI3237" s="69"/>
      <c r="HJ3237" s="69"/>
      <c r="HK3237" s="69"/>
      <c r="HL3237" s="69"/>
      <c r="HM3237" s="69"/>
      <c r="HN3237" s="69"/>
      <c r="HO3237" s="69"/>
      <c r="HP3237" s="69"/>
      <c r="HQ3237" s="69"/>
      <c r="HR3237" s="69"/>
      <c r="HS3237" s="69"/>
      <c r="HT3237" s="69"/>
      <c r="HU3237" s="69"/>
      <c r="HV3237" s="69"/>
      <c r="HW3237" s="69"/>
      <c r="HX3237" s="69"/>
      <c r="HY3237" s="69"/>
      <c r="HZ3237" s="69"/>
      <c r="IA3237" s="69"/>
      <c r="IB3237" s="69"/>
      <c r="IC3237" s="69"/>
      <c r="ID3237" s="69"/>
      <c r="IE3237" s="69"/>
      <c r="IF3237" s="69"/>
      <c r="IG3237" s="69"/>
      <c r="IH3237" s="69"/>
      <c r="II3237" s="69"/>
      <c r="IJ3237" s="69"/>
      <c r="IK3237" s="69"/>
      <c r="IL3237" s="69"/>
      <c r="IM3237" s="69"/>
      <c r="IN3237" s="69"/>
    </row>
    <row r="3238" spans="1:248" s="70" customFormat="1" ht="13.9" customHeight="1" x14ac:dyDescent="0.2">
      <c r="A3238" s="137" t="s">
        <v>4016</v>
      </c>
      <c r="B3238" s="128">
        <v>52927</v>
      </c>
      <c r="C3238" s="136" t="s">
        <v>4017</v>
      </c>
      <c r="D3238" s="330">
        <v>6000</v>
      </c>
      <c r="E3238" s="69"/>
      <c r="F3238" s="69"/>
      <c r="G3238" s="69"/>
      <c r="H3238" s="69"/>
      <c r="I3238" s="69"/>
      <c r="J3238" s="69"/>
      <c r="N3238" s="69"/>
      <c r="O3238" s="69"/>
      <c r="P3238" s="69"/>
      <c r="Q3238" s="69"/>
      <c r="R3238" s="69"/>
      <c r="S3238" s="69"/>
      <c r="T3238" s="69"/>
      <c r="U3238" s="69"/>
      <c r="V3238" s="69"/>
      <c r="W3238" s="69"/>
      <c r="X3238" s="69"/>
      <c r="Y3238" s="69"/>
      <c r="Z3238" s="69"/>
      <c r="AA3238" s="69"/>
      <c r="AB3238" s="69"/>
      <c r="AC3238" s="69"/>
      <c r="AD3238" s="69"/>
      <c r="AE3238" s="69"/>
      <c r="AF3238" s="69"/>
      <c r="AG3238" s="69"/>
      <c r="AH3238" s="69"/>
      <c r="AI3238" s="69"/>
      <c r="AJ3238" s="69"/>
      <c r="AK3238" s="69"/>
      <c r="AL3238" s="69"/>
      <c r="AM3238" s="69"/>
      <c r="AN3238" s="69"/>
      <c r="AO3238" s="69"/>
      <c r="AP3238" s="69"/>
      <c r="AQ3238" s="69"/>
      <c r="AR3238" s="69"/>
      <c r="AS3238" s="69"/>
      <c r="AT3238" s="69"/>
      <c r="AU3238" s="69"/>
      <c r="AV3238" s="69"/>
      <c r="AW3238" s="69"/>
      <c r="AX3238" s="69"/>
      <c r="AY3238" s="69"/>
      <c r="AZ3238" s="69"/>
      <c r="BA3238" s="69"/>
      <c r="BB3238" s="69"/>
      <c r="BC3238" s="69"/>
      <c r="BD3238" s="69"/>
      <c r="BE3238" s="69"/>
      <c r="BF3238" s="69"/>
      <c r="BG3238" s="69"/>
      <c r="BH3238" s="69"/>
      <c r="BI3238" s="69"/>
      <c r="BJ3238" s="69"/>
      <c r="BK3238" s="69"/>
      <c r="BL3238" s="69"/>
      <c r="BM3238" s="69"/>
      <c r="BN3238" s="69"/>
      <c r="BO3238" s="69"/>
      <c r="BP3238" s="69"/>
      <c r="BQ3238" s="69"/>
      <c r="BR3238" s="69"/>
      <c r="BS3238" s="69"/>
      <c r="BT3238" s="69"/>
      <c r="BU3238" s="69"/>
      <c r="BV3238" s="69"/>
      <c r="BW3238" s="69"/>
      <c r="BX3238" s="69"/>
      <c r="BY3238" s="69"/>
      <c r="BZ3238" s="69"/>
      <c r="CA3238" s="69"/>
      <c r="CB3238" s="69"/>
      <c r="CC3238" s="69"/>
      <c r="CD3238" s="69"/>
      <c r="CE3238" s="69"/>
      <c r="CF3238" s="69"/>
      <c r="CG3238" s="69"/>
      <c r="CH3238" s="69"/>
      <c r="CI3238" s="69"/>
      <c r="CJ3238" s="69"/>
      <c r="CK3238" s="69"/>
      <c r="CL3238" s="69"/>
      <c r="CM3238" s="69"/>
      <c r="CN3238" s="69"/>
      <c r="CO3238" s="69"/>
      <c r="CP3238" s="69"/>
      <c r="CQ3238" s="69"/>
      <c r="CR3238" s="69"/>
      <c r="CS3238" s="69"/>
      <c r="CT3238" s="69"/>
      <c r="CU3238" s="69"/>
      <c r="CV3238" s="69"/>
      <c r="CW3238" s="69"/>
      <c r="CX3238" s="69"/>
      <c r="CY3238" s="69"/>
      <c r="CZ3238" s="69"/>
      <c r="DA3238" s="69"/>
      <c r="DB3238" s="69"/>
      <c r="DC3238" s="69"/>
      <c r="DD3238" s="69"/>
      <c r="DE3238" s="69"/>
      <c r="DF3238" s="69"/>
      <c r="DG3238" s="69"/>
      <c r="DH3238" s="69"/>
      <c r="DI3238" s="69"/>
      <c r="DJ3238" s="69"/>
      <c r="DK3238" s="69"/>
      <c r="DL3238" s="69"/>
      <c r="DM3238" s="69"/>
      <c r="DN3238" s="69"/>
      <c r="DO3238" s="69"/>
      <c r="DP3238" s="69"/>
      <c r="DQ3238" s="69"/>
      <c r="DR3238" s="69"/>
      <c r="DS3238" s="69"/>
      <c r="DT3238" s="69"/>
      <c r="DU3238" s="69"/>
      <c r="DV3238" s="69"/>
      <c r="DW3238" s="69"/>
      <c r="DX3238" s="69"/>
      <c r="DY3238" s="69"/>
      <c r="DZ3238" s="69"/>
      <c r="EA3238" s="69"/>
      <c r="EB3238" s="69"/>
      <c r="EC3238" s="69"/>
      <c r="ED3238" s="69"/>
      <c r="EE3238" s="69"/>
      <c r="EF3238" s="69"/>
      <c r="EG3238" s="69"/>
      <c r="EH3238" s="69"/>
      <c r="EI3238" s="69"/>
      <c r="EJ3238" s="69"/>
      <c r="EK3238" s="69"/>
      <c r="EL3238" s="69"/>
      <c r="EM3238" s="69"/>
      <c r="EN3238" s="69"/>
      <c r="EO3238" s="69"/>
      <c r="EP3238" s="69"/>
      <c r="EQ3238" s="69"/>
      <c r="ER3238" s="69"/>
      <c r="ES3238" s="69"/>
      <c r="ET3238" s="69"/>
      <c r="EU3238" s="69"/>
      <c r="EV3238" s="69"/>
      <c r="EW3238" s="69"/>
      <c r="EX3238" s="69"/>
      <c r="EY3238" s="69"/>
      <c r="EZ3238" s="69"/>
      <c r="FA3238" s="69"/>
      <c r="FB3238" s="69"/>
      <c r="FC3238" s="69"/>
      <c r="FD3238" s="69"/>
      <c r="FE3238" s="69"/>
      <c r="FF3238" s="69"/>
      <c r="FG3238" s="69"/>
      <c r="FH3238" s="69"/>
      <c r="FI3238" s="69"/>
      <c r="FJ3238" s="69"/>
      <c r="FK3238" s="69"/>
      <c r="FL3238" s="69"/>
      <c r="FM3238" s="69"/>
      <c r="FN3238" s="69"/>
      <c r="FO3238" s="69"/>
      <c r="FP3238" s="69"/>
      <c r="FQ3238" s="69"/>
      <c r="FR3238" s="69"/>
      <c r="FS3238" s="69"/>
      <c r="FT3238" s="69"/>
      <c r="FU3238" s="69"/>
      <c r="FV3238" s="69"/>
      <c r="FW3238" s="69"/>
      <c r="FX3238" s="69"/>
      <c r="FY3238" s="69"/>
      <c r="FZ3238" s="69"/>
      <c r="GA3238" s="69"/>
      <c r="GB3238" s="69"/>
      <c r="GC3238" s="69"/>
      <c r="GD3238" s="69"/>
      <c r="GE3238" s="69"/>
      <c r="GF3238" s="69"/>
      <c r="GG3238" s="69"/>
      <c r="GH3238" s="69"/>
      <c r="GI3238" s="69"/>
      <c r="GJ3238" s="69"/>
      <c r="GK3238" s="69"/>
      <c r="GL3238" s="69"/>
      <c r="GM3238" s="69"/>
      <c r="GN3238" s="69"/>
      <c r="GO3238" s="69"/>
      <c r="GP3238" s="69"/>
      <c r="GQ3238" s="69"/>
      <c r="GR3238" s="69"/>
      <c r="GS3238" s="69"/>
      <c r="GT3238" s="69"/>
      <c r="GU3238" s="69"/>
      <c r="GV3238" s="69"/>
      <c r="GW3238" s="69"/>
      <c r="GX3238" s="69"/>
      <c r="GY3238" s="69"/>
      <c r="GZ3238" s="69"/>
      <c r="HA3238" s="69"/>
      <c r="HB3238" s="69"/>
      <c r="HC3238" s="69"/>
      <c r="HD3238" s="69"/>
      <c r="HE3238" s="69"/>
      <c r="HF3238" s="69"/>
      <c r="HG3238" s="69"/>
      <c r="HH3238" s="69"/>
      <c r="HI3238" s="69"/>
      <c r="HJ3238" s="69"/>
      <c r="HK3238" s="69"/>
      <c r="HL3238" s="69"/>
      <c r="HM3238" s="69"/>
      <c r="HN3238" s="69"/>
      <c r="HO3238" s="69"/>
      <c r="HP3238" s="69"/>
      <c r="HQ3238" s="69"/>
      <c r="HR3238" s="69"/>
      <c r="HS3238" s="69"/>
      <c r="HT3238" s="69"/>
      <c r="HU3238" s="69"/>
      <c r="HV3238" s="69"/>
      <c r="HW3238" s="69"/>
      <c r="HX3238" s="69"/>
      <c r="HY3238" s="69"/>
      <c r="HZ3238" s="69"/>
      <c r="IA3238" s="69"/>
      <c r="IB3238" s="69"/>
      <c r="IC3238" s="69"/>
      <c r="ID3238" s="69"/>
      <c r="IE3238" s="69"/>
      <c r="IF3238" s="69"/>
      <c r="IG3238" s="69"/>
      <c r="IH3238" s="69"/>
      <c r="II3238" s="69"/>
      <c r="IJ3238" s="69"/>
      <c r="IK3238" s="69"/>
      <c r="IL3238" s="69"/>
      <c r="IM3238" s="69"/>
      <c r="IN3238" s="69"/>
    </row>
    <row r="3239" spans="1:248" s="70" customFormat="1" ht="13.9" customHeight="1" x14ac:dyDescent="0.2">
      <c r="A3239" s="137" t="s">
        <v>4018</v>
      </c>
      <c r="B3239" s="128">
        <v>52928</v>
      </c>
      <c r="C3239" s="136" t="s">
        <v>4019</v>
      </c>
      <c r="D3239" s="330">
        <v>30000</v>
      </c>
      <c r="E3239" s="69"/>
      <c r="F3239" s="69"/>
      <c r="G3239" s="69"/>
      <c r="H3239" s="69"/>
      <c r="I3239" s="69"/>
      <c r="J3239" s="69"/>
      <c r="N3239" s="69"/>
      <c r="O3239" s="69"/>
      <c r="P3239" s="69"/>
      <c r="Q3239" s="69"/>
      <c r="R3239" s="69"/>
      <c r="S3239" s="69"/>
      <c r="T3239" s="69"/>
      <c r="U3239" s="69"/>
      <c r="V3239" s="69"/>
      <c r="W3239" s="69"/>
      <c r="X3239" s="69"/>
      <c r="Y3239" s="69"/>
      <c r="Z3239" s="69"/>
      <c r="AA3239" s="69"/>
      <c r="AB3239" s="69"/>
      <c r="AC3239" s="69"/>
      <c r="AD3239" s="69"/>
      <c r="AE3239" s="69"/>
      <c r="AF3239" s="69"/>
      <c r="AG3239" s="69"/>
      <c r="AH3239" s="69"/>
      <c r="AI3239" s="69"/>
      <c r="AJ3239" s="69"/>
      <c r="AK3239" s="69"/>
      <c r="AL3239" s="69"/>
      <c r="AM3239" s="69"/>
      <c r="AN3239" s="69"/>
      <c r="AO3239" s="69"/>
      <c r="AP3239" s="69"/>
      <c r="AQ3239" s="69"/>
      <c r="AR3239" s="69"/>
      <c r="AS3239" s="69"/>
      <c r="AT3239" s="69"/>
      <c r="AU3239" s="69"/>
      <c r="AV3239" s="69"/>
      <c r="AW3239" s="69"/>
      <c r="AX3239" s="69"/>
      <c r="AY3239" s="69"/>
      <c r="AZ3239" s="69"/>
      <c r="BA3239" s="69"/>
      <c r="BB3239" s="69"/>
      <c r="BC3239" s="69"/>
      <c r="BD3239" s="69"/>
      <c r="BE3239" s="69"/>
      <c r="BF3239" s="69"/>
      <c r="BG3239" s="69"/>
      <c r="BH3239" s="69"/>
      <c r="BI3239" s="69"/>
      <c r="BJ3239" s="69"/>
      <c r="BK3239" s="69"/>
      <c r="BL3239" s="69"/>
      <c r="BM3239" s="69"/>
      <c r="BN3239" s="69"/>
      <c r="BO3239" s="69"/>
      <c r="BP3239" s="69"/>
      <c r="BQ3239" s="69"/>
      <c r="BR3239" s="69"/>
      <c r="BS3239" s="69"/>
      <c r="BT3239" s="69"/>
      <c r="BU3239" s="69"/>
      <c r="BV3239" s="69"/>
      <c r="BW3239" s="69"/>
      <c r="BX3239" s="69"/>
      <c r="BY3239" s="69"/>
      <c r="BZ3239" s="69"/>
      <c r="CA3239" s="69"/>
      <c r="CB3239" s="69"/>
      <c r="CC3239" s="69"/>
      <c r="CD3239" s="69"/>
      <c r="CE3239" s="69"/>
      <c r="CF3239" s="69"/>
      <c r="CG3239" s="69"/>
      <c r="CH3239" s="69"/>
      <c r="CI3239" s="69"/>
      <c r="CJ3239" s="69"/>
      <c r="CK3239" s="69"/>
      <c r="CL3239" s="69"/>
      <c r="CM3239" s="69"/>
      <c r="CN3239" s="69"/>
      <c r="CO3239" s="69"/>
      <c r="CP3239" s="69"/>
      <c r="CQ3239" s="69"/>
      <c r="CR3239" s="69"/>
      <c r="CS3239" s="69"/>
      <c r="CT3239" s="69"/>
      <c r="CU3239" s="69"/>
      <c r="CV3239" s="69"/>
      <c r="CW3239" s="69"/>
      <c r="CX3239" s="69"/>
      <c r="CY3239" s="69"/>
      <c r="CZ3239" s="69"/>
      <c r="DA3239" s="69"/>
      <c r="DB3239" s="69"/>
      <c r="DC3239" s="69"/>
      <c r="DD3239" s="69"/>
      <c r="DE3239" s="69"/>
      <c r="DF3239" s="69"/>
      <c r="DG3239" s="69"/>
      <c r="DH3239" s="69"/>
      <c r="DI3239" s="69"/>
      <c r="DJ3239" s="69"/>
      <c r="DK3239" s="69"/>
      <c r="DL3239" s="69"/>
      <c r="DM3239" s="69"/>
      <c r="DN3239" s="69"/>
      <c r="DO3239" s="69"/>
      <c r="DP3239" s="69"/>
      <c r="DQ3239" s="69"/>
      <c r="DR3239" s="69"/>
      <c r="DS3239" s="69"/>
      <c r="DT3239" s="69"/>
      <c r="DU3239" s="69"/>
      <c r="DV3239" s="69"/>
      <c r="DW3239" s="69"/>
      <c r="DX3239" s="69"/>
      <c r="DY3239" s="69"/>
      <c r="DZ3239" s="69"/>
      <c r="EA3239" s="69"/>
      <c r="EB3239" s="69"/>
      <c r="EC3239" s="69"/>
      <c r="ED3239" s="69"/>
      <c r="EE3239" s="69"/>
      <c r="EF3239" s="69"/>
      <c r="EG3239" s="69"/>
      <c r="EH3239" s="69"/>
      <c r="EI3239" s="69"/>
      <c r="EJ3239" s="69"/>
      <c r="EK3239" s="69"/>
      <c r="EL3239" s="69"/>
      <c r="EM3239" s="69"/>
      <c r="EN3239" s="69"/>
      <c r="EO3239" s="69"/>
      <c r="EP3239" s="69"/>
      <c r="EQ3239" s="69"/>
      <c r="ER3239" s="69"/>
      <c r="ES3239" s="69"/>
      <c r="ET3239" s="69"/>
      <c r="EU3239" s="69"/>
      <c r="EV3239" s="69"/>
      <c r="EW3239" s="69"/>
      <c r="EX3239" s="69"/>
      <c r="EY3239" s="69"/>
      <c r="EZ3239" s="69"/>
      <c r="FA3239" s="69"/>
      <c r="FB3239" s="69"/>
      <c r="FC3239" s="69"/>
      <c r="FD3239" s="69"/>
      <c r="FE3239" s="69"/>
      <c r="FF3239" s="69"/>
      <c r="FG3239" s="69"/>
      <c r="FH3239" s="69"/>
      <c r="FI3239" s="69"/>
      <c r="FJ3239" s="69"/>
      <c r="FK3239" s="69"/>
      <c r="FL3239" s="69"/>
      <c r="FM3239" s="69"/>
      <c r="FN3239" s="69"/>
      <c r="FO3239" s="69"/>
      <c r="FP3239" s="69"/>
      <c r="FQ3239" s="69"/>
      <c r="FR3239" s="69"/>
      <c r="FS3239" s="69"/>
      <c r="FT3239" s="69"/>
      <c r="FU3239" s="69"/>
      <c r="FV3239" s="69"/>
      <c r="FW3239" s="69"/>
      <c r="FX3239" s="69"/>
      <c r="FY3239" s="69"/>
      <c r="FZ3239" s="69"/>
      <c r="GA3239" s="69"/>
      <c r="GB3239" s="69"/>
      <c r="GC3239" s="69"/>
      <c r="GD3239" s="69"/>
      <c r="GE3239" s="69"/>
      <c r="GF3239" s="69"/>
      <c r="GG3239" s="69"/>
      <c r="GH3239" s="69"/>
      <c r="GI3239" s="69"/>
      <c r="GJ3239" s="69"/>
      <c r="GK3239" s="69"/>
      <c r="GL3239" s="69"/>
      <c r="GM3239" s="69"/>
      <c r="GN3239" s="69"/>
      <c r="GO3239" s="69"/>
      <c r="GP3239" s="69"/>
      <c r="GQ3239" s="69"/>
      <c r="GR3239" s="69"/>
      <c r="GS3239" s="69"/>
      <c r="GT3239" s="69"/>
      <c r="GU3239" s="69"/>
      <c r="GV3239" s="69"/>
      <c r="GW3239" s="69"/>
      <c r="GX3239" s="69"/>
      <c r="GY3239" s="69"/>
      <c r="GZ3239" s="69"/>
      <c r="HA3239" s="69"/>
      <c r="HB3239" s="69"/>
      <c r="HC3239" s="69"/>
      <c r="HD3239" s="69"/>
      <c r="HE3239" s="69"/>
      <c r="HF3239" s="69"/>
      <c r="HG3239" s="69"/>
      <c r="HH3239" s="69"/>
      <c r="HI3239" s="69"/>
      <c r="HJ3239" s="69"/>
      <c r="HK3239" s="69"/>
      <c r="HL3239" s="69"/>
      <c r="HM3239" s="69"/>
      <c r="HN3239" s="69"/>
      <c r="HO3239" s="69"/>
      <c r="HP3239" s="69"/>
      <c r="HQ3239" s="69"/>
      <c r="HR3239" s="69"/>
      <c r="HS3239" s="69"/>
      <c r="HT3239" s="69"/>
      <c r="HU3239" s="69"/>
      <c r="HV3239" s="69"/>
      <c r="HW3239" s="69"/>
      <c r="HX3239" s="69"/>
      <c r="HY3239" s="69"/>
      <c r="HZ3239" s="69"/>
      <c r="IA3239" s="69"/>
      <c r="IB3239" s="69"/>
      <c r="IC3239" s="69"/>
      <c r="ID3239" s="69"/>
      <c r="IE3239" s="69"/>
      <c r="IF3239" s="69"/>
      <c r="IG3239" s="69"/>
      <c r="IH3239" s="69"/>
      <c r="II3239" s="69"/>
      <c r="IJ3239" s="69"/>
      <c r="IK3239" s="69"/>
      <c r="IL3239" s="69"/>
      <c r="IM3239" s="69"/>
      <c r="IN3239" s="69"/>
    </row>
    <row r="3240" spans="1:248" s="70" customFormat="1" ht="13.9" customHeight="1" x14ac:dyDescent="0.2">
      <c r="A3240" s="137" t="s">
        <v>4020</v>
      </c>
      <c r="B3240" s="128">
        <v>52929</v>
      </c>
      <c r="C3240" s="136" t="s">
        <v>4021</v>
      </c>
      <c r="D3240" s="330">
        <v>6000</v>
      </c>
      <c r="E3240" s="69"/>
      <c r="F3240" s="69"/>
      <c r="G3240" s="69"/>
      <c r="H3240" s="69"/>
      <c r="I3240" s="69"/>
      <c r="J3240" s="69"/>
      <c r="N3240" s="69"/>
      <c r="O3240" s="69"/>
      <c r="P3240" s="69"/>
      <c r="Q3240" s="69"/>
      <c r="R3240" s="69"/>
      <c r="S3240" s="69"/>
      <c r="T3240" s="69"/>
      <c r="U3240" s="69"/>
      <c r="V3240" s="69"/>
      <c r="W3240" s="69"/>
      <c r="X3240" s="69"/>
      <c r="Y3240" s="69"/>
      <c r="Z3240" s="69"/>
      <c r="AA3240" s="69"/>
      <c r="AB3240" s="69"/>
      <c r="AC3240" s="69"/>
      <c r="AD3240" s="69"/>
      <c r="AE3240" s="69"/>
      <c r="AF3240" s="69"/>
      <c r="AG3240" s="69"/>
      <c r="AH3240" s="69"/>
      <c r="AI3240" s="69"/>
      <c r="AJ3240" s="69"/>
      <c r="AK3240" s="69"/>
      <c r="AL3240" s="69"/>
      <c r="AM3240" s="69"/>
      <c r="AN3240" s="69"/>
      <c r="AO3240" s="69"/>
      <c r="AP3240" s="69"/>
      <c r="AQ3240" s="69"/>
      <c r="AR3240" s="69"/>
      <c r="AS3240" s="69"/>
      <c r="AT3240" s="69"/>
      <c r="AU3240" s="69"/>
      <c r="AV3240" s="69"/>
      <c r="AW3240" s="69"/>
      <c r="AX3240" s="69"/>
      <c r="AY3240" s="69"/>
      <c r="AZ3240" s="69"/>
      <c r="BA3240" s="69"/>
      <c r="BB3240" s="69"/>
      <c r="BC3240" s="69"/>
      <c r="BD3240" s="69"/>
      <c r="BE3240" s="69"/>
      <c r="BF3240" s="69"/>
      <c r="BG3240" s="69"/>
      <c r="BH3240" s="69"/>
      <c r="BI3240" s="69"/>
      <c r="BJ3240" s="69"/>
      <c r="BK3240" s="69"/>
      <c r="BL3240" s="69"/>
      <c r="BM3240" s="69"/>
      <c r="BN3240" s="69"/>
      <c r="BO3240" s="69"/>
      <c r="BP3240" s="69"/>
      <c r="BQ3240" s="69"/>
      <c r="BR3240" s="69"/>
      <c r="BS3240" s="69"/>
      <c r="BT3240" s="69"/>
      <c r="BU3240" s="69"/>
      <c r="BV3240" s="69"/>
      <c r="BW3240" s="69"/>
      <c r="BX3240" s="69"/>
      <c r="BY3240" s="69"/>
      <c r="BZ3240" s="69"/>
      <c r="CA3240" s="69"/>
      <c r="CB3240" s="69"/>
      <c r="CC3240" s="69"/>
      <c r="CD3240" s="69"/>
      <c r="CE3240" s="69"/>
      <c r="CF3240" s="69"/>
      <c r="CG3240" s="69"/>
      <c r="CH3240" s="69"/>
      <c r="CI3240" s="69"/>
      <c r="CJ3240" s="69"/>
      <c r="CK3240" s="69"/>
      <c r="CL3240" s="69"/>
      <c r="CM3240" s="69"/>
      <c r="CN3240" s="69"/>
      <c r="CO3240" s="69"/>
      <c r="CP3240" s="69"/>
      <c r="CQ3240" s="69"/>
      <c r="CR3240" s="69"/>
      <c r="CS3240" s="69"/>
      <c r="CT3240" s="69"/>
      <c r="CU3240" s="69"/>
      <c r="CV3240" s="69"/>
      <c r="CW3240" s="69"/>
      <c r="CX3240" s="69"/>
      <c r="CY3240" s="69"/>
      <c r="CZ3240" s="69"/>
      <c r="DA3240" s="69"/>
      <c r="DB3240" s="69"/>
      <c r="DC3240" s="69"/>
      <c r="DD3240" s="69"/>
      <c r="DE3240" s="69"/>
      <c r="DF3240" s="69"/>
      <c r="DG3240" s="69"/>
      <c r="DH3240" s="69"/>
      <c r="DI3240" s="69"/>
      <c r="DJ3240" s="69"/>
      <c r="DK3240" s="69"/>
      <c r="DL3240" s="69"/>
      <c r="DM3240" s="69"/>
      <c r="DN3240" s="69"/>
      <c r="DO3240" s="69"/>
      <c r="DP3240" s="69"/>
      <c r="DQ3240" s="69"/>
      <c r="DR3240" s="69"/>
      <c r="DS3240" s="69"/>
      <c r="DT3240" s="69"/>
      <c r="DU3240" s="69"/>
      <c r="DV3240" s="69"/>
      <c r="DW3240" s="69"/>
      <c r="DX3240" s="69"/>
      <c r="DY3240" s="69"/>
      <c r="DZ3240" s="69"/>
      <c r="EA3240" s="69"/>
      <c r="EB3240" s="69"/>
      <c r="EC3240" s="69"/>
      <c r="ED3240" s="69"/>
      <c r="EE3240" s="69"/>
      <c r="EF3240" s="69"/>
      <c r="EG3240" s="69"/>
      <c r="EH3240" s="69"/>
      <c r="EI3240" s="69"/>
      <c r="EJ3240" s="69"/>
      <c r="EK3240" s="69"/>
      <c r="EL3240" s="69"/>
      <c r="EM3240" s="69"/>
      <c r="EN3240" s="69"/>
      <c r="EO3240" s="69"/>
      <c r="EP3240" s="69"/>
      <c r="EQ3240" s="69"/>
      <c r="ER3240" s="69"/>
      <c r="ES3240" s="69"/>
      <c r="ET3240" s="69"/>
      <c r="EU3240" s="69"/>
      <c r="EV3240" s="69"/>
      <c r="EW3240" s="69"/>
      <c r="EX3240" s="69"/>
      <c r="EY3240" s="69"/>
      <c r="EZ3240" s="69"/>
      <c r="FA3240" s="69"/>
      <c r="FB3240" s="69"/>
      <c r="FC3240" s="69"/>
      <c r="FD3240" s="69"/>
      <c r="FE3240" s="69"/>
      <c r="FF3240" s="69"/>
      <c r="FG3240" s="69"/>
      <c r="FH3240" s="69"/>
      <c r="FI3240" s="69"/>
      <c r="FJ3240" s="69"/>
      <c r="FK3240" s="69"/>
      <c r="FL3240" s="69"/>
      <c r="FM3240" s="69"/>
      <c r="FN3240" s="69"/>
      <c r="FO3240" s="69"/>
      <c r="FP3240" s="69"/>
      <c r="FQ3240" s="69"/>
      <c r="FR3240" s="69"/>
      <c r="FS3240" s="69"/>
      <c r="FT3240" s="69"/>
      <c r="FU3240" s="69"/>
      <c r="FV3240" s="69"/>
      <c r="FW3240" s="69"/>
      <c r="FX3240" s="69"/>
      <c r="FY3240" s="69"/>
      <c r="FZ3240" s="69"/>
      <c r="GA3240" s="69"/>
      <c r="GB3240" s="69"/>
      <c r="GC3240" s="69"/>
      <c r="GD3240" s="69"/>
      <c r="GE3240" s="69"/>
      <c r="GF3240" s="69"/>
      <c r="GG3240" s="69"/>
      <c r="GH3240" s="69"/>
      <c r="GI3240" s="69"/>
      <c r="GJ3240" s="69"/>
      <c r="GK3240" s="69"/>
      <c r="GL3240" s="69"/>
      <c r="GM3240" s="69"/>
      <c r="GN3240" s="69"/>
      <c r="GO3240" s="69"/>
      <c r="GP3240" s="69"/>
      <c r="GQ3240" s="69"/>
      <c r="GR3240" s="69"/>
      <c r="GS3240" s="69"/>
      <c r="GT3240" s="69"/>
      <c r="GU3240" s="69"/>
      <c r="GV3240" s="69"/>
      <c r="GW3240" s="69"/>
      <c r="GX3240" s="69"/>
      <c r="GY3240" s="69"/>
      <c r="GZ3240" s="69"/>
      <c r="HA3240" s="69"/>
      <c r="HB3240" s="69"/>
      <c r="HC3240" s="69"/>
      <c r="HD3240" s="69"/>
      <c r="HE3240" s="69"/>
      <c r="HF3240" s="69"/>
      <c r="HG3240" s="69"/>
      <c r="HH3240" s="69"/>
      <c r="HI3240" s="69"/>
      <c r="HJ3240" s="69"/>
      <c r="HK3240" s="69"/>
      <c r="HL3240" s="69"/>
      <c r="HM3240" s="69"/>
      <c r="HN3240" s="69"/>
      <c r="HO3240" s="69"/>
      <c r="HP3240" s="69"/>
      <c r="HQ3240" s="69"/>
      <c r="HR3240" s="69"/>
      <c r="HS3240" s="69"/>
      <c r="HT3240" s="69"/>
      <c r="HU3240" s="69"/>
      <c r="HV3240" s="69"/>
      <c r="HW3240" s="69"/>
      <c r="HX3240" s="69"/>
      <c r="HY3240" s="69"/>
      <c r="HZ3240" s="69"/>
      <c r="IA3240" s="69"/>
      <c r="IB3240" s="69"/>
      <c r="IC3240" s="69"/>
      <c r="ID3240" s="69"/>
      <c r="IE3240" s="69"/>
      <c r="IF3240" s="69"/>
      <c r="IG3240" s="69"/>
      <c r="IH3240" s="69"/>
      <c r="II3240" s="69"/>
      <c r="IJ3240" s="69"/>
      <c r="IK3240" s="69"/>
      <c r="IL3240" s="69"/>
      <c r="IM3240" s="69"/>
      <c r="IN3240" s="69"/>
    </row>
    <row r="3241" spans="1:248" s="70" customFormat="1" ht="15.95" customHeight="1" x14ac:dyDescent="0.2">
      <c r="A3241" s="137" t="s">
        <v>4022</v>
      </c>
      <c r="B3241" s="128">
        <v>52930</v>
      </c>
      <c r="C3241" s="136" t="s">
        <v>4023</v>
      </c>
      <c r="D3241" s="330">
        <v>23000</v>
      </c>
      <c r="E3241" s="69"/>
      <c r="F3241" s="69"/>
      <c r="G3241" s="69"/>
      <c r="H3241" s="69"/>
      <c r="I3241" s="69"/>
      <c r="J3241" s="69"/>
      <c r="N3241" s="69"/>
      <c r="O3241" s="69"/>
      <c r="P3241" s="69"/>
      <c r="Q3241" s="69"/>
      <c r="R3241" s="69"/>
      <c r="S3241" s="69"/>
      <c r="T3241" s="69"/>
      <c r="U3241" s="69"/>
      <c r="V3241" s="69"/>
      <c r="W3241" s="69"/>
      <c r="X3241" s="69"/>
      <c r="Y3241" s="69"/>
      <c r="Z3241" s="69"/>
      <c r="AA3241" s="69"/>
      <c r="AB3241" s="69"/>
      <c r="AC3241" s="69"/>
      <c r="AD3241" s="69"/>
      <c r="AE3241" s="69"/>
      <c r="AF3241" s="69"/>
      <c r="AG3241" s="69"/>
      <c r="AH3241" s="69"/>
      <c r="AI3241" s="69"/>
      <c r="AJ3241" s="69"/>
      <c r="AK3241" s="69"/>
      <c r="AL3241" s="69"/>
      <c r="AM3241" s="69"/>
      <c r="AN3241" s="69"/>
      <c r="AO3241" s="69"/>
      <c r="AP3241" s="69"/>
      <c r="AQ3241" s="69"/>
      <c r="AR3241" s="69"/>
      <c r="AS3241" s="69"/>
      <c r="AT3241" s="69"/>
      <c r="AU3241" s="69"/>
      <c r="AV3241" s="69"/>
      <c r="AW3241" s="69"/>
      <c r="AX3241" s="69"/>
      <c r="AY3241" s="69"/>
      <c r="AZ3241" s="69"/>
      <c r="BA3241" s="69"/>
      <c r="BB3241" s="69"/>
      <c r="BC3241" s="69"/>
      <c r="BD3241" s="69"/>
      <c r="BE3241" s="69"/>
      <c r="BF3241" s="69"/>
      <c r="BG3241" s="69"/>
      <c r="BH3241" s="69"/>
      <c r="BI3241" s="69"/>
      <c r="BJ3241" s="69"/>
      <c r="BK3241" s="69"/>
      <c r="BL3241" s="69"/>
      <c r="BM3241" s="69"/>
      <c r="BN3241" s="69"/>
      <c r="BO3241" s="69"/>
      <c r="BP3241" s="69"/>
      <c r="BQ3241" s="69"/>
      <c r="BR3241" s="69"/>
      <c r="BS3241" s="69"/>
      <c r="BT3241" s="69"/>
      <c r="BU3241" s="69"/>
      <c r="BV3241" s="69"/>
      <c r="BW3241" s="69"/>
      <c r="BX3241" s="69"/>
      <c r="BY3241" s="69"/>
      <c r="BZ3241" s="69"/>
      <c r="CA3241" s="69"/>
      <c r="CB3241" s="69"/>
      <c r="CC3241" s="69"/>
      <c r="CD3241" s="69"/>
      <c r="CE3241" s="69"/>
      <c r="CF3241" s="69"/>
      <c r="CG3241" s="69"/>
      <c r="CH3241" s="69"/>
      <c r="CI3241" s="69"/>
      <c r="CJ3241" s="69"/>
      <c r="CK3241" s="69"/>
      <c r="CL3241" s="69"/>
      <c r="CM3241" s="69"/>
      <c r="CN3241" s="69"/>
      <c r="CO3241" s="69"/>
      <c r="CP3241" s="69"/>
      <c r="CQ3241" s="69"/>
      <c r="CR3241" s="69"/>
      <c r="CS3241" s="69"/>
      <c r="CT3241" s="69"/>
      <c r="CU3241" s="69"/>
      <c r="CV3241" s="69"/>
      <c r="CW3241" s="69"/>
      <c r="CX3241" s="69"/>
      <c r="CY3241" s="69"/>
      <c r="CZ3241" s="69"/>
      <c r="DA3241" s="69"/>
      <c r="DB3241" s="69"/>
      <c r="DC3241" s="69"/>
      <c r="DD3241" s="69"/>
      <c r="DE3241" s="69"/>
      <c r="DF3241" s="69"/>
      <c r="DG3241" s="69"/>
      <c r="DH3241" s="69"/>
      <c r="DI3241" s="69"/>
      <c r="DJ3241" s="69"/>
      <c r="DK3241" s="69"/>
      <c r="DL3241" s="69"/>
      <c r="DM3241" s="69"/>
      <c r="DN3241" s="69"/>
      <c r="DO3241" s="69"/>
      <c r="DP3241" s="69"/>
      <c r="DQ3241" s="69"/>
      <c r="DR3241" s="69"/>
      <c r="DS3241" s="69"/>
      <c r="DT3241" s="69"/>
      <c r="DU3241" s="69"/>
      <c r="DV3241" s="69"/>
      <c r="DW3241" s="69"/>
      <c r="DX3241" s="69"/>
      <c r="DY3241" s="69"/>
      <c r="DZ3241" s="69"/>
      <c r="EA3241" s="69"/>
      <c r="EB3241" s="69"/>
      <c r="EC3241" s="69"/>
      <c r="ED3241" s="69"/>
      <c r="EE3241" s="69"/>
      <c r="EF3241" s="69"/>
      <c r="EG3241" s="69"/>
      <c r="EH3241" s="69"/>
      <c r="EI3241" s="69"/>
      <c r="EJ3241" s="69"/>
      <c r="EK3241" s="69"/>
      <c r="EL3241" s="69"/>
      <c r="EM3241" s="69"/>
      <c r="EN3241" s="69"/>
      <c r="EO3241" s="69"/>
      <c r="EP3241" s="69"/>
      <c r="EQ3241" s="69"/>
      <c r="ER3241" s="69"/>
      <c r="ES3241" s="69"/>
      <c r="ET3241" s="69"/>
      <c r="EU3241" s="69"/>
      <c r="EV3241" s="69"/>
      <c r="EW3241" s="69"/>
      <c r="EX3241" s="69"/>
      <c r="EY3241" s="69"/>
      <c r="EZ3241" s="69"/>
      <c r="FA3241" s="69"/>
      <c r="FB3241" s="69"/>
      <c r="FC3241" s="69"/>
      <c r="FD3241" s="69"/>
      <c r="FE3241" s="69"/>
      <c r="FF3241" s="69"/>
      <c r="FG3241" s="69"/>
      <c r="FH3241" s="69"/>
      <c r="FI3241" s="69"/>
      <c r="FJ3241" s="69"/>
      <c r="FK3241" s="69"/>
      <c r="FL3241" s="69"/>
      <c r="FM3241" s="69"/>
      <c r="FN3241" s="69"/>
      <c r="FO3241" s="69"/>
      <c r="FP3241" s="69"/>
      <c r="FQ3241" s="69"/>
      <c r="FR3241" s="69"/>
      <c r="FS3241" s="69"/>
      <c r="FT3241" s="69"/>
      <c r="FU3241" s="69"/>
      <c r="FV3241" s="69"/>
      <c r="FW3241" s="69"/>
      <c r="FX3241" s="69"/>
      <c r="FY3241" s="69"/>
      <c r="FZ3241" s="69"/>
      <c r="GA3241" s="69"/>
      <c r="GB3241" s="69"/>
      <c r="GC3241" s="69"/>
      <c r="GD3241" s="69"/>
      <c r="GE3241" s="69"/>
      <c r="GF3241" s="69"/>
      <c r="GG3241" s="69"/>
      <c r="GH3241" s="69"/>
      <c r="GI3241" s="69"/>
      <c r="GJ3241" s="69"/>
      <c r="GK3241" s="69"/>
      <c r="GL3241" s="69"/>
      <c r="GM3241" s="69"/>
      <c r="GN3241" s="69"/>
      <c r="GO3241" s="69"/>
      <c r="GP3241" s="69"/>
      <c r="GQ3241" s="69"/>
      <c r="GR3241" s="69"/>
      <c r="GS3241" s="69"/>
      <c r="GT3241" s="69"/>
      <c r="GU3241" s="69"/>
      <c r="GV3241" s="69"/>
      <c r="GW3241" s="69"/>
      <c r="GX3241" s="69"/>
      <c r="GY3241" s="69"/>
      <c r="GZ3241" s="69"/>
      <c r="HA3241" s="69"/>
      <c r="HB3241" s="69"/>
      <c r="HC3241" s="69"/>
      <c r="HD3241" s="69"/>
      <c r="HE3241" s="69"/>
      <c r="HF3241" s="69"/>
      <c r="HG3241" s="69"/>
      <c r="HH3241" s="69"/>
      <c r="HI3241" s="69"/>
      <c r="HJ3241" s="69"/>
      <c r="HK3241" s="69"/>
      <c r="HL3241" s="69"/>
      <c r="HM3241" s="69"/>
      <c r="HN3241" s="69"/>
      <c r="HO3241" s="69"/>
      <c r="HP3241" s="69"/>
      <c r="HQ3241" s="69"/>
      <c r="HR3241" s="69"/>
      <c r="HS3241" s="69"/>
      <c r="HT3241" s="69"/>
      <c r="HU3241" s="69"/>
      <c r="HV3241" s="69"/>
      <c r="HW3241" s="69"/>
      <c r="HX3241" s="69"/>
      <c r="HY3241" s="69"/>
      <c r="HZ3241" s="69"/>
      <c r="IA3241" s="69"/>
      <c r="IB3241" s="69"/>
      <c r="IC3241" s="69"/>
      <c r="ID3241" s="69"/>
      <c r="IE3241" s="69"/>
      <c r="IF3241" s="69"/>
      <c r="IG3241" s="69"/>
      <c r="IH3241" s="69"/>
      <c r="II3241" s="69"/>
      <c r="IJ3241" s="69"/>
      <c r="IK3241" s="69"/>
      <c r="IL3241" s="69"/>
      <c r="IM3241" s="69"/>
      <c r="IN3241" s="69"/>
    </row>
    <row r="3242" spans="1:248" s="70" customFormat="1" ht="14.45" customHeight="1" x14ac:dyDescent="0.2">
      <c r="A3242" s="137" t="s">
        <v>4024</v>
      </c>
      <c r="B3242" s="128">
        <v>52931</v>
      </c>
      <c r="C3242" s="136" t="s">
        <v>4025</v>
      </c>
      <c r="D3242" s="330">
        <v>12000</v>
      </c>
      <c r="E3242" s="69"/>
      <c r="F3242" s="69"/>
      <c r="G3242" s="69"/>
      <c r="H3242" s="69"/>
      <c r="I3242" s="69"/>
      <c r="J3242" s="69"/>
      <c r="N3242" s="69"/>
      <c r="O3242" s="69"/>
      <c r="P3242" s="69"/>
      <c r="Q3242" s="69"/>
      <c r="R3242" s="69"/>
      <c r="S3242" s="69"/>
      <c r="T3242" s="69"/>
      <c r="U3242" s="69"/>
      <c r="V3242" s="69"/>
      <c r="W3242" s="69"/>
      <c r="X3242" s="69"/>
      <c r="Y3242" s="69"/>
      <c r="Z3242" s="69"/>
      <c r="AA3242" s="69"/>
      <c r="AB3242" s="69"/>
      <c r="AC3242" s="69"/>
      <c r="AD3242" s="69"/>
      <c r="AE3242" s="69"/>
      <c r="AF3242" s="69"/>
      <c r="AG3242" s="69"/>
      <c r="AH3242" s="69"/>
      <c r="AI3242" s="69"/>
      <c r="AJ3242" s="69"/>
      <c r="AK3242" s="69"/>
      <c r="AL3242" s="69"/>
      <c r="AM3242" s="69"/>
      <c r="AN3242" s="69"/>
      <c r="AO3242" s="69"/>
      <c r="AP3242" s="69"/>
      <c r="AQ3242" s="69"/>
      <c r="AR3242" s="69"/>
      <c r="AS3242" s="69"/>
      <c r="AT3242" s="69"/>
      <c r="AU3242" s="69"/>
      <c r="AV3242" s="69"/>
      <c r="AW3242" s="69"/>
      <c r="AX3242" s="69"/>
      <c r="AY3242" s="69"/>
      <c r="AZ3242" s="69"/>
      <c r="BA3242" s="69"/>
      <c r="BB3242" s="69"/>
      <c r="BC3242" s="69"/>
      <c r="BD3242" s="69"/>
      <c r="BE3242" s="69"/>
      <c r="BF3242" s="69"/>
      <c r="BG3242" s="69"/>
      <c r="BH3242" s="69"/>
      <c r="BI3242" s="69"/>
      <c r="BJ3242" s="69"/>
      <c r="BK3242" s="69"/>
      <c r="BL3242" s="69"/>
      <c r="BM3242" s="69"/>
      <c r="BN3242" s="69"/>
      <c r="BO3242" s="69"/>
      <c r="BP3242" s="69"/>
      <c r="BQ3242" s="69"/>
      <c r="BR3242" s="69"/>
      <c r="BS3242" s="69"/>
      <c r="BT3242" s="69"/>
      <c r="BU3242" s="69"/>
      <c r="BV3242" s="69"/>
      <c r="BW3242" s="69"/>
      <c r="BX3242" s="69"/>
      <c r="BY3242" s="69"/>
      <c r="BZ3242" s="69"/>
      <c r="CA3242" s="69"/>
      <c r="CB3242" s="69"/>
      <c r="CC3242" s="69"/>
      <c r="CD3242" s="69"/>
      <c r="CE3242" s="69"/>
      <c r="CF3242" s="69"/>
      <c r="CG3242" s="69"/>
      <c r="CH3242" s="69"/>
      <c r="CI3242" s="69"/>
      <c r="CJ3242" s="69"/>
      <c r="CK3242" s="69"/>
      <c r="CL3242" s="69"/>
      <c r="CM3242" s="69"/>
      <c r="CN3242" s="69"/>
      <c r="CO3242" s="69"/>
      <c r="CP3242" s="69"/>
      <c r="CQ3242" s="69"/>
      <c r="CR3242" s="69"/>
      <c r="CS3242" s="69"/>
      <c r="CT3242" s="69"/>
      <c r="CU3242" s="69"/>
      <c r="CV3242" s="69"/>
      <c r="CW3242" s="69"/>
      <c r="CX3242" s="69"/>
      <c r="CY3242" s="69"/>
      <c r="CZ3242" s="69"/>
      <c r="DA3242" s="69"/>
      <c r="DB3242" s="69"/>
      <c r="DC3242" s="69"/>
      <c r="DD3242" s="69"/>
      <c r="DE3242" s="69"/>
      <c r="DF3242" s="69"/>
      <c r="DG3242" s="69"/>
      <c r="DH3242" s="69"/>
      <c r="DI3242" s="69"/>
      <c r="DJ3242" s="69"/>
      <c r="DK3242" s="69"/>
      <c r="DL3242" s="69"/>
      <c r="DM3242" s="69"/>
      <c r="DN3242" s="69"/>
      <c r="DO3242" s="69"/>
      <c r="DP3242" s="69"/>
      <c r="DQ3242" s="69"/>
      <c r="DR3242" s="69"/>
      <c r="DS3242" s="69"/>
      <c r="DT3242" s="69"/>
      <c r="DU3242" s="69"/>
      <c r="DV3242" s="69"/>
      <c r="DW3242" s="69"/>
      <c r="DX3242" s="69"/>
      <c r="DY3242" s="69"/>
      <c r="DZ3242" s="69"/>
      <c r="EA3242" s="69"/>
      <c r="EB3242" s="69"/>
      <c r="EC3242" s="69"/>
      <c r="ED3242" s="69"/>
      <c r="EE3242" s="69"/>
      <c r="EF3242" s="69"/>
      <c r="EG3242" s="69"/>
      <c r="EH3242" s="69"/>
      <c r="EI3242" s="69"/>
      <c r="EJ3242" s="69"/>
      <c r="EK3242" s="69"/>
      <c r="EL3242" s="69"/>
      <c r="EM3242" s="69"/>
      <c r="EN3242" s="69"/>
      <c r="EO3242" s="69"/>
      <c r="EP3242" s="69"/>
      <c r="EQ3242" s="69"/>
      <c r="ER3242" s="69"/>
      <c r="ES3242" s="69"/>
      <c r="ET3242" s="69"/>
      <c r="EU3242" s="69"/>
      <c r="EV3242" s="69"/>
      <c r="EW3242" s="69"/>
      <c r="EX3242" s="69"/>
      <c r="EY3242" s="69"/>
      <c r="EZ3242" s="69"/>
      <c r="FA3242" s="69"/>
      <c r="FB3242" s="69"/>
      <c r="FC3242" s="69"/>
      <c r="FD3242" s="69"/>
      <c r="FE3242" s="69"/>
      <c r="FF3242" s="69"/>
      <c r="FG3242" s="69"/>
      <c r="FH3242" s="69"/>
      <c r="FI3242" s="69"/>
      <c r="FJ3242" s="69"/>
      <c r="FK3242" s="69"/>
      <c r="FL3242" s="69"/>
      <c r="FM3242" s="69"/>
      <c r="FN3242" s="69"/>
      <c r="FO3242" s="69"/>
      <c r="FP3242" s="69"/>
      <c r="FQ3242" s="69"/>
      <c r="FR3242" s="69"/>
      <c r="FS3242" s="69"/>
      <c r="FT3242" s="69"/>
      <c r="FU3242" s="69"/>
      <c r="FV3242" s="69"/>
      <c r="FW3242" s="69"/>
      <c r="FX3242" s="69"/>
      <c r="FY3242" s="69"/>
      <c r="FZ3242" s="69"/>
      <c r="GA3242" s="69"/>
      <c r="GB3242" s="69"/>
      <c r="GC3242" s="69"/>
      <c r="GD3242" s="69"/>
      <c r="GE3242" s="69"/>
      <c r="GF3242" s="69"/>
      <c r="GG3242" s="69"/>
      <c r="GH3242" s="69"/>
      <c r="GI3242" s="69"/>
      <c r="GJ3242" s="69"/>
      <c r="GK3242" s="69"/>
      <c r="GL3242" s="69"/>
      <c r="GM3242" s="69"/>
      <c r="GN3242" s="69"/>
      <c r="GO3242" s="69"/>
      <c r="GP3242" s="69"/>
      <c r="GQ3242" s="69"/>
      <c r="GR3242" s="69"/>
      <c r="GS3242" s="69"/>
      <c r="GT3242" s="69"/>
      <c r="GU3242" s="69"/>
      <c r="GV3242" s="69"/>
      <c r="GW3242" s="69"/>
      <c r="GX3242" s="69"/>
      <c r="GY3242" s="69"/>
      <c r="GZ3242" s="69"/>
      <c r="HA3242" s="69"/>
      <c r="HB3242" s="69"/>
      <c r="HC3242" s="69"/>
      <c r="HD3242" s="69"/>
      <c r="HE3242" s="69"/>
      <c r="HF3242" s="69"/>
      <c r="HG3242" s="69"/>
      <c r="HH3242" s="69"/>
      <c r="HI3242" s="69"/>
      <c r="HJ3242" s="69"/>
      <c r="HK3242" s="69"/>
      <c r="HL3242" s="69"/>
      <c r="HM3242" s="69"/>
      <c r="HN3242" s="69"/>
      <c r="HO3242" s="69"/>
      <c r="HP3242" s="69"/>
      <c r="HQ3242" s="69"/>
      <c r="HR3242" s="69"/>
      <c r="HS3242" s="69"/>
      <c r="HT3242" s="69"/>
      <c r="HU3242" s="69"/>
      <c r="HV3242" s="69"/>
      <c r="HW3242" s="69"/>
      <c r="HX3242" s="69"/>
      <c r="HY3242" s="69"/>
      <c r="HZ3242" s="69"/>
      <c r="IA3242" s="69"/>
      <c r="IB3242" s="69"/>
      <c r="IC3242" s="69"/>
      <c r="ID3242" s="69"/>
      <c r="IE3242" s="69"/>
      <c r="IF3242" s="69"/>
      <c r="IG3242" s="69"/>
      <c r="IH3242" s="69"/>
      <c r="II3242" s="69"/>
      <c r="IJ3242" s="69"/>
      <c r="IK3242" s="69"/>
      <c r="IL3242" s="69"/>
      <c r="IM3242" s="69"/>
      <c r="IN3242" s="69"/>
    </row>
    <row r="3243" spans="1:248" s="70" customFormat="1" ht="14.45" customHeight="1" x14ac:dyDescent="0.2">
      <c r="A3243" s="91"/>
      <c r="B3243" s="90"/>
      <c r="C3243" s="258" t="s">
        <v>4026</v>
      </c>
      <c r="D3243" s="327"/>
      <c r="E3243" s="69"/>
      <c r="F3243" s="69"/>
      <c r="G3243" s="69"/>
      <c r="H3243" s="69"/>
      <c r="I3243" s="69"/>
      <c r="J3243" s="69"/>
      <c r="N3243" s="69"/>
      <c r="O3243" s="69"/>
      <c r="P3243" s="69"/>
      <c r="Q3243" s="69"/>
      <c r="R3243" s="69"/>
      <c r="S3243" s="69"/>
      <c r="T3243" s="69"/>
      <c r="U3243" s="69"/>
      <c r="V3243" s="69"/>
      <c r="W3243" s="69"/>
      <c r="X3243" s="69"/>
      <c r="Y3243" s="69"/>
      <c r="Z3243" s="69"/>
      <c r="AA3243" s="69"/>
      <c r="AB3243" s="69"/>
      <c r="AC3243" s="69"/>
      <c r="AD3243" s="69"/>
      <c r="AE3243" s="69"/>
      <c r="AF3243" s="69"/>
      <c r="AG3243" s="69"/>
      <c r="AH3243" s="69"/>
      <c r="AI3243" s="69"/>
      <c r="AJ3243" s="69"/>
      <c r="AK3243" s="69"/>
      <c r="AL3243" s="69"/>
      <c r="AM3243" s="69"/>
      <c r="AN3243" s="69"/>
      <c r="AO3243" s="69"/>
      <c r="AP3243" s="69"/>
      <c r="AQ3243" s="69"/>
      <c r="AR3243" s="69"/>
      <c r="AS3243" s="69"/>
      <c r="AT3243" s="69"/>
      <c r="AU3243" s="69"/>
      <c r="AV3243" s="69"/>
      <c r="AW3243" s="69"/>
      <c r="AX3243" s="69"/>
      <c r="AY3243" s="69"/>
      <c r="AZ3243" s="69"/>
      <c r="BA3243" s="69"/>
      <c r="BB3243" s="69"/>
      <c r="BC3243" s="69"/>
      <c r="BD3243" s="69"/>
      <c r="BE3243" s="69"/>
      <c r="BF3243" s="69"/>
      <c r="BG3243" s="69"/>
      <c r="BH3243" s="69"/>
      <c r="BI3243" s="69"/>
      <c r="BJ3243" s="69"/>
      <c r="BK3243" s="69"/>
      <c r="BL3243" s="69"/>
      <c r="BM3243" s="69"/>
      <c r="BN3243" s="69"/>
      <c r="BO3243" s="69"/>
      <c r="BP3243" s="69"/>
      <c r="BQ3243" s="69"/>
      <c r="BR3243" s="69"/>
      <c r="BS3243" s="69"/>
      <c r="BT3243" s="69"/>
      <c r="BU3243" s="69"/>
      <c r="BV3243" s="69"/>
      <c r="BW3243" s="69"/>
      <c r="BX3243" s="69"/>
      <c r="BY3243" s="69"/>
      <c r="BZ3243" s="69"/>
      <c r="CA3243" s="69"/>
      <c r="CB3243" s="69"/>
      <c r="CC3243" s="69"/>
      <c r="CD3243" s="69"/>
      <c r="CE3243" s="69"/>
      <c r="CF3243" s="69"/>
      <c r="CG3243" s="69"/>
      <c r="CH3243" s="69"/>
      <c r="CI3243" s="69"/>
      <c r="CJ3243" s="69"/>
      <c r="CK3243" s="69"/>
      <c r="CL3243" s="69"/>
      <c r="CM3243" s="69"/>
      <c r="CN3243" s="69"/>
      <c r="CO3243" s="69"/>
      <c r="CP3243" s="69"/>
      <c r="CQ3243" s="69"/>
      <c r="CR3243" s="69"/>
      <c r="CS3243" s="69"/>
      <c r="CT3243" s="69"/>
      <c r="CU3243" s="69"/>
      <c r="CV3243" s="69"/>
      <c r="CW3243" s="69"/>
      <c r="CX3243" s="69"/>
      <c r="CY3243" s="69"/>
      <c r="CZ3243" s="69"/>
      <c r="DA3243" s="69"/>
      <c r="DB3243" s="69"/>
      <c r="DC3243" s="69"/>
      <c r="DD3243" s="69"/>
      <c r="DE3243" s="69"/>
      <c r="DF3243" s="69"/>
      <c r="DG3243" s="69"/>
      <c r="DH3243" s="69"/>
      <c r="DI3243" s="69"/>
      <c r="DJ3243" s="69"/>
      <c r="DK3243" s="69"/>
      <c r="DL3243" s="69"/>
      <c r="DM3243" s="69"/>
      <c r="DN3243" s="69"/>
      <c r="DO3243" s="69"/>
      <c r="DP3243" s="69"/>
      <c r="DQ3243" s="69"/>
      <c r="DR3243" s="69"/>
      <c r="DS3243" s="69"/>
      <c r="DT3243" s="69"/>
      <c r="DU3243" s="69"/>
      <c r="DV3243" s="69"/>
      <c r="DW3243" s="69"/>
      <c r="DX3243" s="69"/>
      <c r="DY3243" s="69"/>
      <c r="DZ3243" s="69"/>
      <c r="EA3243" s="69"/>
      <c r="EB3243" s="69"/>
      <c r="EC3243" s="69"/>
      <c r="ED3243" s="69"/>
      <c r="EE3243" s="69"/>
      <c r="EF3243" s="69"/>
      <c r="EG3243" s="69"/>
      <c r="EH3243" s="69"/>
      <c r="EI3243" s="69"/>
      <c r="EJ3243" s="69"/>
      <c r="EK3243" s="69"/>
      <c r="EL3243" s="69"/>
      <c r="EM3243" s="69"/>
      <c r="EN3243" s="69"/>
      <c r="EO3243" s="69"/>
      <c r="EP3243" s="69"/>
      <c r="EQ3243" s="69"/>
      <c r="ER3243" s="69"/>
      <c r="ES3243" s="69"/>
      <c r="ET3243" s="69"/>
      <c r="EU3243" s="69"/>
      <c r="EV3243" s="69"/>
      <c r="EW3243" s="69"/>
      <c r="EX3243" s="69"/>
      <c r="EY3243" s="69"/>
      <c r="EZ3243" s="69"/>
      <c r="FA3243" s="69"/>
      <c r="FB3243" s="69"/>
      <c r="FC3243" s="69"/>
      <c r="FD3243" s="69"/>
      <c r="FE3243" s="69"/>
      <c r="FF3243" s="69"/>
      <c r="FG3243" s="69"/>
      <c r="FH3243" s="69"/>
      <c r="FI3243" s="69"/>
      <c r="FJ3243" s="69"/>
      <c r="FK3243" s="69"/>
      <c r="FL3243" s="69"/>
      <c r="FM3243" s="69"/>
      <c r="FN3243" s="69"/>
      <c r="FO3243" s="69"/>
      <c r="FP3243" s="69"/>
      <c r="FQ3243" s="69"/>
      <c r="FR3243" s="69"/>
      <c r="FS3243" s="69"/>
      <c r="FT3243" s="69"/>
      <c r="FU3243" s="69"/>
      <c r="FV3243" s="69"/>
      <c r="FW3243" s="69"/>
      <c r="FX3243" s="69"/>
      <c r="FY3243" s="69"/>
      <c r="FZ3243" s="69"/>
      <c r="GA3243" s="69"/>
      <c r="GB3243" s="69"/>
      <c r="GC3243" s="69"/>
      <c r="GD3243" s="69"/>
      <c r="GE3243" s="69"/>
      <c r="GF3243" s="69"/>
      <c r="GG3243" s="69"/>
      <c r="GH3243" s="69"/>
      <c r="GI3243" s="69"/>
      <c r="GJ3243" s="69"/>
      <c r="GK3243" s="69"/>
      <c r="GL3243" s="69"/>
      <c r="GM3243" s="69"/>
      <c r="GN3243" s="69"/>
      <c r="GO3243" s="69"/>
      <c r="GP3243" s="69"/>
      <c r="GQ3243" s="69"/>
      <c r="GR3243" s="69"/>
      <c r="GS3243" s="69"/>
      <c r="GT3243" s="69"/>
      <c r="GU3243" s="69"/>
      <c r="GV3243" s="69"/>
      <c r="GW3243" s="69"/>
      <c r="GX3243" s="69"/>
      <c r="GY3243" s="69"/>
      <c r="GZ3243" s="69"/>
      <c r="HA3243" s="69"/>
      <c r="HB3243" s="69"/>
      <c r="HC3243" s="69"/>
      <c r="HD3243" s="69"/>
      <c r="HE3243" s="69"/>
      <c r="HF3243" s="69"/>
      <c r="HG3243" s="69"/>
      <c r="HH3243" s="69"/>
      <c r="HI3243" s="69"/>
      <c r="HJ3243" s="69"/>
      <c r="HK3243" s="69"/>
      <c r="HL3243" s="69"/>
      <c r="HM3243" s="69"/>
      <c r="HN3243" s="69"/>
      <c r="HO3243" s="69"/>
      <c r="HP3243" s="69"/>
      <c r="HQ3243" s="69"/>
      <c r="HR3243" s="69"/>
      <c r="HS3243" s="69"/>
      <c r="HT3243" s="69"/>
      <c r="HU3243" s="69"/>
      <c r="HV3243" s="69"/>
      <c r="HW3243" s="69"/>
      <c r="HX3243" s="69"/>
      <c r="HY3243" s="69"/>
      <c r="HZ3243" s="69"/>
      <c r="IA3243" s="69"/>
      <c r="IB3243" s="69"/>
      <c r="IC3243" s="69"/>
      <c r="ID3243" s="69"/>
      <c r="IE3243" s="69"/>
      <c r="IF3243" s="69"/>
      <c r="IG3243" s="69"/>
      <c r="IH3243" s="69"/>
      <c r="II3243" s="69"/>
      <c r="IJ3243" s="69"/>
      <c r="IK3243" s="69"/>
      <c r="IL3243" s="69"/>
      <c r="IM3243" s="69"/>
      <c r="IN3243" s="69"/>
    </row>
    <row r="3244" spans="1:248" s="70" customFormat="1" ht="14.45" customHeight="1" x14ac:dyDescent="0.2">
      <c r="A3244" s="127" t="s">
        <v>4027</v>
      </c>
      <c r="B3244" s="128">
        <v>52950</v>
      </c>
      <c r="C3244" s="149" t="s">
        <v>4028</v>
      </c>
      <c r="D3244" s="314">
        <v>45000</v>
      </c>
      <c r="E3244" s="69"/>
      <c r="F3244" s="69"/>
      <c r="G3244" s="69"/>
      <c r="H3244" s="69"/>
      <c r="I3244" s="69"/>
      <c r="J3244" s="69"/>
      <c r="N3244" s="69"/>
      <c r="O3244" s="69"/>
      <c r="P3244" s="69"/>
      <c r="Q3244" s="69"/>
      <c r="R3244" s="69"/>
      <c r="S3244" s="69"/>
      <c r="T3244" s="69"/>
      <c r="U3244" s="69"/>
      <c r="V3244" s="69"/>
      <c r="W3244" s="69"/>
      <c r="X3244" s="69"/>
      <c r="Y3244" s="69"/>
      <c r="Z3244" s="69"/>
      <c r="AA3244" s="69"/>
      <c r="AB3244" s="69"/>
      <c r="AC3244" s="69"/>
      <c r="AD3244" s="69"/>
      <c r="AE3244" s="69"/>
      <c r="AF3244" s="69"/>
      <c r="AG3244" s="69"/>
      <c r="AH3244" s="69"/>
      <c r="AI3244" s="69"/>
      <c r="AJ3244" s="69"/>
      <c r="AK3244" s="69"/>
      <c r="AL3244" s="69"/>
      <c r="AM3244" s="69"/>
      <c r="AN3244" s="69"/>
      <c r="AO3244" s="69"/>
      <c r="AP3244" s="69"/>
      <c r="AQ3244" s="69"/>
      <c r="AR3244" s="69"/>
      <c r="AS3244" s="69"/>
      <c r="AT3244" s="69"/>
      <c r="AU3244" s="69"/>
      <c r="AV3244" s="69"/>
      <c r="AW3244" s="69"/>
      <c r="AX3244" s="69"/>
      <c r="AY3244" s="69"/>
      <c r="AZ3244" s="69"/>
      <c r="BA3244" s="69"/>
      <c r="BB3244" s="69"/>
      <c r="BC3244" s="69"/>
      <c r="BD3244" s="69"/>
      <c r="BE3244" s="69"/>
      <c r="BF3244" s="69"/>
      <c r="BG3244" s="69"/>
      <c r="BH3244" s="69"/>
      <c r="BI3244" s="69"/>
      <c r="BJ3244" s="69"/>
      <c r="BK3244" s="69"/>
      <c r="BL3244" s="69"/>
      <c r="BM3244" s="69"/>
      <c r="BN3244" s="69"/>
      <c r="BO3244" s="69"/>
      <c r="BP3244" s="69"/>
      <c r="BQ3244" s="69"/>
      <c r="BR3244" s="69"/>
      <c r="BS3244" s="69"/>
      <c r="BT3244" s="69"/>
      <c r="BU3244" s="69"/>
      <c r="BV3244" s="69"/>
      <c r="BW3244" s="69"/>
      <c r="BX3244" s="69"/>
      <c r="BY3244" s="69"/>
      <c r="BZ3244" s="69"/>
      <c r="CA3244" s="69"/>
      <c r="CB3244" s="69"/>
      <c r="CC3244" s="69"/>
      <c r="CD3244" s="69"/>
      <c r="CE3244" s="69"/>
      <c r="CF3244" s="69"/>
      <c r="CG3244" s="69"/>
      <c r="CH3244" s="69"/>
      <c r="CI3244" s="69"/>
      <c r="CJ3244" s="69"/>
      <c r="CK3244" s="69"/>
      <c r="CL3244" s="69"/>
      <c r="CM3244" s="69"/>
      <c r="CN3244" s="69"/>
      <c r="CO3244" s="69"/>
      <c r="CP3244" s="69"/>
      <c r="CQ3244" s="69"/>
      <c r="CR3244" s="69"/>
      <c r="CS3244" s="69"/>
      <c r="CT3244" s="69"/>
      <c r="CU3244" s="69"/>
      <c r="CV3244" s="69"/>
      <c r="CW3244" s="69"/>
      <c r="CX3244" s="69"/>
      <c r="CY3244" s="69"/>
      <c r="CZ3244" s="69"/>
      <c r="DA3244" s="69"/>
      <c r="DB3244" s="69"/>
      <c r="DC3244" s="69"/>
      <c r="DD3244" s="69"/>
      <c r="DE3244" s="69"/>
      <c r="DF3244" s="69"/>
      <c r="DG3244" s="69"/>
      <c r="DH3244" s="69"/>
      <c r="DI3244" s="69"/>
      <c r="DJ3244" s="69"/>
      <c r="DK3244" s="69"/>
      <c r="DL3244" s="69"/>
      <c r="DM3244" s="69"/>
      <c r="DN3244" s="69"/>
      <c r="DO3244" s="69"/>
      <c r="DP3244" s="69"/>
      <c r="DQ3244" s="69"/>
      <c r="DR3244" s="69"/>
      <c r="DS3244" s="69"/>
      <c r="DT3244" s="69"/>
      <c r="DU3244" s="69"/>
      <c r="DV3244" s="69"/>
      <c r="DW3244" s="69"/>
      <c r="DX3244" s="69"/>
      <c r="DY3244" s="69"/>
      <c r="DZ3244" s="69"/>
      <c r="EA3244" s="69"/>
      <c r="EB3244" s="69"/>
      <c r="EC3244" s="69"/>
      <c r="ED3244" s="69"/>
      <c r="EE3244" s="69"/>
      <c r="EF3244" s="69"/>
      <c r="EG3244" s="69"/>
      <c r="EH3244" s="69"/>
      <c r="EI3244" s="69"/>
      <c r="EJ3244" s="69"/>
      <c r="EK3244" s="69"/>
      <c r="EL3244" s="69"/>
      <c r="EM3244" s="69"/>
      <c r="EN3244" s="69"/>
      <c r="EO3244" s="69"/>
      <c r="EP3244" s="69"/>
      <c r="EQ3244" s="69"/>
      <c r="ER3244" s="69"/>
      <c r="ES3244" s="69"/>
      <c r="ET3244" s="69"/>
      <c r="EU3244" s="69"/>
      <c r="EV3244" s="69"/>
      <c r="EW3244" s="69"/>
      <c r="EX3244" s="69"/>
      <c r="EY3244" s="69"/>
      <c r="EZ3244" s="69"/>
      <c r="FA3244" s="69"/>
      <c r="FB3244" s="69"/>
      <c r="FC3244" s="69"/>
      <c r="FD3244" s="69"/>
      <c r="FE3244" s="69"/>
      <c r="FF3244" s="69"/>
      <c r="FG3244" s="69"/>
      <c r="FH3244" s="69"/>
      <c r="FI3244" s="69"/>
      <c r="FJ3244" s="69"/>
      <c r="FK3244" s="69"/>
      <c r="FL3244" s="69"/>
      <c r="FM3244" s="69"/>
      <c r="FN3244" s="69"/>
      <c r="FO3244" s="69"/>
      <c r="FP3244" s="69"/>
      <c r="FQ3244" s="69"/>
      <c r="FR3244" s="69"/>
      <c r="FS3244" s="69"/>
      <c r="FT3244" s="69"/>
      <c r="FU3244" s="69"/>
      <c r="FV3244" s="69"/>
      <c r="FW3244" s="69"/>
      <c r="FX3244" s="69"/>
      <c r="FY3244" s="69"/>
      <c r="FZ3244" s="69"/>
      <c r="GA3244" s="69"/>
      <c r="GB3244" s="69"/>
      <c r="GC3244" s="69"/>
      <c r="GD3244" s="69"/>
      <c r="GE3244" s="69"/>
      <c r="GF3244" s="69"/>
      <c r="GG3244" s="69"/>
      <c r="GH3244" s="69"/>
      <c r="GI3244" s="69"/>
      <c r="GJ3244" s="69"/>
      <c r="GK3244" s="69"/>
      <c r="GL3244" s="69"/>
      <c r="GM3244" s="69"/>
      <c r="GN3244" s="69"/>
      <c r="GO3244" s="69"/>
      <c r="GP3244" s="69"/>
      <c r="GQ3244" s="69"/>
      <c r="GR3244" s="69"/>
      <c r="GS3244" s="69"/>
      <c r="GT3244" s="69"/>
      <c r="GU3244" s="69"/>
      <c r="GV3244" s="69"/>
      <c r="GW3244" s="69"/>
      <c r="GX3244" s="69"/>
      <c r="GY3244" s="69"/>
      <c r="GZ3244" s="69"/>
      <c r="HA3244" s="69"/>
      <c r="HB3244" s="69"/>
      <c r="HC3244" s="69"/>
      <c r="HD3244" s="69"/>
      <c r="HE3244" s="69"/>
      <c r="HF3244" s="69"/>
      <c r="HG3244" s="69"/>
      <c r="HH3244" s="69"/>
      <c r="HI3244" s="69"/>
      <c r="HJ3244" s="69"/>
      <c r="HK3244" s="69"/>
      <c r="HL3244" s="69"/>
      <c r="HM3244" s="69"/>
      <c r="HN3244" s="69"/>
      <c r="HO3244" s="69"/>
      <c r="HP3244" s="69"/>
      <c r="HQ3244" s="69"/>
      <c r="HR3244" s="69"/>
      <c r="HS3244" s="69"/>
      <c r="HT3244" s="69"/>
      <c r="HU3244" s="69"/>
      <c r="HV3244" s="69"/>
      <c r="HW3244" s="69"/>
      <c r="HX3244" s="69"/>
      <c r="HY3244" s="69"/>
      <c r="HZ3244" s="69"/>
      <c r="IA3244" s="69"/>
      <c r="IB3244" s="69"/>
      <c r="IC3244" s="69"/>
      <c r="ID3244" s="69"/>
      <c r="IE3244" s="69"/>
      <c r="IF3244" s="69"/>
      <c r="IG3244" s="69"/>
      <c r="IH3244" s="69"/>
      <c r="II3244" s="69"/>
      <c r="IJ3244" s="69"/>
      <c r="IK3244" s="69"/>
      <c r="IL3244" s="69"/>
      <c r="IM3244" s="69"/>
      <c r="IN3244" s="69"/>
    </row>
    <row r="3245" spans="1:248" s="70" customFormat="1" ht="14.45" customHeight="1" x14ac:dyDescent="0.2">
      <c r="A3245" s="127" t="s">
        <v>4029</v>
      </c>
      <c r="B3245" s="128">
        <v>52951</v>
      </c>
      <c r="C3245" s="149" t="s">
        <v>4030</v>
      </c>
      <c r="D3245" s="314">
        <v>15000</v>
      </c>
      <c r="E3245" s="69"/>
      <c r="F3245" s="69"/>
      <c r="G3245" s="69"/>
      <c r="H3245" s="69"/>
      <c r="I3245" s="69"/>
      <c r="J3245" s="69"/>
      <c r="N3245" s="69"/>
      <c r="O3245" s="69"/>
      <c r="P3245" s="69"/>
      <c r="Q3245" s="69"/>
      <c r="R3245" s="69"/>
      <c r="S3245" s="69"/>
      <c r="T3245" s="69"/>
      <c r="U3245" s="69"/>
      <c r="V3245" s="69"/>
      <c r="W3245" s="69"/>
      <c r="X3245" s="69"/>
      <c r="Y3245" s="69"/>
      <c r="Z3245" s="69"/>
      <c r="AA3245" s="69"/>
      <c r="AB3245" s="69"/>
      <c r="AC3245" s="69"/>
      <c r="AD3245" s="69"/>
      <c r="AE3245" s="69"/>
      <c r="AF3245" s="69"/>
      <c r="AG3245" s="69"/>
      <c r="AH3245" s="69"/>
      <c r="AI3245" s="69"/>
      <c r="AJ3245" s="69"/>
      <c r="AK3245" s="69"/>
      <c r="AL3245" s="69"/>
      <c r="AM3245" s="69"/>
      <c r="AN3245" s="69"/>
      <c r="AO3245" s="69"/>
      <c r="AP3245" s="69"/>
      <c r="AQ3245" s="69"/>
      <c r="AR3245" s="69"/>
      <c r="AS3245" s="69"/>
      <c r="AT3245" s="69"/>
      <c r="AU3245" s="69"/>
      <c r="AV3245" s="69"/>
      <c r="AW3245" s="69"/>
      <c r="AX3245" s="69"/>
      <c r="AY3245" s="69"/>
      <c r="AZ3245" s="69"/>
      <c r="BA3245" s="69"/>
      <c r="BB3245" s="69"/>
      <c r="BC3245" s="69"/>
      <c r="BD3245" s="69"/>
      <c r="BE3245" s="69"/>
      <c r="BF3245" s="69"/>
      <c r="BG3245" s="69"/>
      <c r="BH3245" s="69"/>
      <c r="BI3245" s="69"/>
      <c r="BJ3245" s="69"/>
      <c r="BK3245" s="69"/>
      <c r="BL3245" s="69"/>
      <c r="BM3245" s="69"/>
      <c r="BN3245" s="69"/>
      <c r="BO3245" s="69"/>
      <c r="BP3245" s="69"/>
      <c r="BQ3245" s="69"/>
      <c r="BR3245" s="69"/>
      <c r="BS3245" s="69"/>
      <c r="BT3245" s="69"/>
      <c r="BU3245" s="69"/>
      <c r="BV3245" s="69"/>
      <c r="BW3245" s="69"/>
      <c r="BX3245" s="69"/>
      <c r="BY3245" s="69"/>
      <c r="BZ3245" s="69"/>
      <c r="CA3245" s="69"/>
      <c r="CB3245" s="69"/>
      <c r="CC3245" s="69"/>
      <c r="CD3245" s="69"/>
      <c r="CE3245" s="69"/>
      <c r="CF3245" s="69"/>
      <c r="CG3245" s="69"/>
      <c r="CH3245" s="69"/>
      <c r="CI3245" s="69"/>
      <c r="CJ3245" s="69"/>
      <c r="CK3245" s="69"/>
      <c r="CL3245" s="69"/>
      <c r="CM3245" s="69"/>
      <c r="CN3245" s="69"/>
      <c r="CO3245" s="69"/>
      <c r="CP3245" s="69"/>
      <c r="CQ3245" s="69"/>
      <c r="CR3245" s="69"/>
      <c r="CS3245" s="69"/>
      <c r="CT3245" s="69"/>
      <c r="CU3245" s="69"/>
      <c r="CV3245" s="69"/>
      <c r="CW3245" s="69"/>
      <c r="CX3245" s="69"/>
      <c r="CY3245" s="69"/>
      <c r="CZ3245" s="69"/>
      <c r="DA3245" s="69"/>
      <c r="DB3245" s="69"/>
      <c r="DC3245" s="69"/>
      <c r="DD3245" s="69"/>
      <c r="DE3245" s="69"/>
      <c r="DF3245" s="69"/>
      <c r="DG3245" s="69"/>
      <c r="DH3245" s="69"/>
      <c r="DI3245" s="69"/>
      <c r="DJ3245" s="69"/>
      <c r="DK3245" s="69"/>
      <c r="DL3245" s="69"/>
      <c r="DM3245" s="69"/>
      <c r="DN3245" s="69"/>
      <c r="DO3245" s="69"/>
      <c r="DP3245" s="69"/>
      <c r="DQ3245" s="69"/>
      <c r="DR3245" s="69"/>
      <c r="DS3245" s="69"/>
      <c r="DT3245" s="69"/>
      <c r="DU3245" s="69"/>
      <c r="DV3245" s="69"/>
      <c r="DW3245" s="69"/>
      <c r="DX3245" s="69"/>
      <c r="DY3245" s="69"/>
      <c r="DZ3245" s="69"/>
      <c r="EA3245" s="69"/>
      <c r="EB3245" s="69"/>
      <c r="EC3245" s="69"/>
      <c r="ED3245" s="69"/>
      <c r="EE3245" s="69"/>
      <c r="EF3245" s="69"/>
      <c r="EG3245" s="69"/>
      <c r="EH3245" s="69"/>
      <c r="EI3245" s="69"/>
      <c r="EJ3245" s="69"/>
      <c r="EK3245" s="69"/>
      <c r="EL3245" s="69"/>
      <c r="EM3245" s="69"/>
      <c r="EN3245" s="69"/>
      <c r="EO3245" s="69"/>
      <c r="EP3245" s="69"/>
      <c r="EQ3245" s="69"/>
      <c r="ER3245" s="69"/>
      <c r="ES3245" s="69"/>
      <c r="ET3245" s="69"/>
      <c r="EU3245" s="69"/>
      <c r="EV3245" s="69"/>
      <c r="EW3245" s="69"/>
      <c r="EX3245" s="69"/>
      <c r="EY3245" s="69"/>
      <c r="EZ3245" s="69"/>
      <c r="FA3245" s="69"/>
      <c r="FB3245" s="69"/>
      <c r="FC3245" s="69"/>
      <c r="FD3245" s="69"/>
      <c r="FE3245" s="69"/>
      <c r="FF3245" s="69"/>
      <c r="FG3245" s="69"/>
      <c r="FH3245" s="69"/>
      <c r="FI3245" s="69"/>
      <c r="FJ3245" s="69"/>
      <c r="FK3245" s="69"/>
      <c r="FL3245" s="69"/>
      <c r="FM3245" s="69"/>
      <c r="FN3245" s="69"/>
      <c r="FO3245" s="69"/>
      <c r="FP3245" s="69"/>
      <c r="FQ3245" s="69"/>
      <c r="FR3245" s="69"/>
      <c r="FS3245" s="69"/>
      <c r="FT3245" s="69"/>
      <c r="FU3245" s="69"/>
      <c r="FV3245" s="69"/>
      <c r="FW3245" s="69"/>
      <c r="FX3245" s="69"/>
      <c r="FY3245" s="69"/>
      <c r="FZ3245" s="69"/>
      <c r="GA3245" s="69"/>
      <c r="GB3245" s="69"/>
      <c r="GC3245" s="69"/>
      <c r="GD3245" s="69"/>
      <c r="GE3245" s="69"/>
      <c r="GF3245" s="69"/>
      <c r="GG3245" s="69"/>
      <c r="GH3245" s="69"/>
      <c r="GI3245" s="69"/>
      <c r="GJ3245" s="69"/>
      <c r="GK3245" s="69"/>
      <c r="GL3245" s="69"/>
      <c r="GM3245" s="69"/>
      <c r="GN3245" s="69"/>
      <c r="GO3245" s="69"/>
      <c r="GP3245" s="69"/>
      <c r="GQ3245" s="69"/>
      <c r="GR3245" s="69"/>
      <c r="GS3245" s="69"/>
      <c r="GT3245" s="69"/>
      <c r="GU3245" s="69"/>
      <c r="GV3245" s="69"/>
      <c r="GW3245" s="69"/>
      <c r="GX3245" s="69"/>
      <c r="GY3245" s="69"/>
      <c r="GZ3245" s="69"/>
      <c r="HA3245" s="69"/>
      <c r="HB3245" s="69"/>
      <c r="HC3245" s="69"/>
      <c r="HD3245" s="69"/>
      <c r="HE3245" s="69"/>
      <c r="HF3245" s="69"/>
      <c r="HG3245" s="69"/>
      <c r="HH3245" s="69"/>
      <c r="HI3245" s="69"/>
      <c r="HJ3245" s="69"/>
      <c r="HK3245" s="69"/>
      <c r="HL3245" s="69"/>
      <c r="HM3245" s="69"/>
      <c r="HN3245" s="69"/>
      <c r="HO3245" s="69"/>
      <c r="HP3245" s="69"/>
      <c r="HQ3245" s="69"/>
      <c r="HR3245" s="69"/>
      <c r="HS3245" s="69"/>
      <c r="HT3245" s="69"/>
      <c r="HU3245" s="69"/>
      <c r="HV3245" s="69"/>
      <c r="HW3245" s="69"/>
      <c r="HX3245" s="69"/>
      <c r="HY3245" s="69"/>
      <c r="HZ3245" s="69"/>
      <c r="IA3245" s="69"/>
      <c r="IB3245" s="69"/>
      <c r="IC3245" s="69"/>
      <c r="ID3245" s="69"/>
      <c r="IE3245" s="69"/>
      <c r="IF3245" s="69"/>
      <c r="IG3245" s="69"/>
      <c r="IH3245" s="69"/>
      <c r="II3245" s="69"/>
      <c r="IJ3245" s="69"/>
      <c r="IK3245" s="69"/>
      <c r="IL3245" s="69"/>
      <c r="IM3245" s="69"/>
      <c r="IN3245" s="69"/>
    </row>
    <row r="3246" spans="1:248" s="70" customFormat="1" ht="14.45" customHeight="1" x14ac:dyDescent="0.2">
      <c r="A3246" s="127" t="s">
        <v>4031</v>
      </c>
      <c r="B3246" s="128">
        <v>52952</v>
      </c>
      <c r="C3246" s="149" t="s">
        <v>2702</v>
      </c>
      <c r="D3246" s="314">
        <v>50000</v>
      </c>
      <c r="E3246" s="69"/>
      <c r="F3246" s="69"/>
      <c r="G3246" s="69"/>
      <c r="H3246" s="69"/>
      <c r="I3246" s="69"/>
      <c r="J3246" s="69"/>
      <c r="N3246" s="69"/>
      <c r="O3246" s="69"/>
      <c r="P3246" s="69"/>
      <c r="Q3246" s="69"/>
      <c r="R3246" s="69"/>
      <c r="S3246" s="69"/>
      <c r="T3246" s="69"/>
      <c r="U3246" s="69"/>
      <c r="V3246" s="69"/>
      <c r="W3246" s="69"/>
      <c r="X3246" s="69"/>
      <c r="Y3246" s="69"/>
      <c r="Z3246" s="69"/>
      <c r="AA3246" s="69"/>
      <c r="AB3246" s="69"/>
      <c r="AC3246" s="69"/>
      <c r="AD3246" s="69"/>
      <c r="AE3246" s="69"/>
      <c r="AF3246" s="69"/>
      <c r="AG3246" s="69"/>
      <c r="AH3246" s="69"/>
      <c r="AI3246" s="69"/>
      <c r="AJ3246" s="69"/>
      <c r="AK3246" s="69"/>
      <c r="AL3246" s="69"/>
      <c r="AM3246" s="69"/>
      <c r="AN3246" s="69"/>
      <c r="AO3246" s="69"/>
      <c r="AP3246" s="69"/>
      <c r="AQ3246" s="69"/>
      <c r="AR3246" s="69"/>
      <c r="AS3246" s="69"/>
      <c r="AT3246" s="69"/>
      <c r="AU3246" s="69"/>
      <c r="AV3246" s="69"/>
      <c r="AW3246" s="69"/>
      <c r="AX3246" s="69"/>
      <c r="AY3246" s="69"/>
      <c r="AZ3246" s="69"/>
      <c r="BA3246" s="69"/>
      <c r="BB3246" s="69"/>
      <c r="BC3246" s="69"/>
      <c r="BD3246" s="69"/>
      <c r="BE3246" s="69"/>
      <c r="BF3246" s="69"/>
      <c r="BG3246" s="69"/>
      <c r="BH3246" s="69"/>
      <c r="BI3246" s="69"/>
      <c r="BJ3246" s="69"/>
      <c r="BK3246" s="69"/>
      <c r="BL3246" s="69"/>
      <c r="BM3246" s="69"/>
      <c r="BN3246" s="69"/>
      <c r="BO3246" s="69"/>
      <c r="BP3246" s="69"/>
      <c r="BQ3246" s="69"/>
      <c r="BR3246" s="69"/>
      <c r="BS3246" s="69"/>
      <c r="BT3246" s="69"/>
      <c r="BU3246" s="69"/>
      <c r="BV3246" s="69"/>
      <c r="BW3246" s="69"/>
      <c r="BX3246" s="69"/>
      <c r="BY3246" s="69"/>
      <c r="BZ3246" s="69"/>
      <c r="CA3246" s="69"/>
      <c r="CB3246" s="69"/>
      <c r="CC3246" s="69"/>
      <c r="CD3246" s="69"/>
      <c r="CE3246" s="69"/>
      <c r="CF3246" s="69"/>
      <c r="CG3246" s="69"/>
      <c r="CH3246" s="69"/>
      <c r="CI3246" s="69"/>
      <c r="CJ3246" s="69"/>
      <c r="CK3246" s="69"/>
      <c r="CL3246" s="69"/>
      <c r="CM3246" s="69"/>
      <c r="CN3246" s="69"/>
      <c r="CO3246" s="69"/>
      <c r="CP3246" s="69"/>
      <c r="CQ3246" s="69"/>
      <c r="CR3246" s="69"/>
      <c r="CS3246" s="69"/>
      <c r="CT3246" s="69"/>
      <c r="CU3246" s="69"/>
      <c r="CV3246" s="69"/>
      <c r="CW3246" s="69"/>
      <c r="CX3246" s="69"/>
      <c r="CY3246" s="69"/>
      <c r="CZ3246" s="69"/>
      <c r="DA3246" s="69"/>
      <c r="DB3246" s="69"/>
      <c r="DC3246" s="69"/>
      <c r="DD3246" s="69"/>
      <c r="DE3246" s="69"/>
      <c r="DF3246" s="69"/>
      <c r="DG3246" s="69"/>
      <c r="DH3246" s="69"/>
      <c r="DI3246" s="69"/>
      <c r="DJ3246" s="69"/>
      <c r="DK3246" s="69"/>
      <c r="DL3246" s="69"/>
      <c r="DM3246" s="69"/>
      <c r="DN3246" s="69"/>
      <c r="DO3246" s="69"/>
      <c r="DP3246" s="69"/>
      <c r="DQ3246" s="69"/>
      <c r="DR3246" s="69"/>
      <c r="DS3246" s="69"/>
      <c r="DT3246" s="69"/>
      <c r="DU3246" s="69"/>
      <c r="DV3246" s="69"/>
      <c r="DW3246" s="69"/>
      <c r="DX3246" s="69"/>
      <c r="DY3246" s="69"/>
      <c r="DZ3246" s="69"/>
      <c r="EA3246" s="69"/>
      <c r="EB3246" s="69"/>
      <c r="EC3246" s="69"/>
      <c r="ED3246" s="69"/>
      <c r="EE3246" s="69"/>
      <c r="EF3246" s="69"/>
      <c r="EG3246" s="69"/>
      <c r="EH3246" s="69"/>
      <c r="EI3246" s="69"/>
      <c r="EJ3246" s="69"/>
      <c r="EK3246" s="69"/>
      <c r="EL3246" s="69"/>
      <c r="EM3246" s="69"/>
      <c r="EN3246" s="69"/>
      <c r="EO3246" s="69"/>
      <c r="EP3246" s="69"/>
      <c r="EQ3246" s="69"/>
      <c r="ER3246" s="69"/>
      <c r="ES3246" s="69"/>
      <c r="ET3246" s="69"/>
      <c r="EU3246" s="69"/>
      <c r="EV3246" s="69"/>
      <c r="EW3246" s="69"/>
      <c r="EX3246" s="69"/>
      <c r="EY3246" s="69"/>
      <c r="EZ3246" s="69"/>
      <c r="FA3246" s="69"/>
      <c r="FB3246" s="69"/>
      <c r="FC3246" s="69"/>
      <c r="FD3246" s="69"/>
      <c r="FE3246" s="69"/>
      <c r="FF3246" s="69"/>
      <c r="FG3246" s="69"/>
      <c r="FH3246" s="69"/>
      <c r="FI3246" s="69"/>
      <c r="FJ3246" s="69"/>
      <c r="FK3246" s="69"/>
      <c r="FL3246" s="69"/>
      <c r="FM3246" s="69"/>
      <c r="FN3246" s="69"/>
      <c r="FO3246" s="69"/>
      <c r="FP3246" s="69"/>
      <c r="FQ3246" s="69"/>
      <c r="FR3246" s="69"/>
      <c r="FS3246" s="69"/>
      <c r="FT3246" s="69"/>
      <c r="FU3246" s="69"/>
      <c r="FV3246" s="69"/>
      <c r="FW3246" s="69"/>
      <c r="FX3246" s="69"/>
      <c r="FY3246" s="69"/>
      <c r="FZ3246" s="69"/>
      <c r="GA3246" s="69"/>
      <c r="GB3246" s="69"/>
      <c r="GC3246" s="69"/>
      <c r="GD3246" s="69"/>
      <c r="GE3246" s="69"/>
      <c r="GF3246" s="69"/>
      <c r="GG3246" s="69"/>
      <c r="GH3246" s="69"/>
      <c r="GI3246" s="69"/>
      <c r="GJ3246" s="69"/>
      <c r="GK3246" s="69"/>
      <c r="GL3246" s="69"/>
      <c r="GM3246" s="69"/>
      <c r="GN3246" s="69"/>
      <c r="GO3246" s="69"/>
      <c r="GP3246" s="69"/>
      <c r="GQ3246" s="69"/>
      <c r="GR3246" s="69"/>
      <c r="GS3246" s="69"/>
      <c r="GT3246" s="69"/>
      <c r="GU3246" s="69"/>
      <c r="GV3246" s="69"/>
      <c r="GW3246" s="69"/>
      <c r="GX3246" s="69"/>
      <c r="GY3246" s="69"/>
      <c r="GZ3246" s="69"/>
      <c r="HA3246" s="69"/>
      <c r="HB3246" s="69"/>
      <c r="HC3246" s="69"/>
      <c r="HD3246" s="69"/>
      <c r="HE3246" s="69"/>
      <c r="HF3246" s="69"/>
      <c r="HG3246" s="69"/>
      <c r="HH3246" s="69"/>
      <c r="HI3246" s="69"/>
      <c r="HJ3246" s="69"/>
      <c r="HK3246" s="69"/>
      <c r="HL3246" s="69"/>
      <c r="HM3246" s="69"/>
      <c r="HN3246" s="69"/>
      <c r="HO3246" s="69"/>
      <c r="HP3246" s="69"/>
      <c r="HQ3246" s="69"/>
      <c r="HR3246" s="69"/>
      <c r="HS3246" s="69"/>
      <c r="HT3246" s="69"/>
      <c r="HU3246" s="69"/>
      <c r="HV3246" s="69"/>
      <c r="HW3246" s="69"/>
      <c r="HX3246" s="69"/>
      <c r="HY3246" s="69"/>
      <c r="HZ3246" s="69"/>
      <c r="IA3246" s="69"/>
      <c r="IB3246" s="69"/>
      <c r="IC3246" s="69"/>
      <c r="ID3246" s="69"/>
      <c r="IE3246" s="69"/>
      <c r="IF3246" s="69"/>
      <c r="IG3246" s="69"/>
      <c r="IH3246" s="69"/>
      <c r="II3246" s="69"/>
      <c r="IJ3246" s="69"/>
      <c r="IK3246" s="69"/>
      <c r="IL3246" s="69"/>
      <c r="IM3246" s="69"/>
      <c r="IN3246" s="69"/>
    </row>
    <row r="3247" spans="1:248" s="70" customFormat="1" ht="14.45" customHeight="1" x14ac:dyDescent="0.2">
      <c r="A3247" s="127" t="s">
        <v>4032</v>
      </c>
      <c r="B3247" s="128">
        <v>52953</v>
      </c>
      <c r="C3247" s="149" t="s">
        <v>4033</v>
      </c>
      <c r="D3247" s="314">
        <v>25000</v>
      </c>
      <c r="E3247" s="69"/>
      <c r="F3247" s="69"/>
      <c r="G3247" s="69"/>
      <c r="H3247" s="69"/>
      <c r="I3247" s="69"/>
      <c r="J3247" s="69"/>
      <c r="N3247" s="69"/>
      <c r="O3247" s="69"/>
      <c r="P3247" s="69"/>
      <c r="Q3247" s="69"/>
      <c r="R3247" s="69"/>
      <c r="S3247" s="69"/>
      <c r="T3247" s="69"/>
      <c r="U3247" s="69"/>
      <c r="V3247" s="69"/>
      <c r="W3247" s="69"/>
      <c r="X3247" s="69"/>
      <c r="Y3247" s="69"/>
      <c r="Z3247" s="69"/>
      <c r="AA3247" s="69"/>
      <c r="AB3247" s="69"/>
      <c r="AC3247" s="69"/>
      <c r="AD3247" s="69"/>
      <c r="AE3247" s="69"/>
      <c r="AF3247" s="69"/>
      <c r="AG3247" s="69"/>
      <c r="AH3247" s="69"/>
      <c r="AI3247" s="69"/>
      <c r="AJ3247" s="69"/>
      <c r="AK3247" s="69"/>
      <c r="AL3247" s="69"/>
      <c r="AM3247" s="69"/>
      <c r="AN3247" s="69"/>
      <c r="AO3247" s="69"/>
      <c r="AP3247" s="69"/>
      <c r="AQ3247" s="69"/>
      <c r="AR3247" s="69"/>
      <c r="AS3247" s="69"/>
      <c r="AT3247" s="69"/>
      <c r="AU3247" s="69"/>
      <c r="AV3247" s="69"/>
      <c r="AW3247" s="69"/>
      <c r="AX3247" s="69"/>
      <c r="AY3247" s="69"/>
      <c r="AZ3247" s="69"/>
      <c r="BA3247" s="69"/>
      <c r="BB3247" s="69"/>
      <c r="BC3247" s="69"/>
      <c r="BD3247" s="69"/>
      <c r="BE3247" s="69"/>
      <c r="BF3247" s="69"/>
      <c r="BG3247" s="69"/>
      <c r="BH3247" s="69"/>
      <c r="BI3247" s="69"/>
      <c r="BJ3247" s="69"/>
      <c r="BK3247" s="69"/>
      <c r="BL3247" s="69"/>
      <c r="BM3247" s="69"/>
      <c r="BN3247" s="69"/>
      <c r="BO3247" s="69"/>
      <c r="BP3247" s="69"/>
      <c r="BQ3247" s="69"/>
      <c r="BR3247" s="69"/>
      <c r="BS3247" s="69"/>
      <c r="BT3247" s="69"/>
      <c r="BU3247" s="69"/>
      <c r="BV3247" s="69"/>
      <c r="BW3247" s="69"/>
      <c r="BX3247" s="69"/>
      <c r="BY3247" s="69"/>
      <c r="BZ3247" s="69"/>
      <c r="CA3247" s="69"/>
      <c r="CB3247" s="69"/>
      <c r="CC3247" s="69"/>
      <c r="CD3247" s="69"/>
      <c r="CE3247" s="69"/>
      <c r="CF3247" s="69"/>
      <c r="CG3247" s="69"/>
      <c r="CH3247" s="69"/>
      <c r="CI3247" s="69"/>
      <c r="CJ3247" s="69"/>
      <c r="CK3247" s="69"/>
      <c r="CL3247" s="69"/>
      <c r="CM3247" s="69"/>
      <c r="CN3247" s="69"/>
      <c r="CO3247" s="69"/>
      <c r="CP3247" s="69"/>
      <c r="CQ3247" s="69"/>
      <c r="CR3247" s="69"/>
      <c r="CS3247" s="69"/>
      <c r="CT3247" s="69"/>
      <c r="CU3247" s="69"/>
      <c r="CV3247" s="69"/>
      <c r="CW3247" s="69"/>
      <c r="CX3247" s="69"/>
      <c r="CY3247" s="69"/>
      <c r="CZ3247" s="69"/>
      <c r="DA3247" s="69"/>
      <c r="DB3247" s="69"/>
      <c r="DC3247" s="69"/>
      <c r="DD3247" s="69"/>
      <c r="DE3247" s="69"/>
      <c r="DF3247" s="69"/>
      <c r="DG3247" s="69"/>
      <c r="DH3247" s="69"/>
      <c r="DI3247" s="69"/>
      <c r="DJ3247" s="69"/>
      <c r="DK3247" s="69"/>
      <c r="DL3247" s="69"/>
      <c r="DM3247" s="69"/>
      <c r="DN3247" s="69"/>
      <c r="DO3247" s="69"/>
      <c r="DP3247" s="69"/>
      <c r="DQ3247" s="69"/>
      <c r="DR3247" s="69"/>
      <c r="DS3247" s="69"/>
      <c r="DT3247" s="69"/>
      <c r="DU3247" s="69"/>
      <c r="DV3247" s="69"/>
      <c r="DW3247" s="69"/>
      <c r="DX3247" s="69"/>
      <c r="DY3247" s="69"/>
      <c r="DZ3247" s="69"/>
      <c r="EA3247" s="69"/>
      <c r="EB3247" s="69"/>
      <c r="EC3247" s="69"/>
      <c r="ED3247" s="69"/>
      <c r="EE3247" s="69"/>
      <c r="EF3247" s="69"/>
      <c r="EG3247" s="69"/>
      <c r="EH3247" s="69"/>
      <c r="EI3247" s="69"/>
      <c r="EJ3247" s="69"/>
      <c r="EK3247" s="69"/>
      <c r="EL3247" s="69"/>
      <c r="EM3247" s="69"/>
      <c r="EN3247" s="69"/>
      <c r="EO3247" s="69"/>
      <c r="EP3247" s="69"/>
      <c r="EQ3247" s="69"/>
      <c r="ER3247" s="69"/>
      <c r="ES3247" s="69"/>
      <c r="ET3247" s="69"/>
      <c r="EU3247" s="69"/>
      <c r="EV3247" s="69"/>
      <c r="EW3247" s="69"/>
      <c r="EX3247" s="69"/>
      <c r="EY3247" s="69"/>
      <c r="EZ3247" s="69"/>
      <c r="FA3247" s="69"/>
      <c r="FB3247" s="69"/>
      <c r="FC3247" s="69"/>
      <c r="FD3247" s="69"/>
      <c r="FE3247" s="69"/>
      <c r="FF3247" s="69"/>
      <c r="FG3247" s="69"/>
      <c r="FH3247" s="69"/>
      <c r="FI3247" s="69"/>
      <c r="FJ3247" s="69"/>
      <c r="FK3247" s="69"/>
      <c r="FL3247" s="69"/>
      <c r="FM3247" s="69"/>
      <c r="FN3247" s="69"/>
      <c r="FO3247" s="69"/>
      <c r="FP3247" s="69"/>
      <c r="FQ3247" s="69"/>
      <c r="FR3247" s="69"/>
      <c r="FS3247" s="69"/>
      <c r="FT3247" s="69"/>
      <c r="FU3247" s="69"/>
      <c r="FV3247" s="69"/>
      <c r="FW3247" s="69"/>
      <c r="FX3247" s="69"/>
      <c r="FY3247" s="69"/>
      <c r="FZ3247" s="69"/>
      <c r="GA3247" s="69"/>
      <c r="GB3247" s="69"/>
      <c r="GC3247" s="69"/>
      <c r="GD3247" s="69"/>
      <c r="GE3247" s="69"/>
      <c r="GF3247" s="69"/>
      <c r="GG3247" s="69"/>
      <c r="GH3247" s="69"/>
      <c r="GI3247" s="69"/>
      <c r="GJ3247" s="69"/>
      <c r="GK3247" s="69"/>
      <c r="GL3247" s="69"/>
      <c r="GM3247" s="69"/>
      <c r="GN3247" s="69"/>
      <c r="GO3247" s="69"/>
      <c r="GP3247" s="69"/>
      <c r="GQ3247" s="69"/>
      <c r="GR3247" s="69"/>
      <c r="GS3247" s="69"/>
      <c r="GT3247" s="69"/>
      <c r="GU3247" s="69"/>
      <c r="GV3247" s="69"/>
      <c r="GW3247" s="69"/>
      <c r="GX3247" s="69"/>
      <c r="GY3247" s="69"/>
      <c r="GZ3247" s="69"/>
      <c r="HA3247" s="69"/>
      <c r="HB3247" s="69"/>
      <c r="HC3247" s="69"/>
      <c r="HD3247" s="69"/>
      <c r="HE3247" s="69"/>
      <c r="HF3247" s="69"/>
      <c r="HG3247" s="69"/>
      <c r="HH3247" s="69"/>
      <c r="HI3247" s="69"/>
      <c r="HJ3247" s="69"/>
      <c r="HK3247" s="69"/>
      <c r="HL3247" s="69"/>
      <c r="HM3247" s="69"/>
      <c r="HN3247" s="69"/>
      <c r="HO3247" s="69"/>
      <c r="HP3247" s="69"/>
      <c r="HQ3247" s="69"/>
      <c r="HR3247" s="69"/>
      <c r="HS3247" s="69"/>
      <c r="HT3247" s="69"/>
      <c r="HU3247" s="69"/>
      <c r="HV3247" s="69"/>
      <c r="HW3247" s="69"/>
      <c r="HX3247" s="69"/>
      <c r="HY3247" s="69"/>
      <c r="HZ3247" s="69"/>
      <c r="IA3247" s="69"/>
      <c r="IB3247" s="69"/>
      <c r="IC3247" s="69"/>
      <c r="ID3247" s="69"/>
      <c r="IE3247" s="69"/>
      <c r="IF3247" s="69"/>
      <c r="IG3247" s="69"/>
      <c r="IH3247" s="69"/>
      <c r="II3247" s="69"/>
      <c r="IJ3247" s="69"/>
      <c r="IK3247" s="69"/>
      <c r="IL3247" s="69"/>
      <c r="IM3247" s="69"/>
      <c r="IN3247" s="69"/>
    </row>
    <row r="3248" spans="1:248" s="70" customFormat="1" ht="14.45" customHeight="1" x14ac:dyDescent="0.2">
      <c r="A3248" s="127" t="s">
        <v>4034</v>
      </c>
      <c r="B3248" s="128">
        <v>52954</v>
      </c>
      <c r="C3248" s="149" t="s">
        <v>4035</v>
      </c>
      <c r="D3248" s="314">
        <v>25000</v>
      </c>
      <c r="E3248" s="69"/>
      <c r="F3248" s="69"/>
      <c r="G3248" s="69"/>
      <c r="H3248" s="69"/>
      <c r="I3248" s="69"/>
      <c r="J3248" s="69"/>
      <c r="N3248" s="69"/>
      <c r="O3248" s="69"/>
      <c r="P3248" s="69"/>
      <c r="Q3248" s="69"/>
      <c r="R3248" s="69"/>
      <c r="S3248" s="69"/>
      <c r="T3248" s="69"/>
      <c r="U3248" s="69"/>
      <c r="V3248" s="69"/>
      <c r="W3248" s="69"/>
      <c r="X3248" s="69"/>
      <c r="Y3248" s="69"/>
      <c r="Z3248" s="69"/>
      <c r="AA3248" s="69"/>
      <c r="AB3248" s="69"/>
      <c r="AC3248" s="69"/>
      <c r="AD3248" s="69"/>
      <c r="AE3248" s="69"/>
      <c r="AF3248" s="69"/>
      <c r="AG3248" s="69"/>
      <c r="AH3248" s="69"/>
      <c r="AI3248" s="69"/>
      <c r="AJ3248" s="69"/>
      <c r="AK3248" s="69"/>
      <c r="AL3248" s="69"/>
      <c r="AM3248" s="69"/>
      <c r="AN3248" s="69"/>
      <c r="AO3248" s="69"/>
      <c r="AP3248" s="69"/>
      <c r="AQ3248" s="69"/>
      <c r="AR3248" s="69"/>
      <c r="AS3248" s="69"/>
      <c r="AT3248" s="69"/>
      <c r="AU3248" s="69"/>
      <c r="AV3248" s="69"/>
      <c r="AW3248" s="69"/>
      <c r="AX3248" s="69"/>
      <c r="AY3248" s="69"/>
      <c r="AZ3248" s="69"/>
      <c r="BA3248" s="69"/>
      <c r="BB3248" s="69"/>
      <c r="BC3248" s="69"/>
      <c r="BD3248" s="69"/>
      <c r="BE3248" s="69"/>
      <c r="BF3248" s="69"/>
      <c r="BG3248" s="69"/>
      <c r="BH3248" s="69"/>
      <c r="BI3248" s="69"/>
      <c r="BJ3248" s="69"/>
      <c r="BK3248" s="69"/>
      <c r="BL3248" s="69"/>
      <c r="BM3248" s="69"/>
      <c r="BN3248" s="69"/>
      <c r="BO3248" s="69"/>
      <c r="BP3248" s="69"/>
      <c r="BQ3248" s="69"/>
      <c r="BR3248" s="69"/>
      <c r="BS3248" s="69"/>
      <c r="BT3248" s="69"/>
      <c r="BU3248" s="69"/>
      <c r="BV3248" s="69"/>
      <c r="BW3248" s="69"/>
      <c r="BX3248" s="69"/>
      <c r="BY3248" s="69"/>
      <c r="BZ3248" s="69"/>
      <c r="CA3248" s="69"/>
      <c r="CB3248" s="69"/>
      <c r="CC3248" s="69"/>
      <c r="CD3248" s="69"/>
      <c r="CE3248" s="69"/>
      <c r="CF3248" s="69"/>
      <c r="CG3248" s="69"/>
      <c r="CH3248" s="69"/>
      <c r="CI3248" s="69"/>
      <c r="CJ3248" s="69"/>
      <c r="CK3248" s="69"/>
      <c r="CL3248" s="69"/>
      <c r="CM3248" s="69"/>
      <c r="CN3248" s="69"/>
      <c r="CO3248" s="69"/>
      <c r="CP3248" s="69"/>
      <c r="CQ3248" s="69"/>
      <c r="CR3248" s="69"/>
      <c r="CS3248" s="69"/>
      <c r="CT3248" s="69"/>
      <c r="CU3248" s="69"/>
      <c r="CV3248" s="69"/>
      <c r="CW3248" s="69"/>
      <c r="CX3248" s="69"/>
      <c r="CY3248" s="69"/>
      <c r="CZ3248" s="69"/>
      <c r="DA3248" s="69"/>
      <c r="DB3248" s="69"/>
      <c r="DC3248" s="69"/>
      <c r="DD3248" s="69"/>
      <c r="DE3248" s="69"/>
      <c r="DF3248" s="69"/>
      <c r="DG3248" s="69"/>
      <c r="DH3248" s="69"/>
      <c r="DI3248" s="69"/>
      <c r="DJ3248" s="69"/>
      <c r="DK3248" s="69"/>
      <c r="DL3248" s="69"/>
      <c r="DM3248" s="69"/>
      <c r="DN3248" s="69"/>
      <c r="DO3248" s="69"/>
      <c r="DP3248" s="69"/>
      <c r="DQ3248" s="69"/>
      <c r="DR3248" s="69"/>
      <c r="DS3248" s="69"/>
      <c r="DT3248" s="69"/>
      <c r="DU3248" s="69"/>
      <c r="DV3248" s="69"/>
      <c r="DW3248" s="69"/>
      <c r="DX3248" s="69"/>
      <c r="DY3248" s="69"/>
      <c r="DZ3248" s="69"/>
      <c r="EA3248" s="69"/>
      <c r="EB3248" s="69"/>
      <c r="EC3248" s="69"/>
      <c r="ED3248" s="69"/>
      <c r="EE3248" s="69"/>
      <c r="EF3248" s="69"/>
      <c r="EG3248" s="69"/>
      <c r="EH3248" s="69"/>
      <c r="EI3248" s="69"/>
      <c r="EJ3248" s="69"/>
      <c r="EK3248" s="69"/>
      <c r="EL3248" s="69"/>
      <c r="EM3248" s="69"/>
      <c r="EN3248" s="69"/>
      <c r="EO3248" s="69"/>
      <c r="EP3248" s="69"/>
      <c r="EQ3248" s="69"/>
      <c r="ER3248" s="69"/>
      <c r="ES3248" s="69"/>
      <c r="ET3248" s="69"/>
      <c r="EU3248" s="69"/>
      <c r="EV3248" s="69"/>
      <c r="EW3248" s="69"/>
      <c r="EX3248" s="69"/>
      <c r="EY3248" s="69"/>
      <c r="EZ3248" s="69"/>
      <c r="FA3248" s="69"/>
      <c r="FB3248" s="69"/>
      <c r="FC3248" s="69"/>
      <c r="FD3248" s="69"/>
      <c r="FE3248" s="69"/>
      <c r="FF3248" s="69"/>
      <c r="FG3248" s="69"/>
      <c r="FH3248" s="69"/>
      <c r="FI3248" s="69"/>
      <c r="FJ3248" s="69"/>
      <c r="FK3248" s="69"/>
      <c r="FL3248" s="69"/>
      <c r="FM3248" s="69"/>
      <c r="FN3248" s="69"/>
      <c r="FO3248" s="69"/>
      <c r="FP3248" s="69"/>
      <c r="FQ3248" s="69"/>
      <c r="FR3248" s="69"/>
      <c r="FS3248" s="69"/>
      <c r="FT3248" s="69"/>
      <c r="FU3248" s="69"/>
      <c r="FV3248" s="69"/>
      <c r="FW3248" s="69"/>
      <c r="FX3248" s="69"/>
      <c r="FY3248" s="69"/>
      <c r="FZ3248" s="69"/>
      <c r="GA3248" s="69"/>
      <c r="GB3248" s="69"/>
      <c r="GC3248" s="69"/>
      <c r="GD3248" s="69"/>
      <c r="GE3248" s="69"/>
      <c r="GF3248" s="69"/>
      <c r="GG3248" s="69"/>
      <c r="GH3248" s="69"/>
      <c r="GI3248" s="69"/>
      <c r="GJ3248" s="69"/>
      <c r="GK3248" s="69"/>
      <c r="GL3248" s="69"/>
      <c r="GM3248" s="69"/>
      <c r="GN3248" s="69"/>
      <c r="GO3248" s="69"/>
      <c r="GP3248" s="69"/>
      <c r="GQ3248" s="69"/>
      <c r="GR3248" s="69"/>
      <c r="GS3248" s="69"/>
      <c r="GT3248" s="69"/>
      <c r="GU3248" s="69"/>
      <c r="GV3248" s="69"/>
      <c r="GW3248" s="69"/>
      <c r="GX3248" s="69"/>
      <c r="GY3248" s="69"/>
      <c r="GZ3248" s="69"/>
      <c r="HA3248" s="69"/>
      <c r="HB3248" s="69"/>
      <c r="HC3248" s="69"/>
      <c r="HD3248" s="69"/>
      <c r="HE3248" s="69"/>
      <c r="HF3248" s="69"/>
      <c r="HG3248" s="69"/>
      <c r="HH3248" s="69"/>
      <c r="HI3248" s="69"/>
      <c r="HJ3248" s="69"/>
      <c r="HK3248" s="69"/>
      <c r="HL3248" s="69"/>
      <c r="HM3248" s="69"/>
      <c r="HN3248" s="69"/>
      <c r="HO3248" s="69"/>
      <c r="HP3248" s="69"/>
      <c r="HQ3248" s="69"/>
      <c r="HR3248" s="69"/>
      <c r="HS3248" s="69"/>
      <c r="HT3248" s="69"/>
      <c r="HU3248" s="69"/>
      <c r="HV3248" s="69"/>
      <c r="HW3248" s="69"/>
      <c r="HX3248" s="69"/>
      <c r="HY3248" s="69"/>
      <c r="HZ3248" s="69"/>
      <c r="IA3248" s="69"/>
      <c r="IB3248" s="69"/>
      <c r="IC3248" s="69"/>
      <c r="ID3248" s="69"/>
      <c r="IE3248" s="69"/>
      <c r="IF3248" s="69"/>
      <c r="IG3248" s="69"/>
      <c r="IH3248" s="69"/>
      <c r="II3248" s="69"/>
      <c r="IJ3248" s="69"/>
      <c r="IK3248" s="69"/>
      <c r="IL3248" s="69"/>
      <c r="IM3248" s="69"/>
      <c r="IN3248" s="69"/>
    </row>
    <row r="3249" spans="1:248" s="70" customFormat="1" ht="14.45" customHeight="1" x14ac:dyDescent="0.2">
      <c r="A3249" s="127" t="s">
        <v>4036</v>
      </c>
      <c r="B3249" s="128">
        <v>52955</v>
      </c>
      <c r="C3249" s="149" t="s">
        <v>4037</v>
      </c>
      <c r="D3249" s="314">
        <v>20000</v>
      </c>
      <c r="E3249" s="69"/>
      <c r="F3249" s="69"/>
      <c r="G3249" s="69"/>
      <c r="H3249" s="69"/>
      <c r="I3249" s="69"/>
      <c r="J3249" s="69"/>
      <c r="N3249" s="69"/>
      <c r="O3249" s="69"/>
      <c r="P3249" s="69"/>
      <c r="Q3249" s="69"/>
      <c r="R3249" s="69"/>
      <c r="S3249" s="69"/>
      <c r="T3249" s="69"/>
      <c r="U3249" s="69"/>
      <c r="V3249" s="69"/>
      <c r="W3249" s="69"/>
      <c r="X3249" s="69"/>
      <c r="Y3249" s="69"/>
      <c r="Z3249" s="69"/>
      <c r="AA3249" s="69"/>
      <c r="AB3249" s="69"/>
      <c r="AC3249" s="69"/>
      <c r="AD3249" s="69"/>
      <c r="AE3249" s="69"/>
      <c r="AF3249" s="69"/>
      <c r="AG3249" s="69"/>
      <c r="AH3249" s="69"/>
      <c r="AI3249" s="69"/>
      <c r="AJ3249" s="69"/>
      <c r="AK3249" s="69"/>
      <c r="AL3249" s="69"/>
      <c r="AM3249" s="69"/>
      <c r="AN3249" s="69"/>
      <c r="AO3249" s="69"/>
      <c r="AP3249" s="69"/>
      <c r="AQ3249" s="69"/>
      <c r="AR3249" s="69"/>
      <c r="AS3249" s="69"/>
      <c r="AT3249" s="69"/>
      <c r="AU3249" s="69"/>
      <c r="AV3249" s="69"/>
      <c r="AW3249" s="69"/>
      <c r="AX3249" s="69"/>
      <c r="AY3249" s="69"/>
      <c r="AZ3249" s="69"/>
      <c r="BA3249" s="69"/>
      <c r="BB3249" s="69"/>
      <c r="BC3249" s="69"/>
      <c r="BD3249" s="69"/>
      <c r="BE3249" s="69"/>
      <c r="BF3249" s="69"/>
      <c r="BG3249" s="69"/>
      <c r="BH3249" s="69"/>
      <c r="BI3249" s="69"/>
      <c r="BJ3249" s="69"/>
      <c r="BK3249" s="69"/>
      <c r="BL3249" s="69"/>
      <c r="BM3249" s="69"/>
      <c r="BN3249" s="69"/>
      <c r="BO3249" s="69"/>
      <c r="BP3249" s="69"/>
      <c r="BQ3249" s="69"/>
      <c r="BR3249" s="69"/>
      <c r="BS3249" s="69"/>
      <c r="BT3249" s="69"/>
      <c r="BU3249" s="69"/>
      <c r="BV3249" s="69"/>
      <c r="BW3249" s="69"/>
      <c r="BX3249" s="69"/>
      <c r="BY3249" s="69"/>
      <c r="BZ3249" s="69"/>
      <c r="CA3249" s="69"/>
      <c r="CB3249" s="69"/>
      <c r="CC3249" s="69"/>
      <c r="CD3249" s="69"/>
      <c r="CE3249" s="69"/>
      <c r="CF3249" s="69"/>
      <c r="CG3249" s="69"/>
      <c r="CH3249" s="69"/>
      <c r="CI3249" s="69"/>
      <c r="CJ3249" s="69"/>
      <c r="CK3249" s="69"/>
      <c r="CL3249" s="69"/>
      <c r="CM3249" s="69"/>
      <c r="CN3249" s="69"/>
      <c r="CO3249" s="69"/>
      <c r="CP3249" s="69"/>
      <c r="CQ3249" s="69"/>
      <c r="CR3249" s="69"/>
      <c r="CS3249" s="69"/>
      <c r="CT3249" s="69"/>
      <c r="CU3249" s="69"/>
      <c r="CV3249" s="69"/>
      <c r="CW3249" s="69"/>
      <c r="CX3249" s="69"/>
      <c r="CY3249" s="69"/>
      <c r="CZ3249" s="69"/>
      <c r="DA3249" s="69"/>
      <c r="DB3249" s="69"/>
      <c r="DC3249" s="69"/>
      <c r="DD3249" s="69"/>
      <c r="DE3249" s="69"/>
      <c r="DF3249" s="69"/>
      <c r="DG3249" s="69"/>
      <c r="DH3249" s="69"/>
      <c r="DI3249" s="69"/>
      <c r="DJ3249" s="69"/>
      <c r="DK3249" s="69"/>
      <c r="DL3249" s="69"/>
      <c r="DM3249" s="69"/>
      <c r="DN3249" s="69"/>
      <c r="DO3249" s="69"/>
      <c r="DP3249" s="69"/>
      <c r="DQ3249" s="69"/>
      <c r="DR3249" s="69"/>
      <c r="DS3249" s="69"/>
      <c r="DT3249" s="69"/>
      <c r="DU3249" s="69"/>
      <c r="DV3249" s="69"/>
      <c r="DW3249" s="69"/>
      <c r="DX3249" s="69"/>
      <c r="DY3249" s="69"/>
      <c r="DZ3249" s="69"/>
      <c r="EA3249" s="69"/>
      <c r="EB3249" s="69"/>
      <c r="EC3249" s="69"/>
      <c r="ED3249" s="69"/>
      <c r="EE3249" s="69"/>
      <c r="EF3249" s="69"/>
      <c r="EG3249" s="69"/>
      <c r="EH3249" s="69"/>
      <c r="EI3249" s="69"/>
      <c r="EJ3249" s="69"/>
      <c r="EK3249" s="69"/>
      <c r="EL3249" s="69"/>
      <c r="EM3249" s="69"/>
      <c r="EN3249" s="69"/>
      <c r="EO3249" s="69"/>
      <c r="EP3249" s="69"/>
      <c r="EQ3249" s="69"/>
      <c r="ER3249" s="69"/>
      <c r="ES3249" s="69"/>
      <c r="ET3249" s="69"/>
      <c r="EU3249" s="69"/>
      <c r="EV3249" s="69"/>
      <c r="EW3249" s="69"/>
      <c r="EX3249" s="69"/>
      <c r="EY3249" s="69"/>
      <c r="EZ3249" s="69"/>
      <c r="FA3249" s="69"/>
      <c r="FB3249" s="69"/>
      <c r="FC3249" s="69"/>
      <c r="FD3249" s="69"/>
      <c r="FE3249" s="69"/>
      <c r="FF3249" s="69"/>
      <c r="FG3249" s="69"/>
      <c r="FH3249" s="69"/>
      <c r="FI3249" s="69"/>
      <c r="FJ3249" s="69"/>
      <c r="FK3249" s="69"/>
      <c r="FL3249" s="69"/>
      <c r="FM3249" s="69"/>
      <c r="FN3249" s="69"/>
      <c r="FO3249" s="69"/>
      <c r="FP3249" s="69"/>
      <c r="FQ3249" s="69"/>
      <c r="FR3249" s="69"/>
      <c r="FS3249" s="69"/>
      <c r="FT3249" s="69"/>
      <c r="FU3249" s="69"/>
      <c r="FV3249" s="69"/>
      <c r="FW3249" s="69"/>
      <c r="FX3249" s="69"/>
      <c r="FY3249" s="69"/>
      <c r="FZ3249" s="69"/>
      <c r="GA3249" s="69"/>
      <c r="GB3249" s="69"/>
      <c r="GC3249" s="69"/>
      <c r="GD3249" s="69"/>
      <c r="GE3249" s="69"/>
      <c r="GF3249" s="69"/>
      <c r="GG3249" s="69"/>
      <c r="GH3249" s="69"/>
      <c r="GI3249" s="69"/>
      <c r="GJ3249" s="69"/>
      <c r="GK3249" s="69"/>
      <c r="GL3249" s="69"/>
      <c r="GM3249" s="69"/>
      <c r="GN3249" s="69"/>
      <c r="GO3249" s="69"/>
      <c r="GP3249" s="69"/>
      <c r="GQ3249" s="69"/>
      <c r="GR3249" s="69"/>
      <c r="GS3249" s="69"/>
      <c r="GT3249" s="69"/>
      <c r="GU3249" s="69"/>
      <c r="GV3249" s="69"/>
      <c r="GW3249" s="69"/>
      <c r="GX3249" s="69"/>
      <c r="GY3249" s="69"/>
      <c r="GZ3249" s="69"/>
      <c r="HA3249" s="69"/>
      <c r="HB3249" s="69"/>
      <c r="HC3249" s="69"/>
      <c r="HD3249" s="69"/>
      <c r="HE3249" s="69"/>
      <c r="HF3249" s="69"/>
      <c r="HG3249" s="69"/>
      <c r="HH3249" s="69"/>
      <c r="HI3249" s="69"/>
      <c r="HJ3249" s="69"/>
      <c r="HK3249" s="69"/>
      <c r="HL3249" s="69"/>
      <c r="HM3249" s="69"/>
      <c r="HN3249" s="69"/>
      <c r="HO3249" s="69"/>
      <c r="HP3249" s="69"/>
      <c r="HQ3249" s="69"/>
      <c r="HR3249" s="69"/>
      <c r="HS3249" s="69"/>
      <c r="HT3249" s="69"/>
      <c r="HU3249" s="69"/>
      <c r="HV3249" s="69"/>
      <c r="HW3249" s="69"/>
      <c r="HX3249" s="69"/>
      <c r="HY3249" s="69"/>
      <c r="HZ3249" s="69"/>
      <c r="IA3249" s="69"/>
      <c r="IB3249" s="69"/>
      <c r="IC3249" s="69"/>
      <c r="ID3249" s="69"/>
      <c r="IE3249" s="69"/>
      <c r="IF3249" s="69"/>
      <c r="IG3249" s="69"/>
      <c r="IH3249" s="69"/>
      <c r="II3249" s="69"/>
      <c r="IJ3249" s="69"/>
      <c r="IK3249" s="69"/>
      <c r="IL3249" s="69"/>
      <c r="IM3249" s="69"/>
      <c r="IN3249" s="69"/>
    </row>
    <row r="3250" spans="1:248" s="70" customFormat="1" ht="14.45" customHeight="1" x14ac:dyDescent="0.2">
      <c r="A3250" s="127" t="s">
        <v>4038</v>
      </c>
      <c r="B3250" s="128">
        <v>52956</v>
      </c>
      <c r="C3250" s="149" t="s">
        <v>2699</v>
      </c>
      <c r="D3250" s="314">
        <v>40000</v>
      </c>
      <c r="E3250" s="69"/>
      <c r="F3250" s="69"/>
      <c r="G3250" s="69"/>
      <c r="H3250" s="69"/>
      <c r="I3250" s="69"/>
      <c r="J3250" s="69"/>
      <c r="N3250" s="69"/>
      <c r="O3250" s="69"/>
      <c r="P3250" s="69"/>
      <c r="Q3250" s="69"/>
      <c r="R3250" s="69"/>
      <c r="S3250" s="69"/>
      <c r="T3250" s="69"/>
      <c r="U3250" s="69"/>
      <c r="V3250" s="69"/>
      <c r="W3250" s="69"/>
      <c r="X3250" s="69"/>
      <c r="Y3250" s="69"/>
      <c r="Z3250" s="69"/>
      <c r="AA3250" s="69"/>
      <c r="AB3250" s="69"/>
      <c r="AC3250" s="69"/>
      <c r="AD3250" s="69"/>
      <c r="AE3250" s="69"/>
      <c r="AF3250" s="69"/>
      <c r="AG3250" s="69"/>
      <c r="AH3250" s="69"/>
      <c r="AI3250" s="69"/>
      <c r="AJ3250" s="69"/>
      <c r="AK3250" s="69"/>
      <c r="AL3250" s="69"/>
      <c r="AM3250" s="69"/>
      <c r="AN3250" s="69"/>
      <c r="AO3250" s="69"/>
      <c r="AP3250" s="69"/>
      <c r="AQ3250" s="69"/>
      <c r="AR3250" s="69"/>
      <c r="AS3250" s="69"/>
      <c r="AT3250" s="69"/>
      <c r="AU3250" s="69"/>
      <c r="AV3250" s="69"/>
      <c r="AW3250" s="69"/>
      <c r="AX3250" s="69"/>
      <c r="AY3250" s="69"/>
      <c r="AZ3250" s="69"/>
      <c r="BA3250" s="69"/>
      <c r="BB3250" s="69"/>
      <c r="BC3250" s="69"/>
      <c r="BD3250" s="69"/>
      <c r="BE3250" s="69"/>
      <c r="BF3250" s="69"/>
      <c r="BG3250" s="69"/>
      <c r="BH3250" s="69"/>
      <c r="BI3250" s="69"/>
      <c r="BJ3250" s="69"/>
      <c r="BK3250" s="69"/>
      <c r="BL3250" s="69"/>
      <c r="BM3250" s="69"/>
      <c r="BN3250" s="69"/>
      <c r="BO3250" s="69"/>
      <c r="BP3250" s="69"/>
      <c r="BQ3250" s="69"/>
      <c r="BR3250" s="69"/>
      <c r="BS3250" s="69"/>
      <c r="BT3250" s="69"/>
      <c r="BU3250" s="69"/>
      <c r="BV3250" s="69"/>
      <c r="BW3250" s="69"/>
      <c r="BX3250" s="69"/>
      <c r="BY3250" s="69"/>
      <c r="BZ3250" s="69"/>
      <c r="CA3250" s="69"/>
      <c r="CB3250" s="69"/>
      <c r="CC3250" s="69"/>
      <c r="CD3250" s="69"/>
      <c r="CE3250" s="69"/>
      <c r="CF3250" s="69"/>
      <c r="CG3250" s="69"/>
      <c r="CH3250" s="69"/>
      <c r="CI3250" s="69"/>
      <c r="CJ3250" s="69"/>
      <c r="CK3250" s="69"/>
      <c r="CL3250" s="69"/>
      <c r="CM3250" s="69"/>
      <c r="CN3250" s="69"/>
      <c r="CO3250" s="69"/>
      <c r="CP3250" s="69"/>
      <c r="CQ3250" s="69"/>
      <c r="CR3250" s="69"/>
      <c r="CS3250" s="69"/>
      <c r="CT3250" s="69"/>
      <c r="CU3250" s="69"/>
      <c r="CV3250" s="69"/>
      <c r="CW3250" s="69"/>
      <c r="CX3250" s="69"/>
      <c r="CY3250" s="69"/>
      <c r="CZ3250" s="69"/>
      <c r="DA3250" s="69"/>
      <c r="DB3250" s="69"/>
      <c r="DC3250" s="69"/>
      <c r="DD3250" s="69"/>
      <c r="DE3250" s="69"/>
      <c r="DF3250" s="69"/>
      <c r="DG3250" s="69"/>
      <c r="DH3250" s="69"/>
      <c r="DI3250" s="69"/>
      <c r="DJ3250" s="69"/>
      <c r="DK3250" s="69"/>
      <c r="DL3250" s="69"/>
      <c r="DM3250" s="69"/>
      <c r="DN3250" s="69"/>
      <c r="DO3250" s="69"/>
      <c r="DP3250" s="69"/>
      <c r="DQ3250" s="69"/>
      <c r="DR3250" s="69"/>
      <c r="DS3250" s="69"/>
      <c r="DT3250" s="69"/>
      <c r="DU3250" s="69"/>
      <c r="DV3250" s="69"/>
      <c r="DW3250" s="69"/>
      <c r="DX3250" s="69"/>
      <c r="DY3250" s="69"/>
      <c r="DZ3250" s="69"/>
      <c r="EA3250" s="69"/>
      <c r="EB3250" s="69"/>
      <c r="EC3250" s="69"/>
      <c r="ED3250" s="69"/>
      <c r="EE3250" s="69"/>
      <c r="EF3250" s="69"/>
      <c r="EG3250" s="69"/>
      <c r="EH3250" s="69"/>
      <c r="EI3250" s="69"/>
      <c r="EJ3250" s="69"/>
      <c r="EK3250" s="69"/>
      <c r="EL3250" s="69"/>
      <c r="EM3250" s="69"/>
      <c r="EN3250" s="69"/>
      <c r="EO3250" s="69"/>
      <c r="EP3250" s="69"/>
      <c r="EQ3250" s="69"/>
      <c r="ER3250" s="69"/>
      <c r="ES3250" s="69"/>
      <c r="ET3250" s="69"/>
      <c r="EU3250" s="69"/>
      <c r="EV3250" s="69"/>
      <c r="EW3250" s="69"/>
      <c r="EX3250" s="69"/>
      <c r="EY3250" s="69"/>
      <c r="EZ3250" s="69"/>
      <c r="FA3250" s="69"/>
      <c r="FB3250" s="69"/>
      <c r="FC3250" s="69"/>
      <c r="FD3250" s="69"/>
      <c r="FE3250" s="69"/>
      <c r="FF3250" s="69"/>
      <c r="FG3250" s="69"/>
      <c r="FH3250" s="69"/>
      <c r="FI3250" s="69"/>
      <c r="FJ3250" s="69"/>
      <c r="FK3250" s="69"/>
      <c r="FL3250" s="69"/>
      <c r="FM3250" s="69"/>
      <c r="FN3250" s="69"/>
      <c r="FO3250" s="69"/>
      <c r="FP3250" s="69"/>
      <c r="FQ3250" s="69"/>
      <c r="FR3250" s="69"/>
      <c r="FS3250" s="69"/>
      <c r="FT3250" s="69"/>
      <c r="FU3250" s="69"/>
      <c r="FV3250" s="69"/>
      <c r="FW3250" s="69"/>
      <c r="FX3250" s="69"/>
      <c r="FY3250" s="69"/>
      <c r="FZ3250" s="69"/>
      <c r="GA3250" s="69"/>
      <c r="GB3250" s="69"/>
      <c r="GC3250" s="69"/>
      <c r="GD3250" s="69"/>
      <c r="GE3250" s="69"/>
      <c r="GF3250" s="69"/>
      <c r="GG3250" s="69"/>
      <c r="GH3250" s="69"/>
      <c r="GI3250" s="69"/>
      <c r="GJ3250" s="69"/>
      <c r="GK3250" s="69"/>
      <c r="GL3250" s="69"/>
      <c r="GM3250" s="69"/>
      <c r="GN3250" s="69"/>
      <c r="GO3250" s="69"/>
      <c r="GP3250" s="69"/>
      <c r="GQ3250" s="69"/>
      <c r="GR3250" s="69"/>
      <c r="GS3250" s="69"/>
      <c r="GT3250" s="69"/>
      <c r="GU3250" s="69"/>
      <c r="GV3250" s="69"/>
      <c r="GW3250" s="69"/>
      <c r="GX3250" s="69"/>
      <c r="GY3250" s="69"/>
      <c r="GZ3250" s="69"/>
      <c r="HA3250" s="69"/>
      <c r="HB3250" s="69"/>
      <c r="HC3250" s="69"/>
      <c r="HD3250" s="69"/>
      <c r="HE3250" s="69"/>
      <c r="HF3250" s="69"/>
      <c r="HG3250" s="69"/>
      <c r="HH3250" s="69"/>
      <c r="HI3250" s="69"/>
      <c r="HJ3250" s="69"/>
      <c r="HK3250" s="69"/>
      <c r="HL3250" s="69"/>
      <c r="HM3250" s="69"/>
      <c r="HN3250" s="69"/>
      <c r="HO3250" s="69"/>
      <c r="HP3250" s="69"/>
      <c r="HQ3250" s="69"/>
      <c r="HR3250" s="69"/>
      <c r="HS3250" s="69"/>
      <c r="HT3250" s="69"/>
      <c r="HU3250" s="69"/>
      <c r="HV3250" s="69"/>
      <c r="HW3250" s="69"/>
      <c r="HX3250" s="69"/>
      <c r="HY3250" s="69"/>
      <c r="HZ3250" s="69"/>
      <c r="IA3250" s="69"/>
      <c r="IB3250" s="69"/>
      <c r="IC3250" s="69"/>
      <c r="ID3250" s="69"/>
      <c r="IE3250" s="69"/>
      <c r="IF3250" s="69"/>
      <c r="IG3250" s="69"/>
      <c r="IH3250" s="69"/>
      <c r="II3250" s="69"/>
      <c r="IJ3250" s="69"/>
      <c r="IK3250" s="69"/>
      <c r="IL3250" s="69"/>
      <c r="IM3250" s="69"/>
      <c r="IN3250" s="69"/>
    </row>
    <row r="3251" spans="1:248" s="70" customFormat="1" ht="14.45" customHeight="1" x14ac:dyDescent="0.2">
      <c r="A3251" s="127" t="s">
        <v>4039</v>
      </c>
      <c r="B3251" s="128">
        <v>52957</v>
      </c>
      <c r="C3251" s="149" t="s">
        <v>4040</v>
      </c>
      <c r="D3251" s="314">
        <v>25000</v>
      </c>
      <c r="E3251" s="69"/>
      <c r="F3251" s="69"/>
      <c r="G3251" s="69"/>
      <c r="H3251" s="69"/>
      <c r="I3251" s="69"/>
      <c r="J3251" s="69"/>
      <c r="N3251" s="69"/>
      <c r="O3251" s="69"/>
      <c r="P3251" s="69"/>
      <c r="Q3251" s="69"/>
      <c r="R3251" s="69"/>
      <c r="S3251" s="69"/>
      <c r="T3251" s="69"/>
      <c r="U3251" s="69"/>
      <c r="V3251" s="69"/>
      <c r="W3251" s="69"/>
      <c r="X3251" s="69"/>
      <c r="Y3251" s="69"/>
      <c r="Z3251" s="69"/>
      <c r="AA3251" s="69"/>
      <c r="AB3251" s="69"/>
      <c r="AC3251" s="69"/>
      <c r="AD3251" s="69"/>
      <c r="AE3251" s="69"/>
      <c r="AF3251" s="69"/>
      <c r="AG3251" s="69"/>
      <c r="AH3251" s="69"/>
      <c r="AI3251" s="69"/>
      <c r="AJ3251" s="69"/>
      <c r="AK3251" s="69"/>
      <c r="AL3251" s="69"/>
      <c r="AM3251" s="69"/>
      <c r="AN3251" s="69"/>
      <c r="AO3251" s="69"/>
      <c r="AP3251" s="69"/>
      <c r="AQ3251" s="69"/>
      <c r="AR3251" s="69"/>
      <c r="AS3251" s="69"/>
      <c r="AT3251" s="69"/>
      <c r="AU3251" s="69"/>
      <c r="AV3251" s="69"/>
      <c r="AW3251" s="69"/>
      <c r="AX3251" s="69"/>
      <c r="AY3251" s="69"/>
      <c r="AZ3251" s="69"/>
      <c r="BA3251" s="69"/>
      <c r="BB3251" s="69"/>
      <c r="BC3251" s="69"/>
      <c r="BD3251" s="69"/>
      <c r="BE3251" s="69"/>
      <c r="BF3251" s="69"/>
      <c r="BG3251" s="69"/>
      <c r="BH3251" s="69"/>
      <c r="BI3251" s="69"/>
      <c r="BJ3251" s="69"/>
      <c r="BK3251" s="69"/>
      <c r="BL3251" s="69"/>
      <c r="BM3251" s="69"/>
      <c r="BN3251" s="69"/>
      <c r="BO3251" s="69"/>
      <c r="BP3251" s="69"/>
      <c r="BQ3251" s="69"/>
      <c r="BR3251" s="69"/>
      <c r="BS3251" s="69"/>
      <c r="BT3251" s="69"/>
      <c r="BU3251" s="69"/>
      <c r="BV3251" s="69"/>
      <c r="BW3251" s="69"/>
      <c r="BX3251" s="69"/>
      <c r="BY3251" s="69"/>
      <c r="BZ3251" s="69"/>
      <c r="CA3251" s="69"/>
      <c r="CB3251" s="69"/>
      <c r="CC3251" s="69"/>
      <c r="CD3251" s="69"/>
      <c r="CE3251" s="69"/>
      <c r="CF3251" s="69"/>
      <c r="CG3251" s="69"/>
      <c r="CH3251" s="69"/>
      <c r="CI3251" s="69"/>
      <c r="CJ3251" s="69"/>
      <c r="CK3251" s="69"/>
      <c r="CL3251" s="69"/>
      <c r="CM3251" s="69"/>
      <c r="CN3251" s="69"/>
      <c r="CO3251" s="69"/>
      <c r="CP3251" s="69"/>
      <c r="CQ3251" s="69"/>
      <c r="CR3251" s="69"/>
      <c r="CS3251" s="69"/>
      <c r="CT3251" s="69"/>
      <c r="CU3251" s="69"/>
      <c r="CV3251" s="69"/>
      <c r="CW3251" s="69"/>
      <c r="CX3251" s="69"/>
      <c r="CY3251" s="69"/>
      <c r="CZ3251" s="69"/>
      <c r="DA3251" s="69"/>
      <c r="DB3251" s="69"/>
      <c r="DC3251" s="69"/>
      <c r="DD3251" s="69"/>
      <c r="DE3251" s="69"/>
      <c r="DF3251" s="69"/>
      <c r="DG3251" s="69"/>
      <c r="DH3251" s="69"/>
      <c r="DI3251" s="69"/>
      <c r="DJ3251" s="69"/>
      <c r="DK3251" s="69"/>
      <c r="DL3251" s="69"/>
      <c r="DM3251" s="69"/>
      <c r="DN3251" s="69"/>
      <c r="DO3251" s="69"/>
      <c r="DP3251" s="69"/>
      <c r="DQ3251" s="69"/>
      <c r="DR3251" s="69"/>
      <c r="DS3251" s="69"/>
      <c r="DT3251" s="69"/>
      <c r="DU3251" s="69"/>
      <c r="DV3251" s="69"/>
      <c r="DW3251" s="69"/>
      <c r="DX3251" s="69"/>
      <c r="DY3251" s="69"/>
      <c r="DZ3251" s="69"/>
      <c r="EA3251" s="69"/>
      <c r="EB3251" s="69"/>
      <c r="EC3251" s="69"/>
      <c r="ED3251" s="69"/>
      <c r="EE3251" s="69"/>
      <c r="EF3251" s="69"/>
      <c r="EG3251" s="69"/>
      <c r="EH3251" s="69"/>
      <c r="EI3251" s="69"/>
      <c r="EJ3251" s="69"/>
      <c r="EK3251" s="69"/>
      <c r="EL3251" s="69"/>
      <c r="EM3251" s="69"/>
      <c r="EN3251" s="69"/>
      <c r="EO3251" s="69"/>
      <c r="EP3251" s="69"/>
      <c r="EQ3251" s="69"/>
      <c r="ER3251" s="69"/>
      <c r="ES3251" s="69"/>
      <c r="ET3251" s="69"/>
      <c r="EU3251" s="69"/>
      <c r="EV3251" s="69"/>
      <c r="EW3251" s="69"/>
      <c r="EX3251" s="69"/>
      <c r="EY3251" s="69"/>
      <c r="EZ3251" s="69"/>
      <c r="FA3251" s="69"/>
      <c r="FB3251" s="69"/>
      <c r="FC3251" s="69"/>
      <c r="FD3251" s="69"/>
      <c r="FE3251" s="69"/>
      <c r="FF3251" s="69"/>
      <c r="FG3251" s="69"/>
      <c r="FH3251" s="69"/>
      <c r="FI3251" s="69"/>
      <c r="FJ3251" s="69"/>
      <c r="FK3251" s="69"/>
      <c r="FL3251" s="69"/>
      <c r="FM3251" s="69"/>
      <c r="FN3251" s="69"/>
      <c r="FO3251" s="69"/>
      <c r="FP3251" s="69"/>
      <c r="FQ3251" s="69"/>
      <c r="FR3251" s="69"/>
      <c r="FS3251" s="69"/>
      <c r="FT3251" s="69"/>
      <c r="FU3251" s="69"/>
      <c r="FV3251" s="69"/>
      <c r="FW3251" s="69"/>
      <c r="FX3251" s="69"/>
      <c r="FY3251" s="69"/>
      <c r="FZ3251" s="69"/>
      <c r="GA3251" s="69"/>
      <c r="GB3251" s="69"/>
      <c r="GC3251" s="69"/>
      <c r="GD3251" s="69"/>
      <c r="GE3251" s="69"/>
      <c r="GF3251" s="69"/>
      <c r="GG3251" s="69"/>
      <c r="GH3251" s="69"/>
      <c r="GI3251" s="69"/>
      <c r="GJ3251" s="69"/>
      <c r="GK3251" s="69"/>
      <c r="GL3251" s="69"/>
      <c r="GM3251" s="69"/>
      <c r="GN3251" s="69"/>
      <c r="GO3251" s="69"/>
      <c r="GP3251" s="69"/>
      <c r="GQ3251" s="69"/>
      <c r="GR3251" s="69"/>
      <c r="GS3251" s="69"/>
      <c r="GT3251" s="69"/>
      <c r="GU3251" s="69"/>
      <c r="GV3251" s="69"/>
      <c r="GW3251" s="69"/>
      <c r="GX3251" s="69"/>
      <c r="GY3251" s="69"/>
      <c r="GZ3251" s="69"/>
      <c r="HA3251" s="69"/>
      <c r="HB3251" s="69"/>
      <c r="HC3251" s="69"/>
      <c r="HD3251" s="69"/>
      <c r="HE3251" s="69"/>
      <c r="HF3251" s="69"/>
      <c r="HG3251" s="69"/>
      <c r="HH3251" s="69"/>
      <c r="HI3251" s="69"/>
      <c r="HJ3251" s="69"/>
      <c r="HK3251" s="69"/>
      <c r="HL3251" s="69"/>
      <c r="HM3251" s="69"/>
      <c r="HN3251" s="69"/>
      <c r="HO3251" s="69"/>
      <c r="HP3251" s="69"/>
      <c r="HQ3251" s="69"/>
      <c r="HR3251" s="69"/>
      <c r="HS3251" s="69"/>
      <c r="HT3251" s="69"/>
      <c r="HU3251" s="69"/>
      <c r="HV3251" s="69"/>
      <c r="HW3251" s="69"/>
      <c r="HX3251" s="69"/>
      <c r="HY3251" s="69"/>
      <c r="HZ3251" s="69"/>
      <c r="IA3251" s="69"/>
      <c r="IB3251" s="69"/>
      <c r="IC3251" s="69"/>
      <c r="ID3251" s="69"/>
      <c r="IE3251" s="69"/>
      <c r="IF3251" s="69"/>
      <c r="IG3251" s="69"/>
      <c r="IH3251" s="69"/>
      <c r="II3251" s="69"/>
      <c r="IJ3251" s="69"/>
      <c r="IK3251" s="69"/>
      <c r="IL3251" s="69"/>
      <c r="IM3251" s="69"/>
      <c r="IN3251" s="69"/>
    </row>
    <row r="3252" spans="1:248" s="70" customFormat="1" ht="14.45" customHeight="1" x14ac:dyDescent="0.2">
      <c r="A3252" s="127" t="s">
        <v>4041</v>
      </c>
      <c r="B3252" s="128">
        <v>52958</v>
      </c>
      <c r="C3252" s="149" t="s">
        <v>4042</v>
      </c>
      <c r="D3252" s="314">
        <v>55000</v>
      </c>
      <c r="E3252" s="69"/>
      <c r="F3252" s="69"/>
      <c r="G3252" s="69"/>
      <c r="H3252" s="69"/>
      <c r="I3252" s="69"/>
      <c r="J3252" s="69"/>
      <c r="N3252" s="69"/>
      <c r="O3252" s="69"/>
      <c r="P3252" s="69"/>
      <c r="Q3252" s="69"/>
      <c r="R3252" s="69"/>
      <c r="S3252" s="69"/>
      <c r="T3252" s="69"/>
      <c r="U3252" s="69"/>
      <c r="V3252" s="69"/>
      <c r="W3252" s="69"/>
      <c r="X3252" s="69"/>
      <c r="Y3252" s="69"/>
      <c r="Z3252" s="69"/>
      <c r="AA3252" s="69"/>
      <c r="AB3252" s="69"/>
      <c r="AC3252" s="69"/>
      <c r="AD3252" s="69"/>
      <c r="AE3252" s="69"/>
      <c r="AF3252" s="69"/>
      <c r="AG3252" s="69"/>
      <c r="AH3252" s="69"/>
      <c r="AI3252" s="69"/>
      <c r="AJ3252" s="69"/>
      <c r="AK3252" s="69"/>
      <c r="AL3252" s="69"/>
      <c r="AM3252" s="69"/>
      <c r="AN3252" s="69"/>
      <c r="AO3252" s="69"/>
      <c r="AP3252" s="69"/>
      <c r="AQ3252" s="69"/>
      <c r="AR3252" s="69"/>
      <c r="AS3252" s="69"/>
      <c r="AT3252" s="69"/>
      <c r="AU3252" s="69"/>
      <c r="AV3252" s="69"/>
      <c r="AW3252" s="69"/>
      <c r="AX3252" s="69"/>
      <c r="AY3252" s="69"/>
      <c r="AZ3252" s="69"/>
      <c r="BA3252" s="69"/>
      <c r="BB3252" s="69"/>
      <c r="BC3252" s="69"/>
      <c r="BD3252" s="69"/>
      <c r="BE3252" s="69"/>
      <c r="BF3252" s="69"/>
      <c r="BG3252" s="69"/>
      <c r="BH3252" s="69"/>
      <c r="BI3252" s="69"/>
      <c r="BJ3252" s="69"/>
      <c r="BK3252" s="69"/>
      <c r="BL3252" s="69"/>
      <c r="BM3252" s="69"/>
      <c r="BN3252" s="69"/>
      <c r="BO3252" s="69"/>
      <c r="BP3252" s="69"/>
      <c r="BQ3252" s="69"/>
      <c r="BR3252" s="69"/>
      <c r="BS3252" s="69"/>
      <c r="BT3252" s="69"/>
      <c r="BU3252" s="69"/>
      <c r="BV3252" s="69"/>
      <c r="BW3252" s="69"/>
      <c r="BX3252" s="69"/>
      <c r="BY3252" s="69"/>
      <c r="BZ3252" s="69"/>
      <c r="CA3252" s="69"/>
      <c r="CB3252" s="69"/>
      <c r="CC3252" s="69"/>
      <c r="CD3252" s="69"/>
      <c r="CE3252" s="69"/>
      <c r="CF3252" s="69"/>
      <c r="CG3252" s="69"/>
      <c r="CH3252" s="69"/>
      <c r="CI3252" s="69"/>
      <c r="CJ3252" s="69"/>
      <c r="CK3252" s="69"/>
      <c r="CL3252" s="69"/>
      <c r="CM3252" s="69"/>
      <c r="CN3252" s="69"/>
      <c r="CO3252" s="69"/>
      <c r="CP3252" s="69"/>
      <c r="CQ3252" s="69"/>
      <c r="CR3252" s="69"/>
      <c r="CS3252" s="69"/>
      <c r="CT3252" s="69"/>
      <c r="CU3252" s="69"/>
      <c r="CV3252" s="69"/>
      <c r="CW3252" s="69"/>
      <c r="CX3252" s="69"/>
      <c r="CY3252" s="69"/>
      <c r="CZ3252" s="69"/>
      <c r="DA3252" s="69"/>
      <c r="DB3252" s="69"/>
      <c r="DC3252" s="69"/>
      <c r="DD3252" s="69"/>
      <c r="DE3252" s="69"/>
      <c r="DF3252" s="69"/>
      <c r="DG3252" s="69"/>
      <c r="DH3252" s="69"/>
      <c r="DI3252" s="69"/>
      <c r="DJ3252" s="69"/>
      <c r="DK3252" s="69"/>
      <c r="DL3252" s="69"/>
      <c r="DM3252" s="69"/>
      <c r="DN3252" s="69"/>
      <c r="DO3252" s="69"/>
      <c r="DP3252" s="69"/>
      <c r="DQ3252" s="69"/>
      <c r="DR3252" s="69"/>
      <c r="DS3252" s="69"/>
      <c r="DT3252" s="69"/>
      <c r="DU3252" s="69"/>
      <c r="DV3252" s="69"/>
      <c r="DW3252" s="69"/>
      <c r="DX3252" s="69"/>
      <c r="DY3252" s="69"/>
      <c r="DZ3252" s="69"/>
      <c r="EA3252" s="69"/>
      <c r="EB3252" s="69"/>
      <c r="EC3252" s="69"/>
      <c r="ED3252" s="69"/>
      <c r="EE3252" s="69"/>
      <c r="EF3252" s="69"/>
      <c r="EG3252" s="69"/>
      <c r="EH3252" s="69"/>
      <c r="EI3252" s="69"/>
      <c r="EJ3252" s="69"/>
      <c r="EK3252" s="69"/>
      <c r="EL3252" s="69"/>
      <c r="EM3252" s="69"/>
      <c r="EN3252" s="69"/>
      <c r="EO3252" s="69"/>
      <c r="EP3252" s="69"/>
      <c r="EQ3252" s="69"/>
      <c r="ER3252" s="69"/>
      <c r="ES3252" s="69"/>
      <c r="ET3252" s="69"/>
      <c r="EU3252" s="69"/>
      <c r="EV3252" s="69"/>
      <c r="EW3252" s="69"/>
      <c r="EX3252" s="69"/>
      <c r="EY3252" s="69"/>
      <c r="EZ3252" s="69"/>
      <c r="FA3252" s="69"/>
      <c r="FB3252" s="69"/>
      <c r="FC3252" s="69"/>
      <c r="FD3252" s="69"/>
      <c r="FE3252" s="69"/>
      <c r="FF3252" s="69"/>
      <c r="FG3252" s="69"/>
      <c r="FH3252" s="69"/>
      <c r="FI3252" s="69"/>
      <c r="FJ3252" s="69"/>
      <c r="FK3252" s="69"/>
      <c r="FL3252" s="69"/>
      <c r="FM3252" s="69"/>
      <c r="FN3252" s="69"/>
      <c r="FO3252" s="69"/>
      <c r="FP3252" s="69"/>
      <c r="FQ3252" s="69"/>
      <c r="FR3252" s="69"/>
      <c r="FS3252" s="69"/>
      <c r="FT3252" s="69"/>
      <c r="FU3252" s="69"/>
      <c r="FV3252" s="69"/>
      <c r="FW3252" s="69"/>
      <c r="FX3252" s="69"/>
      <c r="FY3252" s="69"/>
      <c r="FZ3252" s="69"/>
      <c r="GA3252" s="69"/>
      <c r="GB3252" s="69"/>
      <c r="GC3252" s="69"/>
      <c r="GD3252" s="69"/>
      <c r="GE3252" s="69"/>
      <c r="GF3252" s="69"/>
      <c r="GG3252" s="69"/>
      <c r="GH3252" s="69"/>
      <c r="GI3252" s="69"/>
      <c r="GJ3252" s="69"/>
      <c r="GK3252" s="69"/>
      <c r="GL3252" s="69"/>
      <c r="GM3252" s="69"/>
      <c r="GN3252" s="69"/>
      <c r="GO3252" s="69"/>
      <c r="GP3252" s="69"/>
      <c r="GQ3252" s="69"/>
      <c r="GR3252" s="69"/>
      <c r="GS3252" s="69"/>
      <c r="GT3252" s="69"/>
      <c r="GU3252" s="69"/>
      <c r="GV3252" s="69"/>
      <c r="GW3252" s="69"/>
      <c r="GX3252" s="69"/>
      <c r="GY3252" s="69"/>
      <c r="GZ3252" s="69"/>
      <c r="HA3252" s="69"/>
      <c r="HB3252" s="69"/>
      <c r="HC3252" s="69"/>
      <c r="HD3252" s="69"/>
      <c r="HE3252" s="69"/>
      <c r="HF3252" s="69"/>
      <c r="HG3252" s="69"/>
      <c r="HH3252" s="69"/>
      <c r="HI3252" s="69"/>
      <c r="HJ3252" s="69"/>
      <c r="HK3252" s="69"/>
      <c r="HL3252" s="69"/>
      <c r="HM3252" s="69"/>
      <c r="HN3252" s="69"/>
      <c r="HO3252" s="69"/>
      <c r="HP3252" s="69"/>
      <c r="HQ3252" s="69"/>
      <c r="HR3252" s="69"/>
      <c r="HS3252" s="69"/>
      <c r="HT3252" s="69"/>
      <c r="HU3252" s="69"/>
      <c r="HV3252" s="69"/>
      <c r="HW3252" s="69"/>
      <c r="HX3252" s="69"/>
      <c r="HY3252" s="69"/>
      <c r="HZ3252" s="69"/>
      <c r="IA3252" s="69"/>
      <c r="IB3252" s="69"/>
      <c r="IC3252" s="69"/>
      <c r="ID3252" s="69"/>
      <c r="IE3252" s="69"/>
      <c r="IF3252" s="69"/>
      <c r="IG3252" s="69"/>
      <c r="IH3252" s="69"/>
      <c r="II3252" s="69"/>
      <c r="IJ3252" s="69"/>
      <c r="IK3252" s="69"/>
      <c r="IL3252" s="69"/>
      <c r="IM3252" s="69"/>
      <c r="IN3252" s="69"/>
    </row>
    <row r="3253" spans="1:248" s="70" customFormat="1" ht="14.45" customHeight="1" x14ac:dyDescent="0.2">
      <c r="A3253" s="127" t="s">
        <v>4043</v>
      </c>
      <c r="B3253" s="128">
        <v>52959</v>
      </c>
      <c r="C3253" s="149" t="s">
        <v>4044</v>
      </c>
      <c r="D3253" s="314">
        <v>55000</v>
      </c>
      <c r="E3253" s="69"/>
      <c r="F3253" s="69"/>
      <c r="G3253" s="69"/>
      <c r="H3253" s="69"/>
      <c r="I3253" s="69"/>
      <c r="J3253" s="69"/>
      <c r="N3253" s="69"/>
      <c r="O3253" s="69"/>
      <c r="P3253" s="69"/>
      <c r="Q3253" s="69"/>
      <c r="R3253" s="69"/>
      <c r="S3253" s="69"/>
      <c r="T3253" s="69"/>
      <c r="U3253" s="69"/>
      <c r="V3253" s="69"/>
      <c r="W3253" s="69"/>
      <c r="X3253" s="69"/>
      <c r="Y3253" s="69"/>
      <c r="Z3253" s="69"/>
      <c r="AA3253" s="69"/>
      <c r="AB3253" s="69"/>
      <c r="AC3253" s="69"/>
      <c r="AD3253" s="69"/>
      <c r="AE3253" s="69"/>
      <c r="AF3253" s="69"/>
      <c r="AG3253" s="69"/>
      <c r="AH3253" s="69"/>
      <c r="AI3253" s="69"/>
      <c r="AJ3253" s="69"/>
      <c r="AK3253" s="69"/>
      <c r="AL3253" s="69"/>
      <c r="AM3253" s="69"/>
      <c r="AN3253" s="69"/>
      <c r="AO3253" s="69"/>
      <c r="AP3253" s="69"/>
      <c r="AQ3253" s="69"/>
      <c r="AR3253" s="69"/>
      <c r="AS3253" s="69"/>
      <c r="AT3253" s="69"/>
      <c r="AU3253" s="69"/>
      <c r="AV3253" s="69"/>
      <c r="AW3253" s="69"/>
      <c r="AX3253" s="69"/>
      <c r="AY3253" s="69"/>
      <c r="AZ3253" s="69"/>
      <c r="BA3253" s="69"/>
      <c r="BB3253" s="69"/>
      <c r="BC3253" s="69"/>
      <c r="BD3253" s="69"/>
      <c r="BE3253" s="69"/>
      <c r="BF3253" s="69"/>
      <c r="BG3253" s="69"/>
      <c r="BH3253" s="69"/>
      <c r="BI3253" s="69"/>
      <c r="BJ3253" s="69"/>
      <c r="BK3253" s="69"/>
      <c r="BL3253" s="69"/>
      <c r="BM3253" s="69"/>
      <c r="BN3253" s="69"/>
      <c r="BO3253" s="69"/>
      <c r="BP3253" s="69"/>
      <c r="BQ3253" s="69"/>
      <c r="BR3253" s="69"/>
      <c r="BS3253" s="69"/>
      <c r="BT3253" s="69"/>
      <c r="BU3253" s="69"/>
      <c r="BV3253" s="69"/>
      <c r="BW3253" s="69"/>
      <c r="BX3253" s="69"/>
      <c r="BY3253" s="69"/>
      <c r="BZ3253" s="69"/>
      <c r="CA3253" s="69"/>
      <c r="CB3253" s="69"/>
      <c r="CC3253" s="69"/>
      <c r="CD3253" s="69"/>
      <c r="CE3253" s="69"/>
      <c r="CF3253" s="69"/>
      <c r="CG3253" s="69"/>
      <c r="CH3253" s="69"/>
      <c r="CI3253" s="69"/>
      <c r="CJ3253" s="69"/>
      <c r="CK3253" s="69"/>
      <c r="CL3253" s="69"/>
      <c r="CM3253" s="69"/>
      <c r="CN3253" s="69"/>
      <c r="CO3253" s="69"/>
      <c r="CP3253" s="69"/>
      <c r="CQ3253" s="69"/>
      <c r="CR3253" s="69"/>
      <c r="CS3253" s="69"/>
      <c r="CT3253" s="69"/>
      <c r="CU3253" s="69"/>
      <c r="CV3253" s="69"/>
      <c r="CW3253" s="69"/>
      <c r="CX3253" s="69"/>
      <c r="CY3253" s="69"/>
      <c r="CZ3253" s="69"/>
      <c r="DA3253" s="69"/>
      <c r="DB3253" s="69"/>
      <c r="DC3253" s="69"/>
      <c r="DD3253" s="69"/>
      <c r="DE3253" s="69"/>
      <c r="DF3253" s="69"/>
      <c r="DG3253" s="69"/>
      <c r="DH3253" s="69"/>
      <c r="DI3253" s="69"/>
      <c r="DJ3253" s="69"/>
      <c r="DK3253" s="69"/>
      <c r="DL3253" s="69"/>
      <c r="DM3253" s="69"/>
      <c r="DN3253" s="69"/>
      <c r="DO3253" s="69"/>
      <c r="DP3253" s="69"/>
      <c r="DQ3253" s="69"/>
      <c r="DR3253" s="69"/>
      <c r="DS3253" s="69"/>
      <c r="DT3253" s="69"/>
      <c r="DU3253" s="69"/>
      <c r="DV3253" s="69"/>
      <c r="DW3253" s="69"/>
      <c r="DX3253" s="69"/>
      <c r="DY3253" s="69"/>
      <c r="DZ3253" s="69"/>
      <c r="EA3253" s="69"/>
      <c r="EB3253" s="69"/>
      <c r="EC3253" s="69"/>
      <c r="ED3253" s="69"/>
      <c r="EE3253" s="69"/>
      <c r="EF3253" s="69"/>
      <c r="EG3253" s="69"/>
      <c r="EH3253" s="69"/>
      <c r="EI3253" s="69"/>
      <c r="EJ3253" s="69"/>
      <c r="EK3253" s="69"/>
      <c r="EL3253" s="69"/>
      <c r="EM3253" s="69"/>
      <c r="EN3253" s="69"/>
      <c r="EO3253" s="69"/>
      <c r="EP3253" s="69"/>
      <c r="EQ3253" s="69"/>
      <c r="ER3253" s="69"/>
      <c r="ES3253" s="69"/>
      <c r="ET3253" s="69"/>
      <c r="EU3253" s="69"/>
      <c r="EV3253" s="69"/>
      <c r="EW3253" s="69"/>
      <c r="EX3253" s="69"/>
      <c r="EY3253" s="69"/>
      <c r="EZ3253" s="69"/>
      <c r="FA3253" s="69"/>
      <c r="FB3253" s="69"/>
      <c r="FC3253" s="69"/>
      <c r="FD3253" s="69"/>
      <c r="FE3253" s="69"/>
      <c r="FF3253" s="69"/>
      <c r="FG3253" s="69"/>
      <c r="FH3253" s="69"/>
      <c r="FI3253" s="69"/>
      <c r="FJ3253" s="69"/>
      <c r="FK3253" s="69"/>
      <c r="FL3253" s="69"/>
      <c r="FM3253" s="69"/>
      <c r="FN3253" s="69"/>
      <c r="FO3253" s="69"/>
      <c r="FP3253" s="69"/>
      <c r="FQ3253" s="69"/>
      <c r="FR3253" s="69"/>
      <c r="FS3253" s="69"/>
      <c r="FT3253" s="69"/>
      <c r="FU3253" s="69"/>
      <c r="FV3253" s="69"/>
      <c r="FW3253" s="69"/>
      <c r="FX3253" s="69"/>
      <c r="FY3253" s="69"/>
      <c r="FZ3253" s="69"/>
      <c r="GA3253" s="69"/>
      <c r="GB3253" s="69"/>
      <c r="GC3253" s="69"/>
      <c r="GD3253" s="69"/>
      <c r="GE3253" s="69"/>
      <c r="GF3253" s="69"/>
      <c r="GG3253" s="69"/>
      <c r="GH3253" s="69"/>
      <c r="GI3253" s="69"/>
      <c r="GJ3253" s="69"/>
      <c r="GK3253" s="69"/>
      <c r="GL3253" s="69"/>
      <c r="GM3253" s="69"/>
      <c r="GN3253" s="69"/>
      <c r="GO3253" s="69"/>
      <c r="GP3253" s="69"/>
      <c r="GQ3253" s="69"/>
      <c r="GR3253" s="69"/>
      <c r="GS3253" s="69"/>
      <c r="GT3253" s="69"/>
      <c r="GU3253" s="69"/>
      <c r="GV3253" s="69"/>
      <c r="GW3253" s="69"/>
      <c r="GX3253" s="69"/>
      <c r="GY3253" s="69"/>
      <c r="GZ3253" s="69"/>
      <c r="HA3253" s="69"/>
      <c r="HB3253" s="69"/>
      <c r="HC3253" s="69"/>
      <c r="HD3253" s="69"/>
      <c r="HE3253" s="69"/>
      <c r="HF3253" s="69"/>
      <c r="HG3253" s="69"/>
      <c r="HH3253" s="69"/>
      <c r="HI3253" s="69"/>
      <c r="HJ3253" s="69"/>
      <c r="HK3253" s="69"/>
      <c r="HL3253" s="69"/>
      <c r="HM3253" s="69"/>
      <c r="HN3253" s="69"/>
      <c r="HO3253" s="69"/>
      <c r="HP3253" s="69"/>
      <c r="HQ3253" s="69"/>
      <c r="HR3253" s="69"/>
      <c r="HS3253" s="69"/>
      <c r="HT3253" s="69"/>
      <c r="HU3253" s="69"/>
      <c r="HV3253" s="69"/>
      <c r="HW3253" s="69"/>
      <c r="HX3253" s="69"/>
      <c r="HY3253" s="69"/>
      <c r="HZ3253" s="69"/>
      <c r="IA3253" s="69"/>
      <c r="IB3253" s="69"/>
      <c r="IC3253" s="69"/>
      <c r="ID3253" s="69"/>
      <c r="IE3253" s="69"/>
      <c r="IF3253" s="69"/>
      <c r="IG3253" s="69"/>
      <c r="IH3253" s="69"/>
      <c r="II3253" s="69"/>
      <c r="IJ3253" s="69"/>
      <c r="IK3253" s="69"/>
      <c r="IL3253" s="69"/>
      <c r="IM3253" s="69"/>
      <c r="IN3253" s="69"/>
    </row>
    <row r="3254" spans="1:248" s="70" customFormat="1" ht="14.45" customHeight="1" x14ac:dyDescent="0.2">
      <c r="A3254" s="127" t="s">
        <v>4045</v>
      </c>
      <c r="B3254" s="128">
        <v>52960</v>
      </c>
      <c r="C3254" s="149" t="s">
        <v>4046</v>
      </c>
      <c r="D3254" s="314">
        <v>55000</v>
      </c>
      <c r="E3254" s="69"/>
      <c r="F3254" s="69"/>
      <c r="G3254" s="69"/>
      <c r="H3254" s="69"/>
      <c r="I3254" s="69"/>
      <c r="J3254" s="69"/>
      <c r="N3254" s="69"/>
      <c r="O3254" s="69"/>
      <c r="P3254" s="69"/>
      <c r="Q3254" s="69"/>
      <c r="R3254" s="69"/>
      <c r="S3254" s="69"/>
      <c r="T3254" s="69"/>
      <c r="U3254" s="69"/>
      <c r="V3254" s="69"/>
      <c r="W3254" s="69"/>
      <c r="X3254" s="69"/>
      <c r="Y3254" s="69"/>
      <c r="Z3254" s="69"/>
      <c r="AA3254" s="69"/>
      <c r="AB3254" s="69"/>
      <c r="AC3254" s="69"/>
      <c r="AD3254" s="69"/>
      <c r="AE3254" s="69"/>
      <c r="AF3254" s="69"/>
      <c r="AG3254" s="69"/>
      <c r="AH3254" s="69"/>
      <c r="AI3254" s="69"/>
      <c r="AJ3254" s="69"/>
      <c r="AK3254" s="69"/>
      <c r="AL3254" s="69"/>
      <c r="AM3254" s="69"/>
      <c r="AN3254" s="69"/>
      <c r="AO3254" s="69"/>
      <c r="AP3254" s="69"/>
      <c r="AQ3254" s="69"/>
      <c r="AR3254" s="69"/>
      <c r="AS3254" s="69"/>
      <c r="AT3254" s="69"/>
      <c r="AU3254" s="69"/>
      <c r="AV3254" s="69"/>
      <c r="AW3254" s="69"/>
      <c r="AX3254" s="69"/>
      <c r="AY3254" s="69"/>
      <c r="AZ3254" s="69"/>
      <c r="BA3254" s="69"/>
      <c r="BB3254" s="69"/>
      <c r="BC3254" s="69"/>
      <c r="BD3254" s="69"/>
      <c r="BE3254" s="69"/>
      <c r="BF3254" s="69"/>
      <c r="BG3254" s="69"/>
      <c r="BH3254" s="69"/>
      <c r="BI3254" s="69"/>
      <c r="BJ3254" s="69"/>
      <c r="BK3254" s="69"/>
      <c r="BL3254" s="69"/>
      <c r="BM3254" s="69"/>
      <c r="BN3254" s="69"/>
      <c r="BO3254" s="69"/>
      <c r="BP3254" s="69"/>
      <c r="BQ3254" s="69"/>
      <c r="BR3254" s="69"/>
      <c r="BS3254" s="69"/>
      <c r="BT3254" s="69"/>
      <c r="BU3254" s="69"/>
      <c r="BV3254" s="69"/>
      <c r="BW3254" s="69"/>
      <c r="BX3254" s="69"/>
      <c r="BY3254" s="69"/>
      <c r="BZ3254" s="69"/>
      <c r="CA3254" s="69"/>
      <c r="CB3254" s="69"/>
      <c r="CC3254" s="69"/>
      <c r="CD3254" s="69"/>
      <c r="CE3254" s="69"/>
      <c r="CF3254" s="69"/>
      <c r="CG3254" s="69"/>
      <c r="CH3254" s="69"/>
      <c r="CI3254" s="69"/>
      <c r="CJ3254" s="69"/>
      <c r="CK3254" s="69"/>
      <c r="CL3254" s="69"/>
      <c r="CM3254" s="69"/>
      <c r="CN3254" s="69"/>
      <c r="CO3254" s="69"/>
      <c r="CP3254" s="69"/>
      <c r="CQ3254" s="69"/>
      <c r="CR3254" s="69"/>
      <c r="CS3254" s="69"/>
      <c r="CT3254" s="69"/>
      <c r="CU3254" s="69"/>
      <c r="CV3254" s="69"/>
      <c r="CW3254" s="69"/>
      <c r="CX3254" s="69"/>
      <c r="CY3254" s="69"/>
      <c r="CZ3254" s="69"/>
      <c r="DA3254" s="69"/>
      <c r="DB3254" s="69"/>
      <c r="DC3254" s="69"/>
      <c r="DD3254" s="69"/>
      <c r="DE3254" s="69"/>
      <c r="DF3254" s="69"/>
      <c r="DG3254" s="69"/>
      <c r="DH3254" s="69"/>
      <c r="DI3254" s="69"/>
      <c r="DJ3254" s="69"/>
      <c r="DK3254" s="69"/>
      <c r="DL3254" s="69"/>
      <c r="DM3254" s="69"/>
      <c r="DN3254" s="69"/>
      <c r="DO3254" s="69"/>
      <c r="DP3254" s="69"/>
      <c r="DQ3254" s="69"/>
      <c r="DR3254" s="69"/>
      <c r="DS3254" s="69"/>
      <c r="DT3254" s="69"/>
      <c r="DU3254" s="69"/>
      <c r="DV3254" s="69"/>
      <c r="DW3254" s="69"/>
      <c r="DX3254" s="69"/>
      <c r="DY3254" s="69"/>
      <c r="DZ3254" s="69"/>
      <c r="EA3254" s="69"/>
      <c r="EB3254" s="69"/>
      <c r="EC3254" s="69"/>
      <c r="ED3254" s="69"/>
      <c r="EE3254" s="69"/>
      <c r="EF3254" s="69"/>
      <c r="EG3254" s="69"/>
      <c r="EH3254" s="69"/>
      <c r="EI3254" s="69"/>
      <c r="EJ3254" s="69"/>
      <c r="EK3254" s="69"/>
      <c r="EL3254" s="69"/>
      <c r="EM3254" s="69"/>
      <c r="EN3254" s="69"/>
      <c r="EO3254" s="69"/>
      <c r="EP3254" s="69"/>
      <c r="EQ3254" s="69"/>
      <c r="ER3254" s="69"/>
      <c r="ES3254" s="69"/>
      <c r="ET3254" s="69"/>
      <c r="EU3254" s="69"/>
      <c r="EV3254" s="69"/>
      <c r="EW3254" s="69"/>
      <c r="EX3254" s="69"/>
      <c r="EY3254" s="69"/>
      <c r="EZ3254" s="69"/>
      <c r="FA3254" s="69"/>
      <c r="FB3254" s="69"/>
      <c r="FC3254" s="69"/>
      <c r="FD3254" s="69"/>
      <c r="FE3254" s="69"/>
      <c r="FF3254" s="69"/>
      <c r="FG3254" s="69"/>
      <c r="FH3254" s="69"/>
      <c r="FI3254" s="69"/>
      <c r="FJ3254" s="69"/>
      <c r="FK3254" s="69"/>
      <c r="FL3254" s="69"/>
      <c r="FM3254" s="69"/>
      <c r="FN3254" s="69"/>
      <c r="FO3254" s="69"/>
      <c r="FP3254" s="69"/>
      <c r="FQ3254" s="69"/>
      <c r="FR3254" s="69"/>
      <c r="FS3254" s="69"/>
      <c r="FT3254" s="69"/>
      <c r="FU3254" s="69"/>
      <c r="FV3254" s="69"/>
      <c r="FW3254" s="69"/>
      <c r="FX3254" s="69"/>
      <c r="FY3254" s="69"/>
      <c r="FZ3254" s="69"/>
      <c r="GA3254" s="69"/>
      <c r="GB3254" s="69"/>
      <c r="GC3254" s="69"/>
      <c r="GD3254" s="69"/>
      <c r="GE3254" s="69"/>
      <c r="GF3254" s="69"/>
      <c r="GG3254" s="69"/>
      <c r="GH3254" s="69"/>
      <c r="GI3254" s="69"/>
      <c r="GJ3254" s="69"/>
      <c r="GK3254" s="69"/>
      <c r="GL3254" s="69"/>
      <c r="GM3254" s="69"/>
      <c r="GN3254" s="69"/>
      <c r="GO3254" s="69"/>
      <c r="GP3254" s="69"/>
      <c r="GQ3254" s="69"/>
      <c r="GR3254" s="69"/>
      <c r="GS3254" s="69"/>
      <c r="GT3254" s="69"/>
      <c r="GU3254" s="69"/>
      <c r="GV3254" s="69"/>
      <c r="GW3254" s="69"/>
      <c r="GX3254" s="69"/>
      <c r="GY3254" s="69"/>
      <c r="GZ3254" s="69"/>
      <c r="HA3254" s="69"/>
      <c r="HB3254" s="69"/>
      <c r="HC3254" s="69"/>
      <c r="HD3254" s="69"/>
      <c r="HE3254" s="69"/>
      <c r="HF3254" s="69"/>
      <c r="HG3254" s="69"/>
      <c r="HH3254" s="69"/>
      <c r="HI3254" s="69"/>
      <c r="HJ3254" s="69"/>
      <c r="HK3254" s="69"/>
      <c r="HL3254" s="69"/>
      <c r="HM3254" s="69"/>
      <c r="HN3254" s="69"/>
      <c r="HO3254" s="69"/>
      <c r="HP3254" s="69"/>
      <c r="HQ3254" s="69"/>
      <c r="HR3254" s="69"/>
      <c r="HS3254" s="69"/>
      <c r="HT3254" s="69"/>
      <c r="HU3254" s="69"/>
      <c r="HV3254" s="69"/>
      <c r="HW3254" s="69"/>
      <c r="HX3254" s="69"/>
      <c r="HY3254" s="69"/>
      <c r="HZ3254" s="69"/>
      <c r="IA3254" s="69"/>
      <c r="IB3254" s="69"/>
      <c r="IC3254" s="69"/>
      <c r="ID3254" s="69"/>
      <c r="IE3254" s="69"/>
      <c r="IF3254" s="69"/>
      <c r="IG3254" s="69"/>
      <c r="IH3254" s="69"/>
      <c r="II3254" s="69"/>
      <c r="IJ3254" s="69"/>
      <c r="IK3254" s="69"/>
      <c r="IL3254" s="69"/>
      <c r="IM3254" s="69"/>
      <c r="IN3254" s="69"/>
    </row>
    <row r="3255" spans="1:248" s="70" customFormat="1" ht="32.1" customHeight="1" x14ac:dyDescent="0.2">
      <c r="A3255" s="127" t="s">
        <v>4047</v>
      </c>
      <c r="B3255" s="128">
        <v>52961</v>
      </c>
      <c r="C3255" s="149" t="s">
        <v>4048</v>
      </c>
      <c r="D3255" s="314">
        <v>50000</v>
      </c>
      <c r="E3255" s="69"/>
      <c r="F3255" s="69"/>
      <c r="G3255" s="69"/>
      <c r="H3255" s="69"/>
      <c r="I3255" s="69"/>
      <c r="J3255" s="69"/>
      <c r="N3255" s="69"/>
      <c r="O3255" s="69"/>
      <c r="P3255" s="69"/>
      <c r="Q3255" s="69"/>
      <c r="R3255" s="69"/>
      <c r="S3255" s="69"/>
      <c r="T3255" s="69"/>
      <c r="U3255" s="69"/>
      <c r="V3255" s="69"/>
      <c r="W3255" s="69"/>
      <c r="X3255" s="69"/>
      <c r="Y3255" s="69"/>
      <c r="Z3255" s="69"/>
      <c r="AA3255" s="69"/>
      <c r="AB3255" s="69"/>
      <c r="AC3255" s="69"/>
      <c r="AD3255" s="69"/>
      <c r="AE3255" s="69"/>
      <c r="AF3255" s="69"/>
      <c r="AG3255" s="69"/>
      <c r="AH3255" s="69"/>
      <c r="AI3255" s="69"/>
      <c r="AJ3255" s="69"/>
      <c r="AK3255" s="69"/>
      <c r="AL3255" s="69"/>
      <c r="AM3255" s="69"/>
      <c r="AN3255" s="69"/>
      <c r="AO3255" s="69"/>
      <c r="AP3255" s="69"/>
      <c r="AQ3255" s="69"/>
      <c r="AR3255" s="69"/>
      <c r="AS3255" s="69"/>
      <c r="AT3255" s="69"/>
      <c r="AU3255" s="69"/>
      <c r="AV3255" s="69"/>
      <c r="AW3255" s="69"/>
      <c r="AX3255" s="69"/>
      <c r="AY3255" s="69"/>
      <c r="AZ3255" s="69"/>
      <c r="BA3255" s="69"/>
      <c r="BB3255" s="69"/>
      <c r="BC3255" s="69"/>
      <c r="BD3255" s="69"/>
      <c r="BE3255" s="69"/>
      <c r="BF3255" s="69"/>
      <c r="BG3255" s="69"/>
      <c r="BH3255" s="69"/>
      <c r="BI3255" s="69"/>
      <c r="BJ3255" s="69"/>
      <c r="BK3255" s="69"/>
      <c r="BL3255" s="69"/>
      <c r="BM3255" s="69"/>
      <c r="BN3255" s="69"/>
      <c r="BO3255" s="69"/>
      <c r="BP3255" s="69"/>
      <c r="BQ3255" s="69"/>
      <c r="BR3255" s="69"/>
      <c r="BS3255" s="69"/>
      <c r="BT3255" s="69"/>
      <c r="BU3255" s="69"/>
      <c r="BV3255" s="69"/>
      <c r="BW3255" s="69"/>
      <c r="BX3255" s="69"/>
      <c r="BY3255" s="69"/>
      <c r="BZ3255" s="69"/>
      <c r="CA3255" s="69"/>
      <c r="CB3255" s="69"/>
      <c r="CC3255" s="69"/>
      <c r="CD3255" s="69"/>
      <c r="CE3255" s="69"/>
      <c r="CF3255" s="69"/>
      <c r="CG3255" s="69"/>
      <c r="CH3255" s="69"/>
      <c r="CI3255" s="69"/>
      <c r="CJ3255" s="69"/>
      <c r="CK3255" s="69"/>
      <c r="CL3255" s="69"/>
      <c r="CM3255" s="69"/>
      <c r="CN3255" s="69"/>
      <c r="CO3255" s="69"/>
      <c r="CP3255" s="69"/>
      <c r="CQ3255" s="69"/>
      <c r="CR3255" s="69"/>
      <c r="CS3255" s="69"/>
      <c r="CT3255" s="69"/>
      <c r="CU3255" s="69"/>
      <c r="CV3255" s="69"/>
      <c r="CW3255" s="69"/>
      <c r="CX3255" s="69"/>
      <c r="CY3255" s="69"/>
      <c r="CZ3255" s="69"/>
      <c r="DA3255" s="69"/>
      <c r="DB3255" s="69"/>
      <c r="DC3255" s="69"/>
      <c r="DD3255" s="69"/>
      <c r="DE3255" s="69"/>
      <c r="DF3255" s="69"/>
      <c r="DG3255" s="69"/>
      <c r="DH3255" s="69"/>
      <c r="DI3255" s="69"/>
      <c r="DJ3255" s="69"/>
      <c r="DK3255" s="69"/>
      <c r="DL3255" s="69"/>
      <c r="DM3255" s="69"/>
      <c r="DN3255" s="69"/>
      <c r="DO3255" s="69"/>
      <c r="DP3255" s="69"/>
      <c r="DQ3255" s="69"/>
      <c r="DR3255" s="69"/>
      <c r="DS3255" s="69"/>
      <c r="DT3255" s="69"/>
      <c r="DU3255" s="69"/>
      <c r="DV3255" s="69"/>
      <c r="DW3255" s="69"/>
      <c r="DX3255" s="69"/>
      <c r="DY3255" s="69"/>
      <c r="DZ3255" s="69"/>
      <c r="EA3255" s="69"/>
      <c r="EB3255" s="69"/>
      <c r="EC3255" s="69"/>
      <c r="ED3255" s="69"/>
      <c r="EE3255" s="69"/>
      <c r="EF3255" s="69"/>
      <c r="EG3255" s="69"/>
      <c r="EH3255" s="69"/>
      <c r="EI3255" s="69"/>
      <c r="EJ3255" s="69"/>
      <c r="EK3255" s="69"/>
      <c r="EL3255" s="69"/>
      <c r="EM3255" s="69"/>
      <c r="EN3255" s="69"/>
      <c r="EO3255" s="69"/>
      <c r="EP3255" s="69"/>
      <c r="EQ3255" s="69"/>
      <c r="ER3255" s="69"/>
      <c r="ES3255" s="69"/>
      <c r="ET3255" s="69"/>
      <c r="EU3255" s="69"/>
      <c r="EV3255" s="69"/>
      <c r="EW3255" s="69"/>
      <c r="EX3255" s="69"/>
      <c r="EY3255" s="69"/>
      <c r="EZ3255" s="69"/>
      <c r="FA3255" s="69"/>
      <c r="FB3255" s="69"/>
      <c r="FC3255" s="69"/>
      <c r="FD3255" s="69"/>
      <c r="FE3255" s="69"/>
      <c r="FF3255" s="69"/>
      <c r="FG3255" s="69"/>
      <c r="FH3255" s="69"/>
      <c r="FI3255" s="69"/>
      <c r="FJ3255" s="69"/>
      <c r="FK3255" s="69"/>
      <c r="FL3255" s="69"/>
      <c r="FM3255" s="69"/>
      <c r="FN3255" s="69"/>
      <c r="FO3255" s="69"/>
      <c r="FP3255" s="69"/>
      <c r="FQ3255" s="69"/>
      <c r="FR3255" s="69"/>
      <c r="FS3255" s="69"/>
      <c r="FT3255" s="69"/>
      <c r="FU3255" s="69"/>
      <c r="FV3255" s="69"/>
      <c r="FW3255" s="69"/>
      <c r="FX3255" s="69"/>
      <c r="FY3255" s="69"/>
      <c r="FZ3255" s="69"/>
      <c r="GA3255" s="69"/>
      <c r="GB3255" s="69"/>
      <c r="GC3255" s="69"/>
      <c r="GD3255" s="69"/>
      <c r="GE3255" s="69"/>
      <c r="GF3255" s="69"/>
      <c r="GG3255" s="69"/>
      <c r="GH3255" s="69"/>
      <c r="GI3255" s="69"/>
      <c r="GJ3255" s="69"/>
      <c r="GK3255" s="69"/>
      <c r="GL3255" s="69"/>
      <c r="GM3255" s="69"/>
      <c r="GN3255" s="69"/>
      <c r="GO3255" s="69"/>
      <c r="GP3255" s="69"/>
      <c r="GQ3255" s="69"/>
      <c r="GR3255" s="69"/>
      <c r="GS3255" s="69"/>
      <c r="GT3255" s="69"/>
      <c r="GU3255" s="69"/>
      <c r="GV3255" s="69"/>
      <c r="GW3255" s="69"/>
      <c r="GX3255" s="69"/>
      <c r="GY3255" s="69"/>
      <c r="GZ3255" s="69"/>
      <c r="HA3255" s="69"/>
      <c r="HB3255" s="69"/>
      <c r="HC3255" s="69"/>
      <c r="HD3255" s="69"/>
      <c r="HE3255" s="69"/>
      <c r="HF3255" s="69"/>
      <c r="HG3255" s="69"/>
      <c r="HH3255" s="69"/>
      <c r="HI3255" s="69"/>
      <c r="HJ3255" s="69"/>
      <c r="HK3255" s="69"/>
      <c r="HL3255" s="69"/>
      <c r="HM3255" s="69"/>
      <c r="HN3255" s="69"/>
      <c r="HO3255" s="69"/>
      <c r="HP3255" s="69"/>
      <c r="HQ3255" s="69"/>
      <c r="HR3255" s="69"/>
      <c r="HS3255" s="69"/>
      <c r="HT3255" s="69"/>
      <c r="HU3255" s="69"/>
      <c r="HV3255" s="69"/>
      <c r="HW3255" s="69"/>
      <c r="HX3255" s="69"/>
      <c r="HY3255" s="69"/>
      <c r="HZ3255" s="69"/>
      <c r="IA3255" s="69"/>
      <c r="IB3255" s="69"/>
      <c r="IC3255" s="69"/>
      <c r="ID3255" s="69"/>
      <c r="IE3255" s="69"/>
      <c r="IF3255" s="69"/>
      <c r="IG3255" s="69"/>
      <c r="IH3255" s="69"/>
      <c r="II3255" s="69"/>
      <c r="IJ3255" s="69"/>
      <c r="IK3255" s="69"/>
      <c r="IL3255" s="69"/>
      <c r="IM3255" s="69"/>
      <c r="IN3255" s="69"/>
    </row>
    <row r="3256" spans="1:248" s="70" customFormat="1" ht="32.1" customHeight="1" x14ac:dyDescent="0.2">
      <c r="A3256" s="127" t="s">
        <v>4049</v>
      </c>
      <c r="B3256" s="128">
        <v>52962</v>
      </c>
      <c r="C3256" s="149" t="s">
        <v>4050</v>
      </c>
      <c r="D3256" s="314">
        <v>30000</v>
      </c>
      <c r="E3256" s="69"/>
      <c r="F3256" s="69"/>
      <c r="G3256" s="69"/>
      <c r="H3256" s="69"/>
      <c r="I3256" s="69"/>
      <c r="J3256" s="69"/>
      <c r="N3256" s="69"/>
      <c r="O3256" s="69"/>
      <c r="P3256" s="69"/>
      <c r="Q3256" s="69"/>
      <c r="R3256" s="69"/>
      <c r="S3256" s="69"/>
      <c r="T3256" s="69"/>
      <c r="U3256" s="69"/>
      <c r="V3256" s="69"/>
      <c r="W3256" s="69"/>
      <c r="X3256" s="69"/>
      <c r="Y3256" s="69"/>
      <c r="Z3256" s="69"/>
      <c r="AA3256" s="69"/>
      <c r="AB3256" s="69"/>
      <c r="AC3256" s="69"/>
      <c r="AD3256" s="69"/>
      <c r="AE3256" s="69"/>
      <c r="AF3256" s="69"/>
      <c r="AG3256" s="69"/>
      <c r="AH3256" s="69"/>
      <c r="AI3256" s="69"/>
      <c r="AJ3256" s="69"/>
      <c r="AK3256" s="69"/>
      <c r="AL3256" s="69"/>
      <c r="AM3256" s="69"/>
      <c r="AN3256" s="69"/>
      <c r="AO3256" s="69"/>
      <c r="AP3256" s="69"/>
      <c r="AQ3256" s="69"/>
      <c r="AR3256" s="69"/>
      <c r="AS3256" s="69"/>
      <c r="AT3256" s="69"/>
      <c r="AU3256" s="69"/>
      <c r="AV3256" s="69"/>
      <c r="AW3256" s="69"/>
      <c r="AX3256" s="69"/>
      <c r="AY3256" s="69"/>
      <c r="AZ3256" s="69"/>
      <c r="BA3256" s="69"/>
      <c r="BB3256" s="69"/>
      <c r="BC3256" s="69"/>
      <c r="BD3256" s="69"/>
      <c r="BE3256" s="69"/>
      <c r="BF3256" s="69"/>
      <c r="BG3256" s="69"/>
      <c r="BH3256" s="69"/>
      <c r="BI3256" s="69"/>
      <c r="BJ3256" s="69"/>
      <c r="BK3256" s="69"/>
      <c r="BL3256" s="69"/>
      <c r="BM3256" s="69"/>
      <c r="BN3256" s="69"/>
      <c r="BO3256" s="69"/>
      <c r="BP3256" s="69"/>
      <c r="BQ3256" s="69"/>
      <c r="BR3256" s="69"/>
      <c r="BS3256" s="69"/>
      <c r="BT3256" s="69"/>
      <c r="BU3256" s="69"/>
      <c r="BV3256" s="69"/>
      <c r="BW3256" s="69"/>
      <c r="BX3256" s="69"/>
      <c r="BY3256" s="69"/>
      <c r="BZ3256" s="69"/>
      <c r="CA3256" s="69"/>
      <c r="CB3256" s="69"/>
      <c r="CC3256" s="69"/>
      <c r="CD3256" s="69"/>
      <c r="CE3256" s="69"/>
      <c r="CF3256" s="69"/>
      <c r="CG3256" s="69"/>
      <c r="CH3256" s="69"/>
      <c r="CI3256" s="69"/>
      <c r="CJ3256" s="69"/>
      <c r="CK3256" s="69"/>
      <c r="CL3256" s="69"/>
      <c r="CM3256" s="69"/>
      <c r="CN3256" s="69"/>
      <c r="CO3256" s="69"/>
      <c r="CP3256" s="69"/>
      <c r="CQ3256" s="69"/>
      <c r="CR3256" s="69"/>
      <c r="CS3256" s="69"/>
      <c r="CT3256" s="69"/>
      <c r="CU3256" s="69"/>
      <c r="CV3256" s="69"/>
      <c r="CW3256" s="69"/>
      <c r="CX3256" s="69"/>
      <c r="CY3256" s="69"/>
      <c r="CZ3256" s="69"/>
      <c r="DA3256" s="69"/>
      <c r="DB3256" s="69"/>
      <c r="DC3256" s="69"/>
      <c r="DD3256" s="69"/>
      <c r="DE3256" s="69"/>
      <c r="DF3256" s="69"/>
      <c r="DG3256" s="69"/>
      <c r="DH3256" s="69"/>
      <c r="DI3256" s="69"/>
      <c r="DJ3256" s="69"/>
      <c r="DK3256" s="69"/>
      <c r="DL3256" s="69"/>
      <c r="DM3256" s="69"/>
      <c r="DN3256" s="69"/>
      <c r="DO3256" s="69"/>
      <c r="DP3256" s="69"/>
      <c r="DQ3256" s="69"/>
      <c r="DR3256" s="69"/>
      <c r="DS3256" s="69"/>
      <c r="DT3256" s="69"/>
      <c r="DU3256" s="69"/>
      <c r="DV3256" s="69"/>
      <c r="DW3256" s="69"/>
      <c r="DX3256" s="69"/>
      <c r="DY3256" s="69"/>
      <c r="DZ3256" s="69"/>
      <c r="EA3256" s="69"/>
      <c r="EB3256" s="69"/>
      <c r="EC3256" s="69"/>
      <c r="ED3256" s="69"/>
      <c r="EE3256" s="69"/>
      <c r="EF3256" s="69"/>
      <c r="EG3256" s="69"/>
      <c r="EH3256" s="69"/>
      <c r="EI3256" s="69"/>
      <c r="EJ3256" s="69"/>
      <c r="EK3256" s="69"/>
      <c r="EL3256" s="69"/>
      <c r="EM3256" s="69"/>
      <c r="EN3256" s="69"/>
      <c r="EO3256" s="69"/>
      <c r="EP3256" s="69"/>
      <c r="EQ3256" s="69"/>
      <c r="ER3256" s="69"/>
      <c r="ES3256" s="69"/>
      <c r="ET3256" s="69"/>
      <c r="EU3256" s="69"/>
      <c r="EV3256" s="69"/>
      <c r="EW3256" s="69"/>
      <c r="EX3256" s="69"/>
      <c r="EY3256" s="69"/>
      <c r="EZ3256" s="69"/>
      <c r="FA3256" s="69"/>
      <c r="FB3256" s="69"/>
      <c r="FC3256" s="69"/>
      <c r="FD3256" s="69"/>
      <c r="FE3256" s="69"/>
      <c r="FF3256" s="69"/>
      <c r="FG3256" s="69"/>
      <c r="FH3256" s="69"/>
      <c r="FI3256" s="69"/>
      <c r="FJ3256" s="69"/>
      <c r="FK3256" s="69"/>
      <c r="FL3256" s="69"/>
      <c r="FM3256" s="69"/>
      <c r="FN3256" s="69"/>
      <c r="FO3256" s="69"/>
      <c r="FP3256" s="69"/>
      <c r="FQ3256" s="69"/>
      <c r="FR3256" s="69"/>
      <c r="FS3256" s="69"/>
      <c r="FT3256" s="69"/>
      <c r="FU3256" s="69"/>
      <c r="FV3256" s="69"/>
      <c r="FW3256" s="69"/>
      <c r="FX3256" s="69"/>
      <c r="FY3256" s="69"/>
      <c r="FZ3256" s="69"/>
      <c r="GA3256" s="69"/>
      <c r="GB3256" s="69"/>
      <c r="GC3256" s="69"/>
      <c r="GD3256" s="69"/>
      <c r="GE3256" s="69"/>
      <c r="GF3256" s="69"/>
      <c r="GG3256" s="69"/>
      <c r="GH3256" s="69"/>
      <c r="GI3256" s="69"/>
      <c r="GJ3256" s="69"/>
      <c r="GK3256" s="69"/>
      <c r="GL3256" s="69"/>
      <c r="GM3256" s="69"/>
      <c r="GN3256" s="69"/>
      <c r="GO3256" s="69"/>
      <c r="GP3256" s="69"/>
      <c r="GQ3256" s="69"/>
      <c r="GR3256" s="69"/>
      <c r="GS3256" s="69"/>
      <c r="GT3256" s="69"/>
      <c r="GU3256" s="69"/>
      <c r="GV3256" s="69"/>
      <c r="GW3256" s="69"/>
      <c r="GX3256" s="69"/>
      <c r="GY3256" s="69"/>
      <c r="GZ3256" s="69"/>
      <c r="HA3256" s="69"/>
      <c r="HB3256" s="69"/>
      <c r="HC3256" s="69"/>
      <c r="HD3256" s="69"/>
      <c r="HE3256" s="69"/>
      <c r="HF3256" s="69"/>
      <c r="HG3256" s="69"/>
      <c r="HH3256" s="69"/>
      <c r="HI3256" s="69"/>
      <c r="HJ3256" s="69"/>
      <c r="HK3256" s="69"/>
      <c r="HL3256" s="69"/>
      <c r="HM3256" s="69"/>
      <c r="HN3256" s="69"/>
      <c r="HO3256" s="69"/>
      <c r="HP3256" s="69"/>
      <c r="HQ3256" s="69"/>
      <c r="HR3256" s="69"/>
      <c r="HS3256" s="69"/>
      <c r="HT3256" s="69"/>
      <c r="HU3256" s="69"/>
      <c r="HV3256" s="69"/>
      <c r="HW3256" s="69"/>
      <c r="HX3256" s="69"/>
      <c r="HY3256" s="69"/>
      <c r="HZ3256" s="69"/>
      <c r="IA3256" s="69"/>
      <c r="IB3256" s="69"/>
      <c r="IC3256" s="69"/>
      <c r="ID3256" s="69"/>
      <c r="IE3256" s="69"/>
      <c r="IF3256" s="69"/>
      <c r="IG3256" s="69"/>
      <c r="IH3256" s="69"/>
      <c r="II3256" s="69"/>
      <c r="IJ3256" s="69"/>
      <c r="IK3256" s="69"/>
      <c r="IL3256" s="69"/>
      <c r="IM3256" s="69"/>
      <c r="IN3256" s="69"/>
    </row>
    <row r="3257" spans="1:248" s="70" customFormat="1" ht="32.1" customHeight="1" x14ac:dyDescent="0.2">
      <c r="A3257" s="127" t="s">
        <v>4051</v>
      </c>
      <c r="B3257" s="128">
        <v>52963</v>
      </c>
      <c r="C3257" s="149" t="s">
        <v>4052</v>
      </c>
      <c r="D3257" s="314">
        <v>23000</v>
      </c>
      <c r="E3257" s="69"/>
      <c r="F3257" s="69"/>
      <c r="G3257" s="69"/>
      <c r="H3257" s="69"/>
      <c r="I3257" s="69"/>
      <c r="J3257" s="69"/>
      <c r="N3257" s="69"/>
      <c r="O3257" s="69"/>
      <c r="P3257" s="69"/>
      <c r="Q3257" s="69"/>
      <c r="R3257" s="69"/>
      <c r="S3257" s="69"/>
      <c r="T3257" s="69"/>
      <c r="U3257" s="69"/>
      <c r="V3257" s="69"/>
      <c r="W3257" s="69"/>
      <c r="X3257" s="69"/>
      <c r="Y3257" s="69"/>
      <c r="Z3257" s="69"/>
      <c r="AA3257" s="69"/>
      <c r="AB3257" s="69"/>
      <c r="AC3257" s="69"/>
      <c r="AD3257" s="69"/>
      <c r="AE3257" s="69"/>
      <c r="AF3257" s="69"/>
      <c r="AG3257" s="69"/>
      <c r="AH3257" s="69"/>
      <c r="AI3257" s="69"/>
      <c r="AJ3257" s="69"/>
      <c r="AK3257" s="69"/>
      <c r="AL3257" s="69"/>
      <c r="AM3257" s="69"/>
      <c r="AN3257" s="69"/>
      <c r="AO3257" s="69"/>
      <c r="AP3257" s="69"/>
      <c r="AQ3257" s="69"/>
      <c r="AR3257" s="69"/>
      <c r="AS3257" s="69"/>
      <c r="AT3257" s="69"/>
      <c r="AU3257" s="69"/>
      <c r="AV3257" s="69"/>
      <c r="AW3257" s="69"/>
      <c r="AX3257" s="69"/>
      <c r="AY3257" s="69"/>
      <c r="AZ3257" s="69"/>
      <c r="BA3257" s="69"/>
      <c r="BB3257" s="69"/>
      <c r="BC3257" s="69"/>
      <c r="BD3257" s="69"/>
      <c r="BE3257" s="69"/>
      <c r="BF3257" s="69"/>
      <c r="BG3257" s="69"/>
      <c r="BH3257" s="69"/>
      <c r="BI3257" s="69"/>
      <c r="BJ3257" s="69"/>
      <c r="BK3257" s="69"/>
      <c r="BL3257" s="69"/>
      <c r="BM3257" s="69"/>
      <c r="BN3257" s="69"/>
      <c r="BO3257" s="69"/>
      <c r="BP3257" s="69"/>
      <c r="BQ3257" s="69"/>
      <c r="BR3257" s="69"/>
      <c r="BS3257" s="69"/>
      <c r="BT3257" s="69"/>
      <c r="BU3257" s="69"/>
      <c r="BV3257" s="69"/>
      <c r="BW3257" s="69"/>
      <c r="BX3257" s="69"/>
      <c r="BY3257" s="69"/>
      <c r="BZ3257" s="69"/>
      <c r="CA3257" s="69"/>
      <c r="CB3257" s="69"/>
      <c r="CC3257" s="69"/>
      <c r="CD3257" s="69"/>
      <c r="CE3257" s="69"/>
      <c r="CF3257" s="69"/>
      <c r="CG3257" s="69"/>
      <c r="CH3257" s="69"/>
      <c r="CI3257" s="69"/>
      <c r="CJ3257" s="69"/>
      <c r="CK3257" s="69"/>
      <c r="CL3257" s="69"/>
      <c r="CM3257" s="69"/>
      <c r="CN3257" s="69"/>
      <c r="CO3257" s="69"/>
      <c r="CP3257" s="69"/>
      <c r="CQ3257" s="69"/>
      <c r="CR3257" s="69"/>
      <c r="CS3257" s="69"/>
      <c r="CT3257" s="69"/>
      <c r="CU3257" s="69"/>
      <c r="CV3257" s="69"/>
      <c r="CW3257" s="69"/>
      <c r="CX3257" s="69"/>
      <c r="CY3257" s="69"/>
      <c r="CZ3257" s="69"/>
      <c r="DA3257" s="69"/>
      <c r="DB3257" s="69"/>
      <c r="DC3257" s="69"/>
      <c r="DD3257" s="69"/>
      <c r="DE3257" s="69"/>
      <c r="DF3257" s="69"/>
      <c r="DG3257" s="69"/>
      <c r="DH3257" s="69"/>
      <c r="DI3257" s="69"/>
      <c r="DJ3257" s="69"/>
      <c r="DK3257" s="69"/>
      <c r="DL3257" s="69"/>
      <c r="DM3257" s="69"/>
      <c r="DN3257" s="69"/>
      <c r="DO3257" s="69"/>
      <c r="DP3257" s="69"/>
      <c r="DQ3257" s="69"/>
      <c r="DR3257" s="69"/>
      <c r="DS3257" s="69"/>
      <c r="DT3257" s="69"/>
      <c r="DU3257" s="69"/>
      <c r="DV3257" s="69"/>
      <c r="DW3257" s="69"/>
      <c r="DX3257" s="69"/>
      <c r="DY3257" s="69"/>
      <c r="DZ3257" s="69"/>
      <c r="EA3257" s="69"/>
      <c r="EB3257" s="69"/>
      <c r="EC3257" s="69"/>
      <c r="ED3257" s="69"/>
      <c r="EE3257" s="69"/>
      <c r="EF3257" s="69"/>
      <c r="EG3257" s="69"/>
      <c r="EH3257" s="69"/>
      <c r="EI3257" s="69"/>
      <c r="EJ3257" s="69"/>
      <c r="EK3257" s="69"/>
      <c r="EL3257" s="69"/>
      <c r="EM3257" s="69"/>
      <c r="EN3257" s="69"/>
      <c r="EO3257" s="69"/>
      <c r="EP3257" s="69"/>
      <c r="EQ3257" s="69"/>
      <c r="ER3257" s="69"/>
      <c r="ES3257" s="69"/>
      <c r="ET3257" s="69"/>
      <c r="EU3257" s="69"/>
      <c r="EV3257" s="69"/>
      <c r="EW3257" s="69"/>
      <c r="EX3257" s="69"/>
      <c r="EY3257" s="69"/>
      <c r="EZ3257" s="69"/>
      <c r="FA3257" s="69"/>
      <c r="FB3257" s="69"/>
      <c r="FC3257" s="69"/>
      <c r="FD3257" s="69"/>
      <c r="FE3257" s="69"/>
      <c r="FF3257" s="69"/>
      <c r="FG3257" s="69"/>
      <c r="FH3257" s="69"/>
      <c r="FI3257" s="69"/>
      <c r="FJ3257" s="69"/>
      <c r="FK3257" s="69"/>
      <c r="FL3257" s="69"/>
      <c r="FM3257" s="69"/>
      <c r="FN3257" s="69"/>
      <c r="FO3257" s="69"/>
      <c r="FP3257" s="69"/>
      <c r="FQ3257" s="69"/>
      <c r="FR3257" s="69"/>
      <c r="FS3257" s="69"/>
      <c r="FT3257" s="69"/>
      <c r="FU3257" s="69"/>
      <c r="FV3257" s="69"/>
      <c r="FW3257" s="69"/>
      <c r="FX3257" s="69"/>
      <c r="FY3257" s="69"/>
      <c r="FZ3257" s="69"/>
      <c r="GA3257" s="69"/>
      <c r="GB3257" s="69"/>
      <c r="GC3257" s="69"/>
      <c r="GD3257" s="69"/>
      <c r="GE3257" s="69"/>
      <c r="GF3257" s="69"/>
      <c r="GG3257" s="69"/>
      <c r="GH3257" s="69"/>
      <c r="GI3257" s="69"/>
      <c r="GJ3257" s="69"/>
      <c r="GK3257" s="69"/>
      <c r="GL3257" s="69"/>
      <c r="GM3257" s="69"/>
      <c r="GN3257" s="69"/>
      <c r="GO3257" s="69"/>
      <c r="GP3257" s="69"/>
      <c r="GQ3257" s="69"/>
      <c r="GR3257" s="69"/>
      <c r="GS3257" s="69"/>
      <c r="GT3257" s="69"/>
      <c r="GU3257" s="69"/>
      <c r="GV3257" s="69"/>
      <c r="GW3257" s="69"/>
      <c r="GX3257" s="69"/>
      <c r="GY3257" s="69"/>
      <c r="GZ3257" s="69"/>
      <c r="HA3257" s="69"/>
      <c r="HB3257" s="69"/>
      <c r="HC3257" s="69"/>
      <c r="HD3257" s="69"/>
      <c r="HE3257" s="69"/>
      <c r="HF3257" s="69"/>
      <c r="HG3257" s="69"/>
      <c r="HH3257" s="69"/>
      <c r="HI3257" s="69"/>
      <c r="HJ3257" s="69"/>
      <c r="HK3257" s="69"/>
      <c r="HL3257" s="69"/>
      <c r="HM3257" s="69"/>
      <c r="HN3257" s="69"/>
      <c r="HO3257" s="69"/>
      <c r="HP3257" s="69"/>
      <c r="HQ3257" s="69"/>
      <c r="HR3257" s="69"/>
      <c r="HS3257" s="69"/>
      <c r="HT3257" s="69"/>
      <c r="HU3257" s="69"/>
      <c r="HV3257" s="69"/>
      <c r="HW3257" s="69"/>
      <c r="HX3257" s="69"/>
      <c r="HY3257" s="69"/>
      <c r="HZ3257" s="69"/>
      <c r="IA3257" s="69"/>
      <c r="IB3257" s="69"/>
      <c r="IC3257" s="69"/>
      <c r="ID3257" s="69"/>
      <c r="IE3257" s="69"/>
      <c r="IF3257" s="69"/>
      <c r="IG3257" s="69"/>
      <c r="IH3257" s="69"/>
      <c r="II3257" s="69"/>
      <c r="IJ3257" s="69"/>
      <c r="IK3257" s="69"/>
      <c r="IL3257" s="69"/>
      <c r="IM3257" s="69"/>
      <c r="IN3257" s="69"/>
    </row>
    <row r="3258" spans="1:248" s="70" customFormat="1" ht="15.95" customHeight="1" x14ac:dyDescent="0.2">
      <c r="A3258" s="127" t="s">
        <v>4053</v>
      </c>
      <c r="B3258" s="128">
        <v>52964</v>
      </c>
      <c r="C3258" s="149" t="s">
        <v>4054</v>
      </c>
      <c r="D3258" s="314">
        <v>45000</v>
      </c>
      <c r="E3258" s="69"/>
      <c r="F3258" s="69"/>
      <c r="G3258" s="69"/>
      <c r="H3258" s="69"/>
      <c r="I3258" s="69"/>
      <c r="J3258" s="69"/>
      <c r="N3258" s="69"/>
      <c r="O3258" s="69"/>
      <c r="P3258" s="69"/>
      <c r="Q3258" s="69"/>
      <c r="R3258" s="69"/>
      <c r="S3258" s="69"/>
      <c r="T3258" s="69"/>
      <c r="U3258" s="69"/>
      <c r="V3258" s="69"/>
      <c r="W3258" s="69"/>
      <c r="X3258" s="69"/>
      <c r="Y3258" s="69"/>
      <c r="Z3258" s="69"/>
      <c r="AA3258" s="69"/>
      <c r="AB3258" s="69"/>
      <c r="AC3258" s="69"/>
      <c r="AD3258" s="69"/>
      <c r="AE3258" s="69"/>
      <c r="AF3258" s="69"/>
      <c r="AG3258" s="69"/>
      <c r="AH3258" s="69"/>
      <c r="AI3258" s="69"/>
      <c r="AJ3258" s="69"/>
      <c r="AK3258" s="69"/>
      <c r="AL3258" s="69"/>
      <c r="AM3258" s="69"/>
      <c r="AN3258" s="69"/>
      <c r="AO3258" s="69"/>
      <c r="AP3258" s="69"/>
      <c r="AQ3258" s="69"/>
      <c r="AR3258" s="69"/>
      <c r="AS3258" s="69"/>
      <c r="AT3258" s="69"/>
      <c r="AU3258" s="69"/>
      <c r="AV3258" s="69"/>
      <c r="AW3258" s="69"/>
      <c r="AX3258" s="69"/>
      <c r="AY3258" s="69"/>
      <c r="AZ3258" s="69"/>
      <c r="BA3258" s="69"/>
      <c r="BB3258" s="69"/>
      <c r="BC3258" s="69"/>
      <c r="BD3258" s="69"/>
      <c r="BE3258" s="69"/>
      <c r="BF3258" s="69"/>
      <c r="BG3258" s="69"/>
      <c r="BH3258" s="69"/>
      <c r="BI3258" s="69"/>
      <c r="BJ3258" s="69"/>
      <c r="BK3258" s="69"/>
      <c r="BL3258" s="69"/>
      <c r="BM3258" s="69"/>
      <c r="BN3258" s="69"/>
      <c r="BO3258" s="69"/>
      <c r="BP3258" s="69"/>
      <c r="BQ3258" s="69"/>
      <c r="BR3258" s="69"/>
      <c r="BS3258" s="69"/>
      <c r="BT3258" s="69"/>
      <c r="BU3258" s="69"/>
      <c r="BV3258" s="69"/>
      <c r="BW3258" s="69"/>
      <c r="BX3258" s="69"/>
      <c r="BY3258" s="69"/>
      <c r="BZ3258" s="69"/>
      <c r="CA3258" s="69"/>
      <c r="CB3258" s="69"/>
      <c r="CC3258" s="69"/>
      <c r="CD3258" s="69"/>
      <c r="CE3258" s="69"/>
      <c r="CF3258" s="69"/>
      <c r="CG3258" s="69"/>
      <c r="CH3258" s="69"/>
      <c r="CI3258" s="69"/>
      <c r="CJ3258" s="69"/>
      <c r="CK3258" s="69"/>
      <c r="CL3258" s="69"/>
      <c r="CM3258" s="69"/>
      <c r="CN3258" s="69"/>
      <c r="CO3258" s="69"/>
      <c r="CP3258" s="69"/>
      <c r="CQ3258" s="69"/>
      <c r="CR3258" s="69"/>
      <c r="CS3258" s="69"/>
      <c r="CT3258" s="69"/>
      <c r="CU3258" s="69"/>
      <c r="CV3258" s="69"/>
      <c r="CW3258" s="69"/>
      <c r="CX3258" s="69"/>
      <c r="CY3258" s="69"/>
      <c r="CZ3258" s="69"/>
      <c r="DA3258" s="69"/>
      <c r="DB3258" s="69"/>
      <c r="DC3258" s="69"/>
      <c r="DD3258" s="69"/>
      <c r="DE3258" s="69"/>
      <c r="DF3258" s="69"/>
      <c r="DG3258" s="69"/>
      <c r="DH3258" s="69"/>
      <c r="DI3258" s="69"/>
      <c r="DJ3258" s="69"/>
      <c r="DK3258" s="69"/>
      <c r="DL3258" s="69"/>
      <c r="DM3258" s="69"/>
      <c r="DN3258" s="69"/>
      <c r="DO3258" s="69"/>
      <c r="DP3258" s="69"/>
      <c r="DQ3258" s="69"/>
      <c r="DR3258" s="69"/>
      <c r="DS3258" s="69"/>
      <c r="DT3258" s="69"/>
      <c r="DU3258" s="69"/>
      <c r="DV3258" s="69"/>
      <c r="DW3258" s="69"/>
      <c r="DX3258" s="69"/>
      <c r="DY3258" s="69"/>
      <c r="DZ3258" s="69"/>
      <c r="EA3258" s="69"/>
      <c r="EB3258" s="69"/>
      <c r="EC3258" s="69"/>
      <c r="ED3258" s="69"/>
      <c r="EE3258" s="69"/>
      <c r="EF3258" s="69"/>
      <c r="EG3258" s="69"/>
      <c r="EH3258" s="69"/>
      <c r="EI3258" s="69"/>
      <c r="EJ3258" s="69"/>
      <c r="EK3258" s="69"/>
      <c r="EL3258" s="69"/>
      <c r="EM3258" s="69"/>
      <c r="EN3258" s="69"/>
      <c r="EO3258" s="69"/>
      <c r="EP3258" s="69"/>
      <c r="EQ3258" s="69"/>
      <c r="ER3258" s="69"/>
      <c r="ES3258" s="69"/>
      <c r="ET3258" s="69"/>
      <c r="EU3258" s="69"/>
      <c r="EV3258" s="69"/>
      <c r="EW3258" s="69"/>
      <c r="EX3258" s="69"/>
      <c r="EY3258" s="69"/>
      <c r="EZ3258" s="69"/>
      <c r="FA3258" s="69"/>
      <c r="FB3258" s="69"/>
      <c r="FC3258" s="69"/>
      <c r="FD3258" s="69"/>
      <c r="FE3258" s="69"/>
      <c r="FF3258" s="69"/>
      <c r="FG3258" s="69"/>
      <c r="FH3258" s="69"/>
      <c r="FI3258" s="69"/>
      <c r="FJ3258" s="69"/>
      <c r="FK3258" s="69"/>
      <c r="FL3258" s="69"/>
      <c r="FM3258" s="69"/>
      <c r="FN3258" s="69"/>
      <c r="FO3258" s="69"/>
      <c r="FP3258" s="69"/>
      <c r="FQ3258" s="69"/>
      <c r="FR3258" s="69"/>
      <c r="FS3258" s="69"/>
      <c r="FT3258" s="69"/>
      <c r="FU3258" s="69"/>
      <c r="FV3258" s="69"/>
      <c r="FW3258" s="69"/>
      <c r="FX3258" s="69"/>
      <c r="FY3258" s="69"/>
      <c r="FZ3258" s="69"/>
      <c r="GA3258" s="69"/>
      <c r="GB3258" s="69"/>
      <c r="GC3258" s="69"/>
      <c r="GD3258" s="69"/>
      <c r="GE3258" s="69"/>
      <c r="GF3258" s="69"/>
      <c r="GG3258" s="69"/>
      <c r="GH3258" s="69"/>
      <c r="GI3258" s="69"/>
      <c r="GJ3258" s="69"/>
      <c r="GK3258" s="69"/>
      <c r="GL3258" s="69"/>
      <c r="GM3258" s="69"/>
      <c r="GN3258" s="69"/>
      <c r="GO3258" s="69"/>
      <c r="GP3258" s="69"/>
      <c r="GQ3258" s="69"/>
      <c r="GR3258" s="69"/>
      <c r="GS3258" s="69"/>
      <c r="GT3258" s="69"/>
      <c r="GU3258" s="69"/>
      <c r="GV3258" s="69"/>
      <c r="GW3258" s="69"/>
      <c r="GX3258" s="69"/>
      <c r="GY3258" s="69"/>
      <c r="GZ3258" s="69"/>
      <c r="HA3258" s="69"/>
      <c r="HB3258" s="69"/>
      <c r="HC3258" s="69"/>
      <c r="HD3258" s="69"/>
      <c r="HE3258" s="69"/>
      <c r="HF3258" s="69"/>
      <c r="HG3258" s="69"/>
      <c r="HH3258" s="69"/>
      <c r="HI3258" s="69"/>
      <c r="HJ3258" s="69"/>
      <c r="HK3258" s="69"/>
      <c r="HL3258" s="69"/>
      <c r="HM3258" s="69"/>
      <c r="HN3258" s="69"/>
      <c r="HO3258" s="69"/>
      <c r="HP3258" s="69"/>
      <c r="HQ3258" s="69"/>
      <c r="HR3258" s="69"/>
      <c r="HS3258" s="69"/>
      <c r="HT3258" s="69"/>
      <c r="HU3258" s="69"/>
      <c r="HV3258" s="69"/>
      <c r="HW3258" s="69"/>
      <c r="HX3258" s="69"/>
      <c r="HY3258" s="69"/>
      <c r="HZ3258" s="69"/>
      <c r="IA3258" s="69"/>
      <c r="IB3258" s="69"/>
      <c r="IC3258" s="69"/>
      <c r="ID3258" s="69"/>
      <c r="IE3258" s="69"/>
      <c r="IF3258" s="69"/>
      <c r="IG3258" s="69"/>
      <c r="IH3258" s="69"/>
      <c r="II3258" s="69"/>
      <c r="IJ3258" s="69"/>
      <c r="IK3258" s="69"/>
      <c r="IL3258" s="69"/>
      <c r="IM3258" s="69"/>
      <c r="IN3258" s="69"/>
    </row>
    <row r="3259" spans="1:248" s="70" customFormat="1" ht="15.95" customHeight="1" x14ac:dyDescent="0.2">
      <c r="A3259" s="127" t="s">
        <v>4055</v>
      </c>
      <c r="B3259" s="128">
        <v>52965</v>
      </c>
      <c r="C3259" s="149" t="s">
        <v>4056</v>
      </c>
      <c r="D3259" s="314">
        <v>45000</v>
      </c>
      <c r="E3259" s="69"/>
      <c r="F3259" s="69"/>
      <c r="G3259" s="69"/>
      <c r="H3259" s="69"/>
      <c r="I3259" s="69"/>
      <c r="J3259" s="69"/>
      <c r="N3259" s="69"/>
      <c r="O3259" s="69"/>
      <c r="P3259" s="69"/>
      <c r="Q3259" s="69"/>
      <c r="R3259" s="69"/>
      <c r="S3259" s="69"/>
      <c r="T3259" s="69"/>
      <c r="U3259" s="69"/>
      <c r="V3259" s="69"/>
      <c r="W3259" s="69"/>
      <c r="X3259" s="69"/>
      <c r="Y3259" s="69"/>
      <c r="Z3259" s="69"/>
      <c r="AA3259" s="69"/>
      <c r="AB3259" s="69"/>
      <c r="AC3259" s="69"/>
      <c r="AD3259" s="69"/>
      <c r="AE3259" s="69"/>
      <c r="AF3259" s="69"/>
      <c r="AG3259" s="69"/>
      <c r="AH3259" s="69"/>
      <c r="AI3259" s="69"/>
      <c r="AJ3259" s="69"/>
      <c r="AK3259" s="69"/>
      <c r="AL3259" s="69"/>
      <c r="AM3259" s="69"/>
      <c r="AN3259" s="69"/>
      <c r="AO3259" s="69"/>
      <c r="AP3259" s="69"/>
      <c r="AQ3259" s="69"/>
      <c r="AR3259" s="69"/>
      <c r="AS3259" s="69"/>
      <c r="AT3259" s="69"/>
      <c r="AU3259" s="69"/>
      <c r="AV3259" s="69"/>
      <c r="AW3259" s="69"/>
      <c r="AX3259" s="69"/>
      <c r="AY3259" s="69"/>
      <c r="AZ3259" s="69"/>
      <c r="BA3259" s="69"/>
      <c r="BB3259" s="69"/>
      <c r="BC3259" s="69"/>
      <c r="BD3259" s="69"/>
      <c r="BE3259" s="69"/>
      <c r="BF3259" s="69"/>
      <c r="BG3259" s="69"/>
      <c r="BH3259" s="69"/>
      <c r="BI3259" s="69"/>
      <c r="BJ3259" s="69"/>
      <c r="BK3259" s="69"/>
      <c r="BL3259" s="69"/>
      <c r="BM3259" s="69"/>
      <c r="BN3259" s="69"/>
      <c r="BO3259" s="69"/>
      <c r="BP3259" s="69"/>
      <c r="BQ3259" s="69"/>
      <c r="BR3259" s="69"/>
      <c r="BS3259" s="69"/>
      <c r="BT3259" s="69"/>
      <c r="BU3259" s="69"/>
      <c r="BV3259" s="69"/>
      <c r="BW3259" s="69"/>
      <c r="BX3259" s="69"/>
      <c r="BY3259" s="69"/>
      <c r="BZ3259" s="69"/>
      <c r="CA3259" s="69"/>
      <c r="CB3259" s="69"/>
      <c r="CC3259" s="69"/>
      <c r="CD3259" s="69"/>
      <c r="CE3259" s="69"/>
      <c r="CF3259" s="69"/>
      <c r="CG3259" s="69"/>
      <c r="CH3259" s="69"/>
      <c r="CI3259" s="69"/>
      <c r="CJ3259" s="69"/>
      <c r="CK3259" s="69"/>
      <c r="CL3259" s="69"/>
      <c r="CM3259" s="69"/>
      <c r="CN3259" s="69"/>
      <c r="CO3259" s="69"/>
      <c r="CP3259" s="69"/>
      <c r="CQ3259" s="69"/>
      <c r="CR3259" s="69"/>
      <c r="CS3259" s="69"/>
      <c r="CT3259" s="69"/>
      <c r="CU3259" s="69"/>
      <c r="CV3259" s="69"/>
      <c r="CW3259" s="69"/>
      <c r="CX3259" s="69"/>
      <c r="CY3259" s="69"/>
      <c r="CZ3259" s="69"/>
      <c r="DA3259" s="69"/>
      <c r="DB3259" s="69"/>
      <c r="DC3259" s="69"/>
      <c r="DD3259" s="69"/>
      <c r="DE3259" s="69"/>
      <c r="DF3259" s="69"/>
      <c r="DG3259" s="69"/>
      <c r="DH3259" s="69"/>
      <c r="DI3259" s="69"/>
      <c r="DJ3259" s="69"/>
      <c r="DK3259" s="69"/>
      <c r="DL3259" s="69"/>
      <c r="DM3259" s="69"/>
      <c r="DN3259" s="69"/>
      <c r="DO3259" s="69"/>
      <c r="DP3259" s="69"/>
      <c r="DQ3259" s="69"/>
      <c r="DR3259" s="69"/>
      <c r="DS3259" s="69"/>
      <c r="DT3259" s="69"/>
      <c r="DU3259" s="69"/>
      <c r="DV3259" s="69"/>
      <c r="DW3259" s="69"/>
      <c r="DX3259" s="69"/>
      <c r="DY3259" s="69"/>
      <c r="DZ3259" s="69"/>
      <c r="EA3259" s="69"/>
      <c r="EB3259" s="69"/>
      <c r="EC3259" s="69"/>
      <c r="ED3259" s="69"/>
      <c r="EE3259" s="69"/>
      <c r="EF3259" s="69"/>
      <c r="EG3259" s="69"/>
      <c r="EH3259" s="69"/>
      <c r="EI3259" s="69"/>
      <c r="EJ3259" s="69"/>
      <c r="EK3259" s="69"/>
      <c r="EL3259" s="69"/>
      <c r="EM3259" s="69"/>
      <c r="EN3259" s="69"/>
      <c r="EO3259" s="69"/>
      <c r="EP3259" s="69"/>
      <c r="EQ3259" s="69"/>
      <c r="ER3259" s="69"/>
      <c r="ES3259" s="69"/>
      <c r="ET3259" s="69"/>
      <c r="EU3259" s="69"/>
      <c r="EV3259" s="69"/>
      <c r="EW3259" s="69"/>
      <c r="EX3259" s="69"/>
      <c r="EY3259" s="69"/>
      <c r="EZ3259" s="69"/>
      <c r="FA3259" s="69"/>
      <c r="FB3259" s="69"/>
      <c r="FC3259" s="69"/>
      <c r="FD3259" s="69"/>
      <c r="FE3259" s="69"/>
      <c r="FF3259" s="69"/>
      <c r="FG3259" s="69"/>
      <c r="FH3259" s="69"/>
      <c r="FI3259" s="69"/>
      <c r="FJ3259" s="69"/>
      <c r="FK3259" s="69"/>
      <c r="FL3259" s="69"/>
      <c r="FM3259" s="69"/>
      <c r="FN3259" s="69"/>
      <c r="FO3259" s="69"/>
      <c r="FP3259" s="69"/>
      <c r="FQ3259" s="69"/>
      <c r="FR3259" s="69"/>
      <c r="FS3259" s="69"/>
      <c r="FT3259" s="69"/>
      <c r="FU3259" s="69"/>
      <c r="FV3259" s="69"/>
      <c r="FW3259" s="69"/>
      <c r="FX3259" s="69"/>
      <c r="FY3259" s="69"/>
      <c r="FZ3259" s="69"/>
      <c r="GA3259" s="69"/>
      <c r="GB3259" s="69"/>
      <c r="GC3259" s="69"/>
      <c r="GD3259" s="69"/>
      <c r="GE3259" s="69"/>
      <c r="GF3259" s="69"/>
      <c r="GG3259" s="69"/>
      <c r="GH3259" s="69"/>
      <c r="GI3259" s="69"/>
      <c r="GJ3259" s="69"/>
      <c r="GK3259" s="69"/>
      <c r="GL3259" s="69"/>
      <c r="GM3259" s="69"/>
      <c r="GN3259" s="69"/>
      <c r="GO3259" s="69"/>
      <c r="GP3259" s="69"/>
      <c r="GQ3259" s="69"/>
      <c r="GR3259" s="69"/>
      <c r="GS3259" s="69"/>
      <c r="GT3259" s="69"/>
      <c r="GU3259" s="69"/>
      <c r="GV3259" s="69"/>
      <c r="GW3259" s="69"/>
      <c r="GX3259" s="69"/>
      <c r="GY3259" s="69"/>
      <c r="GZ3259" s="69"/>
      <c r="HA3259" s="69"/>
      <c r="HB3259" s="69"/>
      <c r="HC3259" s="69"/>
      <c r="HD3259" s="69"/>
      <c r="HE3259" s="69"/>
      <c r="HF3259" s="69"/>
      <c r="HG3259" s="69"/>
      <c r="HH3259" s="69"/>
      <c r="HI3259" s="69"/>
      <c r="HJ3259" s="69"/>
      <c r="HK3259" s="69"/>
      <c r="HL3259" s="69"/>
      <c r="HM3259" s="69"/>
      <c r="HN3259" s="69"/>
      <c r="HO3259" s="69"/>
      <c r="HP3259" s="69"/>
      <c r="HQ3259" s="69"/>
      <c r="HR3259" s="69"/>
      <c r="HS3259" s="69"/>
      <c r="HT3259" s="69"/>
      <c r="HU3259" s="69"/>
      <c r="HV3259" s="69"/>
      <c r="HW3259" s="69"/>
      <c r="HX3259" s="69"/>
      <c r="HY3259" s="69"/>
      <c r="HZ3259" s="69"/>
      <c r="IA3259" s="69"/>
      <c r="IB3259" s="69"/>
      <c r="IC3259" s="69"/>
      <c r="ID3259" s="69"/>
      <c r="IE3259" s="69"/>
      <c r="IF3259" s="69"/>
      <c r="IG3259" s="69"/>
      <c r="IH3259" s="69"/>
      <c r="II3259" s="69"/>
      <c r="IJ3259" s="69"/>
      <c r="IK3259" s="69"/>
      <c r="IL3259" s="69"/>
      <c r="IM3259" s="69"/>
      <c r="IN3259" s="69"/>
    </row>
    <row r="3260" spans="1:248" s="70" customFormat="1" ht="15.95" customHeight="1" x14ac:dyDescent="0.2">
      <c r="A3260" s="127" t="s">
        <v>4057</v>
      </c>
      <c r="B3260" s="128">
        <v>52966</v>
      </c>
      <c r="C3260" s="149" t="s">
        <v>4058</v>
      </c>
      <c r="D3260" s="314">
        <v>25000</v>
      </c>
      <c r="E3260" s="69"/>
      <c r="F3260" s="69"/>
      <c r="G3260" s="69"/>
      <c r="H3260" s="69"/>
      <c r="I3260" s="69"/>
      <c r="J3260" s="69"/>
      <c r="N3260" s="69"/>
      <c r="O3260" s="69"/>
      <c r="P3260" s="69"/>
      <c r="Q3260" s="69"/>
      <c r="R3260" s="69"/>
      <c r="S3260" s="69"/>
      <c r="T3260" s="69"/>
      <c r="U3260" s="69"/>
      <c r="V3260" s="69"/>
      <c r="W3260" s="69"/>
      <c r="X3260" s="69"/>
      <c r="Y3260" s="69"/>
      <c r="Z3260" s="69"/>
      <c r="AA3260" s="69"/>
      <c r="AB3260" s="69"/>
      <c r="AC3260" s="69"/>
      <c r="AD3260" s="69"/>
      <c r="AE3260" s="69"/>
      <c r="AF3260" s="69"/>
      <c r="AG3260" s="69"/>
      <c r="AH3260" s="69"/>
      <c r="AI3260" s="69"/>
      <c r="AJ3260" s="69"/>
      <c r="AK3260" s="69"/>
      <c r="AL3260" s="69"/>
      <c r="AM3260" s="69"/>
      <c r="AN3260" s="69"/>
      <c r="AO3260" s="69"/>
      <c r="AP3260" s="69"/>
      <c r="AQ3260" s="69"/>
      <c r="AR3260" s="69"/>
      <c r="AS3260" s="69"/>
      <c r="AT3260" s="69"/>
      <c r="AU3260" s="69"/>
      <c r="AV3260" s="69"/>
      <c r="AW3260" s="69"/>
      <c r="AX3260" s="69"/>
      <c r="AY3260" s="69"/>
      <c r="AZ3260" s="69"/>
      <c r="BA3260" s="69"/>
      <c r="BB3260" s="69"/>
      <c r="BC3260" s="69"/>
      <c r="BD3260" s="69"/>
      <c r="BE3260" s="69"/>
      <c r="BF3260" s="69"/>
      <c r="BG3260" s="69"/>
      <c r="BH3260" s="69"/>
      <c r="BI3260" s="69"/>
      <c r="BJ3260" s="69"/>
      <c r="BK3260" s="69"/>
      <c r="BL3260" s="69"/>
      <c r="BM3260" s="69"/>
      <c r="BN3260" s="69"/>
      <c r="BO3260" s="69"/>
      <c r="BP3260" s="69"/>
      <c r="BQ3260" s="69"/>
      <c r="BR3260" s="69"/>
      <c r="BS3260" s="69"/>
      <c r="BT3260" s="69"/>
      <c r="BU3260" s="69"/>
      <c r="BV3260" s="69"/>
      <c r="BW3260" s="69"/>
      <c r="BX3260" s="69"/>
      <c r="BY3260" s="69"/>
      <c r="BZ3260" s="69"/>
      <c r="CA3260" s="69"/>
      <c r="CB3260" s="69"/>
      <c r="CC3260" s="69"/>
      <c r="CD3260" s="69"/>
      <c r="CE3260" s="69"/>
      <c r="CF3260" s="69"/>
      <c r="CG3260" s="69"/>
      <c r="CH3260" s="69"/>
      <c r="CI3260" s="69"/>
      <c r="CJ3260" s="69"/>
      <c r="CK3260" s="69"/>
      <c r="CL3260" s="69"/>
      <c r="CM3260" s="69"/>
      <c r="CN3260" s="69"/>
      <c r="CO3260" s="69"/>
      <c r="CP3260" s="69"/>
      <c r="CQ3260" s="69"/>
      <c r="CR3260" s="69"/>
      <c r="CS3260" s="69"/>
      <c r="CT3260" s="69"/>
      <c r="CU3260" s="69"/>
      <c r="CV3260" s="69"/>
      <c r="CW3260" s="69"/>
      <c r="CX3260" s="69"/>
      <c r="CY3260" s="69"/>
      <c r="CZ3260" s="69"/>
      <c r="DA3260" s="69"/>
      <c r="DB3260" s="69"/>
      <c r="DC3260" s="69"/>
      <c r="DD3260" s="69"/>
      <c r="DE3260" s="69"/>
      <c r="DF3260" s="69"/>
      <c r="DG3260" s="69"/>
      <c r="DH3260" s="69"/>
      <c r="DI3260" s="69"/>
      <c r="DJ3260" s="69"/>
      <c r="DK3260" s="69"/>
      <c r="DL3260" s="69"/>
      <c r="DM3260" s="69"/>
      <c r="DN3260" s="69"/>
      <c r="DO3260" s="69"/>
      <c r="DP3260" s="69"/>
      <c r="DQ3260" s="69"/>
      <c r="DR3260" s="69"/>
      <c r="DS3260" s="69"/>
      <c r="DT3260" s="69"/>
      <c r="DU3260" s="69"/>
      <c r="DV3260" s="69"/>
      <c r="DW3260" s="69"/>
      <c r="DX3260" s="69"/>
      <c r="DY3260" s="69"/>
      <c r="DZ3260" s="69"/>
      <c r="EA3260" s="69"/>
      <c r="EB3260" s="69"/>
      <c r="EC3260" s="69"/>
      <c r="ED3260" s="69"/>
      <c r="EE3260" s="69"/>
      <c r="EF3260" s="69"/>
      <c r="EG3260" s="69"/>
      <c r="EH3260" s="69"/>
      <c r="EI3260" s="69"/>
      <c r="EJ3260" s="69"/>
      <c r="EK3260" s="69"/>
      <c r="EL3260" s="69"/>
      <c r="EM3260" s="69"/>
      <c r="EN3260" s="69"/>
      <c r="EO3260" s="69"/>
      <c r="EP3260" s="69"/>
      <c r="EQ3260" s="69"/>
      <c r="ER3260" s="69"/>
      <c r="ES3260" s="69"/>
      <c r="ET3260" s="69"/>
      <c r="EU3260" s="69"/>
      <c r="EV3260" s="69"/>
      <c r="EW3260" s="69"/>
      <c r="EX3260" s="69"/>
      <c r="EY3260" s="69"/>
      <c r="EZ3260" s="69"/>
      <c r="FA3260" s="69"/>
      <c r="FB3260" s="69"/>
      <c r="FC3260" s="69"/>
      <c r="FD3260" s="69"/>
      <c r="FE3260" s="69"/>
      <c r="FF3260" s="69"/>
      <c r="FG3260" s="69"/>
      <c r="FH3260" s="69"/>
      <c r="FI3260" s="69"/>
      <c r="FJ3260" s="69"/>
      <c r="FK3260" s="69"/>
      <c r="FL3260" s="69"/>
      <c r="FM3260" s="69"/>
      <c r="FN3260" s="69"/>
      <c r="FO3260" s="69"/>
      <c r="FP3260" s="69"/>
      <c r="FQ3260" s="69"/>
      <c r="FR3260" s="69"/>
      <c r="FS3260" s="69"/>
      <c r="FT3260" s="69"/>
      <c r="FU3260" s="69"/>
      <c r="FV3260" s="69"/>
      <c r="FW3260" s="69"/>
      <c r="FX3260" s="69"/>
      <c r="FY3260" s="69"/>
      <c r="FZ3260" s="69"/>
      <c r="GA3260" s="69"/>
      <c r="GB3260" s="69"/>
      <c r="GC3260" s="69"/>
      <c r="GD3260" s="69"/>
      <c r="GE3260" s="69"/>
      <c r="GF3260" s="69"/>
      <c r="GG3260" s="69"/>
      <c r="GH3260" s="69"/>
      <c r="GI3260" s="69"/>
      <c r="GJ3260" s="69"/>
      <c r="GK3260" s="69"/>
      <c r="GL3260" s="69"/>
      <c r="GM3260" s="69"/>
      <c r="GN3260" s="69"/>
      <c r="GO3260" s="69"/>
      <c r="GP3260" s="69"/>
      <c r="GQ3260" s="69"/>
      <c r="GR3260" s="69"/>
      <c r="GS3260" s="69"/>
      <c r="GT3260" s="69"/>
      <c r="GU3260" s="69"/>
      <c r="GV3260" s="69"/>
      <c r="GW3260" s="69"/>
      <c r="GX3260" s="69"/>
      <c r="GY3260" s="69"/>
      <c r="GZ3260" s="69"/>
      <c r="HA3260" s="69"/>
      <c r="HB3260" s="69"/>
      <c r="HC3260" s="69"/>
      <c r="HD3260" s="69"/>
      <c r="HE3260" s="69"/>
      <c r="HF3260" s="69"/>
      <c r="HG3260" s="69"/>
      <c r="HH3260" s="69"/>
      <c r="HI3260" s="69"/>
      <c r="HJ3260" s="69"/>
      <c r="HK3260" s="69"/>
      <c r="HL3260" s="69"/>
      <c r="HM3260" s="69"/>
      <c r="HN3260" s="69"/>
      <c r="HO3260" s="69"/>
      <c r="HP3260" s="69"/>
      <c r="HQ3260" s="69"/>
      <c r="HR3260" s="69"/>
      <c r="HS3260" s="69"/>
      <c r="HT3260" s="69"/>
      <c r="HU3260" s="69"/>
      <c r="HV3260" s="69"/>
      <c r="HW3260" s="69"/>
      <c r="HX3260" s="69"/>
      <c r="HY3260" s="69"/>
      <c r="HZ3260" s="69"/>
      <c r="IA3260" s="69"/>
      <c r="IB3260" s="69"/>
      <c r="IC3260" s="69"/>
      <c r="ID3260" s="69"/>
      <c r="IE3260" s="69"/>
      <c r="IF3260" s="69"/>
      <c r="IG3260" s="69"/>
      <c r="IH3260" s="69"/>
      <c r="II3260" s="69"/>
      <c r="IJ3260" s="69"/>
      <c r="IK3260" s="69"/>
      <c r="IL3260" s="69"/>
      <c r="IM3260" s="69"/>
      <c r="IN3260" s="69"/>
    </row>
    <row r="3261" spans="1:248" s="70" customFormat="1" ht="15.95" customHeight="1" x14ac:dyDescent="0.2">
      <c r="A3261" s="127" t="s">
        <v>4059</v>
      </c>
      <c r="B3261" s="128">
        <v>52967</v>
      </c>
      <c r="C3261" s="149" t="s">
        <v>4060</v>
      </c>
      <c r="D3261" s="314">
        <v>28000</v>
      </c>
      <c r="E3261" s="69"/>
      <c r="F3261" s="69"/>
      <c r="G3261" s="69"/>
      <c r="H3261" s="69"/>
      <c r="I3261" s="69"/>
      <c r="J3261" s="69"/>
      <c r="N3261" s="69"/>
      <c r="O3261" s="69"/>
      <c r="P3261" s="69"/>
      <c r="Q3261" s="69"/>
      <c r="R3261" s="69"/>
      <c r="S3261" s="69"/>
      <c r="T3261" s="69"/>
      <c r="U3261" s="69"/>
      <c r="V3261" s="69"/>
      <c r="W3261" s="69"/>
      <c r="X3261" s="69"/>
      <c r="Y3261" s="69"/>
      <c r="Z3261" s="69"/>
      <c r="AA3261" s="69"/>
      <c r="AB3261" s="69"/>
      <c r="AC3261" s="69"/>
      <c r="AD3261" s="69"/>
      <c r="AE3261" s="69"/>
      <c r="AF3261" s="69"/>
      <c r="AG3261" s="69"/>
      <c r="AH3261" s="69"/>
      <c r="AI3261" s="69"/>
      <c r="AJ3261" s="69"/>
      <c r="AK3261" s="69"/>
      <c r="AL3261" s="69"/>
      <c r="AM3261" s="69"/>
      <c r="AN3261" s="69"/>
      <c r="AO3261" s="69"/>
      <c r="AP3261" s="69"/>
      <c r="AQ3261" s="69"/>
      <c r="AR3261" s="69"/>
      <c r="AS3261" s="69"/>
      <c r="AT3261" s="69"/>
      <c r="AU3261" s="69"/>
      <c r="AV3261" s="69"/>
      <c r="AW3261" s="69"/>
      <c r="AX3261" s="69"/>
      <c r="AY3261" s="69"/>
      <c r="AZ3261" s="69"/>
      <c r="BA3261" s="69"/>
      <c r="BB3261" s="69"/>
      <c r="BC3261" s="69"/>
      <c r="BD3261" s="69"/>
      <c r="BE3261" s="69"/>
      <c r="BF3261" s="69"/>
      <c r="BG3261" s="69"/>
      <c r="BH3261" s="69"/>
      <c r="BI3261" s="69"/>
      <c r="BJ3261" s="69"/>
      <c r="BK3261" s="69"/>
      <c r="BL3261" s="69"/>
      <c r="BM3261" s="69"/>
      <c r="BN3261" s="69"/>
      <c r="BO3261" s="69"/>
      <c r="BP3261" s="69"/>
      <c r="BQ3261" s="69"/>
      <c r="BR3261" s="69"/>
      <c r="BS3261" s="69"/>
      <c r="BT3261" s="69"/>
      <c r="BU3261" s="69"/>
      <c r="BV3261" s="69"/>
      <c r="BW3261" s="69"/>
      <c r="BX3261" s="69"/>
      <c r="BY3261" s="69"/>
      <c r="BZ3261" s="69"/>
      <c r="CA3261" s="69"/>
      <c r="CB3261" s="69"/>
      <c r="CC3261" s="69"/>
      <c r="CD3261" s="69"/>
      <c r="CE3261" s="69"/>
      <c r="CF3261" s="69"/>
      <c r="CG3261" s="69"/>
      <c r="CH3261" s="69"/>
      <c r="CI3261" s="69"/>
      <c r="CJ3261" s="69"/>
      <c r="CK3261" s="69"/>
      <c r="CL3261" s="69"/>
      <c r="CM3261" s="69"/>
      <c r="CN3261" s="69"/>
      <c r="CO3261" s="69"/>
      <c r="CP3261" s="69"/>
      <c r="CQ3261" s="69"/>
      <c r="CR3261" s="69"/>
      <c r="CS3261" s="69"/>
      <c r="CT3261" s="69"/>
      <c r="CU3261" s="69"/>
      <c r="CV3261" s="69"/>
      <c r="CW3261" s="69"/>
      <c r="CX3261" s="69"/>
      <c r="CY3261" s="69"/>
      <c r="CZ3261" s="69"/>
      <c r="DA3261" s="69"/>
      <c r="DB3261" s="69"/>
      <c r="DC3261" s="69"/>
      <c r="DD3261" s="69"/>
      <c r="DE3261" s="69"/>
      <c r="DF3261" s="69"/>
      <c r="DG3261" s="69"/>
      <c r="DH3261" s="69"/>
      <c r="DI3261" s="69"/>
      <c r="DJ3261" s="69"/>
      <c r="DK3261" s="69"/>
      <c r="DL3261" s="69"/>
      <c r="DM3261" s="69"/>
      <c r="DN3261" s="69"/>
      <c r="DO3261" s="69"/>
      <c r="DP3261" s="69"/>
      <c r="DQ3261" s="69"/>
      <c r="DR3261" s="69"/>
      <c r="DS3261" s="69"/>
      <c r="DT3261" s="69"/>
      <c r="DU3261" s="69"/>
      <c r="DV3261" s="69"/>
      <c r="DW3261" s="69"/>
      <c r="DX3261" s="69"/>
      <c r="DY3261" s="69"/>
      <c r="DZ3261" s="69"/>
      <c r="EA3261" s="69"/>
      <c r="EB3261" s="69"/>
      <c r="EC3261" s="69"/>
      <c r="ED3261" s="69"/>
      <c r="EE3261" s="69"/>
      <c r="EF3261" s="69"/>
      <c r="EG3261" s="69"/>
      <c r="EH3261" s="69"/>
      <c r="EI3261" s="69"/>
      <c r="EJ3261" s="69"/>
      <c r="EK3261" s="69"/>
      <c r="EL3261" s="69"/>
      <c r="EM3261" s="69"/>
      <c r="EN3261" s="69"/>
      <c r="EO3261" s="69"/>
      <c r="EP3261" s="69"/>
      <c r="EQ3261" s="69"/>
      <c r="ER3261" s="69"/>
      <c r="ES3261" s="69"/>
      <c r="ET3261" s="69"/>
      <c r="EU3261" s="69"/>
      <c r="EV3261" s="69"/>
      <c r="EW3261" s="69"/>
      <c r="EX3261" s="69"/>
      <c r="EY3261" s="69"/>
      <c r="EZ3261" s="69"/>
      <c r="FA3261" s="69"/>
      <c r="FB3261" s="69"/>
      <c r="FC3261" s="69"/>
      <c r="FD3261" s="69"/>
      <c r="FE3261" s="69"/>
      <c r="FF3261" s="69"/>
      <c r="FG3261" s="69"/>
      <c r="FH3261" s="69"/>
      <c r="FI3261" s="69"/>
      <c r="FJ3261" s="69"/>
      <c r="FK3261" s="69"/>
      <c r="FL3261" s="69"/>
      <c r="FM3261" s="69"/>
      <c r="FN3261" s="69"/>
      <c r="FO3261" s="69"/>
      <c r="FP3261" s="69"/>
      <c r="FQ3261" s="69"/>
      <c r="FR3261" s="69"/>
      <c r="FS3261" s="69"/>
      <c r="FT3261" s="69"/>
      <c r="FU3261" s="69"/>
      <c r="FV3261" s="69"/>
      <c r="FW3261" s="69"/>
      <c r="FX3261" s="69"/>
      <c r="FY3261" s="69"/>
      <c r="FZ3261" s="69"/>
      <c r="GA3261" s="69"/>
      <c r="GB3261" s="69"/>
      <c r="GC3261" s="69"/>
      <c r="GD3261" s="69"/>
      <c r="GE3261" s="69"/>
      <c r="GF3261" s="69"/>
      <c r="GG3261" s="69"/>
      <c r="GH3261" s="69"/>
      <c r="GI3261" s="69"/>
      <c r="GJ3261" s="69"/>
      <c r="GK3261" s="69"/>
      <c r="GL3261" s="69"/>
      <c r="GM3261" s="69"/>
      <c r="GN3261" s="69"/>
      <c r="GO3261" s="69"/>
      <c r="GP3261" s="69"/>
      <c r="GQ3261" s="69"/>
      <c r="GR3261" s="69"/>
      <c r="GS3261" s="69"/>
      <c r="GT3261" s="69"/>
      <c r="GU3261" s="69"/>
      <c r="GV3261" s="69"/>
      <c r="GW3261" s="69"/>
      <c r="GX3261" s="69"/>
      <c r="GY3261" s="69"/>
      <c r="GZ3261" s="69"/>
      <c r="HA3261" s="69"/>
      <c r="HB3261" s="69"/>
      <c r="HC3261" s="69"/>
      <c r="HD3261" s="69"/>
      <c r="HE3261" s="69"/>
      <c r="HF3261" s="69"/>
      <c r="HG3261" s="69"/>
      <c r="HH3261" s="69"/>
      <c r="HI3261" s="69"/>
      <c r="HJ3261" s="69"/>
      <c r="HK3261" s="69"/>
      <c r="HL3261" s="69"/>
      <c r="HM3261" s="69"/>
      <c r="HN3261" s="69"/>
      <c r="HO3261" s="69"/>
      <c r="HP3261" s="69"/>
      <c r="HQ3261" s="69"/>
      <c r="HR3261" s="69"/>
      <c r="HS3261" s="69"/>
      <c r="HT3261" s="69"/>
      <c r="HU3261" s="69"/>
      <c r="HV3261" s="69"/>
      <c r="HW3261" s="69"/>
      <c r="HX3261" s="69"/>
      <c r="HY3261" s="69"/>
      <c r="HZ3261" s="69"/>
      <c r="IA3261" s="69"/>
      <c r="IB3261" s="69"/>
      <c r="IC3261" s="69"/>
      <c r="ID3261" s="69"/>
      <c r="IE3261" s="69"/>
      <c r="IF3261" s="69"/>
      <c r="IG3261" s="69"/>
      <c r="IH3261" s="69"/>
      <c r="II3261" s="69"/>
      <c r="IJ3261" s="69"/>
      <c r="IK3261" s="69"/>
      <c r="IL3261" s="69"/>
      <c r="IM3261" s="69"/>
      <c r="IN3261" s="69"/>
    </row>
    <row r="3262" spans="1:248" s="70" customFormat="1" ht="15.95" customHeight="1" x14ac:dyDescent="0.2">
      <c r="A3262" s="127" t="s">
        <v>4061</v>
      </c>
      <c r="B3262" s="128">
        <v>52968</v>
      </c>
      <c r="C3262" s="149" t="s">
        <v>4062</v>
      </c>
      <c r="D3262" s="314">
        <v>45000</v>
      </c>
      <c r="E3262" s="69"/>
      <c r="F3262" s="69"/>
      <c r="G3262" s="69"/>
      <c r="H3262" s="69"/>
      <c r="I3262" s="69"/>
      <c r="J3262" s="69"/>
      <c r="N3262" s="69"/>
      <c r="O3262" s="69"/>
      <c r="P3262" s="69"/>
      <c r="Q3262" s="69"/>
      <c r="R3262" s="69"/>
      <c r="S3262" s="69"/>
      <c r="T3262" s="69"/>
      <c r="U3262" s="69"/>
      <c r="V3262" s="69"/>
      <c r="W3262" s="69"/>
      <c r="X3262" s="69"/>
      <c r="Y3262" s="69"/>
      <c r="Z3262" s="69"/>
      <c r="AA3262" s="69"/>
      <c r="AB3262" s="69"/>
      <c r="AC3262" s="69"/>
      <c r="AD3262" s="69"/>
      <c r="AE3262" s="69"/>
      <c r="AF3262" s="69"/>
      <c r="AG3262" s="69"/>
      <c r="AH3262" s="69"/>
      <c r="AI3262" s="69"/>
      <c r="AJ3262" s="69"/>
      <c r="AK3262" s="69"/>
      <c r="AL3262" s="69"/>
      <c r="AM3262" s="69"/>
      <c r="AN3262" s="69"/>
      <c r="AO3262" s="69"/>
      <c r="AP3262" s="69"/>
      <c r="AQ3262" s="69"/>
      <c r="AR3262" s="69"/>
      <c r="AS3262" s="69"/>
      <c r="AT3262" s="69"/>
      <c r="AU3262" s="69"/>
      <c r="AV3262" s="69"/>
      <c r="AW3262" s="69"/>
      <c r="AX3262" s="69"/>
      <c r="AY3262" s="69"/>
      <c r="AZ3262" s="69"/>
      <c r="BA3262" s="69"/>
      <c r="BB3262" s="69"/>
      <c r="BC3262" s="69"/>
      <c r="BD3262" s="69"/>
      <c r="BE3262" s="69"/>
      <c r="BF3262" s="69"/>
      <c r="BG3262" s="69"/>
      <c r="BH3262" s="69"/>
      <c r="BI3262" s="69"/>
      <c r="BJ3262" s="69"/>
      <c r="BK3262" s="69"/>
      <c r="BL3262" s="69"/>
      <c r="BM3262" s="69"/>
      <c r="BN3262" s="69"/>
      <c r="BO3262" s="69"/>
      <c r="BP3262" s="69"/>
      <c r="BQ3262" s="69"/>
      <c r="BR3262" s="69"/>
      <c r="BS3262" s="69"/>
      <c r="BT3262" s="69"/>
      <c r="BU3262" s="69"/>
      <c r="BV3262" s="69"/>
      <c r="BW3262" s="69"/>
      <c r="BX3262" s="69"/>
      <c r="BY3262" s="69"/>
      <c r="BZ3262" s="69"/>
      <c r="CA3262" s="69"/>
      <c r="CB3262" s="69"/>
      <c r="CC3262" s="69"/>
      <c r="CD3262" s="69"/>
      <c r="CE3262" s="69"/>
      <c r="CF3262" s="69"/>
      <c r="CG3262" s="69"/>
      <c r="CH3262" s="69"/>
      <c r="CI3262" s="69"/>
      <c r="CJ3262" s="69"/>
      <c r="CK3262" s="69"/>
      <c r="CL3262" s="69"/>
      <c r="CM3262" s="69"/>
      <c r="CN3262" s="69"/>
      <c r="CO3262" s="69"/>
      <c r="CP3262" s="69"/>
      <c r="CQ3262" s="69"/>
      <c r="CR3262" s="69"/>
      <c r="CS3262" s="69"/>
      <c r="CT3262" s="69"/>
      <c r="CU3262" s="69"/>
      <c r="CV3262" s="69"/>
      <c r="CW3262" s="69"/>
      <c r="CX3262" s="69"/>
      <c r="CY3262" s="69"/>
      <c r="CZ3262" s="69"/>
      <c r="DA3262" s="69"/>
      <c r="DB3262" s="69"/>
      <c r="DC3262" s="69"/>
      <c r="DD3262" s="69"/>
      <c r="DE3262" s="69"/>
      <c r="DF3262" s="69"/>
      <c r="DG3262" s="69"/>
      <c r="DH3262" s="69"/>
      <c r="DI3262" s="69"/>
      <c r="DJ3262" s="69"/>
      <c r="DK3262" s="69"/>
      <c r="DL3262" s="69"/>
      <c r="DM3262" s="69"/>
      <c r="DN3262" s="69"/>
      <c r="DO3262" s="69"/>
      <c r="DP3262" s="69"/>
      <c r="DQ3262" s="69"/>
      <c r="DR3262" s="69"/>
      <c r="DS3262" s="69"/>
      <c r="DT3262" s="69"/>
      <c r="DU3262" s="69"/>
      <c r="DV3262" s="69"/>
      <c r="DW3262" s="69"/>
      <c r="DX3262" s="69"/>
      <c r="DY3262" s="69"/>
      <c r="DZ3262" s="69"/>
      <c r="EA3262" s="69"/>
      <c r="EB3262" s="69"/>
      <c r="EC3262" s="69"/>
      <c r="ED3262" s="69"/>
      <c r="EE3262" s="69"/>
      <c r="EF3262" s="69"/>
      <c r="EG3262" s="69"/>
      <c r="EH3262" s="69"/>
      <c r="EI3262" s="69"/>
      <c r="EJ3262" s="69"/>
      <c r="EK3262" s="69"/>
      <c r="EL3262" s="69"/>
      <c r="EM3262" s="69"/>
      <c r="EN3262" s="69"/>
      <c r="EO3262" s="69"/>
      <c r="EP3262" s="69"/>
      <c r="EQ3262" s="69"/>
      <c r="ER3262" s="69"/>
      <c r="ES3262" s="69"/>
      <c r="ET3262" s="69"/>
      <c r="EU3262" s="69"/>
      <c r="EV3262" s="69"/>
      <c r="EW3262" s="69"/>
      <c r="EX3262" s="69"/>
      <c r="EY3262" s="69"/>
      <c r="EZ3262" s="69"/>
      <c r="FA3262" s="69"/>
      <c r="FB3262" s="69"/>
      <c r="FC3262" s="69"/>
      <c r="FD3262" s="69"/>
      <c r="FE3262" s="69"/>
      <c r="FF3262" s="69"/>
      <c r="FG3262" s="69"/>
      <c r="FH3262" s="69"/>
      <c r="FI3262" s="69"/>
      <c r="FJ3262" s="69"/>
      <c r="FK3262" s="69"/>
      <c r="FL3262" s="69"/>
      <c r="FM3262" s="69"/>
      <c r="FN3262" s="69"/>
      <c r="FO3262" s="69"/>
      <c r="FP3262" s="69"/>
      <c r="FQ3262" s="69"/>
      <c r="FR3262" s="69"/>
      <c r="FS3262" s="69"/>
      <c r="FT3262" s="69"/>
      <c r="FU3262" s="69"/>
      <c r="FV3262" s="69"/>
      <c r="FW3262" s="69"/>
      <c r="FX3262" s="69"/>
      <c r="FY3262" s="69"/>
      <c r="FZ3262" s="69"/>
      <c r="GA3262" s="69"/>
      <c r="GB3262" s="69"/>
      <c r="GC3262" s="69"/>
      <c r="GD3262" s="69"/>
      <c r="GE3262" s="69"/>
      <c r="GF3262" s="69"/>
      <c r="GG3262" s="69"/>
      <c r="GH3262" s="69"/>
      <c r="GI3262" s="69"/>
      <c r="GJ3262" s="69"/>
      <c r="GK3262" s="69"/>
      <c r="GL3262" s="69"/>
      <c r="GM3262" s="69"/>
      <c r="GN3262" s="69"/>
      <c r="GO3262" s="69"/>
      <c r="GP3262" s="69"/>
      <c r="GQ3262" s="69"/>
      <c r="GR3262" s="69"/>
      <c r="GS3262" s="69"/>
      <c r="GT3262" s="69"/>
      <c r="GU3262" s="69"/>
      <c r="GV3262" s="69"/>
      <c r="GW3262" s="69"/>
      <c r="GX3262" s="69"/>
      <c r="GY3262" s="69"/>
      <c r="GZ3262" s="69"/>
      <c r="HA3262" s="69"/>
      <c r="HB3262" s="69"/>
      <c r="HC3262" s="69"/>
      <c r="HD3262" s="69"/>
      <c r="HE3262" s="69"/>
      <c r="HF3262" s="69"/>
      <c r="HG3262" s="69"/>
      <c r="HH3262" s="69"/>
      <c r="HI3262" s="69"/>
      <c r="HJ3262" s="69"/>
      <c r="HK3262" s="69"/>
      <c r="HL3262" s="69"/>
      <c r="HM3262" s="69"/>
      <c r="HN3262" s="69"/>
      <c r="HO3262" s="69"/>
      <c r="HP3262" s="69"/>
      <c r="HQ3262" s="69"/>
      <c r="HR3262" s="69"/>
      <c r="HS3262" s="69"/>
      <c r="HT3262" s="69"/>
      <c r="HU3262" s="69"/>
      <c r="HV3262" s="69"/>
      <c r="HW3262" s="69"/>
      <c r="HX3262" s="69"/>
      <c r="HY3262" s="69"/>
      <c r="HZ3262" s="69"/>
      <c r="IA3262" s="69"/>
      <c r="IB3262" s="69"/>
      <c r="IC3262" s="69"/>
      <c r="ID3262" s="69"/>
      <c r="IE3262" s="69"/>
      <c r="IF3262" s="69"/>
      <c r="IG3262" s="69"/>
      <c r="IH3262" s="69"/>
      <c r="II3262" s="69"/>
      <c r="IJ3262" s="69"/>
      <c r="IK3262" s="69"/>
      <c r="IL3262" s="69"/>
      <c r="IM3262" s="69"/>
      <c r="IN3262" s="69"/>
    </row>
    <row r="3263" spans="1:248" s="70" customFormat="1" ht="32.1" customHeight="1" x14ac:dyDescent="0.2">
      <c r="A3263" s="127" t="s">
        <v>4063</v>
      </c>
      <c r="B3263" s="128">
        <v>52969</v>
      </c>
      <c r="C3263" s="149" t="s">
        <v>4064</v>
      </c>
      <c r="D3263" s="314">
        <v>45000</v>
      </c>
      <c r="E3263" s="69"/>
      <c r="F3263" s="69"/>
      <c r="G3263" s="69"/>
      <c r="H3263" s="69"/>
      <c r="I3263" s="69"/>
      <c r="J3263" s="69"/>
      <c r="N3263" s="69"/>
      <c r="O3263" s="69"/>
      <c r="P3263" s="69"/>
      <c r="Q3263" s="69"/>
      <c r="R3263" s="69"/>
      <c r="S3263" s="69"/>
      <c r="T3263" s="69"/>
      <c r="U3263" s="69"/>
      <c r="V3263" s="69"/>
      <c r="W3263" s="69"/>
      <c r="X3263" s="69"/>
      <c r="Y3263" s="69"/>
      <c r="Z3263" s="69"/>
      <c r="AA3263" s="69"/>
      <c r="AB3263" s="69"/>
      <c r="AC3263" s="69"/>
      <c r="AD3263" s="69"/>
      <c r="AE3263" s="69"/>
      <c r="AF3263" s="69"/>
      <c r="AG3263" s="69"/>
      <c r="AH3263" s="69"/>
      <c r="AI3263" s="69"/>
      <c r="AJ3263" s="69"/>
      <c r="AK3263" s="69"/>
      <c r="AL3263" s="69"/>
      <c r="AM3263" s="69"/>
      <c r="AN3263" s="69"/>
      <c r="AO3263" s="69"/>
      <c r="AP3263" s="69"/>
      <c r="AQ3263" s="69"/>
      <c r="AR3263" s="69"/>
      <c r="AS3263" s="69"/>
      <c r="AT3263" s="69"/>
      <c r="AU3263" s="69"/>
      <c r="AV3263" s="69"/>
      <c r="AW3263" s="69"/>
      <c r="AX3263" s="69"/>
      <c r="AY3263" s="69"/>
      <c r="AZ3263" s="69"/>
      <c r="BA3263" s="69"/>
      <c r="BB3263" s="69"/>
      <c r="BC3263" s="69"/>
      <c r="BD3263" s="69"/>
      <c r="BE3263" s="69"/>
      <c r="BF3263" s="69"/>
      <c r="BG3263" s="69"/>
      <c r="BH3263" s="69"/>
      <c r="BI3263" s="69"/>
      <c r="BJ3263" s="69"/>
      <c r="BK3263" s="69"/>
      <c r="BL3263" s="69"/>
      <c r="BM3263" s="69"/>
      <c r="BN3263" s="69"/>
      <c r="BO3263" s="69"/>
      <c r="BP3263" s="69"/>
      <c r="BQ3263" s="69"/>
      <c r="BR3263" s="69"/>
      <c r="BS3263" s="69"/>
      <c r="BT3263" s="69"/>
      <c r="BU3263" s="69"/>
      <c r="BV3263" s="69"/>
      <c r="BW3263" s="69"/>
      <c r="BX3263" s="69"/>
      <c r="BY3263" s="69"/>
      <c r="BZ3263" s="69"/>
      <c r="CA3263" s="69"/>
      <c r="CB3263" s="69"/>
      <c r="CC3263" s="69"/>
      <c r="CD3263" s="69"/>
      <c r="CE3263" s="69"/>
      <c r="CF3263" s="69"/>
      <c r="CG3263" s="69"/>
      <c r="CH3263" s="69"/>
      <c r="CI3263" s="69"/>
      <c r="CJ3263" s="69"/>
      <c r="CK3263" s="69"/>
      <c r="CL3263" s="69"/>
      <c r="CM3263" s="69"/>
      <c r="CN3263" s="69"/>
      <c r="CO3263" s="69"/>
      <c r="CP3263" s="69"/>
      <c r="CQ3263" s="69"/>
      <c r="CR3263" s="69"/>
      <c r="CS3263" s="69"/>
      <c r="CT3263" s="69"/>
      <c r="CU3263" s="69"/>
      <c r="CV3263" s="69"/>
      <c r="CW3263" s="69"/>
      <c r="CX3263" s="69"/>
      <c r="CY3263" s="69"/>
      <c r="CZ3263" s="69"/>
      <c r="DA3263" s="69"/>
      <c r="DB3263" s="69"/>
      <c r="DC3263" s="69"/>
      <c r="DD3263" s="69"/>
      <c r="DE3263" s="69"/>
      <c r="DF3263" s="69"/>
      <c r="DG3263" s="69"/>
      <c r="DH3263" s="69"/>
      <c r="DI3263" s="69"/>
      <c r="DJ3263" s="69"/>
      <c r="DK3263" s="69"/>
      <c r="DL3263" s="69"/>
      <c r="DM3263" s="69"/>
      <c r="DN3263" s="69"/>
      <c r="DO3263" s="69"/>
      <c r="DP3263" s="69"/>
      <c r="DQ3263" s="69"/>
      <c r="DR3263" s="69"/>
      <c r="DS3263" s="69"/>
      <c r="DT3263" s="69"/>
      <c r="DU3263" s="69"/>
      <c r="DV3263" s="69"/>
      <c r="DW3263" s="69"/>
      <c r="DX3263" s="69"/>
      <c r="DY3263" s="69"/>
      <c r="DZ3263" s="69"/>
      <c r="EA3263" s="69"/>
      <c r="EB3263" s="69"/>
      <c r="EC3263" s="69"/>
      <c r="ED3263" s="69"/>
      <c r="EE3263" s="69"/>
      <c r="EF3263" s="69"/>
      <c r="EG3263" s="69"/>
      <c r="EH3263" s="69"/>
      <c r="EI3263" s="69"/>
      <c r="EJ3263" s="69"/>
      <c r="EK3263" s="69"/>
      <c r="EL3263" s="69"/>
      <c r="EM3263" s="69"/>
      <c r="EN3263" s="69"/>
      <c r="EO3263" s="69"/>
      <c r="EP3263" s="69"/>
      <c r="EQ3263" s="69"/>
      <c r="ER3263" s="69"/>
      <c r="ES3263" s="69"/>
      <c r="ET3263" s="69"/>
      <c r="EU3263" s="69"/>
      <c r="EV3263" s="69"/>
      <c r="EW3263" s="69"/>
      <c r="EX3263" s="69"/>
      <c r="EY3263" s="69"/>
      <c r="EZ3263" s="69"/>
      <c r="FA3263" s="69"/>
      <c r="FB3263" s="69"/>
      <c r="FC3263" s="69"/>
      <c r="FD3263" s="69"/>
      <c r="FE3263" s="69"/>
      <c r="FF3263" s="69"/>
      <c r="FG3263" s="69"/>
      <c r="FH3263" s="69"/>
      <c r="FI3263" s="69"/>
      <c r="FJ3263" s="69"/>
      <c r="FK3263" s="69"/>
      <c r="FL3263" s="69"/>
      <c r="FM3263" s="69"/>
      <c r="FN3263" s="69"/>
      <c r="FO3263" s="69"/>
      <c r="FP3263" s="69"/>
      <c r="FQ3263" s="69"/>
      <c r="FR3263" s="69"/>
      <c r="FS3263" s="69"/>
      <c r="FT3263" s="69"/>
      <c r="FU3263" s="69"/>
      <c r="FV3263" s="69"/>
      <c r="FW3263" s="69"/>
      <c r="FX3263" s="69"/>
      <c r="FY3263" s="69"/>
      <c r="FZ3263" s="69"/>
      <c r="GA3263" s="69"/>
      <c r="GB3263" s="69"/>
      <c r="GC3263" s="69"/>
      <c r="GD3263" s="69"/>
      <c r="GE3263" s="69"/>
      <c r="GF3263" s="69"/>
      <c r="GG3263" s="69"/>
      <c r="GH3263" s="69"/>
      <c r="GI3263" s="69"/>
      <c r="GJ3263" s="69"/>
      <c r="GK3263" s="69"/>
      <c r="GL3263" s="69"/>
      <c r="GM3263" s="69"/>
      <c r="GN3263" s="69"/>
      <c r="GO3263" s="69"/>
      <c r="GP3263" s="69"/>
      <c r="GQ3263" s="69"/>
      <c r="GR3263" s="69"/>
      <c r="GS3263" s="69"/>
      <c r="GT3263" s="69"/>
      <c r="GU3263" s="69"/>
      <c r="GV3263" s="69"/>
      <c r="GW3263" s="69"/>
      <c r="GX3263" s="69"/>
      <c r="GY3263" s="69"/>
      <c r="GZ3263" s="69"/>
      <c r="HA3263" s="69"/>
      <c r="HB3263" s="69"/>
      <c r="HC3263" s="69"/>
      <c r="HD3263" s="69"/>
      <c r="HE3263" s="69"/>
      <c r="HF3263" s="69"/>
      <c r="HG3263" s="69"/>
      <c r="HH3263" s="69"/>
      <c r="HI3263" s="69"/>
      <c r="HJ3263" s="69"/>
      <c r="HK3263" s="69"/>
      <c r="HL3263" s="69"/>
      <c r="HM3263" s="69"/>
      <c r="HN3263" s="69"/>
      <c r="HO3263" s="69"/>
      <c r="HP3263" s="69"/>
      <c r="HQ3263" s="69"/>
      <c r="HR3263" s="69"/>
      <c r="HS3263" s="69"/>
      <c r="HT3263" s="69"/>
      <c r="HU3263" s="69"/>
      <c r="HV3263" s="69"/>
      <c r="HW3263" s="69"/>
      <c r="HX3263" s="69"/>
      <c r="HY3263" s="69"/>
      <c r="HZ3263" s="69"/>
      <c r="IA3263" s="69"/>
      <c r="IB3263" s="69"/>
      <c r="IC3263" s="69"/>
      <c r="ID3263" s="69"/>
      <c r="IE3263" s="69"/>
      <c r="IF3263" s="69"/>
      <c r="IG3263" s="69"/>
      <c r="IH3263" s="69"/>
      <c r="II3263" s="69"/>
      <c r="IJ3263" s="69"/>
      <c r="IK3263" s="69"/>
      <c r="IL3263" s="69"/>
      <c r="IM3263" s="69"/>
      <c r="IN3263" s="69"/>
    </row>
    <row r="3264" spans="1:248" s="70" customFormat="1" ht="32.1" customHeight="1" x14ac:dyDescent="0.2">
      <c r="A3264" s="127" t="s">
        <v>4065</v>
      </c>
      <c r="B3264" s="128">
        <v>52970</v>
      </c>
      <c r="C3264" s="149" t="s">
        <v>4066</v>
      </c>
      <c r="D3264" s="314">
        <v>45000</v>
      </c>
      <c r="E3264" s="69"/>
      <c r="F3264" s="69"/>
      <c r="G3264" s="69"/>
      <c r="H3264" s="69"/>
      <c r="I3264" s="69"/>
      <c r="J3264" s="69"/>
      <c r="N3264" s="69"/>
      <c r="O3264" s="69"/>
      <c r="P3264" s="69"/>
      <c r="Q3264" s="69"/>
      <c r="R3264" s="69"/>
      <c r="S3264" s="69"/>
      <c r="T3264" s="69"/>
      <c r="U3264" s="69"/>
      <c r="V3264" s="69"/>
      <c r="W3264" s="69"/>
      <c r="X3264" s="69"/>
      <c r="Y3264" s="69"/>
      <c r="Z3264" s="69"/>
      <c r="AA3264" s="69"/>
      <c r="AB3264" s="69"/>
      <c r="AC3264" s="69"/>
      <c r="AD3264" s="69"/>
      <c r="AE3264" s="69"/>
      <c r="AF3264" s="69"/>
      <c r="AG3264" s="69"/>
      <c r="AH3264" s="69"/>
      <c r="AI3264" s="69"/>
      <c r="AJ3264" s="69"/>
      <c r="AK3264" s="69"/>
      <c r="AL3264" s="69"/>
      <c r="AM3264" s="69"/>
      <c r="AN3264" s="69"/>
      <c r="AO3264" s="69"/>
      <c r="AP3264" s="69"/>
      <c r="AQ3264" s="69"/>
      <c r="AR3264" s="69"/>
      <c r="AS3264" s="69"/>
      <c r="AT3264" s="69"/>
      <c r="AU3264" s="69"/>
      <c r="AV3264" s="69"/>
      <c r="AW3264" s="69"/>
      <c r="AX3264" s="69"/>
      <c r="AY3264" s="69"/>
      <c r="AZ3264" s="69"/>
      <c r="BA3264" s="69"/>
      <c r="BB3264" s="69"/>
      <c r="BC3264" s="69"/>
      <c r="BD3264" s="69"/>
      <c r="BE3264" s="69"/>
      <c r="BF3264" s="69"/>
      <c r="BG3264" s="69"/>
      <c r="BH3264" s="69"/>
      <c r="BI3264" s="69"/>
      <c r="BJ3264" s="69"/>
      <c r="BK3264" s="69"/>
      <c r="BL3264" s="69"/>
      <c r="BM3264" s="69"/>
      <c r="BN3264" s="69"/>
      <c r="BO3264" s="69"/>
      <c r="BP3264" s="69"/>
      <c r="BQ3264" s="69"/>
      <c r="BR3264" s="69"/>
      <c r="BS3264" s="69"/>
      <c r="BT3264" s="69"/>
      <c r="BU3264" s="69"/>
      <c r="BV3264" s="69"/>
      <c r="BW3264" s="69"/>
      <c r="BX3264" s="69"/>
      <c r="BY3264" s="69"/>
      <c r="BZ3264" s="69"/>
      <c r="CA3264" s="69"/>
      <c r="CB3264" s="69"/>
      <c r="CC3264" s="69"/>
      <c r="CD3264" s="69"/>
      <c r="CE3264" s="69"/>
      <c r="CF3264" s="69"/>
      <c r="CG3264" s="69"/>
      <c r="CH3264" s="69"/>
      <c r="CI3264" s="69"/>
      <c r="CJ3264" s="69"/>
      <c r="CK3264" s="69"/>
      <c r="CL3264" s="69"/>
      <c r="CM3264" s="69"/>
      <c r="CN3264" s="69"/>
      <c r="CO3264" s="69"/>
      <c r="CP3264" s="69"/>
      <c r="CQ3264" s="69"/>
      <c r="CR3264" s="69"/>
      <c r="CS3264" s="69"/>
      <c r="CT3264" s="69"/>
      <c r="CU3264" s="69"/>
      <c r="CV3264" s="69"/>
      <c r="CW3264" s="69"/>
      <c r="CX3264" s="69"/>
      <c r="CY3264" s="69"/>
      <c r="CZ3264" s="69"/>
      <c r="DA3264" s="69"/>
      <c r="DB3264" s="69"/>
      <c r="DC3264" s="69"/>
      <c r="DD3264" s="69"/>
      <c r="DE3264" s="69"/>
      <c r="DF3264" s="69"/>
      <c r="DG3264" s="69"/>
      <c r="DH3264" s="69"/>
      <c r="DI3264" s="69"/>
      <c r="DJ3264" s="69"/>
      <c r="DK3264" s="69"/>
      <c r="DL3264" s="69"/>
      <c r="DM3264" s="69"/>
      <c r="DN3264" s="69"/>
      <c r="DO3264" s="69"/>
      <c r="DP3264" s="69"/>
      <c r="DQ3264" s="69"/>
      <c r="DR3264" s="69"/>
      <c r="DS3264" s="69"/>
      <c r="DT3264" s="69"/>
      <c r="DU3264" s="69"/>
      <c r="DV3264" s="69"/>
      <c r="DW3264" s="69"/>
      <c r="DX3264" s="69"/>
      <c r="DY3264" s="69"/>
      <c r="DZ3264" s="69"/>
      <c r="EA3264" s="69"/>
      <c r="EB3264" s="69"/>
      <c r="EC3264" s="69"/>
      <c r="ED3264" s="69"/>
      <c r="EE3264" s="69"/>
      <c r="EF3264" s="69"/>
      <c r="EG3264" s="69"/>
      <c r="EH3264" s="69"/>
      <c r="EI3264" s="69"/>
      <c r="EJ3264" s="69"/>
      <c r="EK3264" s="69"/>
      <c r="EL3264" s="69"/>
      <c r="EM3264" s="69"/>
      <c r="EN3264" s="69"/>
      <c r="EO3264" s="69"/>
      <c r="EP3264" s="69"/>
      <c r="EQ3264" s="69"/>
      <c r="ER3264" s="69"/>
      <c r="ES3264" s="69"/>
      <c r="ET3264" s="69"/>
      <c r="EU3264" s="69"/>
      <c r="EV3264" s="69"/>
      <c r="EW3264" s="69"/>
      <c r="EX3264" s="69"/>
      <c r="EY3264" s="69"/>
      <c r="EZ3264" s="69"/>
      <c r="FA3264" s="69"/>
      <c r="FB3264" s="69"/>
      <c r="FC3264" s="69"/>
      <c r="FD3264" s="69"/>
      <c r="FE3264" s="69"/>
      <c r="FF3264" s="69"/>
      <c r="FG3264" s="69"/>
      <c r="FH3264" s="69"/>
      <c r="FI3264" s="69"/>
      <c r="FJ3264" s="69"/>
      <c r="FK3264" s="69"/>
      <c r="FL3264" s="69"/>
      <c r="FM3264" s="69"/>
      <c r="FN3264" s="69"/>
      <c r="FO3264" s="69"/>
      <c r="FP3264" s="69"/>
      <c r="FQ3264" s="69"/>
      <c r="FR3264" s="69"/>
      <c r="FS3264" s="69"/>
      <c r="FT3264" s="69"/>
      <c r="FU3264" s="69"/>
      <c r="FV3264" s="69"/>
      <c r="FW3264" s="69"/>
      <c r="FX3264" s="69"/>
      <c r="FY3264" s="69"/>
      <c r="FZ3264" s="69"/>
      <c r="GA3264" s="69"/>
      <c r="GB3264" s="69"/>
      <c r="GC3264" s="69"/>
      <c r="GD3264" s="69"/>
      <c r="GE3264" s="69"/>
      <c r="GF3264" s="69"/>
      <c r="GG3264" s="69"/>
      <c r="GH3264" s="69"/>
      <c r="GI3264" s="69"/>
      <c r="GJ3264" s="69"/>
      <c r="GK3264" s="69"/>
      <c r="GL3264" s="69"/>
      <c r="GM3264" s="69"/>
      <c r="GN3264" s="69"/>
      <c r="GO3264" s="69"/>
      <c r="GP3264" s="69"/>
      <c r="GQ3264" s="69"/>
      <c r="GR3264" s="69"/>
      <c r="GS3264" s="69"/>
      <c r="GT3264" s="69"/>
      <c r="GU3264" s="69"/>
      <c r="GV3264" s="69"/>
      <c r="GW3264" s="69"/>
      <c r="GX3264" s="69"/>
      <c r="GY3264" s="69"/>
      <c r="GZ3264" s="69"/>
      <c r="HA3264" s="69"/>
      <c r="HB3264" s="69"/>
      <c r="HC3264" s="69"/>
      <c r="HD3264" s="69"/>
      <c r="HE3264" s="69"/>
      <c r="HF3264" s="69"/>
      <c r="HG3264" s="69"/>
      <c r="HH3264" s="69"/>
      <c r="HI3264" s="69"/>
      <c r="HJ3264" s="69"/>
      <c r="HK3264" s="69"/>
      <c r="HL3264" s="69"/>
      <c r="HM3264" s="69"/>
      <c r="HN3264" s="69"/>
      <c r="HO3264" s="69"/>
      <c r="HP3264" s="69"/>
      <c r="HQ3264" s="69"/>
      <c r="HR3264" s="69"/>
      <c r="HS3264" s="69"/>
      <c r="HT3264" s="69"/>
      <c r="HU3264" s="69"/>
      <c r="HV3264" s="69"/>
      <c r="HW3264" s="69"/>
      <c r="HX3264" s="69"/>
      <c r="HY3264" s="69"/>
      <c r="HZ3264" s="69"/>
      <c r="IA3264" s="69"/>
      <c r="IB3264" s="69"/>
      <c r="IC3264" s="69"/>
      <c r="ID3264" s="69"/>
      <c r="IE3264" s="69"/>
      <c r="IF3264" s="69"/>
      <c r="IG3264" s="69"/>
      <c r="IH3264" s="69"/>
      <c r="II3264" s="69"/>
      <c r="IJ3264" s="69"/>
      <c r="IK3264" s="69"/>
      <c r="IL3264" s="69"/>
      <c r="IM3264" s="69"/>
      <c r="IN3264" s="69"/>
    </row>
    <row r="3265" spans="1:248" s="70" customFormat="1" ht="32.1" customHeight="1" x14ac:dyDescent="0.2">
      <c r="A3265" s="127" t="s">
        <v>4067</v>
      </c>
      <c r="B3265" s="128">
        <v>52971</v>
      </c>
      <c r="C3265" s="149" t="s">
        <v>4068</v>
      </c>
      <c r="D3265" s="314">
        <v>50000</v>
      </c>
      <c r="E3265" s="69"/>
      <c r="F3265" s="69"/>
      <c r="G3265" s="69"/>
      <c r="H3265" s="69"/>
      <c r="I3265" s="69"/>
      <c r="J3265" s="69"/>
      <c r="N3265" s="69"/>
      <c r="O3265" s="69"/>
      <c r="P3265" s="69"/>
      <c r="Q3265" s="69"/>
      <c r="R3265" s="69"/>
      <c r="S3265" s="69"/>
      <c r="T3265" s="69"/>
      <c r="U3265" s="69"/>
      <c r="V3265" s="69"/>
      <c r="W3265" s="69"/>
      <c r="X3265" s="69"/>
      <c r="Y3265" s="69"/>
      <c r="Z3265" s="69"/>
      <c r="AA3265" s="69"/>
      <c r="AB3265" s="69"/>
      <c r="AC3265" s="69"/>
      <c r="AD3265" s="69"/>
      <c r="AE3265" s="69"/>
      <c r="AF3265" s="69"/>
      <c r="AG3265" s="69"/>
      <c r="AH3265" s="69"/>
      <c r="AI3265" s="69"/>
      <c r="AJ3265" s="69"/>
      <c r="AK3265" s="69"/>
      <c r="AL3265" s="69"/>
      <c r="AM3265" s="69"/>
      <c r="AN3265" s="69"/>
      <c r="AO3265" s="69"/>
      <c r="AP3265" s="69"/>
      <c r="AQ3265" s="69"/>
      <c r="AR3265" s="69"/>
      <c r="AS3265" s="69"/>
      <c r="AT3265" s="69"/>
      <c r="AU3265" s="69"/>
      <c r="AV3265" s="69"/>
      <c r="AW3265" s="69"/>
      <c r="AX3265" s="69"/>
      <c r="AY3265" s="69"/>
      <c r="AZ3265" s="69"/>
      <c r="BA3265" s="69"/>
      <c r="BB3265" s="69"/>
      <c r="BC3265" s="69"/>
      <c r="BD3265" s="69"/>
      <c r="BE3265" s="69"/>
      <c r="BF3265" s="69"/>
      <c r="BG3265" s="69"/>
      <c r="BH3265" s="69"/>
      <c r="BI3265" s="69"/>
      <c r="BJ3265" s="69"/>
      <c r="BK3265" s="69"/>
      <c r="BL3265" s="69"/>
      <c r="BM3265" s="69"/>
      <c r="BN3265" s="69"/>
      <c r="BO3265" s="69"/>
      <c r="BP3265" s="69"/>
      <c r="BQ3265" s="69"/>
      <c r="BR3265" s="69"/>
      <c r="BS3265" s="69"/>
      <c r="BT3265" s="69"/>
      <c r="BU3265" s="69"/>
      <c r="BV3265" s="69"/>
      <c r="BW3265" s="69"/>
      <c r="BX3265" s="69"/>
      <c r="BY3265" s="69"/>
      <c r="BZ3265" s="69"/>
      <c r="CA3265" s="69"/>
      <c r="CB3265" s="69"/>
      <c r="CC3265" s="69"/>
      <c r="CD3265" s="69"/>
      <c r="CE3265" s="69"/>
      <c r="CF3265" s="69"/>
      <c r="CG3265" s="69"/>
      <c r="CH3265" s="69"/>
      <c r="CI3265" s="69"/>
      <c r="CJ3265" s="69"/>
      <c r="CK3265" s="69"/>
      <c r="CL3265" s="69"/>
      <c r="CM3265" s="69"/>
      <c r="CN3265" s="69"/>
      <c r="CO3265" s="69"/>
      <c r="CP3265" s="69"/>
      <c r="CQ3265" s="69"/>
      <c r="CR3265" s="69"/>
      <c r="CS3265" s="69"/>
      <c r="CT3265" s="69"/>
      <c r="CU3265" s="69"/>
      <c r="CV3265" s="69"/>
      <c r="CW3265" s="69"/>
      <c r="CX3265" s="69"/>
      <c r="CY3265" s="69"/>
      <c r="CZ3265" s="69"/>
      <c r="DA3265" s="69"/>
      <c r="DB3265" s="69"/>
      <c r="DC3265" s="69"/>
      <c r="DD3265" s="69"/>
      <c r="DE3265" s="69"/>
      <c r="DF3265" s="69"/>
      <c r="DG3265" s="69"/>
      <c r="DH3265" s="69"/>
      <c r="DI3265" s="69"/>
      <c r="DJ3265" s="69"/>
      <c r="DK3265" s="69"/>
      <c r="DL3265" s="69"/>
      <c r="DM3265" s="69"/>
      <c r="DN3265" s="69"/>
      <c r="DO3265" s="69"/>
      <c r="DP3265" s="69"/>
      <c r="DQ3265" s="69"/>
      <c r="DR3265" s="69"/>
      <c r="DS3265" s="69"/>
      <c r="DT3265" s="69"/>
      <c r="DU3265" s="69"/>
      <c r="DV3265" s="69"/>
      <c r="DW3265" s="69"/>
      <c r="DX3265" s="69"/>
      <c r="DY3265" s="69"/>
      <c r="DZ3265" s="69"/>
      <c r="EA3265" s="69"/>
      <c r="EB3265" s="69"/>
      <c r="EC3265" s="69"/>
      <c r="ED3265" s="69"/>
      <c r="EE3265" s="69"/>
      <c r="EF3265" s="69"/>
      <c r="EG3265" s="69"/>
      <c r="EH3265" s="69"/>
      <c r="EI3265" s="69"/>
      <c r="EJ3265" s="69"/>
      <c r="EK3265" s="69"/>
      <c r="EL3265" s="69"/>
      <c r="EM3265" s="69"/>
      <c r="EN3265" s="69"/>
      <c r="EO3265" s="69"/>
      <c r="EP3265" s="69"/>
      <c r="EQ3265" s="69"/>
      <c r="ER3265" s="69"/>
      <c r="ES3265" s="69"/>
      <c r="ET3265" s="69"/>
      <c r="EU3265" s="69"/>
      <c r="EV3265" s="69"/>
      <c r="EW3265" s="69"/>
      <c r="EX3265" s="69"/>
      <c r="EY3265" s="69"/>
      <c r="EZ3265" s="69"/>
      <c r="FA3265" s="69"/>
      <c r="FB3265" s="69"/>
      <c r="FC3265" s="69"/>
      <c r="FD3265" s="69"/>
      <c r="FE3265" s="69"/>
      <c r="FF3265" s="69"/>
      <c r="FG3265" s="69"/>
      <c r="FH3265" s="69"/>
      <c r="FI3265" s="69"/>
      <c r="FJ3265" s="69"/>
      <c r="FK3265" s="69"/>
      <c r="FL3265" s="69"/>
      <c r="FM3265" s="69"/>
      <c r="FN3265" s="69"/>
      <c r="FO3265" s="69"/>
      <c r="FP3265" s="69"/>
      <c r="FQ3265" s="69"/>
      <c r="FR3265" s="69"/>
      <c r="FS3265" s="69"/>
      <c r="FT3265" s="69"/>
      <c r="FU3265" s="69"/>
      <c r="FV3265" s="69"/>
      <c r="FW3265" s="69"/>
      <c r="FX3265" s="69"/>
      <c r="FY3265" s="69"/>
      <c r="FZ3265" s="69"/>
      <c r="GA3265" s="69"/>
      <c r="GB3265" s="69"/>
      <c r="GC3265" s="69"/>
      <c r="GD3265" s="69"/>
      <c r="GE3265" s="69"/>
      <c r="GF3265" s="69"/>
      <c r="GG3265" s="69"/>
      <c r="GH3265" s="69"/>
      <c r="GI3265" s="69"/>
      <c r="GJ3265" s="69"/>
      <c r="GK3265" s="69"/>
      <c r="GL3265" s="69"/>
      <c r="GM3265" s="69"/>
      <c r="GN3265" s="69"/>
      <c r="GO3265" s="69"/>
      <c r="GP3265" s="69"/>
      <c r="GQ3265" s="69"/>
      <c r="GR3265" s="69"/>
      <c r="GS3265" s="69"/>
      <c r="GT3265" s="69"/>
      <c r="GU3265" s="69"/>
      <c r="GV3265" s="69"/>
      <c r="GW3265" s="69"/>
      <c r="GX3265" s="69"/>
      <c r="GY3265" s="69"/>
      <c r="GZ3265" s="69"/>
      <c r="HA3265" s="69"/>
      <c r="HB3265" s="69"/>
      <c r="HC3265" s="69"/>
      <c r="HD3265" s="69"/>
      <c r="HE3265" s="69"/>
      <c r="HF3265" s="69"/>
      <c r="HG3265" s="69"/>
      <c r="HH3265" s="69"/>
      <c r="HI3265" s="69"/>
      <c r="HJ3265" s="69"/>
      <c r="HK3265" s="69"/>
      <c r="HL3265" s="69"/>
      <c r="HM3265" s="69"/>
      <c r="HN3265" s="69"/>
      <c r="HO3265" s="69"/>
      <c r="HP3265" s="69"/>
      <c r="HQ3265" s="69"/>
      <c r="HR3265" s="69"/>
      <c r="HS3265" s="69"/>
      <c r="HT3265" s="69"/>
      <c r="HU3265" s="69"/>
      <c r="HV3265" s="69"/>
      <c r="HW3265" s="69"/>
      <c r="HX3265" s="69"/>
      <c r="HY3265" s="69"/>
      <c r="HZ3265" s="69"/>
      <c r="IA3265" s="69"/>
      <c r="IB3265" s="69"/>
      <c r="IC3265" s="69"/>
      <c r="ID3265" s="69"/>
      <c r="IE3265" s="69"/>
      <c r="IF3265" s="69"/>
      <c r="IG3265" s="69"/>
      <c r="IH3265" s="69"/>
      <c r="II3265" s="69"/>
      <c r="IJ3265" s="69"/>
      <c r="IK3265" s="69"/>
      <c r="IL3265" s="69"/>
      <c r="IM3265" s="69"/>
      <c r="IN3265" s="69"/>
    </row>
    <row r="3266" spans="1:248" s="70" customFormat="1" ht="32.1" customHeight="1" x14ac:dyDescent="0.2">
      <c r="A3266" s="127" t="s">
        <v>4069</v>
      </c>
      <c r="B3266" s="128">
        <v>52972</v>
      </c>
      <c r="C3266" s="149" t="s">
        <v>4070</v>
      </c>
      <c r="D3266" s="314">
        <v>60000</v>
      </c>
      <c r="E3266" s="69"/>
      <c r="F3266" s="69"/>
      <c r="G3266" s="69"/>
      <c r="H3266" s="69"/>
      <c r="I3266" s="69"/>
      <c r="J3266" s="69"/>
      <c r="N3266" s="69"/>
      <c r="O3266" s="69"/>
      <c r="P3266" s="69"/>
      <c r="Q3266" s="69"/>
      <c r="R3266" s="69"/>
      <c r="S3266" s="69"/>
      <c r="T3266" s="69"/>
      <c r="U3266" s="69"/>
      <c r="V3266" s="69"/>
      <c r="W3266" s="69"/>
      <c r="X3266" s="69"/>
      <c r="Y3266" s="69"/>
      <c r="Z3266" s="69"/>
      <c r="AA3266" s="69"/>
      <c r="AB3266" s="69"/>
      <c r="AC3266" s="69"/>
      <c r="AD3266" s="69"/>
      <c r="AE3266" s="69"/>
      <c r="AF3266" s="69"/>
      <c r="AG3266" s="69"/>
      <c r="AH3266" s="69"/>
      <c r="AI3266" s="69"/>
      <c r="AJ3266" s="69"/>
      <c r="AK3266" s="69"/>
      <c r="AL3266" s="69"/>
      <c r="AM3266" s="69"/>
      <c r="AN3266" s="69"/>
      <c r="AO3266" s="69"/>
      <c r="AP3266" s="69"/>
      <c r="AQ3266" s="69"/>
      <c r="AR3266" s="69"/>
      <c r="AS3266" s="69"/>
      <c r="AT3266" s="69"/>
      <c r="AU3266" s="69"/>
      <c r="AV3266" s="69"/>
      <c r="AW3266" s="69"/>
      <c r="AX3266" s="69"/>
      <c r="AY3266" s="69"/>
      <c r="AZ3266" s="69"/>
      <c r="BA3266" s="69"/>
      <c r="BB3266" s="69"/>
      <c r="BC3266" s="69"/>
      <c r="BD3266" s="69"/>
      <c r="BE3266" s="69"/>
      <c r="BF3266" s="69"/>
      <c r="BG3266" s="69"/>
      <c r="BH3266" s="69"/>
      <c r="BI3266" s="69"/>
      <c r="BJ3266" s="69"/>
      <c r="BK3266" s="69"/>
      <c r="BL3266" s="69"/>
      <c r="BM3266" s="69"/>
      <c r="BN3266" s="69"/>
      <c r="BO3266" s="69"/>
      <c r="BP3266" s="69"/>
      <c r="BQ3266" s="69"/>
      <c r="BR3266" s="69"/>
      <c r="BS3266" s="69"/>
      <c r="BT3266" s="69"/>
      <c r="BU3266" s="69"/>
      <c r="BV3266" s="69"/>
      <c r="BW3266" s="69"/>
      <c r="BX3266" s="69"/>
      <c r="BY3266" s="69"/>
      <c r="BZ3266" s="69"/>
      <c r="CA3266" s="69"/>
      <c r="CB3266" s="69"/>
      <c r="CC3266" s="69"/>
      <c r="CD3266" s="69"/>
      <c r="CE3266" s="69"/>
      <c r="CF3266" s="69"/>
      <c r="CG3266" s="69"/>
      <c r="CH3266" s="69"/>
      <c r="CI3266" s="69"/>
      <c r="CJ3266" s="69"/>
      <c r="CK3266" s="69"/>
      <c r="CL3266" s="69"/>
      <c r="CM3266" s="69"/>
      <c r="CN3266" s="69"/>
      <c r="CO3266" s="69"/>
      <c r="CP3266" s="69"/>
      <c r="CQ3266" s="69"/>
      <c r="CR3266" s="69"/>
      <c r="CS3266" s="69"/>
      <c r="CT3266" s="69"/>
      <c r="CU3266" s="69"/>
      <c r="CV3266" s="69"/>
      <c r="CW3266" s="69"/>
      <c r="CX3266" s="69"/>
      <c r="CY3266" s="69"/>
      <c r="CZ3266" s="69"/>
      <c r="DA3266" s="69"/>
      <c r="DB3266" s="69"/>
      <c r="DC3266" s="69"/>
      <c r="DD3266" s="69"/>
      <c r="DE3266" s="69"/>
      <c r="DF3266" s="69"/>
      <c r="DG3266" s="69"/>
      <c r="DH3266" s="69"/>
      <c r="DI3266" s="69"/>
      <c r="DJ3266" s="69"/>
      <c r="DK3266" s="69"/>
      <c r="DL3266" s="69"/>
      <c r="DM3266" s="69"/>
      <c r="DN3266" s="69"/>
      <c r="DO3266" s="69"/>
      <c r="DP3266" s="69"/>
      <c r="DQ3266" s="69"/>
      <c r="DR3266" s="69"/>
      <c r="DS3266" s="69"/>
      <c r="DT3266" s="69"/>
      <c r="DU3266" s="69"/>
      <c r="DV3266" s="69"/>
      <c r="DW3266" s="69"/>
      <c r="DX3266" s="69"/>
      <c r="DY3266" s="69"/>
      <c r="DZ3266" s="69"/>
      <c r="EA3266" s="69"/>
      <c r="EB3266" s="69"/>
      <c r="EC3266" s="69"/>
      <c r="ED3266" s="69"/>
      <c r="EE3266" s="69"/>
      <c r="EF3266" s="69"/>
      <c r="EG3266" s="69"/>
      <c r="EH3266" s="69"/>
      <c r="EI3266" s="69"/>
      <c r="EJ3266" s="69"/>
      <c r="EK3266" s="69"/>
      <c r="EL3266" s="69"/>
      <c r="EM3266" s="69"/>
      <c r="EN3266" s="69"/>
      <c r="EO3266" s="69"/>
      <c r="EP3266" s="69"/>
      <c r="EQ3266" s="69"/>
      <c r="ER3266" s="69"/>
      <c r="ES3266" s="69"/>
      <c r="ET3266" s="69"/>
      <c r="EU3266" s="69"/>
      <c r="EV3266" s="69"/>
      <c r="EW3266" s="69"/>
      <c r="EX3266" s="69"/>
      <c r="EY3266" s="69"/>
      <c r="EZ3266" s="69"/>
      <c r="FA3266" s="69"/>
      <c r="FB3266" s="69"/>
      <c r="FC3266" s="69"/>
      <c r="FD3266" s="69"/>
      <c r="FE3266" s="69"/>
      <c r="FF3266" s="69"/>
      <c r="FG3266" s="69"/>
      <c r="FH3266" s="69"/>
      <c r="FI3266" s="69"/>
      <c r="FJ3266" s="69"/>
      <c r="FK3266" s="69"/>
      <c r="FL3266" s="69"/>
      <c r="FM3266" s="69"/>
      <c r="FN3266" s="69"/>
      <c r="FO3266" s="69"/>
      <c r="FP3266" s="69"/>
      <c r="FQ3266" s="69"/>
      <c r="FR3266" s="69"/>
      <c r="FS3266" s="69"/>
      <c r="FT3266" s="69"/>
      <c r="FU3266" s="69"/>
      <c r="FV3266" s="69"/>
      <c r="FW3266" s="69"/>
      <c r="FX3266" s="69"/>
      <c r="FY3266" s="69"/>
      <c r="FZ3266" s="69"/>
      <c r="GA3266" s="69"/>
      <c r="GB3266" s="69"/>
      <c r="GC3266" s="69"/>
      <c r="GD3266" s="69"/>
      <c r="GE3266" s="69"/>
      <c r="GF3266" s="69"/>
      <c r="GG3266" s="69"/>
      <c r="GH3266" s="69"/>
      <c r="GI3266" s="69"/>
      <c r="GJ3266" s="69"/>
      <c r="GK3266" s="69"/>
      <c r="GL3266" s="69"/>
      <c r="GM3266" s="69"/>
      <c r="GN3266" s="69"/>
      <c r="GO3266" s="69"/>
      <c r="GP3266" s="69"/>
      <c r="GQ3266" s="69"/>
      <c r="GR3266" s="69"/>
      <c r="GS3266" s="69"/>
      <c r="GT3266" s="69"/>
      <c r="GU3266" s="69"/>
      <c r="GV3266" s="69"/>
      <c r="GW3266" s="69"/>
      <c r="GX3266" s="69"/>
      <c r="GY3266" s="69"/>
      <c r="GZ3266" s="69"/>
      <c r="HA3266" s="69"/>
      <c r="HB3266" s="69"/>
      <c r="HC3266" s="69"/>
      <c r="HD3266" s="69"/>
      <c r="HE3266" s="69"/>
      <c r="HF3266" s="69"/>
      <c r="HG3266" s="69"/>
      <c r="HH3266" s="69"/>
      <c r="HI3266" s="69"/>
      <c r="HJ3266" s="69"/>
      <c r="HK3266" s="69"/>
      <c r="HL3266" s="69"/>
      <c r="HM3266" s="69"/>
      <c r="HN3266" s="69"/>
      <c r="HO3266" s="69"/>
      <c r="HP3266" s="69"/>
      <c r="HQ3266" s="69"/>
      <c r="HR3266" s="69"/>
      <c r="HS3266" s="69"/>
      <c r="HT3266" s="69"/>
      <c r="HU3266" s="69"/>
      <c r="HV3266" s="69"/>
      <c r="HW3266" s="69"/>
      <c r="HX3266" s="69"/>
      <c r="HY3266" s="69"/>
      <c r="HZ3266" s="69"/>
      <c r="IA3266" s="69"/>
      <c r="IB3266" s="69"/>
      <c r="IC3266" s="69"/>
      <c r="ID3266" s="69"/>
      <c r="IE3266" s="69"/>
      <c r="IF3266" s="69"/>
      <c r="IG3266" s="69"/>
      <c r="IH3266" s="69"/>
      <c r="II3266" s="69"/>
      <c r="IJ3266" s="69"/>
      <c r="IK3266" s="69"/>
      <c r="IL3266" s="69"/>
      <c r="IM3266" s="69"/>
      <c r="IN3266" s="69"/>
    </row>
    <row r="3267" spans="1:248" s="70" customFormat="1" ht="32.1" customHeight="1" x14ac:dyDescent="0.2">
      <c r="A3267" s="127" t="s">
        <v>4071</v>
      </c>
      <c r="B3267" s="128">
        <v>52973</v>
      </c>
      <c r="C3267" s="149" t="s">
        <v>4072</v>
      </c>
      <c r="D3267" s="314">
        <v>45000</v>
      </c>
      <c r="E3267" s="69"/>
      <c r="F3267" s="69"/>
      <c r="G3267" s="69"/>
      <c r="H3267" s="69"/>
      <c r="I3267" s="69"/>
      <c r="J3267" s="69"/>
      <c r="N3267" s="69"/>
      <c r="O3267" s="69"/>
      <c r="P3267" s="69"/>
      <c r="Q3267" s="69"/>
      <c r="R3267" s="69"/>
      <c r="S3267" s="69"/>
      <c r="T3267" s="69"/>
      <c r="U3267" s="69"/>
      <c r="V3267" s="69"/>
      <c r="W3267" s="69"/>
      <c r="X3267" s="69"/>
      <c r="Y3267" s="69"/>
      <c r="Z3267" s="69"/>
      <c r="AA3267" s="69"/>
      <c r="AB3267" s="69"/>
      <c r="AC3267" s="69"/>
      <c r="AD3267" s="69"/>
      <c r="AE3267" s="69"/>
      <c r="AF3267" s="69"/>
      <c r="AG3267" s="69"/>
      <c r="AH3267" s="69"/>
      <c r="AI3267" s="69"/>
      <c r="AJ3267" s="69"/>
      <c r="AK3267" s="69"/>
      <c r="AL3267" s="69"/>
      <c r="AM3267" s="69"/>
      <c r="AN3267" s="69"/>
      <c r="AO3267" s="69"/>
      <c r="AP3267" s="69"/>
      <c r="AQ3267" s="69"/>
      <c r="AR3267" s="69"/>
      <c r="AS3267" s="69"/>
      <c r="AT3267" s="69"/>
      <c r="AU3267" s="69"/>
      <c r="AV3267" s="69"/>
      <c r="AW3267" s="69"/>
      <c r="AX3267" s="69"/>
      <c r="AY3267" s="69"/>
      <c r="AZ3267" s="69"/>
      <c r="BA3267" s="69"/>
      <c r="BB3267" s="69"/>
      <c r="BC3267" s="69"/>
      <c r="BD3267" s="69"/>
      <c r="BE3267" s="69"/>
      <c r="BF3267" s="69"/>
      <c r="BG3267" s="69"/>
      <c r="BH3267" s="69"/>
      <c r="BI3267" s="69"/>
      <c r="BJ3267" s="69"/>
      <c r="BK3267" s="69"/>
      <c r="BL3267" s="69"/>
      <c r="BM3267" s="69"/>
      <c r="BN3267" s="69"/>
      <c r="BO3267" s="69"/>
      <c r="BP3267" s="69"/>
      <c r="BQ3267" s="69"/>
      <c r="BR3267" s="69"/>
      <c r="BS3267" s="69"/>
      <c r="BT3267" s="69"/>
      <c r="BU3267" s="69"/>
      <c r="BV3267" s="69"/>
      <c r="BW3267" s="69"/>
      <c r="BX3267" s="69"/>
      <c r="BY3267" s="69"/>
      <c r="BZ3267" s="69"/>
      <c r="CA3267" s="69"/>
      <c r="CB3267" s="69"/>
      <c r="CC3267" s="69"/>
      <c r="CD3267" s="69"/>
      <c r="CE3267" s="69"/>
      <c r="CF3267" s="69"/>
      <c r="CG3267" s="69"/>
      <c r="CH3267" s="69"/>
      <c r="CI3267" s="69"/>
      <c r="CJ3267" s="69"/>
      <c r="CK3267" s="69"/>
      <c r="CL3267" s="69"/>
      <c r="CM3267" s="69"/>
      <c r="CN3267" s="69"/>
      <c r="CO3267" s="69"/>
      <c r="CP3267" s="69"/>
      <c r="CQ3267" s="69"/>
      <c r="CR3267" s="69"/>
      <c r="CS3267" s="69"/>
      <c r="CT3267" s="69"/>
      <c r="CU3267" s="69"/>
      <c r="CV3267" s="69"/>
      <c r="CW3267" s="69"/>
      <c r="CX3267" s="69"/>
      <c r="CY3267" s="69"/>
      <c r="CZ3267" s="69"/>
      <c r="DA3267" s="69"/>
      <c r="DB3267" s="69"/>
      <c r="DC3267" s="69"/>
      <c r="DD3267" s="69"/>
      <c r="DE3267" s="69"/>
      <c r="DF3267" s="69"/>
      <c r="DG3267" s="69"/>
      <c r="DH3267" s="69"/>
      <c r="DI3267" s="69"/>
      <c r="DJ3267" s="69"/>
      <c r="DK3267" s="69"/>
      <c r="DL3267" s="69"/>
      <c r="DM3267" s="69"/>
      <c r="DN3267" s="69"/>
      <c r="DO3267" s="69"/>
      <c r="DP3267" s="69"/>
      <c r="DQ3267" s="69"/>
      <c r="DR3267" s="69"/>
      <c r="DS3267" s="69"/>
      <c r="DT3267" s="69"/>
      <c r="DU3267" s="69"/>
      <c r="DV3267" s="69"/>
      <c r="DW3267" s="69"/>
      <c r="DX3267" s="69"/>
      <c r="DY3267" s="69"/>
      <c r="DZ3267" s="69"/>
      <c r="EA3267" s="69"/>
      <c r="EB3267" s="69"/>
      <c r="EC3267" s="69"/>
      <c r="ED3267" s="69"/>
      <c r="EE3267" s="69"/>
      <c r="EF3267" s="69"/>
      <c r="EG3267" s="69"/>
      <c r="EH3267" s="69"/>
      <c r="EI3267" s="69"/>
      <c r="EJ3267" s="69"/>
      <c r="EK3267" s="69"/>
      <c r="EL3267" s="69"/>
      <c r="EM3267" s="69"/>
      <c r="EN3267" s="69"/>
      <c r="EO3267" s="69"/>
      <c r="EP3267" s="69"/>
      <c r="EQ3267" s="69"/>
      <c r="ER3267" s="69"/>
      <c r="ES3267" s="69"/>
      <c r="ET3267" s="69"/>
      <c r="EU3267" s="69"/>
      <c r="EV3267" s="69"/>
      <c r="EW3267" s="69"/>
      <c r="EX3267" s="69"/>
      <c r="EY3267" s="69"/>
      <c r="EZ3267" s="69"/>
      <c r="FA3267" s="69"/>
      <c r="FB3267" s="69"/>
      <c r="FC3267" s="69"/>
      <c r="FD3267" s="69"/>
      <c r="FE3267" s="69"/>
      <c r="FF3267" s="69"/>
      <c r="FG3267" s="69"/>
      <c r="FH3267" s="69"/>
      <c r="FI3267" s="69"/>
      <c r="FJ3267" s="69"/>
      <c r="FK3267" s="69"/>
      <c r="FL3267" s="69"/>
      <c r="FM3267" s="69"/>
      <c r="FN3267" s="69"/>
      <c r="FO3267" s="69"/>
      <c r="FP3267" s="69"/>
      <c r="FQ3267" s="69"/>
      <c r="FR3267" s="69"/>
      <c r="FS3267" s="69"/>
      <c r="FT3267" s="69"/>
      <c r="FU3267" s="69"/>
      <c r="FV3267" s="69"/>
      <c r="FW3267" s="69"/>
      <c r="FX3267" s="69"/>
      <c r="FY3267" s="69"/>
      <c r="FZ3267" s="69"/>
      <c r="GA3267" s="69"/>
      <c r="GB3267" s="69"/>
      <c r="GC3267" s="69"/>
      <c r="GD3267" s="69"/>
      <c r="GE3267" s="69"/>
      <c r="GF3267" s="69"/>
      <c r="GG3267" s="69"/>
      <c r="GH3267" s="69"/>
      <c r="GI3267" s="69"/>
      <c r="GJ3267" s="69"/>
      <c r="GK3267" s="69"/>
      <c r="GL3267" s="69"/>
      <c r="GM3267" s="69"/>
      <c r="GN3267" s="69"/>
      <c r="GO3267" s="69"/>
      <c r="GP3267" s="69"/>
      <c r="GQ3267" s="69"/>
      <c r="GR3267" s="69"/>
      <c r="GS3267" s="69"/>
      <c r="GT3267" s="69"/>
      <c r="GU3267" s="69"/>
      <c r="GV3267" s="69"/>
      <c r="GW3267" s="69"/>
      <c r="GX3267" s="69"/>
      <c r="GY3267" s="69"/>
      <c r="GZ3267" s="69"/>
      <c r="HA3267" s="69"/>
      <c r="HB3267" s="69"/>
      <c r="HC3267" s="69"/>
      <c r="HD3267" s="69"/>
      <c r="HE3267" s="69"/>
      <c r="HF3267" s="69"/>
      <c r="HG3267" s="69"/>
      <c r="HH3267" s="69"/>
      <c r="HI3267" s="69"/>
      <c r="HJ3267" s="69"/>
      <c r="HK3267" s="69"/>
      <c r="HL3267" s="69"/>
      <c r="HM3267" s="69"/>
      <c r="HN3267" s="69"/>
      <c r="HO3267" s="69"/>
      <c r="HP3267" s="69"/>
      <c r="HQ3267" s="69"/>
      <c r="HR3267" s="69"/>
      <c r="HS3267" s="69"/>
      <c r="HT3267" s="69"/>
      <c r="HU3267" s="69"/>
      <c r="HV3267" s="69"/>
      <c r="HW3267" s="69"/>
      <c r="HX3267" s="69"/>
      <c r="HY3267" s="69"/>
      <c r="HZ3267" s="69"/>
      <c r="IA3267" s="69"/>
      <c r="IB3267" s="69"/>
      <c r="IC3267" s="69"/>
      <c r="ID3267" s="69"/>
      <c r="IE3267" s="69"/>
      <c r="IF3267" s="69"/>
      <c r="IG3267" s="69"/>
      <c r="IH3267" s="69"/>
      <c r="II3267" s="69"/>
      <c r="IJ3267" s="69"/>
      <c r="IK3267" s="69"/>
      <c r="IL3267" s="69"/>
      <c r="IM3267" s="69"/>
      <c r="IN3267" s="69"/>
    </row>
    <row r="3268" spans="1:248" s="70" customFormat="1" ht="32.1" customHeight="1" x14ac:dyDescent="0.2">
      <c r="A3268" s="127" t="s">
        <v>4073</v>
      </c>
      <c r="B3268" s="128">
        <v>52974</v>
      </c>
      <c r="C3268" s="149" t="s">
        <v>4074</v>
      </c>
      <c r="D3268" s="314">
        <v>40000</v>
      </c>
      <c r="E3268" s="69"/>
      <c r="F3268" s="69"/>
      <c r="G3268" s="69"/>
      <c r="H3268" s="69"/>
      <c r="I3268" s="69"/>
      <c r="J3268" s="69"/>
      <c r="N3268" s="69"/>
      <c r="O3268" s="69"/>
      <c r="P3268" s="69"/>
      <c r="Q3268" s="69"/>
      <c r="R3268" s="69"/>
      <c r="S3268" s="69"/>
      <c r="T3268" s="69"/>
      <c r="U3268" s="69"/>
      <c r="V3268" s="69"/>
      <c r="W3268" s="69"/>
      <c r="X3268" s="69"/>
      <c r="Y3268" s="69"/>
      <c r="Z3268" s="69"/>
      <c r="AA3268" s="69"/>
      <c r="AB3268" s="69"/>
      <c r="AC3268" s="69"/>
      <c r="AD3268" s="69"/>
      <c r="AE3268" s="69"/>
      <c r="AF3268" s="69"/>
      <c r="AG3268" s="69"/>
      <c r="AH3268" s="69"/>
      <c r="AI3268" s="69"/>
      <c r="AJ3268" s="69"/>
      <c r="AK3268" s="69"/>
      <c r="AL3268" s="69"/>
      <c r="AM3268" s="69"/>
      <c r="AN3268" s="69"/>
      <c r="AO3268" s="69"/>
      <c r="AP3268" s="69"/>
      <c r="AQ3268" s="69"/>
      <c r="AR3268" s="69"/>
      <c r="AS3268" s="69"/>
      <c r="AT3268" s="69"/>
      <c r="AU3268" s="69"/>
      <c r="AV3268" s="69"/>
      <c r="AW3268" s="69"/>
      <c r="AX3268" s="69"/>
      <c r="AY3268" s="69"/>
      <c r="AZ3268" s="69"/>
      <c r="BA3268" s="69"/>
      <c r="BB3268" s="69"/>
      <c r="BC3268" s="69"/>
      <c r="BD3268" s="69"/>
      <c r="BE3268" s="69"/>
      <c r="BF3268" s="69"/>
      <c r="BG3268" s="69"/>
      <c r="BH3268" s="69"/>
      <c r="BI3268" s="69"/>
      <c r="BJ3268" s="69"/>
      <c r="BK3268" s="69"/>
      <c r="BL3268" s="69"/>
      <c r="BM3268" s="69"/>
      <c r="BN3268" s="69"/>
      <c r="BO3268" s="69"/>
      <c r="BP3268" s="69"/>
      <c r="BQ3268" s="69"/>
      <c r="BR3268" s="69"/>
      <c r="BS3268" s="69"/>
      <c r="BT3268" s="69"/>
      <c r="BU3268" s="69"/>
      <c r="BV3268" s="69"/>
      <c r="BW3268" s="69"/>
      <c r="BX3268" s="69"/>
      <c r="BY3268" s="69"/>
      <c r="BZ3268" s="69"/>
      <c r="CA3268" s="69"/>
      <c r="CB3268" s="69"/>
      <c r="CC3268" s="69"/>
      <c r="CD3268" s="69"/>
      <c r="CE3268" s="69"/>
      <c r="CF3268" s="69"/>
      <c r="CG3268" s="69"/>
      <c r="CH3268" s="69"/>
      <c r="CI3268" s="69"/>
      <c r="CJ3268" s="69"/>
      <c r="CK3268" s="69"/>
      <c r="CL3268" s="69"/>
      <c r="CM3268" s="69"/>
      <c r="CN3268" s="69"/>
      <c r="CO3268" s="69"/>
      <c r="CP3268" s="69"/>
      <c r="CQ3268" s="69"/>
      <c r="CR3268" s="69"/>
      <c r="CS3268" s="69"/>
      <c r="CT3268" s="69"/>
      <c r="CU3268" s="69"/>
      <c r="CV3268" s="69"/>
      <c r="CW3268" s="69"/>
      <c r="CX3268" s="69"/>
      <c r="CY3268" s="69"/>
      <c r="CZ3268" s="69"/>
      <c r="DA3268" s="69"/>
      <c r="DB3268" s="69"/>
      <c r="DC3268" s="69"/>
      <c r="DD3268" s="69"/>
      <c r="DE3268" s="69"/>
      <c r="DF3268" s="69"/>
      <c r="DG3268" s="69"/>
      <c r="DH3268" s="69"/>
      <c r="DI3268" s="69"/>
      <c r="DJ3268" s="69"/>
      <c r="DK3268" s="69"/>
      <c r="DL3268" s="69"/>
      <c r="DM3268" s="69"/>
      <c r="DN3268" s="69"/>
      <c r="DO3268" s="69"/>
      <c r="DP3268" s="69"/>
      <c r="DQ3268" s="69"/>
      <c r="DR3268" s="69"/>
      <c r="DS3268" s="69"/>
      <c r="DT3268" s="69"/>
      <c r="DU3268" s="69"/>
      <c r="DV3268" s="69"/>
      <c r="DW3268" s="69"/>
      <c r="DX3268" s="69"/>
      <c r="DY3268" s="69"/>
      <c r="DZ3268" s="69"/>
      <c r="EA3268" s="69"/>
      <c r="EB3268" s="69"/>
      <c r="EC3268" s="69"/>
      <c r="ED3268" s="69"/>
      <c r="EE3268" s="69"/>
      <c r="EF3268" s="69"/>
      <c r="EG3268" s="69"/>
      <c r="EH3268" s="69"/>
      <c r="EI3268" s="69"/>
      <c r="EJ3268" s="69"/>
      <c r="EK3268" s="69"/>
      <c r="EL3268" s="69"/>
      <c r="EM3268" s="69"/>
      <c r="EN3268" s="69"/>
      <c r="EO3268" s="69"/>
      <c r="EP3268" s="69"/>
      <c r="EQ3268" s="69"/>
      <c r="ER3268" s="69"/>
      <c r="ES3268" s="69"/>
      <c r="ET3268" s="69"/>
      <c r="EU3268" s="69"/>
      <c r="EV3268" s="69"/>
      <c r="EW3268" s="69"/>
      <c r="EX3268" s="69"/>
      <c r="EY3268" s="69"/>
      <c r="EZ3268" s="69"/>
      <c r="FA3268" s="69"/>
      <c r="FB3268" s="69"/>
      <c r="FC3268" s="69"/>
      <c r="FD3268" s="69"/>
      <c r="FE3268" s="69"/>
      <c r="FF3268" s="69"/>
      <c r="FG3268" s="69"/>
      <c r="FH3268" s="69"/>
      <c r="FI3268" s="69"/>
      <c r="FJ3268" s="69"/>
      <c r="FK3268" s="69"/>
      <c r="FL3268" s="69"/>
      <c r="FM3268" s="69"/>
      <c r="FN3268" s="69"/>
      <c r="FO3268" s="69"/>
      <c r="FP3268" s="69"/>
      <c r="FQ3268" s="69"/>
      <c r="FR3268" s="69"/>
      <c r="FS3268" s="69"/>
      <c r="FT3268" s="69"/>
      <c r="FU3268" s="69"/>
      <c r="FV3268" s="69"/>
      <c r="FW3268" s="69"/>
      <c r="FX3268" s="69"/>
      <c r="FY3268" s="69"/>
      <c r="FZ3268" s="69"/>
      <c r="GA3268" s="69"/>
      <c r="GB3268" s="69"/>
      <c r="GC3268" s="69"/>
      <c r="GD3268" s="69"/>
      <c r="GE3268" s="69"/>
      <c r="GF3268" s="69"/>
      <c r="GG3268" s="69"/>
      <c r="GH3268" s="69"/>
      <c r="GI3268" s="69"/>
      <c r="GJ3268" s="69"/>
      <c r="GK3268" s="69"/>
      <c r="GL3268" s="69"/>
      <c r="GM3268" s="69"/>
      <c r="GN3268" s="69"/>
      <c r="GO3268" s="69"/>
      <c r="GP3268" s="69"/>
      <c r="GQ3268" s="69"/>
      <c r="GR3268" s="69"/>
      <c r="GS3268" s="69"/>
      <c r="GT3268" s="69"/>
      <c r="GU3268" s="69"/>
      <c r="GV3268" s="69"/>
      <c r="GW3268" s="69"/>
      <c r="GX3268" s="69"/>
      <c r="GY3268" s="69"/>
      <c r="GZ3268" s="69"/>
      <c r="HA3268" s="69"/>
      <c r="HB3268" s="69"/>
      <c r="HC3268" s="69"/>
      <c r="HD3268" s="69"/>
      <c r="HE3268" s="69"/>
      <c r="HF3268" s="69"/>
      <c r="HG3268" s="69"/>
      <c r="HH3268" s="69"/>
      <c r="HI3268" s="69"/>
      <c r="HJ3268" s="69"/>
      <c r="HK3268" s="69"/>
      <c r="HL3268" s="69"/>
      <c r="HM3268" s="69"/>
      <c r="HN3268" s="69"/>
      <c r="HO3268" s="69"/>
      <c r="HP3268" s="69"/>
      <c r="HQ3268" s="69"/>
      <c r="HR3268" s="69"/>
      <c r="HS3268" s="69"/>
      <c r="HT3268" s="69"/>
      <c r="HU3268" s="69"/>
      <c r="HV3268" s="69"/>
      <c r="HW3268" s="69"/>
      <c r="HX3268" s="69"/>
      <c r="HY3268" s="69"/>
      <c r="HZ3268" s="69"/>
      <c r="IA3268" s="69"/>
      <c r="IB3268" s="69"/>
      <c r="IC3268" s="69"/>
      <c r="ID3268" s="69"/>
      <c r="IE3268" s="69"/>
      <c r="IF3268" s="69"/>
      <c r="IG3268" s="69"/>
      <c r="IH3268" s="69"/>
      <c r="II3268" s="69"/>
      <c r="IJ3268" s="69"/>
      <c r="IK3268" s="69"/>
      <c r="IL3268" s="69"/>
      <c r="IM3268" s="69"/>
      <c r="IN3268" s="69"/>
    </row>
    <row r="3269" spans="1:248" s="70" customFormat="1" ht="32.1" customHeight="1" x14ac:dyDescent="0.2">
      <c r="A3269" s="127" t="s">
        <v>4075</v>
      </c>
      <c r="B3269" s="128">
        <v>52975</v>
      </c>
      <c r="C3269" s="149" t="s">
        <v>4076</v>
      </c>
      <c r="D3269" s="314">
        <v>40000</v>
      </c>
      <c r="E3269" s="69"/>
      <c r="F3269" s="69"/>
      <c r="G3269" s="69"/>
      <c r="H3269" s="69"/>
      <c r="I3269" s="69"/>
      <c r="J3269" s="69"/>
      <c r="N3269" s="69"/>
      <c r="O3269" s="69"/>
      <c r="P3269" s="69"/>
      <c r="Q3269" s="69"/>
      <c r="R3269" s="69"/>
      <c r="S3269" s="69"/>
      <c r="T3269" s="69"/>
      <c r="U3269" s="69"/>
      <c r="V3269" s="69"/>
      <c r="W3269" s="69"/>
      <c r="X3269" s="69"/>
      <c r="Y3269" s="69"/>
      <c r="Z3269" s="69"/>
      <c r="AA3269" s="69"/>
      <c r="AB3269" s="69"/>
      <c r="AC3269" s="69"/>
      <c r="AD3269" s="69"/>
      <c r="AE3269" s="69"/>
      <c r="AF3269" s="69"/>
      <c r="AG3269" s="69"/>
      <c r="AH3269" s="69"/>
      <c r="AI3269" s="69"/>
      <c r="AJ3269" s="69"/>
      <c r="AK3269" s="69"/>
      <c r="AL3269" s="69"/>
      <c r="AM3269" s="69"/>
      <c r="AN3269" s="69"/>
      <c r="AO3269" s="69"/>
      <c r="AP3269" s="69"/>
      <c r="AQ3269" s="69"/>
      <c r="AR3269" s="69"/>
      <c r="AS3269" s="69"/>
      <c r="AT3269" s="69"/>
      <c r="AU3269" s="69"/>
      <c r="AV3269" s="69"/>
      <c r="AW3269" s="69"/>
      <c r="AX3269" s="69"/>
      <c r="AY3269" s="69"/>
      <c r="AZ3269" s="69"/>
      <c r="BA3269" s="69"/>
      <c r="BB3269" s="69"/>
      <c r="BC3269" s="69"/>
      <c r="BD3269" s="69"/>
      <c r="BE3269" s="69"/>
      <c r="BF3269" s="69"/>
      <c r="BG3269" s="69"/>
      <c r="BH3269" s="69"/>
      <c r="BI3269" s="69"/>
      <c r="BJ3269" s="69"/>
      <c r="BK3269" s="69"/>
      <c r="BL3269" s="69"/>
      <c r="BM3269" s="69"/>
      <c r="BN3269" s="69"/>
      <c r="BO3269" s="69"/>
      <c r="BP3269" s="69"/>
      <c r="BQ3269" s="69"/>
      <c r="BR3269" s="69"/>
      <c r="BS3269" s="69"/>
      <c r="BT3269" s="69"/>
      <c r="BU3269" s="69"/>
      <c r="BV3269" s="69"/>
      <c r="BW3269" s="69"/>
      <c r="BX3269" s="69"/>
      <c r="BY3269" s="69"/>
      <c r="BZ3269" s="69"/>
      <c r="CA3269" s="69"/>
      <c r="CB3269" s="69"/>
      <c r="CC3269" s="69"/>
      <c r="CD3269" s="69"/>
      <c r="CE3269" s="69"/>
      <c r="CF3269" s="69"/>
      <c r="CG3269" s="69"/>
      <c r="CH3269" s="69"/>
      <c r="CI3269" s="69"/>
      <c r="CJ3269" s="69"/>
      <c r="CK3269" s="69"/>
      <c r="CL3269" s="69"/>
      <c r="CM3269" s="69"/>
      <c r="CN3269" s="69"/>
      <c r="CO3269" s="69"/>
      <c r="CP3269" s="69"/>
      <c r="CQ3269" s="69"/>
      <c r="CR3269" s="69"/>
      <c r="CS3269" s="69"/>
      <c r="CT3269" s="69"/>
      <c r="CU3269" s="69"/>
      <c r="CV3269" s="69"/>
      <c r="CW3269" s="69"/>
      <c r="CX3269" s="69"/>
      <c r="CY3269" s="69"/>
      <c r="CZ3269" s="69"/>
      <c r="DA3269" s="69"/>
      <c r="DB3269" s="69"/>
      <c r="DC3269" s="69"/>
      <c r="DD3269" s="69"/>
      <c r="DE3269" s="69"/>
      <c r="DF3269" s="69"/>
      <c r="DG3269" s="69"/>
      <c r="DH3269" s="69"/>
      <c r="DI3269" s="69"/>
      <c r="DJ3269" s="69"/>
      <c r="DK3269" s="69"/>
      <c r="DL3269" s="69"/>
      <c r="DM3269" s="69"/>
      <c r="DN3269" s="69"/>
      <c r="DO3269" s="69"/>
      <c r="DP3269" s="69"/>
      <c r="DQ3269" s="69"/>
      <c r="DR3269" s="69"/>
      <c r="DS3269" s="69"/>
      <c r="DT3269" s="69"/>
      <c r="DU3269" s="69"/>
      <c r="DV3269" s="69"/>
      <c r="DW3269" s="69"/>
      <c r="DX3269" s="69"/>
      <c r="DY3269" s="69"/>
      <c r="DZ3269" s="69"/>
      <c r="EA3269" s="69"/>
      <c r="EB3269" s="69"/>
      <c r="EC3269" s="69"/>
      <c r="ED3269" s="69"/>
      <c r="EE3269" s="69"/>
      <c r="EF3269" s="69"/>
      <c r="EG3269" s="69"/>
      <c r="EH3269" s="69"/>
      <c r="EI3269" s="69"/>
      <c r="EJ3269" s="69"/>
      <c r="EK3269" s="69"/>
      <c r="EL3269" s="69"/>
      <c r="EM3269" s="69"/>
      <c r="EN3269" s="69"/>
      <c r="EO3269" s="69"/>
      <c r="EP3269" s="69"/>
      <c r="EQ3269" s="69"/>
      <c r="ER3269" s="69"/>
      <c r="ES3269" s="69"/>
      <c r="ET3269" s="69"/>
      <c r="EU3269" s="69"/>
      <c r="EV3269" s="69"/>
      <c r="EW3269" s="69"/>
      <c r="EX3269" s="69"/>
      <c r="EY3269" s="69"/>
      <c r="EZ3269" s="69"/>
      <c r="FA3269" s="69"/>
      <c r="FB3269" s="69"/>
      <c r="FC3269" s="69"/>
      <c r="FD3269" s="69"/>
      <c r="FE3269" s="69"/>
      <c r="FF3269" s="69"/>
      <c r="FG3269" s="69"/>
      <c r="FH3269" s="69"/>
      <c r="FI3269" s="69"/>
      <c r="FJ3269" s="69"/>
      <c r="FK3269" s="69"/>
      <c r="FL3269" s="69"/>
      <c r="FM3269" s="69"/>
      <c r="FN3269" s="69"/>
      <c r="FO3269" s="69"/>
      <c r="FP3269" s="69"/>
      <c r="FQ3269" s="69"/>
      <c r="FR3269" s="69"/>
      <c r="FS3269" s="69"/>
      <c r="FT3269" s="69"/>
      <c r="FU3269" s="69"/>
      <c r="FV3269" s="69"/>
      <c r="FW3269" s="69"/>
      <c r="FX3269" s="69"/>
      <c r="FY3269" s="69"/>
      <c r="FZ3269" s="69"/>
      <c r="GA3269" s="69"/>
      <c r="GB3269" s="69"/>
      <c r="GC3269" s="69"/>
      <c r="GD3269" s="69"/>
      <c r="GE3269" s="69"/>
      <c r="GF3269" s="69"/>
      <c r="GG3269" s="69"/>
      <c r="GH3269" s="69"/>
      <c r="GI3269" s="69"/>
      <c r="GJ3269" s="69"/>
      <c r="GK3269" s="69"/>
      <c r="GL3269" s="69"/>
      <c r="GM3269" s="69"/>
      <c r="GN3269" s="69"/>
      <c r="GO3269" s="69"/>
      <c r="GP3269" s="69"/>
      <c r="GQ3269" s="69"/>
      <c r="GR3269" s="69"/>
      <c r="GS3269" s="69"/>
      <c r="GT3269" s="69"/>
      <c r="GU3269" s="69"/>
      <c r="GV3269" s="69"/>
      <c r="GW3269" s="69"/>
      <c r="GX3269" s="69"/>
      <c r="GY3269" s="69"/>
      <c r="GZ3269" s="69"/>
      <c r="HA3269" s="69"/>
      <c r="HB3269" s="69"/>
      <c r="HC3269" s="69"/>
      <c r="HD3269" s="69"/>
      <c r="HE3269" s="69"/>
      <c r="HF3269" s="69"/>
      <c r="HG3269" s="69"/>
      <c r="HH3269" s="69"/>
      <c r="HI3269" s="69"/>
      <c r="HJ3269" s="69"/>
      <c r="HK3269" s="69"/>
      <c r="HL3269" s="69"/>
      <c r="HM3269" s="69"/>
      <c r="HN3269" s="69"/>
      <c r="HO3269" s="69"/>
      <c r="HP3269" s="69"/>
      <c r="HQ3269" s="69"/>
      <c r="HR3269" s="69"/>
      <c r="HS3269" s="69"/>
      <c r="HT3269" s="69"/>
      <c r="HU3269" s="69"/>
      <c r="HV3269" s="69"/>
      <c r="HW3269" s="69"/>
      <c r="HX3269" s="69"/>
      <c r="HY3269" s="69"/>
      <c r="HZ3269" s="69"/>
      <c r="IA3269" s="69"/>
      <c r="IB3269" s="69"/>
      <c r="IC3269" s="69"/>
      <c r="ID3269" s="69"/>
      <c r="IE3269" s="69"/>
      <c r="IF3269" s="69"/>
      <c r="IG3269" s="69"/>
      <c r="IH3269" s="69"/>
      <c r="II3269" s="69"/>
      <c r="IJ3269" s="69"/>
      <c r="IK3269" s="69"/>
      <c r="IL3269" s="69"/>
      <c r="IM3269" s="69"/>
      <c r="IN3269" s="69"/>
    </row>
    <row r="3270" spans="1:248" s="70" customFormat="1" ht="15.95" customHeight="1" x14ac:dyDescent="0.2">
      <c r="A3270" s="127" t="s">
        <v>4077</v>
      </c>
      <c r="B3270" s="128">
        <v>52976</v>
      </c>
      <c r="C3270" s="149" t="s">
        <v>4078</v>
      </c>
      <c r="D3270" s="314">
        <v>40000</v>
      </c>
      <c r="E3270" s="69"/>
      <c r="F3270" s="69"/>
      <c r="G3270" s="69"/>
      <c r="H3270" s="69"/>
      <c r="I3270" s="69"/>
      <c r="J3270" s="69"/>
      <c r="N3270" s="69"/>
      <c r="O3270" s="69"/>
      <c r="P3270" s="69"/>
      <c r="Q3270" s="69"/>
      <c r="R3270" s="69"/>
      <c r="S3270" s="69"/>
      <c r="T3270" s="69"/>
      <c r="U3270" s="69"/>
      <c r="V3270" s="69"/>
      <c r="W3270" s="69"/>
      <c r="X3270" s="69"/>
      <c r="Y3270" s="69"/>
      <c r="Z3270" s="69"/>
      <c r="AA3270" s="69"/>
      <c r="AB3270" s="69"/>
      <c r="AC3270" s="69"/>
      <c r="AD3270" s="69"/>
      <c r="AE3270" s="69"/>
      <c r="AF3270" s="69"/>
      <c r="AG3270" s="69"/>
      <c r="AH3270" s="69"/>
      <c r="AI3270" s="69"/>
      <c r="AJ3270" s="69"/>
      <c r="AK3270" s="69"/>
      <c r="AL3270" s="69"/>
      <c r="AM3270" s="69"/>
      <c r="AN3270" s="69"/>
      <c r="AO3270" s="69"/>
      <c r="AP3270" s="69"/>
      <c r="AQ3270" s="69"/>
      <c r="AR3270" s="69"/>
      <c r="AS3270" s="69"/>
      <c r="AT3270" s="69"/>
      <c r="AU3270" s="69"/>
      <c r="AV3270" s="69"/>
      <c r="AW3270" s="69"/>
      <c r="AX3270" s="69"/>
      <c r="AY3270" s="69"/>
      <c r="AZ3270" s="69"/>
      <c r="BA3270" s="69"/>
      <c r="BB3270" s="69"/>
      <c r="BC3270" s="69"/>
      <c r="BD3270" s="69"/>
      <c r="BE3270" s="69"/>
      <c r="BF3270" s="69"/>
      <c r="BG3270" s="69"/>
      <c r="BH3270" s="69"/>
      <c r="BI3270" s="69"/>
      <c r="BJ3270" s="69"/>
      <c r="BK3270" s="69"/>
      <c r="BL3270" s="69"/>
      <c r="BM3270" s="69"/>
      <c r="BN3270" s="69"/>
      <c r="BO3270" s="69"/>
      <c r="BP3270" s="69"/>
      <c r="BQ3270" s="69"/>
      <c r="BR3270" s="69"/>
      <c r="BS3270" s="69"/>
      <c r="BT3270" s="69"/>
      <c r="BU3270" s="69"/>
      <c r="BV3270" s="69"/>
      <c r="BW3270" s="69"/>
      <c r="BX3270" s="69"/>
      <c r="BY3270" s="69"/>
      <c r="BZ3270" s="69"/>
      <c r="CA3270" s="69"/>
      <c r="CB3270" s="69"/>
      <c r="CC3270" s="69"/>
      <c r="CD3270" s="69"/>
      <c r="CE3270" s="69"/>
      <c r="CF3270" s="69"/>
      <c r="CG3270" s="69"/>
      <c r="CH3270" s="69"/>
      <c r="CI3270" s="69"/>
      <c r="CJ3270" s="69"/>
      <c r="CK3270" s="69"/>
      <c r="CL3270" s="69"/>
      <c r="CM3270" s="69"/>
      <c r="CN3270" s="69"/>
      <c r="CO3270" s="69"/>
      <c r="CP3270" s="69"/>
      <c r="CQ3270" s="69"/>
      <c r="CR3270" s="69"/>
      <c r="CS3270" s="69"/>
      <c r="CT3270" s="69"/>
      <c r="CU3270" s="69"/>
      <c r="CV3270" s="69"/>
      <c r="CW3270" s="69"/>
      <c r="CX3270" s="69"/>
      <c r="CY3270" s="69"/>
      <c r="CZ3270" s="69"/>
      <c r="DA3270" s="69"/>
      <c r="DB3270" s="69"/>
      <c r="DC3270" s="69"/>
      <c r="DD3270" s="69"/>
      <c r="DE3270" s="69"/>
      <c r="DF3270" s="69"/>
      <c r="DG3270" s="69"/>
      <c r="DH3270" s="69"/>
      <c r="DI3270" s="69"/>
      <c r="DJ3270" s="69"/>
      <c r="DK3270" s="69"/>
      <c r="DL3270" s="69"/>
      <c r="DM3270" s="69"/>
      <c r="DN3270" s="69"/>
      <c r="DO3270" s="69"/>
      <c r="DP3270" s="69"/>
      <c r="DQ3270" s="69"/>
      <c r="DR3270" s="69"/>
      <c r="DS3270" s="69"/>
      <c r="DT3270" s="69"/>
      <c r="DU3270" s="69"/>
      <c r="DV3270" s="69"/>
      <c r="DW3270" s="69"/>
      <c r="DX3270" s="69"/>
      <c r="DY3270" s="69"/>
      <c r="DZ3270" s="69"/>
      <c r="EA3270" s="69"/>
      <c r="EB3270" s="69"/>
      <c r="EC3270" s="69"/>
      <c r="ED3270" s="69"/>
      <c r="EE3270" s="69"/>
      <c r="EF3270" s="69"/>
      <c r="EG3270" s="69"/>
      <c r="EH3270" s="69"/>
      <c r="EI3270" s="69"/>
      <c r="EJ3270" s="69"/>
      <c r="EK3270" s="69"/>
      <c r="EL3270" s="69"/>
      <c r="EM3270" s="69"/>
      <c r="EN3270" s="69"/>
      <c r="EO3270" s="69"/>
      <c r="EP3270" s="69"/>
      <c r="EQ3270" s="69"/>
      <c r="ER3270" s="69"/>
      <c r="ES3270" s="69"/>
      <c r="ET3270" s="69"/>
      <c r="EU3270" s="69"/>
      <c r="EV3270" s="69"/>
      <c r="EW3270" s="69"/>
      <c r="EX3270" s="69"/>
      <c r="EY3270" s="69"/>
      <c r="EZ3270" s="69"/>
      <c r="FA3270" s="69"/>
      <c r="FB3270" s="69"/>
      <c r="FC3270" s="69"/>
      <c r="FD3270" s="69"/>
      <c r="FE3270" s="69"/>
      <c r="FF3270" s="69"/>
      <c r="FG3270" s="69"/>
      <c r="FH3270" s="69"/>
      <c r="FI3270" s="69"/>
      <c r="FJ3270" s="69"/>
      <c r="FK3270" s="69"/>
      <c r="FL3270" s="69"/>
      <c r="FM3270" s="69"/>
      <c r="FN3270" s="69"/>
      <c r="FO3270" s="69"/>
      <c r="FP3270" s="69"/>
      <c r="FQ3270" s="69"/>
      <c r="FR3270" s="69"/>
      <c r="FS3270" s="69"/>
      <c r="FT3270" s="69"/>
      <c r="FU3270" s="69"/>
      <c r="FV3270" s="69"/>
      <c r="FW3270" s="69"/>
      <c r="FX3270" s="69"/>
      <c r="FY3270" s="69"/>
      <c r="FZ3270" s="69"/>
      <c r="GA3270" s="69"/>
      <c r="GB3270" s="69"/>
      <c r="GC3270" s="69"/>
      <c r="GD3270" s="69"/>
      <c r="GE3270" s="69"/>
      <c r="GF3270" s="69"/>
      <c r="GG3270" s="69"/>
      <c r="GH3270" s="69"/>
      <c r="GI3270" s="69"/>
      <c r="GJ3270" s="69"/>
      <c r="GK3270" s="69"/>
      <c r="GL3270" s="69"/>
      <c r="GM3270" s="69"/>
      <c r="GN3270" s="69"/>
      <c r="GO3270" s="69"/>
      <c r="GP3270" s="69"/>
      <c r="GQ3270" s="69"/>
      <c r="GR3270" s="69"/>
      <c r="GS3270" s="69"/>
      <c r="GT3270" s="69"/>
      <c r="GU3270" s="69"/>
      <c r="GV3270" s="69"/>
      <c r="GW3270" s="69"/>
      <c r="GX3270" s="69"/>
      <c r="GY3270" s="69"/>
      <c r="GZ3270" s="69"/>
      <c r="HA3270" s="69"/>
      <c r="HB3270" s="69"/>
      <c r="HC3270" s="69"/>
      <c r="HD3270" s="69"/>
      <c r="HE3270" s="69"/>
      <c r="HF3270" s="69"/>
      <c r="HG3270" s="69"/>
      <c r="HH3270" s="69"/>
      <c r="HI3270" s="69"/>
      <c r="HJ3270" s="69"/>
      <c r="HK3270" s="69"/>
      <c r="HL3270" s="69"/>
      <c r="HM3270" s="69"/>
      <c r="HN3270" s="69"/>
      <c r="HO3270" s="69"/>
      <c r="HP3270" s="69"/>
      <c r="HQ3270" s="69"/>
      <c r="HR3270" s="69"/>
      <c r="HS3270" s="69"/>
      <c r="HT3270" s="69"/>
      <c r="HU3270" s="69"/>
      <c r="HV3270" s="69"/>
      <c r="HW3270" s="69"/>
      <c r="HX3270" s="69"/>
      <c r="HY3270" s="69"/>
      <c r="HZ3270" s="69"/>
      <c r="IA3270" s="69"/>
      <c r="IB3270" s="69"/>
      <c r="IC3270" s="69"/>
      <c r="ID3270" s="69"/>
      <c r="IE3270" s="69"/>
      <c r="IF3270" s="69"/>
      <c r="IG3270" s="69"/>
      <c r="IH3270" s="69"/>
      <c r="II3270" s="69"/>
      <c r="IJ3270" s="69"/>
      <c r="IK3270" s="69"/>
      <c r="IL3270" s="69"/>
      <c r="IM3270" s="69"/>
      <c r="IN3270" s="69"/>
    </row>
    <row r="3271" spans="1:248" s="70" customFormat="1" ht="15.95" customHeight="1" x14ac:dyDescent="0.2">
      <c r="A3271" s="127" t="s">
        <v>4079</v>
      </c>
      <c r="B3271" s="128">
        <v>52977</v>
      </c>
      <c r="C3271" s="124" t="s">
        <v>4080</v>
      </c>
      <c r="D3271" s="314">
        <v>55000</v>
      </c>
      <c r="E3271" s="69"/>
      <c r="F3271" s="69"/>
      <c r="G3271" s="69"/>
      <c r="H3271" s="69"/>
      <c r="I3271" s="69"/>
      <c r="J3271" s="69"/>
      <c r="N3271" s="69"/>
      <c r="O3271" s="69"/>
      <c r="P3271" s="69"/>
      <c r="Q3271" s="69"/>
      <c r="R3271" s="69"/>
      <c r="S3271" s="69"/>
      <c r="T3271" s="69"/>
      <c r="U3271" s="69"/>
      <c r="V3271" s="69"/>
      <c r="W3271" s="69"/>
      <c r="X3271" s="69"/>
      <c r="Y3271" s="69"/>
      <c r="Z3271" s="69"/>
      <c r="AA3271" s="69"/>
      <c r="AB3271" s="69"/>
      <c r="AC3271" s="69"/>
      <c r="AD3271" s="69"/>
      <c r="AE3271" s="69"/>
      <c r="AF3271" s="69"/>
      <c r="AG3271" s="69"/>
      <c r="AH3271" s="69"/>
      <c r="AI3271" s="69"/>
      <c r="AJ3271" s="69"/>
      <c r="AK3271" s="69"/>
      <c r="AL3271" s="69"/>
      <c r="AM3271" s="69"/>
      <c r="AN3271" s="69"/>
      <c r="AO3271" s="69"/>
      <c r="AP3271" s="69"/>
      <c r="AQ3271" s="69"/>
      <c r="AR3271" s="69"/>
      <c r="AS3271" s="69"/>
      <c r="AT3271" s="69"/>
      <c r="AU3271" s="69"/>
      <c r="AV3271" s="69"/>
      <c r="AW3271" s="69"/>
      <c r="AX3271" s="69"/>
      <c r="AY3271" s="69"/>
      <c r="AZ3271" s="69"/>
      <c r="BA3271" s="69"/>
      <c r="BB3271" s="69"/>
      <c r="BC3271" s="69"/>
      <c r="BD3271" s="69"/>
      <c r="BE3271" s="69"/>
      <c r="BF3271" s="69"/>
      <c r="BG3271" s="69"/>
      <c r="BH3271" s="69"/>
      <c r="BI3271" s="69"/>
      <c r="BJ3271" s="69"/>
      <c r="BK3271" s="69"/>
      <c r="BL3271" s="69"/>
      <c r="BM3271" s="69"/>
      <c r="BN3271" s="69"/>
      <c r="BO3271" s="69"/>
      <c r="BP3271" s="69"/>
      <c r="BQ3271" s="69"/>
      <c r="BR3271" s="69"/>
      <c r="BS3271" s="69"/>
      <c r="BT3271" s="69"/>
      <c r="BU3271" s="69"/>
      <c r="BV3271" s="69"/>
      <c r="BW3271" s="69"/>
      <c r="BX3271" s="69"/>
      <c r="BY3271" s="69"/>
      <c r="BZ3271" s="69"/>
      <c r="CA3271" s="69"/>
      <c r="CB3271" s="69"/>
      <c r="CC3271" s="69"/>
      <c r="CD3271" s="69"/>
      <c r="CE3271" s="69"/>
      <c r="CF3271" s="69"/>
      <c r="CG3271" s="69"/>
      <c r="CH3271" s="69"/>
      <c r="CI3271" s="69"/>
      <c r="CJ3271" s="69"/>
      <c r="CK3271" s="69"/>
      <c r="CL3271" s="69"/>
      <c r="CM3271" s="69"/>
      <c r="CN3271" s="69"/>
      <c r="CO3271" s="69"/>
      <c r="CP3271" s="69"/>
      <c r="CQ3271" s="69"/>
      <c r="CR3271" s="69"/>
      <c r="CS3271" s="69"/>
      <c r="CT3271" s="69"/>
      <c r="CU3271" s="69"/>
      <c r="CV3271" s="69"/>
      <c r="CW3271" s="69"/>
      <c r="CX3271" s="69"/>
      <c r="CY3271" s="69"/>
      <c r="CZ3271" s="69"/>
      <c r="DA3271" s="69"/>
      <c r="DB3271" s="69"/>
      <c r="DC3271" s="69"/>
      <c r="DD3271" s="69"/>
      <c r="DE3271" s="69"/>
      <c r="DF3271" s="69"/>
      <c r="DG3271" s="69"/>
      <c r="DH3271" s="69"/>
      <c r="DI3271" s="69"/>
      <c r="DJ3271" s="69"/>
      <c r="DK3271" s="69"/>
      <c r="DL3271" s="69"/>
      <c r="DM3271" s="69"/>
      <c r="DN3271" s="69"/>
      <c r="DO3271" s="69"/>
      <c r="DP3271" s="69"/>
      <c r="DQ3271" s="69"/>
      <c r="DR3271" s="69"/>
      <c r="DS3271" s="69"/>
      <c r="DT3271" s="69"/>
      <c r="DU3271" s="69"/>
      <c r="DV3271" s="69"/>
      <c r="DW3271" s="69"/>
      <c r="DX3271" s="69"/>
      <c r="DY3271" s="69"/>
      <c r="DZ3271" s="69"/>
      <c r="EA3271" s="69"/>
      <c r="EB3271" s="69"/>
      <c r="EC3271" s="69"/>
      <c r="ED3271" s="69"/>
      <c r="EE3271" s="69"/>
      <c r="EF3271" s="69"/>
      <c r="EG3271" s="69"/>
      <c r="EH3271" s="69"/>
      <c r="EI3271" s="69"/>
      <c r="EJ3271" s="69"/>
      <c r="EK3271" s="69"/>
      <c r="EL3271" s="69"/>
      <c r="EM3271" s="69"/>
      <c r="EN3271" s="69"/>
      <c r="EO3271" s="69"/>
      <c r="EP3271" s="69"/>
      <c r="EQ3271" s="69"/>
      <c r="ER3271" s="69"/>
      <c r="ES3271" s="69"/>
      <c r="ET3271" s="69"/>
      <c r="EU3271" s="69"/>
      <c r="EV3271" s="69"/>
      <c r="EW3271" s="69"/>
      <c r="EX3271" s="69"/>
      <c r="EY3271" s="69"/>
      <c r="EZ3271" s="69"/>
      <c r="FA3271" s="69"/>
      <c r="FB3271" s="69"/>
      <c r="FC3271" s="69"/>
      <c r="FD3271" s="69"/>
      <c r="FE3271" s="69"/>
      <c r="FF3271" s="69"/>
      <c r="FG3271" s="69"/>
      <c r="FH3271" s="69"/>
      <c r="FI3271" s="69"/>
      <c r="FJ3271" s="69"/>
      <c r="FK3271" s="69"/>
      <c r="FL3271" s="69"/>
      <c r="FM3271" s="69"/>
      <c r="FN3271" s="69"/>
      <c r="FO3271" s="69"/>
      <c r="FP3271" s="69"/>
      <c r="FQ3271" s="69"/>
      <c r="FR3271" s="69"/>
      <c r="FS3271" s="69"/>
      <c r="FT3271" s="69"/>
      <c r="FU3271" s="69"/>
      <c r="FV3271" s="69"/>
      <c r="FW3271" s="69"/>
      <c r="FX3271" s="69"/>
      <c r="FY3271" s="69"/>
      <c r="FZ3271" s="69"/>
      <c r="GA3271" s="69"/>
      <c r="GB3271" s="69"/>
      <c r="GC3271" s="69"/>
      <c r="GD3271" s="69"/>
      <c r="GE3271" s="69"/>
      <c r="GF3271" s="69"/>
      <c r="GG3271" s="69"/>
      <c r="GH3271" s="69"/>
      <c r="GI3271" s="69"/>
      <c r="GJ3271" s="69"/>
      <c r="GK3271" s="69"/>
      <c r="GL3271" s="69"/>
      <c r="GM3271" s="69"/>
      <c r="GN3271" s="69"/>
      <c r="GO3271" s="69"/>
      <c r="GP3271" s="69"/>
      <c r="GQ3271" s="69"/>
      <c r="GR3271" s="69"/>
      <c r="GS3271" s="69"/>
      <c r="GT3271" s="69"/>
      <c r="GU3271" s="69"/>
      <c r="GV3271" s="69"/>
      <c r="GW3271" s="69"/>
      <c r="GX3271" s="69"/>
      <c r="GY3271" s="69"/>
      <c r="GZ3271" s="69"/>
      <c r="HA3271" s="69"/>
      <c r="HB3271" s="69"/>
      <c r="HC3271" s="69"/>
      <c r="HD3271" s="69"/>
      <c r="HE3271" s="69"/>
      <c r="HF3271" s="69"/>
      <c r="HG3271" s="69"/>
      <c r="HH3271" s="69"/>
      <c r="HI3271" s="69"/>
      <c r="HJ3271" s="69"/>
      <c r="HK3271" s="69"/>
      <c r="HL3271" s="69"/>
      <c r="HM3271" s="69"/>
      <c r="HN3271" s="69"/>
      <c r="HO3271" s="69"/>
      <c r="HP3271" s="69"/>
      <c r="HQ3271" s="69"/>
      <c r="HR3271" s="69"/>
      <c r="HS3271" s="69"/>
      <c r="HT3271" s="69"/>
      <c r="HU3271" s="69"/>
      <c r="HV3271" s="69"/>
      <c r="HW3271" s="69"/>
      <c r="HX3271" s="69"/>
      <c r="HY3271" s="69"/>
      <c r="HZ3271" s="69"/>
      <c r="IA3271" s="69"/>
      <c r="IB3271" s="69"/>
      <c r="IC3271" s="69"/>
      <c r="ID3271" s="69"/>
      <c r="IE3271" s="69"/>
      <c r="IF3271" s="69"/>
      <c r="IG3271" s="69"/>
      <c r="IH3271" s="69"/>
      <c r="II3271" s="69"/>
      <c r="IJ3271" s="69"/>
      <c r="IK3271" s="69"/>
      <c r="IL3271" s="69"/>
      <c r="IM3271" s="69"/>
      <c r="IN3271" s="69"/>
    </row>
    <row r="3272" spans="1:248" s="70" customFormat="1" ht="15" customHeight="1" x14ac:dyDescent="0.2">
      <c r="A3272" s="127" t="s">
        <v>4081</v>
      </c>
      <c r="B3272" s="128">
        <v>52978</v>
      </c>
      <c r="C3272" s="149" t="s">
        <v>4082</v>
      </c>
      <c r="D3272" s="314">
        <v>50000</v>
      </c>
      <c r="E3272" s="69"/>
      <c r="F3272" s="69"/>
      <c r="G3272" s="69"/>
      <c r="H3272" s="69"/>
      <c r="I3272" s="69"/>
      <c r="J3272" s="69"/>
      <c r="N3272" s="69"/>
      <c r="O3272" s="69"/>
      <c r="P3272" s="69"/>
      <c r="Q3272" s="69"/>
      <c r="R3272" s="69"/>
      <c r="S3272" s="69"/>
      <c r="T3272" s="69"/>
      <c r="U3272" s="69"/>
      <c r="V3272" s="69"/>
      <c r="W3272" s="69"/>
      <c r="X3272" s="69"/>
      <c r="Y3272" s="69"/>
      <c r="Z3272" s="69"/>
      <c r="AA3272" s="69"/>
      <c r="AB3272" s="69"/>
      <c r="AC3272" s="69"/>
      <c r="AD3272" s="69"/>
      <c r="AE3272" s="69"/>
      <c r="AF3272" s="69"/>
      <c r="AG3272" s="69"/>
      <c r="AH3272" s="69"/>
      <c r="AI3272" s="69"/>
      <c r="AJ3272" s="69"/>
      <c r="AK3272" s="69"/>
      <c r="AL3272" s="69"/>
      <c r="AM3272" s="69"/>
      <c r="AN3272" s="69"/>
      <c r="AO3272" s="69"/>
      <c r="AP3272" s="69"/>
      <c r="AQ3272" s="69"/>
      <c r="AR3272" s="69"/>
      <c r="AS3272" s="69"/>
      <c r="AT3272" s="69"/>
      <c r="AU3272" s="69"/>
      <c r="AV3272" s="69"/>
      <c r="AW3272" s="69"/>
      <c r="AX3272" s="69"/>
      <c r="AY3272" s="69"/>
      <c r="AZ3272" s="69"/>
      <c r="BA3272" s="69"/>
      <c r="BB3272" s="69"/>
      <c r="BC3272" s="69"/>
      <c r="BD3272" s="69"/>
      <c r="BE3272" s="69"/>
      <c r="BF3272" s="69"/>
      <c r="BG3272" s="69"/>
      <c r="BH3272" s="69"/>
      <c r="BI3272" s="69"/>
      <c r="BJ3272" s="69"/>
      <c r="BK3272" s="69"/>
      <c r="BL3272" s="69"/>
      <c r="BM3272" s="69"/>
      <c r="BN3272" s="69"/>
      <c r="BO3272" s="69"/>
      <c r="BP3272" s="69"/>
      <c r="BQ3272" s="69"/>
      <c r="BR3272" s="69"/>
      <c r="BS3272" s="69"/>
      <c r="BT3272" s="69"/>
      <c r="BU3272" s="69"/>
      <c r="BV3272" s="69"/>
      <c r="BW3272" s="69"/>
      <c r="BX3272" s="69"/>
      <c r="BY3272" s="69"/>
      <c r="BZ3272" s="69"/>
      <c r="CA3272" s="69"/>
      <c r="CB3272" s="69"/>
      <c r="CC3272" s="69"/>
      <c r="CD3272" s="69"/>
      <c r="CE3272" s="69"/>
      <c r="CF3272" s="69"/>
      <c r="CG3272" s="69"/>
      <c r="CH3272" s="69"/>
      <c r="CI3272" s="69"/>
      <c r="CJ3272" s="69"/>
      <c r="CK3272" s="69"/>
      <c r="CL3272" s="69"/>
      <c r="CM3272" s="69"/>
      <c r="CN3272" s="69"/>
      <c r="CO3272" s="69"/>
      <c r="CP3272" s="69"/>
      <c r="CQ3272" s="69"/>
      <c r="CR3272" s="69"/>
      <c r="CS3272" s="69"/>
      <c r="CT3272" s="69"/>
      <c r="CU3272" s="69"/>
      <c r="CV3272" s="69"/>
      <c r="CW3272" s="69"/>
      <c r="CX3272" s="69"/>
      <c r="CY3272" s="69"/>
      <c r="CZ3272" s="69"/>
      <c r="DA3272" s="69"/>
      <c r="DB3272" s="69"/>
      <c r="DC3272" s="69"/>
      <c r="DD3272" s="69"/>
      <c r="DE3272" s="69"/>
      <c r="DF3272" s="69"/>
      <c r="DG3272" s="69"/>
      <c r="DH3272" s="69"/>
      <c r="DI3272" s="69"/>
      <c r="DJ3272" s="69"/>
      <c r="DK3272" s="69"/>
      <c r="DL3272" s="69"/>
      <c r="DM3272" s="69"/>
      <c r="DN3272" s="69"/>
      <c r="DO3272" s="69"/>
      <c r="DP3272" s="69"/>
      <c r="DQ3272" s="69"/>
      <c r="DR3272" s="69"/>
      <c r="DS3272" s="69"/>
      <c r="DT3272" s="69"/>
      <c r="DU3272" s="69"/>
      <c r="DV3272" s="69"/>
      <c r="DW3272" s="69"/>
      <c r="DX3272" s="69"/>
      <c r="DY3272" s="69"/>
      <c r="DZ3272" s="69"/>
      <c r="EA3272" s="69"/>
      <c r="EB3272" s="69"/>
      <c r="EC3272" s="69"/>
      <c r="ED3272" s="69"/>
      <c r="EE3272" s="69"/>
      <c r="EF3272" s="69"/>
      <c r="EG3272" s="69"/>
      <c r="EH3272" s="69"/>
      <c r="EI3272" s="69"/>
      <c r="EJ3272" s="69"/>
      <c r="EK3272" s="69"/>
      <c r="EL3272" s="69"/>
      <c r="EM3272" s="69"/>
      <c r="EN3272" s="69"/>
      <c r="EO3272" s="69"/>
      <c r="EP3272" s="69"/>
      <c r="EQ3272" s="69"/>
      <c r="ER3272" s="69"/>
      <c r="ES3272" s="69"/>
      <c r="ET3272" s="69"/>
      <c r="EU3272" s="69"/>
      <c r="EV3272" s="69"/>
      <c r="EW3272" s="69"/>
      <c r="EX3272" s="69"/>
      <c r="EY3272" s="69"/>
      <c r="EZ3272" s="69"/>
      <c r="FA3272" s="69"/>
      <c r="FB3272" s="69"/>
      <c r="FC3272" s="69"/>
      <c r="FD3272" s="69"/>
      <c r="FE3272" s="69"/>
      <c r="FF3272" s="69"/>
      <c r="FG3272" s="69"/>
      <c r="FH3272" s="69"/>
      <c r="FI3272" s="69"/>
      <c r="FJ3272" s="69"/>
      <c r="FK3272" s="69"/>
      <c r="FL3272" s="69"/>
      <c r="FM3272" s="69"/>
      <c r="FN3272" s="69"/>
      <c r="FO3272" s="69"/>
      <c r="FP3272" s="69"/>
      <c r="FQ3272" s="69"/>
      <c r="FR3272" s="69"/>
      <c r="FS3272" s="69"/>
      <c r="FT3272" s="69"/>
      <c r="FU3272" s="69"/>
      <c r="FV3272" s="69"/>
      <c r="FW3272" s="69"/>
      <c r="FX3272" s="69"/>
      <c r="FY3272" s="69"/>
      <c r="FZ3272" s="69"/>
      <c r="GA3272" s="69"/>
      <c r="GB3272" s="69"/>
      <c r="GC3272" s="69"/>
      <c r="GD3272" s="69"/>
      <c r="GE3272" s="69"/>
      <c r="GF3272" s="69"/>
      <c r="GG3272" s="69"/>
      <c r="GH3272" s="69"/>
      <c r="GI3272" s="69"/>
      <c r="GJ3272" s="69"/>
      <c r="GK3272" s="69"/>
      <c r="GL3272" s="69"/>
      <c r="GM3272" s="69"/>
      <c r="GN3272" s="69"/>
      <c r="GO3272" s="69"/>
      <c r="GP3272" s="69"/>
      <c r="GQ3272" s="69"/>
      <c r="GR3272" s="69"/>
      <c r="GS3272" s="69"/>
      <c r="GT3272" s="69"/>
      <c r="GU3272" s="69"/>
      <c r="GV3272" s="69"/>
      <c r="GW3272" s="69"/>
      <c r="GX3272" s="69"/>
      <c r="GY3272" s="69"/>
      <c r="GZ3272" s="69"/>
      <c r="HA3272" s="69"/>
      <c r="HB3272" s="69"/>
      <c r="HC3272" s="69"/>
      <c r="HD3272" s="69"/>
      <c r="HE3272" s="69"/>
      <c r="HF3272" s="69"/>
      <c r="HG3272" s="69"/>
      <c r="HH3272" s="69"/>
      <c r="HI3272" s="69"/>
      <c r="HJ3272" s="69"/>
      <c r="HK3272" s="69"/>
      <c r="HL3272" s="69"/>
      <c r="HM3272" s="69"/>
      <c r="HN3272" s="69"/>
      <c r="HO3272" s="69"/>
      <c r="HP3272" s="69"/>
      <c r="HQ3272" s="69"/>
      <c r="HR3272" s="69"/>
      <c r="HS3272" s="69"/>
      <c r="HT3272" s="69"/>
      <c r="HU3272" s="69"/>
      <c r="HV3272" s="69"/>
      <c r="HW3272" s="69"/>
      <c r="HX3272" s="69"/>
      <c r="HY3272" s="69"/>
      <c r="HZ3272" s="69"/>
      <c r="IA3272" s="69"/>
      <c r="IB3272" s="69"/>
      <c r="IC3272" s="69"/>
      <c r="ID3272" s="69"/>
      <c r="IE3272" s="69"/>
      <c r="IF3272" s="69"/>
      <c r="IG3272" s="69"/>
      <c r="IH3272" s="69"/>
      <c r="II3272" s="69"/>
      <c r="IJ3272" s="69"/>
      <c r="IK3272" s="69"/>
      <c r="IL3272" s="69"/>
      <c r="IM3272" s="69"/>
      <c r="IN3272" s="69"/>
    </row>
    <row r="3273" spans="1:248" s="70" customFormat="1" ht="15" customHeight="1" x14ac:dyDescent="0.2">
      <c r="A3273" s="127" t="s">
        <v>4083</v>
      </c>
      <c r="B3273" s="128">
        <v>52979</v>
      </c>
      <c r="C3273" s="149" t="s">
        <v>4084</v>
      </c>
      <c r="D3273" s="314">
        <v>45000</v>
      </c>
      <c r="E3273" s="69"/>
      <c r="F3273" s="69"/>
      <c r="G3273" s="69"/>
      <c r="H3273" s="69"/>
      <c r="I3273" s="69"/>
      <c r="J3273" s="69"/>
      <c r="N3273" s="69"/>
      <c r="O3273" s="69"/>
      <c r="P3273" s="69"/>
      <c r="Q3273" s="69"/>
      <c r="R3273" s="69"/>
      <c r="S3273" s="69"/>
      <c r="T3273" s="69"/>
      <c r="U3273" s="69"/>
      <c r="V3273" s="69"/>
      <c r="W3273" s="69"/>
      <c r="X3273" s="69"/>
      <c r="Y3273" s="69"/>
      <c r="Z3273" s="69"/>
      <c r="AA3273" s="69"/>
      <c r="AB3273" s="69"/>
      <c r="AC3273" s="69"/>
      <c r="AD3273" s="69"/>
      <c r="AE3273" s="69"/>
      <c r="AF3273" s="69"/>
      <c r="AG3273" s="69"/>
      <c r="AH3273" s="69"/>
      <c r="AI3273" s="69"/>
      <c r="AJ3273" s="69"/>
      <c r="AK3273" s="69"/>
      <c r="AL3273" s="69"/>
      <c r="AM3273" s="69"/>
      <c r="AN3273" s="69"/>
      <c r="AO3273" s="69"/>
      <c r="AP3273" s="69"/>
      <c r="AQ3273" s="69"/>
      <c r="AR3273" s="69"/>
      <c r="AS3273" s="69"/>
      <c r="AT3273" s="69"/>
      <c r="AU3273" s="69"/>
      <c r="AV3273" s="69"/>
      <c r="AW3273" s="69"/>
      <c r="AX3273" s="69"/>
      <c r="AY3273" s="69"/>
      <c r="AZ3273" s="69"/>
      <c r="BA3273" s="69"/>
      <c r="BB3273" s="69"/>
      <c r="BC3273" s="69"/>
      <c r="BD3273" s="69"/>
      <c r="BE3273" s="69"/>
      <c r="BF3273" s="69"/>
      <c r="BG3273" s="69"/>
      <c r="BH3273" s="69"/>
      <c r="BI3273" s="69"/>
      <c r="BJ3273" s="69"/>
      <c r="BK3273" s="69"/>
      <c r="BL3273" s="69"/>
      <c r="BM3273" s="69"/>
      <c r="BN3273" s="69"/>
      <c r="BO3273" s="69"/>
      <c r="BP3273" s="69"/>
      <c r="BQ3273" s="69"/>
      <c r="BR3273" s="69"/>
      <c r="BS3273" s="69"/>
      <c r="BT3273" s="69"/>
      <c r="BU3273" s="69"/>
      <c r="BV3273" s="69"/>
      <c r="BW3273" s="69"/>
      <c r="BX3273" s="69"/>
      <c r="BY3273" s="69"/>
      <c r="BZ3273" s="69"/>
      <c r="CA3273" s="69"/>
      <c r="CB3273" s="69"/>
      <c r="CC3273" s="69"/>
      <c r="CD3273" s="69"/>
      <c r="CE3273" s="69"/>
      <c r="CF3273" s="69"/>
      <c r="CG3273" s="69"/>
      <c r="CH3273" s="69"/>
      <c r="CI3273" s="69"/>
      <c r="CJ3273" s="69"/>
      <c r="CK3273" s="69"/>
      <c r="CL3273" s="69"/>
      <c r="CM3273" s="69"/>
      <c r="CN3273" s="69"/>
      <c r="CO3273" s="69"/>
      <c r="CP3273" s="69"/>
      <c r="CQ3273" s="69"/>
      <c r="CR3273" s="69"/>
      <c r="CS3273" s="69"/>
      <c r="CT3273" s="69"/>
      <c r="CU3273" s="69"/>
      <c r="CV3273" s="69"/>
      <c r="CW3273" s="69"/>
      <c r="CX3273" s="69"/>
      <c r="CY3273" s="69"/>
      <c r="CZ3273" s="69"/>
      <c r="DA3273" s="69"/>
      <c r="DB3273" s="69"/>
      <c r="DC3273" s="69"/>
      <c r="DD3273" s="69"/>
      <c r="DE3273" s="69"/>
      <c r="DF3273" s="69"/>
      <c r="DG3273" s="69"/>
      <c r="DH3273" s="69"/>
      <c r="DI3273" s="69"/>
      <c r="DJ3273" s="69"/>
      <c r="DK3273" s="69"/>
      <c r="DL3273" s="69"/>
      <c r="DM3273" s="69"/>
      <c r="DN3273" s="69"/>
      <c r="DO3273" s="69"/>
      <c r="DP3273" s="69"/>
      <c r="DQ3273" s="69"/>
      <c r="DR3273" s="69"/>
      <c r="DS3273" s="69"/>
      <c r="DT3273" s="69"/>
      <c r="DU3273" s="69"/>
      <c r="DV3273" s="69"/>
      <c r="DW3273" s="69"/>
      <c r="DX3273" s="69"/>
      <c r="DY3273" s="69"/>
      <c r="DZ3273" s="69"/>
      <c r="EA3273" s="69"/>
      <c r="EB3273" s="69"/>
      <c r="EC3273" s="69"/>
      <c r="ED3273" s="69"/>
      <c r="EE3273" s="69"/>
      <c r="EF3273" s="69"/>
      <c r="EG3273" s="69"/>
      <c r="EH3273" s="69"/>
      <c r="EI3273" s="69"/>
      <c r="EJ3273" s="69"/>
      <c r="EK3273" s="69"/>
      <c r="EL3273" s="69"/>
      <c r="EM3273" s="69"/>
      <c r="EN3273" s="69"/>
      <c r="EO3273" s="69"/>
      <c r="EP3273" s="69"/>
      <c r="EQ3273" s="69"/>
      <c r="ER3273" s="69"/>
      <c r="ES3273" s="69"/>
      <c r="ET3273" s="69"/>
      <c r="EU3273" s="69"/>
      <c r="EV3273" s="69"/>
      <c r="EW3273" s="69"/>
      <c r="EX3273" s="69"/>
      <c r="EY3273" s="69"/>
      <c r="EZ3273" s="69"/>
      <c r="FA3273" s="69"/>
      <c r="FB3273" s="69"/>
      <c r="FC3273" s="69"/>
      <c r="FD3273" s="69"/>
      <c r="FE3273" s="69"/>
      <c r="FF3273" s="69"/>
      <c r="FG3273" s="69"/>
      <c r="FH3273" s="69"/>
      <c r="FI3273" s="69"/>
      <c r="FJ3273" s="69"/>
      <c r="FK3273" s="69"/>
      <c r="FL3273" s="69"/>
      <c r="FM3273" s="69"/>
      <c r="FN3273" s="69"/>
      <c r="FO3273" s="69"/>
      <c r="FP3273" s="69"/>
      <c r="FQ3273" s="69"/>
      <c r="FR3273" s="69"/>
      <c r="FS3273" s="69"/>
      <c r="FT3273" s="69"/>
      <c r="FU3273" s="69"/>
      <c r="FV3273" s="69"/>
      <c r="FW3273" s="69"/>
      <c r="FX3273" s="69"/>
      <c r="FY3273" s="69"/>
      <c r="FZ3273" s="69"/>
      <c r="GA3273" s="69"/>
      <c r="GB3273" s="69"/>
      <c r="GC3273" s="69"/>
      <c r="GD3273" s="69"/>
      <c r="GE3273" s="69"/>
      <c r="GF3273" s="69"/>
      <c r="GG3273" s="69"/>
      <c r="GH3273" s="69"/>
      <c r="GI3273" s="69"/>
      <c r="GJ3273" s="69"/>
      <c r="GK3273" s="69"/>
      <c r="GL3273" s="69"/>
      <c r="GM3273" s="69"/>
      <c r="GN3273" s="69"/>
      <c r="GO3273" s="69"/>
      <c r="GP3273" s="69"/>
      <c r="GQ3273" s="69"/>
      <c r="GR3273" s="69"/>
      <c r="GS3273" s="69"/>
      <c r="GT3273" s="69"/>
      <c r="GU3273" s="69"/>
      <c r="GV3273" s="69"/>
      <c r="GW3273" s="69"/>
      <c r="GX3273" s="69"/>
      <c r="GY3273" s="69"/>
      <c r="GZ3273" s="69"/>
      <c r="HA3273" s="69"/>
      <c r="HB3273" s="69"/>
      <c r="HC3273" s="69"/>
      <c r="HD3273" s="69"/>
      <c r="HE3273" s="69"/>
      <c r="HF3273" s="69"/>
      <c r="HG3273" s="69"/>
      <c r="HH3273" s="69"/>
      <c r="HI3273" s="69"/>
      <c r="HJ3273" s="69"/>
      <c r="HK3273" s="69"/>
      <c r="HL3273" s="69"/>
      <c r="HM3273" s="69"/>
      <c r="HN3273" s="69"/>
      <c r="HO3273" s="69"/>
      <c r="HP3273" s="69"/>
      <c r="HQ3273" s="69"/>
      <c r="HR3273" s="69"/>
      <c r="HS3273" s="69"/>
      <c r="HT3273" s="69"/>
      <c r="HU3273" s="69"/>
      <c r="HV3273" s="69"/>
      <c r="HW3273" s="69"/>
      <c r="HX3273" s="69"/>
      <c r="HY3273" s="69"/>
      <c r="HZ3273" s="69"/>
      <c r="IA3273" s="69"/>
      <c r="IB3273" s="69"/>
      <c r="IC3273" s="69"/>
      <c r="ID3273" s="69"/>
      <c r="IE3273" s="69"/>
      <c r="IF3273" s="69"/>
      <c r="IG3273" s="69"/>
      <c r="IH3273" s="69"/>
      <c r="II3273" s="69"/>
      <c r="IJ3273" s="69"/>
      <c r="IK3273" s="69"/>
      <c r="IL3273" s="69"/>
      <c r="IM3273" s="69"/>
      <c r="IN3273" s="69"/>
    </row>
    <row r="3274" spans="1:248" s="70" customFormat="1" ht="15" customHeight="1" x14ac:dyDescent="0.2">
      <c r="A3274" s="127" t="s">
        <v>4085</v>
      </c>
      <c r="B3274" s="128">
        <v>52980</v>
      </c>
      <c r="C3274" s="149" t="s">
        <v>4086</v>
      </c>
      <c r="D3274" s="314">
        <v>25000</v>
      </c>
      <c r="E3274" s="69"/>
      <c r="F3274" s="69"/>
      <c r="G3274" s="69"/>
      <c r="H3274" s="69"/>
      <c r="I3274" s="69"/>
      <c r="J3274" s="69"/>
      <c r="N3274" s="69"/>
      <c r="O3274" s="69"/>
      <c r="P3274" s="69"/>
      <c r="Q3274" s="69"/>
      <c r="R3274" s="69"/>
      <c r="S3274" s="69"/>
      <c r="T3274" s="69"/>
      <c r="U3274" s="69"/>
      <c r="V3274" s="69"/>
      <c r="W3274" s="69"/>
      <c r="X3274" s="69"/>
      <c r="Y3274" s="69"/>
      <c r="Z3274" s="69"/>
      <c r="AA3274" s="69"/>
      <c r="AB3274" s="69"/>
      <c r="AC3274" s="69"/>
      <c r="AD3274" s="69"/>
      <c r="AE3274" s="69"/>
      <c r="AF3274" s="69"/>
      <c r="AG3274" s="69"/>
      <c r="AH3274" s="69"/>
      <c r="AI3274" s="69"/>
      <c r="AJ3274" s="69"/>
      <c r="AK3274" s="69"/>
      <c r="AL3274" s="69"/>
      <c r="AM3274" s="69"/>
      <c r="AN3274" s="69"/>
      <c r="AO3274" s="69"/>
      <c r="AP3274" s="69"/>
      <c r="AQ3274" s="69"/>
      <c r="AR3274" s="69"/>
      <c r="AS3274" s="69"/>
      <c r="AT3274" s="69"/>
      <c r="AU3274" s="69"/>
      <c r="AV3274" s="69"/>
      <c r="AW3274" s="69"/>
      <c r="AX3274" s="69"/>
      <c r="AY3274" s="69"/>
      <c r="AZ3274" s="69"/>
      <c r="BA3274" s="69"/>
      <c r="BB3274" s="69"/>
      <c r="BC3274" s="69"/>
      <c r="BD3274" s="69"/>
      <c r="BE3274" s="69"/>
      <c r="BF3274" s="69"/>
      <c r="BG3274" s="69"/>
      <c r="BH3274" s="69"/>
      <c r="BI3274" s="69"/>
      <c r="BJ3274" s="69"/>
      <c r="BK3274" s="69"/>
      <c r="BL3274" s="69"/>
      <c r="BM3274" s="69"/>
      <c r="BN3274" s="69"/>
      <c r="BO3274" s="69"/>
      <c r="BP3274" s="69"/>
      <c r="BQ3274" s="69"/>
      <c r="BR3274" s="69"/>
      <c r="BS3274" s="69"/>
      <c r="BT3274" s="69"/>
      <c r="BU3274" s="69"/>
      <c r="BV3274" s="69"/>
      <c r="BW3274" s="69"/>
      <c r="BX3274" s="69"/>
      <c r="BY3274" s="69"/>
      <c r="BZ3274" s="69"/>
      <c r="CA3274" s="69"/>
      <c r="CB3274" s="69"/>
      <c r="CC3274" s="69"/>
      <c r="CD3274" s="69"/>
      <c r="CE3274" s="69"/>
      <c r="CF3274" s="69"/>
      <c r="CG3274" s="69"/>
      <c r="CH3274" s="69"/>
      <c r="CI3274" s="69"/>
      <c r="CJ3274" s="69"/>
      <c r="CK3274" s="69"/>
      <c r="CL3274" s="69"/>
      <c r="CM3274" s="69"/>
      <c r="CN3274" s="69"/>
      <c r="CO3274" s="69"/>
      <c r="CP3274" s="69"/>
      <c r="CQ3274" s="69"/>
      <c r="CR3274" s="69"/>
      <c r="CS3274" s="69"/>
      <c r="CT3274" s="69"/>
      <c r="CU3274" s="69"/>
      <c r="CV3274" s="69"/>
      <c r="CW3274" s="69"/>
      <c r="CX3274" s="69"/>
      <c r="CY3274" s="69"/>
      <c r="CZ3274" s="69"/>
      <c r="DA3274" s="69"/>
      <c r="DB3274" s="69"/>
      <c r="DC3274" s="69"/>
      <c r="DD3274" s="69"/>
      <c r="DE3274" s="69"/>
      <c r="DF3274" s="69"/>
      <c r="DG3274" s="69"/>
      <c r="DH3274" s="69"/>
      <c r="DI3274" s="69"/>
      <c r="DJ3274" s="69"/>
      <c r="DK3274" s="69"/>
      <c r="DL3274" s="69"/>
      <c r="DM3274" s="69"/>
      <c r="DN3274" s="69"/>
      <c r="DO3274" s="69"/>
      <c r="DP3274" s="69"/>
      <c r="DQ3274" s="69"/>
      <c r="DR3274" s="69"/>
      <c r="DS3274" s="69"/>
      <c r="DT3274" s="69"/>
      <c r="DU3274" s="69"/>
      <c r="DV3274" s="69"/>
      <c r="DW3274" s="69"/>
      <c r="DX3274" s="69"/>
      <c r="DY3274" s="69"/>
      <c r="DZ3274" s="69"/>
      <c r="EA3274" s="69"/>
      <c r="EB3274" s="69"/>
      <c r="EC3274" s="69"/>
      <c r="ED3274" s="69"/>
      <c r="EE3274" s="69"/>
      <c r="EF3274" s="69"/>
      <c r="EG3274" s="69"/>
      <c r="EH3274" s="69"/>
      <c r="EI3274" s="69"/>
      <c r="EJ3274" s="69"/>
      <c r="EK3274" s="69"/>
      <c r="EL3274" s="69"/>
      <c r="EM3274" s="69"/>
      <c r="EN3274" s="69"/>
      <c r="EO3274" s="69"/>
      <c r="EP3274" s="69"/>
      <c r="EQ3274" s="69"/>
      <c r="ER3274" s="69"/>
      <c r="ES3274" s="69"/>
      <c r="ET3274" s="69"/>
      <c r="EU3274" s="69"/>
      <c r="EV3274" s="69"/>
      <c r="EW3274" s="69"/>
      <c r="EX3274" s="69"/>
      <c r="EY3274" s="69"/>
      <c r="EZ3274" s="69"/>
      <c r="FA3274" s="69"/>
      <c r="FB3274" s="69"/>
      <c r="FC3274" s="69"/>
      <c r="FD3274" s="69"/>
      <c r="FE3274" s="69"/>
      <c r="FF3274" s="69"/>
      <c r="FG3274" s="69"/>
      <c r="FH3274" s="69"/>
      <c r="FI3274" s="69"/>
      <c r="FJ3274" s="69"/>
      <c r="FK3274" s="69"/>
      <c r="FL3274" s="69"/>
      <c r="FM3274" s="69"/>
      <c r="FN3274" s="69"/>
      <c r="FO3274" s="69"/>
      <c r="FP3274" s="69"/>
      <c r="FQ3274" s="69"/>
      <c r="FR3274" s="69"/>
      <c r="FS3274" s="69"/>
      <c r="FT3274" s="69"/>
      <c r="FU3274" s="69"/>
      <c r="FV3274" s="69"/>
      <c r="FW3274" s="69"/>
      <c r="FX3274" s="69"/>
      <c r="FY3274" s="69"/>
      <c r="FZ3274" s="69"/>
      <c r="GA3274" s="69"/>
      <c r="GB3274" s="69"/>
      <c r="GC3274" s="69"/>
      <c r="GD3274" s="69"/>
      <c r="GE3274" s="69"/>
      <c r="GF3274" s="69"/>
      <c r="GG3274" s="69"/>
      <c r="GH3274" s="69"/>
      <c r="GI3274" s="69"/>
      <c r="GJ3274" s="69"/>
      <c r="GK3274" s="69"/>
      <c r="GL3274" s="69"/>
      <c r="GM3274" s="69"/>
      <c r="GN3274" s="69"/>
      <c r="GO3274" s="69"/>
      <c r="GP3274" s="69"/>
      <c r="GQ3274" s="69"/>
      <c r="GR3274" s="69"/>
      <c r="GS3274" s="69"/>
      <c r="GT3274" s="69"/>
      <c r="GU3274" s="69"/>
      <c r="GV3274" s="69"/>
      <c r="GW3274" s="69"/>
      <c r="GX3274" s="69"/>
      <c r="GY3274" s="69"/>
      <c r="GZ3274" s="69"/>
      <c r="HA3274" s="69"/>
      <c r="HB3274" s="69"/>
      <c r="HC3274" s="69"/>
      <c r="HD3274" s="69"/>
      <c r="HE3274" s="69"/>
      <c r="HF3274" s="69"/>
      <c r="HG3274" s="69"/>
      <c r="HH3274" s="69"/>
      <c r="HI3274" s="69"/>
      <c r="HJ3274" s="69"/>
      <c r="HK3274" s="69"/>
      <c r="HL3274" s="69"/>
      <c r="HM3274" s="69"/>
      <c r="HN3274" s="69"/>
      <c r="HO3274" s="69"/>
      <c r="HP3274" s="69"/>
      <c r="HQ3274" s="69"/>
      <c r="HR3274" s="69"/>
      <c r="HS3274" s="69"/>
      <c r="HT3274" s="69"/>
      <c r="HU3274" s="69"/>
      <c r="HV3274" s="69"/>
      <c r="HW3274" s="69"/>
      <c r="HX3274" s="69"/>
      <c r="HY3274" s="69"/>
      <c r="HZ3274" s="69"/>
      <c r="IA3274" s="69"/>
      <c r="IB3274" s="69"/>
      <c r="IC3274" s="69"/>
      <c r="ID3274" s="69"/>
      <c r="IE3274" s="69"/>
      <c r="IF3274" s="69"/>
      <c r="IG3274" s="69"/>
      <c r="IH3274" s="69"/>
      <c r="II3274" s="69"/>
      <c r="IJ3274" s="69"/>
      <c r="IK3274" s="69"/>
      <c r="IL3274" s="69"/>
      <c r="IM3274" s="69"/>
      <c r="IN3274" s="69"/>
    </row>
    <row r="3275" spans="1:248" s="70" customFormat="1" ht="32.1" customHeight="1" x14ac:dyDescent="0.2">
      <c r="A3275" s="127" t="s">
        <v>4087</v>
      </c>
      <c r="B3275" s="128">
        <v>52981</v>
      </c>
      <c r="C3275" s="149" t="s">
        <v>4088</v>
      </c>
      <c r="D3275" s="314">
        <v>40000</v>
      </c>
      <c r="E3275" s="69"/>
      <c r="F3275" s="69"/>
      <c r="G3275" s="69"/>
      <c r="H3275" s="69"/>
      <c r="I3275" s="69"/>
      <c r="J3275" s="69"/>
      <c r="N3275" s="69"/>
      <c r="O3275" s="69"/>
      <c r="P3275" s="69"/>
      <c r="Q3275" s="69"/>
      <c r="R3275" s="69"/>
      <c r="S3275" s="69"/>
      <c r="T3275" s="69"/>
      <c r="U3275" s="69"/>
      <c r="V3275" s="69"/>
      <c r="W3275" s="69"/>
      <c r="X3275" s="69"/>
      <c r="Y3275" s="69"/>
      <c r="Z3275" s="69"/>
      <c r="AA3275" s="69"/>
      <c r="AB3275" s="69"/>
      <c r="AC3275" s="69"/>
      <c r="AD3275" s="69"/>
      <c r="AE3275" s="69"/>
      <c r="AF3275" s="69"/>
      <c r="AG3275" s="69"/>
      <c r="AH3275" s="69"/>
      <c r="AI3275" s="69"/>
      <c r="AJ3275" s="69"/>
      <c r="AK3275" s="69"/>
      <c r="AL3275" s="69"/>
      <c r="AM3275" s="69"/>
      <c r="AN3275" s="69"/>
      <c r="AO3275" s="69"/>
      <c r="AP3275" s="69"/>
      <c r="AQ3275" s="69"/>
      <c r="AR3275" s="69"/>
      <c r="AS3275" s="69"/>
      <c r="AT3275" s="69"/>
      <c r="AU3275" s="69"/>
      <c r="AV3275" s="69"/>
      <c r="AW3275" s="69"/>
      <c r="AX3275" s="69"/>
      <c r="AY3275" s="69"/>
      <c r="AZ3275" s="69"/>
      <c r="BA3275" s="69"/>
      <c r="BB3275" s="69"/>
      <c r="BC3275" s="69"/>
      <c r="BD3275" s="69"/>
      <c r="BE3275" s="69"/>
      <c r="BF3275" s="69"/>
      <c r="BG3275" s="69"/>
      <c r="BH3275" s="69"/>
      <c r="BI3275" s="69"/>
      <c r="BJ3275" s="69"/>
      <c r="BK3275" s="69"/>
      <c r="BL3275" s="69"/>
      <c r="BM3275" s="69"/>
      <c r="BN3275" s="69"/>
      <c r="BO3275" s="69"/>
      <c r="BP3275" s="69"/>
      <c r="BQ3275" s="69"/>
      <c r="BR3275" s="69"/>
      <c r="BS3275" s="69"/>
      <c r="BT3275" s="69"/>
      <c r="BU3275" s="69"/>
      <c r="BV3275" s="69"/>
      <c r="BW3275" s="69"/>
      <c r="BX3275" s="69"/>
      <c r="BY3275" s="69"/>
      <c r="BZ3275" s="69"/>
      <c r="CA3275" s="69"/>
      <c r="CB3275" s="69"/>
      <c r="CC3275" s="69"/>
      <c r="CD3275" s="69"/>
      <c r="CE3275" s="69"/>
      <c r="CF3275" s="69"/>
      <c r="CG3275" s="69"/>
      <c r="CH3275" s="69"/>
      <c r="CI3275" s="69"/>
      <c r="CJ3275" s="69"/>
      <c r="CK3275" s="69"/>
      <c r="CL3275" s="69"/>
      <c r="CM3275" s="69"/>
      <c r="CN3275" s="69"/>
      <c r="CO3275" s="69"/>
      <c r="CP3275" s="69"/>
      <c r="CQ3275" s="69"/>
      <c r="CR3275" s="69"/>
      <c r="CS3275" s="69"/>
      <c r="CT3275" s="69"/>
      <c r="CU3275" s="69"/>
      <c r="CV3275" s="69"/>
      <c r="CW3275" s="69"/>
      <c r="CX3275" s="69"/>
      <c r="CY3275" s="69"/>
      <c r="CZ3275" s="69"/>
      <c r="DA3275" s="69"/>
      <c r="DB3275" s="69"/>
      <c r="DC3275" s="69"/>
      <c r="DD3275" s="69"/>
      <c r="DE3275" s="69"/>
      <c r="DF3275" s="69"/>
      <c r="DG3275" s="69"/>
      <c r="DH3275" s="69"/>
      <c r="DI3275" s="69"/>
      <c r="DJ3275" s="69"/>
      <c r="DK3275" s="69"/>
      <c r="DL3275" s="69"/>
      <c r="DM3275" s="69"/>
      <c r="DN3275" s="69"/>
      <c r="DO3275" s="69"/>
      <c r="DP3275" s="69"/>
      <c r="DQ3275" s="69"/>
      <c r="DR3275" s="69"/>
      <c r="DS3275" s="69"/>
      <c r="DT3275" s="69"/>
      <c r="DU3275" s="69"/>
      <c r="DV3275" s="69"/>
      <c r="DW3275" s="69"/>
      <c r="DX3275" s="69"/>
      <c r="DY3275" s="69"/>
      <c r="DZ3275" s="69"/>
      <c r="EA3275" s="69"/>
      <c r="EB3275" s="69"/>
      <c r="EC3275" s="69"/>
      <c r="ED3275" s="69"/>
      <c r="EE3275" s="69"/>
      <c r="EF3275" s="69"/>
      <c r="EG3275" s="69"/>
      <c r="EH3275" s="69"/>
      <c r="EI3275" s="69"/>
      <c r="EJ3275" s="69"/>
      <c r="EK3275" s="69"/>
      <c r="EL3275" s="69"/>
      <c r="EM3275" s="69"/>
      <c r="EN3275" s="69"/>
      <c r="EO3275" s="69"/>
      <c r="EP3275" s="69"/>
      <c r="EQ3275" s="69"/>
      <c r="ER3275" s="69"/>
      <c r="ES3275" s="69"/>
      <c r="ET3275" s="69"/>
      <c r="EU3275" s="69"/>
      <c r="EV3275" s="69"/>
      <c r="EW3275" s="69"/>
      <c r="EX3275" s="69"/>
      <c r="EY3275" s="69"/>
      <c r="EZ3275" s="69"/>
      <c r="FA3275" s="69"/>
      <c r="FB3275" s="69"/>
      <c r="FC3275" s="69"/>
      <c r="FD3275" s="69"/>
      <c r="FE3275" s="69"/>
      <c r="FF3275" s="69"/>
      <c r="FG3275" s="69"/>
      <c r="FH3275" s="69"/>
      <c r="FI3275" s="69"/>
      <c r="FJ3275" s="69"/>
      <c r="FK3275" s="69"/>
      <c r="FL3275" s="69"/>
      <c r="FM3275" s="69"/>
      <c r="FN3275" s="69"/>
      <c r="FO3275" s="69"/>
      <c r="FP3275" s="69"/>
      <c r="FQ3275" s="69"/>
      <c r="FR3275" s="69"/>
      <c r="FS3275" s="69"/>
      <c r="FT3275" s="69"/>
      <c r="FU3275" s="69"/>
      <c r="FV3275" s="69"/>
      <c r="FW3275" s="69"/>
      <c r="FX3275" s="69"/>
      <c r="FY3275" s="69"/>
      <c r="FZ3275" s="69"/>
      <c r="GA3275" s="69"/>
      <c r="GB3275" s="69"/>
      <c r="GC3275" s="69"/>
      <c r="GD3275" s="69"/>
      <c r="GE3275" s="69"/>
      <c r="GF3275" s="69"/>
      <c r="GG3275" s="69"/>
      <c r="GH3275" s="69"/>
      <c r="GI3275" s="69"/>
      <c r="GJ3275" s="69"/>
      <c r="GK3275" s="69"/>
      <c r="GL3275" s="69"/>
      <c r="GM3275" s="69"/>
      <c r="GN3275" s="69"/>
      <c r="GO3275" s="69"/>
      <c r="GP3275" s="69"/>
      <c r="GQ3275" s="69"/>
      <c r="GR3275" s="69"/>
      <c r="GS3275" s="69"/>
      <c r="GT3275" s="69"/>
      <c r="GU3275" s="69"/>
      <c r="GV3275" s="69"/>
      <c r="GW3275" s="69"/>
      <c r="GX3275" s="69"/>
      <c r="GY3275" s="69"/>
      <c r="GZ3275" s="69"/>
      <c r="HA3275" s="69"/>
      <c r="HB3275" s="69"/>
      <c r="HC3275" s="69"/>
      <c r="HD3275" s="69"/>
      <c r="HE3275" s="69"/>
      <c r="HF3275" s="69"/>
      <c r="HG3275" s="69"/>
      <c r="HH3275" s="69"/>
      <c r="HI3275" s="69"/>
      <c r="HJ3275" s="69"/>
      <c r="HK3275" s="69"/>
      <c r="HL3275" s="69"/>
      <c r="HM3275" s="69"/>
      <c r="HN3275" s="69"/>
      <c r="HO3275" s="69"/>
      <c r="HP3275" s="69"/>
      <c r="HQ3275" s="69"/>
      <c r="HR3275" s="69"/>
      <c r="HS3275" s="69"/>
      <c r="HT3275" s="69"/>
      <c r="HU3275" s="69"/>
      <c r="HV3275" s="69"/>
      <c r="HW3275" s="69"/>
      <c r="HX3275" s="69"/>
      <c r="HY3275" s="69"/>
      <c r="HZ3275" s="69"/>
      <c r="IA3275" s="69"/>
      <c r="IB3275" s="69"/>
      <c r="IC3275" s="69"/>
      <c r="ID3275" s="69"/>
      <c r="IE3275" s="69"/>
      <c r="IF3275" s="69"/>
      <c r="IG3275" s="69"/>
      <c r="IH3275" s="69"/>
      <c r="II3275" s="69"/>
      <c r="IJ3275" s="69"/>
      <c r="IK3275" s="69"/>
      <c r="IL3275" s="69"/>
      <c r="IM3275" s="69"/>
      <c r="IN3275" s="69"/>
    </row>
    <row r="3276" spans="1:248" s="70" customFormat="1" ht="15" customHeight="1" x14ac:dyDescent="0.2">
      <c r="A3276" s="127" t="s">
        <v>4089</v>
      </c>
      <c r="B3276" s="128">
        <v>52982</v>
      </c>
      <c r="C3276" s="149" t="s">
        <v>4090</v>
      </c>
      <c r="D3276" s="314">
        <v>30000</v>
      </c>
      <c r="E3276" s="69"/>
      <c r="F3276" s="69"/>
      <c r="G3276" s="69"/>
      <c r="H3276" s="69"/>
      <c r="I3276" s="69"/>
      <c r="J3276" s="69"/>
      <c r="N3276" s="69"/>
      <c r="O3276" s="69"/>
      <c r="P3276" s="69"/>
      <c r="Q3276" s="69"/>
      <c r="R3276" s="69"/>
      <c r="S3276" s="69"/>
      <c r="T3276" s="69"/>
      <c r="U3276" s="69"/>
      <c r="V3276" s="69"/>
      <c r="W3276" s="69"/>
      <c r="X3276" s="69"/>
      <c r="Y3276" s="69"/>
      <c r="Z3276" s="69"/>
      <c r="AA3276" s="69"/>
      <c r="AB3276" s="69"/>
      <c r="AC3276" s="69"/>
      <c r="AD3276" s="69"/>
      <c r="AE3276" s="69"/>
      <c r="AF3276" s="69"/>
      <c r="AG3276" s="69"/>
      <c r="AH3276" s="69"/>
      <c r="AI3276" s="69"/>
      <c r="AJ3276" s="69"/>
      <c r="AK3276" s="69"/>
      <c r="AL3276" s="69"/>
      <c r="AM3276" s="69"/>
      <c r="AN3276" s="69"/>
      <c r="AO3276" s="69"/>
      <c r="AP3276" s="69"/>
      <c r="AQ3276" s="69"/>
      <c r="AR3276" s="69"/>
      <c r="AS3276" s="69"/>
      <c r="AT3276" s="69"/>
      <c r="AU3276" s="69"/>
      <c r="AV3276" s="69"/>
      <c r="AW3276" s="69"/>
      <c r="AX3276" s="69"/>
      <c r="AY3276" s="69"/>
      <c r="AZ3276" s="69"/>
      <c r="BA3276" s="69"/>
      <c r="BB3276" s="69"/>
      <c r="BC3276" s="69"/>
      <c r="BD3276" s="69"/>
      <c r="BE3276" s="69"/>
      <c r="BF3276" s="69"/>
      <c r="BG3276" s="69"/>
      <c r="BH3276" s="69"/>
      <c r="BI3276" s="69"/>
      <c r="BJ3276" s="69"/>
      <c r="BK3276" s="69"/>
      <c r="BL3276" s="69"/>
      <c r="BM3276" s="69"/>
      <c r="BN3276" s="69"/>
      <c r="BO3276" s="69"/>
      <c r="BP3276" s="69"/>
      <c r="BQ3276" s="69"/>
      <c r="BR3276" s="69"/>
      <c r="BS3276" s="69"/>
      <c r="BT3276" s="69"/>
      <c r="BU3276" s="69"/>
      <c r="BV3276" s="69"/>
      <c r="BW3276" s="69"/>
      <c r="BX3276" s="69"/>
      <c r="BY3276" s="69"/>
      <c r="BZ3276" s="69"/>
      <c r="CA3276" s="69"/>
      <c r="CB3276" s="69"/>
      <c r="CC3276" s="69"/>
      <c r="CD3276" s="69"/>
      <c r="CE3276" s="69"/>
      <c r="CF3276" s="69"/>
      <c r="CG3276" s="69"/>
      <c r="CH3276" s="69"/>
      <c r="CI3276" s="69"/>
      <c r="CJ3276" s="69"/>
      <c r="CK3276" s="69"/>
      <c r="CL3276" s="69"/>
      <c r="CM3276" s="69"/>
      <c r="CN3276" s="69"/>
      <c r="CO3276" s="69"/>
      <c r="CP3276" s="69"/>
      <c r="CQ3276" s="69"/>
      <c r="CR3276" s="69"/>
      <c r="CS3276" s="69"/>
      <c r="CT3276" s="69"/>
      <c r="CU3276" s="69"/>
      <c r="CV3276" s="69"/>
      <c r="CW3276" s="69"/>
      <c r="CX3276" s="69"/>
      <c r="CY3276" s="69"/>
      <c r="CZ3276" s="69"/>
      <c r="DA3276" s="69"/>
      <c r="DB3276" s="69"/>
      <c r="DC3276" s="69"/>
      <c r="DD3276" s="69"/>
      <c r="DE3276" s="69"/>
      <c r="DF3276" s="69"/>
      <c r="DG3276" s="69"/>
      <c r="DH3276" s="69"/>
      <c r="DI3276" s="69"/>
      <c r="DJ3276" s="69"/>
      <c r="DK3276" s="69"/>
      <c r="DL3276" s="69"/>
      <c r="DM3276" s="69"/>
      <c r="DN3276" s="69"/>
      <c r="DO3276" s="69"/>
      <c r="DP3276" s="69"/>
      <c r="DQ3276" s="69"/>
      <c r="DR3276" s="69"/>
      <c r="DS3276" s="69"/>
      <c r="DT3276" s="69"/>
      <c r="DU3276" s="69"/>
      <c r="DV3276" s="69"/>
      <c r="DW3276" s="69"/>
      <c r="DX3276" s="69"/>
      <c r="DY3276" s="69"/>
      <c r="DZ3276" s="69"/>
      <c r="EA3276" s="69"/>
      <c r="EB3276" s="69"/>
      <c r="EC3276" s="69"/>
      <c r="ED3276" s="69"/>
      <c r="EE3276" s="69"/>
      <c r="EF3276" s="69"/>
      <c r="EG3276" s="69"/>
      <c r="EH3276" s="69"/>
      <c r="EI3276" s="69"/>
      <c r="EJ3276" s="69"/>
      <c r="EK3276" s="69"/>
      <c r="EL3276" s="69"/>
      <c r="EM3276" s="69"/>
      <c r="EN3276" s="69"/>
      <c r="EO3276" s="69"/>
      <c r="EP3276" s="69"/>
      <c r="EQ3276" s="69"/>
      <c r="ER3276" s="69"/>
      <c r="ES3276" s="69"/>
      <c r="ET3276" s="69"/>
      <c r="EU3276" s="69"/>
      <c r="EV3276" s="69"/>
      <c r="EW3276" s="69"/>
      <c r="EX3276" s="69"/>
      <c r="EY3276" s="69"/>
      <c r="EZ3276" s="69"/>
      <c r="FA3276" s="69"/>
      <c r="FB3276" s="69"/>
      <c r="FC3276" s="69"/>
      <c r="FD3276" s="69"/>
      <c r="FE3276" s="69"/>
      <c r="FF3276" s="69"/>
      <c r="FG3276" s="69"/>
      <c r="FH3276" s="69"/>
      <c r="FI3276" s="69"/>
      <c r="FJ3276" s="69"/>
      <c r="FK3276" s="69"/>
      <c r="FL3276" s="69"/>
      <c r="FM3276" s="69"/>
      <c r="FN3276" s="69"/>
      <c r="FO3276" s="69"/>
      <c r="FP3276" s="69"/>
      <c r="FQ3276" s="69"/>
      <c r="FR3276" s="69"/>
      <c r="FS3276" s="69"/>
      <c r="FT3276" s="69"/>
      <c r="FU3276" s="69"/>
      <c r="FV3276" s="69"/>
      <c r="FW3276" s="69"/>
      <c r="FX3276" s="69"/>
      <c r="FY3276" s="69"/>
      <c r="FZ3276" s="69"/>
      <c r="GA3276" s="69"/>
      <c r="GB3276" s="69"/>
      <c r="GC3276" s="69"/>
      <c r="GD3276" s="69"/>
      <c r="GE3276" s="69"/>
      <c r="GF3276" s="69"/>
      <c r="GG3276" s="69"/>
      <c r="GH3276" s="69"/>
      <c r="GI3276" s="69"/>
      <c r="GJ3276" s="69"/>
      <c r="GK3276" s="69"/>
      <c r="GL3276" s="69"/>
      <c r="GM3276" s="69"/>
      <c r="GN3276" s="69"/>
      <c r="GO3276" s="69"/>
      <c r="GP3276" s="69"/>
      <c r="GQ3276" s="69"/>
      <c r="GR3276" s="69"/>
      <c r="GS3276" s="69"/>
      <c r="GT3276" s="69"/>
      <c r="GU3276" s="69"/>
      <c r="GV3276" s="69"/>
      <c r="GW3276" s="69"/>
      <c r="GX3276" s="69"/>
      <c r="GY3276" s="69"/>
      <c r="GZ3276" s="69"/>
      <c r="HA3276" s="69"/>
      <c r="HB3276" s="69"/>
      <c r="HC3276" s="69"/>
      <c r="HD3276" s="69"/>
      <c r="HE3276" s="69"/>
      <c r="HF3276" s="69"/>
      <c r="HG3276" s="69"/>
      <c r="HH3276" s="69"/>
      <c r="HI3276" s="69"/>
      <c r="HJ3276" s="69"/>
      <c r="HK3276" s="69"/>
      <c r="HL3276" s="69"/>
      <c r="HM3276" s="69"/>
      <c r="HN3276" s="69"/>
      <c r="HO3276" s="69"/>
      <c r="HP3276" s="69"/>
      <c r="HQ3276" s="69"/>
      <c r="HR3276" s="69"/>
      <c r="HS3276" s="69"/>
      <c r="HT3276" s="69"/>
      <c r="HU3276" s="69"/>
      <c r="HV3276" s="69"/>
      <c r="HW3276" s="69"/>
      <c r="HX3276" s="69"/>
      <c r="HY3276" s="69"/>
      <c r="HZ3276" s="69"/>
      <c r="IA3276" s="69"/>
      <c r="IB3276" s="69"/>
      <c r="IC3276" s="69"/>
      <c r="ID3276" s="69"/>
      <c r="IE3276" s="69"/>
      <c r="IF3276" s="69"/>
      <c r="IG3276" s="69"/>
      <c r="IH3276" s="69"/>
      <c r="II3276" s="69"/>
      <c r="IJ3276" s="69"/>
      <c r="IK3276" s="69"/>
      <c r="IL3276" s="69"/>
      <c r="IM3276" s="69"/>
      <c r="IN3276" s="69"/>
    </row>
    <row r="3277" spans="1:248" s="70" customFormat="1" ht="32.1" customHeight="1" x14ac:dyDescent="0.2">
      <c r="A3277" s="127" t="s">
        <v>4091</v>
      </c>
      <c r="B3277" s="128">
        <v>52983</v>
      </c>
      <c r="C3277" s="149" t="s">
        <v>4092</v>
      </c>
      <c r="D3277" s="314">
        <v>45000</v>
      </c>
      <c r="E3277" s="69"/>
      <c r="F3277" s="69"/>
      <c r="G3277" s="69"/>
      <c r="H3277" s="69"/>
      <c r="I3277" s="69"/>
      <c r="J3277" s="69"/>
      <c r="N3277" s="69"/>
      <c r="O3277" s="69"/>
      <c r="P3277" s="69"/>
      <c r="Q3277" s="69"/>
      <c r="R3277" s="69"/>
      <c r="S3277" s="69"/>
      <c r="T3277" s="69"/>
      <c r="U3277" s="69"/>
      <c r="V3277" s="69"/>
      <c r="W3277" s="69"/>
      <c r="X3277" s="69"/>
      <c r="Y3277" s="69"/>
      <c r="Z3277" s="69"/>
      <c r="AA3277" s="69"/>
      <c r="AB3277" s="69"/>
      <c r="AC3277" s="69"/>
      <c r="AD3277" s="69"/>
      <c r="AE3277" s="69"/>
      <c r="AF3277" s="69"/>
      <c r="AG3277" s="69"/>
      <c r="AH3277" s="69"/>
      <c r="AI3277" s="69"/>
      <c r="AJ3277" s="69"/>
      <c r="AK3277" s="69"/>
      <c r="AL3277" s="69"/>
      <c r="AM3277" s="69"/>
      <c r="AN3277" s="69"/>
      <c r="AO3277" s="69"/>
      <c r="AP3277" s="69"/>
      <c r="AQ3277" s="69"/>
      <c r="AR3277" s="69"/>
      <c r="AS3277" s="69"/>
      <c r="AT3277" s="69"/>
      <c r="AU3277" s="69"/>
      <c r="AV3277" s="69"/>
      <c r="AW3277" s="69"/>
      <c r="AX3277" s="69"/>
      <c r="AY3277" s="69"/>
      <c r="AZ3277" s="69"/>
      <c r="BA3277" s="69"/>
      <c r="BB3277" s="69"/>
      <c r="BC3277" s="69"/>
      <c r="BD3277" s="69"/>
      <c r="BE3277" s="69"/>
      <c r="BF3277" s="69"/>
      <c r="BG3277" s="69"/>
      <c r="BH3277" s="69"/>
      <c r="BI3277" s="69"/>
      <c r="BJ3277" s="69"/>
      <c r="BK3277" s="69"/>
      <c r="BL3277" s="69"/>
      <c r="BM3277" s="69"/>
      <c r="BN3277" s="69"/>
      <c r="BO3277" s="69"/>
      <c r="BP3277" s="69"/>
      <c r="BQ3277" s="69"/>
      <c r="BR3277" s="69"/>
      <c r="BS3277" s="69"/>
      <c r="BT3277" s="69"/>
      <c r="BU3277" s="69"/>
      <c r="BV3277" s="69"/>
      <c r="BW3277" s="69"/>
      <c r="BX3277" s="69"/>
      <c r="BY3277" s="69"/>
      <c r="BZ3277" s="69"/>
      <c r="CA3277" s="69"/>
      <c r="CB3277" s="69"/>
      <c r="CC3277" s="69"/>
      <c r="CD3277" s="69"/>
      <c r="CE3277" s="69"/>
      <c r="CF3277" s="69"/>
      <c r="CG3277" s="69"/>
      <c r="CH3277" s="69"/>
      <c r="CI3277" s="69"/>
      <c r="CJ3277" s="69"/>
      <c r="CK3277" s="69"/>
      <c r="CL3277" s="69"/>
      <c r="CM3277" s="69"/>
      <c r="CN3277" s="69"/>
      <c r="CO3277" s="69"/>
      <c r="CP3277" s="69"/>
      <c r="CQ3277" s="69"/>
      <c r="CR3277" s="69"/>
      <c r="CS3277" s="69"/>
      <c r="CT3277" s="69"/>
      <c r="CU3277" s="69"/>
      <c r="CV3277" s="69"/>
      <c r="CW3277" s="69"/>
      <c r="CX3277" s="69"/>
      <c r="CY3277" s="69"/>
      <c r="CZ3277" s="69"/>
      <c r="DA3277" s="69"/>
      <c r="DB3277" s="69"/>
      <c r="DC3277" s="69"/>
      <c r="DD3277" s="69"/>
      <c r="DE3277" s="69"/>
      <c r="DF3277" s="69"/>
      <c r="DG3277" s="69"/>
      <c r="DH3277" s="69"/>
      <c r="DI3277" s="69"/>
      <c r="DJ3277" s="69"/>
      <c r="DK3277" s="69"/>
      <c r="DL3277" s="69"/>
      <c r="DM3277" s="69"/>
      <c r="DN3277" s="69"/>
      <c r="DO3277" s="69"/>
      <c r="DP3277" s="69"/>
      <c r="DQ3277" s="69"/>
      <c r="DR3277" s="69"/>
      <c r="DS3277" s="69"/>
      <c r="DT3277" s="69"/>
      <c r="DU3277" s="69"/>
      <c r="DV3277" s="69"/>
      <c r="DW3277" s="69"/>
      <c r="DX3277" s="69"/>
      <c r="DY3277" s="69"/>
      <c r="DZ3277" s="69"/>
      <c r="EA3277" s="69"/>
      <c r="EB3277" s="69"/>
      <c r="EC3277" s="69"/>
      <c r="ED3277" s="69"/>
      <c r="EE3277" s="69"/>
      <c r="EF3277" s="69"/>
      <c r="EG3277" s="69"/>
      <c r="EH3277" s="69"/>
      <c r="EI3277" s="69"/>
      <c r="EJ3277" s="69"/>
      <c r="EK3277" s="69"/>
      <c r="EL3277" s="69"/>
      <c r="EM3277" s="69"/>
      <c r="EN3277" s="69"/>
      <c r="EO3277" s="69"/>
      <c r="EP3277" s="69"/>
      <c r="EQ3277" s="69"/>
      <c r="ER3277" s="69"/>
      <c r="ES3277" s="69"/>
      <c r="ET3277" s="69"/>
      <c r="EU3277" s="69"/>
      <c r="EV3277" s="69"/>
      <c r="EW3277" s="69"/>
      <c r="EX3277" s="69"/>
      <c r="EY3277" s="69"/>
      <c r="EZ3277" s="69"/>
      <c r="FA3277" s="69"/>
      <c r="FB3277" s="69"/>
      <c r="FC3277" s="69"/>
      <c r="FD3277" s="69"/>
      <c r="FE3277" s="69"/>
      <c r="FF3277" s="69"/>
      <c r="FG3277" s="69"/>
      <c r="FH3277" s="69"/>
      <c r="FI3277" s="69"/>
      <c r="FJ3277" s="69"/>
      <c r="FK3277" s="69"/>
      <c r="FL3277" s="69"/>
      <c r="FM3277" s="69"/>
      <c r="FN3277" s="69"/>
      <c r="FO3277" s="69"/>
      <c r="FP3277" s="69"/>
      <c r="FQ3277" s="69"/>
      <c r="FR3277" s="69"/>
      <c r="FS3277" s="69"/>
      <c r="FT3277" s="69"/>
      <c r="FU3277" s="69"/>
      <c r="FV3277" s="69"/>
      <c r="FW3277" s="69"/>
      <c r="FX3277" s="69"/>
      <c r="FY3277" s="69"/>
      <c r="FZ3277" s="69"/>
      <c r="GA3277" s="69"/>
      <c r="GB3277" s="69"/>
      <c r="GC3277" s="69"/>
      <c r="GD3277" s="69"/>
      <c r="GE3277" s="69"/>
      <c r="GF3277" s="69"/>
      <c r="GG3277" s="69"/>
      <c r="GH3277" s="69"/>
      <c r="GI3277" s="69"/>
      <c r="GJ3277" s="69"/>
      <c r="GK3277" s="69"/>
      <c r="GL3277" s="69"/>
      <c r="GM3277" s="69"/>
      <c r="GN3277" s="69"/>
      <c r="GO3277" s="69"/>
      <c r="GP3277" s="69"/>
      <c r="GQ3277" s="69"/>
      <c r="GR3277" s="69"/>
      <c r="GS3277" s="69"/>
      <c r="GT3277" s="69"/>
      <c r="GU3277" s="69"/>
      <c r="GV3277" s="69"/>
      <c r="GW3277" s="69"/>
      <c r="GX3277" s="69"/>
      <c r="GY3277" s="69"/>
      <c r="GZ3277" s="69"/>
      <c r="HA3277" s="69"/>
      <c r="HB3277" s="69"/>
      <c r="HC3277" s="69"/>
      <c r="HD3277" s="69"/>
      <c r="HE3277" s="69"/>
      <c r="HF3277" s="69"/>
      <c r="HG3277" s="69"/>
      <c r="HH3277" s="69"/>
      <c r="HI3277" s="69"/>
      <c r="HJ3277" s="69"/>
      <c r="HK3277" s="69"/>
      <c r="HL3277" s="69"/>
      <c r="HM3277" s="69"/>
      <c r="HN3277" s="69"/>
      <c r="HO3277" s="69"/>
      <c r="HP3277" s="69"/>
      <c r="HQ3277" s="69"/>
      <c r="HR3277" s="69"/>
      <c r="HS3277" s="69"/>
      <c r="HT3277" s="69"/>
      <c r="HU3277" s="69"/>
      <c r="HV3277" s="69"/>
      <c r="HW3277" s="69"/>
      <c r="HX3277" s="69"/>
      <c r="HY3277" s="69"/>
      <c r="HZ3277" s="69"/>
      <c r="IA3277" s="69"/>
      <c r="IB3277" s="69"/>
      <c r="IC3277" s="69"/>
      <c r="ID3277" s="69"/>
      <c r="IE3277" s="69"/>
      <c r="IF3277" s="69"/>
      <c r="IG3277" s="69"/>
      <c r="IH3277" s="69"/>
      <c r="II3277" s="69"/>
      <c r="IJ3277" s="69"/>
      <c r="IK3277" s="69"/>
      <c r="IL3277" s="69"/>
      <c r="IM3277" s="69"/>
      <c r="IN3277" s="69"/>
    </row>
    <row r="3278" spans="1:248" s="70" customFormat="1" ht="15" customHeight="1" x14ac:dyDescent="0.2">
      <c r="A3278" s="127" t="s">
        <v>4093</v>
      </c>
      <c r="B3278" s="128">
        <v>52984</v>
      </c>
      <c r="C3278" s="149" t="s">
        <v>4094</v>
      </c>
      <c r="D3278" s="314">
        <v>60000</v>
      </c>
      <c r="E3278" s="69"/>
      <c r="F3278" s="69"/>
      <c r="G3278" s="69"/>
      <c r="H3278" s="69"/>
      <c r="I3278" s="69"/>
      <c r="J3278" s="69"/>
      <c r="N3278" s="69"/>
      <c r="O3278" s="69"/>
      <c r="P3278" s="69"/>
      <c r="Q3278" s="69"/>
      <c r="R3278" s="69"/>
      <c r="S3278" s="69"/>
      <c r="T3278" s="69"/>
      <c r="U3278" s="69"/>
      <c r="V3278" s="69"/>
      <c r="W3278" s="69"/>
      <c r="X3278" s="69"/>
      <c r="Y3278" s="69"/>
      <c r="Z3278" s="69"/>
      <c r="AA3278" s="69"/>
      <c r="AB3278" s="69"/>
      <c r="AC3278" s="69"/>
      <c r="AD3278" s="69"/>
      <c r="AE3278" s="69"/>
      <c r="AF3278" s="69"/>
      <c r="AG3278" s="69"/>
      <c r="AH3278" s="69"/>
      <c r="AI3278" s="69"/>
      <c r="AJ3278" s="69"/>
      <c r="AK3278" s="69"/>
      <c r="AL3278" s="69"/>
      <c r="AM3278" s="69"/>
      <c r="AN3278" s="69"/>
      <c r="AO3278" s="69"/>
      <c r="AP3278" s="69"/>
      <c r="AQ3278" s="69"/>
      <c r="AR3278" s="69"/>
      <c r="AS3278" s="69"/>
      <c r="AT3278" s="69"/>
      <c r="AU3278" s="69"/>
      <c r="AV3278" s="69"/>
      <c r="AW3278" s="69"/>
      <c r="AX3278" s="69"/>
      <c r="AY3278" s="69"/>
      <c r="AZ3278" s="69"/>
      <c r="BA3278" s="69"/>
      <c r="BB3278" s="69"/>
      <c r="BC3278" s="69"/>
      <c r="BD3278" s="69"/>
      <c r="BE3278" s="69"/>
      <c r="BF3278" s="69"/>
      <c r="BG3278" s="69"/>
      <c r="BH3278" s="69"/>
      <c r="BI3278" s="69"/>
      <c r="BJ3278" s="69"/>
      <c r="BK3278" s="69"/>
      <c r="BL3278" s="69"/>
      <c r="BM3278" s="69"/>
      <c r="BN3278" s="69"/>
      <c r="BO3278" s="69"/>
      <c r="BP3278" s="69"/>
      <c r="BQ3278" s="69"/>
      <c r="BR3278" s="69"/>
      <c r="BS3278" s="69"/>
      <c r="BT3278" s="69"/>
      <c r="BU3278" s="69"/>
      <c r="BV3278" s="69"/>
      <c r="BW3278" s="69"/>
      <c r="BX3278" s="69"/>
      <c r="BY3278" s="69"/>
      <c r="BZ3278" s="69"/>
      <c r="CA3278" s="69"/>
      <c r="CB3278" s="69"/>
      <c r="CC3278" s="69"/>
      <c r="CD3278" s="69"/>
      <c r="CE3278" s="69"/>
      <c r="CF3278" s="69"/>
      <c r="CG3278" s="69"/>
      <c r="CH3278" s="69"/>
      <c r="CI3278" s="69"/>
      <c r="CJ3278" s="69"/>
      <c r="CK3278" s="69"/>
      <c r="CL3278" s="69"/>
      <c r="CM3278" s="69"/>
      <c r="CN3278" s="69"/>
      <c r="CO3278" s="69"/>
      <c r="CP3278" s="69"/>
      <c r="CQ3278" s="69"/>
      <c r="CR3278" s="69"/>
      <c r="CS3278" s="69"/>
      <c r="CT3278" s="69"/>
      <c r="CU3278" s="69"/>
      <c r="CV3278" s="69"/>
      <c r="CW3278" s="69"/>
      <c r="CX3278" s="69"/>
      <c r="CY3278" s="69"/>
      <c r="CZ3278" s="69"/>
      <c r="DA3278" s="69"/>
      <c r="DB3278" s="69"/>
      <c r="DC3278" s="69"/>
      <c r="DD3278" s="69"/>
      <c r="DE3278" s="69"/>
      <c r="DF3278" s="69"/>
      <c r="DG3278" s="69"/>
      <c r="DH3278" s="69"/>
      <c r="DI3278" s="69"/>
      <c r="DJ3278" s="69"/>
      <c r="DK3278" s="69"/>
      <c r="DL3278" s="69"/>
      <c r="DM3278" s="69"/>
      <c r="DN3278" s="69"/>
      <c r="DO3278" s="69"/>
      <c r="DP3278" s="69"/>
      <c r="DQ3278" s="69"/>
      <c r="DR3278" s="69"/>
      <c r="DS3278" s="69"/>
      <c r="DT3278" s="69"/>
      <c r="DU3278" s="69"/>
      <c r="DV3278" s="69"/>
      <c r="DW3278" s="69"/>
      <c r="DX3278" s="69"/>
      <c r="DY3278" s="69"/>
      <c r="DZ3278" s="69"/>
      <c r="EA3278" s="69"/>
      <c r="EB3278" s="69"/>
      <c r="EC3278" s="69"/>
      <c r="ED3278" s="69"/>
      <c r="EE3278" s="69"/>
      <c r="EF3278" s="69"/>
      <c r="EG3278" s="69"/>
      <c r="EH3278" s="69"/>
      <c r="EI3278" s="69"/>
      <c r="EJ3278" s="69"/>
      <c r="EK3278" s="69"/>
      <c r="EL3278" s="69"/>
      <c r="EM3278" s="69"/>
      <c r="EN3278" s="69"/>
      <c r="EO3278" s="69"/>
      <c r="EP3278" s="69"/>
      <c r="EQ3278" s="69"/>
      <c r="ER3278" s="69"/>
      <c r="ES3278" s="69"/>
      <c r="ET3278" s="69"/>
      <c r="EU3278" s="69"/>
      <c r="EV3278" s="69"/>
      <c r="EW3278" s="69"/>
      <c r="EX3278" s="69"/>
      <c r="EY3278" s="69"/>
      <c r="EZ3278" s="69"/>
      <c r="FA3278" s="69"/>
      <c r="FB3278" s="69"/>
      <c r="FC3278" s="69"/>
      <c r="FD3278" s="69"/>
      <c r="FE3278" s="69"/>
      <c r="FF3278" s="69"/>
      <c r="FG3278" s="69"/>
      <c r="FH3278" s="69"/>
      <c r="FI3278" s="69"/>
      <c r="FJ3278" s="69"/>
      <c r="FK3278" s="69"/>
      <c r="FL3278" s="69"/>
      <c r="FM3278" s="69"/>
      <c r="FN3278" s="69"/>
      <c r="FO3278" s="69"/>
      <c r="FP3278" s="69"/>
      <c r="FQ3278" s="69"/>
      <c r="FR3278" s="69"/>
      <c r="FS3278" s="69"/>
      <c r="FT3278" s="69"/>
      <c r="FU3278" s="69"/>
      <c r="FV3278" s="69"/>
      <c r="FW3278" s="69"/>
      <c r="FX3278" s="69"/>
      <c r="FY3278" s="69"/>
      <c r="FZ3278" s="69"/>
      <c r="GA3278" s="69"/>
      <c r="GB3278" s="69"/>
      <c r="GC3278" s="69"/>
      <c r="GD3278" s="69"/>
      <c r="GE3278" s="69"/>
      <c r="GF3278" s="69"/>
      <c r="GG3278" s="69"/>
      <c r="GH3278" s="69"/>
      <c r="GI3278" s="69"/>
      <c r="GJ3278" s="69"/>
      <c r="GK3278" s="69"/>
      <c r="GL3278" s="69"/>
      <c r="GM3278" s="69"/>
      <c r="GN3278" s="69"/>
      <c r="GO3278" s="69"/>
      <c r="GP3278" s="69"/>
      <c r="GQ3278" s="69"/>
      <c r="GR3278" s="69"/>
      <c r="GS3278" s="69"/>
      <c r="GT3278" s="69"/>
      <c r="GU3278" s="69"/>
      <c r="GV3278" s="69"/>
      <c r="GW3278" s="69"/>
      <c r="GX3278" s="69"/>
      <c r="GY3278" s="69"/>
      <c r="GZ3278" s="69"/>
      <c r="HA3278" s="69"/>
      <c r="HB3278" s="69"/>
      <c r="HC3278" s="69"/>
      <c r="HD3278" s="69"/>
      <c r="HE3278" s="69"/>
      <c r="HF3278" s="69"/>
      <c r="HG3278" s="69"/>
      <c r="HH3278" s="69"/>
      <c r="HI3278" s="69"/>
      <c r="HJ3278" s="69"/>
      <c r="HK3278" s="69"/>
      <c r="HL3278" s="69"/>
      <c r="HM3278" s="69"/>
      <c r="HN3278" s="69"/>
      <c r="HO3278" s="69"/>
      <c r="HP3278" s="69"/>
      <c r="HQ3278" s="69"/>
      <c r="HR3278" s="69"/>
      <c r="HS3278" s="69"/>
      <c r="HT3278" s="69"/>
      <c r="HU3278" s="69"/>
      <c r="HV3278" s="69"/>
      <c r="HW3278" s="69"/>
      <c r="HX3278" s="69"/>
      <c r="HY3278" s="69"/>
      <c r="HZ3278" s="69"/>
      <c r="IA3278" s="69"/>
      <c r="IB3278" s="69"/>
      <c r="IC3278" s="69"/>
      <c r="ID3278" s="69"/>
      <c r="IE3278" s="69"/>
      <c r="IF3278" s="69"/>
      <c r="IG3278" s="69"/>
      <c r="IH3278" s="69"/>
      <c r="II3278" s="69"/>
      <c r="IJ3278" s="69"/>
      <c r="IK3278" s="69"/>
      <c r="IL3278" s="69"/>
      <c r="IM3278" s="69"/>
      <c r="IN3278" s="69"/>
    </row>
    <row r="3279" spans="1:248" s="70" customFormat="1" ht="15" customHeight="1" x14ac:dyDescent="0.2">
      <c r="A3279" s="127" t="s">
        <v>4095</v>
      </c>
      <c r="B3279" s="128">
        <v>52985</v>
      </c>
      <c r="C3279" s="149" t="s">
        <v>4096</v>
      </c>
      <c r="D3279" s="314">
        <v>50000</v>
      </c>
      <c r="E3279" s="69"/>
      <c r="F3279" s="69"/>
      <c r="G3279" s="69"/>
      <c r="H3279" s="69"/>
      <c r="I3279" s="69"/>
      <c r="J3279" s="69"/>
      <c r="N3279" s="69"/>
      <c r="O3279" s="69"/>
      <c r="P3279" s="69"/>
      <c r="Q3279" s="69"/>
      <c r="R3279" s="69"/>
      <c r="S3279" s="69"/>
      <c r="T3279" s="69"/>
      <c r="U3279" s="69"/>
      <c r="V3279" s="69"/>
      <c r="W3279" s="69"/>
      <c r="X3279" s="69"/>
      <c r="Y3279" s="69"/>
      <c r="Z3279" s="69"/>
      <c r="AA3279" s="69"/>
      <c r="AB3279" s="69"/>
      <c r="AC3279" s="69"/>
      <c r="AD3279" s="69"/>
      <c r="AE3279" s="69"/>
      <c r="AF3279" s="69"/>
      <c r="AG3279" s="69"/>
      <c r="AH3279" s="69"/>
      <c r="AI3279" s="69"/>
      <c r="AJ3279" s="69"/>
      <c r="AK3279" s="69"/>
      <c r="AL3279" s="69"/>
      <c r="AM3279" s="69"/>
      <c r="AN3279" s="69"/>
      <c r="AO3279" s="69"/>
      <c r="AP3279" s="69"/>
      <c r="AQ3279" s="69"/>
      <c r="AR3279" s="69"/>
      <c r="AS3279" s="69"/>
      <c r="AT3279" s="69"/>
      <c r="AU3279" s="69"/>
      <c r="AV3279" s="69"/>
      <c r="AW3279" s="69"/>
      <c r="AX3279" s="69"/>
      <c r="AY3279" s="69"/>
      <c r="AZ3279" s="69"/>
      <c r="BA3279" s="69"/>
      <c r="BB3279" s="69"/>
      <c r="BC3279" s="69"/>
      <c r="BD3279" s="69"/>
      <c r="BE3279" s="69"/>
      <c r="BF3279" s="69"/>
      <c r="BG3279" s="69"/>
      <c r="BH3279" s="69"/>
      <c r="BI3279" s="69"/>
      <c r="BJ3279" s="69"/>
      <c r="BK3279" s="69"/>
      <c r="BL3279" s="69"/>
      <c r="BM3279" s="69"/>
      <c r="BN3279" s="69"/>
      <c r="BO3279" s="69"/>
      <c r="BP3279" s="69"/>
      <c r="BQ3279" s="69"/>
      <c r="BR3279" s="69"/>
      <c r="BS3279" s="69"/>
      <c r="BT3279" s="69"/>
      <c r="BU3279" s="69"/>
      <c r="BV3279" s="69"/>
      <c r="BW3279" s="69"/>
      <c r="BX3279" s="69"/>
      <c r="BY3279" s="69"/>
      <c r="BZ3279" s="69"/>
      <c r="CA3279" s="69"/>
      <c r="CB3279" s="69"/>
      <c r="CC3279" s="69"/>
      <c r="CD3279" s="69"/>
      <c r="CE3279" s="69"/>
      <c r="CF3279" s="69"/>
      <c r="CG3279" s="69"/>
      <c r="CH3279" s="69"/>
      <c r="CI3279" s="69"/>
      <c r="CJ3279" s="69"/>
      <c r="CK3279" s="69"/>
      <c r="CL3279" s="69"/>
      <c r="CM3279" s="69"/>
      <c r="CN3279" s="69"/>
      <c r="CO3279" s="69"/>
      <c r="CP3279" s="69"/>
      <c r="CQ3279" s="69"/>
      <c r="CR3279" s="69"/>
      <c r="CS3279" s="69"/>
      <c r="CT3279" s="69"/>
      <c r="CU3279" s="69"/>
      <c r="CV3279" s="69"/>
      <c r="CW3279" s="69"/>
      <c r="CX3279" s="69"/>
      <c r="CY3279" s="69"/>
      <c r="CZ3279" s="69"/>
      <c r="DA3279" s="69"/>
      <c r="DB3279" s="69"/>
      <c r="DC3279" s="69"/>
      <c r="DD3279" s="69"/>
      <c r="DE3279" s="69"/>
      <c r="DF3279" s="69"/>
      <c r="DG3279" s="69"/>
      <c r="DH3279" s="69"/>
      <c r="DI3279" s="69"/>
      <c r="DJ3279" s="69"/>
      <c r="DK3279" s="69"/>
      <c r="DL3279" s="69"/>
      <c r="DM3279" s="69"/>
      <c r="DN3279" s="69"/>
      <c r="DO3279" s="69"/>
      <c r="DP3279" s="69"/>
      <c r="DQ3279" s="69"/>
      <c r="DR3279" s="69"/>
      <c r="DS3279" s="69"/>
      <c r="DT3279" s="69"/>
      <c r="DU3279" s="69"/>
      <c r="DV3279" s="69"/>
      <c r="DW3279" s="69"/>
      <c r="DX3279" s="69"/>
      <c r="DY3279" s="69"/>
      <c r="DZ3279" s="69"/>
      <c r="EA3279" s="69"/>
      <c r="EB3279" s="69"/>
      <c r="EC3279" s="69"/>
      <c r="ED3279" s="69"/>
      <c r="EE3279" s="69"/>
      <c r="EF3279" s="69"/>
      <c r="EG3279" s="69"/>
      <c r="EH3279" s="69"/>
      <c r="EI3279" s="69"/>
      <c r="EJ3279" s="69"/>
      <c r="EK3279" s="69"/>
      <c r="EL3279" s="69"/>
      <c r="EM3279" s="69"/>
      <c r="EN3279" s="69"/>
      <c r="EO3279" s="69"/>
      <c r="EP3279" s="69"/>
      <c r="EQ3279" s="69"/>
      <c r="ER3279" s="69"/>
      <c r="ES3279" s="69"/>
      <c r="ET3279" s="69"/>
      <c r="EU3279" s="69"/>
      <c r="EV3279" s="69"/>
      <c r="EW3279" s="69"/>
      <c r="EX3279" s="69"/>
      <c r="EY3279" s="69"/>
      <c r="EZ3279" s="69"/>
      <c r="FA3279" s="69"/>
      <c r="FB3279" s="69"/>
      <c r="FC3279" s="69"/>
      <c r="FD3279" s="69"/>
      <c r="FE3279" s="69"/>
      <c r="FF3279" s="69"/>
      <c r="FG3279" s="69"/>
      <c r="FH3279" s="69"/>
      <c r="FI3279" s="69"/>
      <c r="FJ3279" s="69"/>
      <c r="FK3279" s="69"/>
      <c r="FL3279" s="69"/>
      <c r="FM3279" s="69"/>
      <c r="FN3279" s="69"/>
      <c r="FO3279" s="69"/>
      <c r="FP3279" s="69"/>
      <c r="FQ3279" s="69"/>
      <c r="FR3279" s="69"/>
      <c r="FS3279" s="69"/>
      <c r="FT3279" s="69"/>
      <c r="FU3279" s="69"/>
      <c r="FV3279" s="69"/>
      <c r="FW3279" s="69"/>
      <c r="FX3279" s="69"/>
      <c r="FY3279" s="69"/>
      <c r="FZ3279" s="69"/>
      <c r="GA3279" s="69"/>
      <c r="GB3279" s="69"/>
      <c r="GC3279" s="69"/>
      <c r="GD3279" s="69"/>
      <c r="GE3279" s="69"/>
      <c r="GF3279" s="69"/>
      <c r="GG3279" s="69"/>
      <c r="GH3279" s="69"/>
      <c r="GI3279" s="69"/>
      <c r="GJ3279" s="69"/>
      <c r="GK3279" s="69"/>
      <c r="GL3279" s="69"/>
      <c r="GM3279" s="69"/>
      <c r="GN3279" s="69"/>
      <c r="GO3279" s="69"/>
      <c r="GP3279" s="69"/>
      <c r="GQ3279" s="69"/>
      <c r="GR3279" s="69"/>
      <c r="GS3279" s="69"/>
      <c r="GT3279" s="69"/>
      <c r="GU3279" s="69"/>
      <c r="GV3279" s="69"/>
      <c r="GW3279" s="69"/>
      <c r="GX3279" s="69"/>
      <c r="GY3279" s="69"/>
      <c r="GZ3279" s="69"/>
      <c r="HA3279" s="69"/>
      <c r="HB3279" s="69"/>
      <c r="HC3279" s="69"/>
      <c r="HD3279" s="69"/>
      <c r="HE3279" s="69"/>
      <c r="HF3279" s="69"/>
      <c r="HG3279" s="69"/>
      <c r="HH3279" s="69"/>
      <c r="HI3279" s="69"/>
      <c r="HJ3279" s="69"/>
      <c r="HK3279" s="69"/>
      <c r="HL3279" s="69"/>
      <c r="HM3279" s="69"/>
      <c r="HN3279" s="69"/>
      <c r="HO3279" s="69"/>
      <c r="HP3279" s="69"/>
      <c r="HQ3279" s="69"/>
      <c r="HR3279" s="69"/>
      <c r="HS3279" s="69"/>
      <c r="HT3279" s="69"/>
      <c r="HU3279" s="69"/>
      <c r="HV3279" s="69"/>
      <c r="HW3279" s="69"/>
      <c r="HX3279" s="69"/>
      <c r="HY3279" s="69"/>
      <c r="HZ3279" s="69"/>
      <c r="IA3279" s="69"/>
      <c r="IB3279" s="69"/>
      <c r="IC3279" s="69"/>
      <c r="ID3279" s="69"/>
      <c r="IE3279" s="69"/>
      <c r="IF3279" s="69"/>
      <c r="IG3279" s="69"/>
      <c r="IH3279" s="69"/>
      <c r="II3279" s="69"/>
      <c r="IJ3279" s="69"/>
      <c r="IK3279" s="69"/>
      <c r="IL3279" s="69"/>
      <c r="IM3279" s="69"/>
      <c r="IN3279" s="69"/>
    </row>
    <row r="3280" spans="1:248" s="70" customFormat="1" ht="15" customHeight="1" x14ac:dyDescent="0.2">
      <c r="A3280" s="127" t="s">
        <v>4097</v>
      </c>
      <c r="B3280" s="128">
        <v>52986</v>
      </c>
      <c r="C3280" s="149" t="s">
        <v>4098</v>
      </c>
      <c r="D3280" s="314">
        <v>35000</v>
      </c>
      <c r="E3280" s="69"/>
      <c r="F3280" s="69"/>
      <c r="G3280" s="69"/>
      <c r="H3280" s="69"/>
      <c r="I3280" s="69"/>
      <c r="J3280" s="69"/>
      <c r="N3280" s="69"/>
      <c r="O3280" s="69"/>
      <c r="P3280" s="69"/>
      <c r="Q3280" s="69"/>
      <c r="R3280" s="69"/>
      <c r="S3280" s="69"/>
      <c r="T3280" s="69"/>
      <c r="U3280" s="69"/>
      <c r="V3280" s="69"/>
      <c r="W3280" s="69"/>
      <c r="X3280" s="69"/>
      <c r="Y3280" s="69"/>
      <c r="Z3280" s="69"/>
      <c r="AA3280" s="69"/>
      <c r="AB3280" s="69"/>
      <c r="AC3280" s="69"/>
      <c r="AD3280" s="69"/>
      <c r="AE3280" s="69"/>
      <c r="AF3280" s="69"/>
      <c r="AG3280" s="69"/>
      <c r="AH3280" s="69"/>
      <c r="AI3280" s="69"/>
      <c r="AJ3280" s="69"/>
      <c r="AK3280" s="69"/>
      <c r="AL3280" s="69"/>
      <c r="AM3280" s="69"/>
      <c r="AN3280" s="69"/>
      <c r="AO3280" s="69"/>
      <c r="AP3280" s="69"/>
      <c r="AQ3280" s="69"/>
      <c r="AR3280" s="69"/>
      <c r="AS3280" s="69"/>
      <c r="AT3280" s="69"/>
      <c r="AU3280" s="69"/>
      <c r="AV3280" s="69"/>
      <c r="AW3280" s="69"/>
      <c r="AX3280" s="69"/>
      <c r="AY3280" s="69"/>
      <c r="AZ3280" s="69"/>
      <c r="BA3280" s="69"/>
      <c r="BB3280" s="69"/>
      <c r="BC3280" s="69"/>
      <c r="BD3280" s="69"/>
      <c r="BE3280" s="69"/>
      <c r="BF3280" s="69"/>
      <c r="BG3280" s="69"/>
      <c r="BH3280" s="69"/>
      <c r="BI3280" s="69"/>
      <c r="BJ3280" s="69"/>
      <c r="BK3280" s="69"/>
      <c r="BL3280" s="69"/>
      <c r="BM3280" s="69"/>
      <c r="BN3280" s="69"/>
      <c r="BO3280" s="69"/>
      <c r="BP3280" s="69"/>
      <c r="BQ3280" s="69"/>
      <c r="BR3280" s="69"/>
      <c r="BS3280" s="69"/>
      <c r="BT3280" s="69"/>
      <c r="BU3280" s="69"/>
      <c r="BV3280" s="69"/>
      <c r="BW3280" s="69"/>
      <c r="BX3280" s="69"/>
      <c r="BY3280" s="69"/>
      <c r="BZ3280" s="69"/>
      <c r="CA3280" s="69"/>
      <c r="CB3280" s="69"/>
      <c r="CC3280" s="69"/>
      <c r="CD3280" s="69"/>
      <c r="CE3280" s="69"/>
      <c r="CF3280" s="69"/>
      <c r="CG3280" s="69"/>
      <c r="CH3280" s="69"/>
      <c r="CI3280" s="69"/>
      <c r="CJ3280" s="69"/>
      <c r="CK3280" s="69"/>
      <c r="CL3280" s="69"/>
      <c r="CM3280" s="69"/>
      <c r="CN3280" s="69"/>
      <c r="CO3280" s="69"/>
      <c r="CP3280" s="69"/>
      <c r="CQ3280" s="69"/>
      <c r="CR3280" s="69"/>
      <c r="CS3280" s="69"/>
      <c r="CT3280" s="69"/>
      <c r="CU3280" s="69"/>
      <c r="CV3280" s="69"/>
      <c r="CW3280" s="69"/>
      <c r="CX3280" s="69"/>
      <c r="CY3280" s="69"/>
      <c r="CZ3280" s="69"/>
      <c r="DA3280" s="69"/>
      <c r="DB3280" s="69"/>
      <c r="DC3280" s="69"/>
      <c r="DD3280" s="69"/>
      <c r="DE3280" s="69"/>
      <c r="DF3280" s="69"/>
      <c r="DG3280" s="69"/>
      <c r="DH3280" s="69"/>
      <c r="DI3280" s="69"/>
      <c r="DJ3280" s="69"/>
      <c r="DK3280" s="69"/>
      <c r="DL3280" s="69"/>
      <c r="DM3280" s="69"/>
      <c r="DN3280" s="69"/>
      <c r="DO3280" s="69"/>
      <c r="DP3280" s="69"/>
      <c r="DQ3280" s="69"/>
      <c r="DR3280" s="69"/>
      <c r="DS3280" s="69"/>
      <c r="DT3280" s="69"/>
      <c r="DU3280" s="69"/>
      <c r="DV3280" s="69"/>
      <c r="DW3280" s="69"/>
      <c r="DX3280" s="69"/>
      <c r="DY3280" s="69"/>
      <c r="DZ3280" s="69"/>
      <c r="EA3280" s="69"/>
      <c r="EB3280" s="69"/>
      <c r="EC3280" s="69"/>
      <c r="ED3280" s="69"/>
      <c r="EE3280" s="69"/>
      <c r="EF3280" s="69"/>
      <c r="EG3280" s="69"/>
      <c r="EH3280" s="69"/>
      <c r="EI3280" s="69"/>
      <c r="EJ3280" s="69"/>
      <c r="EK3280" s="69"/>
      <c r="EL3280" s="69"/>
      <c r="EM3280" s="69"/>
      <c r="EN3280" s="69"/>
      <c r="EO3280" s="69"/>
      <c r="EP3280" s="69"/>
      <c r="EQ3280" s="69"/>
      <c r="ER3280" s="69"/>
      <c r="ES3280" s="69"/>
      <c r="ET3280" s="69"/>
      <c r="EU3280" s="69"/>
      <c r="EV3280" s="69"/>
      <c r="EW3280" s="69"/>
      <c r="EX3280" s="69"/>
      <c r="EY3280" s="69"/>
      <c r="EZ3280" s="69"/>
      <c r="FA3280" s="69"/>
      <c r="FB3280" s="69"/>
      <c r="FC3280" s="69"/>
      <c r="FD3280" s="69"/>
      <c r="FE3280" s="69"/>
      <c r="FF3280" s="69"/>
      <c r="FG3280" s="69"/>
      <c r="FH3280" s="69"/>
      <c r="FI3280" s="69"/>
      <c r="FJ3280" s="69"/>
      <c r="FK3280" s="69"/>
      <c r="FL3280" s="69"/>
      <c r="FM3280" s="69"/>
      <c r="FN3280" s="69"/>
      <c r="FO3280" s="69"/>
      <c r="FP3280" s="69"/>
      <c r="FQ3280" s="69"/>
      <c r="FR3280" s="69"/>
      <c r="FS3280" s="69"/>
      <c r="FT3280" s="69"/>
      <c r="FU3280" s="69"/>
      <c r="FV3280" s="69"/>
      <c r="FW3280" s="69"/>
      <c r="FX3280" s="69"/>
      <c r="FY3280" s="69"/>
      <c r="FZ3280" s="69"/>
      <c r="GA3280" s="69"/>
      <c r="GB3280" s="69"/>
      <c r="GC3280" s="69"/>
      <c r="GD3280" s="69"/>
      <c r="GE3280" s="69"/>
      <c r="GF3280" s="69"/>
      <c r="GG3280" s="69"/>
      <c r="GH3280" s="69"/>
      <c r="GI3280" s="69"/>
      <c r="GJ3280" s="69"/>
      <c r="GK3280" s="69"/>
      <c r="GL3280" s="69"/>
      <c r="GM3280" s="69"/>
      <c r="GN3280" s="69"/>
      <c r="GO3280" s="69"/>
      <c r="GP3280" s="69"/>
      <c r="GQ3280" s="69"/>
      <c r="GR3280" s="69"/>
      <c r="GS3280" s="69"/>
      <c r="GT3280" s="69"/>
      <c r="GU3280" s="69"/>
      <c r="GV3280" s="69"/>
      <c r="GW3280" s="69"/>
      <c r="GX3280" s="69"/>
      <c r="GY3280" s="69"/>
      <c r="GZ3280" s="69"/>
      <c r="HA3280" s="69"/>
      <c r="HB3280" s="69"/>
      <c r="HC3280" s="69"/>
      <c r="HD3280" s="69"/>
      <c r="HE3280" s="69"/>
      <c r="HF3280" s="69"/>
      <c r="HG3280" s="69"/>
      <c r="HH3280" s="69"/>
      <c r="HI3280" s="69"/>
      <c r="HJ3280" s="69"/>
      <c r="HK3280" s="69"/>
      <c r="HL3280" s="69"/>
      <c r="HM3280" s="69"/>
      <c r="HN3280" s="69"/>
      <c r="HO3280" s="69"/>
      <c r="HP3280" s="69"/>
      <c r="HQ3280" s="69"/>
      <c r="HR3280" s="69"/>
      <c r="HS3280" s="69"/>
      <c r="HT3280" s="69"/>
      <c r="HU3280" s="69"/>
      <c r="HV3280" s="69"/>
      <c r="HW3280" s="69"/>
      <c r="HX3280" s="69"/>
      <c r="HY3280" s="69"/>
      <c r="HZ3280" s="69"/>
      <c r="IA3280" s="69"/>
      <c r="IB3280" s="69"/>
      <c r="IC3280" s="69"/>
      <c r="ID3280" s="69"/>
      <c r="IE3280" s="69"/>
      <c r="IF3280" s="69"/>
      <c r="IG3280" s="69"/>
      <c r="IH3280" s="69"/>
      <c r="II3280" s="69"/>
      <c r="IJ3280" s="69"/>
      <c r="IK3280" s="69"/>
      <c r="IL3280" s="69"/>
      <c r="IM3280" s="69"/>
      <c r="IN3280" s="69"/>
    </row>
    <row r="3281" spans="1:248" s="70" customFormat="1" ht="15" customHeight="1" x14ac:dyDescent="0.2">
      <c r="A3281" s="127" t="s">
        <v>4099</v>
      </c>
      <c r="B3281" s="128">
        <v>52987</v>
      </c>
      <c r="C3281" s="149" t="s">
        <v>4100</v>
      </c>
      <c r="D3281" s="314">
        <v>40000</v>
      </c>
      <c r="E3281" s="69"/>
      <c r="F3281" s="69"/>
      <c r="G3281" s="69"/>
      <c r="H3281" s="69"/>
      <c r="I3281" s="69"/>
      <c r="J3281" s="69"/>
      <c r="N3281" s="69"/>
      <c r="O3281" s="69"/>
      <c r="P3281" s="69"/>
      <c r="Q3281" s="69"/>
      <c r="R3281" s="69"/>
      <c r="S3281" s="69"/>
      <c r="T3281" s="69"/>
      <c r="U3281" s="69"/>
      <c r="V3281" s="69"/>
      <c r="W3281" s="69"/>
      <c r="X3281" s="69"/>
      <c r="Y3281" s="69"/>
      <c r="Z3281" s="69"/>
      <c r="AA3281" s="69"/>
      <c r="AB3281" s="69"/>
      <c r="AC3281" s="69"/>
      <c r="AD3281" s="69"/>
      <c r="AE3281" s="69"/>
      <c r="AF3281" s="69"/>
      <c r="AG3281" s="69"/>
      <c r="AH3281" s="69"/>
      <c r="AI3281" s="69"/>
      <c r="AJ3281" s="69"/>
      <c r="AK3281" s="69"/>
      <c r="AL3281" s="69"/>
      <c r="AM3281" s="69"/>
      <c r="AN3281" s="69"/>
      <c r="AO3281" s="69"/>
      <c r="AP3281" s="69"/>
      <c r="AQ3281" s="69"/>
      <c r="AR3281" s="69"/>
      <c r="AS3281" s="69"/>
      <c r="AT3281" s="69"/>
      <c r="AU3281" s="69"/>
      <c r="AV3281" s="69"/>
      <c r="AW3281" s="69"/>
      <c r="AX3281" s="69"/>
      <c r="AY3281" s="69"/>
      <c r="AZ3281" s="69"/>
      <c r="BA3281" s="69"/>
      <c r="BB3281" s="69"/>
      <c r="BC3281" s="69"/>
      <c r="BD3281" s="69"/>
      <c r="BE3281" s="69"/>
      <c r="BF3281" s="69"/>
      <c r="BG3281" s="69"/>
      <c r="BH3281" s="69"/>
      <c r="BI3281" s="69"/>
      <c r="BJ3281" s="69"/>
      <c r="BK3281" s="69"/>
      <c r="BL3281" s="69"/>
      <c r="BM3281" s="69"/>
      <c r="BN3281" s="69"/>
      <c r="BO3281" s="69"/>
      <c r="BP3281" s="69"/>
      <c r="BQ3281" s="69"/>
      <c r="BR3281" s="69"/>
      <c r="BS3281" s="69"/>
      <c r="BT3281" s="69"/>
      <c r="BU3281" s="69"/>
      <c r="BV3281" s="69"/>
      <c r="BW3281" s="69"/>
      <c r="BX3281" s="69"/>
      <c r="BY3281" s="69"/>
      <c r="BZ3281" s="69"/>
      <c r="CA3281" s="69"/>
      <c r="CB3281" s="69"/>
      <c r="CC3281" s="69"/>
      <c r="CD3281" s="69"/>
      <c r="CE3281" s="69"/>
      <c r="CF3281" s="69"/>
      <c r="CG3281" s="69"/>
      <c r="CH3281" s="69"/>
      <c r="CI3281" s="69"/>
      <c r="CJ3281" s="69"/>
      <c r="CK3281" s="69"/>
      <c r="CL3281" s="69"/>
      <c r="CM3281" s="69"/>
      <c r="CN3281" s="69"/>
      <c r="CO3281" s="69"/>
      <c r="CP3281" s="69"/>
      <c r="CQ3281" s="69"/>
      <c r="CR3281" s="69"/>
      <c r="CS3281" s="69"/>
      <c r="CT3281" s="69"/>
      <c r="CU3281" s="69"/>
      <c r="CV3281" s="69"/>
      <c r="CW3281" s="69"/>
      <c r="CX3281" s="69"/>
      <c r="CY3281" s="69"/>
      <c r="CZ3281" s="69"/>
      <c r="DA3281" s="69"/>
      <c r="DB3281" s="69"/>
      <c r="DC3281" s="69"/>
      <c r="DD3281" s="69"/>
      <c r="DE3281" s="69"/>
      <c r="DF3281" s="69"/>
      <c r="DG3281" s="69"/>
      <c r="DH3281" s="69"/>
      <c r="DI3281" s="69"/>
      <c r="DJ3281" s="69"/>
      <c r="DK3281" s="69"/>
      <c r="DL3281" s="69"/>
      <c r="DM3281" s="69"/>
      <c r="DN3281" s="69"/>
      <c r="DO3281" s="69"/>
      <c r="DP3281" s="69"/>
      <c r="DQ3281" s="69"/>
      <c r="DR3281" s="69"/>
      <c r="DS3281" s="69"/>
      <c r="DT3281" s="69"/>
      <c r="DU3281" s="69"/>
      <c r="DV3281" s="69"/>
      <c r="DW3281" s="69"/>
      <c r="DX3281" s="69"/>
      <c r="DY3281" s="69"/>
      <c r="DZ3281" s="69"/>
      <c r="EA3281" s="69"/>
      <c r="EB3281" s="69"/>
      <c r="EC3281" s="69"/>
      <c r="ED3281" s="69"/>
      <c r="EE3281" s="69"/>
      <c r="EF3281" s="69"/>
      <c r="EG3281" s="69"/>
      <c r="EH3281" s="69"/>
      <c r="EI3281" s="69"/>
      <c r="EJ3281" s="69"/>
      <c r="EK3281" s="69"/>
      <c r="EL3281" s="69"/>
      <c r="EM3281" s="69"/>
      <c r="EN3281" s="69"/>
      <c r="EO3281" s="69"/>
      <c r="EP3281" s="69"/>
      <c r="EQ3281" s="69"/>
      <c r="ER3281" s="69"/>
      <c r="ES3281" s="69"/>
      <c r="ET3281" s="69"/>
      <c r="EU3281" s="69"/>
      <c r="EV3281" s="69"/>
      <c r="EW3281" s="69"/>
      <c r="EX3281" s="69"/>
      <c r="EY3281" s="69"/>
      <c r="EZ3281" s="69"/>
      <c r="FA3281" s="69"/>
      <c r="FB3281" s="69"/>
      <c r="FC3281" s="69"/>
      <c r="FD3281" s="69"/>
      <c r="FE3281" s="69"/>
      <c r="FF3281" s="69"/>
      <c r="FG3281" s="69"/>
      <c r="FH3281" s="69"/>
      <c r="FI3281" s="69"/>
      <c r="FJ3281" s="69"/>
      <c r="FK3281" s="69"/>
      <c r="FL3281" s="69"/>
      <c r="FM3281" s="69"/>
      <c r="FN3281" s="69"/>
      <c r="FO3281" s="69"/>
      <c r="FP3281" s="69"/>
      <c r="FQ3281" s="69"/>
      <c r="FR3281" s="69"/>
      <c r="FS3281" s="69"/>
      <c r="FT3281" s="69"/>
      <c r="FU3281" s="69"/>
      <c r="FV3281" s="69"/>
      <c r="FW3281" s="69"/>
      <c r="FX3281" s="69"/>
      <c r="FY3281" s="69"/>
      <c r="FZ3281" s="69"/>
      <c r="GA3281" s="69"/>
      <c r="GB3281" s="69"/>
      <c r="GC3281" s="69"/>
      <c r="GD3281" s="69"/>
      <c r="GE3281" s="69"/>
      <c r="GF3281" s="69"/>
      <c r="GG3281" s="69"/>
      <c r="GH3281" s="69"/>
      <c r="GI3281" s="69"/>
      <c r="GJ3281" s="69"/>
      <c r="GK3281" s="69"/>
      <c r="GL3281" s="69"/>
      <c r="GM3281" s="69"/>
      <c r="GN3281" s="69"/>
      <c r="GO3281" s="69"/>
      <c r="GP3281" s="69"/>
      <c r="GQ3281" s="69"/>
      <c r="GR3281" s="69"/>
      <c r="GS3281" s="69"/>
      <c r="GT3281" s="69"/>
      <c r="GU3281" s="69"/>
      <c r="GV3281" s="69"/>
      <c r="GW3281" s="69"/>
      <c r="GX3281" s="69"/>
      <c r="GY3281" s="69"/>
      <c r="GZ3281" s="69"/>
      <c r="HA3281" s="69"/>
      <c r="HB3281" s="69"/>
      <c r="HC3281" s="69"/>
      <c r="HD3281" s="69"/>
      <c r="HE3281" s="69"/>
      <c r="HF3281" s="69"/>
      <c r="HG3281" s="69"/>
      <c r="HH3281" s="69"/>
      <c r="HI3281" s="69"/>
      <c r="HJ3281" s="69"/>
      <c r="HK3281" s="69"/>
      <c r="HL3281" s="69"/>
      <c r="HM3281" s="69"/>
      <c r="HN3281" s="69"/>
      <c r="HO3281" s="69"/>
      <c r="HP3281" s="69"/>
      <c r="HQ3281" s="69"/>
      <c r="HR3281" s="69"/>
      <c r="HS3281" s="69"/>
      <c r="HT3281" s="69"/>
      <c r="HU3281" s="69"/>
      <c r="HV3281" s="69"/>
      <c r="HW3281" s="69"/>
      <c r="HX3281" s="69"/>
      <c r="HY3281" s="69"/>
      <c r="HZ3281" s="69"/>
      <c r="IA3281" s="69"/>
      <c r="IB3281" s="69"/>
      <c r="IC3281" s="69"/>
      <c r="ID3281" s="69"/>
      <c r="IE3281" s="69"/>
      <c r="IF3281" s="69"/>
      <c r="IG3281" s="69"/>
      <c r="IH3281" s="69"/>
      <c r="II3281" s="69"/>
      <c r="IJ3281" s="69"/>
      <c r="IK3281" s="69"/>
      <c r="IL3281" s="69"/>
      <c r="IM3281" s="69"/>
      <c r="IN3281" s="69"/>
    </row>
    <row r="3282" spans="1:248" s="70" customFormat="1" ht="15" customHeight="1" x14ac:dyDescent="0.2">
      <c r="A3282" s="127" t="s">
        <v>4101</v>
      </c>
      <c r="B3282" s="128">
        <v>52988</v>
      </c>
      <c r="C3282" s="149" t="s">
        <v>4102</v>
      </c>
      <c r="D3282" s="314">
        <v>36000</v>
      </c>
      <c r="E3282" s="69"/>
      <c r="F3282" s="69"/>
      <c r="G3282" s="69"/>
      <c r="H3282" s="69"/>
      <c r="I3282" s="69"/>
      <c r="J3282" s="69"/>
      <c r="N3282" s="69"/>
      <c r="O3282" s="69"/>
      <c r="P3282" s="69"/>
      <c r="Q3282" s="69"/>
      <c r="R3282" s="69"/>
      <c r="S3282" s="69"/>
      <c r="T3282" s="69"/>
      <c r="U3282" s="69"/>
      <c r="V3282" s="69"/>
      <c r="W3282" s="69"/>
      <c r="X3282" s="69"/>
      <c r="Y3282" s="69"/>
      <c r="Z3282" s="69"/>
      <c r="AA3282" s="69"/>
      <c r="AB3282" s="69"/>
      <c r="AC3282" s="69"/>
      <c r="AD3282" s="69"/>
      <c r="AE3282" s="69"/>
      <c r="AF3282" s="69"/>
      <c r="AG3282" s="69"/>
      <c r="AH3282" s="69"/>
      <c r="AI3282" s="69"/>
      <c r="AJ3282" s="69"/>
      <c r="AK3282" s="69"/>
      <c r="AL3282" s="69"/>
      <c r="AM3282" s="69"/>
      <c r="AN3282" s="69"/>
      <c r="AO3282" s="69"/>
      <c r="AP3282" s="69"/>
      <c r="AQ3282" s="69"/>
      <c r="AR3282" s="69"/>
      <c r="AS3282" s="69"/>
      <c r="AT3282" s="69"/>
      <c r="AU3282" s="69"/>
      <c r="AV3282" s="69"/>
      <c r="AW3282" s="69"/>
      <c r="AX3282" s="69"/>
      <c r="AY3282" s="69"/>
      <c r="AZ3282" s="69"/>
      <c r="BA3282" s="69"/>
      <c r="BB3282" s="69"/>
      <c r="BC3282" s="69"/>
      <c r="BD3282" s="69"/>
      <c r="BE3282" s="69"/>
      <c r="BF3282" s="69"/>
      <c r="BG3282" s="69"/>
      <c r="BH3282" s="69"/>
      <c r="BI3282" s="69"/>
      <c r="BJ3282" s="69"/>
      <c r="BK3282" s="69"/>
      <c r="BL3282" s="69"/>
      <c r="BM3282" s="69"/>
      <c r="BN3282" s="69"/>
      <c r="BO3282" s="69"/>
      <c r="BP3282" s="69"/>
      <c r="BQ3282" s="69"/>
      <c r="BR3282" s="69"/>
      <c r="BS3282" s="69"/>
      <c r="BT3282" s="69"/>
      <c r="BU3282" s="69"/>
      <c r="BV3282" s="69"/>
      <c r="BW3282" s="69"/>
      <c r="BX3282" s="69"/>
      <c r="BY3282" s="69"/>
      <c r="BZ3282" s="69"/>
      <c r="CA3282" s="69"/>
      <c r="CB3282" s="69"/>
      <c r="CC3282" s="69"/>
      <c r="CD3282" s="69"/>
      <c r="CE3282" s="69"/>
      <c r="CF3282" s="69"/>
      <c r="CG3282" s="69"/>
      <c r="CH3282" s="69"/>
      <c r="CI3282" s="69"/>
      <c r="CJ3282" s="69"/>
      <c r="CK3282" s="69"/>
      <c r="CL3282" s="69"/>
      <c r="CM3282" s="69"/>
      <c r="CN3282" s="69"/>
      <c r="CO3282" s="69"/>
      <c r="CP3282" s="69"/>
      <c r="CQ3282" s="69"/>
      <c r="CR3282" s="69"/>
      <c r="CS3282" s="69"/>
      <c r="CT3282" s="69"/>
      <c r="CU3282" s="69"/>
      <c r="CV3282" s="69"/>
      <c r="CW3282" s="69"/>
      <c r="CX3282" s="69"/>
      <c r="CY3282" s="69"/>
      <c r="CZ3282" s="69"/>
      <c r="DA3282" s="69"/>
      <c r="DB3282" s="69"/>
      <c r="DC3282" s="69"/>
      <c r="DD3282" s="69"/>
      <c r="DE3282" s="69"/>
      <c r="DF3282" s="69"/>
      <c r="DG3282" s="69"/>
      <c r="DH3282" s="69"/>
      <c r="DI3282" s="69"/>
      <c r="DJ3282" s="69"/>
      <c r="DK3282" s="69"/>
      <c r="DL3282" s="69"/>
      <c r="DM3282" s="69"/>
      <c r="DN3282" s="69"/>
      <c r="DO3282" s="69"/>
      <c r="DP3282" s="69"/>
      <c r="DQ3282" s="69"/>
      <c r="DR3282" s="69"/>
      <c r="DS3282" s="69"/>
      <c r="DT3282" s="69"/>
      <c r="DU3282" s="69"/>
      <c r="DV3282" s="69"/>
      <c r="DW3282" s="69"/>
      <c r="DX3282" s="69"/>
      <c r="DY3282" s="69"/>
      <c r="DZ3282" s="69"/>
      <c r="EA3282" s="69"/>
      <c r="EB3282" s="69"/>
      <c r="EC3282" s="69"/>
      <c r="ED3282" s="69"/>
      <c r="EE3282" s="69"/>
      <c r="EF3282" s="69"/>
      <c r="EG3282" s="69"/>
      <c r="EH3282" s="69"/>
      <c r="EI3282" s="69"/>
      <c r="EJ3282" s="69"/>
      <c r="EK3282" s="69"/>
      <c r="EL3282" s="69"/>
      <c r="EM3282" s="69"/>
      <c r="EN3282" s="69"/>
      <c r="EO3282" s="69"/>
      <c r="EP3282" s="69"/>
      <c r="EQ3282" s="69"/>
      <c r="ER3282" s="69"/>
      <c r="ES3282" s="69"/>
      <c r="ET3282" s="69"/>
      <c r="EU3282" s="69"/>
      <c r="EV3282" s="69"/>
      <c r="EW3282" s="69"/>
      <c r="EX3282" s="69"/>
      <c r="EY3282" s="69"/>
      <c r="EZ3282" s="69"/>
      <c r="FA3282" s="69"/>
      <c r="FB3282" s="69"/>
      <c r="FC3282" s="69"/>
      <c r="FD3282" s="69"/>
      <c r="FE3282" s="69"/>
      <c r="FF3282" s="69"/>
      <c r="FG3282" s="69"/>
      <c r="FH3282" s="69"/>
      <c r="FI3282" s="69"/>
      <c r="FJ3282" s="69"/>
      <c r="FK3282" s="69"/>
      <c r="FL3282" s="69"/>
      <c r="FM3282" s="69"/>
      <c r="FN3282" s="69"/>
      <c r="FO3282" s="69"/>
      <c r="FP3282" s="69"/>
      <c r="FQ3282" s="69"/>
      <c r="FR3282" s="69"/>
      <c r="FS3282" s="69"/>
      <c r="FT3282" s="69"/>
      <c r="FU3282" s="69"/>
      <c r="FV3282" s="69"/>
      <c r="FW3282" s="69"/>
      <c r="FX3282" s="69"/>
      <c r="FY3282" s="69"/>
      <c r="FZ3282" s="69"/>
      <c r="GA3282" s="69"/>
      <c r="GB3282" s="69"/>
      <c r="GC3282" s="69"/>
      <c r="GD3282" s="69"/>
      <c r="GE3282" s="69"/>
      <c r="GF3282" s="69"/>
      <c r="GG3282" s="69"/>
      <c r="GH3282" s="69"/>
      <c r="GI3282" s="69"/>
      <c r="GJ3282" s="69"/>
      <c r="GK3282" s="69"/>
      <c r="GL3282" s="69"/>
      <c r="GM3282" s="69"/>
      <c r="GN3282" s="69"/>
      <c r="GO3282" s="69"/>
      <c r="GP3282" s="69"/>
      <c r="GQ3282" s="69"/>
      <c r="GR3282" s="69"/>
      <c r="GS3282" s="69"/>
      <c r="GT3282" s="69"/>
      <c r="GU3282" s="69"/>
      <c r="GV3282" s="69"/>
      <c r="GW3282" s="69"/>
      <c r="GX3282" s="69"/>
      <c r="GY3282" s="69"/>
      <c r="GZ3282" s="69"/>
      <c r="HA3282" s="69"/>
      <c r="HB3282" s="69"/>
      <c r="HC3282" s="69"/>
      <c r="HD3282" s="69"/>
      <c r="HE3282" s="69"/>
      <c r="HF3282" s="69"/>
      <c r="HG3282" s="69"/>
      <c r="HH3282" s="69"/>
      <c r="HI3282" s="69"/>
      <c r="HJ3282" s="69"/>
      <c r="HK3282" s="69"/>
      <c r="HL3282" s="69"/>
      <c r="HM3282" s="69"/>
      <c r="HN3282" s="69"/>
      <c r="HO3282" s="69"/>
      <c r="HP3282" s="69"/>
      <c r="HQ3282" s="69"/>
      <c r="HR3282" s="69"/>
      <c r="HS3282" s="69"/>
      <c r="HT3282" s="69"/>
      <c r="HU3282" s="69"/>
      <c r="HV3282" s="69"/>
      <c r="HW3282" s="69"/>
      <c r="HX3282" s="69"/>
      <c r="HY3282" s="69"/>
      <c r="HZ3282" s="69"/>
      <c r="IA3282" s="69"/>
      <c r="IB3282" s="69"/>
      <c r="IC3282" s="69"/>
      <c r="ID3282" s="69"/>
      <c r="IE3282" s="69"/>
      <c r="IF3282" s="69"/>
      <c r="IG3282" s="69"/>
      <c r="IH3282" s="69"/>
      <c r="II3282" s="69"/>
      <c r="IJ3282" s="69"/>
      <c r="IK3282" s="69"/>
      <c r="IL3282" s="69"/>
      <c r="IM3282" s="69"/>
      <c r="IN3282" s="69"/>
    </row>
    <row r="3283" spans="1:248" s="70" customFormat="1" ht="15" customHeight="1" x14ac:dyDescent="0.2">
      <c r="A3283" s="127" t="s">
        <v>4103</v>
      </c>
      <c r="B3283" s="128">
        <v>52989</v>
      </c>
      <c r="C3283" s="149" t="s">
        <v>4104</v>
      </c>
      <c r="D3283" s="314">
        <v>25000</v>
      </c>
      <c r="E3283" s="69"/>
      <c r="F3283" s="69"/>
      <c r="G3283" s="69"/>
      <c r="H3283" s="69"/>
      <c r="I3283" s="69"/>
      <c r="J3283" s="69"/>
      <c r="N3283" s="69"/>
      <c r="O3283" s="69"/>
      <c r="P3283" s="69"/>
      <c r="Q3283" s="69"/>
      <c r="R3283" s="69"/>
      <c r="S3283" s="69"/>
      <c r="T3283" s="69"/>
      <c r="U3283" s="69"/>
      <c r="V3283" s="69"/>
      <c r="W3283" s="69"/>
      <c r="X3283" s="69"/>
      <c r="Y3283" s="69"/>
      <c r="Z3283" s="69"/>
      <c r="AA3283" s="69"/>
      <c r="AB3283" s="69"/>
      <c r="AC3283" s="69"/>
      <c r="AD3283" s="69"/>
      <c r="AE3283" s="69"/>
      <c r="AF3283" s="69"/>
      <c r="AG3283" s="69"/>
      <c r="AH3283" s="69"/>
      <c r="AI3283" s="69"/>
      <c r="AJ3283" s="69"/>
      <c r="AK3283" s="69"/>
      <c r="AL3283" s="69"/>
      <c r="AM3283" s="69"/>
      <c r="AN3283" s="69"/>
      <c r="AO3283" s="69"/>
      <c r="AP3283" s="69"/>
      <c r="AQ3283" s="69"/>
      <c r="AR3283" s="69"/>
      <c r="AS3283" s="69"/>
      <c r="AT3283" s="69"/>
      <c r="AU3283" s="69"/>
      <c r="AV3283" s="69"/>
      <c r="AW3283" s="69"/>
      <c r="AX3283" s="69"/>
      <c r="AY3283" s="69"/>
      <c r="AZ3283" s="69"/>
      <c r="BA3283" s="69"/>
      <c r="BB3283" s="69"/>
      <c r="BC3283" s="69"/>
      <c r="BD3283" s="69"/>
      <c r="BE3283" s="69"/>
      <c r="BF3283" s="69"/>
      <c r="BG3283" s="69"/>
      <c r="BH3283" s="69"/>
      <c r="BI3283" s="69"/>
      <c r="BJ3283" s="69"/>
      <c r="BK3283" s="69"/>
      <c r="BL3283" s="69"/>
      <c r="BM3283" s="69"/>
      <c r="BN3283" s="69"/>
      <c r="BO3283" s="69"/>
      <c r="BP3283" s="69"/>
      <c r="BQ3283" s="69"/>
      <c r="BR3283" s="69"/>
      <c r="BS3283" s="69"/>
      <c r="BT3283" s="69"/>
      <c r="BU3283" s="69"/>
      <c r="BV3283" s="69"/>
      <c r="BW3283" s="69"/>
      <c r="BX3283" s="69"/>
      <c r="BY3283" s="69"/>
      <c r="BZ3283" s="69"/>
      <c r="CA3283" s="69"/>
      <c r="CB3283" s="69"/>
      <c r="CC3283" s="69"/>
      <c r="CD3283" s="69"/>
      <c r="CE3283" s="69"/>
      <c r="CF3283" s="69"/>
      <c r="CG3283" s="69"/>
      <c r="CH3283" s="69"/>
      <c r="CI3283" s="69"/>
      <c r="CJ3283" s="69"/>
      <c r="CK3283" s="69"/>
      <c r="CL3283" s="69"/>
      <c r="CM3283" s="69"/>
      <c r="CN3283" s="69"/>
      <c r="CO3283" s="69"/>
      <c r="CP3283" s="69"/>
      <c r="CQ3283" s="69"/>
      <c r="CR3283" s="69"/>
      <c r="CS3283" s="69"/>
      <c r="CT3283" s="69"/>
      <c r="CU3283" s="69"/>
      <c r="CV3283" s="69"/>
      <c r="CW3283" s="69"/>
      <c r="CX3283" s="69"/>
      <c r="CY3283" s="69"/>
      <c r="CZ3283" s="69"/>
      <c r="DA3283" s="69"/>
      <c r="DB3283" s="69"/>
      <c r="DC3283" s="69"/>
      <c r="DD3283" s="69"/>
      <c r="DE3283" s="69"/>
      <c r="DF3283" s="69"/>
      <c r="DG3283" s="69"/>
      <c r="DH3283" s="69"/>
      <c r="DI3283" s="69"/>
      <c r="DJ3283" s="69"/>
      <c r="DK3283" s="69"/>
      <c r="DL3283" s="69"/>
      <c r="DM3283" s="69"/>
      <c r="DN3283" s="69"/>
      <c r="DO3283" s="69"/>
      <c r="DP3283" s="69"/>
      <c r="DQ3283" s="69"/>
      <c r="DR3283" s="69"/>
      <c r="DS3283" s="69"/>
      <c r="DT3283" s="69"/>
      <c r="DU3283" s="69"/>
      <c r="DV3283" s="69"/>
      <c r="DW3283" s="69"/>
      <c r="DX3283" s="69"/>
      <c r="DY3283" s="69"/>
      <c r="DZ3283" s="69"/>
      <c r="EA3283" s="69"/>
      <c r="EB3283" s="69"/>
      <c r="EC3283" s="69"/>
      <c r="ED3283" s="69"/>
      <c r="EE3283" s="69"/>
      <c r="EF3283" s="69"/>
      <c r="EG3283" s="69"/>
      <c r="EH3283" s="69"/>
      <c r="EI3283" s="69"/>
      <c r="EJ3283" s="69"/>
      <c r="EK3283" s="69"/>
      <c r="EL3283" s="69"/>
      <c r="EM3283" s="69"/>
      <c r="EN3283" s="69"/>
      <c r="EO3283" s="69"/>
      <c r="EP3283" s="69"/>
      <c r="EQ3283" s="69"/>
      <c r="ER3283" s="69"/>
      <c r="ES3283" s="69"/>
      <c r="ET3283" s="69"/>
      <c r="EU3283" s="69"/>
      <c r="EV3283" s="69"/>
      <c r="EW3283" s="69"/>
      <c r="EX3283" s="69"/>
      <c r="EY3283" s="69"/>
      <c r="EZ3283" s="69"/>
      <c r="FA3283" s="69"/>
      <c r="FB3283" s="69"/>
      <c r="FC3283" s="69"/>
      <c r="FD3283" s="69"/>
      <c r="FE3283" s="69"/>
      <c r="FF3283" s="69"/>
      <c r="FG3283" s="69"/>
      <c r="FH3283" s="69"/>
      <c r="FI3283" s="69"/>
      <c r="FJ3283" s="69"/>
      <c r="FK3283" s="69"/>
      <c r="FL3283" s="69"/>
      <c r="FM3283" s="69"/>
      <c r="FN3283" s="69"/>
      <c r="FO3283" s="69"/>
      <c r="FP3283" s="69"/>
      <c r="FQ3283" s="69"/>
      <c r="FR3283" s="69"/>
      <c r="FS3283" s="69"/>
      <c r="FT3283" s="69"/>
      <c r="FU3283" s="69"/>
      <c r="FV3283" s="69"/>
      <c r="FW3283" s="69"/>
      <c r="FX3283" s="69"/>
      <c r="FY3283" s="69"/>
      <c r="FZ3283" s="69"/>
      <c r="GA3283" s="69"/>
      <c r="GB3283" s="69"/>
      <c r="GC3283" s="69"/>
      <c r="GD3283" s="69"/>
      <c r="GE3283" s="69"/>
      <c r="GF3283" s="69"/>
      <c r="GG3283" s="69"/>
      <c r="GH3283" s="69"/>
      <c r="GI3283" s="69"/>
      <c r="GJ3283" s="69"/>
      <c r="GK3283" s="69"/>
      <c r="GL3283" s="69"/>
      <c r="GM3283" s="69"/>
      <c r="GN3283" s="69"/>
      <c r="GO3283" s="69"/>
      <c r="GP3283" s="69"/>
      <c r="GQ3283" s="69"/>
      <c r="GR3283" s="69"/>
      <c r="GS3283" s="69"/>
      <c r="GT3283" s="69"/>
      <c r="GU3283" s="69"/>
      <c r="GV3283" s="69"/>
      <c r="GW3283" s="69"/>
      <c r="GX3283" s="69"/>
      <c r="GY3283" s="69"/>
      <c r="GZ3283" s="69"/>
      <c r="HA3283" s="69"/>
      <c r="HB3283" s="69"/>
      <c r="HC3283" s="69"/>
      <c r="HD3283" s="69"/>
      <c r="HE3283" s="69"/>
      <c r="HF3283" s="69"/>
      <c r="HG3283" s="69"/>
      <c r="HH3283" s="69"/>
      <c r="HI3283" s="69"/>
      <c r="HJ3283" s="69"/>
      <c r="HK3283" s="69"/>
      <c r="HL3283" s="69"/>
      <c r="HM3283" s="69"/>
      <c r="HN3283" s="69"/>
      <c r="HO3283" s="69"/>
      <c r="HP3283" s="69"/>
      <c r="HQ3283" s="69"/>
      <c r="HR3283" s="69"/>
      <c r="HS3283" s="69"/>
      <c r="HT3283" s="69"/>
      <c r="HU3283" s="69"/>
      <c r="HV3283" s="69"/>
      <c r="HW3283" s="69"/>
      <c r="HX3283" s="69"/>
      <c r="HY3283" s="69"/>
      <c r="HZ3283" s="69"/>
      <c r="IA3283" s="69"/>
      <c r="IB3283" s="69"/>
      <c r="IC3283" s="69"/>
      <c r="ID3283" s="69"/>
      <c r="IE3283" s="69"/>
      <c r="IF3283" s="69"/>
      <c r="IG3283" s="69"/>
      <c r="IH3283" s="69"/>
      <c r="II3283" s="69"/>
      <c r="IJ3283" s="69"/>
      <c r="IK3283" s="69"/>
      <c r="IL3283" s="69"/>
      <c r="IM3283" s="69"/>
      <c r="IN3283" s="69"/>
    </row>
    <row r="3284" spans="1:248" s="70" customFormat="1" ht="15" customHeight="1" x14ac:dyDescent="0.2">
      <c r="A3284" s="127" t="s">
        <v>4105</v>
      </c>
      <c r="B3284" s="128">
        <v>52990</v>
      </c>
      <c r="C3284" s="149" t="s">
        <v>4106</v>
      </c>
      <c r="D3284" s="314">
        <v>40000</v>
      </c>
      <c r="E3284" s="69"/>
      <c r="F3284" s="69"/>
      <c r="G3284" s="69"/>
      <c r="H3284" s="69"/>
      <c r="I3284" s="69"/>
      <c r="J3284" s="69"/>
      <c r="N3284" s="69"/>
      <c r="O3284" s="69"/>
      <c r="P3284" s="69"/>
      <c r="Q3284" s="69"/>
      <c r="R3284" s="69"/>
      <c r="S3284" s="69"/>
      <c r="T3284" s="69"/>
      <c r="U3284" s="69"/>
      <c r="V3284" s="69"/>
      <c r="W3284" s="69"/>
      <c r="X3284" s="69"/>
      <c r="Y3284" s="69"/>
      <c r="Z3284" s="69"/>
      <c r="AA3284" s="69"/>
      <c r="AB3284" s="69"/>
      <c r="AC3284" s="69"/>
      <c r="AD3284" s="69"/>
      <c r="AE3284" s="69"/>
      <c r="AF3284" s="69"/>
      <c r="AG3284" s="69"/>
      <c r="AH3284" s="69"/>
      <c r="AI3284" s="69"/>
      <c r="AJ3284" s="69"/>
      <c r="AK3284" s="69"/>
      <c r="AL3284" s="69"/>
      <c r="AM3284" s="69"/>
      <c r="AN3284" s="69"/>
      <c r="AO3284" s="69"/>
      <c r="AP3284" s="69"/>
      <c r="AQ3284" s="69"/>
      <c r="AR3284" s="69"/>
      <c r="AS3284" s="69"/>
      <c r="AT3284" s="69"/>
      <c r="AU3284" s="69"/>
      <c r="AV3284" s="69"/>
      <c r="AW3284" s="69"/>
      <c r="AX3284" s="69"/>
      <c r="AY3284" s="69"/>
      <c r="AZ3284" s="69"/>
      <c r="BA3284" s="69"/>
      <c r="BB3284" s="69"/>
      <c r="BC3284" s="69"/>
      <c r="BD3284" s="69"/>
      <c r="BE3284" s="69"/>
      <c r="BF3284" s="69"/>
      <c r="BG3284" s="69"/>
      <c r="BH3284" s="69"/>
      <c r="BI3284" s="69"/>
      <c r="BJ3284" s="69"/>
      <c r="BK3284" s="69"/>
      <c r="BL3284" s="69"/>
      <c r="BM3284" s="69"/>
      <c r="BN3284" s="69"/>
      <c r="BO3284" s="69"/>
      <c r="BP3284" s="69"/>
      <c r="BQ3284" s="69"/>
      <c r="BR3284" s="69"/>
      <c r="BS3284" s="69"/>
      <c r="BT3284" s="69"/>
      <c r="BU3284" s="69"/>
      <c r="BV3284" s="69"/>
      <c r="BW3284" s="69"/>
      <c r="BX3284" s="69"/>
      <c r="BY3284" s="69"/>
      <c r="BZ3284" s="69"/>
      <c r="CA3284" s="69"/>
      <c r="CB3284" s="69"/>
      <c r="CC3284" s="69"/>
      <c r="CD3284" s="69"/>
      <c r="CE3284" s="69"/>
      <c r="CF3284" s="69"/>
      <c r="CG3284" s="69"/>
      <c r="CH3284" s="69"/>
      <c r="CI3284" s="69"/>
      <c r="CJ3284" s="69"/>
      <c r="CK3284" s="69"/>
      <c r="CL3284" s="69"/>
      <c r="CM3284" s="69"/>
      <c r="CN3284" s="69"/>
      <c r="CO3284" s="69"/>
      <c r="CP3284" s="69"/>
      <c r="CQ3284" s="69"/>
      <c r="CR3284" s="69"/>
      <c r="CS3284" s="69"/>
      <c r="CT3284" s="69"/>
      <c r="CU3284" s="69"/>
      <c r="CV3284" s="69"/>
      <c r="CW3284" s="69"/>
      <c r="CX3284" s="69"/>
      <c r="CY3284" s="69"/>
      <c r="CZ3284" s="69"/>
      <c r="DA3284" s="69"/>
      <c r="DB3284" s="69"/>
      <c r="DC3284" s="69"/>
      <c r="DD3284" s="69"/>
      <c r="DE3284" s="69"/>
      <c r="DF3284" s="69"/>
      <c r="DG3284" s="69"/>
      <c r="DH3284" s="69"/>
      <c r="DI3284" s="69"/>
      <c r="DJ3284" s="69"/>
      <c r="DK3284" s="69"/>
      <c r="DL3284" s="69"/>
      <c r="DM3284" s="69"/>
      <c r="DN3284" s="69"/>
      <c r="DO3284" s="69"/>
      <c r="DP3284" s="69"/>
      <c r="DQ3284" s="69"/>
      <c r="DR3284" s="69"/>
      <c r="DS3284" s="69"/>
      <c r="DT3284" s="69"/>
      <c r="DU3284" s="69"/>
      <c r="DV3284" s="69"/>
      <c r="DW3284" s="69"/>
      <c r="DX3284" s="69"/>
      <c r="DY3284" s="69"/>
      <c r="DZ3284" s="69"/>
      <c r="EA3284" s="69"/>
      <c r="EB3284" s="69"/>
      <c r="EC3284" s="69"/>
      <c r="ED3284" s="69"/>
      <c r="EE3284" s="69"/>
      <c r="EF3284" s="69"/>
      <c r="EG3284" s="69"/>
      <c r="EH3284" s="69"/>
      <c r="EI3284" s="69"/>
      <c r="EJ3284" s="69"/>
      <c r="EK3284" s="69"/>
      <c r="EL3284" s="69"/>
      <c r="EM3284" s="69"/>
      <c r="EN3284" s="69"/>
      <c r="EO3284" s="69"/>
      <c r="EP3284" s="69"/>
      <c r="EQ3284" s="69"/>
      <c r="ER3284" s="69"/>
      <c r="ES3284" s="69"/>
      <c r="ET3284" s="69"/>
      <c r="EU3284" s="69"/>
      <c r="EV3284" s="69"/>
      <c r="EW3284" s="69"/>
      <c r="EX3284" s="69"/>
      <c r="EY3284" s="69"/>
      <c r="EZ3284" s="69"/>
      <c r="FA3284" s="69"/>
      <c r="FB3284" s="69"/>
      <c r="FC3284" s="69"/>
      <c r="FD3284" s="69"/>
      <c r="FE3284" s="69"/>
      <c r="FF3284" s="69"/>
      <c r="FG3284" s="69"/>
      <c r="FH3284" s="69"/>
      <c r="FI3284" s="69"/>
      <c r="FJ3284" s="69"/>
      <c r="FK3284" s="69"/>
      <c r="FL3284" s="69"/>
      <c r="FM3284" s="69"/>
      <c r="FN3284" s="69"/>
      <c r="FO3284" s="69"/>
      <c r="FP3284" s="69"/>
      <c r="FQ3284" s="69"/>
      <c r="FR3284" s="69"/>
      <c r="FS3284" s="69"/>
      <c r="FT3284" s="69"/>
      <c r="FU3284" s="69"/>
      <c r="FV3284" s="69"/>
      <c r="FW3284" s="69"/>
      <c r="FX3284" s="69"/>
      <c r="FY3284" s="69"/>
      <c r="FZ3284" s="69"/>
      <c r="GA3284" s="69"/>
      <c r="GB3284" s="69"/>
      <c r="GC3284" s="69"/>
      <c r="GD3284" s="69"/>
      <c r="GE3284" s="69"/>
      <c r="GF3284" s="69"/>
      <c r="GG3284" s="69"/>
      <c r="GH3284" s="69"/>
      <c r="GI3284" s="69"/>
      <c r="GJ3284" s="69"/>
      <c r="GK3284" s="69"/>
      <c r="GL3284" s="69"/>
      <c r="GM3284" s="69"/>
      <c r="GN3284" s="69"/>
      <c r="GO3284" s="69"/>
      <c r="GP3284" s="69"/>
      <c r="GQ3284" s="69"/>
      <c r="GR3284" s="69"/>
      <c r="GS3284" s="69"/>
      <c r="GT3284" s="69"/>
      <c r="GU3284" s="69"/>
      <c r="GV3284" s="69"/>
      <c r="GW3284" s="69"/>
      <c r="GX3284" s="69"/>
      <c r="GY3284" s="69"/>
      <c r="GZ3284" s="69"/>
      <c r="HA3284" s="69"/>
      <c r="HB3284" s="69"/>
      <c r="HC3284" s="69"/>
      <c r="HD3284" s="69"/>
      <c r="HE3284" s="69"/>
      <c r="HF3284" s="69"/>
      <c r="HG3284" s="69"/>
      <c r="HH3284" s="69"/>
      <c r="HI3284" s="69"/>
      <c r="HJ3284" s="69"/>
      <c r="HK3284" s="69"/>
      <c r="HL3284" s="69"/>
      <c r="HM3284" s="69"/>
      <c r="HN3284" s="69"/>
      <c r="HO3284" s="69"/>
      <c r="HP3284" s="69"/>
      <c r="HQ3284" s="69"/>
      <c r="HR3284" s="69"/>
      <c r="HS3284" s="69"/>
      <c r="HT3284" s="69"/>
      <c r="HU3284" s="69"/>
      <c r="HV3284" s="69"/>
      <c r="HW3284" s="69"/>
      <c r="HX3284" s="69"/>
      <c r="HY3284" s="69"/>
      <c r="HZ3284" s="69"/>
      <c r="IA3284" s="69"/>
      <c r="IB3284" s="69"/>
      <c r="IC3284" s="69"/>
      <c r="ID3284" s="69"/>
      <c r="IE3284" s="69"/>
      <c r="IF3284" s="69"/>
      <c r="IG3284" s="69"/>
      <c r="IH3284" s="69"/>
      <c r="II3284" s="69"/>
      <c r="IJ3284" s="69"/>
      <c r="IK3284" s="69"/>
      <c r="IL3284" s="69"/>
      <c r="IM3284" s="69"/>
      <c r="IN3284" s="69"/>
    </row>
    <row r="3285" spans="1:248" s="70" customFormat="1" ht="15" customHeight="1" x14ac:dyDescent="0.2">
      <c r="A3285" s="127" t="s">
        <v>4107</v>
      </c>
      <c r="B3285" s="128">
        <v>52991</v>
      </c>
      <c r="C3285" s="149" t="s">
        <v>4108</v>
      </c>
      <c r="D3285" s="314">
        <v>55000</v>
      </c>
      <c r="E3285" s="69"/>
      <c r="F3285" s="69"/>
      <c r="G3285" s="69"/>
      <c r="H3285" s="69"/>
      <c r="I3285" s="69"/>
      <c r="J3285" s="69"/>
      <c r="N3285" s="69"/>
      <c r="O3285" s="69"/>
      <c r="P3285" s="69"/>
      <c r="Q3285" s="69"/>
      <c r="R3285" s="69"/>
      <c r="S3285" s="69"/>
      <c r="T3285" s="69"/>
      <c r="U3285" s="69"/>
      <c r="V3285" s="69"/>
      <c r="W3285" s="69"/>
      <c r="X3285" s="69"/>
      <c r="Y3285" s="69"/>
      <c r="Z3285" s="69"/>
      <c r="AA3285" s="69"/>
      <c r="AB3285" s="69"/>
      <c r="AC3285" s="69"/>
      <c r="AD3285" s="69"/>
      <c r="AE3285" s="69"/>
      <c r="AF3285" s="69"/>
      <c r="AG3285" s="69"/>
      <c r="AH3285" s="69"/>
      <c r="AI3285" s="69"/>
      <c r="AJ3285" s="69"/>
      <c r="AK3285" s="69"/>
      <c r="AL3285" s="69"/>
      <c r="AM3285" s="69"/>
      <c r="AN3285" s="69"/>
      <c r="AO3285" s="69"/>
      <c r="AP3285" s="69"/>
      <c r="AQ3285" s="69"/>
      <c r="AR3285" s="69"/>
      <c r="AS3285" s="69"/>
      <c r="AT3285" s="69"/>
      <c r="AU3285" s="69"/>
      <c r="AV3285" s="69"/>
      <c r="AW3285" s="69"/>
      <c r="AX3285" s="69"/>
      <c r="AY3285" s="69"/>
      <c r="AZ3285" s="69"/>
      <c r="BA3285" s="69"/>
      <c r="BB3285" s="69"/>
      <c r="BC3285" s="69"/>
      <c r="BD3285" s="69"/>
      <c r="BE3285" s="69"/>
      <c r="BF3285" s="69"/>
      <c r="BG3285" s="69"/>
      <c r="BH3285" s="69"/>
      <c r="BI3285" s="69"/>
      <c r="BJ3285" s="69"/>
      <c r="BK3285" s="69"/>
      <c r="BL3285" s="69"/>
      <c r="BM3285" s="69"/>
      <c r="BN3285" s="69"/>
      <c r="BO3285" s="69"/>
      <c r="BP3285" s="69"/>
      <c r="BQ3285" s="69"/>
      <c r="BR3285" s="69"/>
      <c r="BS3285" s="69"/>
      <c r="BT3285" s="69"/>
      <c r="BU3285" s="69"/>
      <c r="BV3285" s="69"/>
      <c r="BW3285" s="69"/>
      <c r="BX3285" s="69"/>
      <c r="BY3285" s="69"/>
      <c r="BZ3285" s="69"/>
      <c r="CA3285" s="69"/>
      <c r="CB3285" s="69"/>
      <c r="CC3285" s="69"/>
      <c r="CD3285" s="69"/>
      <c r="CE3285" s="69"/>
      <c r="CF3285" s="69"/>
      <c r="CG3285" s="69"/>
      <c r="CH3285" s="69"/>
      <c r="CI3285" s="69"/>
      <c r="CJ3285" s="69"/>
      <c r="CK3285" s="69"/>
      <c r="CL3285" s="69"/>
      <c r="CM3285" s="69"/>
      <c r="CN3285" s="69"/>
      <c r="CO3285" s="69"/>
      <c r="CP3285" s="69"/>
      <c r="CQ3285" s="69"/>
      <c r="CR3285" s="69"/>
      <c r="CS3285" s="69"/>
      <c r="CT3285" s="69"/>
      <c r="CU3285" s="69"/>
      <c r="CV3285" s="69"/>
      <c r="CW3285" s="69"/>
      <c r="CX3285" s="69"/>
      <c r="CY3285" s="69"/>
      <c r="CZ3285" s="69"/>
      <c r="DA3285" s="69"/>
      <c r="DB3285" s="69"/>
      <c r="DC3285" s="69"/>
      <c r="DD3285" s="69"/>
      <c r="DE3285" s="69"/>
      <c r="DF3285" s="69"/>
      <c r="DG3285" s="69"/>
      <c r="DH3285" s="69"/>
      <c r="DI3285" s="69"/>
      <c r="DJ3285" s="69"/>
      <c r="DK3285" s="69"/>
      <c r="DL3285" s="69"/>
      <c r="DM3285" s="69"/>
      <c r="DN3285" s="69"/>
      <c r="DO3285" s="69"/>
      <c r="DP3285" s="69"/>
      <c r="DQ3285" s="69"/>
      <c r="DR3285" s="69"/>
      <c r="DS3285" s="69"/>
      <c r="DT3285" s="69"/>
      <c r="DU3285" s="69"/>
      <c r="DV3285" s="69"/>
      <c r="DW3285" s="69"/>
      <c r="DX3285" s="69"/>
      <c r="DY3285" s="69"/>
      <c r="DZ3285" s="69"/>
      <c r="EA3285" s="69"/>
      <c r="EB3285" s="69"/>
      <c r="EC3285" s="69"/>
      <c r="ED3285" s="69"/>
      <c r="EE3285" s="69"/>
      <c r="EF3285" s="69"/>
      <c r="EG3285" s="69"/>
      <c r="EH3285" s="69"/>
      <c r="EI3285" s="69"/>
      <c r="EJ3285" s="69"/>
      <c r="EK3285" s="69"/>
      <c r="EL3285" s="69"/>
      <c r="EM3285" s="69"/>
      <c r="EN3285" s="69"/>
      <c r="EO3285" s="69"/>
      <c r="EP3285" s="69"/>
      <c r="EQ3285" s="69"/>
      <c r="ER3285" s="69"/>
      <c r="ES3285" s="69"/>
      <c r="ET3285" s="69"/>
      <c r="EU3285" s="69"/>
      <c r="EV3285" s="69"/>
      <c r="EW3285" s="69"/>
      <c r="EX3285" s="69"/>
      <c r="EY3285" s="69"/>
      <c r="EZ3285" s="69"/>
      <c r="FA3285" s="69"/>
      <c r="FB3285" s="69"/>
      <c r="FC3285" s="69"/>
      <c r="FD3285" s="69"/>
      <c r="FE3285" s="69"/>
      <c r="FF3285" s="69"/>
      <c r="FG3285" s="69"/>
      <c r="FH3285" s="69"/>
      <c r="FI3285" s="69"/>
      <c r="FJ3285" s="69"/>
      <c r="FK3285" s="69"/>
      <c r="FL3285" s="69"/>
      <c r="FM3285" s="69"/>
      <c r="FN3285" s="69"/>
      <c r="FO3285" s="69"/>
      <c r="FP3285" s="69"/>
      <c r="FQ3285" s="69"/>
      <c r="FR3285" s="69"/>
      <c r="FS3285" s="69"/>
      <c r="FT3285" s="69"/>
      <c r="FU3285" s="69"/>
      <c r="FV3285" s="69"/>
      <c r="FW3285" s="69"/>
      <c r="FX3285" s="69"/>
      <c r="FY3285" s="69"/>
      <c r="FZ3285" s="69"/>
      <c r="GA3285" s="69"/>
      <c r="GB3285" s="69"/>
      <c r="GC3285" s="69"/>
      <c r="GD3285" s="69"/>
      <c r="GE3285" s="69"/>
      <c r="GF3285" s="69"/>
      <c r="GG3285" s="69"/>
      <c r="GH3285" s="69"/>
      <c r="GI3285" s="69"/>
      <c r="GJ3285" s="69"/>
      <c r="GK3285" s="69"/>
      <c r="GL3285" s="69"/>
      <c r="GM3285" s="69"/>
      <c r="GN3285" s="69"/>
      <c r="GO3285" s="69"/>
      <c r="GP3285" s="69"/>
      <c r="GQ3285" s="69"/>
      <c r="GR3285" s="69"/>
      <c r="GS3285" s="69"/>
      <c r="GT3285" s="69"/>
      <c r="GU3285" s="69"/>
      <c r="GV3285" s="69"/>
      <c r="GW3285" s="69"/>
      <c r="GX3285" s="69"/>
      <c r="GY3285" s="69"/>
      <c r="GZ3285" s="69"/>
      <c r="HA3285" s="69"/>
      <c r="HB3285" s="69"/>
      <c r="HC3285" s="69"/>
      <c r="HD3285" s="69"/>
      <c r="HE3285" s="69"/>
      <c r="HF3285" s="69"/>
      <c r="HG3285" s="69"/>
      <c r="HH3285" s="69"/>
      <c r="HI3285" s="69"/>
      <c r="HJ3285" s="69"/>
      <c r="HK3285" s="69"/>
      <c r="HL3285" s="69"/>
      <c r="HM3285" s="69"/>
      <c r="HN3285" s="69"/>
      <c r="HO3285" s="69"/>
      <c r="HP3285" s="69"/>
      <c r="HQ3285" s="69"/>
      <c r="HR3285" s="69"/>
      <c r="HS3285" s="69"/>
      <c r="HT3285" s="69"/>
      <c r="HU3285" s="69"/>
      <c r="HV3285" s="69"/>
      <c r="HW3285" s="69"/>
      <c r="HX3285" s="69"/>
      <c r="HY3285" s="69"/>
      <c r="HZ3285" s="69"/>
      <c r="IA3285" s="69"/>
      <c r="IB3285" s="69"/>
      <c r="IC3285" s="69"/>
      <c r="ID3285" s="69"/>
      <c r="IE3285" s="69"/>
      <c r="IF3285" s="69"/>
      <c r="IG3285" s="69"/>
      <c r="IH3285" s="69"/>
      <c r="II3285" s="69"/>
      <c r="IJ3285" s="69"/>
      <c r="IK3285" s="69"/>
      <c r="IL3285" s="69"/>
      <c r="IM3285" s="69"/>
      <c r="IN3285" s="69"/>
    </row>
    <row r="3286" spans="1:248" s="70" customFormat="1" ht="15" customHeight="1" x14ac:dyDescent="0.2">
      <c r="A3286" s="127" t="s">
        <v>4109</v>
      </c>
      <c r="B3286" s="128">
        <v>52992</v>
      </c>
      <c r="C3286" s="149" t="s">
        <v>4110</v>
      </c>
      <c r="D3286" s="314">
        <v>50000</v>
      </c>
      <c r="E3286" s="69"/>
      <c r="F3286" s="69"/>
      <c r="G3286" s="69"/>
      <c r="H3286" s="69"/>
      <c r="I3286" s="69"/>
      <c r="J3286" s="69"/>
      <c r="N3286" s="69"/>
      <c r="O3286" s="69"/>
      <c r="P3286" s="69"/>
      <c r="Q3286" s="69"/>
      <c r="R3286" s="69"/>
      <c r="S3286" s="69"/>
      <c r="T3286" s="69"/>
      <c r="U3286" s="69"/>
      <c r="V3286" s="69"/>
      <c r="W3286" s="69"/>
      <c r="X3286" s="69"/>
      <c r="Y3286" s="69"/>
      <c r="Z3286" s="69"/>
      <c r="AA3286" s="69"/>
      <c r="AB3286" s="69"/>
      <c r="AC3286" s="69"/>
      <c r="AD3286" s="69"/>
      <c r="AE3286" s="69"/>
      <c r="AF3286" s="69"/>
      <c r="AG3286" s="69"/>
      <c r="AH3286" s="69"/>
      <c r="AI3286" s="69"/>
      <c r="AJ3286" s="69"/>
      <c r="AK3286" s="69"/>
      <c r="AL3286" s="69"/>
      <c r="AM3286" s="69"/>
      <c r="AN3286" s="69"/>
      <c r="AO3286" s="69"/>
      <c r="AP3286" s="69"/>
      <c r="AQ3286" s="69"/>
      <c r="AR3286" s="69"/>
      <c r="AS3286" s="69"/>
      <c r="AT3286" s="69"/>
      <c r="AU3286" s="69"/>
      <c r="AV3286" s="69"/>
      <c r="AW3286" s="69"/>
      <c r="AX3286" s="69"/>
      <c r="AY3286" s="69"/>
      <c r="AZ3286" s="69"/>
      <c r="BA3286" s="69"/>
      <c r="BB3286" s="69"/>
      <c r="BC3286" s="69"/>
      <c r="BD3286" s="69"/>
      <c r="BE3286" s="69"/>
      <c r="BF3286" s="69"/>
      <c r="BG3286" s="69"/>
      <c r="BH3286" s="69"/>
      <c r="BI3286" s="69"/>
      <c r="BJ3286" s="69"/>
      <c r="BK3286" s="69"/>
      <c r="BL3286" s="69"/>
      <c r="BM3286" s="69"/>
      <c r="BN3286" s="69"/>
      <c r="BO3286" s="69"/>
      <c r="BP3286" s="69"/>
      <c r="BQ3286" s="69"/>
      <c r="BR3286" s="69"/>
      <c r="BS3286" s="69"/>
      <c r="BT3286" s="69"/>
      <c r="BU3286" s="69"/>
      <c r="BV3286" s="69"/>
      <c r="BW3286" s="69"/>
      <c r="BX3286" s="69"/>
      <c r="BY3286" s="69"/>
      <c r="BZ3286" s="69"/>
      <c r="CA3286" s="69"/>
      <c r="CB3286" s="69"/>
      <c r="CC3286" s="69"/>
      <c r="CD3286" s="69"/>
      <c r="CE3286" s="69"/>
      <c r="CF3286" s="69"/>
      <c r="CG3286" s="69"/>
      <c r="CH3286" s="69"/>
      <c r="CI3286" s="69"/>
      <c r="CJ3286" s="69"/>
      <c r="CK3286" s="69"/>
      <c r="CL3286" s="69"/>
      <c r="CM3286" s="69"/>
      <c r="CN3286" s="69"/>
      <c r="CO3286" s="69"/>
      <c r="CP3286" s="69"/>
      <c r="CQ3286" s="69"/>
      <c r="CR3286" s="69"/>
      <c r="CS3286" s="69"/>
      <c r="CT3286" s="69"/>
      <c r="CU3286" s="69"/>
      <c r="CV3286" s="69"/>
      <c r="CW3286" s="69"/>
      <c r="CX3286" s="69"/>
      <c r="CY3286" s="69"/>
      <c r="CZ3286" s="69"/>
      <c r="DA3286" s="69"/>
      <c r="DB3286" s="69"/>
      <c r="DC3286" s="69"/>
      <c r="DD3286" s="69"/>
      <c r="DE3286" s="69"/>
      <c r="DF3286" s="69"/>
      <c r="DG3286" s="69"/>
      <c r="DH3286" s="69"/>
      <c r="DI3286" s="69"/>
      <c r="DJ3286" s="69"/>
      <c r="DK3286" s="69"/>
      <c r="DL3286" s="69"/>
      <c r="DM3286" s="69"/>
      <c r="DN3286" s="69"/>
      <c r="DO3286" s="69"/>
      <c r="DP3286" s="69"/>
      <c r="DQ3286" s="69"/>
      <c r="DR3286" s="69"/>
      <c r="DS3286" s="69"/>
      <c r="DT3286" s="69"/>
      <c r="DU3286" s="69"/>
      <c r="DV3286" s="69"/>
      <c r="DW3286" s="69"/>
      <c r="DX3286" s="69"/>
      <c r="DY3286" s="69"/>
      <c r="DZ3286" s="69"/>
      <c r="EA3286" s="69"/>
      <c r="EB3286" s="69"/>
      <c r="EC3286" s="69"/>
      <c r="ED3286" s="69"/>
      <c r="EE3286" s="69"/>
      <c r="EF3286" s="69"/>
      <c r="EG3286" s="69"/>
      <c r="EH3286" s="69"/>
      <c r="EI3286" s="69"/>
      <c r="EJ3286" s="69"/>
      <c r="EK3286" s="69"/>
      <c r="EL3286" s="69"/>
      <c r="EM3286" s="69"/>
      <c r="EN3286" s="69"/>
      <c r="EO3286" s="69"/>
      <c r="EP3286" s="69"/>
      <c r="EQ3286" s="69"/>
      <c r="ER3286" s="69"/>
      <c r="ES3286" s="69"/>
      <c r="ET3286" s="69"/>
      <c r="EU3286" s="69"/>
      <c r="EV3286" s="69"/>
      <c r="EW3286" s="69"/>
      <c r="EX3286" s="69"/>
      <c r="EY3286" s="69"/>
      <c r="EZ3286" s="69"/>
      <c r="FA3286" s="69"/>
      <c r="FB3286" s="69"/>
      <c r="FC3286" s="69"/>
      <c r="FD3286" s="69"/>
      <c r="FE3286" s="69"/>
      <c r="FF3286" s="69"/>
      <c r="FG3286" s="69"/>
      <c r="FH3286" s="69"/>
      <c r="FI3286" s="69"/>
      <c r="FJ3286" s="69"/>
      <c r="FK3286" s="69"/>
      <c r="FL3286" s="69"/>
      <c r="FM3286" s="69"/>
      <c r="FN3286" s="69"/>
      <c r="FO3286" s="69"/>
      <c r="FP3286" s="69"/>
      <c r="FQ3286" s="69"/>
      <c r="FR3286" s="69"/>
      <c r="FS3286" s="69"/>
      <c r="FT3286" s="69"/>
      <c r="FU3286" s="69"/>
      <c r="FV3286" s="69"/>
      <c r="FW3286" s="69"/>
      <c r="FX3286" s="69"/>
      <c r="FY3286" s="69"/>
      <c r="FZ3286" s="69"/>
      <c r="GA3286" s="69"/>
      <c r="GB3286" s="69"/>
      <c r="GC3286" s="69"/>
      <c r="GD3286" s="69"/>
      <c r="GE3286" s="69"/>
      <c r="GF3286" s="69"/>
      <c r="GG3286" s="69"/>
      <c r="GH3286" s="69"/>
      <c r="GI3286" s="69"/>
      <c r="GJ3286" s="69"/>
      <c r="GK3286" s="69"/>
      <c r="GL3286" s="69"/>
      <c r="GM3286" s="69"/>
      <c r="GN3286" s="69"/>
      <c r="GO3286" s="69"/>
      <c r="GP3286" s="69"/>
      <c r="GQ3286" s="69"/>
      <c r="GR3286" s="69"/>
      <c r="GS3286" s="69"/>
      <c r="GT3286" s="69"/>
      <c r="GU3286" s="69"/>
      <c r="GV3286" s="69"/>
      <c r="GW3286" s="69"/>
      <c r="GX3286" s="69"/>
      <c r="GY3286" s="69"/>
      <c r="GZ3286" s="69"/>
      <c r="HA3286" s="69"/>
      <c r="HB3286" s="69"/>
      <c r="HC3286" s="69"/>
      <c r="HD3286" s="69"/>
      <c r="HE3286" s="69"/>
      <c r="HF3286" s="69"/>
      <c r="HG3286" s="69"/>
      <c r="HH3286" s="69"/>
      <c r="HI3286" s="69"/>
      <c r="HJ3286" s="69"/>
      <c r="HK3286" s="69"/>
      <c r="HL3286" s="69"/>
      <c r="HM3286" s="69"/>
      <c r="HN3286" s="69"/>
      <c r="HO3286" s="69"/>
      <c r="HP3286" s="69"/>
      <c r="HQ3286" s="69"/>
      <c r="HR3286" s="69"/>
      <c r="HS3286" s="69"/>
      <c r="HT3286" s="69"/>
      <c r="HU3286" s="69"/>
      <c r="HV3286" s="69"/>
      <c r="HW3286" s="69"/>
      <c r="HX3286" s="69"/>
      <c r="HY3286" s="69"/>
      <c r="HZ3286" s="69"/>
      <c r="IA3286" s="69"/>
      <c r="IB3286" s="69"/>
      <c r="IC3286" s="69"/>
      <c r="ID3286" s="69"/>
      <c r="IE3286" s="69"/>
      <c r="IF3286" s="69"/>
      <c r="IG3286" s="69"/>
      <c r="IH3286" s="69"/>
      <c r="II3286" s="69"/>
      <c r="IJ3286" s="69"/>
      <c r="IK3286" s="69"/>
      <c r="IL3286" s="69"/>
      <c r="IM3286" s="69"/>
      <c r="IN3286" s="69"/>
    </row>
    <row r="3287" spans="1:248" s="70" customFormat="1" ht="32.1" customHeight="1" x14ac:dyDescent="0.2">
      <c r="A3287" s="127" t="s">
        <v>4111</v>
      </c>
      <c r="B3287" s="128">
        <v>52993</v>
      </c>
      <c r="C3287" s="149" t="s">
        <v>4112</v>
      </c>
      <c r="D3287" s="314">
        <v>45000</v>
      </c>
      <c r="E3287" s="69"/>
      <c r="F3287" s="69"/>
      <c r="G3287" s="69"/>
      <c r="H3287" s="69"/>
      <c r="I3287" s="69"/>
      <c r="J3287" s="69"/>
      <c r="N3287" s="69"/>
      <c r="O3287" s="69"/>
      <c r="P3287" s="69"/>
      <c r="Q3287" s="69"/>
      <c r="R3287" s="69"/>
      <c r="S3287" s="69"/>
      <c r="T3287" s="69"/>
      <c r="U3287" s="69"/>
      <c r="V3287" s="69"/>
      <c r="W3287" s="69"/>
      <c r="X3287" s="69"/>
      <c r="Y3287" s="69"/>
      <c r="Z3287" s="69"/>
      <c r="AA3287" s="69"/>
      <c r="AB3287" s="69"/>
      <c r="AC3287" s="69"/>
      <c r="AD3287" s="69"/>
      <c r="AE3287" s="69"/>
      <c r="AF3287" s="69"/>
      <c r="AG3287" s="69"/>
      <c r="AH3287" s="69"/>
      <c r="AI3287" s="69"/>
      <c r="AJ3287" s="69"/>
      <c r="AK3287" s="69"/>
      <c r="AL3287" s="69"/>
      <c r="AM3287" s="69"/>
      <c r="AN3287" s="69"/>
      <c r="AO3287" s="69"/>
      <c r="AP3287" s="69"/>
      <c r="AQ3287" s="69"/>
      <c r="AR3287" s="69"/>
      <c r="AS3287" s="69"/>
      <c r="AT3287" s="69"/>
      <c r="AU3287" s="69"/>
      <c r="AV3287" s="69"/>
      <c r="AW3287" s="69"/>
      <c r="AX3287" s="69"/>
      <c r="AY3287" s="69"/>
      <c r="AZ3287" s="69"/>
      <c r="BA3287" s="69"/>
      <c r="BB3287" s="69"/>
      <c r="BC3287" s="69"/>
      <c r="BD3287" s="69"/>
      <c r="BE3287" s="69"/>
      <c r="BF3287" s="69"/>
      <c r="BG3287" s="69"/>
      <c r="BH3287" s="69"/>
      <c r="BI3287" s="69"/>
      <c r="BJ3287" s="69"/>
      <c r="BK3287" s="69"/>
      <c r="BL3287" s="69"/>
      <c r="BM3287" s="69"/>
      <c r="BN3287" s="69"/>
      <c r="BO3287" s="69"/>
      <c r="BP3287" s="69"/>
      <c r="BQ3287" s="69"/>
      <c r="BR3287" s="69"/>
      <c r="BS3287" s="69"/>
      <c r="BT3287" s="69"/>
      <c r="BU3287" s="69"/>
      <c r="BV3287" s="69"/>
      <c r="BW3287" s="69"/>
      <c r="BX3287" s="69"/>
      <c r="BY3287" s="69"/>
      <c r="BZ3287" s="69"/>
      <c r="CA3287" s="69"/>
      <c r="CB3287" s="69"/>
      <c r="CC3287" s="69"/>
      <c r="CD3287" s="69"/>
      <c r="CE3287" s="69"/>
      <c r="CF3287" s="69"/>
      <c r="CG3287" s="69"/>
      <c r="CH3287" s="69"/>
      <c r="CI3287" s="69"/>
      <c r="CJ3287" s="69"/>
      <c r="CK3287" s="69"/>
      <c r="CL3287" s="69"/>
      <c r="CM3287" s="69"/>
      <c r="CN3287" s="69"/>
      <c r="CO3287" s="69"/>
      <c r="CP3287" s="69"/>
      <c r="CQ3287" s="69"/>
      <c r="CR3287" s="69"/>
      <c r="CS3287" s="69"/>
      <c r="CT3287" s="69"/>
      <c r="CU3287" s="69"/>
      <c r="CV3287" s="69"/>
      <c r="CW3287" s="69"/>
      <c r="CX3287" s="69"/>
      <c r="CY3287" s="69"/>
      <c r="CZ3287" s="69"/>
      <c r="DA3287" s="69"/>
      <c r="DB3287" s="69"/>
      <c r="DC3287" s="69"/>
      <c r="DD3287" s="69"/>
      <c r="DE3287" s="69"/>
      <c r="DF3287" s="69"/>
      <c r="DG3287" s="69"/>
      <c r="DH3287" s="69"/>
      <c r="DI3287" s="69"/>
      <c r="DJ3287" s="69"/>
      <c r="DK3287" s="69"/>
      <c r="DL3287" s="69"/>
      <c r="DM3287" s="69"/>
      <c r="DN3287" s="69"/>
      <c r="DO3287" s="69"/>
      <c r="DP3287" s="69"/>
      <c r="DQ3287" s="69"/>
      <c r="DR3287" s="69"/>
      <c r="DS3287" s="69"/>
      <c r="DT3287" s="69"/>
      <c r="DU3287" s="69"/>
      <c r="DV3287" s="69"/>
      <c r="DW3287" s="69"/>
      <c r="DX3287" s="69"/>
      <c r="DY3287" s="69"/>
      <c r="DZ3287" s="69"/>
      <c r="EA3287" s="69"/>
      <c r="EB3287" s="69"/>
      <c r="EC3287" s="69"/>
      <c r="ED3287" s="69"/>
      <c r="EE3287" s="69"/>
      <c r="EF3287" s="69"/>
      <c r="EG3287" s="69"/>
      <c r="EH3287" s="69"/>
      <c r="EI3287" s="69"/>
      <c r="EJ3287" s="69"/>
      <c r="EK3287" s="69"/>
      <c r="EL3287" s="69"/>
      <c r="EM3287" s="69"/>
      <c r="EN3287" s="69"/>
      <c r="EO3287" s="69"/>
      <c r="EP3287" s="69"/>
      <c r="EQ3287" s="69"/>
      <c r="ER3287" s="69"/>
      <c r="ES3287" s="69"/>
      <c r="ET3287" s="69"/>
      <c r="EU3287" s="69"/>
      <c r="EV3287" s="69"/>
      <c r="EW3287" s="69"/>
      <c r="EX3287" s="69"/>
      <c r="EY3287" s="69"/>
      <c r="EZ3287" s="69"/>
      <c r="FA3287" s="69"/>
      <c r="FB3287" s="69"/>
      <c r="FC3287" s="69"/>
      <c r="FD3287" s="69"/>
      <c r="FE3287" s="69"/>
      <c r="FF3287" s="69"/>
      <c r="FG3287" s="69"/>
      <c r="FH3287" s="69"/>
      <c r="FI3287" s="69"/>
      <c r="FJ3287" s="69"/>
      <c r="FK3287" s="69"/>
      <c r="FL3287" s="69"/>
      <c r="FM3287" s="69"/>
      <c r="FN3287" s="69"/>
      <c r="FO3287" s="69"/>
      <c r="FP3287" s="69"/>
      <c r="FQ3287" s="69"/>
      <c r="FR3287" s="69"/>
      <c r="FS3287" s="69"/>
      <c r="FT3287" s="69"/>
      <c r="FU3287" s="69"/>
      <c r="FV3287" s="69"/>
      <c r="FW3287" s="69"/>
      <c r="FX3287" s="69"/>
      <c r="FY3287" s="69"/>
      <c r="FZ3287" s="69"/>
      <c r="GA3287" s="69"/>
      <c r="GB3287" s="69"/>
      <c r="GC3287" s="69"/>
      <c r="GD3287" s="69"/>
      <c r="GE3287" s="69"/>
      <c r="GF3287" s="69"/>
      <c r="GG3287" s="69"/>
      <c r="GH3287" s="69"/>
      <c r="GI3287" s="69"/>
      <c r="GJ3287" s="69"/>
      <c r="GK3287" s="69"/>
      <c r="GL3287" s="69"/>
      <c r="GM3287" s="69"/>
      <c r="GN3287" s="69"/>
      <c r="GO3287" s="69"/>
      <c r="GP3287" s="69"/>
      <c r="GQ3287" s="69"/>
      <c r="GR3287" s="69"/>
      <c r="GS3287" s="69"/>
      <c r="GT3287" s="69"/>
      <c r="GU3287" s="69"/>
      <c r="GV3287" s="69"/>
      <c r="GW3287" s="69"/>
      <c r="GX3287" s="69"/>
      <c r="GY3287" s="69"/>
      <c r="GZ3287" s="69"/>
      <c r="HA3287" s="69"/>
      <c r="HB3287" s="69"/>
      <c r="HC3287" s="69"/>
      <c r="HD3287" s="69"/>
      <c r="HE3287" s="69"/>
      <c r="HF3287" s="69"/>
      <c r="HG3287" s="69"/>
      <c r="HH3287" s="69"/>
      <c r="HI3287" s="69"/>
      <c r="HJ3287" s="69"/>
      <c r="HK3287" s="69"/>
      <c r="HL3287" s="69"/>
      <c r="HM3287" s="69"/>
      <c r="HN3287" s="69"/>
      <c r="HO3287" s="69"/>
      <c r="HP3287" s="69"/>
      <c r="HQ3287" s="69"/>
      <c r="HR3287" s="69"/>
      <c r="HS3287" s="69"/>
      <c r="HT3287" s="69"/>
      <c r="HU3287" s="69"/>
      <c r="HV3287" s="69"/>
      <c r="HW3287" s="69"/>
      <c r="HX3287" s="69"/>
      <c r="HY3287" s="69"/>
      <c r="HZ3287" s="69"/>
      <c r="IA3287" s="69"/>
      <c r="IB3287" s="69"/>
      <c r="IC3287" s="69"/>
      <c r="ID3287" s="69"/>
      <c r="IE3287" s="69"/>
      <c r="IF3287" s="69"/>
      <c r="IG3287" s="69"/>
      <c r="IH3287" s="69"/>
      <c r="II3287" s="69"/>
      <c r="IJ3287" s="69"/>
      <c r="IK3287" s="69"/>
      <c r="IL3287" s="69"/>
      <c r="IM3287" s="69"/>
      <c r="IN3287" s="69"/>
    </row>
    <row r="3288" spans="1:248" s="70" customFormat="1" ht="15" customHeight="1" x14ac:dyDescent="0.2">
      <c r="A3288" s="127" t="s">
        <v>4113</v>
      </c>
      <c r="B3288" s="128">
        <v>52994</v>
      </c>
      <c r="C3288" s="149" t="s">
        <v>4114</v>
      </c>
      <c r="D3288" s="314">
        <v>40000</v>
      </c>
      <c r="E3288" s="69"/>
      <c r="F3288" s="69"/>
      <c r="G3288" s="69"/>
      <c r="H3288" s="69"/>
      <c r="I3288" s="69"/>
      <c r="J3288" s="69"/>
      <c r="N3288" s="69"/>
      <c r="O3288" s="69"/>
      <c r="P3288" s="69"/>
      <c r="Q3288" s="69"/>
      <c r="R3288" s="69"/>
      <c r="S3288" s="69"/>
      <c r="T3288" s="69"/>
      <c r="U3288" s="69"/>
      <c r="V3288" s="69"/>
      <c r="W3288" s="69"/>
      <c r="X3288" s="69"/>
      <c r="Y3288" s="69"/>
      <c r="Z3288" s="69"/>
      <c r="AA3288" s="69"/>
      <c r="AB3288" s="69"/>
      <c r="AC3288" s="69"/>
      <c r="AD3288" s="69"/>
      <c r="AE3288" s="69"/>
      <c r="AF3288" s="69"/>
      <c r="AG3288" s="69"/>
      <c r="AH3288" s="69"/>
      <c r="AI3288" s="69"/>
      <c r="AJ3288" s="69"/>
      <c r="AK3288" s="69"/>
      <c r="AL3288" s="69"/>
      <c r="AM3288" s="69"/>
      <c r="AN3288" s="69"/>
      <c r="AO3288" s="69"/>
      <c r="AP3288" s="69"/>
      <c r="AQ3288" s="69"/>
      <c r="AR3288" s="69"/>
      <c r="AS3288" s="69"/>
      <c r="AT3288" s="69"/>
      <c r="AU3288" s="69"/>
      <c r="AV3288" s="69"/>
      <c r="AW3288" s="69"/>
      <c r="AX3288" s="69"/>
      <c r="AY3288" s="69"/>
      <c r="AZ3288" s="69"/>
      <c r="BA3288" s="69"/>
      <c r="BB3288" s="69"/>
      <c r="BC3288" s="69"/>
      <c r="BD3288" s="69"/>
      <c r="BE3288" s="69"/>
      <c r="BF3288" s="69"/>
      <c r="BG3288" s="69"/>
      <c r="BH3288" s="69"/>
      <c r="BI3288" s="69"/>
      <c r="BJ3288" s="69"/>
      <c r="BK3288" s="69"/>
      <c r="BL3288" s="69"/>
      <c r="BM3288" s="69"/>
      <c r="BN3288" s="69"/>
      <c r="BO3288" s="69"/>
      <c r="BP3288" s="69"/>
      <c r="BQ3288" s="69"/>
      <c r="BR3288" s="69"/>
      <c r="BS3288" s="69"/>
      <c r="BT3288" s="69"/>
      <c r="BU3288" s="69"/>
      <c r="BV3288" s="69"/>
      <c r="BW3288" s="69"/>
      <c r="BX3288" s="69"/>
      <c r="BY3288" s="69"/>
      <c r="BZ3288" s="69"/>
      <c r="CA3288" s="69"/>
      <c r="CB3288" s="69"/>
      <c r="CC3288" s="69"/>
      <c r="CD3288" s="69"/>
      <c r="CE3288" s="69"/>
      <c r="CF3288" s="69"/>
      <c r="CG3288" s="69"/>
      <c r="CH3288" s="69"/>
      <c r="CI3288" s="69"/>
      <c r="CJ3288" s="69"/>
      <c r="CK3288" s="69"/>
      <c r="CL3288" s="69"/>
      <c r="CM3288" s="69"/>
      <c r="CN3288" s="69"/>
      <c r="CO3288" s="69"/>
      <c r="CP3288" s="69"/>
      <c r="CQ3288" s="69"/>
      <c r="CR3288" s="69"/>
      <c r="CS3288" s="69"/>
      <c r="CT3288" s="69"/>
      <c r="CU3288" s="69"/>
      <c r="CV3288" s="69"/>
      <c r="CW3288" s="69"/>
      <c r="CX3288" s="69"/>
      <c r="CY3288" s="69"/>
      <c r="CZ3288" s="69"/>
      <c r="DA3288" s="69"/>
      <c r="DB3288" s="69"/>
      <c r="DC3288" s="69"/>
      <c r="DD3288" s="69"/>
      <c r="DE3288" s="69"/>
      <c r="DF3288" s="69"/>
      <c r="DG3288" s="69"/>
      <c r="DH3288" s="69"/>
      <c r="DI3288" s="69"/>
      <c r="DJ3288" s="69"/>
      <c r="DK3288" s="69"/>
      <c r="DL3288" s="69"/>
      <c r="DM3288" s="69"/>
      <c r="DN3288" s="69"/>
      <c r="DO3288" s="69"/>
      <c r="DP3288" s="69"/>
      <c r="DQ3288" s="69"/>
      <c r="DR3288" s="69"/>
      <c r="DS3288" s="69"/>
      <c r="DT3288" s="69"/>
      <c r="DU3288" s="69"/>
      <c r="DV3288" s="69"/>
      <c r="DW3288" s="69"/>
      <c r="DX3288" s="69"/>
      <c r="DY3288" s="69"/>
      <c r="DZ3288" s="69"/>
      <c r="EA3288" s="69"/>
      <c r="EB3288" s="69"/>
      <c r="EC3288" s="69"/>
      <c r="ED3288" s="69"/>
      <c r="EE3288" s="69"/>
      <c r="EF3288" s="69"/>
      <c r="EG3288" s="69"/>
      <c r="EH3288" s="69"/>
      <c r="EI3288" s="69"/>
      <c r="EJ3288" s="69"/>
      <c r="EK3288" s="69"/>
      <c r="EL3288" s="69"/>
      <c r="EM3288" s="69"/>
      <c r="EN3288" s="69"/>
      <c r="EO3288" s="69"/>
      <c r="EP3288" s="69"/>
      <c r="EQ3288" s="69"/>
      <c r="ER3288" s="69"/>
      <c r="ES3288" s="69"/>
      <c r="ET3288" s="69"/>
      <c r="EU3288" s="69"/>
      <c r="EV3288" s="69"/>
      <c r="EW3288" s="69"/>
      <c r="EX3288" s="69"/>
      <c r="EY3288" s="69"/>
      <c r="EZ3288" s="69"/>
      <c r="FA3288" s="69"/>
      <c r="FB3288" s="69"/>
      <c r="FC3288" s="69"/>
      <c r="FD3288" s="69"/>
      <c r="FE3288" s="69"/>
      <c r="FF3288" s="69"/>
      <c r="FG3288" s="69"/>
      <c r="FH3288" s="69"/>
      <c r="FI3288" s="69"/>
      <c r="FJ3288" s="69"/>
      <c r="FK3288" s="69"/>
      <c r="FL3288" s="69"/>
      <c r="FM3288" s="69"/>
      <c r="FN3288" s="69"/>
      <c r="FO3288" s="69"/>
      <c r="FP3288" s="69"/>
      <c r="FQ3288" s="69"/>
      <c r="FR3288" s="69"/>
      <c r="FS3288" s="69"/>
      <c r="FT3288" s="69"/>
      <c r="FU3288" s="69"/>
      <c r="FV3288" s="69"/>
      <c r="FW3288" s="69"/>
      <c r="FX3288" s="69"/>
      <c r="FY3288" s="69"/>
      <c r="FZ3288" s="69"/>
      <c r="GA3288" s="69"/>
      <c r="GB3288" s="69"/>
      <c r="GC3288" s="69"/>
      <c r="GD3288" s="69"/>
      <c r="GE3288" s="69"/>
      <c r="GF3288" s="69"/>
      <c r="GG3288" s="69"/>
      <c r="GH3288" s="69"/>
      <c r="GI3288" s="69"/>
      <c r="GJ3288" s="69"/>
      <c r="GK3288" s="69"/>
      <c r="GL3288" s="69"/>
      <c r="GM3288" s="69"/>
      <c r="GN3288" s="69"/>
      <c r="GO3288" s="69"/>
      <c r="GP3288" s="69"/>
      <c r="GQ3288" s="69"/>
      <c r="GR3288" s="69"/>
      <c r="GS3288" s="69"/>
      <c r="GT3288" s="69"/>
      <c r="GU3288" s="69"/>
      <c r="GV3288" s="69"/>
      <c r="GW3288" s="69"/>
      <c r="GX3288" s="69"/>
      <c r="GY3288" s="69"/>
      <c r="GZ3288" s="69"/>
      <c r="HA3288" s="69"/>
      <c r="HB3288" s="69"/>
      <c r="HC3288" s="69"/>
      <c r="HD3288" s="69"/>
      <c r="HE3288" s="69"/>
      <c r="HF3288" s="69"/>
      <c r="HG3288" s="69"/>
      <c r="HH3288" s="69"/>
      <c r="HI3288" s="69"/>
      <c r="HJ3288" s="69"/>
      <c r="HK3288" s="69"/>
      <c r="HL3288" s="69"/>
      <c r="HM3288" s="69"/>
      <c r="HN3288" s="69"/>
      <c r="HO3288" s="69"/>
      <c r="HP3288" s="69"/>
      <c r="HQ3288" s="69"/>
      <c r="HR3288" s="69"/>
      <c r="HS3288" s="69"/>
      <c r="HT3288" s="69"/>
      <c r="HU3288" s="69"/>
      <c r="HV3288" s="69"/>
      <c r="HW3288" s="69"/>
      <c r="HX3288" s="69"/>
      <c r="HY3288" s="69"/>
      <c r="HZ3288" s="69"/>
      <c r="IA3288" s="69"/>
      <c r="IB3288" s="69"/>
      <c r="IC3288" s="69"/>
      <c r="ID3288" s="69"/>
      <c r="IE3288" s="69"/>
      <c r="IF3288" s="69"/>
      <c r="IG3288" s="69"/>
      <c r="IH3288" s="69"/>
      <c r="II3288" s="69"/>
      <c r="IJ3288" s="69"/>
      <c r="IK3288" s="69"/>
      <c r="IL3288" s="69"/>
      <c r="IM3288" s="69"/>
      <c r="IN3288" s="69"/>
    </row>
    <row r="3289" spans="1:248" s="70" customFormat="1" ht="32.1" customHeight="1" x14ac:dyDescent="0.2">
      <c r="A3289" s="127" t="s">
        <v>4115</v>
      </c>
      <c r="B3289" s="128">
        <v>52995</v>
      </c>
      <c r="C3289" s="149" t="s">
        <v>4116</v>
      </c>
      <c r="D3289" s="314">
        <v>38000</v>
      </c>
      <c r="E3289" s="69"/>
      <c r="F3289" s="69"/>
      <c r="G3289" s="69"/>
      <c r="H3289" s="69"/>
      <c r="I3289" s="69"/>
      <c r="J3289" s="69"/>
      <c r="N3289" s="69"/>
      <c r="O3289" s="69"/>
      <c r="P3289" s="69"/>
      <c r="Q3289" s="69"/>
      <c r="R3289" s="69"/>
      <c r="S3289" s="69"/>
      <c r="T3289" s="69"/>
      <c r="U3289" s="69"/>
      <c r="V3289" s="69"/>
      <c r="W3289" s="69"/>
      <c r="X3289" s="69"/>
      <c r="Y3289" s="69"/>
      <c r="Z3289" s="69"/>
      <c r="AA3289" s="69"/>
      <c r="AB3289" s="69"/>
      <c r="AC3289" s="69"/>
      <c r="AD3289" s="69"/>
      <c r="AE3289" s="69"/>
      <c r="AF3289" s="69"/>
      <c r="AG3289" s="69"/>
      <c r="AH3289" s="69"/>
      <c r="AI3289" s="69"/>
      <c r="AJ3289" s="69"/>
      <c r="AK3289" s="69"/>
      <c r="AL3289" s="69"/>
      <c r="AM3289" s="69"/>
      <c r="AN3289" s="69"/>
      <c r="AO3289" s="69"/>
      <c r="AP3289" s="69"/>
      <c r="AQ3289" s="69"/>
      <c r="AR3289" s="69"/>
      <c r="AS3289" s="69"/>
      <c r="AT3289" s="69"/>
      <c r="AU3289" s="69"/>
      <c r="AV3289" s="69"/>
      <c r="AW3289" s="69"/>
      <c r="AX3289" s="69"/>
      <c r="AY3289" s="69"/>
      <c r="AZ3289" s="69"/>
      <c r="BA3289" s="69"/>
      <c r="BB3289" s="69"/>
      <c r="BC3289" s="69"/>
      <c r="BD3289" s="69"/>
      <c r="BE3289" s="69"/>
      <c r="BF3289" s="69"/>
      <c r="BG3289" s="69"/>
      <c r="BH3289" s="69"/>
      <c r="BI3289" s="69"/>
      <c r="BJ3289" s="69"/>
      <c r="BK3289" s="69"/>
      <c r="BL3289" s="69"/>
      <c r="BM3289" s="69"/>
      <c r="BN3289" s="69"/>
      <c r="BO3289" s="69"/>
      <c r="BP3289" s="69"/>
      <c r="BQ3289" s="69"/>
      <c r="BR3289" s="69"/>
      <c r="BS3289" s="69"/>
      <c r="BT3289" s="69"/>
      <c r="BU3289" s="69"/>
      <c r="BV3289" s="69"/>
      <c r="BW3289" s="69"/>
      <c r="BX3289" s="69"/>
      <c r="BY3289" s="69"/>
      <c r="BZ3289" s="69"/>
      <c r="CA3289" s="69"/>
      <c r="CB3289" s="69"/>
      <c r="CC3289" s="69"/>
      <c r="CD3289" s="69"/>
      <c r="CE3289" s="69"/>
      <c r="CF3289" s="69"/>
      <c r="CG3289" s="69"/>
      <c r="CH3289" s="69"/>
      <c r="CI3289" s="69"/>
      <c r="CJ3289" s="69"/>
      <c r="CK3289" s="69"/>
      <c r="CL3289" s="69"/>
      <c r="CM3289" s="69"/>
      <c r="CN3289" s="69"/>
      <c r="CO3289" s="69"/>
      <c r="CP3289" s="69"/>
      <c r="CQ3289" s="69"/>
      <c r="CR3289" s="69"/>
      <c r="CS3289" s="69"/>
      <c r="CT3289" s="69"/>
      <c r="CU3289" s="69"/>
      <c r="CV3289" s="69"/>
      <c r="CW3289" s="69"/>
      <c r="CX3289" s="69"/>
      <c r="CY3289" s="69"/>
      <c r="CZ3289" s="69"/>
      <c r="DA3289" s="69"/>
      <c r="DB3289" s="69"/>
      <c r="DC3289" s="69"/>
      <c r="DD3289" s="69"/>
      <c r="DE3289" s="69"/>
      <c r="DF3289" s="69"/>
      <c r="DG3289" s="69"/>
      <c r="DH3289" s="69"/>
      <c r="DI3289" s="69"/>
      <c r="DJ3289" s="69"/>
      <c r="DK3289" s="69"/>
      <c r="DL3289" s="69"/>
      <c r="DM3289" s="69"/>
      <c r="DN3289" s="69"/>
      <c r="DO3289" s="69"/>
      <c r="DP3289" s="69"/>
      <c r="DQ3289" s="69"/>
      <c r="DR3289" s="69"/>
      <c r="DS3289" s="69"/>
      <c r="DT3289" s="69"/>
      <c r="DU3289" s="69"/>
      <c r="DV3289" s="69"/>
      <c r="DW3289" s="69"/>
      <c r="DX3289" s="69"/>
      <c r="DY3289" s="69"/>
      <c r="DZ3289" s="69"/>
      <c r="EA3289" s="69"/>
      <c r="EB3289" s="69"/>
      <c r="EC3289" s="69"/>
      <c r="ED3289" s="69"/>
      <c r="EE3289" s="69"/>
      <c r="EF3289" s="69"/>
      <c r="EG3289" s="69"/>
      <c r="EH3289" s="69"/>
      <c r="EI3289" s="69"/>
      <c r="EJ3289" s="69"/>
      <c r="EK3289" s="69"/>
      <c r="EL3289" s="69"/>
      <c r="EM3289" s="69"/>
      <c r="EN3289" s="69"/>
      <c r="EO3289" s="69"/>
      <c r="EP3289" s="69"/>
      <c r="EQ3289" s="69"/>
      <c r="ER3289" s="69"/>
      <c r="ES3289" s="69"/>
      <c r="ET3289" s="69"/>
      <c r="EU3289" s="69"/>
      <c r="EV3289" s="69"/>
      <c r="EW3289" s="69"/>
      <c r="EX3289" s="69"/>
      <c r="EY3289" s="69"/>
      <c r="EZ3289" s="69"/>
      <c r="FA3289" s="69"/>
      <c r="FB3289" s="69"/>
      <c r="FC3289" s="69"/>
      <c r="FD3289" s="69"/>
      <c r="FE3289" s="69"/>
      <c r="FF3289" s="69"/>
      <c r="FG3289" s="69"/>
      <c r="FH3289" s="69"/>
      <c r="FI3289" s="69"/>
      <c r="FJ3289" s="69"/>
      <c r="FK3289" s="69"/>
      <c r="FL3289" s="69"/>
      <c r="FM3289" s="69"/>
      <c r="FN3289" s="69"/>
      <c r="FO3289" s="69"/>
      <c r="FP3289" s="69"/>
      <c r="FQ3289" s="69"/>
      <c r="FR3289" s="69"/>
      <c r="FS3289" s="69"/>
      <c r="FT3289" s="69"/>
      <c r="FU3289" s="69"/>
      <c r="FV3289" s="69"/>
      <c r="FW3289" s="69"/>
      <c r="FX3289" s="69"/>
      <c r="FY3289" s="69"/>
      <c r="FZ3289" s="69"/>
      <c r="GA3289" s="69"/>
      <c r="GB3289" s="69"/>
      <c r="GC3289" s="69"/>
      <c r="GD3289" s="69"/>
      <c r="GE3289" s="69"/>
      <c r="GF3289" s="69"/>
      <c r="GG3289" s="69"/>
      <c r="GH3289" s="69"/>
      <c r="GI3289" s="69"/>
      <c r="GJ3289" s="69"/>
      <c r="GK3289" s="69"/>
      <c r="GL3289" s="69"/>
      <c r="GM3289" s="69"/>
      <c r="GN3289" s="69"/>
      <c r="GO3289" s="69"/>
      <c r="GP3289" s="69"/>
      <c r="GQ3289" s="69"/>
      <c r="GR3289" s="69"/>
      <c r="GS3289" s="69"/>
      <c r="GT3289" s="69"/>
      <c r="GU3289" s="69"/>
      <c r="GV3289" s="69"/>
      <c r="GW3289" s="69"/>
      <c r="GX3289" s="69"/>
      <c r="GY3289" s="69"/>
      <c r="GZ3289" s="69"/>
      <c r="HA3289" s="69"/>
      <c r="HB3289" s="69"/>
      <c r="HC3289" s="69"/>
      <c r="HD3289" s="69"/>
      <c r="HE3289" s="69"/>
      <c r="HF3289" s="69"/>
      <c r="HG3289" s="69"/>
      <c r="HH3289" s="69"/>
      <c r="HI3289" s="69"/>
      <c r="HJ3289" s="69"/>
      <c r="HK3289" s="69"/>
      <c r="HL3289" s="69"/>
      <c r="HM3289" s="69"/>
      <c r="HN3289" s="69"/>
      <c r="HO3289" s="69"/>
      <c r="HP3289" s="69"/>
      <c r="HQ3289" s="69"/>
      <c r="HR3289" s="69"/>
      <c r="HS3289" s="69"/>
      <c r="HT3289" s="69"/>
      <c r="HU3289" s="69"/>
      <c r="HV3289" s="69"/>
      <c r="HW3289" s="69"/>
      <c r="HX3289" s="69"/>
      <c r="HY3289" s="69"/>
      <c r="HZ3289" s="69"/>
      <c r="IA3289" s="69"/>
      <c r="IB3289" s="69"/>
      <c r="IC3289" s="69"/>
      <c r="ID3289" s="69"/>
      <c r="IE3289" s="69"/>
      <c r="IF3289" s="69"/>
      <c r="IG3289" s="69"/>
      <c r="IH3289" s="69"/>
      <c r="II3289" s="69"/>
      <c r="IJ3289" s="69"/>
      <c r="IK3289" s="69"/>
      <c r="IL3289" s="69"/>
      <c r="IM3289" s="69"/>
      <c r="IN3289" s="69"/>
    </row>
    <row r="3290" spans="1:248" s="70" customFormat="1" ht="15.95" customHeight="1" x14ac:dyDescent="0.2">
      <c r="A3290" s="127" t="s">
        <v>4117</v>
      </c>
      <c r="B3290" s="128">
        <v>52996</v>
      </c>
      <c r="C3290" s="149" t="s">
        <v>4118</v>
      </c>
      <c r="D3290" s="314">
        <v>38000</v>
      </c>
      <c r="E3290" s="69"/>
      <c r="F3290" s="69"/>
      <c r="G3290" s="69"/>
      <c r="H3290" s="69"/>
      <c r="I3290" s="69"/>
      <c r="J3290" s="69"/>
      <c r="N3290" s="69"/>
      <c r="O3290" s="69"/>
      <c r="P3290" s="69"/>
      <c r="Q3290" s="69"/>
      <c r="R3290" s="69"/>
      <c r="S3290" s="69"/>
      <c r="T3290" s="69"/>
      <c r="U3290" s="69"/>
      <c r="V3290" s="69"/>
      <c r="W3290" s="69"/>
      <c r="X3290" s="69"/>
      <c r="Y3290" s="69"/>
      <c r="Z3290" s="69"/>
      <c r="AA3290" s="69"/>
      <c r="AB3290" s="69"/>
      <c r="AC3290" s="69"/>
      <c r="AD3290" s="69"/>
      <c r="AE3290" s="69"/>
      <c r="AF3290" s="69"/>
      <c r="AG3290" s="69"/>
      <c r="AH3290" s="69"/>
      <c r="AI3290" s="69"/>
      <c r="AJ3290" s="69"/>
      <c r="AK3290" s="69"/>
      <c r="AL3290" s="69"/>
      <c r="AM3290" s="69"/>
      <c r="AN3290" s="69"/>
      <c r="AO3290" s="69"/>
      <c r="AP3290" s="69"/>
      <c r="AQ3290" s="69"/>
      <c r="AR3290" s="69"/>
      <c r="AS3290" s="69"/>
      <c r="AT3290" s="69"/>
      <c r="AU3290" s="69"/>
      <c r="AV3290" s="69"/>
      <c r="AW3290" s="69"/>
      <c r="AX3290" s="69"/>
      <c r="AY3290" s="69"/>
      <c r="AZ3290" s="69"/>
      <c r="BA3290" s="69"/>
      <c r="BB3290" s="69"/>
      <c r="BC3290" s="69"/>
      <c r="BD3290" s="69"/>
      <c r="BE3290" s="69"/>
      <c r="BF3290" s="69"/>
      <c r="BG3290" s="69"/>
      <c r="BH3290" s="69"/>
      <c r="BI3290" s="69"/>
      <c r="BJ3290" s="69"/>
      <c r="BK3290" s="69"/>
      <c r="BL3290" s="69"/>
      <c r="BM3290" s="69"/>
      <c r="BN3290" s="69"/>
      <c r="BO3290" s="69"/>
      <c r="BP3290" s="69"/>
      <c r="BQ3290" s="69"/>
      <c r="BR3290" s="69"/>
      <c r="BS3290" s="69"/>
      <c r="BT3290" s="69"/>
      <c r="BU3290" s="69"/>
      <c r="BV3290" s="69"/>
      <c r="BW3290" s="69"/>
      <c r="BX3290" s="69"/>
      <c r="BY3290" s="69"/>
      <c r="BZ3290" s="69"/>
      <c r="CA3290" s="69"/>
      <c r="CB3290" s="69"/>
      <c r="CC3290" s="69"/>
      <c r="CD3290" s="69"/>
      <c r="CE3290" s="69"/>
      <c r="CF3290" s="69"/>
      <c r="CG3290" s="69"/>
      <c r="CH3290" s="69"/>
      <c r="CI3290" s="69"/>
      <c r="CJ3290" s="69"/>
      <c r="CK3290" s="69"/>
      <c r="CL3290" s="69"/>
      <c r="CM3290" s="69"/>
      <c r="CN3290" s="69"/>
      <c r="CO3290" s="69"/>
      <c r="CP3290" s="69"/>
      <c r="CQ3290" s="69"/>
      <c r="CR3290" s="69"/>
      <c r="CS3290" s="69"/>
      <c r="CT3290" s="69"/>
      <c r="CU3290" s="69"/>
      <c r="CV3290" s="69"/>
      <c r="CW3290" s="69"/>
      <c r="CX3290" s="69"/>
      <c r="CY3290" s="69"/>
      <c r="CZ3290" s="69"/>
      <c r="DA3290" s="69"/>
      <c r="DB3290" s="69"/>
      <c r="DC3290" s="69"/>
      <c r="DD3290" s="69"/>
      <c r="DE3290" s="69"/>
      <c r="DF3290" s="69"/>
      <c r="DG3290" s="69"/>
      <c r="DH3290" s="69"/>
      <c r="DI3290" s="69"/>
      <c r="DJ3290" s="69"/>
      <c r="DK3290" s="69"/>
      <c r="DL3290" s="69"/>
      <c r="DM3290" s="69"/>
      <c r="DN3290" s="69"/>
      <c r="DO3290" s="69"/>
      <c r="DP3290" s="69"/>
      <c r="DQ3290" s="69"/>
      <c r="DR3290" s="69"/>
      <c r="DS3290" s="69"/>
      <c r="DT3290" s="69"/>
      <c r="DU3290" s="69"/>
      <c r="DV3290" s="69"/>
      <c r="DW3290" s="69"/>
      <c r="DX3290" s="69"/>
      <c r="DY3290" s="69"/>
      <c r="DZ3290" s="69"/>
      <c r="EA3290" s="69"/>
      <c r="EB3290" s="69"/>
      <c r="EC3290" s="69"/>
      <c r="ED3290" s="69"/>
      <c r="EE3290" s="69"/>
      <c r="EF3290" s="69"/>
      <c r="EG3290" s="69"/>
      <c r="EH3290" s="69"/>
      <c r="EI3290" s="69"/>
      <c r="EJ3290" s="69"/>
      <c r="EK3290" s="69"/>
      <c r="EL3290" s="69"/>
      <c r="EM3290" s="69"/>
      <c r="EN3290" s="69"/>
      <c r="EO3290" s="69"/>
      <c r="EP3290" s="69"/>
      <c r="EQ3290" s="69"/>
      <c r="ER3290" s="69"/>
      <c r="ES3290" s="69"/>
      <c r="ET3290" s="69"/>
      <c r="EU3290" s="69"/>
      <c r="EV3290" s="69"/>
      <c r="EW3290" s="69"/>
      <c r="EX3290" s="69"/>
      <c r="EY3290" s="69"/>
      <c r="EZ3290" s="69"/>
      <c r="FA3290" s="69"/>
      <c r="FB3290" s="69"/>
      <c r="FC3290" s="69"/>
      <c r="FD3290" s="69"/>
      <c r="FE3290" s="69"/>
      <c r="FF3290" s="69"/>
      <c r="FG3290" s="69"/>
      <c r="FH3290" s="69"/>
      <c r="FI3290" s="69"/>
      <c r="FJ3290" s="69"/>
      <c r="FK3290" s="69"/>
      <c r="FL3290" s="69"/>
      <c r="FM3290" s="69"/>
      <c r="FN3290" s="69"/>
      <c r="FO3290" s="69"/>
      <c r="FP3290" s="69"/>
      <c r="FQ3290" s="69"/>
      <c r="FR3290" s="69"/>
      <c r="FS3290" s="69"/>
      <c r="FT3290" s="69"/>
      <c r="FU3290" s="69"/>
      <c r="FV3290" s="69"/>
      <c r="FW3290" s="69"/>
      <c r="FX3290" s="69"/>
      <c r="FY3290" s="69"/>
      <c r="FZ3290" s="69"/>
      <c r="GA3290" s="69"/>
      <c r="GB3290" s="69"/>
      <c r="GC3290" s="69"/>
      <c r="GD3290" s="69"/>
      <c r="GE3290" s="69"/>
      <c r="GF3290" s="69"/>
      <c r="GG3290" s="69"/>
      <c r="GH3290" s="69"/>
      <c r="GI3290" s="69"/>
      <c r="GJ3290" s="69"/>
      <c r="GK3290" s="69"/>
      <c r="GL3290" s="69"/>
      <c r="GM3290" s="69"/>
      <c r="GN3290" s="69"/>
      <c r="GO3290" s="69"/>
      <c r="GP3290" s="69"/>
      <c r="GQ3290" s="69"/>
      <c r="GR3290" s="69"/>
      <c r="GS3290" s="69"/>
      <c r="GT3290" s="69"/>
      <c r="GU3290" s="69"/>
      <c r="GV3290" s="69"/>
      <c r="GW3290" s="69"/>
      <c r="GX3290" s="69"/>
      <c r="GY3290" s="69"/>
      <c r="GZ3290" s="69"/>
      <c r="HA3290" s="69"/>
      <c r="HB3290" s="69"/>
      <c r="HC3290" s="69"/>
      <c r="HD3290" s="69"/>
      <c r="HE3290" s="69"/>
      <c r="HF3290" s="69"/>
      <c r="HG3290" s="69"/>
      <c r="HH3290" s="69"/>
      <c r="HI3290" s="69"/>
      <c r="HJ3290" s="69"/>
      <c r="HK3290" s="69"/>
      <c r="HL3290" s="69"/>
      <c r="HM3290" s="69"/>
      <c r="HN3290" s="69"/>
      <c r="HO3290" s="69"/>
      <c r="HP3290" s="69"/>
      <c r="HQ3290" s="69"/>
      <c r="HR3290" s="69"/>
      <c r="HS3290" s="69"/>
      <c r="HT3290" s="69"/>
      <c r="HU3290" s="69"/>
      <c r="HV3290" s="69"/>
      <c r="HW3290" s="69"/>
      <c r="HX3290" s="69"/>
      <c r="HY3290" s="69"/>
      <c r="HZ3290" s="69"/>
      <c r="IA3290" s="69"/>
      <c r="IB3290" s="69"/>
      <c r="IC3290" s="69"/>
      <c r="ID3290" s="69"/>
      <c r="IE3290" s="69"/>
      <c r="IF3290" s="69"/>
      <c r="IG3290" s="69"/>
      <c r="IH3290" s="69"/>
      <c r="II3290" s="69"/>
      <c r="IJ3290" s="69"/>
      <c r="IK3290" s="69"/>
      <c r="IL3290" s="69"/>
      <c r="IM3290" s="69"/>
      <c r="IN3290" s="69"/>
    </row>
    <row r="3291" spans="1:248" s="70" customFormat="1" ht="32.1" customHeight="1" x14ac:dyDescent="0.2">
      <c r="A3291" s="127" t="s">
        <v>4119</v>
      </c>
      <c r="B3291" s="128">
        <v>52997</v>
      </c>
      <c r="C3291" s="149" t="s">
        <v>4120</v>
      </c>
      <c r="D3291" s="314">
        <v>45000</v>
      </c>
      <c r="E3291" s="69"/>
      <c r="F3291" s="69"/>
      <c r="G3291" s="69"/>
      <c r="H3291" s="69"/>
      <c r="I3291" s="69"/>
      <c r="J3291" s="69"/>
      <c r="N3291" s="69"/>
      <c r="O3291" s="69"/>
      <c r="P3291" s="69"/>
      <c r="Q3291" s="69"/>
      <c r="R3291" s="69"/>
      <c r="S3291" s="69"/>
      <c r="T3291" s="69"/>
      <c r="U3291" s="69"/>
      <c r="V3291" s="69"/>
      <c r="W3291" s="69"/>
      <c r="X3291" s="69"/>
      <c r="Y3291" s="69"/>
      <c r="Z3291" s="69"/>
      <c r="AA3291" s="69"/>
      <c r="AB3291" s="69"/>
      <c r="AC3291" s="69"/>
      <c r="AD3291" s="69"/>
      <c r="AE3291" s="69"/>
      <c r="AF3291" s="69"/>
      <c r="AG3291" s="69"/>
      <c r="AH3291" s="69"/>
      <c r="AI3291" s="69"/>
      <c r="AJ3291" s="69"/>
      <c r="AK3291" s="69"/>
      <c r="AL3291" s="69"/>
      <c r="AM3291" s="69"/>
      <c r="AN3291" s="69"/>
      <c r="AO3291" s="69"/>
      <c r="AP3291" s="69"/>
      <c r="AQ3291" s="69"/>
      <c r="AR3291" s="69"/>
      <c r="AS3291" s="69"/>
      <c r="AT3291" s="69"/>
      <c r="AU3291" s="69"/>
      <c r="AV3291" s="69"/>
      <c r="AW3291" s="69"/>
      <c r="AX3291" s="69"/>
      <c r="AY3291" s="69"/>
      <c r="AZ3291" s="69"/>
      <c r="BA3291" s="69"/>
      <c r="BB3291" s="69"/>
      <c r="BC3291" s="69"/>
      <c r="BD3291" s="69"/>
      <c r="BE3291" s="69"/>
      <c r="BF3291" s="69"/>
      <c r="BG3291" s="69"/>
      <c r="BH3291" s="69"/>
      <c r="BI3291" s="69"/>
      <c r="BJ3291" s="69"/>
      <c r="BK3291" s="69"/>
      <c r="BL3291" s="69"/>
      <c r="BM3291" s="69"/>
      <c r="BN3291" s="69"/>
      <c r="BO3291" s="69"/>
      <c r="BP3291" s="69"/>
      <c r="BQ3291" s="69"/>
      <c r="BR3291" s="69"/>
      <c r="BS3291" s="69"/>
      <c r="BT3291" s="69"/>
      <c r="BU3291" s="69"/>
      <c r="BV3291" s="69"/>
      <c r="BW3291" s="69"/>
      <c r="BX3291" s="69"/>
      <c r="BY3291" s="69"/>
      <c r="BZ3291" s="69"/>
      <c r="CA3291" s="69"/>
      <c r="CB3291" s="69"/>
      <c r="CC3291" s="69"/>
      <c r="CD3291" s="69"/>
      <c r="CE3291" s="69"/>
      <c r="CF3291" s="69"/>
      <c r="CG3291" s="69"/>
      <c r="CH3291" s="69"/>
      <c r="CI3291" s="69"/>
      <c r="CJ3291" s="69"/>
      <c r="CK3291" s="69"/>
      <c r="CL3291" s="69"/>
      <c r="CM3291" s="69"/>
      <c r="CN3291" s="69"/>
      <c r="CO3291" s="69"/>
      <c r="CP3291" s="69"/>
      <c r="CQ3291" s="69"/>
      <c r="CR3291" s="69"/>
      <c r="CS3291" s="69"/>
      <c r="CT3291" s="69"/>
      <c r="CU3291" s="69"/>
      <c r="CV3291" s="69"/>
      <c r="CW3291" s="69"/>
      <c r="CX3291" s="69"/>
      <c r="CY3291" s="69"/>
      <c r="CZ3291" s="69"/>
      <c r="DA3291" s="69"/>
      <c r="DB3291" s="69"/>
      <c r="DC3291" s="69"/>
      <c r="DD3291" s="69"/>
      <c r="DE3291" s="69"/>
      <c r="DF3291" s="69"/>
      <c r="DG3291" s="69"/>
      <c r="DH3291" s="69"/>
      <c r="DI3291" s="69"/>
      <c r="DJ3291" s="69"/>
      <c r="DK3291" s="69"/>
      <c r="DL3291" s="69"/>
      <c r="DM3291" s="69"/>
      <c r="DN3291" s="69"/>
      <c r="DO3291" s="69"/>
      <c r="DP3291" s="69"/>
      <c r="DQ3291" s="69"/>
      <c r="DR3291" s="69"/>
      <c r="DS3291" s="69"/>
      <c r="DT3291" s="69"/>
      <c r="DU3291" s="69"/>
      <c r="DV3291" s="69"/>
      <c r="DW3291" s="69"/>
      <c r="DX3291" s="69"/>
      <c r="DY3291" s="69"/>
      <c r="DZ3291" s="69"/>
      <c r="EA3291" s="69"/>
      <c r="EB3291" s="69"/>
      <c r="EC3291" s="69"/>
      <c r="ED3291" s="69"/>
      <c r="EE3291" s="69"/>
      <c r="EF3291" s="69"/>
      <c r="EG3291" s="69"/>
      <c r="EH3291" s="69"/>
      <c r="EI3291" s="69"/>
      <c r="EJ3291" s="69"/>
      <c r="EK3291" s="69"/>
      <c r="EL3291" s="69"/>
      <c r="EM3291" s="69"/>
      <c r="EN3291" s="69"/>
      <c r="EO3291" s="69"/>
      <c r="EP3291" s="69"/>
      <c r="EQ3291" s="69"/>
      <c r="ER3291" s="69"/>
      <c r="ES3291" s="69"/>
      <c r="ET3291" s="69"/>
      <c r="EU3291" s="69"/>
      <c r="EV3291" s="69"/>
      <c r="EW3291" s="69"/>
      <c r="EX3291" s="69"/>
      <c r="EY3291" s="69"/>
      <c r="EZ3291" s="69"/>
      <c r="FA3291" s="69"/>
      <c r="FB3291" s="69"/>
      <c r="FC3291" s="69"/>
      <c r="FD3291" s="69"/>
      <c r="FE3291" s="69"/>
      <c r="FF3291" s="69"/>
      <c r="FG3291" s="69"/>
      <c r="FH3291" s="69"/>
      <c r="FI3291" s="69"/>
      <c r="FJ3291" s="69"/>
      <c r="FK3291" s="69"/>
      <c r="FL3291" s="69"/>
      <c r="FM3291" s="69"/>
      <c r="FN3291" s="69"/>
      <c r="FO3291" s="69"/>
      <c r="FP3291" s="69"/>
      <c r="FQ3291" s="69"/>
      <c r="FR3291" s="69"/>
      <c r="FS3291" s="69"/>
      <c r="FT3291" s="69"/>
      <c r="FU3291" s="69"/>
      <c r="FV3291" s="69"/>
      <c r="FW3291" s="69"/>
      <c r="FX3291" s="69"/>
      <c r="FY3291" s="69"/>
      <c r="FZ3291" s="69"/>
      <c r="GA3291" s="69"/>
      <c r="GB3291" s="69"/>
      <c r="GC3291" s="69"/>
      <c r="GD3291" s="69"/>
      <c r="GE3291" s="69"/>
      <c r="GF3291" s="69"/>
      <c r="GG3291" s="69"/>
      <c r="GH3291" s="69"/>
      <c r="GI3291" s="69"/>
      <c r="GJ3291" s="69"/>
      <c r="GK3291" s="69"/>
      <c r="GL3291" s="69"/>
      <c r="GM3291" s="69"/>
      <c r="GN3291" s="69"/>
      <c r="GO3291" s="69"/>
      <c r="GP3291" s="69"/>
      <c r="GQ3291" s="69"/>
      <c r="GR3291" s="69"/>
      <c r="GS3291" s="69"/>
      <c r="GT3291" s="69"/>
      <c r="GU3291" s="69"/>
      <c r="GV3291" s="69"/>
      <c r="GW3291" s="69"/>
      <c r="GX3291" s="69"/>
      <c r="GY3291" s="69"/>
      <c r="GZ3291" s="69"/>
      <c r="HA3291" s="69"/>
      <c r="HB3291" s="69"/>
      <c r="HC3291" s="69"/>
      <c r="HD3291" s="69"/>
      <c r="HE3291" s="69"/>
      <c r="HF3291" s="69"/>
      <c r="HG3291" s="69"/>
      <c r="HH3291" s="69"/>
      <c r="HI3291" s="69"/>
      <c r="HJ3291" s="69"/>
      <c r="HK3291" s="69"/>
      <c r="HL3291" s="69"/>
      <c r="HM3291" s="69"/>
      <c r="HN3291" s="69"/>
      <c r="HO3291" s="69"/>
      <c r="HP3291" s="69"/>
      <c r="HQ3291" s="69"/>
      <c r="HR3291" s="69"/>
      <c r="HS3291" s="69"/>
      <c r="HT3291" s="69"/>
      <c r="HU3291" s="69"/>
      <c r="HV3291" s="69"/>
      <c r="HW3291" s="69"/>
      <c r="HX3291" s="69"/>
      <c r="HY3291" s="69"/>
      <c r="HZ3291" s="69"/>
      <c r="IA3291" s="69"/>
      <c r="IB3291" s="69"/>
      <c r="IC3291" s="69"/>
      <c r="ID3291" s="69"/>
      <c r="IE3291" s="69"/>
      <c r="IF3291" s="69"/>
      <c r="IG3291" s="69"/>
      <c r="IH3291" s="69"/>
      <c r="II3291" s="69"/>
      <c r="IJ3291" s="69"/>
      <c r="IK3291" s="69"/>
      <c r="IL3291" s="69"/>
      <c r="IM3291" s="69"/>
      <c r="IN3291" s="69"/>
    </row>
    <row r="3292" spans="1:248" s="70" customFormat="1" ht="15" customHeight="1" x14ac:dyDescent="0.2">
      <c r="A3292" s="127" t="s">
        <v>4121</v>
      </c>
      <c r="B3292" s="128">
        <v>52998</v>
      </c>
      <c r="C3292" s="149" t="s">
        <v>4122</v>
      </c>
      <c r="D3292" s="314">
        <v>35000</v>
      </c>
      <c r="E3292" s="69"/>
      <c r="F3292" s="69"/>
      <c r="G3292" s="69"/>
      <c r="H3292" s="69"/>
      <c r="I3292" s="69"/>
      <c r="J3292" s="69"/>
      <c r="N3292" s="69"/>
      <c r="O3292" s="69"/>
      <c r="P3292" s="69"/>
      <c r="Q3292" s="69"/>
      <c r="R3292" s="69"/>
      <c r="S3292" s="69"/>
      <c r="T3292" s="69"/>
      <c r="U3292" s="69"/>
      <c r="V3292" s="69"/>
      <c r="W3292" s="69"/>
      <c r="X3292" s="69"/>
      <c r="Y3292" s="69"/>
      <c r="Z3292" s="69"/>
      <c r="AA3292" s="69"/>
      <c r="AB3292" s="69"/>
      <c r="AC3292" s="69"/>
      <c r="AD3292" s="69"/>
      <c r="AE3292" s="69"/>
      <c r="AF3292" s="69"/>
      <c r="AG3292" s="69"/>
      <c r="AH3292" s="69"/>
      <c r="AI3292" s="69"/>
      <c r="AJ3292" s="69"/>
      <c r="AK3292" s="69"/>
      <c r="AL3292" s="69"/>
      <c r="AM3292" s="69"/>
      <c r="AN3292" s="69"/>
      <c r="AO3292" s="69"/>
      <c r="AP3292" s="69"/>
      <c r="AQ3292" s="69"/>
      <c r="AR3292" s="69"/>
      <c r="AS3292" s="69"/>
      <c r="AT3292" s="69"/>
      <c r="AU3292" s="69"/>
      <c r="AV3292" s="69"/>
      <c r="AW3292" s="69"/>
      <c r="AX3292" s="69"/>
      <c r="AY3292" s="69"/>
      <c r="AZ3292" s="69"/>
      <c r="BA3292" s="69"/>
      <c r="BB3292" s="69"/>
      <c r="BC3292" s="69"/>
      <c r="BD3292" s="69"/>
      <c r="BE3292" s="69"/>
      <c r="BF3292" s="69"/>
      <c r="BG3292" s="69"/>
      <c r="BH3292" s="69"/>
      <c r="BI3292" s="69"/>
      <c r="BJ3292" s="69"/>
      <c r="BK3292" s="69"/>
      <c r="BL3292" s="69"/>
      <c r="BM3292" s="69"/>
      <c r="BN3292" s="69"/>
      <c r="BO3292" s="69"/>
      <c r="BP3292" s="69"/>
      <c r="BQ3292" s="69"/>
      <c r="BR3292" s="69"/>
      <c r="BS3292" s="69"/>
      <c r="BT3292" s="69"/>
      <c r="BU3292" s="69"/>
      <c r="BV3292" s="69"/>
      <c r="BW3292" s="69"/>
      <c r="BX3292" s="69"/>
      <c r="BY3292" s="69"/>
      <c r="BZ3292" s="69"/>
      <c r="CA3292" s="69"/>
      <c r="CB3292" s="69"/>
      <c r="CC3292" s="69"/>
      <c r="CD3292" s="69"/>
      <c r="CE3292" s="69"/>
      <c r="CF3292" s="69"/>
      <c r="CG3292" s="69"/>
      <c r="CH3292" s="69"/>
      <c r="CI3292" s="69"/>
      <c r="CJ3292" s="69"/>
      <c r="CK3292" s="69"/>
      <c r="CL3292" s="69"/>
      <c r="CM3292" s="69"/>
      <c r="CN3292" s="69"/>
      <c r="CO3292" s="69"/>
      <c r="CP3292" s="69"/>
      <c r="CQ3292" s="69"/>
      <c r="CR3292" s="69"/>
      <c r="CS3292" s="69"/>
      <c r="CT3292" s="69"/>
      <c r="CU3292" s="69"/>
      <c r="CV3292" s="69"/>
      <c r="CW3292" s="69"/>
      <c r="CX3292" s="69"/>
      <c r="CY3292" s="69"/>
      <c r="CZ3292" s="69"/>
      <c r="DA3292" s="69"/>
      <c r="DB3292" s="69"/>
      <c r="DC3292" s="69"/>
      <c r="DD3292" s="69"/>
      <c r="DE3292" s="69"/>
      <c r="DF3292" s="69"/>
      <c r="DG3292" s="69"/>
      <c r="DH3292" s="69"/>
      <c r="DI3292" s="69"/>
      <c r="DJ3292" s="69"/>
      <c r="DK3292" s="69"/>
      <c r="DL3292" s="69"/>
      <c r="DM3292" s="69"/>
      <c r="DN3292" s="69"/>
      <c r="DO3292" s="69"/>
      <c r="DP3292" s="69"/>
      <c r="DQ3292" s="69"/>
      <c r="DR3292" s="69"/>
      <c r="DS3292" s="69"/>
      <c r="DT3292" s="69"/>
      <c r="DU3292" s="69"/>
      <c r="DV3292" s="69"/>
      <c r="DW3292" s="69"/>
      <c r="DX3292" s="69"/>
      <c r="DY3292" s="69"/>
      <c r="DZ3292" s="69"/>
      <c r="EA3292" s="69"/>
      <c r="EB3292" s="69"/>
      <c r="EC3292" s="69"/>
      <c r="ED3292" s="69"/>
      <c r="EE3292" s="69"/>
      <c r="EF3292" s="69"/>
      <c r="EG3292" s="69"/>
      <c r="EH3292" s="69"/>
      <c r="EI3292" s="69"/>
      <c r="EJ3292" s="69"/>
      <c r="EK3292" s="69"/>
      <c r="EL3292" s="69"/>
      <c r="EM3292" s="69"/>
      <c r="EN3292" s="69"/>
      <c r="EO3292" s="69"/>
      <c r="EP3292" s="69"/>
      <c r="EQ3292" s="69"/>
      <c r="ER3292" s="69"/>
      <c r="ES3292" s="69"/>
      <c r="ET3292" s="69"/>
      <c r="EU3292" s="69"/>
      <c r="EV3292" s="69"/>
      <c r="EW3292" s="69"/>
      <c r="EX3292" s="69"/>
      <c r="EY3292" s="69"/>
      <c r="EZ3292" s="69"/>
      <c r="FA3292" s="69"/>
      <c r="FB3292" s="69"/>
      <c r="FC3292" s="69"/>
      <c r="FD3292" s="69"/>
      <c r="FE3292" s="69"/>
      <c r="FF3292" s="69"/>
      <c r="FG3292" s="69"/>
      <c r="FH3292" s="69"/>
      <c r="FI3292" s="69"/>
      <c r="FJ3292" s="69"/>
      <c r="FK3292" s="69"/>
      <c r="FL3292" s="69"/>
      <c r="FM3292" s="69"/>
      <c r="FN3292" s="69"/>
      <c r="FO3292" s="69"/>
      <c r="FP3292" s="69"/>
      <c r="FQ3292" s="69"/>
      <c r="FR3292" s="69"/>
      <c r="FS3292" s="69"/>
      <c r="FT3292" s="69"/>
      <c r="FU3292" s="69"/>
      <c r="FV3292" s="69"/>
      <c r="FW3292" s="69"/>
      <c r="FX3292" s="69"/>
      <c r="FY3292" s="69"/>
      <c r="FZ3292" s="69"/>
      <c r="GA3292" s="69"/>
      <c r="GB3292" s="69"/>
      <c r="GC3292" s="69"/>
      <c r="GD3292" s="69"/>
      <c r="GE3292" s="69"/>
      <c r="GF3292" s="69"/>
      <c r="GG3292" s="69"/>
      <c r="GH3292" s="69"/>
      <c r="GI3292" s="69"/>
      <c r="GJ3292" s="69"/>
      <c r="GK3292" s="69"/>
      <c r="GL3292" s="69"/>
      <c r="GM3292" s="69"/>
      <c r="GN3292" s="69"/>
      <c r="GO3292" s="69"/>
      <c r="GP3292" s="69"/>
      <c r="GQ3292" s="69"/>
      <c r="GR3292" s="69"/>
      <c r="GS3292" s="69"/>
      <c r="GT3292" s="69"/>
      <c r="GU3292" s="69"/>
      <c r="GV3292" s="69"/>
      <c r="GW3292" s="69"/>
      <c r="GX3292" s="69"/>
      <c r="GY3292" s="69"/>
      <c r="GZ3292" s="69"/>
      <c r="HA3292" s="69"/>
      <c r="HB3292" s="69"/>
      <c r="HC3292" s="69"/>
      <c r="HD3292" s="69"/>
      <c r="HE3292" s="69"/>
      <c r="HF3292" s="69"/>
      <c r="HG3292" s="69"/>
      <c r="HH3292" s="69"/>
      <c r="HI3292" s="69"/>
      <c r="HJ3292" s="69"/>
      <c r="HK3292" s="69"/>
      <c r="HL3292" s="69"/>
      <c r="HM3292" s="69"/>
      <c r="HN3292" s="69"/>
      <c r="HO3292" s="69"/>
      <c r="HP3292" s="69"/>
      <c r="HQ3292" s="69"/>
      <c r="HR3292" s="69"/>
      <c r="HS3292" s="69"/>
      <c r="HT3292" s="69"/>
      <c r="HU3292" s="69"/>
      <c r="HV3292" s="69"/>
      <c r="HW3292" s="69"/>
      <c r="HX3292" s="69"/>
      <c r="HY3292" s="69"/>
      <c r="HZ3292" s="69"/>
      <c r="IA3292" s="69"/>
      <c r="IB3292" s="69"/>
      <c r="IC3292" s="69"/>
      <c r="ID3292" s="69"/>
      <c r="IE3292" s="69"/>
      <c r="IF3292" s="69"/>
      <c r="IG3292" s="69"/>
      <c r="IH3292" s="69"/>
      <c r="II3292" s="69"/>
      <c r="IJ3292" s="69"/>
      <c r="IK3292" s="69"/>
      <c r="IL3292" s="69"/>
      <c r="IM3292" s="69"/>
      <c r="IN3292" s="69"/>
    </row>
    <row r="3293" spans="1:248" s="70" customFormat="1" ht="32.1" customHeight="1" x14ac:dyDescent="0.2">
      <c r="A3293" s="127" t="s">
        <v>4123</v>
      </c>
      <c r="B3293" s="128">
        <v>52999</v>
      </c>
      <c r="C3293" s="149" t="s">
        <v>4124</v>
      </c>
      <c r="D3293" s="314">
        <v>60000</v>
      </c>
      <c r="E3293" s="69"/>
      <c r="F3293" s="69"/>
      <c r="G3293" s="69"/>
      <c r="H3293" s="69"/>
      <c r="I3293" s="69"/>
      <c r="J3293" s="69"/>
      <c r="N3293" s="69"/>
      <c r="O3293" s="69"/>
      <c r="P3293" s="69"/>
      <c r="Q3293" s="69"/>
      <c r="R3293" s="69"/>
      <c r="S3293" s="69"/>
      <c r="T3293" s="69"/>
      <c r="U3293" s="69"/>
      <c r="V3293" s="69"/>
      <c r="W3293" s="69"/>
      <c r="X3293" s="69"/>
      <c r="Y3293" s="69"/>
      <c r="Z3293" s="69"/>
      <c r="AA3293" s="69"/>
      <c r="AB3293" s="69"/>
      <c r="AC3293" s="69"/>
      <c r="AD3293" s="69"/>
      <c r="AE3293" s="69"/>
      <c r="AF3293" s="69"/>
      <c r="AG3293" s="69"/>
      <c r="AH3293" s="69"/>
      <c r="AI3293" s="69"/>
      <c r="AJ3293" s="69"/>
      <c r="AK3293" s="69"/>
      <c r="AL3293" s="69"/>
      <c r="AM3293" s="69"/>
      <c r="AN3293" s="69"/>
      <c r="AO3293" s="69"/>
      <c r="AP3293" s="69"/>
      <c r="AQ3293" s="69"/>
      <c r="AR3293" s="69"/>
      <c r="AS3293" s="69"/>
      <c r="AT3293" s="69"/>
      <c r="AU3293" s="69"/>
      <c r="AV3293" s="69"/>
      <c r="AW3293" s="69"/>
      <c r="AX3293" s="69"/>
      <c r="AY3293" s="69"/>
      <c r="AZ3293" s="69"/>
      <c r="BA3293" s="69"/>
      <c r="BB3293" s="69"/>
      <c r="BC3293" s="69"/>
      <c r="BD3293" s="69"/>
      <c r="BE3293" s="69"/>
      <c r="BF3293" s="69"/>
      <c r="BG3293" s="69"/>
      <c r="BH3293" s="69"/>
      <c r="BI3293" s="69"/>
      <c r="BJ3293" s="69"/>
      <c r="BK3293" s="69"/>
      <c r="BL3293" s="69"/>
      <c r="BM3293" s="69"/>
      <c r="BN3293" s="69"/>
      <c r="BO3293" s="69"/>
      <c r="BP3293" s="69"/>
      <c r="BQ3293" s="69"/>
      <c r="BR3293" s="69"/>
      <c r="BS3293" s="69"/>
      <c r="BT3293" s="69"/>
      <c r="BU3293" s="69"/>
      <c r="BV3293" s="69"/>
      <c r="BW3293" s="69"/>
      <c r="BX3293" s="69"/>
      <c r="BY3293" s="69"/>
      <c r="BZ3293" s="69"/>
      <c r="CA3293" s="69"/>
      <c r="CB3293" s="69"/>
      <c r="CC3293" s="69"/>
      <c r="CD3293" s="69"/>
      <c r="CE3293" s="69"/>
      <c r="CF3293" s="69"/>
      <c r="CG3293" s="69"/>
      <c r="CH3293" s="69"/>
      <c r="CI3293" s="69"/>
      <c r="CJ3293" s="69"/>
      <c r="CK3293" s="69"/>
      <c r="CL3293" s="69"/>
      <c r="CM3293" s="69"/>
      <c r="CN3293" s="69"/>
      <c r="CO3293" s="69"/>
      <c r="CP3293" s="69"/>
      <c r="CQ3293" s="69"/>
      <c r="CR3293" s="69"/>
      <c r="CS3293" s="69"/>
      <c r="CT3293" s="69"/>
      <c r="CU3293" s="69"/>
      <c r="CV3293" s="69"/>
      <c r="CW3293" s="69"/>
      <c r="CX3293" s="69"/>
      <c r="CY3293" s="69"/>
      <c r="CZ3293" s="69"/>
      <c r="DA3293" s="69"/>
      <c r="DB3293" s="69"/>
      <c r="DC3293" s="69"/>
      <c r="DD3293" s="69"/>
      <c r="DE3293" s="69"/>
      <c r="DF3293" s="69"/>
      <c r="DG3293" s="69"/>
      <c r="DH3293" s="69"/>
      <c r="DI3293" s="69"/>
      <c r="DJ3293" s="69"/>
      <c r="DK3293" s="69"/>
      <c r="DL3293" s="69"/>
      <c r="DM3293" s="69"/>
      <c r="DN3293" s="69"/>
      <c r="DO3293" s="69"/>
      <c r="DP3293" s="69"/>
      <c r="DQ3293" s="69"/>
      <c r="DR3293" s="69"/>
      <c r="DS3293" s="69"/>
      <c r="DT3293" s="69"/>
      <c r="DU3293" s="69"/>
      <c r="DV3293" s="69"/>
      <c r="DW3293" s="69"/>
      <c r="DX3293" s="69"/>
      <c r="DY3293" s="69"/>
      <c r="DZ3293" s="69"/>
      <c r="EA3293" s="69"/>
      <c r="EB3293" s="69"/>
      <c r="EC3293" s="69"/>
      <c r="ED3293" s="69"/>
      <c r="EE3293" s="69"/>
      <c r="EF3293" s="69"/>
      <c r="EG3293" s="69"/>
      <c r="EH3293" s="69"/>
      <c r="EI3293" s="69"/>
      <c r="EJ3293" s="69"/>
      <c r="EK3293" s="69"/>
      <c r="EL3293" s="69"/>
      <c r="EM3293" s="69"/>
      <c r="EN3293" s="69"/>
      <c r="EO3293" s="69"/>
      <c r="EP3293" s="69"/>
      <c r="EQ3293" s="69"/>
      <c r="ER3293" s="69"/>
      <c r="ES3293" s="69"/>
      <c r="ET3293" s="69"/>
      <c r="EU3293" s="69"/>
      <c r="EV3293" s="69"/>
      <c r="EW3293" s="69"/>
      <c r="EX3293" s="69"/>
      <c r="EY3293" s="69"/>
      <c r="EZ3293" s="69"/>
      <c r="FA3293" s="69"/>
      <c r="FB3293" s="69"/>
      <c r="FC3293" s="69"/>
      <c r="FD3293" s="69"/>
      <c r="FE3293" s="69"/>
      <c r="FF3293" s="69"/>
      <c r="FG3293" s="69"/>
      <c r="FH3293" s="69"/>
      <c r="FI3293" s="69"/>
      <c r="FJ3293" s="69"/>
      <c r="FK3293" s="69"/>
      <c r="FL3293" s="69"/>
      <c r="FM3293" s="69"/>
      <c r="FN3293" s="69"/>
      <c r="FO3293" s="69"/>
      <c r="FP3293" s="69"/>
      <c r="FQ3293" s="69"/>
      <c r="FR3293" s="69"/>
      <c r="FS3293" s="69"/>
      <c r="FT3293" s="69"/>
      <c r="FU3293" s="69"/>
      <c r="FV3293" s="69"/>
      <c r="FW3293" s="69"/>
      <c r="FX3293" s="69"/>
      <c r="FY3293" s="69"/>
      <c r="FZ3293" s="69"/>
      <c r="GA3293" s="69"/>
      <c r="GB3293" s="69"/>
      <c r="GC3293" s="69"/>
      <c r="GD3293" s="69"/>
      <c r="GE3293" s="69"/>
      <c r="GF3293" s="69"/>
      <c r="GG3293" s="69"/>
      <c r="GH3293" s="69"/>
      <c r="GI3293" s="69"/>
      <c r="GJ3293" s="69"/>
      <c r="GK3293" s="69"/>
      <c r="GL3293" s="69"/>
      <c r="GM3293" s="69"/>
      <c r="GN3293" s="69"/>
      <c r="GO3293" s="69"/>
      <c r="GP3293" s="69"/>
      <c r="GQ3293" s="69"/>
      <c r="GR3293" s="69"/>
      <c r="GS3293" s="69"/>
      <c r="GT3293" s="69"/>
      <c r="GU3293" s="69"/>
      <c r="GV3293" s="69"/>
      <c r="GW3293" s="69"/>
      <c r="GX3293" s="69"/>
      <c r="GY3293" s="69"/>
      <c r="GZ3293" s="69"/>
      <c r="HA3293" s="69"/>
      <c r="HB3293" s="69"/>
      <c r="HC3293" s="69"/>
      <c r="HD3293" s="69"/>
      <c r="HE3293" s="69"/>
      <c r="HF3293" s="69"/>
      <c r="HG3293" s="69"/>
      <c r="HH3293" s="69"/>
      <c r="HI3293" s="69"/>
      <c r="HJ3293" s="69"/>
      <c r="HK3293" s="69"/>
      <c r="HL3293" s="69"/>
      <c r="HM3293" s="69"/>
      <c r="HN3293" s="69"/>
      <c r="HO3293" s="69"/>
      <c r="HP3293" s="69"/>
      <c r="HQ3293" s="69"/>
      <c r="HR3293" s="69"/>
      <c r="HS3293" s="69"/>
      <c r="HT3293" s="69"/>
      <c r="HU3293" s="69"/>
      <c r="HV3293" s="69"/>
      <c r="HW3293" s="69"/>
      <c r="HX3293" s="69"/>
      <c r="HY3293" s="69"/>
      <c r="HZ3293" s="69"/>
      <c r="IA3293" s="69"/>
      <c r="IB3293" s="69"/>
      <c r="IC3293" s="69"/>
      <c r="ID3293" s="69"/>
      <c r="IE3293" s="69"/>
      <c r="IF3293" s="69"/>
      <c r="IG3293" s="69"/>
      <c r="IH3293" s="69"/>
      <c r="II3293" s="69"/>
      <c r="IJ3293" s="69"/>
      <c r="IK3293" s="69"/>
      <c r="IL3293" s="69"/>
      <c r="IM3293" s="69"/>
      <c r="IN3293" s="69"/>
    </row>
    <row r="3294" spans="1:248" s="70" customFormat="1" ht="32.1" customHeight="1" x14ac:dyDescent="0.2">
      <c r="A3294" s="127" t="s">
        <v>4125</v>
      </c>
      <c r="B3294" s="128">
        <v>521000</v>
      </c>
      <c r="C3294" s="149" t="s">
        <v>4126</v>
      </c>
      <c r="D3294" s="314">
        <v>100000</v>
      </c>
      <c r="E3294" s="69"/>
      <c r="F3294" s="69"/>
      <c r="G3294" s="69"/>
      <c r="H3294" s="69"/>
      <c r="I3294" s="69"/>
      <c r="J3294" s="69"/>
      <c r="N3294" s="69"/>
      <c r="O3294" s="69"/>
      <c r="P3294" s="69"/>
      <c r="Q3294" s="69"/>
      <c r="R3294" s="69"/>
      <c r="S3294" s="69"/>
      <c r="T3294" s="69"/>
      <c r="U3294" s="69"/>
      <c r="V3294" s="69"/>
      <c r="W3294" s="69"/>
      <c r="X3294" s="69"/>
      <c r="Y3294" s="69"/>
      <c r="Z3294" s="69"/>
      <c r="AA3294" s="69"/>
      <c r="AB3294" s="69"/>
      <c r="AC3294" s="69"/>
      <c r="AD3294" s="69"/>
      <c r="AE3294" s="69"/>
      <c r="AF3294" s="69"/>
      <c r="AG3294" s="69"/>
      <c r="AH3294" s="69"/>
      <c r="AI3294" s="69"/>
      <c r="AJ3294" s="69"/>
      <c r="AK3294" s="69"/>
      <c r="AL3294" s="69"/>
      <c r="AM3294" s="69"/>
      <c r="AN3294" s="69"/>
      <c r="AO3294" s="69"/>
      <c r="AP3294" s="69"/>
      <c r="AQ3294" s="69"/>
      <c r="AR3294" s="69"/>
      <c r="AS3294" s="69"/>
      <c r="AT3294" s="69"/>
      <c r="AU3294" s="69"/>
      <c r="AV3294" s="69"/>
      <c r="AW3294" s="69"/>
      <c r="AX3294" s="69"/>
      <c r="AY3294" s="69"/>
      <c r="AZ3294" s="69"/>
      <c r="BA3294" s="69"/>
      <c r="BB3294" s="69"/>
      <c r="BC3294" s="69"/>
      <c r="BD3294" s="69"/>
      <c r="BE3294" s="69"/>
      <c r="BF3294" s="69"/>
      <c r="BG3294" s="69"/>
      <c r="BH3294" s="69"/>
      <c r="BI3294" s="69"/>
      <c r="BJ3294" s="69"/>
      <c r="BK3294" s="69"/>
      <c r="BL3294" s="69"/>
      <c r="BM3294" s="69"/>
      <c r="BN3294" s="69"/>
      <c r="BO3294" s="69"/>
      <c r="BP3294" s="69"/>
      <c r="BQ3294" s="69"/>
      <c r="BR3294" s="69"/>
      <c r="BS3294" s="69"/>
      <c r="BT3294" s="69"/>
      <c r="BU3294" s="69"/>
      <c r="BV3294" s="69"/>
      <c r="BW3294" s="69"/>
      <c r="BX3294" s="69"/>
      <c r="BY3294" s="69"/>
      <c r="BZ3294" s="69"/>
      <c r="CA3294" s="69"/>
      <c r="CB3294" s="69"/>
      <c r="CC3294" s="69"/>
      <c r="CD3294" s="69"/>
      <c r="CE3294" s="69"/>
      <c r="CF3294" s="69"/>
      <c r="CG3294" s="69"/>
      <c r="CH3294" s="69"/>
      <c r="CI3294" s="69"/>
      <c r="CJ3294" s="69"/>
      <c r="CK3294" s="69"/>
      <c r="CL3294" s="69"/>
      <c r="CM3294" s="69"/>
      <c r="CN3294" s="69"/>
      <c r="CO3294" s="69"/>
      <c r="CP3294" s="69"/>
      <c r="CQ3294" s="69"/>
      <c r="CR3294" s="69"/>
      <c r="CS3294" s="69"/>
      <c r="CT3294" s="69"/>
      <c r="CU3294" s="69"/>
      <c r="CV3294" s="69"/>
      <c r="CW3294" s="69"/>
      <c r="CX3294" s="69"/>
      <c r="CY3294" s="69"/>
      <c r="CZ3294" s="69"/>
      <c r="DA3294" s="69"/>
      <c r="DB3294" s="69"/>
      <c r="DC3294" s="69"/>
      <c r="DD3294" s="69"/>
      <c r="DE3294" s="69"/>
      <c r="DF3294" s="69"/>
      <c r="DG3294" s="69"/>
      <c r="DH3294" s="69"/>
      <c r="DI3294" s="69"/>
      <c r="DJ3294" s="69"/>
      <c r="DK3294" s="69"/>
      <c r="DL3294" s="69"/>
      <c r="DM3294" s="69"/>
      <c r="DN3294" s="69"/>
      <c r="DO3294" s="69"/>
      <c r="DP3294" s="69"/>
      <c r="DQ3294" s="69"/>
      <c r="DR3294" s="69"/>
      <c r="DS3294" s="69"/>
      <c r="DT3294" s="69"/>
      <c r="DU3294" s="69"/>
      <c r="DV3294" s="69"/>
      <c r="DW3294" s="69"/>
      <c r="DX3294" s="69"/>
      <c r="DY3294" s="69"/>
      <c r="DZ3294" s="69"/>
      <c r="EA3294" s="69"/>
      <c r="EB3294" s="69"/>
      <c r="EC3294" s="69"/>
      <c r="ED3294" s="69"/>
      <c r="EE3294" s="69"/>
      <c r="EF3294" s="69"/>
      <c r="EG3294" s="69"/>
      <c r="EH3294" s="69"/>
      <c r="EI3294" s="69"/>
      <c r="EJ3294" s="69"/>
      <c r="EK3294" s="69"/>
      <c r="EL3294" s="69"/>
      <c r="EM3294" s="69"/>
      <c r="EN3294" s="69"/>
      <c r="EO3294" s="69"/>
      <c r="EP3294" s="69"/>
      <c r="EQ3294" s="69"/>
      <c r="ER3294" s="69"/>
      <c r="ES3294" s="69"/>
      <c r="ET3294" s="69"/>
      <c r="EU3294" s="69"/>
      <c r="EV3294" s="69"/>
      <c r="EW3294" s="69"/>
      <c r="EX3294" s="69"/>
      <c r="EY3294" s="69"/>
      <c r="EZ3294" s="69"/>
      <c r="FA3294" s="69"/>
      <c r="FB3294" s="69"/>
      <c r="FC3294" s="69"/>
      <c r="FD3294" s="69"/>
      <c r="FE3294" s="69"/>
      <c r="FF3294" s="69"/>
      <c r="FG3294" s="69"/>
      <c r="FH3294" s="69"/>
      <c r="FI3294" s="69"/>
      <c r="FJ3294" s="69"/>
      <c r="FK3294" s="69"/>
      <c r="FL3294" s="69"/>
      <c r="FM3294" s="69"/>
      <c r="FN3294" s="69"/>
      <c r="FO3294" s="69"/>
      <c r="FP3294" s="69"/>
      <c r="FQ3294" s="69"/>
      <c r="FR3294" s="69"/>
      <c r="FS3294" s="69"/>
      <c r="FT3294" s="69"/>
      <c r="FU3294" s="69"/>
      <c r="FV3294" s="69"/>
      <c r="FW3294" s="69"/>
      <c r="FX3294" s="69"/>
      <c r="FY3294" s="69"/>
      <c r="FZ3294" s="69"/>
      <c r="GA3294" s="69"/>
      <c r="GB3294" s="69"/>
      <c r="GC3294" s="69"/>
      <c r="GD3294" s="69"/>
      <c r="GE3294" s="69"/>
      <c r="GF3294" s="69"/>
      <c r="GG3294" s="69"/>
      <c r="GH3294" s="69"/>
      <c r="GI3294" s="69"/>
      <c r="GJ3294" s="69"/>
      <c r="GK3294" s="69"/>
      <c r="GL3294" s="69"/>
      <c r="GM3294" s="69"/>
      <c r="GN3294" s="69"/>
      <c r="GO3294" s="69"/>
      <c r="GP3294" s="69"/>
      <c r="GQ3294" s="69"/>
      <c r="GR3294" s="69"/>
      <c r="GS3294" s="69"/>
      <c r="GT3294" s="69"/>
      <c r="GU3294" s="69"/>
      <c r="GV3294" s="69"/>
      <c r="GW3294" s="69"/>
      <c r="GX3294" s="69"/>
      <c r="GY3294" s="69"/>
      <c r="GZ3294" s="69"/>
      <c r="HA3294" s="69"/>
      <c r="HB3294" s="69"/>
      <c r="HC3294" s="69"/>
      <c r="HD3294" s="69"/>
      <c r="HE3294" s="69"/>
      <c r="HF3294" s="69"/>
      <c r="HG3294" s="69"/>
      <c r="HH3294" s="69"/>
      <c r="HI3294" s="69"/>
      <c r="HJ3294" s="69"/>
      <c r="HK3294" s="69"/>
      <c r="HL3294" s="69"/>
      <c r="HM3294" s="69"/>
      <c r="HN3294" s="69"/>
      <c r="HO3294" s="69"/>
      <c r="HP3294" s="69"/>
      <c r="HQ3294" s="69"/>
      <c r="HR3294" s="69"/>
      <c r="HS3294" s="69"/>
      <c r="HT3294" s="69"/>
      <c r="HU3294" s="69"/>
      <c r="HV3294" s="69"/>
      <c r="HW3294" s="69"/>
      <c r="HX3294" s="69"/>
      <c r="HY3294" s="69"/>
      <c r="HZ3294" s="69"/>
      <c r="IA3294" s="69"/>
      <c r="IB3294" s="69"/>
      <c r="IC3294" s="69"/>
      <c r="ID3294" s="69"/>
      <c r="IE3294" s="69"/>
      <c r="IF3294" s="69"/>
      <c r="IG3294" s="69"/>
      <c r="IH3294" s="69"/>
      <c r="II3294" s="69"/>
      <c r="IJ3294" s="69"/>
      <c r="IK3294" s="69"/>
      <c r="IL3294" s="69"/>
      <c r="IM3294" s="69"/>
      <c r="IN3294" s="69"/>
    </row>
    <row r="3295" spans="1:248" s="70" customFormat="1" ht="47.1" customHeight="1" x14ac:dyDescent="0.2">
      <c r="A3295" s="127" t="s">
        <v>4127</v>
      </c>
      <c r="B3295" s="128">
        <v>521001</v>
      </c>
      <c r="C3295" s="149" t="s">
        <v>4128</v>
      </c>
      <c r="D3295" s="314">
        <v>100000</v>
      </c>
      <c r="E3295" s="69"/>
      <c r="F3295" s="69"/>
      <c r="G3295" s="69"/>
      <c r="H3295" s="69"/>
      <c r="I3295" s="69"/>
      <c r="J3295" s="69"/>
      <c r="N3295" s="69"/>
      <c r="O3295" s="69"/>
      <c r="P3295" s="69"/>
      <c r="Q3295" s="69"/>
      <c r="R3295" s="69"/>
      <c r="S3295" s="69"/>
      <c r="T3295" s="69"/>
      <c r="U3295" s="69"/>
      <c r="V3295" s="69"/>
      <c r="W3295" s="69"/>
      <c r="X3295" s="69"/>
      <c r="Y3295" s="69"/>
      <c r="Z3295" s="69"/>
      <c r="AA3295" s="69"/>
      <c r="AB3295" s="69"/>
      <c r="AC3295" s="69"/>
      <c r="AD3295" s="69"/>
      <c r="AE3295" s="69"/>
      <c r="AF3295" s="69"/>
      <c r="AG3295" s="69"/>
      <c r="AH3295" s="69"/>
      <c r="AI3295" s="69"/>
      <c r="AJ3295" s="69"/>
      <c r="AK3295" s="69"/>
      <c r="AL3295" s="69"/>
      <c r="AM3295" s="69"/>
      <c r="AN3295" s="69"/>
      <c r="AO3295" s="69"/>
      <c r="AP3295" s="69"/>
      <c r="AQ3295" s="69"/>
      <c r="AR3295" s="69"/>
      <c r="AS3295" s="69"/>
      <c r="AT3295" s="69"/>
      <c r="AU3295" s="69"/>
      <c r="AV3295" s="69"/>
      <c r="AW3295" s="69"/>
      <c r="AX3295" s="69"/>
      <c r="AY3295" s="69"/>
      <c r="AZ3295" s="69"/>
      <c r="BA3295" s="69"/>
      <c r="BB3295" s="69"/>
      <c r="BC3295" s="69"/>
      <c r="BD3295" s="69"/>
      <c r="BE3295" s="69"/>
      <c r="BF3295" s="69"/>
      <c r="BG3295" s="69"/>
      <c r="BH3295" s="69"/>
      <c r="BI3295" s="69"/>
      <c r="BJ3295" s="69"/>
      <c r="BK3295" s="69"/>
      <c r="BL3295" s="69"/>
      <c r="BM3295" s="69"/>
      <c r="BN3295" s="69"/>
      <c r="BO3295" s="69"/>
      <c r="BP3295" s="69"/>
      <c r="BQ3295" s="69"/>
      <c r="BR3295" s="69"/>
      <c r="BS3295" s="69"/>
      <c r="BT3295" s="69"/>
      <c r="BU3295" s="69"/>
      <c r="BV3295" s="69"/>
      <c r="BW3295" s="69"/>
      <c r="BX3295" s="69"/>
      <c r="BY3295" s="69"/>
      <c r="BZ3295" s="69"/>
      <c r="CA3295" s="69"/>
      <c r="CB3295" s="69"/>
      <c r="CC3295" s="69"/>
      <c r="CD3295" s="69"/>
      <c r="CE3295" s="69"/>
      <c r="CF3295" s="69"/>
      <c r="CG3295" s="69"/>
      <c r="CH3295" s="69"/>
      <c r="CI3295" s="69"/>
      <c r="CJ3295" s="69"/>
      <c r="CK3295" s="69"/>
      <c r="CL3295" s="69"/>
      <c r="CM3295" s="69"/>
      <c r="CN3295" s="69"/>
      <c r="CO3295" s="69"/>
      <c r="CP3295" s="69"/>
      <c r="CQ3295" s="69"/>
      <c r="CR3295" s="69"/>
      <c r="CS3295" s="69"/>
      <c r="CT3295" s="69"/>
      <c r="CU3295" s="69"/>
      <c r="CV3295" s="69"/>
      <c r="CW3295" s="69"/>
      <c r="CX3295" s="69"/>
      <c r="CY3295" s="69"/>
      <c r="CZ3295" s="69"/>
      <c r="DA3295" s="69"/>
      <c r="DB3295" s="69"/>
      <c r="DC3295" s="69"/>
      <c r="DD3295" s="69"/>
      <c r="DE3295" s="69"/>
      <c r="DF3295" s="69"/>
      <c r="DG3295" s="69"/>
      <c r="DH3295" s="69"/>
      <c r="DI3295" s="69"/>
      <c r="DJ3295" s="69"/>
      <c r="DK3295" s="69"/>
      <c r="DL3295" s="69"/>
      <c r="DM3295" s="69"/>
      <c r="DN3295" s="69"/>
      <c r="DO3295" s="69"/>
      <c r="DP3295" s="69"/>
      <c r="DQ3295" s="69"/>
      <c r="DR3295" s="69"/>
      <c r="DS3295" s="69"/>
      <c r="DT3295" s="69"/>
      <c r="DU3295" s="69"/>
      <c r="DV3295" s="69"/>
      <c r="DW3295" s="69"/>
      <c r="DX3295" s="69"/>
      <c r="DY3295" s="69"/>
      <c r="DZ3295" s="69"/>
      <c r="EA3295" s="69"/>
      <c r="EB3295" s="69"/>
      <c r="EC3295" s="69"/>
      <c r="ED3295" s="69"/>
      <c r="EE3295" s="69"/>
      <c r="EF3295" s="69"/>
      <c r="EG3295" s="69"/>
      <c r="EH3295" s="69"/>
      <c r="EI3295" s="69"/>
      <c r="EJ3295" s="69"/>
      <c r="EK3295" s="69"/>
      <c r="EL3295" s="69"/>
      <c r="EM3295" s="69"/>
      <c r="EN3295" s="69"/>
      <c r="EO3295" s="69"/>
      <c r="EP3295" s="69"/>
      <c r="EQ3295" s="69"/>
      <c r="ER3295" s="69"/>
      <c r="ES3295" s="69"/>
      <c r="ET3295" s="69"/>
      <c r="EU3295" s="69"/>
      <c r="EV3295" s="69"/>
      <c r="EW3295" s="69"/>
      <c r="EX3295" s="69"/>
      <c r="EY3295" s="69"/>
      <c r="EZ3295" s="69"/>
      <c r="FA3295" s="69"/>
      <c r="FB3295" s="69"/>
      <c r="FC3295" s="69"/>
      <c r="FD3295" s="69"/>
      <c r="FE3295" s="69"/>
      <c r="FF3295" s="69"/>
      <c r="FG3295" s="69"/>
      <c r="FH3295" s="69"/>
      <c r="FI3295" s="69"/>
      <c r="FJ3295" s="69"/>
      <c r="FK3295" s="69"/>
      <c r="FL3295" s="69"/>
      <c r="FM3295" s="69"/>
      <c r="FN3295" s="69"/>
      <c r="FO3295" s="69"/>
      <c r="FP3295" s="69"/>
      <c r="FQ3295" s="69"/>
      <c r="FR3295" s="69"/>
      <c r="FS3295" s="69"/>
      <c r="FT3295" s="69"/>
      <c r="FU3295" s="69"/>
      <c r="FV3295" s="69"/>
      <c r="FW3295" s="69"/>
      <c r="FX3295" s="69"/>
      <c r="FY3295" s="69"/>
      <c r="FZ3295" s="69"/>
      <c r="GA3295" s="69"/>
      <c r="GB3295" s="69"/>
      <c r="GC3295" s="69"/>
      <c r="GD3295" s="69"/>
      <c r="GE3295" s="69"/>
      <c r="GF3295" s="69"/>
      <c r="GG3295" s="69"/>
      <c r="GH3295" s="69"/>
      <c r="GI3295" s="69"/>
      <c r="GJ3295" s="69"/>
      <c r="GK3295" s="69"/>
      <c r="GL3295" s="69"/>
      <c r="GM3295" s="69"/>
      <c r="GN3295" s="69"/>
      <c r="GO3295" s="69"/>
      <c r="GP3295" s="69"/>
      <c r="GQ3295" s="69"/>
      <c r="GR3295" s="69"/>
      <c r="GS3295" s="69"/>
      <c r="GT3295" s="69"/>
      <c r="GU3295" s="69"/>
      <c r="GV3295" s="69"/>
      <c r="GW3295" s="69"/>
      <c r="GX3295" s="69"/>
      <c r="GY3295" s="69"/>
      <c r="GZ3295" s="69"/>
      <c r="HA3295" s="69"/>
      <c r="HB3295" s="69"/>
      <c r="HC3295" s="69"/>
      <c r="HD3295" s="69"/>
      <c r="HE3295" s="69"/>
      <c r="HF3295" s="69"/>
      <c r="HG3295" s="69"/>
      <c r="HH3295" s="69"/>
      <c r="HI3295" s="69"/>
      <c r="HJ3295" s="69"/>
      <c r="HK3295" s="69"/>
      <c r="HL3295" s="69"/>
      <c r="HM3295" s="69"/>
      <c r="HN3295" s="69"/>
      <c r="HO3295" s="69"/>
      <c r="HP3295" s="69"/>
      <c r="HQ3295" s="69"/>
      <c r="HR3295" s="69"/>
      <c r="HS3295" s="69"/>
      <c r="HT3295" s="69"/>
      <c r="HU3295" s="69"/>
      <c r="HV3295" s="69"/>
      <c r="HW3295" s="69"/>
      <c r="HX3295" s="69"/>
      <c r="HY3295" s="69"/>
      <c r="HZ3295" s="69"/>
      <c r="IA3295" s="69"/>
      <c r="IB3295" s="69"/>
      <c r="IC3295" s="69"/>
      <c r="ID3295" s="69"/>
      <c r="IE3295" s="69"/>
      <c r="IF3295" s="69"/>
      <c r="IG3295" s="69"/>
      <c r="IH3295" s="69"/>
      <c r="II3295" s="69"/>
      <c r="IJ3295" s="69"/>
      <c r="IK3295" s="69"/>
      <c r="IL3295" s="69"/>
      <c r="IM3295" s="69"/>
      <c r="IN3295" s="69"/>
    </row>
    <row r="3296" spans="1:248" s="70" customFormat="1" ht="32.1" customHeight="1" x14ac:dyDescent="0.2">
      <c r="A3296" s="127" t="s">
        <v>4129</v>
      </c>
      <c r="B3296" s="128">
        <v>521002</v>
      </c>
      <c r="C3296" s="149" t="s">
        <v>4130</v>
      </c>
      <c r="D3296" s="314">
        <v>100000</v>
      </c>
      <c r="E3296" s="69"/>
      <c r="F3296" s="69"/>
      <c r="G3296" s="69"/>
      <c r="H3296" s="69"/>
      <c r="I3296" s="69"/>
      <c r="J3296" s="69"/>
      <c r="N3296" s="69"/>
      <c r="O3296" s="69"/>
      <c r="P3296" s="69"/>
      <c r="Q3296" s="69"/>
      <c r="R3296" s="69"/>
      <c r="S3296" s="69"/>
      <c r="T3296" s="69"/>
      <c r="U3296" s="69"/>
      <c r="V3296" s="69"/>
      <c r="W3296" s="69"/>
      <c r="X3296" s="69"/>
      <c r="Y3296" s="69"/>
      <c r="Z3296" s="69"/>
      <c r="AA3296" s="69"/>
      <c r="AB3296" s="69"/>
      <c r="AC3296" s="69"/>
      <c r="AD3296" s="69"/>
      <c r="AE3296" s="69"/>
      <c r="AF3296" s="69"/>
      <c r="AG3296" s="69"/>
      <c r="AH3296" s="69"/>
      <c r="AI3296" s="69"/>
      <c r="AJ3296" s="69"/>
      <c r="AK3296" s="69"/>
      <c r="AL3296" s="69"/>
      <c r="AM3296" s="69"/>
      <c r="AN3296" s="69"/>
      <c r="AO3296" s="69"/>
      <c r="AP3296" s="69"/>
      <c r="AQ3296" s="69"/>
      <c r="AR3296" s="69"/>
      <c r="AS3296" s="69"/>
      <c r="AT3296" s="69"/>
      <c r="AU3296" s="69"/>
      <c r="AV3296" s="69"/>
      <c r="AW3296" s="69"/>
      <c r="AX3296" s="69"/>
      <c r="AY3296" s="69"/>
      <c r="AZ3296" s="69"/>
      <c r="BA3296" s="69"/>
      <c r="BB3296" s="69"/>
      <c r="BC3296" s="69"/>
      <c r="BD3296" s="69"/>
      <c r="BE3296" s="69"/>
      <c r="BF3296" s="69"/>
      <c r="BG3296" s="69"/>
      <c r="BH3296" s="69"/>
      <c r="BI3296" s="69"/>
      <c r="BJ3296" s="69"/>
      <c r="BK3296" s="69"/>
      <c r="BL3296" s="69"/>
      <c r="BM3296" s="69"/>
      <c r="BN3296" s="69"/>
      <c r="BO3296" s="69"/>
      <c r="BP3296" s="69"/>
      <c r="BQ3296" s="69"/>
      <c r="BR3296" s="69"/>
      <c r="BS3296" s="69"/>
      <c r="BT3296" s="69"/>
      <c r="BU3296" s="69"/>
      <c r="BV3296" s="69"/>
      <c r="BW3296" s="69"/>
      <c r="BX3296" s="69"/>
      <c r="BY3296" s="69"/>
      <c r="BZ3296" s="69"/>
      <c r="CA3296" s="69"/>
      <c r="CB3296" s="69"/>
      <c r="CC3296" s="69"/>
      <c r="CD3296" s="69"/>
      <c r="CE3296" s="69"/>
      <c r="CF3296" s="69"/>
      <c r="CG3296" s="69"/>
      <c r="CH3296" s="69"/>
      <c r="CI3296" s="69"/>
      <c r="CJ3296" s="69"/>
      <c r="CK3296" s="69"/>
      <c r="CL3296" s="69"/>
      <c r="CM3296" s="69"/>
      <c r="CN3296" s="69"/>
      <c r="CO3296" s="69"/>
      <c r="CP3296" s="69"/>
      <c r="CQ3296" s="69"/>
      <c r="CR3296" s="69"/>
      <c r="CS3296" s="69"/>
      <c r="CT3296" s="69"/>
      <c r="CU3296" s="69"/>
      <c r="CV3296" s="69"/>
      <c r="CW3296" s="69"/>
      <c r="CX3296" s="69"/>
      <c r="CY3296" s="69"/>
      <c r="CZ3296" s="69"/>
      <c r="DA3296" s="69"/>
      <c r="DB3296" s="69"/>
      <c r="DC3296" s="69"/>
      <c r="DD3296" s="69"/>
      <c r="DE3296" s="69"/>
      <c r="DF3296" s="69"/>
      <c r="DG3296" s="69"/>
      <c r="DH3296" s="69"/>
      <c r="DI3296" s="69"/>
      <c r="DJ3296" s="69"/>
      <c r="DK3296" s="69"/>
      <c r="DL3296" s="69"/>
      <c r="DM3296" s="69"/>
      <c r="DN3296" s="69"/>
      <c r="DO3296" s="69"/>
      <c r="DP3296" s="69"/>
      <c r="DQ3296" s="69"/>
      <c r="DR3296" s="69"/>
      <c r="DS3296" s="69"/>
      <c r="DT3296" s="69"/>
      <c r="DU3296" s="69"/>
      <c r="DV3296" s="69"/>
      <c r="DW3296" s="69"/>
      <c r="DX3296" s="69"/>
      <c r="DY3296" s="69"/>
      <c r="DZ3296" s="69"/>
      <c r="EA3296" s="69"/>
      <c r="EB3296" s="69"/>
      <c r="EC3296" s="69"/>
      <c r="ED3296" s="69"/>
      <c r="EE3296" s="69"/>
      <c r="EF3296" s="69"/>
      <c r="EG3296" s="69"/>
      <c r="EH3296" s="69"/>
      <c r="EI3296" s="69"/>
      <c r="EJ3296" s="69"/>
      <c r="EK3296" s="69"/>
      <c r="EL3296" s="69"/>
      <c r="EM3296" s="69"/>
      <c r="EN3296" s="69"/>
      <c r="EO3296" s="69"/>
      <c r="EP3296" s="69"/>
      <c r="EQ3296" s="69"/>
      <c r="ER3296" s="69"/>
      <c r="ES3296" s="69"/>
      <c r="ET3296" s="69"/>
      <c r="EU3296" s="69"/>
      <c r="EV3296" s="69"/>
      <c r="EW3296" s="69"/>
      <c r="EX3296" s="69"/>
      <c r="EY3296" s="69"/>
      <c r="EZ3296" s="69"/>
      <c r="FA3296" s="69"/>
      <c r="FB3296" s="69"/>
      <c r="FC3296" s="69"/>
      <c r="FD3296" s="69"/>
      <c r="FE3296" s="69"/>
      <c r="FF3296" s="69"/>
      <c r="FG3296" s="69"/>
      <c r="FH3296" s="69"/>
      <c r="FI3296" s="69"/>
      <c r="FJ3296" s="69"/>
      <c r="FK3296" s="69"/>
      <c r="FL3296" s="69"/>
      <c r="FM3296" s="69"/>
      <c r="FN3296" s="69"/>
      <c r="FO3296" s="69"/>
      <c r="FP3296" s="69"/>
      <c r="FQ3296" s="69"/>
      <c r="FR3296" s="69"/>
      <c r="FS3296" s="69"/>
      <c r="FT3296" s="69"/>
      <c r="FU3296" s="69"/>
      <c r="FV3296" s="69"/>
      <c r="FW3296" s="69"/>
      <c r="FX3296" s="69"/>
      <c r="FY3296" s="69"/>
      <c r="FZ3296" s="69"/>
      <c r="GA3296" s="69"/>
      <c r="GB3296" s="69"/>
      <c r="GC3296" s="69"/>
      <c r="GD3296" s="69"/>
      <c r="GE3296" s="69"/>
      <c r="GF3296" s="69"/>
      <c r="GG3296" s="69"/>
      <c r="GH3296" s="69"/>
      <c r="GI3296" s="69"/>
      <c r="GJ3296" s="69"/>
      <c r="GK3296" s="69"/>
      <c r="GL3296" s="69"/>
      <c r="GM3296" s="69"/>
      <c r="GN3296" s="69"/>
      <c r="GO3296" s="69"/>
      <c r="GP3296" s="69"/>
      <c r="GQ3296" s="69"/>
      <c r="GR3296" s="69"/>
      <c r="GS3296" s="69"/>
      <c r="GT3296" s="69"/>
      <c r="GU3296" s="69"/>
      <c r="GV3296" s="69"/>
      <c r="GW3296" s="69"/>
      <c r="GX3296" s="69"/>
      <c r="GY3296" s="69"/>
      <c r="GZ3296" s="69"/>
      <c r="HA3296" s="69"/>
      <c r="HB3296" s="69"/>
      <c r="HC3296" s="69"/>
      <c r="HD3296" s="69"/>
      <c r="HE3296" s="69"/>
      <c r="HF3296" s="69"/>
      <c r="HG3296" s="69"/>
      <c r="HH3296" s="69"/>
      <c r="HI3296" s="69"/>
      <c r="HJ3296" s="69"/>
      <c r="HK3296" s="69"/>
      <c r="HL3296" s="69"/>
      <c r="HM3296" s="69"/>
      <c r="HN3296" s="69"/>
      <c r="HO3296" s="69"/>
      <c r="HP3296" s="69"/>
      <c r="HQ3296" s="69"/>
      <c r="HR3296" s="69"/>
      <c r="HS3296" s="69"/>
      <c r="HT3296" s="69"/>
      <c r="HU3296" s="69"/>
      <c r="HV3296" s="69"/>
      <c r="HW3296" s="69"/>
      <c r="HX3296" s="69"/>
      <c r="HY3296" s="69"/>
      <c r="HZ3296" s="69"/>
      <c r="IA3296" s="69"/>
      <c r="IB3296" s="69"/>
      <c r="IC3296" s="69"/>
      <c r="ID3296" s="69"/>
      <c r="IE3296" s="69"/>
      <c r="IF3296" s="69"/>
      <c r="IG3296" s="69"/>
      <c r="IH3296" s="69"/>
      <c r="II3296" s="69"/>
      <c r="IJ3296" s="69"/>
      <c r="IK3296" s="69"/>
      <c r="IL3296" s="69"/>
      <c r="IM3296" s="69"/>
      <c r="IN3296" s="69"/>
    </row>
    <row r="3297" spans="1:248" s="70" customFormat="1" ht="32.1" customHeight="1" x14ac:dyDescent="0.2">
      <c r="A3297" s="127" t="s">
        <v>4131</v>
      </c>
      <c r="B3297" s="128">
        <v>521003</v>
      </c>
      <c r="C3297" s="149" t="s">
        <v>4132</v>
      </c>
      <c r="D3297" s="314">
        <v>60000</v>
      </c>
      <c r="E3297" s="69"/>
      <c r="F3297" s="69"/>
      <c r="G3297" s="69"/>
      <c r="H3297" s="69"/>
      <c r="I3297" s="69"/>
      <c r="J3297" s="69"/>
      <c r="N3297" s="69"/>
      <c r="O3297" s="69"/>
      <c r="P3297" s="69"/>
      <c r="Q3297" s="69"/>
      <c r="R3297" s="69"/>
      <c r="S3297" s="69"/>
      <c r="T3297" s="69"/>
      <c r="U3297" s="69"/>
      <c r="V3297" s="69"/>
      <c r="W3297" s="69"/>
      <c r="X3297" s="69"/>
      <c r="Y3297" s="69"/>
      <c r="Z3297" s="69"/>
      <c r="AA3297" s="69"/>
      <c r="AB3297" s="69"/>
      <c r="AC3297" s="69"/>
      <c r="AD3297" s="69"/>
      <c r="AE3297" s="69"/>
      <c r="AF3297" s="69"/>
      <c r="AG3297" s="69"/>
      <c r="AH3297" s="69"/>
      <c r="AI3297" s="69"/>
      <c r="AJ3297" s="69"/>
      <c r="AK3297" s="69"/>
      <c r="AL3297" s="69"/>
      <c r="AM3297" s="69"/>
      <c r="AN3297" s="69"/>
      <c r="AO3297" s="69"/>
      <c r="AP3297" s="69"/>
      <c r="AQ3297" s="69"/>
      <c r="AR3297" s="69"/>
      <c r="AS3297" s="69"/>
      <c r="AT3297" s="69"/>
      <c r="AU3297" s="69"/>
      <c r="AV3297" s="69"/>
      <c r="AW3297" s="69"/>
      <c r="AX3297" s="69"/>
      <c r="AY3297" s="69"/>
      <c r="AZ3297" s="69"/>
      <c r="BA3297" s="69"/>
      <c r="BB3297" s="69"/>
      <c r="BC3297" s="69"/>
      <c r="BD3297" s="69"/>
      <c r="BE3297" s="69"/>
      <c r="BF3297" s="69"/>
      <c r="BG3297" s="69"/>
      <c r="BH3297" s="69"/>
      <c r="BI3297" s="69"/>
      <c r="BJ3297" s="69"/>
      <c r="BK3297" s="69"/>
      <c r="BL3297" s="69"/>
      <c r="BM3297" s="69"/>
      <c r="BN3297" s="69"/>
      <c r="BO3297" s="69"/>
      <c r="BP3297" s="69"/>
      <c r="BQ3297" s="69"/>
      <c r="BR3297" s="69"/>
      <c r="BS3297" s="69"/>
      <c r="BT3297" s="69"/>
      <c r="BU3297" s="69"/>
      <c r="BV3297" s="69"/>
      <c r="BW3297" s="69"/>
      <c r="BX3297" s="69"/>
      <c r="BY3297" s="69"/>
      <c r="BZ3297" s="69"/>
      <c r="CA3297" s="69"/>
      <c r="CB3297" s="69"/>
      <c r="CC3297" s="69"/>
      <c r="CD3297" s="69"/>
      <c r="CE3297" s="69"/>
      <c r="CF3297" s="69"/>
      <c r="CG3297" s="69"/>
      <c r="CH3297" s="69"/>
      <c r="CI3297" s="69"/>
      <c r="CJ3297" s="69"/>
      <c r="CK3297" s="69"/>
      <c r="CL3297" s="69"/>
      <c r="CM3297" s="69"/>
      <c r="CN3297" s="69"/>
      <c r="CO3297" s="69"/>
      <c r="CP3297" s="69"/>
      <c r="CQ3297" s="69"/>
      <c r="CR3297" s="69"/>
      <c r="CS3297" s="69"/>
      <c r="CT3297" s="69"/>
      <c r="CU3297" s="69"/>
      <c r="CV3297" s="69"/>
      <c r="CW3297" s="69"/>
      <c r="CX3297" s="69"/>
      <c r="CY3297" s="69"/>
      <c r="CZ3297" s="69"/>
      <c r="DA3297" s="69"/>
      <c r="DB3297" s="69"/>
      <c r="DC3297" s="69"/>
      <c r="DD3297" s="69"/>
      <c r="DE3297" s="69"/>
      <c r="DF3297" s="69"/>
      <c r="DG3297" s="69"/>
      <c r="DH3297" s="69"/>
      <c r="DI3297" s="69"/>
      <c r="DJ3297" s="69"/>
      <c r="DK3297" s="69"/>
      <c r="DL3297" s="69"/>
      <c r="DM3297" s="69"/>
      <c r="DN3297" s="69"/>
      <c r="DO3297" s="69"/>
      <c r="DP3297" s="69"/>
      <c r="DQ3297" s="69"/>
      <c r="DR3297" s="69"/>
      <c r="DS3297" s="69"/>
      <c r="DT3297" s="69"/>
      <c r="DU3297" s="69"/>
      <c r="DV3297" s="69"/>
      <c r="DW3297" s="69"/>
      <c r="DX3297" s="69"/>
      <c r="DY3297" s="69"/>
      <c r="DZ3297" s="69"/>
      <c r="EA3297" s="69"/>
      <c r="EB3297" s="69"/>
      <c r="EC3297" s="69"/>
      <c r="ED3297" s="69"/>
      <c r="EE3297" s="69"/>
      <c r="EF3297" s="69"/>
      <c r="EG3297" s="69"/>
      <c r="EH3297" s="69"/>
      <c r="EI3297" s="69"/>
      <c r="EJ3297" s="69"/>
      <c r="EK3297" s="69"/>
      <c r="EL3297" s="69"/>
      <c r="EM3297" s="69"/>
      <c r="EN3297" s="69"/>
      <c r="EO3297" s="69"/>
      <c r="EP3297" s="69"/>
      <c r="EQ3297" s="69"/>
      <c r="ER3297" s="69"/>
      <c r="ES3297" s="69"/>
      <c r="ET3297" s="69"/>
      <c r="EU3297" s="69"/>
      <c r="EV3297" s="69"/>
      <c r="EW3297" s="69"/>
      <c r="EX3297" s="69"/>
      <c r="EY3297" s="69"/>
      <c r="EZ3297" s="69"/>
      <c r="FA3297" s="69"/>
      <c r="FB3297" s="69"/>
      <c r="FC3297" s="69"/>
      <c r="FD3297" s="69"/>
      <c r="FE3297" s="69"/>
      <c r="FF3297" s="69"/>
      <c r="FG3297" s="69"/>
      <c r="FH3297" s="69"/>
      <c r="FI3297" s="69"/>
      <c r="FJ3297" s="69"/>
      <c r="FK3297" s="69"/>
      <c r="FL3297" s="69"/>
      <c r="FM3297" s="69"/>
      <c r="FN3297" s="69"/>
      <c r="FO3297" s="69"/>
      <c r="FP3297" s="69"/>
      <c r="FQ3297" s="69"/>
      <c r="FR3297" s="69"/>
      <c r="FS3297" s="69"/>
      <c r="FT3297" s="69"/>
      <c r="FU3297" s="69"/>
      <c r="FV3297" s="69"/>
      <c r="FW3297" s="69"/>
      <c r="FX3297" s="69"/>
      <c r="FY3297" s="69"/>
      <c r="FZ3297" s="69"/>
      <c r="GA3297" s="69"/>
      <c r="GB3297" s="69"/>
      <c r="GC3297" s="69"/>
      <c r="GD3297" s="69"/>
      <c r="GE3297" s="69"/>
      <c r="GF3297" s="69"/>
      <c r="GG3297" s="69"/>
      <c r="GH3297" s="69"/>
      <c r="GI3297" s="69"/>
      <c r="GJ3297" s="69"/>
      <c r="GK3297" s="69"/>
      <c r="GL3297" s="69"/>
      <c r="GM3297" s="69"/>
      <c r="GN3297" s="69"/>
      <c r="GO3297" s="69"/>
      <c r="GP3297" s="69"/>
      <c r="GQ3297" s="69"/>
      <c r="GR3297" s="69"/>
      <c r="GS3297" s="69"/>
      <c r="GT3297" s="69"/>
      <c r="GU3297" s="69"/>
      <c r="GV3297" s="69"/>
      <c r="GW3297" s="69"/>
      <c r="GX3297" s="69"/>
      <c r="GY3297" s="69"/>
      <c r="GZ3297" s="69"/>
      <c r="HA3297" s="69"/>
      <c r="HB3297" s="69"/>
      <c r="HC3297" s="69"/>
      <c r="HD3297" s="69"/>
      <c r="HE3297" s="69"/>
      <c r="HF3297" s="69"/>
      <c r="HG3297" s="69"/>
      <c r="HH3297" s="69"/>
      <c r="HI3297" s="69"/>
      <c r="HJ3297" s="69"/>
      <c r="HK3297" s="69"/>
      <c r="HL3297" s="69"/>
      <c r="HM3297" s="69"/>
      <c r="HN3297" s="69"/>
      <c r="HO3297" s="69"/>
      <c r="HP3297" s="69"/>
      <c r="HQ3297" s="69"/>
      <c r="HR3297" s="69"/>
      <c r="HS3297" s="69"/>
      <c r="HT3297" s="69"/>
      <c r="HU3297" s="69"/>
      <c r="HV3297" s="69"/>
      <c r="HW3297" s="69"/>
      <c r="HX3297" s="69"/>
      <c r="HY3297" s="69"/>
      <c r="HZ3297" s="69"/>
      <c r="IA3297" s="69"/>
      <c r="IB3297" s="69"/>
      <c r="IC3297" s="69"/>
      <c r="ID3297" s="69"/>
      <c r="IE3297" s="69"/>
      <c r="IF3297" s="69"/>
      <c r="IG3297" s="69"/>
      <c r="IH3297" s="69"/>
      <c r="II3297" s="69"/>
      <c r="IJ3297" s="69"/>
      <c r="IK3297" s="69"/>
      <c r="IL3297" s="69"/>
      <c r="IM3297" s="69"/>
      <c r="IN3297" s="69"/>
    </row>
    <row r="3298" spans="1:248" s="70" customFormat="1" ht="32.1" customHeight="1" x14ac:dyDescent="0.2">
      <c r="A3298" s="127" t="s">
        <v>4133</v>
      </c>
      <c r="B3298" s="128">
        <v>521004</v>
      </c>
      <c r="C3298" s="149" t="s">
        <v>4134</v>
      </c>
      <c r="D3298" s="314">
        <v>50000</v>
      </c>
      <c r="E3298" s="69"/>
      <c r="F3298" s="69"/>
      <c r="G3298" s="69"/>
      <c r="H3298" s="69"/>
      <c r="I3298" s="69"/>
      <c r="J3298" s="69"/>
      <c r="N3298" s="69"/>
      <c r="O3298" s="69"/>
      <c r="P3298" s="69"/>
      <c r="Q3298" s="69"/>
      <c r="R3298" s="69"/>
      <c r="S3298" s="69"/>
      <c r="T3298" s="69"/>
      <c r="U3298" s="69"/>
      <c r="V3298" s="69"/>
      <c r="W3298" s="69"/>
      <c r="X3298" s="69"/>
      <c r="Y3298" s="69"/>
      <c r="Z3298" s="69"/>
      <c r="AA3298" s="69"/>
      <c r="AB3298" s="69"/>
      <c r="AC3298" s="69"/>
      <c r="AD3298" s="69"/>
      <c r="AE3298" s="69"/>
      <c r="AF3298" s="69"/>
      <c r="AG3298" s="69"/>
      <c r="AH3298" s="69"/>
      <c r="AI3298" s="69"/>
      <c r="AJ3298" s="69"/>
      <c r="AK3298" s="69"/>
      <c r="AL3298" s="69"/>
      <c r="AM3298" s="69"/>
      <c r="AN3298" s="69"/>
      <c r="AO3298" s="69"/>
      <c r="AP3298" s="69"/>
      <c r="AQ3298" s="69"/>
      <c r="AR3298" s="69"/>
      <c r="AS3298" s="69"/>
      <c r="AT3298" s="69"/>
      <c r="AU3298" s="69"/>
      <c r="AV3298" s="69"/>
      <c r="AW3298" s="69"/>
      <c r="AX3298" s="69"/>
      <c r="AY3298" s="69"/>
      <c r="AZ3298" s="69"/>
      <c r="BA3298" s="69"/>
      <c r="BB3298" s="69"/>
      <c r="BC3298" s="69"/>
      <c r="BD3298" s="69"/>
      <c r="BE3298" s="69"/>
      <c r="BF3298" s="69"/>
      <c r="BG3298" s="69"/>
      <c r="BH3298" s="69"/>
      <c r="BI3298" s="69"/>
      <c r="BJ3298" s="69"/>
      <c r="BK3298" s="69"/>
      <c r="BL3298" s="69"/>
      <c r="BM3298" s="69"/>
      <c r="BN3298" s="69"/>
      <c r="BO3298" s="69"/>
      <c r="BP3298" s="69"/>
      <c r="BQ3298" s="69"/>
      <c r="BR3298" s="69"/>
      <c r="BS3298" s="69"/>
      <c r="BT3298" s="69"/>
      <c r="BU3298" s="69"/>
      <c r="BV3298" s="69"/>
      <c r="BW3298" s="69"/>
      <c r="BX3298" s="69"/>
      <c r="BY3298" s="69"/>
      <c r="BZ3298" s="69"/>
      <c r="CA3298" s="69"/>
      <c r="CB3298" s="69"/>
      <c r="CC3298" s="69"/>
      <c r="CD3298" s="69"/>
      <c r="CE3298" s="69"/>
      <c r="CF3298" s="69"/>
      <c r="CG3298" s="69"/>
      <c r="CH3298" s="69"/>
      <c r="CI3298" s="69"/>
      <c r="CJ3298" s="69"/>
      <c r="CK3298" s="69"/>
      <c r="CL3298" s="69"/>
      <c r="CM3298" s="69"/>
      <c r="CN3298" s="69"/>
      <c r="CO3298" s="69"/>
      <c r="CP3298" s="69"/>
      <c r="CQ3298" s="69"/>
      <c r="CR3298" s="69"/>
      <c r="CS3298" s="69"/>
      <c r="CT3298" s="69"/>
      <c r="CU3298" s="69"/>
      <c r="CV3298" s="69"/>
      <c r="CW3298" s="69"/>
      <c r="CX3298" s="69"/>
      <c r="CY3298" s="69"/>
      <c r="CZ3298" s="69"/>
      <c r="DA3298" s="69"/>
      <c r="DB3298" s="69"/>
      <c r="DC3298" s="69"/>
      <c r="DD3298" s="69"/>
      <c r="DE3298" s="69"/>
      <c r="DF3298" s="69"/>
      <c r="DG3298" s="69"/>
      <c r="DH3298" s="69"/>
      <c r="DI3298" s="69"/>
      <c r="DJ3298" s="69"/>
      <c r="DK3298" s="69"/>
      <c r="DL3298" s="69"/>
      <c r="DM3298" s="69"/>
      <c r="DN3298" s="69"/>
      <c r="DO3298" s="69"/>
      <c r="DP3298" s="69"/>
      <c r="DQ3298" s="69"/>
      <c r="DR3298" s="69"/>
      <c r="DS3298" s="69"/>
      <c r="DT3298" s="69"/>
      <c r="DU3298" s="69"/>
      <c r="DV3298" s="69"/>
      <c r="DW3298" s="69"/>
      <c r="DX3298" s="69"/>
      <c r="DY3298" s="69"/>
      <c r="DZ3298" s="69"/>
      <c r="EA3298" s="69"/>
      <c r="EB3298" s="69"/>
      <c r="EC3298" s="69"/>
      <c r="ED3298" s="69"/>
      <c r="EE3298" s="69"/>
      <c r="EF3298" s="69"/>
      <c r="EG3298" s="69"/>
      <c r="EH3298" s="69"/>
      <c r="EI3298" s="69"/>
      <c r="EJ3298" s="69"/>
      <c r="EK3298" s="69"/>
      <c r="EL3298" s="69"/>
      <c r="EM3298" s="69"/>
      <c r="EN3298" s="69"/>
      <c r="EO3298" s="69"/>
      <c r="EP3298" s="69"/>
      <c r="EQ3298" s="69"/>
      <c r="ER3298" s="69"/>
      <c r="ES3298" s="69"/>
      <c r="ET3298" s="69"/>
      <c r="EU3298" s="69"/>
      <c r="EV3298" s="69"/>
      <c r="EW3298" s="69"/>
      <c r="EX3298" s="69"/>
      <c r="EY3298" s="69"/>
      <c r="EZ3298" s="69"/>
      <c r="FA3298" s="69"/>
      <c r="FB3298" s="69"/>
      <c r="FC3298" s="69"/>
      <c r="FD3298" s="69"/>
      <c r="FE3298" s="69"/>
      <c r="FF3298" s="69"/>
      <c r="FG3298" s="69"/>
      <c r="FH3298" s="69"/>
      <c r="FI3298" s="69"/>
      <c r="FJ3298" s="69"/>
      <c r="FK3298" s="69"/>
      <c r="FL3298" s="69"/>
      <c r="FM3298" s="69"/>
      <c r="FN3298" s="69"/>
      <c r="FO3298" s="69"/>
      <c r="FP3298" s="69"/>
      <c r="FQ3298" s="69"/>
      <c r="FR3298" s="69"/>
      <c r="FS3298" s="69"/>
      <c r="FT3298" s="69"/>
      <c r="FU3298" s="69"/>
      <c r="FV3298" s="69"/>
      <c r="FW3298" s="69"/>
      <c r="FX3298" s="69"/>
      <c r="FY3298" s="69"/>
      <c r="FZ3298" s="69"/>
      <c r="GA3298" s="69"/>
      <c r="GB3298" s="69"/>
      <c r="GC3298" s="69"/>
      <c r="GD3298" s="69"/>
      <c r="GE3298" s="69"/>
      <c r="GF3298" s="69"/>
      <c r="GG3298" s="69"/>
      <c r="GH3298" s="69"/>
      <c r="GI3298" s="69"/>
      <c r="GJ3298" s="69"/>
      <c r="GK3298" s="69"/>
      <c r="GL3298" s="69"/>
      <c r="GM3298" s="69"/>
      <c r="GN3298" s="69"/>
      <c r="GO3298" s="69"/>
      <c r="GP3298" s="69"/>
      <c r="GQ3298" s="69"/>
      <c r="GR3298" s="69"/>
      <c r="GS3298" s="69"/>
      <c r="GT3298" s="69"/>
      <c r="GU3298" s="69"/>
      <c r="GV3298" s="69"/>
      <c r="GW3298" s="69"/>
      <c r="GX3298" s="69"/>
      <c r="GY3298" s="69"/>
      <c r="GZ3298" s="69"/>
      <c r="HA3298" s="69"/>
      <c r="HB3298" s="69"/>
      <c r="HC3298" s="69"/>
      <c r="HD3298" s="69"/>
      <c r="HE3298" s="69"/>
      <c r="HF3298" s="69"/>
      <c r="HG3298" s="69"/>
      <c r="HH3298" s="69"/>
      <c r="HI3298" s="69"/>
      <c r="HJ3298" s="69"/>
      <c r="HK3298" s="69"/>
      <c r="HL3298" s="69"/>
      <c r="HM3298" s="69"/>
      <c r="HN3298" s="69"/>
      <c r="HO3298" s="69"/>
      <c r="HP3298" s="69"/>
      <c r="HQ3298" s="69"/>
      <c r="HR3298" s="69"/>
      <c r="HS3298" s="69"/>
      <c r="HT3298" s="69"/>
      <c r="HU3298" s="69"/>
      <c r="HV3298" s="69"/>
      <c r="HW3298" s="69"/>
      <c r="HX3298" s="69"/>
      <c r="HY3298" s="69"/>
      <c r="HZ3298" s="69"/>
      <c r="IA3298" s="69"/>
      <c r="IB3298" s="69"/>
      <c r="IC3298" s="69"/>
      <c r="ID3298" s="69"/>
      <c r="IE3298" s="69"/>
      <c r="IF3298" s="69"/>
      <c r="IG3298" s="69"/>
      <c r="IH3298" s="69"/>
      <c r="II3298" s="69"/>
      <c r="IJ3298" s="69"/>
      <c r="IK3298" s="69"/>
      <c r="IL3298" s="69"/>
      <c r="IM3298" s="69"/>
      <c r="IN3298" s="69"/>
    </row>
    <row r="3299" spans="1:248" s="70" customFormat="1" ht="32.1" customHeight="1" x14ac:dyDescent="0.2">
      <c r="A3299" s="127" t="s">
        <v>4135</v>
      </c>
      <c r="B3299" s="128">
        <v>521005</v>
      </c>
      <c r="C3299" s="149" t="s">
        <v>4136</v>
      </c>
      <c r="D3299" s="314">
        <v>50000</v>
      </c>
      <c r="E3299" s="69"/>
      <c r="F3299" s="69"/>
      <c r="G3299" s="69"/>
      <c r="H3299" s="69"/>
      <c r="I3299" s="69"/>
      <c r="J3299" s="69"/>
      <c r="N3299" s="69"/>
      <c r="O3299" s="69"/>
      <c r="P3299" s="69"/>
      <c r="Q3299" s="69"/>
      <c r="R3299" s="69"/>
      <c r="S3299" s="69"/>
      <c r="T3299" s="69"/>
      <c r="U3299" s="69"/>
      <c r="V3299" s="69"/>
      <c r="W3299" s="69"/>
      <c r="X3299" s="69"/>
      <c r="Y3299" s="69"/>
      <c r="Z3299" s="69"/>
      <c r="AA3299" s="69"/>
      <c r="AB3299" s="69"/>
      <c r="AC3299" s="69"/>
      <c r="AD3299" s="69"/>
      <c r="AE3299" s="69"/>
      <c r="AF3299" s="69"/>
      <c r="AG3299" s="69"/>
      <c r="AH3299" s="69"/>
      <c r="AI3299" s="69"/>
      <c r="AJ3299" s="69"/>
      <c r="AK3299" s="69"/>
      <c r="AL3299" s="69"/>
      <c r="AM3299" s="69"/>
      <c r="AN3299" s="69"/>
      <c r="AO3299" s="69"/>
      <c r="AP3299" s="69"/>
      <c r="AQ3299" s="69"/>
      <c r="AR3299" s="69"/>
      <c r="AS3299" s="69"/>
      <c r="AT3299" s="69"/>
      <c r="AU3299" s="69"/>
      <c r="AV3299" s="69"/>
      <c r="AW3299" s="69"/>
      <c r="AX3299" s="69"/>
      <c r="AY3299" s="69"/>
      <c r="AZ3299" s="69"/>
      <c r="BA3299" s="69"/>
      <c r="BB3299" s="69"/>
      <c r="BC3299" s="69"/>
      <c r="BD3299" s="69"/>
      <c r="BE3299" s="69"/>
      <c r="BF3299" s="69"/>
      <c r="BG3299" s="69"/>
      <c r="BH3299" s="69"/>
      <c r="BI3299" s="69"/>
      <c r="BJ3299" s="69"/>
      <c r="BK3299" s="69"/>
      <c r="BL3299" s="69"/>
      <c r="BM3299" s="69"/>
      <c r="BN3299" s="69"/>
      <c r="BO3299" s="69"/>
      <c r="BP3299" s="69"/>
      <c r="BQ3299" s="69"/>
      <c r="BR3299" s="69"/>
      <c r="BS3299" s="69"/>
      <c r="BT3299" s="69"/>
      <c r="BU3299" s="69"/>
      <c r="BV3299" s="69"/>
      <c r="BW3299" s="69"/>
      <c r="BX3299" s="69"/>
      <c r="BY3299" s="69"/>
      <c r="BZ3299" s="69"/>
      <c r="CA3299" s="69"/>
      <c r="CB3299" s="69"/>
      <c r="CC3299" s="69"/>
      <c r="CD3299" s="69"/>
      <c r="CE3299" s="69"/>
      <c r="CF3299" s="69"/>
      <c r="CG3299" s="69"/>
      <c r="CH3299" s="69"/>
      <c r="CI3299" s="69"/>
      <c r="CJ3299" s="69"/>
      <c r="CK3299" s="69"/>
      <c r="CL3299" s="69"/>
      <c r="CM3299" s="69"/>
      <c r="CN3299" s="69"/>
      <c r="CO3299" s="69"/>
      <c r="CP3299" s="69"/>
      <c r="CQ3299" s="69"/>
      <c r="CR3299" s="69"/>
      <c r="CS3299" s="69"/>
      <c r="CT3299" s="69"/>
      <c r="CU3299" s="69"/>
      <c r="CV3299" s="69"/>
      <c r="CW3299" s="69"/>
      <c r="CX3299" s="69"/>
      <c r="CY3299" s="69"/>
      <c r="CZ3299" s="69"/>
      <c r="DA3299" s="69"/>
      <c r="DB3299" s="69"/>
      <c r="DC3299" s="69"/>
      <c r="DD3299" s="69"/>
      <c r="DE3299" s="69"/>
      <c r="DF3299" s="69"/>
      <c r="DG3299" s="69"/>
      <c r="DH3299" s="69"/>
      <c r="DI3299" s="69"/>
      <c r="DJ3299" s="69"/>
      <c r="DK3299" s="69"/>
      <c r="DL3299" s="69"/>
      <c r="DM3299" s="69"/>
      <c r="DN3299" s="69"/>
      <c r="DO3299" s="69"/>
      <c r="DP3299" s="69"/>
      <c r="DQ3299" s="69"/>
      <c r="DR3299" s="69"/>
      <c r="DS3299" s="69"/>
      <c r="DT3299" s="69"/>
      <c r="DU3299" s="69"/>
      <c r="DV3299" s="69"/>
      <c r="DW3299" s="69"/>
      <c r="DX3299" s="69"/>
      <c r="DY3299" s="69"/>
      <c r="DZ3299" s="69"/>
      <c r="EA3299" s="69"/>
      <c r="EB3299" s="69"/>
      <c r="EC3299" s="69"/>
      <c r="ED3299" s="69"/>
      <c r="EE3299" s="69"/>
      <c r="EF3299" s="69"/>
      <c r="EG3299" s="69"/>
      <c r="EH3299" s="69"/>
      <c r="EI3299" s="69"/>
      <c r="EJ3299" s="69"/>
      <c r="EK3299" s="69"/>
      <c r="EL3299" s="69"/>
      <c r="EM3299" s="69"/>
      <c r="EN3299" s="69"/>
      <c r="EO3299" s="69"/>
      <c r="EP3299" s="69"/>
      <c r="EQ3299" s="69"/>
      <c r="ER3299" s="69"/>
      <c r="ES3299" s="69"/>
      <c r="ET3299" s="69"/>
      <c r="EU3299" s="69"/>
      <c r="EV3299" s="69"/>
      <c r="EW3299" s="69"/>
      <c r="EX3299" s="69"/>
      <c r="EY3299" s="69"/>
      <c r="EZ3299" s="69"/>
      <c r="FA3299" s="69"/>
      <c r="FB3299" s="69"/>
      <c r="FC3299" s="69"/>
      <c r="FD3299" s="69"/>
      <c r="FE3299" s="69"/>
      <c r="FF3299" s="69"/>
      <c r="FG3299" s="69"/>
      <c r="FH3299" s="69"/>
      <c r="FI3299" s="69"/>
      <c r="FJ3299" s="69"/>
      <c r="FK3299" s="69"/>
      <c r="FL3299" s="69"/>
      <c r="FM3299" s="69"/>
      <c r="FN3299" s="69"/>
      <c r="FO3299" s="69"/>
      <c r="FP3299" s="69"/>
      <c r="FQ3299" s="69"/>
      <c r="FR3299" s="69"/>
      <c r="FS3299" s="69"/>
      <c r="FT3299" s="69"/>
      <c r="FU3299" s="69"/>
      <c r="FV3299" s="69"/>
      <c r="FW3299" s="69"/>
      <c r="FX3299" s="69"/>
      <c r="FY3299" s="69"/>
      <c r="FZ3299" s="69"/>
      <c r="GA3299" s="69"/>
      <c r="GB3299" s="69"/>
      <c r="GC3299" s="69"/>
      <c r="GD3299" s="69"/>
      <c r="GE3299" s="69"/>
      <c r="GF3299" s="69"/>
      <c r="GG3299" s="69"/>
      <c r="GH3299" s="69"/>
      <c r="GI3299" s="69"/>
      <c r="GJ3299" s="69"/>
      <c r="GK3299" s="69"/>
      <c r="GL3299" s="69"/>
      <c r="GM3299" s="69"/>
      <c r="GN3299" s="69"/>
      <c r="GO3299" s="69"/>
      <c r="GP3299" s="69"/>
      <c r="GQ3299" s="69"/>
      <c r="GR3299" s="69"/>
      <c r="GS3299" s="69"/>
      <c r="GT3299" s="69"/>
      <c r="GU3299" s="69"/>
      <c r="GV3299" s="69"/>
      <c r="GW3299" s="69"/>
      <c r="GX3299" s="69"/>
      <c r="GY3299" s="69"/>
      <c r="GZ3299" s="69"/>
      <c r="HA3299" s="69"/>
      <c r="HB3299" s="69"/>
      <c r="HC3299" s="69"/>
      <c r="HD3299" s="69"/>
      <c r="HE3299" s="69"/>
      <c r="HF3299" s="69"/>
      <c r="HG3299" s="69"/>
      <c r="HH3299" s="69"/>
      <c r="HI3299" s="69"/>
      <c r="HJ3299" s="69"/>
      <c r="HK3299" s="69"/>
      <c r="HL3299" s="69"/>
      <c r="HM3299" s="69"/>
      <c r="HN3299" s="69"/>
      <c r="HO3299" s="69"/>
      <c r="HP3299" s="69"/>
      <c r="HQ3299" s="69"/>
      <c r="HR3299" s="69"/>
      <c r="HS3299" s="69"/>
      <c r="HT3299" s="69"/>
      <c r="HU3299" s="69"/>
      <c r="HV3299" s="69"/>
      <c r="HW3299" s="69"/>
      <c r="HX3299" s="69"/>
      <c r="HY3299" s="69"/>
      <c r="HZ3299" s="69"/>
      <c r="IA3299" s="69"/>
      <c r="IB3299" s="69"/>
      <c r="IC3299" s="69"/>
      <c r="ID3299" s="69"/>
      <c r="IE3299" s="69"/>
      <c r="IF3299" s="69"/>
      <c r="IG3299" s="69"/>
      <c r="IH3299" s="69"/>
      <c r="II3299" s="69"/>
      <c r="IJ3299" s="69"/>
      <c r="IK3299" s="69"/>
      <c r="IL3299" s="69"/>
      <c r="IM3299" s="69"/>
      <c r="IN3299" s="69"/>
    </row>
    <row r="3300" spans="1:248" s="70" customFormat="1" ht="32.1" customHeight="1" x14ac:dyDescent="0.2">
      <c r="A3300" s="127" t="s">
        <v>4137</v>
      </c>
      <c r="B3300" s="128">
        <v>521006</v>
      </c>
      <c r="C3300" s="149" t="s">
        <v>4138</v>
      </c>
      <c r="D3300" s="314">
        <v>60000</v>
      </c>
      <c r="E3300" s="69"/>
      <c r="F3300" s="69"/>
      <c r="G3300" s="69"/>
      <c r="H3300" s="69"/>
      <c r="I3300" s="69"/>
      <c r="J3300" s="69"/>
      <c r="N3300" s="69"/>
      <c r="O3300" s="69"/>
      <c r="P3300" s="69"/>
      <c r="Q3300" s="69"/>
      <c r="R3300" s="69"/>
      <c r="S3300" s="69"/>
      <c r="T3300" s="69"/>
      <c r="U3300" s="69"/>
      <c r="V3300" s="69"/>
      <c r="W3300" s="69"/>
      <c r="X3300" s="69"/>
      <c r="Y3300" s="69"/>
      <c r="Z3300" s="69"/>
      <c r="AA3300" s="69"/>
      <c r="AB3300" s="69"/>
      <c r="AC3300" s="69"/>
      <c r="AD3300" s="69"/>
      <c r="AE3300" s="69"/>
      <c r="AF3300" s="69"/>
      <c r="AG3300" s="69"/>
      <c r="AH3300" s="69"/>
      <c r="AI3300" s="69"/>
      <c r="AJ3300" s="69"/>
      <c r="AK3300" s="69"/>
      <c r="AL3300" s="69"/>
      <c r="AM3300" s="69"/>
      <c r="AN3300" s="69"/>
      <c r="AO3300" s="69"/>
      <c r="AP3300" s="69"/>
      <c r="AQ3300" s="69"/>
      <c r="AR3300" s="69"/>
      <c r="AS3300" s="69"/>
      <c r="AT3300" s="69"/>
      <c r="AU3300" s="69"/>
      <c r="AV3300" s="69"/>
      <c r="AW3300" s="69"/>
      <c r="AX3300" s="69"/>
      <c r="AY3300" s="69"/>
      <c r="AZ3300" s="69"/>
      <c r="BA3300" s="69"/>
      <c r="BB3300" s="69"/>
      <c r="BC3300" s="69"/>
      <c r="BD3300" s="69"/>
      <c r="BE3300" s="69"/>
      <c r="BF3300" s="69"/>
      <c r="BG3300" s="69"/>
      <c r="BH3300" s="69"/>
      <c r="BI3300" s="69"/>
      <c r="BJ3300" s="69"/>
      <c r="BK3300" s="69"/>
      <c r="BL3300" s="69"/>
      <c r="BM3300" s="69"/>
      <c r="BN3300" s="69"/>
      <c r="BO3300" s="69"/>
      <c r="BP3300" s="69"/>
      <c r="BQ3300" s="69"/>
      <c r="BR3300" s="69"/>
      <c r="BS3300" s="69"/>
      <c r="BT3300" s="69"/>
      <c r="BU3300" s="69"/>
      <c r="BV3300" s="69"/>
      <c r="BW3300" s="69"/>
      <c r="BX3300" s="69"/>
      <c r="BY3300" s="69"/>
      <c r="BZ3300" s="69"/>
      <c r="CA3300" s="69"/>
      <c r="CB3300" s="69"/>
      <c r="CC3300" s="69"/>
      <c r="CD3300" s="69"/>
      <c r="CE3300" s="69"/>
      <c r="CF3300" s="69"/>
      <c r="CG3300" s="69"/>
      <c r="CH3300" s="69"/>
      <c r="CI3300" s="69"/>
      <c r="CJ3300" s="69"/>
      <c r="CK3300" s="69"/>
      <c r="CL3300" s="69"/>
      <c r="CM3300" s="69"/>
      <c r="CN3300" s="69"/>
      <c r="CO3300" s="69"/>
      <c r="CP3300" s="69"/>
      <c r="CQ3300" s="69"/>
      <c r="CR3300" s="69"/>
      <c r="CS3300" s="69"/>
      <c r="CT3300" s="69"/>
      <c r="CU3300" s="69"/>
      <c r="CV3300" s="69"/>
      <c r="CW3300" s="69"/>
      <c r="CX3300" s="69"/>
      <c r="CY3300" s="69"/>
      <c r="CZ3300" s="69"/>
      <c r="DA3300" s="69"/>
      <c r="DB3300" s="69"/>
      <c r="DC3300" s="69"/>
      <c r="DD3300" s="69"/>
      <c r="DE3300" s="69"/>
      <c r="DF3300" s="69"/>
      <c r="DG3300" s="69"/>
      <c r="DH3300" s="69"/>
      <c r="DI3300" s="69"/>
      <c r="DJ3300" s="69"/>
      <c r="DK3300" s="69"/>
      <c r="DL3300" s="69"/>
      <c r="DM3300" s="69"/>
      <c r="DN3300" s="69"/>
      <c r="DO3300" s="69"/>
      <c r="DP3300" s="69"/>
      <c r="DQ3300" s="69"/>
      <c r="DR3300" s="69"/>
      <c r="DS3300" s="69"/>
      <c r="DT3300" s="69"/>
      <c r="DU3300" s="69"/>
      <c r="DV3300" s="69"/>
      <c r="DW3300" s="69"/>
      <c r="DX3300" s="69"/>
      <c r="DY3300" s="69"/>
      <c r="DZ3300" s="69"/>
      <c r="EA3300" s="69"/>
      <c r="EB3300" s="69"/>
      <c r="EC3300" s="69"/>
      <c r="ED3300" s="69"/>
      <c r="EE3300" s="69"/>
      <c r="EF3300" s="69"/>
      <c r="EG3300" s="69"/>
      <c r="EH3300" s="69"/>
      <c r="EI3300" s="69"/>
      <c r="EJ3300" s="69"/>
      <c r="EK3300" s="69"/>
      <c r="EL3300" s="69"/>
      <c r="EM3300" s="69"/>
      <c r="EN3300" s="69"/>
      <c r="EO3300" s="69"/>
      <c r="EP3300" s="69"/>
      <c r="EQ3300" s="69"/>
      <c r="ER3300" s="69"/>
      <c r="ES3300" s="69"/>
      <c r="ET3300" s="69"/>
      <c r="EU3300" s="69"/>
      <c r="EV3300" s="69"/>
      <c r="EW3300" s="69"/>
      <c r="EX3300" s="69"/>
      <c r="EY3300" s="69"/>
      <c r="EZ3300" s="69"/>
      <c r="FA3300" s="69"/>
      <c r="FB3300" s="69"/>
      <c r="FC3300" s="69"/>
      <c r="FD3300" s="69"/>
      <c r="FE3300" s="69"/>
      <c r="FF3300" s="69"/>
      <c r="FG3300" s="69"/>
      <c r="FH3300" s="69"/>
      <c r="FI3300" s="69"/>
      <c r="FJ3300" s="69"/>
      <c r="FK3300" s="69"/>
      <c r="FL3300" s="69"/>
      <c r="FM3300" s="69"/>
      <c r="FN3300" s="69"/>
      <c r="FO3300" s="69"/>
      <c r="FP3300" s="69"/>
      <c r="FQ3300" s="69"/>
      <c r="FR3300" s="69"/>
      <c r="FS3300" s="69"/>
      <c r="FT3300" s="69"/>
      <c r="FU3300" s="69"/>
      <c r="FV3300" s="69"/>
      <c r="FW3300" s="69"/>
      <c r="FX3300" s="69"/>
      <c r="FY3300" s="69"/>
      <c r="FZ3300" s="69"/>
      <c r="GA3300" s="69"/>
      <c r="GB3300" s="69"/>
      <c r="GC3300" s="69"/>
      <c r="GD3300" s="69"/>
      <c r="GE3300" s="69"/>
      <c r="GF3300" s="69"/>
      <c r="GG3300" s="69"/>
      <c r="GH3300" s="69"/>
      <c r="GI3300" s="69"/>
      <c r="GJ3300" s="69"/>
      <c r="GK3300" s="69"/>
      <c r="GL3300" s="69"/>
      <c r="GM3300" s="69"/>
      <c r="GN3300" s="69"/>
      <c r="GO3300" s="69"/>
      <c r="GP3300" s="69"/>
      <c r="GQ3300" s="69"/>
      <c r="GR3300" s="69"/>
      <c r="GS3300" s="69"/>
      <c r="GT3300" s="69"/>
      <c r="GU3300" s="69"/>
      <c r="GV3300" s="69"/>
      <c r="GW3300" s="69"/>
      <c r="GX3300" s="69"/>
      <c r="GY3300" s="69"/>
      <c r="GZ3300" s="69"/>
      <c r="HA3300" s="69"/>
      <c r="HB3300" s="69"/>
      <c r="HC3300" s="69"/>
      <c r="HD3300" s="69"/>
      <c r="HE3300" s="69"/>
      <c r="HF3300" s="69"/>
      <c r="HG3300" s="69"/>
      <c r="HH3300" s="69"/>
      <c r="HI3300" s="69"/>
      <c r="HJ3300" s="69"/>
      <c r="HK3300" s="69"/>
      <c r="HL3300" s="69"/>
      <c r="HM3300" s="69"/>
      <c r="HN3300" s="69"/>
      <c r="HO3300" s="69"/>
      <c r="HP3300" s="69"/>
      <c r="HQ3300" s="69"/>
      <c r="HR3300" s="69"/>
      <c r="HS3300" s="69"/>
      <c r="HT3300" s="69"/>
      <c r="HU3300" s="69"/>
      <c r="HV3300" s="69"/>
      <c r="HW3300" s="69"/>
      <c r="HX3300" s="69"/>
      <c r="HY3300" s="69"/>
      <c r="HZ3300" s="69"/>
      <c r="IA3300" s="69"/>
      <c r="IB3300" s="69"/>
      <c r="IC3300" s="69"/>
      <c r="ID3300" s="69"/>
      <c r="IE3300" s="69"/>
      <c r="IF3300" s="69"/>
      <c r="IG3300" s="69"/>
      <c r="IH3300" s="69"/>
      <c r="II3300" s="69"/>
      <c r="IJ3300" s="69"/>
      <c r="IK3300" s="69"/>
      <c r="IL3300" s="69"/>
      <c r="IM3300" s="69"/>
      <c r="IN3300" s="69"/>
    </row>
    <row r="3301" spans="1:248" s="70" customFormat="1" ht="32.1" customHeight="1" x14ac:dyDescent="0.2">
      <c r="A3301" s="127" t="s">
        <v>4139</v>
      </c>
      <c r="B3301" s="128">
        <v>521007</v>
      </c>
      <c r="C3301" s="149" t="s">
        <v>4140</v>
      </c>
      <c r="D3301" s="314">
        <v>50000</v>
      </c>
      <c r="E3301" s="69"/>
      <c r="F3301" s="69"/>
      <c r="G3301" s="69"/>
      <c r="H3301" s="69"/>
      <c r="I3301" s="69"/>
      <c r="J3301" s="69"/>
      <c r="N3301" s="69"/>
      <c r="O3301" s="69"/>
      <c r="P3301" s="69"/>
      <c r="Q3301" s="69"/>
      <c r="R3301" s="69"/>
      <c r="S3301" s="69"/>
      <c r="T3301" s="69"/>
      <c r="U3301" s="69"/>
      <c r="V3301" s="69"/>
      <c r="W3301" s="69"/>
      <c r="X3301" s="69"/>
      <c r="Y3301" s="69"/>
      <c r="Z3301" s="69"/>
      <c r="AA3301" s="69"/>
      <c r="AB3301" s="69"/>
      <c r="AC3301" s="69"/>
      <c r="AD3301" s="69"/>
      <c r="AE3301" s="69"/>
      <c r="AF3301" s="69"/>
      <c r="AG3301" s="69"/>
      <c r="AH3301" s="69"/>
      <c r="AI3301" s="69"/>
      <c r="AJ3301" s="69"/>
      <c r="AK3301" s="69"/>
      <c r="AL3301" s="69"/>
      <c r="AM3301" s="69"/>
      <c r="AN3301" s="69"/>
      <c r="AO3301" s="69"/>
      <c r="AP3301" s="69"/>
      <c r="AQ3301" s="69"/>
      <c r="AR3301" s="69"/>
      <c r="AS3301" s="69"/>
      <c r="AT3301" s="69"/>
      <c r="AU3301" s="69"/>
      <c r="AV3301" s="69"/>
      <c r="AW3301" s="69"/>
      <c r="AX3301" s="69"/>
      <c r="AY3301" s="69"/>
      <c r="AZ3301" s="69"/>
      <c r="BA3301" s="69"/>
      <c r="BB3301" s="69"/>
      <c r="BC3301" s="69"/>
      <c r="BD3301" s="69"/>
      <c r="BE3301" s="69"/>
      <c r="BF3301" s="69"/>
      <c r="BG3301" s="69"/>
      <c r="BH3301" s="69"/>
      <c r="BI3301" s="69"/>
      <c r="BJ3301" s="69"/>
      <c r="BK3301" s="69"/>
      <c r="BL3301" s="69"/>
      <c r="BM3301" s="69"/>
      <c r="BN3301" s="69"/>
      <c r="BO3301" s="69"/>
      <c r="BP3301" s="69"/>
      <c r="BQ3301" s="69"/>
      <c r="BR3301" s="69"/>
      <c r="BS3301" s="69"/>
      <c r="BT3301" s="69"/>
      <c r="BU3301" s="69"/>
      <c r="BV3301" s="69"/>
      <c r="BW3301" s="69"/>
      <c r="BX3301" s="69"/>
      <c r="BY3301" s="69"/>
      <c r="BZ3301" s="69"/>
      <c r="CA3301" s="69"/>
      <c r="CB3301" s="69"/>
      <c r="CC3301" s="69"/>
      <c r="CD3301" s="69"/>
      <c r="CE3301" s="69"/>
      <c r="CF3301" s="69"/>
      <c r="CG3301" s="69"/>
      <c r="CH3301" s="69"/>
      <c r="CI3301" s="69"/>
      <c r="CJ3301" s="69"/>
      <c r="CK3301" s="69"/>
      <c r="CL3301" s="69"/>
      <c r="CM3301" s="69"/>
      <c r="CN3301" s="69"/>
      <c r="CO3301" s="69"/>
      <c r="CP3301" s="69"/>
      <c r="CQ3301" s="69"/>
      <c r="CR3301" s="69"/>
      <c r="CS3301" s="69"/>
      <c r="CT3301" s="69"/>
      <c r="CU3301" s="69"/>
      <c r="CV3301" s="69"/>
      <c r="CW3301" s="69"/>
      <c r="CX3301" s="69"/>
      <c r="CY3301" s="69"/>
      <c r="CZ3301" s="69"/>
      <c r="DA3301" s="69"/>
      <c r="DB3301" s="69"/>
      <c r="DC3301" s="69"/>
      <c r="DD3301" s="69"/>
      <c r="DE3301" s="69"/>
      <c r="DF3301" s="69"/>
      <c r="DG3301" s="69"/>
      <c r="DH3301" s="69"/>
      <c r="DI3301" s="69"/>
      <c r="DJ3301" s="69"/>
      <c r="DK3301" s="69"/>
      <c r="DL3301" s="69"/>
      <c r="DM3301" s="69"/>
      <c r="DN3301" s="69"/>
      <c r="DO3301" s="69"/>
      <c r="DP3301" s="69"/>
      <c r="DQ3301" s="69"/>
      <c r="DR3301" s="69"/>
      <c r="DS3301" s="69"/>
      <c r="DT3301" s="69"/>
      <c r="DU3301" s="69"/>
      <c r="DV3301" s="69"/>
      <c r="DW3301" s="69"/>
      <c r="DX3301" s="69"/>
      <c r="DY3301" s="69"/>
      <c r="DZ3301" s="69"/>
      <c r="EA3301" s="69"/>
      <c r="EB3301" s="69"/>
      <c r="EC3301" s="69"/>
      <c r="ED3301" s="69"/>
      <c r="EE3301" s="69"/>
      <c r="EF3301" s="69"/>
      <c r="EG3301" s="69"/>
      <c r="EH3301" s="69"/>
      <c r="EI3301" s="69"/>
      <c r="EJ3301" s="69"/>
      <c r="EK3301" s="69"/>
      <c r="EL3301" s="69"/>
      <c r="EM3301" s="69"/>
      <c r="EN3301" s="69"/>
      <c r="EO3301" s="69"/>
      <c r="EP3301" s="69"/>
      <c r="EQ3301" s="69"/>
      <c r="ER3301" s="69"/>
      <c r="ES3301" s="69"/>
      <c r="ET3301" s="69"/>
      <c r="EU3301" s="69"/>
      <c r="EV3301" s="69"/>
      <c r="EW3301" s="69"/>
      <c r="EX3301" s="69"/>
      <c r="EY3301" s="69"/>
      <c r="EZ3301" s="69"/>
      <c r="FA3301" s="69"/>
      <c r="FB3301" s="69"/>
      <c r="FC3301" s="69"/>
      <c r="FD3301" s="69"/>
      <c r="FE3301" s="69"/>
      <c r="FF3301" s="69"/>
      <c r="FG3301" s="69"/>
      <c r="FH3301" s="69"/>
      <c r="FI3301" s="69"/>
      <c r="FJ3301" s="69"/>
      <c r="FK3301" s="69"/>
      <c r="FL3301" s="69"/>
      <c r="FM3301" s="69"/>
      <c r="FN3301" s="69"/>
      <c r="FO3301" s="69"/>
      <c r="FP3301" s="69"/>
      <c r="FQ3301" s="69"/>
      <c r="FR3301" s="69"/>
      <c r="FS3301" s="69"/>
      <c r="FT3301" s="69"/>
      <c r="FU3301" s="69"/>
      <c r="FV3301" s="69"/>
      <c r="FW3301" s="69"/>
      <c r="FX3301" s="69"/>
      <c r="FY3301" s="69"/>
      <c r="FZ3301" s="69"/>
      <c r="GA3301" s="69"/>
      <c r="GB3301" s="69"/>
      <c r="GC3301" s="69"/>
      <c r="GD3301" s="69"/>
      <c r="GE3301" s="69"/>
      <c r="GF3301" s="69"/>
      <c r="GG3301" s="69"/>
      <c r="GH3301" s="69"/>
      <c r="GI3301" s="69"/>
      <c r="GJ3301" s="69"/>
      <c r="GK3301" s="69"/>
      <c r="GL3301" s="69"/>
      <c r="GM3301" s="69"/>
      <c r="GN3301" s="69"/>
      <c r="GO3301" s="69"/>
      <c r="GP3301" s="69"/>
      <c r="GQ3301" s="69"/>
      <c r="GR3301" s="69"/>
      <c r="GS3301" s="69"/>
      <c r="GT3301" s="69"/>
      <c r="GU3301" s="69"/>
      <c r="GV3301" s="69"/>
      <c r="GW3301" s="69"/>
      <c r="GX3301" s="69"/>
      <c r="GY3301" s="69"/>
      <c r="GZ3301" s="69"/>
      <c r="HA3301" s="69"/>
      <c r="HB3301" s="69"/>
      <c r="HC3301" s="69"/>
      <c r="HD3301" s="69"/>
      <c r="HE3301" s="69"/>
      <c r="HF3301" s="69"/>
      <c r="HG3301" s="69"/>
      <c r="HH3301" s="69"/>
      <c r="HI3301" s="69"/>
      <c r="HJ3301" s="69"/>
      <c r="HK3301" s="69"/>
      <c r="HL3301" s="69"/>
      <c r="HM3301" s="69"/>
      <c r="HN3301" s="69"/>
      <c r="HO3301" s="69"/>
      <c r="HP3301" s="69"/>
      <c r="HQ3301" s="69"/>
      <c r="HR3301" s="69"/>
      <c r="HS3301" s="69"/>
      <c r="HT3301" s="69"/>
      <c r="HU3301" s="69"/>
      <c r="HV3301" s="69"/>
      <c r="HW3301" s="69"/>
      <c r="HX3301" s="69"/>
      <c r="HY3301" s="69"/>
      <c r="HZ3301" s="69"/>
      <c r="IA3301" s="69"/>
      <c r="IB3301" s="69"/>
      <c r="IC3301" s="69"/>
      <c r="ID3301" s="69"/>
      <c r="IE3301" s="69"/>
      <c r="IF3301" s="69"/>
      <c r="IG3301" s="69"/>
      <c r="IH3301" s="69"/>
      <c r="II3301" s="69"/>
      <c r="IJ3301" s="69"/>
      <c r="IK3301" s="69"/>
      <c r="IL3301" s="69"/>
      <c r="IM3301" s="69"/>
      <c r="IN3301" s="69"/>
    </row>
    <row r="3302" spans="1:248" s="70" customFormat="1" ht="32.1" customHeight="1" x14ac:dyDescent="0.2">
      <c r="A3302" s="127" t="s">
        <v>4141</v>
      </c>
      <c r="B3302" s="128">
        <v>521008</v>
      </c>
      <c r="C3302" s="149" t="s">
        <v>4142</v>
      </c>
      <c r="D3302" s="314">
        <v>60000</v>
      </c>
      <c r="E3302" s="69"/>
      <c r="F3302" s="69"/>
      <c r="G3302" s="69"/>
      <c r="H3302" s="69"/>
      <c r="I3302" s="69"/>
      <c r="J3302" s="69"/>
      <c r="N3302" s="69"/>
      <c r="O3302" s="69"/>
      <c r="P3302" s="69"/>
      <c r="Q3302" s="69"/>
      <c r="R3302" s="69"/>
      <c r="S3302" s="69"/>
      <c r="T3302" s="69"/>
      <c r="U3302" s="69"/>
      <c r="V3302" s="69"/>
      <c r="W3302" s="69"/>
      <c r="X3302" s="69"/>
      <c r="Y3302" s="69"/>
      <c r="Z3302" s="69"/>
      <c r="AA3302" s="69"/>
      <c r="AB3302" s="69"/>
      <c r="AC3302" s="69"/>
      <c r="AD3302" s="69"/>
      <c r="AE3302" s="69"/>
      <c r="AF3302" s="69"/>
      <c r="AG3302" s="69"/>
      <c r="AH3302" s="69"/>
      <c r="AI3302" s="69"/>
      <c r="AJ3302" s="69"/>
      <c r="AK3302" s="69"/>
      <c r="AL3302" s="69"/>
      <c r="AM3302" s="69"/>
      <c r="AN3302" s="69"/>
      <c r="AO3302" s="69"/>
      <c r="AP3302" s="69"/>
      <c r="AQ3302" s="69"/>
      <c r="AR3302" s="69"/>
      <c r="AS3302" s="69"/>
      <c r="AT3302" s="69"/>
      <c r="AU3302" s="69"/>
      <c r="AV3302" s="69"/>
      <c r="AW3302" s="69"/>
      <c r="AX3302" s="69"/>
      <c r="AY3302" s="69"/>
      <c r="AZ3302" s="69"/>
      <c r="BA3302" s="69"/>
      <c r="BB3302" s="69"/>
      <c r="BC3302" s="69"/>
      <c r="BD3302" s="69"/>
      <c r="BE3302" s="69"/>
      <c r="BF3302" s="69"/>
      <c r="BG3302" s="69"/>
      <c r="BH3302" s="69"/>
      <c r="BI3302" s="69"/>
      <c r="BJ3302" s="69"/>
      <c r="BK3302" s="69"/>
      <c r="BL3302" s="69"/>
      <c r="BM3302" s="69"/>
      <c r="BN3302" s="69"/>
      <c r="BO3302" s="69"/>
      <c r="BP3302" s="69"/>
      <c r="BQ3302" s="69"/>
      <c r="BR3302" s="69"/>
      <c r="BS3302" s="69"/>
      <c r="BT3302" s="69"/>
      <c r="BU3302" s="69"/>
      <c r="BV3302" s="69"/>
      <c r="BW3302" s="69"/>
      <c r="BX3302" s="69"/>
      <c r="BY3302" s="69"/>
      <c r="BZ3302" s="69"/>
      <c r="CA3302" s="69"/>
      <c r="CB3302" s="69"/>
      <c r="CC3302" s="69"/>
      <c r="CD3302" s="69"/>
      <c r="CE3302" s="69"/>
      <c r="CF3302" s="69"/>
      <c r="CG3302" s="69"/>
      <c r="CH3302" s="69"/>
      <c r="CI3302" s="69"/>
      <c r="CJ3302" s="69"/>
      <c r="CK3302" s="69"/>
      <c r="CL3302" s="69"/>
      <c r="CM3302" s="69"/>
      <c r="CN3302" s="69"/>
      <c r="CO3302" s="69"/>
      <c r="CP3302" s="69"/>
      <c r="CQ3302" s="69"/>
      <c r="CR3302" s="69"/>
      <c r="CS3302" s="69"/>
      <c r="CT3302" s="69"/>
      <c r="CU3302" s="69"/>
      <c r="CV3302" s="69"/>
      <c r="CW3302" s="69"/>
      <c r="CX3302" s="69"/>
      <c r="CY3302" s="69"/>
      <c r="CZ3302" s="69"/>
      <c r="DA3302" s="69"/>
      <c r="DB3302" s="69"/>
      <c r="DC3302" s="69"/>
      <c r="DD3302" s="69"/>
      <c r="DE3302" s="69"/>
      <c r="DF3302" s="69"/>
      <c r="DG3302" s="69"/>
      <c r="DH3302" s="69"/>
      <c r="DI3302" s="69"/>
      <c r="DJ3302" s="69"/>
      <c r="DK3302" s="69"/>
      <c r="DL3302" s="69"/>
      <c r="DM3302" s="69"/>
      <c r="DN3302" s="69"/>
      <c r="DO3302" s="69"/>
      <c r="DP3302" s="69"/>
      <c r="DQ3302" s="69"/>
      <c r="DR3302" s="69"/>
      <c r="DS3302" s="69"/>
      <c r="DT3302" s="69"/>
      <c r="DU3302" s="69"/>
      <c r="DV3302" s="69"/>
      <c r="DW3302" s="69"/>
      <c r="DX3302" s="69"/>
      <c r="DY3302" s="69"/>
      <c r="DZ3302" s="69"/>
      <c r="EA3302" s="69"/>
      <c r="EB3302" s="69"/>
      <c r="EC3302" s="69"/>
      <c r="ED3302" s="69"/>
      <c r="EE3302" s="69"/>
      <c r="EF3302" s="69"/>
      <c r="EG3302" s="69"/>
      <c r="EH3302" s="69"/>
      <c r="EI3302" s="69"/>
      <c r="EJ3302" s="69"/>
      <c r="EK3302" s="69"/>
      <c r="EL3302" s="69"/>
      <c r="EM3302" s="69"/>
      <c r="EN3302" s="69"/>
      <c r="EO3302" s="69"/>
      <c r="EP3302" s="69"/>
      <c r="EQ3302" s="69"/>
      <c r="ER3302" s="69"/>
      <c r="ES3302" s="69"/>
      <c r="ET3302" s="69"/>
      <c r="EU3302" s="69"/>
      <c r="EV3302" s="69"/>
      <c r="EW3302" s="69"/>
      <c r="EX3302" s="69"/>
      <c r="EY3302" s="69"/>
      <c r="EZ3302" s="69"/>
      <c r="FA3302" s="69"/>
      <c r="FB3302" s="69"/>
      <c r="FC3302" s="69"/>
      <c r="FD3302" s="69"/>
      <c r="FE3302" s="69"/>
      <c r="FF3302" s="69"/>
      <c r="FG3302" s="69"/>
      <c r="FH3302" s="69"/>
      <c r="FI3302" s="69"/>
      <c r="FJ3302" s="69"/>
      <c r="FK3302" s="69"/>
      <c r="FL3302" s="69"/>
      <c r="FM3302" s="69"/>
      <c r="FN3302" s="69"/>
      <c r="FO3302" s="69"/>
      <c r="FP3302" s="69"/>
      <c r="FQ3302" s="69"/>
      <c r="FR3302" s="69"/>
      <c r="FS3302" s="69"/>
      <c r="FT3302" s="69"/>
      <c r="FU3302" s="69"/>
      <c r="FV3302" s="69"/>
      <c r="FW3302" s="69"/>
      <c r="FX3302" s="69"/>
      <c r="FY3302" s="69"/>
      <c r="FZ3302" s="69"/>
      <c r="GA3302" s="69"/>
      <c r="GB3302" s="69"/>
      <c r="GC3302" s="69"/>
      <c r="GD3302" s="69"/>
      <c r="GE3302" s="69"/>
      <c r="GF3302" s="69"/>
      <c r="GG3302" s="69"/>
      <c r="GH3302" s="69"/>
      <c r="GI3302" s="69"/>
      <c r="GJ3302" s="69"/>
      <c r="GK3302" s="69"/>
      <c r="GL3302" s="69"/>
      <c r="GM3302" s="69"/>
      <c r="GN3302" s="69"/>
      <c r="GO3302" s="69"/>
      <c r="GP3302" s="69"/>
      <c r="GQ3302" s="69"/>
      <c r="GR3302" s="69"/>
      <c r="GS3302" s="69"/>
      <c r="GT3302" s="69"/>
      <c r="GU3302" s="69"/>
      <c r="GV3302" s="69"/>
      <c r="GW3302" s="69"/>
      <c r="GX3302" s="69"/>
      <c r="GY3302" s="69"/>
      <c r="GZ3302" s="69"/>
      <c r="HA3302" s="69"/>
      <c r="HB3302" s="69"/>
      <c r="HC3302" s="69"/>
      <c r="HD3302" s="69"/>
      <c r="HE3302" s="69"/>
      <c r="HF3302" s="69"/>
      <c r="HG3302" s="69"/>
      <c r="HH3302" s="69"/>
      <c r="HI3302" s="69"/>
      <c r="HJ3302" s="69"/>
      <c r="HK3302" s="69"/>
      <c r="HL3302" s="69"/>
      <c r="HM3302" s="69"/>
      <c r="HN3302" s="69"/>
      <c r="HO3302" s="69"/>
      <c r="HP3302" s="69"/>
      <c r="HQ3302" s="69"/>
      <c r="HR3302" s="69"/>
      <c r="HS3302" s="69"/>
      <c r="HT3302" s="69"/>
      <c r="HU3302" s="69"/>
      <c r="HV3302" s="69"/>
      <c r="HW3302" s="69"/>
      <c r="HX3302" s="69"/>
      <c r="HY3302" s="69"/>
      <c r="HZ3302" s="69"/>
      <c r="IA3302" s="69"/>
      <c r="IB3302" s="69"/>
      <c r="IC3302" s="69"/>
      <c r="ID3302" s="69"/>
      <c r="IE3302" s="69"/>
      <c r="IF3302" s="69"/>
      <c r="IG3302" s="69"/>
      <c r="IH3302" s="69"/>
      <c r="II3302" s="69"/>
      <c r="IJ3302" s="69"/>
      <c r="IK3302" s="69"/>
      <c r="IL3302" s="69"/>
      <c r="IM3302" s="69"/>
      <c r="IN3302" s="69"/>
    </row>
    <row r="3303" spans="1:248" s="70" customFormat="1" ht="32.1" customHeight="1" x14ac:dyDescent="0.2">
      <c r="A3303" s="127" t="s">
        <v>4143</v>
      </c>
      <c r="B3303" s="128">
        <v>521009</v>
      </c>
      <c r="C3303" s="149" t="s">
        <v>4144</v>
      </c>
      <c r="D3303" s="314">
        <v>45000</v>
      </c>
      <c r="E3303" s="69"/>
      <c r="F3303" s="69"/>
      <c r="G3303" s="69"/>
      <c r="H3303" s="69"/>
      <c r="I3303" s="69"/>
      <c r="J3303" s="69"/>
      <c r="N3303" s="69"/>
      <c r="O3303" s="69"/>
      <c r="P3303" s="69"/>
      <c r="Q3303" s="69"/>
      <c r="R3303" s="69"/>
      <c r="S3303" s="69"/>
      <c r="T3303" s="69"/>
      <c r="U3303" s="69"/>
      <c r="V3303" s="69"/>
      <c r="W3303" s="69"/>
      <c r="X3303" s="69"/>
      <c r="Y3303" s="69"/>
      <c r="Z3303" s="69"/>
      <c r="AA3303" s="69"/>
      <c r="AB3303" s="69"/>
      <c r="AC3303" s="69"/>
      <c r="AD3303" s="69"/>
      <c r="AE3303" s="69"/>
      <c r="AF3303" s="69"/>
      <c r="AG3303" s="69"/>
      <c r="AH3303" s="69"/>
      <c r="AI3303" s="69"/>
      <c r="AJ3303" s="69"/>
      <c r="AK3303" s="69"/>
      <c r="AL3303" s="69"/>
      <c r="AM3303" s="69"/>
      <c r="AN3303" s="69"/>
      <c r="AO3303" s="69"/>
      <c r="AP3303" s="69"/>
      <c r="AQ3303" s="69"/>
      <c r="AR3303" s="69"/>
      <c r="AS3303" s="69"/>
      <c r="AT3303" s="69"/>
      <c r="AU3303" s="69"/>
      <c r="AV3303" s="69"/>
      <c r="AW3303" s="69"/>
      <c r="AX3303" s="69"/>
      <c r="AY3303" s="69"/>
      <c r="AZ3303" s="69"/>
      <c r="BA3303" s="69"/>
      <c r="BB3303" s="69"/>
      <c r="BC3303" s="69"/>
      <c r="BD3303" s="69"/>
      <c r="BE3303" s="69"/>
      <c r="BF3303" s="69"/>
      <c r="BG3303" s="69"/>
      <c r="BH3303" s="69"/>
      <c r="BI3303" s="69"/>
      <c r="BJ3303" s="69"/>
      <c r="BK3303" s="69"/>
      <c r="BL3303" s="69"/>
      <c r="BM3303" s="69"/>
      <c r="BN3303" s="69"/>
      <c r="BO3303" s="69"/>
      <c r="BP3303" s="69"/>
      <c r="BQ3303" s="69"/>
      <c r="BR3303" s="69"/>
      <c r="BS3303" s="69"/>
      <c r="BT3303" s="69"/>
      <c r="BU3303" s="69"/>
      <c r="BV3303" s="69"/>
      <c r="BW3303" s="69"/>
      <c r="BX3303" s="69"/>
      <c r="BY3303" s="69"/>
      <c r="BZ3303" s="69"/>
      <c r="CA3303" s="69"/>
      <c r="CB3303" s="69"/>
      <c r="CC3303" s="69"/>
      <c r="CD3303" s="69"/>
      <c r="CE3303" s="69"/>
      <c r="CF3303" s="69"/>
      <c r="CG3303" s="69"/>
      <c r="CH3303" s="69"/>
      <c r="CI3303" s="69"/>
      <c r="CJ3303" s="69"/>
      <c r="CK3303" s="69"/>
      <c r="CL3303" s="69"/>
      <c r="CM3303" s="69"/>
      <c r="CN3303" s="69"/>
      <c r="CO3303" s="69"/>
      <c r="CP3303" s="69"/>
      <c r="CQ3303" s="69"/>
      <c r="CR3303" s="69"/>
      <c r="CS3303" s="69"/>
      <c r="CT3303" s="69"/>
      <c r="CU3303" s="69"/>
      <c r="CV3303" s="69"/>
      <c r="CW3303" s="69"/>
      <c r="CX3303" s="69"/>
      <c r="CY3303" s="69"/>
      <c r="CZ3303" s="69"/>
      <c r="DA3303" s="69"/>
      <c r="DB3303" s="69"/>
      <c r="DC3303" s="69"/>
      <c r="DD3303" s="69"/>
      <c r="DE3303" s="69"/>
      <c r="DF3303" s="69"/>
      <c r="DG3303" s="69"/>
      <c r="DH3303" s="69"/>
      <c r="DI3303" s="69"/>
      <c r="DJ3303" s="69"/>
      <c r="DK3303" s="69"/>
      <c r="DL3303" s="69"/>
      <c r="DM3303" s="69"/>
      <c r="DN3303" s="69"/>
      <c r="DO3303" s="69"/>
      <c r="DP3303" s="69"/>
      <c r="DQ3303" s="69"/>
      <c r="DR3303" s="69"/>
      <c r="DS3303" s="69"/>
      <c r="DT3303" s="69"/>
      <c r="DU3303" s="69"/>
      <c r="DV3303" s="69"/>
      <c r="DW3303" s="69"/>
      <c r="DX3303" s="69"/>
      <c r="DY3303" s="69"/>
      <c r="DZ3303" s="69"/>
      <c r="EA3303" s="69"/>
      <c r="EB3303" s="69"/>
      <c r="EC3303" s="69"/>
      <c r="ED3303" s="69"/>
      <c r="EE3303" s="69"/>
      <c r="EF3303" s="69"/>
      <c r="EG3303" s="69"/>
      <c r="EH3303" s="69"/>
      <c r="EI3303" s="69"/>
      <c r="EJ3303" s="69"/>
      <c r="EK3303" s="69"/>
      <c r="EL3303" s="69"/>
      <c r="EM3303" s="69"/>
      <c r="EN3303" s="69"/>
      <c r="EO3303" s="69"/>
      <c r="EP3303" s="69"/>
      <c r="EQ3303" s="69"/>
      <c r="ER3303" s="69"/>
      <c r="ES3303" s="69"/>
      <c r="ET3303" s="69"/>
      <c r="EU3303" s="69"/>
      <c r="EV3303" s="69"/>
      <c r="EW3303" s="69"/>
      <c r="EX3303" s="69"/>
      <c r="EY3303" s="69"/>
      <c r="EZ3303" s="69"/>
      <c r="FA3303" s="69"/>
      <c r="FB3303" s="69"/>
      <c r="FC3303" s="69"/>
      <c r="FD3303" s="69"/>
      <c r="FE3303" s="69"/>
      <c r="FF3303" s="69"/>
      <c r="FG3303" s="69"/>
      <c r="FH3303" s="69"/>
      <c r="FI3303" s="69"/>
      <c r="FJ3303" s="69"/>
      <c r="FK3303" s="69"/>
      <c r="FL3303" s="69"/>
      <c r="FM3303" s="69"/>
      <c r="FN3303" s="69"/>
      <c r="FO3303" s="69"/>
      <c r="FP3303" s="69"/>
      <c r="FQ3303" s="69"/>
      <c r="FR3303" s="69"/>
      <c r="FS3303" s="69"/>
      <c r="FT3303" s="69"/>
      <c r="FU3303" s="69"/>
      <c r="FV3303" s="69"/>
      <c r="FW3303" s="69"/>
      <c r="FX3303" s="69"/>
      <c r="FY3303" s="69"/>
      <c r="FZ3303" s="69"/>
      <c r="GA3303" s="69"/>
      <c r="GB3303" s="69"/>
      <c r="GC3303" s="69"/>
      <c r="GD3303" s="69"/>
      <c r="GE3303" s="69"/>
      <c r="GF3303" s="69"/>
      <c r="GG3303" s="69"/>
      <c r="GH3303" s="69"/>
      <c r="GI3303" s="69"/>
      <c r="GJ3303" s="69"/>
      <c r="GK3303" s="69"/>
      <c r="GL3303" s="69"/>
      <c r="GM3303" s="69"/>
      <c r="GN3303" s="69"/>
      <c r="GO3303" s="69"/>
      <c r="GP3303" s="69"/>
      <c r="GQ3303" s="69"/>
      <c r="GR3303" s="69"/>
      <c r="GS3303" s="69"/>
      <c r="GT3303" s="69"/>
      <c r="GU3303" s="69"/>
      <c r="GV3303" s="69"/>
      <c r="GW3303" s="69"/>
      <c r="GX3303" s="69"/>
      <c r="GY3303" s="69"/>
      <c r="GZ3303" s="69"/>
      <c r="HA3303" s="69"/>
      <c r="HB3303" s="69"/>
      <c r="HC3303" s="69"/>
      <c r="HD3303" s="69"/>
      <c r="HE3303" s="69"/>
      <c r="HF3303" s="69"/>
      <c r="HG3303" s="69"/>
      <c r="HH3303" s="69"/>
      <c r="HI3303" s="69"/>
      <c r="HJ3303" s="69"/>
      <c r="HK3303" s="69"/>
      <c r="HL3303" s="69"/>
      <c r="HM3303" s="69"/>
      <c r="HN3303" s="69"/>
      <c r="HO3303" s="69"/>
      <c r="HP3303" s="69"/>
      <c r="HQ3303" s="69"/>
      <c r="HR3303" s="69"/>
      <c r="HS3303" s="69"/>
      <c r="HT3303" s="69"/>
      <c r="HU3303" s="69"/>
      <c r="HV3303" s="69"/>
      <c r="HW3303" s="69"/>
      <c r="HX3303" s="69"/>
      <c r="HY3303" s="69"/>
      <c r="HZ3303" s="69"/>
      <c r="IA3303" s="69"/>
      <c r="IB3303" s="69"/>
      <c r="IC3303" s="69"/>
      <c r="ID3303" s="69"/>
      <c r="IE3303" s="69"/>
      <c r="IF3303" s="69"/>
      <c r="IG3303" s="69"/>
      <c r="IH3303" s="69"/>
      <c r="II3303" s="69"/>
      <c r="IJ3303" s="69"/>
      <c r="IK3303" s="69"/>
      <c r="IL3303" s="69"/>
      <c r="IM3303" s="69"/>
      <c r="IN3303" s="69"/>
    </row>
    <row r="3304" spans="1:248" s="70" customFormat="1" ht="32.1" customHeight="1" x14ac:dyDescent="0.2">
      <c r="A3304" s="127" t="s">
        <v>4145</v>
      </c>
      <c r="B3304" s="128">
        <v>521010</v>
      </c>
      <c r="C3304" s="149" t="s">
        <v>4146</v>
      </c>
      <c r="D3304" s="314">
        <v>50000</v>
      </c>
      <c r="E3304" s="69"/>
      <c r="F3304" s="69"/>
      <c r="G3304" s="69"/>
      <c r="H3304" s="69"/>
      <c r="I3304" s="69"/>
      <c r="J3304" s="69"/>
      <c r="N3304" s="69"/>
      <c r="O3304" s="69"/>
      <c r="P3304" s="69"/>
      <c r="Q3304" s="69"/>
      <c r="R3304" s="69"/>
      <c r="S3304" s="69"/>
      <c r="T3304" s="69"/>
      <c r="U3304" s="69"/>
      <c r="V3304" s="69"/>
      <c r="W3304" s="69"/>
      <c r="X3304" s="69"/>
      <c r="Y3304" s="69"/>
      <c r="Z3304" s="69"/>
      <c r="AA3304" s="69"/>
      <c r="AB3304" s="69"/>
      <c r="AC3304" s="69"/>
      <c r="AD3304" s="69"/>
      <c r="AE3304" s="69"/>
      <c r="AF3304" s="69"/>
      <c r="AG3304" s="69"/>
      <c r="AH3304" s="69"/>
      <c r="AI3304" s="69"/>
      <c r="AJ3304" s="69"/>
      <c r="AK3304" s="69"/>
      <c r="AL3304" s="69"/>
      <c r="AM3304" s="69"/>
      <c r="AN3304" s="69"/>
      <c r="AO3304" s="69"/>
      <c r="AP3304" s="69"/>
      <c r="AQ3304" s="69"/>
      <c r="AR3304" s="69"/>
      <c r="AS3304" s="69"/>
      <c r="AT3304" s="69"/>
      <c r="AU3304" s="69"/>
      <c r="AV3304" s="69"/>
      <c r="AW3304" s="69"/>
      <c r="AX3304" s="69"/>
      <c r="AY3304" s="69"/>
      <c r="AZ3304" s="69"/>
      <c r="BA3304" s="69"/>
      <c r="BB3304" s="69"/>
      <c r="BC3304" s="69"/>
      <c r="BD3304" s="69"/>
      <c r="BE3304" s="69"/>
      <c r="BF3304" s="69"/>
      <c r="BG3304" s="69"/>
      <c r="BH3304" s="69"/>
      <c r="BI3304" s="69"/>
      <c r="BJ3304" s="69"/>
      <c r="BK3304" s="69"/>
      <c r="BL3304" s="69"/>
      <c r="BM3304" s="69"/>
      <c r="BN3304" s="69"/>
      <c r="BO3304" s="69"/>
      <c r="BP3304" s="69"/>
      <c r="BQ3304" s="69"/>
      <c r="BR3304" s="69"/>
      <c r="BS3304" s="69"/>
      <c r="BT3304" s="69"/>
      <c r="BU3304" s="69"/>
      <c r="BV3304" s="69"/>
      <c r="BW3304" s="69"/>
      <c r="BX3304" s="69"/>
      <c r="BY3304" s="69"/>
      <c r="BZ3304" s="69"/>
      <c r="CA3304" s="69"/>
      <c r="CB3304" s="69"/>
      <c r="CC3304" s="69"/>
      <c r="CD3304" s="69"/>
      <c r="CE3304" s="69"/>
      <c r="CF3304" s="69"/>
      <c r="CG3304" s="69"/>
      <c r="CH3304" s="69"/>
      <c r="CI3304" s="69"/>
      <c r="CJ3304" s="69"/>
      <c r="CK3304" s="69"/>
      <c r="CL3304" s="69"/>
      <c r="CM3304" s="69"/>
      <c r="CN3304" s="69"/>
      <c r="CO3304" s="69"/>
      <c r="CP3304" s="69"/>
      <c r="CQ3304" s="69"/>
      <c r="CR3304" s="69"/>
      <c r="CS3304" s="69"/>
      <c r="CT3304" s="69"/>
      <c r="CU3304" s="69"/>
      <c r="CV3304" s="69"/>
      <c r="CW3304" s="69"/>
      <c r="CX3304" s="69"/>
      <c r="CY3304" s="69"/>
      <c r="CZ3304" s="69"/>
      <c r="DA3304" s="69"/>
      <c r="DB3304" s="69"/>
      <c r="DC3304" s="69"/>
      <c r="DD3304" s="69"/>
      <c r="DE3304" s="69"/>
      <c r="DF3304" s="69"/>
      <c r="DG3304" s="69"/>
      <c r="DH3304" s="69"/>
      <c r="DI3304" s="69"/>
      <c r="DJ3304" s="69"/>
      <c r="DK3304" s="69"/>
      <c r="DL3304" s="69"/>
      <c r="DM3304" s="69"/>
      <c r="DN3304" s="69"/>
      <c r="DO3304" s="69"/>
      <c r="DP3304" s="69"/>
      <c r="DQ3304" s="69"/>
      <c r="DR3304" s="69"/>
      <c r="DS3304" s="69"/>
      <c r="DT3304" s="69"/>
      <c r="DU3304" s="69"/>
      <c r="DV3304" s="69"/>
      <c r="DW3304" s="69"/>
      <c r="DX3304" s="69"/>
      <c r="DY3304" s="69"/>
      <c r="DZ3304" s="69"/>
      <c r="EA3304" s="69"/>
      <c r="EB3304" s="69"/>
      <c r="EC3304" s="69"/>
      <c r="ED3304" s="69"/>
      <c r="EE3304" s="69"/>
      <c r="EF3304" s="69"/>
      <c r="EG3304" s="69"/>
      <c r="EH3304" s="69"/>
      <c r="EI3304" s="69"/>
      <c r="EJ3304" s="69"/>
      <c r="EK3304" s="69"/>
      <c r="EL3304" s="69"/>
      <c r="EM3304" s="69"/>
      <c r="EN3304" s="69"/>
      <c r="EO3304" s="69"/>
      <c r="EP3304" s="69"/>
      <c r="EQ3304" s="69"/>
      <c r="ER3304" s="69"/>
      <c r="ES3304" s="69"/>
      <c r="ET3304" s="69"/>
      <c r="EU3304" s="69"/>
      <c r="EV3304" s="69"/>
      <c r="EW3304" s="69"/>
      <c r="EX3304" s="69"/>
      <c r="EY3304" s="69"/>
      <c r="EZ3304" s="69"/>
      <c r="FA3304" s="69"/>
      <c r="FB3304" s="69"/>
      <c r="FC3304" s="69"/>
      <c r="FD3304" s="69"/>
      <c r="FE3304" s="69"/>
      <c r="FF3304" s="69"/>
      <c r="FG3304" s="69"/>
      <c r="FH3304" s="69"/>
      <c r="FI3304" s="69"/>
      <c r="FJ3304" s="69"/>
      <c r="FK3304" s="69"/>
      <c r="FL3304" s="69"/>
      <c r="FM3304" s="69"/>
      <c r="FN3304" s="69"/>
      <c r="FO3304" s="69"/>
      <c r="FP3304" s="69"/>
      <c r="FQ3304" s="69"/>
      <c r="FR3304" s="69"/>
      <c r="FS3304" s="69"/>
      <c r="FT3304" s="69"/>
      <c r="FU3304" s="69"/>
      <c r="FV3304" s="69"/>
      <c r="FW3304" s="69"/>
      <c r="FX3304" s="69"/>
      <c r="FY3304" s="69"/>
      <c r="FZ3304" s="69"/>
      <c r="GA3304" s="69"/>
      <c r="GB3304" s="69"/>
      <c r="GC3304" s="69"/>
      <c r="GD3304" s="69"/>
      <c r="GE3304" s="69"/>
      <c r="GF3304" s="69"/>
      <c r="GG3304" s="69"/>
      <c r="GH3304" s="69"/>
      <c r="GI3304" s="69"/>
      <c r="GJ3304" s="69"/>
      <c r="GK3304" s="69"/>
      <c r="GL3304" s="69"/>
      <c r="GM3304" s="69"/>
      <c r="GN3304" s="69"/>
      <c r="GO3304" s="69"/>
      <c r="GP3304" s="69"/>
      <c r="GQ3304" s="69"/>
      <c r="GR3304" s="69"/>
      <c r="GS3304" s="69"/>
      <c r="GT3304" s="69"/>
      <c r="GU3304" s="69"/>
      <c r="GV3304" s="69"/>
      <c r="GW3304" s="69"/>
      <c r="GX3304" s="69"/>
      <c r="GY3304" s="69"/>
      <c r="GZ3304" s="69"/>
      <c r="HA3304" s="69"/>
      <c r="HB3304" s="69"/>
      <c r="HC3304" s="69"/>
      <c r="HD3304" s="69"/>
      <c r="HE3304" s="69"/>
      <c r="HF3304" s="69"/>
      <c r="HG3304" s="69"/>
      <c r="HH3304" s="69"/>
      <c r="HI3304" s="69"/>
      <c r="HJ3304" s="69"/>
      <c r="HK3304" s="69"/>
      <c r="HL3304" s="69"/>
      <c r="HM3304" s="69"/>
      <c r="HN3304" s="69"/>
      <c r="HO3304" s="69"/>
      <c r="HP3304" s="69"/>
      <c r="HQ3304" s="69"/>
      <c r="HR3304" s="69"/>
      <c r="HS3304" s="69"/>
      <c r="HT3304" s="69"/>
      <c r="HU3304" s="69"/>
      <c r="HV3304" s="69"/>
      <c r="HW3304" s="69"/>
      <c r="HX3304" s="69"/>
      <c r="HY3304" s="69"/>
      <c r="HZ3304" s="69"/>
      <c r="IA3304" s="69"/>
      <c r="IB3304" s="69"/>
      <c r="IC3304" s="69"/>
      <c r="ID3304" s="69"/>
      <c r="IE3304" s="69"/>
      <c r="IF3304" s="69"/>
      <c r="IG3304" s="69"/>
      <c r="IH3304" s="69"/>
      <c r="II3304" s="69"/>
      <c r="IJ3304" s="69"/>
      <c r="IK3304" s="69"/>
      <c r="IL3304" s="69"/>
      <c r="IM3304" s="69"/>
      <c r="IN3304" s="69"/>
    </row>
    <row r="3305" spans="1:248" s="70" customFormat="1" ht="32.1" customHeight="1" x14ac:dyDescent="0.2">
      <c r="A3305" s="127" t="s">
        <v>4147</v>
      </c>
      <c r="B3305" s="128">
        <v>521011</v>
      </c>
      <c r="C3305" s="149" t="s">
        <v>4148</v>
      </c>
      <c r="D3305" s="314">
        <v>50000</v>
      </c>
      <c r="E3305" s="69"/>
      <c r="F3305" s="69"/>
      <c r="G3305" s="69"/>
      <c r="H3305" s="69"/>
      <c r="I3305" s="69"/>
      <c r="J3305" s="69"/>
      <c r="N3305" s="69"/>
      <c r="O3305" s="69"/>
      <c r="P3305" s="69"/>
      <c r="Q3305" s="69"/>
      <c r="R3305" s="69"/>
      <c r="S3305" s="69"/>
      <c r="T3305" s="69"/>
      <c r="U3305" s="69"/>
      <c r="V3305" s="69"/>
      <c r="W3305" s="69"/>
      <c r="X3305" s="69"/>
      <c r="Y3305" s="69"/>
      <c r="Z3305" s="69"/>
      <c r="AA3305" s="69"/>
      <c r="AB3305" s="69"/>
      <c r="AC3305" s="69"/>
      <c r="AD3305" s="69"/>
      <c r="AE3305" s="69"/>
      <c r="AF3305" s="69"/>
      <c r="AG3305" s="69"/>
      <c r="AH3305" s="69"/>
      <c r="AI3305" s="69"/>
      <c r="AJ3305" s="69"/>
      <c r="AK3305" s="69"/>
      <c r="AL3305" s="69"/>
      <c r="AM3305" s="69"/>
      <c r="AN3305" s="69"/>
      <c r="AO3305" s="69"/>
      <c r="AP3305" s="69"/>
      <c r="AQ3305" s="69"/>
      <c r="AR3305" s="69"/>
      <c r="AS3305" s="69"/>
      <c r="AT3305" s="69"/>
      <c r="AU3305" s="69"/>
      <c r="AV3305" s="69"/>
      <c r="AW3305" s="69"/>
      <c r="AX3305" s="69"/>
      <c r="AY3305" s="69"/>
      <c r="AZ3305" s="69"/>
      <c r="BA3305" s="69"/>
      <c r="BB3305" s="69"/>
      <c r="BC3305" s="69"/>
      <c r="BD3305" s="69"/>
      <c r="BE3305" s="69"/>
      <c r="BF3305" s="69"/>
      <c r="BG3305" s="69"/>
      <c r="BH3305" s="69"/>
      <c r="BI3305" s="69"/>
      <c r="BJ3305" s="69"/>
      <c r="BK3305" s="69"/>
      <c r="BL3305" s="69"/>
      <c r="BM3305" s="69"/>
      <c r="BN3305" s="69"/>
      <c r="BO3305" s="69"/>
      <c r="BP3305" s="69"/>
      <c r="BQ3305" s="69"/>
      <c r="BR3305" s="69"/>
      <c r="BS3305" s="69"/>
      <c r="BT3305" s="69"/>
      <c r="BU3305" s="69"/>
      <c r="BV3305" s="69"/>
      <c r="BW3305" s="69"/>
      <c r="BX3305" s="69"/>
      <c r="BY3305" s="69"/>
      <c r="BZ3305" s="69"/>
      <c r="CA3305" s="69"/>
      <c r="CB3305" s="69"/>
      <c r="CC3305" s="69"/>
      <c r="CD3305" s="69"/>
      <c r="CE3305" s="69"/>
      <c r="CF3305" s="69"/>
      <c r="CG3305" s="69"/>
      <c r="CH3305" s="69"/>
      <c r="CI3305" s="69"/>
      <c r="CJ3305" s="69"/>
      <c r="CK3305" s="69"/>
      <c r="CL3305" s="69"/>
      <c r="CM3305" s="69"/>
      <c r="CN3305" s="69"/>
      <c r="CO3305" s="69"/>
      <c r="CP3305" s="69"/>
      <c r="CQ3305" s="69"/>
      <c r="CR3305" s="69"/>
      <c r="CS3305" s="69"/>
      <c r="CT3305" s="69"/>
      <c r="CU3305" s="69"/>
      <c r="CV3305" s="69"/>
      <c r="CW3305" s="69"/>
      <c r="CX3305" s="69"/>
      <c r="CY3305" s="69"/>
      <c r="CZ3305" s="69"/>
      <c r="DA3305" s="69"/>
      <c r="DB3305" s="69"/>
      <c r="DC3305" s="69"/>
      <c r="DD3305" s="69"/>
      <c r="DE3305" s="69"/>
      <c r="DF3305" s="69"/>
      <c r="DG3305" s="69"/>
      <c r="DH3305" s="69"/>
      <c r="DI3305" s="69"/>
      <c r="DJ3305" s="69"/>
      <c r="DK3305" s="69"/>
      <c r="DL3305" s="69"/>
      <c r="DM3305" s="69"/>
      <c r="DN3305" s="69"/>
      <c r="DO3305" s="69"/>
      <c r="DP3305" s="69"/>
      <c r="DQ3305" s="69"/>
      <c r="DR3305" s="69"/>
      <c r="DS3305" s="69"/>
      <c r="DT3305" s="69"/>
      <c r="DU3305" s="69"/>
      <c r="DV3305" s="69"/>
      <c r="DW3305" s="69"/>
      <c r="DX3305" s="69"/>
      <c r="DY3305" s="69"/>
      <c r="DZ3305" s="69"/>
      <c r="EA3305" s="69"/>
      <c r="EB3305" s="69"/>
      <c r="EC3305" s="69"/>
      <c r="ED3305" s="69"/>
      <c r="EE3305" s="69"/>
      <c r="EF3305" s="69"/>
      <c r="EG3305" s="69"/>
      <c r="EH3305" s="69"/>
      <c r="EI3305" s="69"/>
      <c r="EJ3305" s="69"/>
      <c r="EK3305" s="69"/>
      <c r="EL3305" s="69"/>
      <c r="EM3305" s="69"/>
      <c r="EN3305" s="69"/>
      <c r="EO3305" s="69"/>
      <c r="EP3305" s="69"/>
      <c r="EQ3305" s="69"/>
      <c r="ER3305" s="69"/>
      <c r="ES3305" s="69"/>
      <c r="ET3305" s="69"/>
      <c r="EU3305" s="69"/>
      <c r="EV3305" s="69"/>
      <c r="EW3305" s="69"/>
      <c r="EX3305" s="69"/>
      <c r="EY3305" s="69"/>
      <c r="EZ3305" s="69"/>
      <c r="FA3305" s="69"/>
      <c r="FB3305" s="69"/>
      <c r="FC3305" s="69"/>
      <c r="FD3305" s="69"/>
      <c r="FE3305" s="69"/>
      <c r="FF3305" s="69"/>
      <c r="FG3305" s="69"/>
      <c r="FH3305" s="69"/>
      <c r="FI3305" s="69"/>
      <c r="FJ3305" s="69"/>
      <c r="FK3305" s="69"/>
      <c r="FL3305" s="69"/>
      <c r="FM3305" s="69"/>
      <c r="FN3305" s="69"/>
      <c r="FO3305" s="69"/>
      <c r="FP3305" s="69"/>
      <c r="FQ3305" s="69"/>
      <c r="FR3305" s="69"/>
      <c r="FS3305" s="69"/>
      <c r="FT3305" s="69"/>
      <c r="FU3305" s="69"/>
      <c r="FV3305" s="69"/>
      <c r="FW3305" s="69"/>
      <c r="FX3305" s="69"/>
      <c r="FY3305" s="69"/>
      <c r="FZ3305" s="69"/>
      <c r="GA3305" s="69"/>
      <c r="GB3305" s="69"/>
      <c r="GC3305" s="69"/>
      <c r="GD3305" s="69"/>
      <c r="GE3305" s="69"/>
      <c r="GF3305" s="69"/>
      <c r="GG3305" s="69"/>
      <c r="GH3305" s="69"/>
      <c r="GI3305" s="69"/>
      <c r="GJ3305" s="69"/>
      <c r="GK3305" s="69"/>
      <c r="GL3305" s="69"/>
      <c r="GM3305" s="69"/>
      <c r="GN3305" s="69"/>
      <c r="GO3305" s="69"/>
      <c r="GP3305" s="69"/>
      <c r="GQ3305" s="69"/>
      <c r="GR3305" s="69"/>
      <c r="GS3305" s="69"/>
      <c r="GT3305" s="69"/>
      <c r="GU3305" s="69"/>
      <c r="GV3305" s="69"/>
      <c r="GW3305" s="69"/>
      <c r="GX3305" s="69"/>
      <c r="GY3305" s="69"/>
      <c r="GZ3305" s="69"/>
      <c r="HA3305" s="69"/>
      <c r="HB3305" s="69"/>
      <c r="HC3305" s="69"/>
      <c r="HD3305" s="69"/>
      <c r="HE3305" s="69"/>
      <c r="HF3305" s="69"/>
      <c r="HG3305" s="69"/>
      <c r="HH3305" s="69"/>
      <c r="HI3305" s="69"/>
      <c r="HJ3305" s="69"/>
      <c r="HK3305" s="69"/>
      <c r="HL3305" s="69"/>
      <c r="HM3305" s="69"/>
      <c r="HN3305" s="69"/>
      <c r="HO3305" s="69"/>
      <c r="HP3305" s="69"/>
      <c r="HQ3305" s="69"/>
      <c r="HR3305" s="69"/>
      <c r="HS3305" s="69"/>
      <c r="HT3305" s="69"/>
      <c r="HU3305" s="69"/>
      <c r="HV3305" s="69"/>
      <c r="HW3305" s="69"/>
      <c r="HX3305" s="69"/>
      <c r="HY3305" s="69"/>
      <c r="HZ3305" s="69"/>
      <c r="IA3305" s="69"/>
      <c r="IB3305" s="69"/>
      <c r="IC3305" s="69"/>
      <c r="ID3305" s="69"/>
      <c r="IE3305" s="69"/>
      <c r="IF3305" s="69"/>
      <c r="IG3305" s="69"/>
      <c r="IH3305" s="69"/>
      <c r="II3305" s="69"/>
      <c r="IJ3305" s="69"/>
      <c r="IK3305" s="69"/>
      <c r="IL3305" s="69"/>
      <c r="IM3305" s="69"/>
      <c r="IN3305" s="69"/>
    </row>
    <row r="3306" spans="1:248" s="70" customFormat="1" ht="15" customHeight="1" x14ac:dyDescent="0.2">
      <c r="A3306" s="127" t="s">
        <v>4149</v>
      </c>
      <c r="B3306" s="128">
        <v>521012</v>
      </c>
      <c r="C3306" s="149" t="s">
        <v>4150</v>
      </c>
      <c r="D3306" s="314">
        <v>45000</v>
      </c>
      <c r="E3306" s="69"/>
      <c r="F3306" s="69"/>
      <c r="G3306" s="69"/>
      <c r="H3306" s="69"/>
      <c r="I3306" s="69"/>
      <c r="J3306" s="69"/>
      <c r="N3306" s="69"/>
      <c r="O3306" s="69"/>
      <c r="P3306" s="69"/>
      <c r="Q3306" s="69"/>
      <c r="R3306" s="69"/>
      <c r="S3306" s="69"/>
      <c r="T3306" s="69"/>
      <c r="U3306" s="69"/>
      <c r="V3306" s="69"/>
      <c r="W3306" s="69"/>
      <c r="X3306" s="69"/>
      <c r="Y3306" s="69"/>
      <c r="Z3306" s="69"/>
      <c r="AA3306" s="69"/>
      <c r="AB3306" s="69"/>
      <c r="AC3306" s="69"/>
      <c r="AD3306" s="69"/>
      <c r="AE3306" s="69"/>
      <c r="AF3306" s="69"/>
      <c r="AG3306" s="69"/>
      <c r="AH3306" s="69"/>
      <c r="AI3306" s="69"/>
      <c r="AJ3306" s="69"/>
      <c r="AK3306" s="69"/>
      <c r="AL3306" s="69"/>
      <c r="AM3306" s="69"/>
      <c r="AN3306" s="69"/>
      <c r="AO3306" s="69"/>
      <c r="AP3306" s="69"/>
      <c r="AQ3306" s="69"/>
      <c r="AR3306" s="69"/>
      <c r="AS3306" s="69"/>
      <c r="AT3306" s="69"/>
      <c r="AU3306" s="69"/>
      <c r="AV3306" s="69"/>
      <c r="AW3306" s="69"/>
      <c r="AX3306" s="69"/>
      <c r="AY3306" s="69"/>
      <c r="AZ3306" s="69"/>
      <c r="BA3306" s="69"/>
      <c r="BB3306" s="69"/>
      <c r="BC3306" s="69"/>
      <c r="BD3306" s="69"/>
      <c r="BE3306" s="69"/>
      <c r="BF3306" s="69"/>
      <c r="BG3306" s="69"/>
      <c r="BH3306" s="69"/>
      <c r="BI3306" s="69"/>
      <c r="BJ3306" s="69"/>
      <c r="BK3306" s="69"/>
      <c r="BL3306" s="69"/>
      <c r="BM3306" s="69"/>
      <c r="BN3306" s="69"/>
      <c r="BO3306" s="69"/>
      <c r="BP3306" s="69"/>
      <c r="BQ3306" s="69"/>
      <c r="BR3306" s="69"/>
      <c r="BS3306" s="69"/>
      <c r="BT3306" s="69"/>
      <c r="BU3306" s="69"/>
      <c r="BV3306" s="69"/>
      <c r="BW3306" s="69"/>
      <c r="BX3306" s="69"/>
      <c r="BY3306" s="69"/>
      <c r="BZ3306" s="69"/>
      <c r="CA3306" s="69"/>
      <c r="CB3306" s="69"/>
      <c r="CC3306" s="69"/>
      <c r="CD3306" s="69"/>
      <c r="CE3306" s="69"/>
      <c r="CF3306" s="69"/>
      <c r="CG3306" s="69"/>
      <c r="CH3306" s="69"/>
      <c r="CI3306" s="69"/>
      <c r="CJ3306" s="69"/>
      <c r="CK3306" s="69"/>
      <c r="CL3306" s="69"/>
      <c r="CM3306" s="69"/>
      <c r="CN3306" s="69"/>
      <c r="CO3306" s="69"/>
      <c r="CP3306" s="69"/>
      <c r="CQ3306" s="69"/>
      <c r="CR3306" s="69"/>
      <c r="CS3306" s="69"/>
      <c r="CT3306" s="69"/>
      <c r="CU3306" s="69"/>
      <c r="CV3306" s="69"/>
      <c r="CW3306" s="69"/>
      <c r="CX3306" s="69"/>
      <c r="CY3306" s="69"/>
      <c r="CZ3306" s="69"/>
      <c r="DA3306" s="69"/>
      <c r="DB3306" s="69"/>
      <c r="DC3306" s="69"/>
      <c r="DD3306" s="69"/>
      <c r="DE3306" s="69"/>
      <c r="DF3306" s="69"/>
      <c r="DG3306" s="69"/>
      <c r="DH3306" s="69"/>
      <c r="DI3306" s="69"/>
      <c r="DJ3306" s="69"/>
      <c r="DK3306" s="69"/>
      <c r="DL3306" s="69"/>
      <c r="DM3306" s="69"/>
      <c r="DN3306" s="69"/>
      <c r="DO3306" s="69"/>
      <c r="DP3306" s="69"/>
      <c r="DQ3306" s="69"/>
      <c r="DR3306" s="69"/>
      <c r="DS3306" s="69"/>
      <c r="DT3306" s="69"/>
      <c r="DU3306" s="69"/>
      <c r="DV3306" s="69"/>
      <c r="DW3306" s="69"/>
      <c r="DX3306" s="69"/>
      <c r="DY3306" s="69"/>
      <c r="DZ3306" s="69"/>
      <c r="EA3306" s="69"/>
      <c r="EB3306" s="69"/>
      <c r="EC3306" s="69"/>
      <c r="ED3306" s="69"/>
      <c r="EE3306" s="69"/>
      <c r="EF3306" s="69"/>
      <c r="EG3306" s="69"/>
      <c r="EH3306" s="69"/>
      <c r="EI3306" s="69"/>
      <c r="EJ3306" s="69"/>
      <c r="EK3306" s="69"/>
      <c r="EL3306" s="69"/>
      <c r="EM3306" s="69"/>
      <c r="EN3306" s="69"/>
      <c r="EO3306" s="69"/>
      <c r="EP3306" s="69"/>
      <c r="EQ3306" s="69"/>
      <c r="ER3306" s="69"/>
      <c r="ES3306" s="69"/>
      <c r="ET3306" s="69"/>
      <c r="EU3306" s="69"/>
      <c r="EV3306" s="69"/>
      <c r="EW3306" s="69"/>
      <c r="EX3306" s="69"/>
      <c r="EY3306" s="69"/>
      <c r="EZ3306" s="69"/>
      <c r="FA3306" s="69"/>
      <c r="FB3306" s="69"/>
      <c r="FC3306" s="69"/>
      <c r="FD3306" s="69"/>
      <c r="FE3306" s="69"/>
      <c r="FF3306" s="69"/>
      <c r="FG3306" s="69"/>
      <c r="FH3306" s="69"/>
      <c r="FI3306" s="69"/>
      <c r="FJ3306" s="69"/>
      <c r="FK3306" s="69"/>
      <c r="FL3306" s="69"/>
      <c r="FM3306" s="69"/>
      <c r="FN3306" s="69"/>
      <c r="FO3306" s="69"/>
      <c r="FP3306" s="69"/>
      <c r="FQ3306" s="69"/>
      <c r="FR3306" s="69"/>
      <c r="FS3306" s="69"/>
      <c r="FT3306" s="69"/>
      <c r="FU3306" s="69"/>
      <c r="FV3306" s="69"/>
      <c r="FW3306" s="69"/>
      <c r="FX3306" s="69"/>
      <c r="FY3306" s="69"/>
      <c r="FZ3306" s="69"/>
      <c r="GA3306" s="69"/>
      <c r="GB3306" s="69"/>
      <c r="GC3306" s="69"/>
      <c r="GD3306" s="69"/>
      <c r="GE3306" s="69"/>
      <c r="GF3306" s="69"/>
      <c r="GG3306" s="69"/>
      <c r="GH3306" s="69"/>
      <c r="GI3306" s="69"/>
      <c r="GJ3306" s="69"/>
      <c r="GK3306" s="69"/>
      <c r="GL3306" s="69"/>
      <c r="GM3306" s="69"/>
      <c r="GN3306" s="69"/>
      <c r="GO3306" s="69"/>
      <c r="GP3306" s="69"/>
      <c r="GQ3306" s="69"/>
      <c r="GR3306" s="69"/>
      <c r="GS3306" s="69"/>
      <c r="GT3306" s="69"/>
      <c r="GU3306" s="69"/>
      <c r="GV3306" s="69"/>
      <c r="GW3306" s="69"/>
      <c r="GX3306" s="69"/>
      <c r="GY3306" s="69"/>
      <c r="GZ3306" s="69"/>
      <c r="HA3306" s="69"/>
      <c r="HB3306" s="69"/>
      <c r="HC3306" s="69"/>
      <c r="HD3306" s="69"/>
      <c r="HE3306" s="69"/>
      <c r="HF3306" s="69"/>
      <c r="HG3306" s="69"/>
      <c r="HH3306" s="69"/>
      <c r="HI3306" s="69"/>
      <c r="HJ3306" s="69"/>
      <c r="HK3306" s="69"/>
      <c r="HL3306" s="69"/>
      <c r="HM3306" s="69"/>
      <c r="HN3306" s="69"/>
      <c r="HO3306" s="69"/>
      <c r="HP3306" s="69"/>
      <c r="HQ3306" s="69"/>
      <c r="HR3306" s="69"/>
      <c r="HS3306" s="69"/>
      <c r="HT3306" s="69"/>
      <c r="HU3306" s="69"/>
      <c r="HV3306" s="69"/>
      <c r="HW3306" s="69"/>
      <c r="HX3306" s="69"/>
      <c r="HY3306" s="69"/>
      <c r="HZ3306" s="69"/>
      <c r="IA3306" s="69"/>
      <c r="IB3306" s="69"/>
      <c r="IC3306" s="69"/>
      <c r="ID3306" s="69"/>
      <c r="IE3306" s="69"/>
      <c r="IF3306" s="69"/>
      <c r="IG3306" s="69"/>
      <c r="IH3306" s="69"/>
      <c r="II3306" s="69"/>
      <c r="IJ3306" s="69"/>
      <c r="IK3306" s="69"/>
      <c r="IL3306" s="69"/>
      <c r="IM3306" s="69"/>
      <c r="IN3306" s="69"/>
    </row>
    <row r="3307" spans="1:248" s="70" customFormat="1" ht="15" customHeight="1" x14ac:dyDescent="0.2">
      <c r="A3307" s="127" t="s">
        <v>4151</v>
      </c>
      <c r="B3307" s="128">
        <v>521013</v>
      </c>
      <c r="C3307" s="149" t="s">
        <v>4152</v>
      </c>
      <c r="D3307" s="314">
        <v>50000</v>
      </c>
      <c r="E3307" s="69"/>
      <c r="F3307" s="69"/>
      <c r="G3307" s="69"/>
      <c r="H3307" s="69"/>
      <c r="I3307" s="69"/>
      <c r="J3307" s="69"/>
      <c r="N3307" s="69"/>
      <c r="O3307" s="69"/>
      <c r="P3307" s="69"/>
      <c r="Q3307" s="69"/>
      <c r="R3307" s="69"/>
      <c r="S3307" s="69"/>
      <c r="T3307" s="69"/>
      <c r="U3307" s="69"/>
      <c r="V3307" s="69"/>
      <c r="W3307" s="69"/>
      <c r="X3307" s="69"/>
      <c r="Y3307" s="69"/>
      <c r="Z3307" s="69"/>
      <c r="AA3307" s="69"/>
      <c r="AB3307" s="69"/>
      <c r="AC3307" s="69"/>
      <c r="AD3307" s="69"/>
      <c r="AE3307" s="69"/>
      <c r="AF3307" s="69"/>
      <c r="AG3307" s="69"/>
      <c r="AH3307" s="69"/>
      <c r="AI3307" s="69"/>
      <c r="AJ3307" s="69"/>
      <c r="AK3307" s="69"/>
      <c r="AL3307" s="69"/>
      <c r="AM3307" s="69"/>
      <c r="AN3307" s="69"/>
      <c r="AO3307" s="69"/>
      <c r="AP3307" s="69"/>
      <c r="AQ3307" s="69"/>
      <c r="AR3307" s="69"/>
      <c r="AS3307" s="69"/>
      <c r="AT3307" s="69"/>
      <c r="AU3307" s="69"/>
      <c r="AV3307" s="69"/>
      <c r="AW3307" s="69"/>
      <c r="AX3307" s="69"/>
      <c r="AY3307" s="69"/>
      <c r="AZ3307" s="69"/>
      <c r="BA3307" s="69"/>
      <c r="BB3307" s="69"/>
      <c r="BC3307" s="69"/>
      <c r="BD3307" s="69"/>
      <c r="BE3307" s="69"/>
      <c r="BF3307" s="69"/>
      <c r="BG3307" s="69"/>
      <c r="BH3307" s="69"/>
      <c r="BI3307" s="69"/>
      <c r="BJ3307" s="69"/>
      <c r="BK3307" s="69"/>
      <c r="BL3307" s="69"/>
      <c r="BM3307" s="69"/>
      <c r="BN3307" s="69"/>
      <c r="BO3307" s="69"/>
      <c r="BP3307" s="69"/>
      <c r="BQ3307" s="69"/>
      <c r="BR3307" s="69"/>
      <c r="BS3307" s="69"/>
      <c r="BT3307" s="69"/>
      <c r="BU3307" s="69"/>
      <c r="BV3307" s="69"/>
      <c r="BW3307" s="69"/>
      <c r="BX3307" s="69"/>
      <c r="BY3307" s="69"/>
      <c r="BZ3307" s="69"/>
      <c r="CA3307" s="69"/>
      <c r="CB3307" s="69"/>
      <c r="CC3307" s="69"/>
      <c r="CD3307" s="69"/>
      <c r="CE3307" s="69"/>
      <c r="CF3307" s="69"/>
      <c r="CG3307" s="69"/>
      <c r="CH3307" s="69"/>
      <c r="CI3307" s="69"/>
      <c r="CJ3307" s="69"/>
      <c r="CK3307" s="69"/>
      <c r="CL3307" s="69"/>
      <c r="CM3307" s="69"/>
      <c r="CN3307" s="69"/>
      <c r="CO3307" s="69"/>
      <c r="CP3307" s="69"/>
      <c r="CQ3307" s="69"/>
      <c r="CR3307" s="69"/>
      <c r="CS3307" s="69"/>
      <c r="CT3307" s="69"/>
      <c r="CU3307" s="69"/>
      <c r="CV3307" s="69"/>
      <c r="CW3307" s="69"/>
      <c r="CX3307" s="69"/>
      <c r="CY3307" s="69"/>
      <c r="CZ3307" s="69"/>
      <c r="DA3307" s="69"/>
      <c r="DB3307" s="69"/>
      <c r="DC3307" s="69"/>
      <c r="DD3307" s="69"/>
      <c r="DE3307" s="69"/>
      <c r="DF3307" s="69"/>
      <c r="DG3307" s="69"/>
      <c r="DH3307" s="69"/>
      <c r="DI3307" s="69"/>
      <c r="DJ3307" s="69"/>
      <c r="DK3307" s="69"/>
      <c r="DL3307" s="69"/>
      <c r="DM3307" s="69"/>
      <c r="DN3307" s="69"/>
      <c r="DO3307" s="69"/>
      <c r="DP3307" s="69"/>
      <c r="DQ3307" s="69"/>
      <c r="DR3307" s="69"/>
      <c r="DS3307" s="69"/>
      <c r="DT3307" s="69"/>
      <c r="DU3307" s="69"/>
      <c r="DV3307" s="69"/>
      <c r="DW3307" s="69"/>
      <c r="DX3307" s="69"/>
      <c r="DY3307" s="69"/>
      <c r="DZ3307" s="69"/>
      <c r="EA3307" s="69"/>
      <c r="EB3307" s="69"/>
      <c r="EC3307" s="69"/>
      <c r="ED3307" s="69"/>
      <c r="EE3307" s="69"/>
      <c r="EF3307" s="69"/>
      <c r="EG3307" s="69"/>
      <c r="EH3307" s="69"/>
      <c r="EI3307" s="69"/>
      <c r="EJ3307" s="69"/>
      <c r="EK3307" s="69"/>
      <c r="EL3307" s="69"/>
      <c r="EM3307" s="69"/>
      <c r="EN3307" s="69"/>
      <c r="EO3307" s="69"/>
      <c r="EP3307" s="69"/>
      <c r="EQ3307" s="69"/>
      <c r="ER3307" s="69"/>
      <c r="ES3307" s="69"/>
      <c r="ET3307" s="69"/>
      <c r="EU3307" s="69"/>
      <c r="EV3307" s="69"/>
      <c r="EW3307" s="69"/>
      <c r="EX3307" s="69"/>
      <c r="EY3307" s="69"/>
      <c r="EZ3307" s="69"/>
      <c r="FA3307" s="69"/>
      <c r="FB3307" s="69"/>
      <c r="FC3307" s="69"/>
      <c r="FD3307" s="69"/>
      <c r="FE3307" s="69"/>
      <c r="FF3307" s="69"/>
      <c r="FG3307" s="69"/>
      <c r="FH3307" s="69"/>
      <c r="FI3307" s="69"/>
      <c r="FJ3307" s="69"/>
      <c r="FK3307" s="69"/>
      <c r="FL3307" s="69"/>
      <c r="FM3307" s="69"/>
      <c r="FN3307" s="69"/>
      <c r="FO3307" s="69"/>
      <c r="FP3307" s="69"/>
      <c r="FQ3307" s="69"/>
      <c r="FR3307" s="69"/>
      <c r="FS3307" s="69"/>
      <c r="FT3307" s="69"/>
      <c r="FU3307" s="69"/>
      <c r="FV3307" s="69"/>
      <c r="FW3307" s="69"/>
      <c r="FX3307" s="69"/>
      <c r="FY3307" s="69"/>
      <c r="FZ3307" s="69"/>
      <c r="GA3307" s="69"/>
      <c r="GB3307" s="69"/>
      <c r="GC3307" s="69"/>
      <c r="GD3307" s="69"/>
      <c r="GE3307" s="69"/>
      <c r="GF3307" s="69"/>
      <c r="GG3307" s="69"/>
      <c r="GH3307" s="69"/>
      <c r="GI3307" s="69"/>
      <c r="GJ3307" s="69"/>
      <c r="GK3307" s="69"/>
      <c r="GL3307" s="69"/>
      <c r="GM3307" s="69"/>
      <c r="GN3307" s="69"/>
      <c r="GO3307" s="69"/>
      <c r="GP3307" s="69"/>
      <c r="GQ3307" s="69"/>
      <c r="GR3307" s="69"/>
      <c r="GS3307" s="69"/>
      <c r="GT3307" s="69"/>
      <c r="GU3307" s="69"/>
      <c r="GV3307" s="69"/>
      <c r="GW3307" s="69"/>
      <c r="GX3307" s="69"/>
      <c r="GY3307" s="69"/>
      <c r="GZ3307" s="69"/>
      <c r="HA3307" s="69"/>
      <c r="HB3307" s="69"/>
      <c r="HC3307" s="69"/>
      <c r="HD3307" s="69"/>
      <c r="HE3307" s="69"/>
      <c r="HF3307" s="69"/>
      <c r="HG3307" s="69"/>
      <c r="HH3307" s="69"/>
      <c r="HI3307" s="69"/>
      <c r="HJ3307" s="69"/>
      <c r="HK3307" s="69"/>
      <c r="HL3307" s="69"/>
      <c r="HM3307" s="69"/>
      <c r="HN3307" s="69"/>
      <c r="HO3307" s="69"/>
      <c r="HP3307" s="69"/>
      <c r="HQ3307" s="69"/>
      <c r="HR3307" s="69"/>
      <c r="HS3307" s="69"/>
      <c r="HT3307" s="69"/>
      <c r="HU3307" s="69"/>
      <c r="HV3307" s="69"/>
      <c r="HW3307" s="69"/>
      <c r="HX3307" s="69"/>
      <c r="HY3307" s="69"/>
      <c r="HZ3307" s="69"/>
      <c r="IA3307" s="69"/>
      <c r="IB3307" s="69"/>
      <c r="IC3307" s="69"/>
      <c r="ID3307" s="69"/>
      <c r="IE3307" s="69"/>
      <c r="IF3307" s="69"/>
      <c r="IG3307" s="69"/>
      <c r="IH3307" s="69"/>
      <c r="II3307" s="69"/>
      <c r="IJ3307" s="69"/>
      <c r="IK3307" s="69"/>
      <c r="IL3307" s="69"/>
      <c r="IM3307" s="69"/>
      <c r="IN3307" s="69"/>
    </row>
    <row r="3308" spans="1:248" s="70" customFormat="1" ht="15" customHeight="1" x14ac:dyDescent="0.2">
      <c r="A3308" s="127" t="s">
        <v>4153</v>
      </c>
      <c r="B3308" s="128">
        <v>521014</v>
      </c>
      <c r="C3308" s="149" t="s">
        <v>4154</v>
      </c>
      <c r="D3308" s="314">
        <v>50000</v>
      </c>
      <c r="E3308" s="69"/>
      <c r="F3308" s="69"/>
      <c r="G3308" s="69"/>
      <c r="H3308" s="69"/>
      <c r="I3308" s="69"/>
      <c r="J3308" s="69"/>
      <c r="N3308" s="69"/>
      <c r="O3308" s="69"/>
      <c r="P3308" s="69"/>
      <c r="Q3308" s="69"/>
      <c r="R3308" s="69"/>
      <c r="S3308" s="69"/>
      <c r="T3308" s="69"/>
      <c r="U3308" s="69"/>
      <c r="V3308" s="69"/>
      <c r="W3308" s="69"/>
      <c r="X3308" s="69"/>
      <c r="Y3308" s="69"/>
      <c r="Z3308" s="69"/>
      <c r="AA3308" s="69"/>
      <c r="AB3308" s="69"/>
      <c r="AC3308" s="69"/>
      <c r="AD3308" s="69"/>
      <c r="AE3308" s="69"/>
      <c r="AF3308" s="69"/>
      <c r="AG3308" s="69"/>
      <c r="AH3308" s="69"/>
      <c r="AI3308" s="69"/>
      <c r="AJ3308" s="69"/>
      <c r="AK3308" s="69"/>
      <c r="AL3308" s="69"/>
      <c r="AM3308" s="69"/>
      <c r="AN3308" s="69"/>
      <c r="AO3308" s="69"/>
      <c r="AP3308" s="69"/>
      <c r="AQ3308" s="69"/>
      <c r="AR3308" s="69"/>
      <c r="AS3308" s="69"/>
      <c r="AT3308" s="69"/>
      <c r="AU3308" s="69"/>
      <c r="AV3308" s="69"/>
      <c r="AW3308" s="69"/>
      <c r="AX3308" s="69"/>
      <c r="AY3308" s="69"/>
      <c r="AZ3308" s="69"/>
      <c r="BA3308" s="69"/>
      <c r="BB3308" s="69"/>
      <c r="BC3308" s="69"/>
      <c r="BD3308" s="69"/>
      <c r="BE3308" s="69"/>
      <c r="BF3308" s="69"/>
      <c r="BG3308" s="69"/>
      <c r="BH3308" s="69"/>
      <c r="BI3308" s="69"/>
      <c r="BJ3308" s="69"/>
      <c r="BK3308" s="69"/>
      <c r="BL3308" s="69"/>
      <c r="BM3308" s="69"/>
      <c r="BN3308" s="69"/>
      <c r="BO3308" s="69"/>
      <c r="BP3308" s="69"/>
      <c r="BQ3308" s="69"/>
      <c r="BR3308" s="69"/>
      <c r="BS3308" s="69"/>
      <c r="BT3308" s="69"/>
      <c r="BU3308" s="69"/>
      <c r="BV3308" s="69"/>
      <c r="BW3308" s="69"/>
      <c r="BX3308" s="69"/>
      <c r="BY3308" s="69"/>
      <c r="BZ3308" s="69"/>
      <c r="CA3308" s="69"/>
      <c r="CB3308" s="69"/>
      <c r="CC3308" s="69"/>
      <c r="CD3308" s="69"/>
      <c r="CE3308" s="69"/>
      <c r="CF3308" s="69"/>
      <c r="CG3308" s="69"/>
      <c r="CH3308" s="69"/>
      <c r="CI3308" s="69"/>
      <c r="CJ3308" s="69"/>
      <c r="CK3308" s="69"/>
      <c r="CL3308" s="69"/>
      <c r="CM3308" s="69"/>
      <c r="CN3308" s="69"/>
      <c r="CO3308" s="69"/>
      <c r="CP3308" s="69"/>
      <c r="CQ3308" s="69"/>
      <c r="CR3308" s="69"/>
      <c r="CS3308" s="69"/>
      <c r="CT3308" s="69"/>
      <c r="CU3308" s="69"/>
      <c r="CV3308" s="69"/>
      <c r="CW3308" s="69"/>
      <c r="CX3308" s="69"/>
      <c r="CY3308" s="69"/>
      <c r="CZ3308" s="69"/>
      <c r="DA3308" s="69"/>
      <c r="DB3308" s="69"/>
      <c r="DC3308" s="69"/>
      <c r="DD3308" s="69"/>
      <c r="DE3308" s="69"/>
      <c r="DF3308" s="69"/>
      <c r="DG3308" s="69"/>
      <c r="DH3308" s="69"/>
      <c r="DI3308" s="69"/>
      <c r="DJ3308" s="69"/>
      <c r="DK3308" s="69"/>
      <c r="DL3308" s="69"/>
      <c r="DM3308" s="69"/>
      <c r="DN3308" s="69"/>
      <c r="DO3308" s="69"/>
      <c r="DP3308" s="69"/>
      <c r="DQ3308" s="69"/>
      <c r="DR3308" s="69"/>
      <c r="DS3308" s="69"/>
      <c r="DT3308" s="69"/>
      <c r="DU3308" s="69"/>
      <c r="DV3308" s="69"/>
      <c r="DW3308" s="69"/>
      <c r="DX3308" s="69"/>
      <c r="DY3308" s="69"/>
      <c r="DZ3308" s="69"/>
      <c r="EA3308" s="69"/>
      <c r="EB3308" s="69"/>
      <c r="EC3308" s="69"/>
      <c r="ED3308" s="69"/>
      <c r="EE3308" s="69"/>
      <c r="EF3308" s="69"/>
      <c r="EG3308" s="69"/>
      <c r="EH3308" s="69"/>
      <c r="EI3308" s="69"/>
      <c r="EJ3308" s="69"/>
      <c r="EK3308" s="69"/>
      <c r="EL3308" s="69"/>
      <c r="EM3308" s="69"/>
      <c r="EN3308" s="69"/>
      <c r="EO3308" s="69"/>
      <c r="EP3308" s="69"/>
      <c r="EQ3308" s="69"/>
      <c r="ER3308" s="69"/>
      <c r="ES3308" s="69"/>
      <c r="ET3308" s="69"/>
      <c r="EU3308" s="69"/>
      <c r="EV3308" s="69"/>
      <c r="EW3308" s="69"/>
      <c r="EX3308" s="69"/>
      <c r="EY3308" s="69"/>
      <c r="EZ3308" s="69"/>
      <c r="FA3308" s="69"/>
      <c r="FB3308" s="69"/>
      <c r="FC3308" s="69"/>
      <c r="FD3308" s="69"/>
      <c r="FE3308" s="69"/>
      <c r="FF3308" s="69"/>
      <c r="FG3308" s="69"/>
      <c r="FH3308" s="69"/>
      <c r="FI3308" s="69"/>
      <c r="FJ3308" s="69"/>
      <c r="FK3308" s="69"/>
      <c r="FL3308" s="69"/>
      <c r="FM3308" s="69"/>
      <c r="FN3308" s="69"/>
      <c r="FO3308" s="69"/>
      <c r="FP3308" s="69"/>
      <c r="FQ3308" s="69"/>
      <c r="FR3308" s="69"/>
      <c r="FS3308" s="69"/>
      <c r="FT3308" s="69"/>
      <c r="FU3308" s="69"/>
      <c r="FV3308" s="69"/>
      <c r="FW3308" s="69"/>
      <c r="FX3308" s="69"/>
      <c r="FY3308" s="69"/>
      <c r="FZ3308" s="69"/>
      <c r="GA3308" s="69"/>
      <c r="GB3308" s="69"/>
      <c r="GC3308" s="69"/>
      <c r="GD3308" s="69"/>
      <c r="GE3308" s="69"/>
      <c r="GF3308" s="69"/>
      <c r="GG3308" s="69"/>
      <c r="GH3308" s="69"/>
      <c r="GI3308" s="69"/>
      <c r="GJ3308" s="69"/>
      <c r="GK3308" s="69"/>
      <c r="GL3308" s="69"/>
      <c r="GM3308" s="69"/>
      <c r="GN3308" s="69"/>
      <c r="GO3308" s="69"/>
      <c r="GP3308" s="69"/>
      <c r="GQ3308" s="69"/>
      <c r="GR3308" s="69"/>
      <c r="GS3308" s="69"/>
      <c r="GT3308" s="69"/>
      <c r="GU3308" s="69"/>
      <c r="GV3308" s="69"/>
      <c r="GW3308" s="69"/>
      <c r="GX3308" s="69"/>
      <c r="GY3308" s="69"/>
      <c r="GZ3308" s="69"/>
      <c r="HA3308" s="69"/>
      <c r="HB3308" s="69"/>
      <c r="HC3308" s="69"/>
      <c r="HD3308" s="69"/>
      <c r="HE3308" s="69"/>
      <c r="HF3308" s="69"/>
      <c r="HG3308" s="69"/>
      <c r="HH3308" s="69"/>
      <c r="HI3308" s="69"/>
      <c r="HJ3308" s="69"/>
      <c r="HK3308" s="69"/>
      <c r="HL3308" s="69"/>
      <c r="HM3308" s="69"/>
      <c r="HN3308" s="69"/>
      <c r="HO3308" s="69"/>
      <c r="HP3308" s="69"/>
      <c r="HQ3308" s="69"/>
      <c r="HR3308" s="69"/>
      <c r="HS3308" s="69"/>
      <c r="HT3308" s="69"/>
      <c r="HU3308" s="69"/>
      <c r="HV3308" s="69"/>
      <c r="HW3308" s="69"/>
      <c r="HX3308" s="69"/>
      <c r="HY3308" s="69"/>
      <c r="HZ3308" s="69"/>
      <c r="IA3308" s="69"/>
      <c r="IB3308" s="69"/>
      <c r="IC3308" s="69"/>
      <c r="ID3308" s="69"/>
      <c r="IE3308" s="69"/>
      <c r="IF3308" s="69"/>
      <c r="IG3308" s="69"/>
      <c r="IH3308" s="69"/>
      <c r="II3308" s="69"/>
      <c r="IJ3308" s="69"/>
      <c r="IK3308" s="69"/>
      <c r="IL3308" s="69"/>
      <c r="IM3308" s="69"/>
      <c r="IN3308" s="69"/>
    </row>
    <row r="3309" spans="1:248" s="70" customFormat="1" ht="15" customHeight="1" x14ac:dyDescent="0.2">
      <c r="A3309" s="127" t="s">
        <v>4155</v>
      </c>
      <c r="B3309" s="128">
        <v>521015</v>
      </c>
      <c r="C3309" s="149" t="s">
        <v>2703</v>
      </c>
      <c r="D3309" s="314">
        <v>40000</v>
      </c>
      <c r="E3309" s="69"/>
      <c r="F3309" s="69"/>
      <c r="G3309" s="69"/>
      <c r="H3309" s="69"/>
      <c r="I3309" s="69"/>
      <c r="J3309" s="69"/>
      <c r="N3309" s="69"/>
      <c r="O3309" s="69"/>
      <c r="P3309" s="69"/>
      <c r="Q3309" s="69"/>
      <c r="R3309" s="69"/>
      <c r="S3309" s="69"/>
      <c r="T3309" s="69"/>
      <c r="U3309" s="69"/>
      <c r="V3309" s="69"/>
      <c r="W3309" s="69"/>
      <c r="X3309" s="69"/>
      <c r="Y3309" s="69"/>
      <c r="Z3309" s="69"/>
      <c r="AA3309" s="69"/>
      <c r="AB3309" s="69"/>
      <c r="AC3309" s="69"/>
      <c r="AD3309" s="69"/>
      <c r="AE3309" s="69"/>
      <c r="AF3309" s="69"/>
      <c r="AG3309" s="69"/>
      <c r="AH3309" s="69"/>
      <c r="AI3309" s="69"/>
      <c r="AJ3309" s="69"/>
      <c r="AK3309" s="69"/>
      <c r="AL3309" s="69"/>
      <c r="AM3309" s="69"/>
      <c r="AN3309" s="69"/>
      <c r="AO3309" s="69"/>
      <c r="AP3309" s="69"/>
      <c r="AQ3309" s="69"/>
      <c r="AR3309" s="69"/>
      <c r="AS3309" s="69"/>
      <c r="AT3309" s="69"/>
      <c r="AU3309" s="69"/>
      <c r="AV3309" s="69"/>
      <c r="AW3309" s="69"/>
      <c r="AX3309" s="69"/>
      <c r="AY3309" s="69"/>
      <c r="AZ3309" s="69"/>
      <c r="BA3309" s="69"/>
      <c r="BB3309" s="69"/>
      <c r="BC3309" s="69"/>
      <c r="BD3309" s="69"/>
      <c r="BE3309" s="69"/>
      <c r="BF3309" s="69"/>
      <c r="BG3309" s="69"/>
      <c r="BH3309" s="69"/>
      <c r="BI3309" s="69"/>
      <c r="BJ3309" s="69"/>
      <c r="BK3309" s="69"/>
      <c r="BL3309" s="69"/>
      <c r="BM3309" s="69"/>
      <c r="BN3309" s="69"/>
      <c r="BO3309" s="69"/>
      <c r="BP3309" s="69"/>
      <c r="BQ3309" s="69"/>
      <c r="BR3309" s="69"/>
      <c r="BS3309" s="69"/>
      <c r="BT3309" s="69"/>
      <c r="BU3309" s="69"/>
      <c r="BV3309" s="69"/>
      <c r="BW3309" s="69"/>
      <c r="BX3309" s="69"/>
      <c r="BY3309" s="69"/>
      <c r="BZ3309" s="69"/>
      <c r="CA3309" s="69"/>
      <c r="CB3309" s="69"/>
      <c r="CC3309" s="69"/>
      <c r="CD3309" s="69"/>
      <c r="CE3309" s="69"/>
      <c r="CF3309" s="69"/>
      <c r="CG3309" s="69"/>
      <c r="CH3309" s="69"/>
      <c r="CI3309" s="69"/>
      <c r="CJ3309" s="69"/>
      <c r="CK3309" s="69"/>
      <c r="CL3309" s="69"/>
      <c r="CM3309" s="69"/>
      <c r="CN3309" s="69"/>
      <c r="CO3309" s="69"/>
      <c r="CP3309" s="69"/>
      <c r="CQ3309" s="69"/>
      <c r="CR3309" s="69"/>
      <c r="CS3309" s="69"/>
      <c r="CT3309" s="69"/>
      <c r="CU3309" s="69"/>
      <c r="CV3309" s="69"/>
      <c r="CW3309" s="69"/>
      <c r="CX3309" s="69"/>
      <c r="CY3309" s="69"/>
      <c r="CZ3309" s="69"/>
      <c r="DA3309" s="69"/>
      <c r="DB3309" s="69"/>
      <c r="DC3309" s="69"/>
      <c r="DD3309" s="69"/>
      <c r="DE3309" s="69"/>
      <c r="DF3309" s="69"/>
      <c r="DG3309" s="69"/>
      <c r="DH3309" s="69"/>
      <c r="DI3309" s="69"/>
      <c r="DJ3309" s="69"/>
      <c r="DK3309" s="69"/>
      <c r="DL3309" s="69"/>
      <c r="DM3309" s="69"/>
      <c r="DN3309" s="69"/>
      <c r="DO3309" s="69"/>
      <c r="DP3309" s="69"/>
      <c r="DQ3309" s="69"/>
      <c r="DR3309" s="69"/>
      <c r="DS3309" s="69"/>
      <c r="DT3309" s="69"/>
      <c r="DU3309" s="69"/>
      <c r="DV3309" s="69"/>
      <c r="DW3309" s="69"/>
      <c r="DX3309" s="69"/>
      <c r="DY3309" s="69"/>
      <c r="DZ3309" s="69"/>
      <c r="EA3309" s="69"/>
      <c r="EB3309" s="69"/>
      <c r="EC3309" s="69"/>
      <c r="ED3309" s="69"/>
      <c r="EE3309" s="69"/>
      <c r="EF3309" s="69"/>
      <c r="EG3309" s="69"/>
      <c r="EH3309" s="69"/>
      <c r="EI3309" s="69"/>
      <c r="EJ3309" s="69"/>
      <c r="EK3309" s="69"/>
      <c r="EL3309" s="69"/>
      <c r="EM3309" s="69"/>
      <c r="EN3309" s="69"/>
      <c r="EO3309" s="69"/>
      <c r="EP3309" s="69"/>
      <c r="EQ3309" s="69"/>
      <c r="ER3309" s="69"/>
      <c r="ES3309" s="69"/>
      <c r="ET3309" s="69"/>
      <c r="EU3309" s="69"/>
      <c r="EV3309" s="69"/>
      <c r="EW3309" s="69"/>
      <c r="EX3309" s="69"/>
      <c r="EY3309" s="69"/>
      <c r="EZ3309" s="69"/>
      <c r="FA3309" s="69"/>
      <c r="FB3309" s="69"/>
      <c r="FC3309" s="69"/>
      <c r="FD3309" s="69"/>
      <c r="FE3309" s="69"/>
      <c r="FF3309" s="69"/>
      <c r="FG3309" s="69"/>
      <c r="FH3309" s="69"/>
      <c r="FI3309" s="69"/>
      <c r="FJ3309" s="69"/>
      <c r="FK3309" s="69"/>
      <c r="FL3309" s="69"/>
      <c r="FM3309" s="69"/>
      <c r="FN3309" s="69"/>
      <c r="FO3309" s="69"/>
      <c r="FP3309" s="69"/>
      <c r="FQ3309" s="69"/>
      <c r="FR3309" s="69"/>
      <c r="FS3309" s="69"/>
      <c r="FT3309" s="69"/>
      <c r="FU3309" s="69"/>
      <c r="FV3309" s="69"/>
      <c r="FW3309" s="69"/>
      <c r="FX3309" s="69"/>
      <c r="FY3309" s="69"/>
      <c r="FZ3309" s="69"/>
      <c r="GA3309" s="69"/>
      <c r="GB3309" s="69"/>
      <c r="GC3309" s="69"/>
      <c r="GD3309" s="69"/>
      <c r="GE3309" s="69"/>
      <c r="GF3309" s="69"/>
      <c r="GG3309" s="69"/>
      <c r="GH3309" s="69"/>
      <c r="GI3309" s="69"/>
      <c r="GJ3309" s="69"/>
      <c r="GK3309" s="69"/>
      <c r="GL3309" s="69"/>
      <c r="GM3309" s="69"/>
      <c r="GN3309" s="69"/>
      <c r="GO3309" s="69"/>
      <c r="GP3309" s="69"/>
      <c r="GQ3309" s="69"/>
      <c r="GR3309" s="69"/>
      <c r="GS3309" s="69"/>
      <c r="GT3309" s="69"/>
      <c r="GU3309" s="69"/>
      <c r="GV3309" s="69"/>
      <c r="GW3309" s="69"/>
      <c r="GX3309" s="69"/>
      <c r="GY3309" s="69"/>
      <c r="GZ3309" s="69"/>
      <c r="HA3309" s="69"/>
      <c r="HB3309" s="69"/>
      <c r="HC3309" s="69"/>
      <c r="HD3309" s="69"/>
      <c r="HE3309" s="69"/>
      <c r="HF3309" s="69"/>
      <c r="HG3309" s="69"/>
      <c r="HH3309" s="69"/>
      <c r="HI3309" s="69"/>
      <c r="HJ3309" s="69"/>
      <c r="HK3309" s="69"/>
      <c r="HL3309" s="69"/>
      <c r="HM3309" s="69"/>
      <c r="HN3309" s="69"/>
      <c r="HO3309" s="69"/>
      <c r="HP3309" s="69"/>
      <c r="HQ3309" s="69"/>
      <c r="HR3309" s="69"/>
      <c r="HS3309" s="69"/>
      <c r="HT3309" s="69"/>
      <c r="HU3309" s="69"/>
      <c r="HV3309" s="69"/>
      <c r="HW3309" s="69"/>
      <c r="HX3309" s="69"/>
      <c r="HY3309" s="69"/>
      <c r="HZ3309" s="69"/>
      <c r="IA3309" s="69"/>
      <c r="IB3309" s="69"/>
      <c r="IC3309" s="69"/>
      <c r="ID3309" s="69"/>
      <c r="IE3309" s="69"/>
      <c r="IF3309" s="69"/>
      <c r="IG3309" s="69"/>
      <c r="IH3309" s="69"/>
      <c r="II3309" s="69"/>
      <c r="IJ3309" s="69"/>
      <c r="IK3309" s="69"/>
      <c r="IL3309" s="69"/>
      <c r="IM3309" s="69"/>
      <c r="IN3309" s="69"/>
    </row>
    <row r="3310" spans="1:248" s="70" customFormat="1" ht="15" customHeight="1" x14ac:dyDescent="0.2">
      <c r="A3310" s="127" t="s">
        <v>4156</v>
      </c>
      <c r="B3310" s="128">
        <v>521016</v>
      </c>
      <c r="C3310" s="149" t="s">
        <v>4157</v>
      </c>
      <c r="D3310" s="314">
        <v>100000</v>
      </c>
      <c r="E3310" s="69"/>
      <c r="F3310" s="69"/>
      <c r="G3310" s="69"/>
      <c r="H3310" s="69"/>
      <c r="I3310" s="69"/>
      <c r="J3310" s="69"/>
      <c r="N3310" s="69"/>
      <c r="O3310" s="69"/>
      <c r="P3310" s="69"/>
      <c r="Q3310" s="69"/>
      <c r="R3310" s="69"/>
      <c r="S3310" s="69"/>
      <c r="T3310" s="69"/>
      <c r="U3310" s="69"/>
      <c r="V3310" s="69"/>
      <c r="W3310" s="69"/>
      <c r="X3310" s="69"/>
      <c r="Y3310" s="69"/>
      <c r="Z3310" s="69"/>
      <c r="AA3310" s="69"/>
      <c r="AB3310" s="69"/>
      <c r="AC3310" s="69"/>
      <c r="AD3310" s="69"/>
      <c r="AE3310" s="69"/>
      <c r="AF3310" s="69"/>
      <c r="AG3310" s="69"/>
      <c r="AH3310" s="69"/>
      <c r="AI3310" s="69"/>
      <c r="AJ3310" s="69"/>
      <c r="AK3310" s="69"/>
      <c r="AL3310" s="69"/>
      <c r="AM3310" s="69"/>
      <c r="AN3310" s="69"/>
      <c r="AO3310" s="69"/>
      <c r="AP3310" s="69"/>
      <c r="AQ3310" s="69"/>
      <c r="AR3310" s="69"/>
      <c r="AS3310" s="69"/>
      <c r="AT3310" s="69"/>
      <c r="AU3310" s="69"/>
      <c r="AV3310" s="69"/>
      <c r="AW3310" s="69"/>
      <c r="AX3310" s="69"/>
      <c r="AY3310" s="69"/>
      <c r="AZ3310" s="69"/>
      <c r="BA3310" s="69"/>
      <c r="BB3310" s="69"/>
      <c r="BC3310" s="69"/>
      <c r="BD3310" s="69"/>
      <c r="BE3310" s="69"/>
      <c r="BF3310" s="69"/>
      <c r="BG3310" s="69"/>
      <c r="BH3310" s="69"/>
      <c r="BI3310" s="69"/>
      <c r="BJ3310" s="69"/>
      <c r="BK3310" s="69"/>
      <c r="BL3310" s="69"/>
      <c r="BM3310" s="69"/>
      <c r="BN3310" s="69"/>
      <c r="BO3310" s="69"/>
      <c r="BP3310" s="69"/>
      <c r="BQ3310" s="69"/>
      <c r="BR3310" s="69"/>
      <c r="BS3310" s="69"/>
      <c r="BT3310" s="69"/>
      <c r="BU3310" s="69"/>
      <c r="BV3310" s="69"/>
      <c r="BW3310" s="69"/>
      <c r="BX3310" s="69"/>
      <c r="BY3310" s="69"/>
      <c r="BZ3310" s="69"/>
      <c r="CA3310" s="69"/>
      <c r="CB3310" s="69"/>
      <c r="CC3310" s="69"/>
      <c r="CD3310" s="69"/>
      <c r="CE3310" s="69"/>
      <c r="CF3310" s="69"/>
      <c r="CG3310" s="69"/>
      <c r="CH3310" s="69"/>
      <c r="CI3310" s="69"/>
      <c r="CJ3310" s="69"/>
      <c r="CK3310" s="69"/>
      <c r="CL3310" s="69"/>
      <c r="CM3310" s="69"/>
      <c r="CN3310" s="69"/>
      <c r="CO3310" s="69"/>
      <c r="CP3310" s="69"/>
      <c r="CQ3310" s="69"/>
      <c r="CR3310" s="69"/>
      <c r="CS3310" s="69"/>
      <c r="CT3310" s="69"/>
      <c r="CU3310" s="69"/>
      <c r="CV3310" s="69"/>
      <c r="CW3310" s="69"/>
      <c r="CX3310" s="69"/>
      <c r="CY3310" s="69"/>
      <c r="CZ3310" s="69"/>
      <c r="DA3310" s="69"/>
      <c r="DB3310" s="69"/>
      <c r="DC3310" s="69"/>
      <c r="DD3310" s="69"/>
      <c r="DE3310" s="69"/>
      <c r="DF3310" s="69"/>
      <c r="DG3310" s="69"/>
      <c r="DH3310" s="69"/>
      <c r="DI3310" s="69"/>
      <c r="DJ3310" s="69"/>
      <c r="DK3310" s="69"/>
      <c r="DL3310" s="69"/>
      <c r="DM3310" s="69"/>
      <c r="DN3310" s="69"/>
      <c r="DO3310" s="69"/>
      <c r="DP3310" s="69"/>
      <c r="DQ3310" s="69"/>
      <c r="DR3310" s="69"/>
      <c r="DS3310" s="69"/>
      <c r="DT3310" s="69"/>
      <c r="DU3310" s="69"/>
      <c r="DV3310" s="69"/>
      <c r="DW3310" s="69"/>
      <c r="DX3310" s="69"/>
      <c r="DY3310" s="69"/>
      <c r="DZ3310" s="69"/>
      <c r="EA3310" s="69"/>
      <c r="EB3310" s="69"/>
      <c r="EC3310" s="69"/>
      <c r="ED3310" s="69"/>
      <c r="EE3310" s="69"/>
      <c r="EF3310" s="69"/>
      <c r="EG3310" s="69"/>
      <c r="EH3310" s="69"/>
      <c r="EI3310" s="69"/>
      <c r="EJ3310" s="69"/>
      <c r="EK3310" s="69"/>
      <c r="EL3310" s="69"/>
      <c r="EM3310" s="69"/>
      <c r="EN3310" s="69"/>
      <c r="EO3310" s="69"/>
      <c r="EP3310" s="69"/>
      <c r="EQ3310" s="69"/>
      <c r="ER3310" s="69"/>
      <c r="ES3310" s="69"/>
      <c r="ET3310" s="69"/>
      <c r="EU3310" s="69"/>
      <c r="EV3310" s="69"/>
      <c r="EW3310" s="69"/>
      <c r="EX3310" s="69"/>
      <c r="EY3310" s="69"/>
      <c r="EZ3310" s="69"/>
      <c r="FA3310" s="69"/>
      <c r="FB3310" s="69"/>
      <c r="FC3310" s="69"/>
      <c r="FD3310" s="69"/>
      <c r="FE3310" s="69"/>
      <c r="FF3310" s="69"/>
      <c r="FG3310" s="69"/>
      <c r="FH3310" s="69"/>
      <c r="FI3310" s="69"/>
      <c r="FJ3310" s="69"/>
      <c r="FK3310" s="69"/>
      <c r="FL3310" s="69"/>
      <c r="FM3310" s="69"/>
      <c r="FN3310" s="69"/>
      <c r="FO3310" s="69"/>
      <c r="FP3310" s="69"/>
      <c r="FQ3310" s="69"/>
      <c r="FR3310" s="69"/>
      <c r="FS3310" s="69"/>
      <c r="FT3310" s="69"/>
      <c r="FU3310" s="69"/>
      <c r="FV3310" s="69"/>
      <c r="FW3310" s="69"/>
      <c r="FX3310" s="69"/>
      <c r="FY3310" s="69"/>
      <c r="FZ3310" s="69"/>
      <c r="GA3310" s="69"/>
      <c r="GB3310" s="69"/>
      <c r="GC3310" s="69"/>
      <c r="GD3310" s="69"/>
      <c r="GE3310" s="69"/>
      <c r="GF3310" s="69"/>
      <c r="GG3310" s="69"/>
      <c r="GH3310" s="69"/>
      <c r="GI3310" s="69"/>
      <c r="GJ3310" s="69"/>
      <c r="GK3310" s="69"/>
      <c r="GL3310" s="69"/>
      <c r="GM3310" s="69"/>
      <c r="GN3310" s="69"/>
      <c r="GO3310" s="69"/>
      <c r="GP3310" s="69"/>
      <c r="GQ3310" s="69"/>
      <c r="GR3310" s="69"/>
      <c r="GS3310" s="69"/>
      <c r="GT3310" s="69"/>
      <c r="GU3310" s="69"/>
      <c r="GV3310" s="69"/>
      <c r="GW3310" s="69"/>
      <c r="GX3310" s="69"/>
      <c r="GY3310" s="69"/>
      <c r="GZ3310" s="69"/>
      <c r="HA3310" s="69"/>
      <c r="HB3310" s="69"/>
      <c r="HC3310" s="69"/>
      <c r="HD3310" s="69"/>
      <c r="HE3310" s="69"/>
      <c r="HF3310" s="69"/>
      <c r="HG3310" s="69"/>
      <c r="HH3310" s="69"/>
      <c r="HI3310" s="69"/>
      <c r="HJ3310" s="69"/>
      <c r="HK3310" s="69"/>
      <c r="HL3310" s="69"/>
      <c r="HM3310" s="69"/>
      <c r="HN3310" s="69"/>
      <c r="HO3310" s="69"/>
      <c r="HP3310" s="69"/>
      <c r="HQ3310" s="69"/>
      <c r="HR3310" s="69"/>
      <c r="HS3310" s="69"/>
      <c r="HT3310" s="69"/>
      <c r="HU3310" s="69"/>
      <c r="HV3310" s="69"/>
      <c r="HW3310" s="69"/>
      <c r="HX3310" s="69"/>
      <c r="HY3310" s="69"/>
      <c r="HZ3310" s="69"/>
      <c r="IA3310" s="69"/>
      <c r="IB3310" s="69"/>
      <c r="IC3310" s="69"/>
      <c r="ID3310" s="69"/>
      <c r="IE3310" s="69"/>
      <c r="IF3310" s="69"/>
      <c r="IG3310" s="69"/>
      <c r="IH3310" s="69"/>
      <c r="II3310" s="69"/>
      <c r="IJ3310" s="69"/>
      <c r="IK3310" s="69"/>
      <c r="IL3310" s="69"/>
      <c r="IM3310" s="69"/>
      <c r="IN3310" s="69"/>
    </row>
    <row r="3311" spans="1:248" s="70" customFormat="1" ht="15" customHeight="1" x14ac:dyDescent="0.2">
      <c r="A3311" s="127" t="s">
        <v>4158</v>
      </c>
      <c r="B3311" s="128">
        <v>521017</v>
      </c>
      <c r="C3311" s="149" t="s">
        <v>4159</v>
      </c>
      <c r="D3311" s="314">
        <v>55000</v>
      </c>
      <c r="E3311" s="69"/>
      <c r="F3311" s="69"/>
      <c r="G3311" s="69"/>
      <c r="H3311" s="69"/>
      <c r="I3311" s="69"/>
      <c r="J3311" s="69"/>
      <c r="N3311" s="69"/>
      <c r="O3311" s="69"/>
      <c r="P3311" s="69"/>
      <c r="Q3311" s="69"/>
      <c r="R3311" s="69"/>
      <c r="S3311" s="69"/>
      <c r="T3311" s="69"/>
      <c r="U3311" s="69"/>
      <c r="V3311" s="69"/>
      <c r="W3311" s="69"/>
      <c r="X3311" s="69"/>
      <c r="Y3311" s="69"/>
      <c r="Z3311" s="69"/>
      <c r="AA3311" s="69"/>
      <c r="AB3311" s="69"/>
      <c r="AC3311" s="69"/>
      <c r="AD3311" s="69"/>
      <c r="AE3311" s="69"/>
      <c r="AF3311" s="69"/>
      <c r="AG3311" s="69"/>
      <c r="AH3311" s="69"/>
      <c r="AI3311" s="69"/>
      <c r="AJ3311" s="69"/>
      <c r="AK3311" s="69"/>
      <c r="AL3311" s="69"/>
      <c r="AM3311" s="69"/>
      <c r="AN3311" s="69"/>
      <c r="AO3311" s="69"/>
      <c r="AP3311" s="69"/>
      <c r="AQ3311" s="69"/>
      <c r="AR3311" s="69"/>
      <c r="AS3311" s="69"/>
      <c r="AT3311" s="69"/>
      <c r="AU3311" s="69"/>
      <c r="AV3311" s="69"/>
      <c r="AW3311" s="69"/>
      <c r="AX3311" s="69"/>
      <c r="AY3311" s="69"/>
      <c r="AZ3311" s="69"/>
      <c r="BA3311" s="69"/>
      <c r="BB3311" s="69"/>
      <c r="BC3311" s="69"/>
      <c r="BD3311" s="69"/>
      <c r="BE3311" s="69"/>
      <c r="BF3311" s="69"/>
      <c r="BG3311" s="69"/>
      <c r="BH3311" s="69"/>
      <c r="BI3311" s="69"/>
      <c r="BJ3311" s="69"/>
      <c r="BK3311" s="69"/>
      <c r="BL3311" s="69"/>
      <c r="BM3311" s="69"/>
      <c r="BN3311" s="69"/>
      <c r="BO3311" s="69"/>
      <c r="BP3311" s="69"/>
      <c r="BQ3311" s="69"/>
      <c r="BR3311" s="69"/>
      <c r="BS3311" s="69"/>
      <c r="BT3311" s="69"/>
      <c r="BU3311" s="69"/>
      <c r="BV3311" s="69"/>
      <c r="BW3311" s="69"/>
      <c r="BX3311" s="69"/>
      <c r="BY3311" s="69"/>
      <c r="BZ3311" s="69"/>
      <c r="CA3311" s="69"/>
      <c r="CB3311" s="69"/>
      <c r="CC3311" s="69"/>
      <c r="CD3311" s="69"/>
      <c r="CE3311" s="69"/>
      <c r="CF3311" s="69"/>
      <c r="CG3311" s="69"/>
      <c r="CH3311" s="69"/>
      <c r="CI3311" s="69"/>
      <c r="CJ3311" s="69"/>
      <c r="CK3311" s="69"/>
      <c r="CL3311" s="69"/>
      <c r="CM3311" s="69"/>
      <c r="CN3311" s="69"/>
      <c r="CO3311" s="69"/>
      <c r="CP3311" s="69"/>
      <c r="CQ3311" s="69"/>
      <c r="CR3311" s="69"/>
      <c r="CS3311" s="69"/>
      <c r="CT3311" s="69"/>
      <c r="CU3311" s="69"/>
      <c r="CV3311" s="69"/>
      <c r="CW3311" s="69"/>
      <c r="CX3311" s="69"/>
      <c r="CY3311" s="69"/>
      <c r="CZ3311" s="69"/>
      <c r="DA3311" s="69"/>
      <c r="DB3311" s="69"/>
      <c r="DC3311" s="69"/>
      <c r="DD3311" s="69"/>
      <c r="DE3311" s="69"/>
      <c r="DF3311" s="69"/>
      <c r="DG3311" s="69"/>
      <c r="DH3311" s="69"/>
      <c r="DI3311" s="69"/>
      <c r="DJ3311" s="69"/>
      <c r="DK3311" s="69"/>
      <c r="DL3311" s="69"/>
      <c r="DM3311" s="69"/>
      <c r="DN3311" s="69"/>
      <c r="DO3311" s="69"/>
      <c r="DP3311" s="69"/>
      <c r="DQ3311" s="69"/>
      <c r="DR3311" s="69"/>
      <c r="DS3311" s="69"/>
      <c r="DT3311" s="69"/>
      <c r="DU3311" s="69"/>
      <c r="DV3311" s="69"/>
      <c r="DW3311" s="69"/>
      <c r="DX3311" s="69"/>
      <c r="DY3311" s="69"/>
      <c r="DZ3311" s="69"/>
      <c r="EA3311" s="69"/>
      <c r="EB3311" s="69"/>
      <c r="EC3311" s="69"/>
      <c r="ED3311" s="69"/>
      <c r="EE3311" s="69"/>
      <c r="EF3311" s="69"/>
      <c r="EG3311" s="69"/>
      <c r="EH3311" s="69"/>
      <c r="EI3311" s="69"/>
      <c r="EJ3311" s="69"/>
      <c r="EK3311" s="69"/>
      <c r="EL3311" s="69"/>
      <c r="EM3311" s="69"/>
      <c r="EN3311" s="69"/>
      <c r="EO3311" s="69"/>
      <c r="EP3311" s="69"/>
      <c r="EQ3311" s="69"/>
      <c r="ER3311" s="69"/>
      <c r="ES3311" s="69"/>
      <c r="ET3311" s="69"/>
      <c r="EU3311" s="69"/>
      <c r="EV3311" s="69"/>
      <c r="EW3311" s="69"/>
      <c r="EX3311" s="69"/>
      <c r="EY3311" s="69"/>
      <c r="EZ3311" s="69"/>
      <c r="FA3311" s="69"/>
      <c r="FB3311" s="69"/>
      <c r="FC3311" s="69"/>
      <c r="FD3311" s="69"/>
      <c r="FE3311" s="69"/>
      <c r="FF3311" s="69"/>
      <c r="FG3311" s="69"/>
      <c r="FH3311" s="69"/>
      <c r="FI3311" s="69"/>
      <c r="FJ3311" s="69"/>
      <c r="FK3311" s="69"/>
      <c r="FL3311" s="69"/>
      <c r="FM3311" s="69"/>
      <c r="FN3311" s="69"/>
      <c r="FO3311" s="69"/>
      <c r="FP3311" s="69"/>
      <c r="FQ3311" s="69"/>
      <c r="FR3311" s="69"/>
      <c r="FS3311" s="69"/>
      <c r="FT3311" s="69"/>
      <c r="FU3311" s="69"/>
      <c r="FV3311" s="69"/>
      <c r="FW3311" s="69"/>
      <c r="FX3311" s="69"/>
      <c r="FY3311" s="69"/>
      <c r="FZ3311" s="69"/>
      <c r="GA3311" s="69"/>
      <c r="GB3311" s="69"/>
      <c r="GC3311" s="69"/>
      <c r="GD3311" s="69"/>
      <c r="GE3311" s="69"/>
      <c r="GF3311" s="69"/>
      <c r="GG3311" s="69"/>
      <c r="GH3311" s="69"/>
      <c r="GI3311" s="69"/>
      <c r="GJ3311" s="69"/>
      <c r="GK3311" s="69"/>
      <c r="GL3311" s="69"/>
      <c r="GM3311" s="69"/>
      <c r="GN3311" s="69"/>
      <c r="GO3311" s="69"/>
      <c r="GP3311" s="69"/>
      <c r="GQ3311" s="69"/>
      <c r="GR3311" s="69"/>
      <c r="GS3311" s="69"/>
      <c r="GT3311" s="69"/>
      <c r="GU3311" s="69"/>
      <c r="GV3311" s="69"/>
      <c r="GW3311" s="69"/>
      <c r="GX3311" s="69"/>
      <c r="GY3311" s="69"/>
      <c r="GZ3311" s="69"/>
      <c r="HA3311" s="69"/>
      <c r="HB3311" s="69"/>
      <c r="HC3311" s="69"/>
      <c r="HD3311" s="69"/>
      <c r="HE3311" s="69"/>
      <c r="HF3311" s="69"/>
      <c r="HG3311" s="69"/>
      <c r="HH3311" s="69"/>
      <c r="HI3311" s="69"/>
      <c r="HJ3311" s="69"/>
      <c r="HK3311" s="69"/>
      <c r="HL3311" s="69"/>
      <c r="HM3311" s="69"/>
      <c r="HN3311" s="69"/>
      <c r="HO3311" s="69"/>
      <c r="HP3311" s="69"/>
      <c r="HQ3311" s="69"/>
      <c r="HR3311" s="69"/>
      <c r="HS3311" s="69"/>
      <c r="HT3311" s="69"/>
      <c r="HU3311" s="69"/>
      <c r="HV3311" s="69"/>
      <c r="HW3311" s="69"/>
      <c r="HX3311" s="69"/>
      <c r="HY3311" s="69"/>
      <c r="HZ3311" s="69"/>
      <c r="IA3311" s="69"/>
      <c r="IB3311" s="69"/>
      <c r="IC3311" s="69"/>
      <c r="ID3311" s="69"/>
      <c r="IE3311" s="69"/>
      <c r="IF3311" s="69"/>
      <c r="IG3311" s="69"/>
      <c r="IH3311" s="69"/>
      <c r="II3311" s="69"/>
      <c r="IJ3311" s="69"/>
      <c r="IK3311" s="69"/>
      <c r="IL3311" s="69"/>
      <c r="IM3311" s="69"/>
      <c r="IN3311" s="69"/>
    </row>
    <row r="3312" spans="1:248" s="70" customFormat="1" ht="15" customHeight="1" x14ac:dyDescent="0.2">
      <c r="A3312" s="127" t="s">
        <v>4160</v>
      </c>
      <c r="B3312" s="128">
        <v>521018</v>
      </c>
      <c r="C3312" s="149" t="s">
        <v>4161</v>
      </c>
      <c r="D3312" s="314">
        <v>60000</v>
      </c>
      <c r="E3312" s="69"/>
      <c r="F3312" s="69"/>
      <c r="G3312" s="69"/>
      <c r="H3312" s="69"/>
      <c r="I3312" s="69"/>
      <c r="J3312" s="69"/>
      <c r="N3312" s="69"/>
      <c r="O3312" s="69"/>
      <c r="P3312" s="69"/>
      <c r="Q3312" s="69"/>
      <c r="R3312" s="69"/>
      <c r="S3312" s="69"/>
      <c r="T3312" s="69"/>
      <c r="U3312" s="69"/>
      <c r="V3312" s="69"/>
      <c r="W3312" s="69"/>
      <c r="X3312" s="69"/>
      <c r="Y3312" s="69"/>
      <c r="Z3312" s="69"/>
      <c r="AA3312" s="69"/>
      <c r="AB3312" s="69"/>
      <c r="AC3312" s="69"/>
      <c r="AD3312" s="69"/>
      <c r="AE3312" s="69"/>
      <c r="AF3312" s="69"/>
      <c r="AG3312" s="69"/>
      <c r="AH3312" s="69"/>
      <c r="AI3312" s="69"/>
      <c r="AJ3312" s="69"/>
      <c r="AK3312" s="69"/>
      <c r="AL3312" s="69"/>
      <c r="AM3312" s="69"/>
      <c r="AN3312" s="69"/>
      <c r="AO3312" s="69"/>
      <c r="AP3312" s="69"/>
      <c r="AQ3312" s="69"/>
      <c r="AR3312" s="69"/>
      <c r="AS3312" s="69"/>
      <c r="AT3312" s="69"/>
      <c r="AU3312" s="69"/>
      <c r="AV3312" s="69"/>
      <c r="AW3312" s="69"/>
      <c r="AX3312" s="69"/>
      <c r="AY3312" s="69"/>
      <c r="AZ3312" s="69"/>
      <c r="BA3312" s="69"/>
      <c r="BB3312" s="69"/>
      <c r="BC3312" s="69"/>
      <c r="BD3312" s="69"/>
      <c r="BE3312" s="69"/>
      <c r="BF3312" s="69"/>
      <c r="BG3312" s="69"/>
      <c r="BH3312" s="69"/>
      <c r="BI3312" s="69"/>
      <c r="BJ3312" s="69"/>
      <c r="BK3312" s="69"/>
      <c r="BL3312" s="69"/>
      <c r="BM3312" s="69"/>
      <c r="BN3312" s="69"/>
      <c r="BO3312" s="69"/>
      <c r="BP3312" s="69"/>
      <c r="BQ3312" s="69"/>
      <c r="BR3312" s="69"/>
      <c r="BS3312" s="69"/>
      <c r="BT3312" s="69"/>
      <c r="BU3312" s="69"/>
      <c r="BV3312" s="69"/>
      <c r="BW3312" s="69"/>
      <c r="BX3312" s="69"/>
      <c r="BY3312" s="69"/>
      <c r="BZ3312" s="69"/>
      <c r="CA3312" s="69"/>
      <c r="CB3312" s="69"/>
      <c r="CC3312" s="69"/>
      <c r="CD3312" s="69"/>
      <c r="CE3312" s="69"/>
      <c r="CF3312" s="69"/>
      <c r="CG3312" s="69"/>
      <c r="CH3312" s="69"/>
      <c r="CI3312" s="69"/>
      <c r="CJ3312" s="69"/>
      <c r="CK3312" s="69"/>
      <c r="CL3312" s="69"/>
      <c r="CM3312" s="69"/>
      <c r="CN3312" s="69"/>
      <c r="CO3312" s="69"/>
      <c r="CP3312" s="69"/>
      <c r="CQ3312" s="69"/>
      <c r="CR3312" s="69"/>
      <c r="CS3312" s="69"/>
      <c r="CT3312" s="69"/>
      <c r="CU3312" s="69"/>
      <c r="CV3312" s="69"/>
      <c r="CW3312" s="69"/>
      <c r="CX3312" s="69"/>
      <c r="CY3312" s="69"/>
      <c r="CZ3312" s="69"/>
      <c r="DA3312" s="69"/>
      <c r="DB3312" s="69"/>
      <c r="DC3312" s="69"/>
      <c r="DD3312" s="69"/>
      <c r="DE3312" s="69"/>
      <c r="DF3312" s="69"/>
      <c r="DG3312" s="69"/>
      <c r="DH3312" s="69"/>
      <c r="DI3312" s="69"/>
      <c r="DJ3312" s="69"/>
      <c r="DK3312" s="69"/>
      <c r="DL3312" s="69"/>
      <c r="DM3312" s="69"/>
      <c r="DN3312" s="69"/>
      <c r="DO3312" s="69"/>
      <c r="DP3312" s="69"/>
      <c r="DQ3312" s="69"/>
      <c r="DR3312" s="69"/>
      <c r="DS3312" s="69"/>
      <c r="DT3312" s="69"/>
      <c r="DU3312" s="69"/>
      <c r="DV3312" s="69"/>
      <c r="DW3312" s="69"/>
      <c r="DX3312" s="69"/>
      <c r="DY3312" s="69"/>
      <c r="DZ3312" s="69"/>
      <c r="EA3312" s="69"/>
      <c r="EB3312" s="69"/>
      <c r="EC3312" s="69"/>
      <c r="ED3312" s="69"/>
      <c r="EE3312" s="69"/>
      <c r="EF3312" s="69"/>
      <c r="EG3312" s="69"/>
      <c r="EH3312" s="69"/>
      <c r="EI3312" s="69"/>
      <c r="EJ3312" s="69"/>
      <c r="EK3312" s="69"/>
      <c r="EL3312" s="69"/>
      <c r="EM3312" s="69"/>
      <c r="EN3312" s="69"/>
      <c r="EO3312" s="69"/>
      <c r="EP3312" s="69"/>
      <c r="EQ3312" s="69"/>
      <c r="ER3312" s="69"/>
      <c r="ES3312" s="69"/>
      <c r="ET3312" s="69"/>
      <c r="EU3312" s="69"/>
      <c r="EV3312" s="69"/>
      <c r="EW3312" s="69"/>
      <c r="EX3312" s="69"/>
      <c r="EY3312" s="69"/>
      <c r="EZ3312" s="69"/>
      <c r="FA3312" s="69"/>
      <c r="FB3312" s="69"/>
      <c r="FC3312" s="69"/>
      <c r="FD3312" s="69"/>
      <c r="FE3312" s="69"/>
      <c r="FF3312" s="69"/>
      <c r="FG3312" s="69"/>
      <c r="FH3312" s="69"/>
      <c r="FI3312" s="69"/>
      <c r="FJ3312" s="69"/>
      <c r="FK3312" s="69"/>
      <c r="FL3312" s="69"/>
      <c r="FM3312" s="69"/>
      <c r="FN3312" s="69"/>
      <c r="FO3312" s="69"/>
      <c r="FP3312" s="69"/>
      <c r="FQ3312" s="69"/>
      <c r="FR3312" s="69"/>
      <c r="FS3312" s="69"/>
      <c r="FT3312" s="69"/>
      <c r="FU3312" s="69"/>
      <c r="FV3312" s="69"/>
      <c r="FW3312" s="69"/>
      <c r="FX3312" s="69"/>
      <c r="FY3312" s="69"/>
      <c r="FZ3312" s="69"/>
      <c r="GA3312" s="69"/>
      <c r="GB3312" s="69"/>
      <c r="GC3312" s="69"/>
      <c r="GD3312" s="69"/>
      <c r="GE3312" s="69"/>
      <c r="GF3312" s="69"/>
      <c r="GG3312" s="69"/>
      <c r="GH3312" s="69"/>
      <c r="GI3312" s="69"/>
      <c r="GJ3312" s="69"/>
      <c r="GK3312" s="69"/>
      <c r="GL3312" s="69"/>
      <c r="GM3312" s="69"/>
      <c r="GN3312" s="69"/>
      <c r="GO3312" s="69"/>
      <c r="GP3312" s="69"/>
      <c r="GQ3312" s="69"/>
      <c r="GR3312" s="69"/>
      <c r="GS3312" s="69"/>
      <c r="GT3312" s="69"/>
      <c r="GU3312" s="69"/>
      <c r="GV3312" s="69"/>
      <c r="GW3312" s="69"/>
      <c r="GX3312" s="69"/>
      <c r="GY3312" s="69"/>
      <c r="GZ3312" s="69"/>
      <c r="HA3312" s="69"/>
      <c r="HB3312" s="69"/>
      <c r="HC3312" s="69"/>
      <c r="HD3312" s="69"/>
      <c r="HE3312" s="69"/>
      <c r="HF3312" s="69"/>
      <c r="HG3312" s="69"/>
      <c r="HH3312" s="69"/>
      <c r="HI3312" s="69"/>
      <c r="HJ3312" s="69"/>
      <c r="HK3312" s="69"/>
      <c r="HL3312" s="69"/>
      <c r="HM3312" s="69"/>
      <c r="HN3312" s="69"/>
      <c r="HO3312" s="69"/>
      <c r="HP3312" s="69"/>
      <c r="HQ3312" s="69"/>
      <c r="HR3312" s="69"/>
      <c r="HS3312" s="69"/>
      <c r="HT3312" s="69"/>
      <c r="HU3312" s="69"/>
      <c r="HV3312" s="69"/>
      <c r="HW3312" s="69"/>
      <c r="HX3312" s="69"/>
      <c r="HY3312" s="69"/>
      <c r="HZ3312" s="69"/>
      <c r="IA3312" s="69"/>
      <c r="IB3312" s="69"/>
      <c r="IC3312" s="69"/>
      <c r="ID3312" s="69"/>
      <c r="IE3312" s="69"/>
      <c r="IF3312" s="69"/>
      <c r="IG3312" s="69"/>
      <c r="IH3312" s="69"/>
      <c r="II3312" s="69"/>
      <c r="IJ3312" s="69"/>
      <c r="IK3312" s="69"/>
      <c r="IL3312" s="69"/>
      <c r="IM3312" s="69"/>
      <c r="IN3312" s="69"/>
    </row>
    <row r="3313" spans="1:248" s="70" customFormat="1" ht="15" customHeight="1" x14ac:dyDescent="0.2">
      <c r="A3313" s="127" t="s">
        <v>4162</v>
      </c>
      <c r="B3313" s="128">
        <v>521019</v>
      </c>
      <c r="C3313" s="149" t="s">
        <v>4163</v>
      </c>
      <c r="D3313" s="314">
        <v>60000</v>
      </c>
      <c r="E3313" s="69"/>
      <c r="F3313" s="69"/>
      <c r="G3313" s="69"/>
      <c r="H3313" s="69"/>
      <c r="I3313" s="69"/>
      <c r="J3313" s="69"/>
      <c r="N3313" s="69"/>
      <c r="O3313" s="69"/>
      <c r="P3313" s="69"/>
      <c r="Q3313" s="69"/>
      <c r="R3313" s="69"/>
      <c r="S3313" s="69"/>
      <c r="T3313" s="69"/>
      <c r="U3313" s="69"/>
      <c r="V3313" s="69"/>
      <c r="W3313" s="69"/>
      <c r="X3313" s="69"/>
      <c r="Y3313" s="69"/>
      <c r="Z3313" s="69"/>
      <c r="AA3313" s="69"/>
      <c r="AB3313" s="69"/>
      <c r="AC3313" s="69"/>
      <c r="AD3313" s="69"/>
      <c r="AE3313" s="69"/>
      <c r="AF3313" s="69"/>
      <c r="AG3313" s="69"/>
      <c r="AH3313" s="69"/>
      <c r="AI3313" s="69"/>
      <c r="AJ3313" s="69"/>
      <c r="AK3313" s="69"/>
      <c r="AL3313" s="69"/>
      <c r="AM3313" s="69"/>
      <c r="AN3313" s="69"/>
      <c r="AO3313" s="69"/>
      <c r="AP3313" s="69"/>
      <c r="AQ3313" s="69"/>
      <c r="AR3313" s="69"/>
      <c r="AS3313" s="69"/>
      <c r="AT3313" s="69"/>
      <c r="AU3313" s="69"/>
      <c r="AV3313" s="69"/>
      <c r="AW3313" s="69"/>
      <c r="AX3313" s="69"/>
      <c r="AY3313" s="69"/>
      <c r="AZ3313" s="69"/>
      <c r="BA3313" s="69"/>
      <c r="BB3313" s="69"/>
      <c r="BC3313" s="69"/>
      <c r="BD3313" s="69"/>
      <c r="BE3313" s="69"/>
      <c r="BF3313" s="69"/>
      <c r="BG3313" s="69"/>
      <c r="BH3313" s="69"/>
      <c r="BI3313" s="69"/>
      <c r="BJ3313" s="69"/>
      <c r="BK3313" s="69"/>
      <c r="BL3313" s="69"/>
      <c r="BM3313" s="69"/>
      <c r="BN3313" s="69"/>
      <c r="BO3313" s="69"/>
      <c r="BP3313" s="69"/>
      <c r="BQ3313" s="69"/>
      <c r="BR3313" s="69"/>
      <c r="BS3313" s="69"/>
      <c r="BT3313" s="69"/>
      <c r="BU3313" s="69"/>
      <c r="BV3313" s="69"/>
      <c r="BW3313" s="69"/>
      <c r="BX3313" s="69"/>
      <c r="BY3313" s="69"/>
      <c r="BZ3313" s="69"/>
      <c r="CA3313" s="69"/>
      <c r="CB3313" s="69"/>
      <c r="CC3313" s="69"/>
      <c r="CD3313" s="69"/>
      <c r="CE3313" s="69"/>
      <c r="CF3313" s="69"/>
      <c r="CG3313" s="69"/>
      <c r="CH3313" s="69"/>
      <c r="CI3313" s="69"/>
      <c r="CJ3313" s="69"/>
      <c r="CK3313" s="69"/>
      <c r="CL3313" s="69"/>
      <c r="CM3313" s="69"/>
      <c r="CN3313" s="69"/>
      <c r="CO3313" s="69"/>
      <c r="CP3313" s="69"/>
      <c r="CQ3313" s="69"/>
      <c r="CR3313" s="69"/>
      <c r="CS3313" s="69"/>
      <c r="CT3313" s="69"/>
      <c r="CU3313" s="69"/>
      <c r="CV3313" s="69"/>
      <c r="CW3313" s="69"/>
      <c r="CX3313" s="69"/>
      <c r="CY3313" s="69"/>
      <c r="CZ3313" s="69"/>
      <c r="DA3313" s="69"/>
      <c r="DB3313" s="69"/>
      <c r="DC3313" s="69"/>
      <c r="DD3313" s="69"/>
      <c r="DE3313" s="69"/>
      <c r="DF3313" s="69"/>
      <c r="DG3313" s="69"/>
      <c r="DH3313" s="69"/>
      <c r="DI3313" s="69"/>
      <c r="DJ3313" s="69"/>
      <c r="DK3313" s="69"/>
      <c r="DL3313" s="69"/>
      <c r="DM3313" s="69"/>
      <c r="DN3313" s="69"/>
      <c r="DO3313" s="69"/>
      <c r="DP3313" s="69"/>
      <c r="DQ3313" s="69"/>
      <c r="DR3313" s="69"/>
      <c r="DS3313" s="69"/>
      <c r="DT3313" s="69"/>
      <c r="DU3313" s="69"/>
      <c r="DV3313" s="69"/>
      <c r="DW3313" s="69"/>
      <c r="DX3313" s="69"/>
      <c r="DY3313" s="69"/>
      <c r="DZ3313" s="69"/>
      <c r="EA3313" s="69"/>
      <c r="EB3313" s="69"/>
      <c r="EC3313" s="69"/>
      <c r="ED3313" s="69"/>
      <c r="EE3313" s="69"/>
      <c r="EF3313" s="69"/>
      <c r="EG3313" s="69"/>
      <c r="EH3313" s="69"/>
      <c r="EI3313" s="69"/>
      <c r="EJ3313" s="69"/>
      <c r="EK3313" s="69"/>
      <c r="EL3313" s="69"/>
      <c r="EM3313" s="69"/>
      <c r="EN3313" s="69"/>
      <c r="EO3313" s="69"/>
      <c r="EP3313" s="69"/>
      <c r="EQ3313" s="69"/>
      <c r="ER3313" s="69"/>
      <c r="ES3313" s="69"/>
      <c r="ET3313" s="69"/>
      <c r="EU3313" s="69"/>
      <c r="EV3313" s="69"/>
      <c r="EW3313" s="69"/>
      <c r="EX3313" s="69"/>
      <c r="EY3313" s="69"/>
      <c r="EZ3313" s="69"/>
      <c r="FA3313" s="69"/>
      <c r="FB3313" s="69"/>
      <c r="FC3313" s="69"/>
      <c r="FD3313" s="69"/>
      <c r="FE3313" s="69"/>
      <c r="FF3313" s="69"/>
      <c r="FG3313" s="69"/>
      <c r="FH3313" s="69"/>
      <c r="FI3313" s="69"/>
      <c r="FJ3313" s="69"/>
      <c r="FK3313" s="69"/>
      <c r="FL3313" s="69"/>
      <c r="FM3313" s="69"/>
      <c r="FN3313" s="69"/>
      <c r="FO3313" s="69"/>
      <c r="FP3313" s="69"/>
      <c r="FQ3313" s="69"/>
      <c r="FR3313" s="69"/>
      <c r="FS3313" s="69"/>
      <c r="FT3313" s="69"/>
      <c r="FU3313" s="69"/>
      <c r="FV3313" s="69"/>
      <c r="FW3313" s="69"/>
      <c r="FX3313" s="69"/>
      <c r="FY3313" s="69"/>
      <c r="FZ3313" s="69"/>
      <c r="GA3313" s="69"/>
      <c r="GB3313" s="69"/>
      <c r="GC3313" s="69"/>
      <c r="GD3313" s="69"/>
      <c r="GE3313" s="69"/>
      <c r="GF3313" s="69"/>
      <c r="GG3313" s="69"/>
      <c r="GH3313" s="69"/>
      <c r="GI3313" s="69"/>
      <c r="GJ3313" s="69"/>
      <c r="GK3313" s="69"/>
      <c r="GL3313" s="69"/>
      <c r="GM3313" s="69"/>
      <c r="GN3313" s="69"/>
      <c r="GO3313" s="69"/>
      <c r="GP3313" s="69"/>
      <c r="GQ3313" s="69"/>
      <c r="GR3313" s="69"/>
      <c r="GS3313" s="69"/>
      <c r="GT3313" s="69"/>
      <c r="GU3313" s="69"/>
      <c r="GV3313" s="69"/>
      <c r="GW3313" s="69"/>
      <c r="GX3313" s="69"/>
      <c r="GY3313" s="69"/>
      <c r="GZ3313" s="69"/>
      <c r="HA3313" s="69"/>
      <c r="HB3313" s="69"/>
      <c r="HC3313" s="69"/>
      <c r="HD3313" s="69"/>
      <c r="HE3313" s="69"/>
      <c r="HF3313" s="69"/>
      <c r="HG3313" s="69"/>
      <c r="HH3313" s="69"/>
      <c r="HI3313" s="69"/>
      <c r="HJ3313" s="69"/>
      <c r="HK3313" s="69"/>
      <c r="HL3313" s="69"/>
      <c r="HM3313" s="69"/>
      <c r="HN3313" s="69"/>
      <c r="HO3313" s="69"/>
      <c r="HP3313" s="69"/>
      <c r="HQ3313" s="69"/>
      <c r="HR3313" s="69"/>
      <c r="HS3313" s="69"/>
      <c r="HT3313" s="69"/>
      <c r="HU3313" s="69"/>
      <c r="HV3313" s="69"/>
      <c r="HW3313" s="69"/>
      <c r="HX3313" s="69"/>
      <c r="HY3313" s="69"/>
      <c r="HZ3313" s="69"/>
      <c r="IA3313" s="69"/>
      <c r="IB3313" s="69"/>
      <c r="IC3313" s="69"/>
      <c r="ID3313" s="69"/>
      <c r="IE3313" s="69"/>
      <c r="IF3313" s="69"/>
      <c r="IG3313" s="69"/>
      <c r="IH3313" s="69"/>
      <c r="II3313" s="69"/>
      <c r="IJ3313" s="69"/>
      <c r="IK3313" s="69"/>
      <c r="IL3313" s="69"/>
      <c r="IM3313" s="69"/>
      <c r="IN3313" s="69"/>
    </row>
    <row r="3314" spans="1:248" s="70" customFormat="1" ht="32.1" customHeight="1" x14ac:dyDescent="0.2">
      <c r="A3314" s="127" t="s">
        <v>4164</v>
      </c>
      <c r="B3314" s="128">
        <v>521020</v>
      </c>
      <c r="C3314" s="149" t="s">
        <v>4165</v>
      </c>
      <c r="D3314" s="314">
        <v>60000</v>
      </c>
      <c r="E3314" s="69"/>
      <c r="F3314" s="69"/>
      <c r="G3314" s="69"/>
      <c r="H3314" s="69"/>
      <c r="I3314" s="69"/>
      <c r="J3314" s="69"/>
      <c r="N3314" s="69"/>
      <c r="O3314" s="69"/>
      <c r="P3314" s="69"/>
      <c r="Q3314" s="69"/>
      <c r="R3314" s="69"/>
      <c r="S3314" s="69"/>
      <c r="T3314" s="69"/>
      <c r="U3314" s="69"/>
      <c r="V3314" s="69"/>
      <c r="W3314" s="69"/>
      <c r="X3314" s="69"/>
      <c r="Y3314" s="69"/>
      <c r="Z3314" s="69"/>
      <c r="AA3314" s="69"/>
      <c r="AB3314" s="69"/>
      <c r="AC3314" s="69"/>
      <c r="AD3314" s="69"/>
      <c r="AE3314" s="69"/>
      <c r="AF3314" s="69"/>
      <c r="AG3314" s="69"/>
      <c r="AH3314" s="69"/>
      <c r="AI3314" s="69"/>
      <c r="AJ3314" s="69"/>
      <c r="AK3314" s="69"/>
      <c r="AL3314" s="69"/>
      <c r="AM3314" s="69"/>
      <c r="AN3314" s="69"/>
      <c r="AO3314" s="69"/>
      <c r="AP3314" s="69"/>
      <c r="AQ3314" s="69"/>
      <c r="AR3314" s="69"/>
      <c r="AS3314" s="69"/>
      <c r="AT3314" s="69"/>
      <c r="AU3314" s="69"/>
      <c r="AV3314" s="69"/>
      <c r="AW3314" s="69"/>
      <c r="AX3314" s="69"/>
      <c r="AY3314" s="69"/>
      <c r="AZ3314" s="69"/>
      <c r="BA3314" s="69"/>
      <c r="BB3314" s="69"/>
      <c r="BC3314" s="69"/>
      <c r="BD3314" s="69"/>
      <c r="BE3314" s="69"/>
      <c r="BF3314" s="69"/>
      <c r="BG3314" s="69"/>
      <c r="BH3314" s="69"/>
      <c r="BI3314" s="69"/>
      <c r="BJ3314" s="69"/>
      <c r="BK3314" s="69"/>
      <c r="BL3314" s="69"/>
      <c r="BM3314" s="69"/>
      <c r="BN3314" s="69"/>
      <c r="BO3314" s="69"/>
      <c r="BP3314" s="69"/>
      <c r="BQ3314" s="69"/>
      <c r="BR3314" s="69"/>
      <c r="BS3314" s="69"/>
      <c r="BT3314" s="69"/>
      <c r="BU3314" s="69"/>
      <c r="BV3314" s="69"/>
      <c r="BW3314" s="69"/>
      <c r="BX3314" s="69"/>
      <c r="BY3314" s="69"/>
      <c r="BZ3314" s="69"/>
      <c r="CA3314" s="69"/>
      <c r="CB3314" s="69"/>
      <c r="CC3314" s="69"/>
      <c r="CD3314" s="69"/>
      <c r="CE3314" s="69"/>
      <c r="CF3314" s="69"/>
      <c r="CG3314" s="69"/>
      <c r="CH3314" s="69"/>
      <c r="CI3314" s="69"/>
      <c r="CJ3314" s="69"/>
      <c r="CK3314" s="69"/>
      <c r="CL3314" s="69"/>
      <c r="CM3314" s="69"/>
      <c r="CN3314" s="69"/>
      <c r="CO3314" s="69"/>
      <c r="CP3314" s="69"/>
      <c r="CQ3314" s="69"/>
      <c r="CR3314" s="69"/>
      <c r="CS3314" s="69"/>
      <c r="CT3314" s="69"/>
      <c r="CU3314" s="69"/>
      <c r="CV3314" s="69"/>
      <c r="CW3314" s="69"/>
      <c r="CX3314" s="69"/>
      <c r="CY3314" s="69"/>
      <c r="CZ3314" s="69"/>
      <c r="DA3314" s="69"/>
      <c r="DB3314" s="69"/>
      <c r="DC3314" s="69"/>
      <c r="DD3314" s="69"/>
      <c r="DE3314" s="69"/>
      <c r="DF3314" s="69"/>
      <c r="DG3314" s="69"/>
      <c r="DH3314" s="69"/>
      <c r="DI3314" s="69"/>
      <c r="DJ3314" s="69"/>
      <c r="DK3314" s="69"/>
      <c r="DL3314" s="69"/>
      <c r="DM3314" s="69"/>
      <c r="DN3314" s="69"/>
      <c r="DO3314" s="69"/>
      <c r="DP3314" s="69"/>
      <c r="DQ3314" s="69"/>
      <c r="DR3314" s="69"/>
      <c r="DS3314" s="69"/>
      <c r="DT3314" s="69"/>
      <c r="DU3314" s="69"/>
      <c r="DV3314" s="69"/>
      <c r="DW3314" s="69"/>
      <c r="DX3314" s="69"/>
      <c r="DY3314" s="69"/>
      <c r="DZ3314" s="69"/>
      <c r="EA3314" s="69"/>
      <c r="EB3314" s="69"/>
      <c r="EC3314" s="69"/>
      <c r="ED3314" s="69"/>
      <c r="EE3314" s="69"/>
      <c r="EF3314" s="69"/>
      <c r="EG3314" s="69"/>
      <c r="EH3314" s="69"/>
      <c r="EI3314" s="69"/>
      <c r="EJ3314" s="69"/>
      <c r="EK3314" s="69"/>
      <c r="EL3314" s="69"/>
      <c r="EM3314" s="69"/>
      <c r="EN3314" s="69"/>
      <c r="EO3314" s="69"/>
      <c r="EP3314" s="69"/>
      <c r="EQ3314" s="69"/>
      <c r="ER3314" s="69"/>
      <c r="ES3314" s="69"/>
      <c r="ET3314" s="69"/>
      <c r="EU3314" s="69"/>
      <c r="EV3314" s="69"/>
      <c r="EW3314" s="69"/>
      <c r="EX3314" s="69"/>
      <c r="EY3314" s="69"/>
      <c r="EZ3314" s="69"/>
      <c r="FA3314" s="69"/>
      <c r="FB3314" s="69"/>
      <c r="FC3314" s="69"/>
      <c r="FD3314" s="69"/>
      <c r="FE3314" s="69"/>
      <c r="FF3314" s="69"/>
      <c r="FG3314" s="69"/>
      <c r="FH3314" s="69"/>
      <c r="FI3314" s="69"/>
      <c r="FJ3314" s="69"/>
      <c r="FK3314" s="69"/>
      <c r="FL3314" s="69"/>
      <c r="FM3314" s="69"/>
      <c r="FN3314" s="69"/>
      <c r="FO3314" s="69"/>
      <c r="FP3314" s="69"/>
      <c r="FQ3314" s="69"/>
      <c r="FR3314" s="69"/>
      <c r="FS3314" s="69"/>
      <c r="FT3314" s="69"/>
      <c r="FU3314" s="69"/>
      <c r="FV3314" s="69"/>
      <c r="FW3314" s="69"/>
      <c r="FX3314" s="69"/>
      <c r="FY3314" s="69"/>
      <c r="FZ3314" s="69"/>
      <c r="GA3314" s="69"/>
      <c r="GB3314" s="69"/>
      <c r="GC3314" s="69"/>
      <c r="GD3314" s="69"/>
      <c r="GE3314" s="69"/>
      <c r="GF3314" s="69"/>
      <c r="GG3314" s="69"/>
      <c r="GH3314" s="69"/>
      <c r="GI3314" s="69"/>
      <c r="GJ3314" s="69"/>
      <c r="GK3314" s="69"/>
      <c r="GL3314" s="69"/>
      <c r="GM3314" s="69"/>
      <c r="GN3314" s="69"/>
      <c r="GO3314" s="69"/>
      <c r="GP3314" s="69"/>
      <c r="GQ3314" s="69"/>
      <c r="GR3314" s="69"/>
      <c r="GS3314" s="69"/>
      <c r="GT3314" s="69"/>
      <c r="GU3314" s="69"/>
      <c r="GV3314" s="69"/>
      <c r="GW3314" s="69"/>
      <c r="GX3314" s="69"/>
      <c r="GY3314" s="69"/>
      <c r="GZ3314" s="69"/>
      <c r="HA3314" s="69"/>
      <c r="HB3314" s="69"/>
      <c r="HC3314" s="69"/>
      <c r="HD3314" s="69"/>
      <c r="HE3314" s="69"/>
      <c r="HF3314" s="69"/>
      <c r="HG3314" s="69"/>
      <c r="HH3314" s="69"/>
      <c r="HI3314" s="69"/>
      <c r="HJ3314" s="69"/>
      <c r="HK3314" s="69"/>
      <c r="HL3314" s="69"/>
      <c r="HM3314" s="69"/>
      <c r="HN3314" s="69"/>
      <c r="HO3314" s="69"/>
      <c r="HP3314" s="69"/>
      <c r="HQ3314" s="69"/>
      <c r="HR3314" s="69"/>
      <c r="HS3314" s="69"/>
      <c r="HT3314" s="69"/>
      <c r="HU3314" s="69"/>
      <c r="HV3314" s="69"/>
      <c r="HW3314" s="69"/>
      <c r="HX3314" s="69"/>
      <c r="HY3314" s="69"/>
      <c r="HZ3314" s="69"/>
      <c r="IA3314" s="69"/>
      <c r="IB3314" s="69"/>
      <c r="IC3314" s="69"/>
      <c r="ID3314" s="69"/>
      <c r="IE3314" s="69"/>
      <c r="IF3314" s="69"/>
      <c r="IG3314" s="69"/>
      <c r="IH3314" s="69"/>
      <c r="II3314" s="69"/>
      <c r="IJ3314" s="69"/>
      <c r="IK3314" s="69"/>
      <c r="IL3314" s="69"/>
      <c r="IM3314" s="69"/>
      <c r="IN3314" s="69"/>
    </row>
    <row r="3315" spans="1:248" s="70" customFormat="1" ht="32.1" customHeight="1" x14ac:dyDescent="0.2">
      <c r="A3315" s="127" t="s">
        <v>4166</v>
      </c>
      <c r="B3315" s="128">
        <v>521021</v>
      </c>
      <c r="C3315" s="149" t="s">
        <v>4167</v>
      </c>
      <c r="D3315" s="314">
        <v>50000</v>
      </c>
      <c r="E3315" s="69"/>
      <c r="F3315" s="69"/>
      <c r="G3315" s="69"/>
      <c r="H3315" s="69"/>
      <c r="I3315" s="69"/>
      <c r="J3315" s="69"/>
      <c r="N3315" s="69"/>
      <c r="O3315" s="69"/>
      <c r="P3315" s="69"/>
      <c r="Q3315" s="69"/>
      <c r="R3315" s="69"/>
      <c r="S3315" s="69"/>
      <c r="T3315" s="69"/>
      <c r="U3315" s="69"/>
      <c r="V3315" s="69"/>
      <c r="W3315" s="69"/>
      <c r="X3315" s="69"/>
      <c r="Y3315" s="69"/>
      <c r="Z3315" s="69"/>
      <c r="AA3315" s="69"/>
      <c r="AB3315" s="69"/>
      <c r="AC3315" s="69"/>
      <c r="AD3315" s="69"/>
      <c r="AE3315" s="69"/>
      <c r="AF3315" s="69"/>
      <c r="AG3315" s="69"/>
      <c r="AH3315" s="69"/>
      <c r="AI3315" s="69"/>
      <c r="AJ3315" s="69"/>
      <c r="AK3315" s="69"/>
      <c r="AL3315" s="69"/>
      <c r="AM3315" s="69"/>
      <c r="AN3315" s="69"/>
      <c r="AO3315" s="69"/>
      <c r="AP3315" s="69"/>
      <c r="AQ3315" s="69"/>
      <c r="AR3315" s="69"/>
      <c r="AS3315" s="69"/>
      <c r="AT3315" s="69"/>
      <c r="AU3315" s="69"/>
      <c r="AV3315" s="69"/>
      <c r="AW3315" s="69"/>
      <c r="AX3315" s="69"/>
      <c r="AY3315" s="69"/>
      <c r="AZ3315" s="69"/>
      <c r="BA3315" s="69"/>
      <c r="BB3315" s="69"/>
      <c r="BC3315" s="69"/>
      <c r="BD3315" s="69"/>
      <c r="BE3315" s="69"/>
      <c r="BF3315" s="69"/>
      <c r="BG3315" s="69"/>
      <c r="BH3315" s="69"/>
      <c r="BI3315" s="69"/>
      <c r="BJ3315" s="69"/>
      <c r="BK3315" s="69"/>
      <c r="BL3315" s="69"/>
      <c r="BM3315" s="69"/>
      <c r="BN3315" s="69"/>
      <c r="BO3315" s="69"/>
      <c r="BP3315" s="69"/>
      <c r="BQ3315" s="69"/>
      <c r="BR3315" s="69"/>
      <c r="BS3315" s="69"/>
      <c r="BT3315" s="69"/>
      <c r="BU3315" s="69"/>
      <c r="BV3315" s="69"/>
      <c r="BW3315" s="69"/>
      <c r="BX3315" s="69"/>
      <c r="BY3315" s="69"/>
      <c r="BZ3315" s="69"/>
      <c r="CA3315" s="69"/>
      <c r="CB3315" s="69"/>
      <c r="CC3315" s="69"/>
      <c r="CD3315" s="69"/>
      <c r="CE3315" s="69"/>
      <c r="CF3315" s="69"/>
      <c r="CG3315" s="69"/>
      <c r="CH3315" s="69"/>
      <c r="CI3315" s="69"/>
      <c r="CJ3315" s="69"/>
      <c r="CK3315" s="69"/>
      <c r="CL3315" s="69"/>
      <c r="CM3315" s="69"/>
      <c r="CN3315" s="69"/>
      <c r="CO3315" s="69"/>
      <c r="CP3315" s="69"/>
      <c r="CQ3315" s="69"/>
      <c r="CR3315" s="69"/>
      <c r="CS3315" s="69"/>
      <c r="CT3315" s="69"/>
      <c r="CU3315" s="69"/>
      <c r="CV3315" s="69"/>
      <c r="CW3315" s="69"/>
      <c r="CX3315" s="69"/>
      <c r="CY3315" s="69"/>
      <c r="CZ3315" s="69"/>
      <c r="DA3315" s="69"/>
      <c r="DB3315" s="69"/>
      <c r="DC3315" s="69"/>
      <c r="DD3315" s="69"/>
      <c r="DE3315" s="69"/>
      <c r="DF3315" s="69"/>
      <c r="DG3315" s="69"/>
      <c r="DH3315" s="69"/>
      <c r="DI3315" s="69"/>
      <c r="DJ3315" s="69"/>
      <c r="DK3315" s="69"/>
      <c r="DL3315" s="69"/>
      <c r="DM3315" s="69"/>
      <c r="DN3315" s="69"/>
      <c r="DO3315" s="69"/>
      <c r="DP3315" s="69"/>
      <c r="DQ3315" s="69"/>
      <c r="DR3315" s="69"/>
      <c r="DS3315" s="69"/>
      <c r="DT3315" s="69"/>
      <c r="DU3315" s="69"/>
      <c r="DV3315" s="69"/>
      <c r="DW3315" s="69"/>
      <c r="DX3315" s="69"/>
      <c r="DY3315" s="69"/>
      <c r="DZ3315" s="69"/>
      <c r="EA3315" s="69"/>
      <c r="EB3315" s="69"/>
      <c r="EC3315" s="69"/>
      <c r="ED3315" s="69"/>
      <c r="EE3315" s="69"/>
      <c r="EF3315" s="69"/>
      <c r="EG3315" s="69"/>
      <c r="EH3315" s="69"/>
      <c r="EI3315" s="69"/>
      <c r="EJ3315" s="69"/>
      <c r="EK3315" s="69"/>
      <c r="EL3315" s="69"/>
      <c r="EM3315" s="69"/>
      <c r="EN3315" s="69"/>
      <c r="EO3315" s="69"/>
      <c r="EP3315" s="69"/>
      <c r="EQ3315" s="69"/>
      <c r="ER3315" s="69"/>
      <c r="ES3315" s="69"/>
      <c r="ET3315" s="69"/>
      <c r="EU3315" s="69"/>
      <c r="EV3315" s="69"/>
      <c r="EW3315" s="69"/>
      <c r="EX3315" s="69"/>
      <c r="EY3315" s="69"/>
      <c r="EZ3315" s="69"/>
      <c r="FA3315" s="69"/>
      <c r="FB3315" s="69"/>
      <c r="FC3315" s="69"/>
      <c r="FD3315" s="69"/>
      <c r="FE3315" s="69"/>
      <c r="FF3315" s="69"/>
      <c r="FG3315" s="69"/>
      <c r="FH3315" s="69"/>
      <c r="FI3315" s="69"/>
      <c r="FJ3315" s="69"/>
      <c r="FK3315" s="69"/>
      <c r="FL3315" s="69"/>
      <c r="FM3315" s="69"/>
      <c r="FN3315" s="69"/>
      <c r="FO3315" s="69"/>
      <c r="FP3315" s="69"/>
      <c r="FQ3315" s="69"/>
      <c r="FR3315" s="69"/>
      <c r="FS3315" s="69"/>
      <c r="FT3315" s="69"/>
      <c r="FU3315" s="69"/>
      <c r="FV3315" s="69"/>
      <c r="FW3315" s="69"/>
      <c r="FX3315" s="69"/>
      <c r="FY3315" s="69"/>
      <c r="FZ3315" s="69"/>
      <c r="GA3315" s="69"/>
      <c r="GB3315" s="69"/>
      <c r="GC3315" s="69"/>
      <c r="GD3315" s="69"/>
      <c r="GE3315" s="69"/>
      <c r="GF3315" s="69"/>
      <c r="GG3315" s="69"/>
      <c r="GH3315" s="69"/>
      <c r="GI3315" s="69"/>
      <c r="GJ3315" s="69"/>
      <c r="GK3315" s="69"/>
      <c r="GL3315" s="69"/>
      <c r="GM3315" s="69"/>
      <c r="GN3315" s="69"/>
      <c r="GO3315" s="69"/>
      <c r="GP3315" s="69"/>
      <c r="GQ3315" s="69"/>
      <c r="GR3315" s="69"/>
      <c r="GS3315" s="69"/>
      <c r="GT3315" s="69"/>
      <c r="GU3315" s="69"/>
      <c r="GV3315" s="69"/>
      <c r="GW3315" s="69"/>
      <c r="GX3315" s="69"/>
      <c r="GY3315" s="69"/>
      <c r="GZ3315" s="69"/>
      <c r="HA3315" s="69"/>
      <c r="HB3315" s="69"/>
      <c r="HC3315" s="69"/>
      <c r="HD3315" s="69"/>
      <c r="HE3315" s="69"/>
      <c r="HF3315" s="69"/>
      <c r="HG3315" s="69"/>
      <c r="HH3315" s="69"/>
      <c r="HI3315" s="69"/>
      <c r="HJ3315" s="69"/>
      <c r="HK3315" s="69"/>
      <c r="HL3315" s="69"/>
      <c r="HM3315" s="69"/>
      <c r="HN3315" s="69"/>
      <c r="HO3315" s="69"/>
      <c r="HP3315" s="69"/>
      <c r="HQ3315" s="69"/>
      <c r="HR3315" s="69"/>
      <c r="HS3315" s="69"/>
      <c r="HT3315" s="69"/>
      <c r="HU3315" s="69"/>
      <c r="HV3315" s="69"/>
      <c r="HW3315" s="69"/>
      <c r="HX3315" s="69"/>
      <c r="HY3315" s="69"/>
      <c r="HZ3315" s="69"/>
      <c r="IA3315" s="69"/>
      <c r="IB3315" s="69"/>
      <c r="IC3315" s="69"/>
      <c r="ID3315" s="69"/>
      <c r="IE3315" s="69"/>
      <c r="IF3315" s="69"/>
      <c r="IG3315" s="69"/>
      <c r="IH3315" s="69"/>
      <c r="II3315" s="69"/>
      <c r="IJ3315" s="69"/>
      <c r="IK3315" s="69"/>
      <c r="IL3315" s="69"/>
      <c r="IM3315" s="69"/>
      <c r="IN3315" s="69"/>
    </row>
    <row r="3316" spans="1:248" s="70" customFormat="1" ht="15" customHeight="1" x14ac:dyDescent="0.2">
      <c r="A3316" s="127" t="s">
        <v>4168</v>
      </c>
      <c r="B3316" s="128">
        <v>521022</v>
      </c>
      <c r="C3316" s="149" t="s">
        <v>4169</v>
      </c>
      <c r="D3316" s="314">
        <v>45000</v>
      </c>
      <c r="E3316" s="69"/>
      <c r="F3316" s="69"/>
      <c r="G3316" s="69"/>
      <c r="H3316" s="69"/>
      <c r="I3316" s="69"/>
      <c r="J3316" s="69"/>
      <c r="N3316" s="69"/>
      <c r="O3316" s="69"/>
      <c r="P3316" s="69"/>
      <c r="Q3316" s="69"/>
      <c r="R3316" s="69"/>
      <c r="S3316" s="69"/>
      <c r="T3316" s="69"/>
      <c r="U3316" s="69"/>
      <c r="V3316" s="69"/>
      <c r="W3316" s="69"/>
      <c r="X3316" s="69"/>
      <c r="Y3316" s="69"/>
      <c r="Z3316" s="69"/>
      <c r="AA3316" s="69"/>
      <c r="AB3316" s="69"/>
      <c r="AC3316" s="69"/>
      <c r="AD3316" s="69"/>
      <c r="AE3316" s="69"/>
      <c r="AF3316" s="69"/>
      <c r="AG3316" s="69"/>
      <c r="AH3316" s="69"/>
      <c r="AI3316" s="69"/>
      <c r="AJ3316" s="69"/>
      <c r="AK3316" s="69"/>
      <c r="AL3316" s="69"/>
      <c r="AM3316" s="69"/>
      <c r="AN3316" s="69"/>
      <c r="AO3316" s="69"/>
      <c r="AP3316" s="69"/>
      <c r="AQ3316" s="69"/>
      <c r="AR3316" s="69"/>
      <c r="AS3316" s="69"/>
      <c r="AT3316" s="69"/>
      <c r="AU3316" s="69"/>
      <c r="AV3316" s="69"/>
      <c r="AW3316" s="69"/>
      <c r="AX3316" s="69"/>
      <c r="AY3316" s="69"/>
      <c r="AZ3316" s="69"/>
      <c r="BA3316" s="69"/>
      <c r="BB3316" s="69"/>
      <c r="BC3316" s="69"/>
      <c r="BD3316" s="69"/>
      <c r="BE3316" s="69"/>
      <c r="BF3316" s="69"/>
      <c r="BG3316" s="69"/>
      <c r="BH3316" s="69"/>
      <c r="BI3316" s="69"/>
      <c r="BJ3316" s="69"/>
      <c r="BK3316" s="69"/>
      <c r="BL3316" s="69"/>
      <c r="BM3316" s="69"/>
      <c r="BN3316" s="69"/>
      <c r="BO3316" s="69"/>
      <c r="BP3316" s="69"/>
      <c r="BQ3316" s="69"/>
      <c r="BR3316" s="69"/>
      <c r="BS3316" s="69"/>
      <c r="BT3316" s="69"/>
      <c r="BU3316" s="69"/>
      <c r="BV3316" s="69"/>
      <c r="BW3316" s="69"/>
      <c r="BX3316" s="69"/>
      <c r="BY3316" s="69"/>
      <c r="BZ3316" s="69"/>
      <c r="CA3316" s="69"/>
      <c r="CB3316" s="69"/>
      <c r="CC3316" s="69"/>
      <c r="CD3316" s="69"/>
      <c r="CE3316" s="69"/>
      <c r="CF3316" s="69"/>
      <c r="CG3316" s="69"/>
      <c r="CH3316" s="69"/>
      <c r="CI3316" s="69"/>
      <c r="CJ3316" s="69"/>
      <c r="CK3316" s="69"/>
      <c r="CL3316" s="69"/>
      <c r="CM3316" s="69"/>
      <c r="CN3316" s="69"/>
      <c r="CO3316" s="69"/>
      <c r="CP3316" s="69"/>
      <c r="CQ3316" s="69"/>
      <c r="CR3316" s="69"/>
      <c r="CS3316" s="69"/>
      <c r="CT3316" s="69"/>
      <c r="CU3316" s="69"/>
      <c r="CV3316" s="69"/>
      <c r="CW3316" s="69"/>
      <c r="CX3316" s="69"/>
      <c r="CY3316" s="69"/>
      <c r="CZ3316" s="69"/>
      <c r="DA3316" s="69"/>
      <c r="DB3316" s="69"/>
      <c r="DC3316" s="69"/>
      <c r="DD3316" s="69"/>
      <c r="DE3316" s="69"/>
      <c r="DF3316" s="69"/>
      <c r="DG3316" s="69"/>
      <c r="DH3316" s="69"/>
      <c r="DI3316" s="69"/>
      <c r="DJ3316" s="69"/>
      <c r="DK3316" s="69"/>
      <c r="DL3316" s="69"/>
      <c r="DM3316" s="69"/>
      <c r="DN3316" s="69"/>
      <c r="DO3316" s="69"/>
      <c r="DP3316" s="69"/>
      <c r="DQ3316" s="69"/>
      <c r="DR3316" s="69"/>
      <c r="DS3316" s="69"/>
      <c r="DT3316" s="69"/>
      <c r="DU3316" s="69"/>
      <c r="DV3316" s="69"/>
      <c r="DW3316" s="69"/>
      <c r="DX3316" s="69"/>
      <c r="DY3316" s="69"/>
      <c r="DZ3316" s="69"/>
      <c r="EA3316" s="69"/>
      <c r="EB3316" s="69"/>
      <c r="EC3316" s="69"/>
      <c r="ED3316" s="69"/>
      <c r="EE3316" s="69"/>
      <c r="EF3316" s="69"/>
      <c r="EG3316" s="69"/>
      <c r="EH3316" s="69"/>
      <c r="EI3316" s="69"/>
      <c r="EJ3316" s="69"/>
      <c r="EK3316" s="69"/>
      <c r="EL3316" s="69"/>
      <c r="EM3316" s="69"/>
      <c r="EN3316" s="69"/>
      <c r="EO3316" s="69"/>
      <c r="EP3316" s="69"/>
      <c r="EQ3316" s="69"/>
      <c r="ER3316" s="69"/>
      <c r="ES3316" s="69"/>
      <c r="ET3316" s="69"/>
      <c r="EU3316" s="69"/>
      <c r="EV3316" s="69"/>
      <c r="EW3316" s="69"/>
      <c r="EX3316" s="69"/>
      <c r="EY3316" s="69"/>
      <c r="EZ3316" s="69"/>
      <c r="FA3316" s="69"/>
      <c r="FB3316" s="69"/>
      <c r="FC3316" s="69"/>
      <c r="FD3316" s="69"/>
      <c r="FE3316" s="69"/>
      <c r="FF3316" s="69"/>
      <c r="FG3316" s="69"/>
      <c r="FH3316" s="69"/>
      <c r="FI3316" s="69"/>
      <c r="FJ3316" s="69"/>
      <c r="FK3316" s="69"/>
      <c r="FL3316" s="69"/>
      <c r="FM3316" s="69"/>
      <c r="FN3316" s="69"/>
      <c r="FO3316" s="69"/>
      <c r="FP3316" s="69"/>
      <c r="FQ3316" s="69"/>
      <c r="FR3316" s="69"/>
      <c r="FS3316" s="69"/>
      <c r="FT3316" s="69"/>
      <c r="FU3316" s="69"/>
      <c r="FV3316" s="69"/>
      <c r="FW3316" s="69"/>
      <c r="FX3316" s="69"/>
      <c r="FY3316" s="69"/>
      <c r="FZ3316" s="69"/>
      <c r="GA3316" s="69"/>
      <c r="GB3316" s="69"/>
      <c r="GC3316" s="69"/>
      <c r="GD3316" s="69"/>
      <c r="GE3316" s="69"/>
      <c r="GF3316" s="69"/>
      <c r="GG3316" s="69"/>
      <c r="GH3316" s="69"/>
      <c r="GI3316" s="69"/>
      <c r="GJ3316" s="69"/>
      <c r="GK3316" s="69"/>
      <c r="GL3316" s="69"/>
      <c r="GM3316" s="69"/>
      <c r="GN3316" s="69"/>
      <c r="GO3316" s="69"/>
      <c r="GP3316" s="69"/>
      <c r="GQ3316" s="69"/>
      <c r="GR3316" s="69"/>
      <c r="GS3316" s="69"/>
      <c r="GT3316" s="69"/>
      <c r="GU3316" s="69"/>
      <c r="GV3316" s="69"/>
      <c r="GW3316" s="69"/>
      <c r="GX3316" s="69"/>
      <c r="GY3316" s="69"/>
      <c r="GZ3316" s="69"/>
      <c r="HA3316" s="69"/>
      <c r="HB3316" s="69"/>
      <c r="HC3316" s="69"/>
      <c r="HD3316" s="69"/>
      <c r="HE3316" s="69"/>
      <c r="HF3316" s="69"/>
      <c r="HG3316" s="69"/>
      <c r="HH3316" s="69"/>
      <c r="HI3316" s="69"/>
      <c r="HJ3316" s="69"/>
      <c r="HK3316" s="69"/>
      <c r="HL3316" s="69"/>
      <c r="HM3316" s="69"/>
      <c r="HN3316" s="69"/>
      <c r="HO3316" s="69"/>
      <c r="HP3316" s="69"/>
      <c r="HQ3316" s="69"/>
      <c r="HR3316" s="69"/>
      <c r="HS3316" s="69"/>
      <c r="HT3316" s="69"/>
      <c r="HU3316" s="69"/>
      <c r="HV3316" s="69"/>
      <c r="HW3316" s="69"/>
      <c r="HX3316" s="69"/>
      <c r="HY3316" s="69"/>
      <c r="HZ3316" s="69"/>
      <c r="IA3316" s="69"/>
      <c r="IB3316" s="69"/>
      <c r="IC3316" s="69"/>
      <c r="ID3316" s="69"/>
      <c r="IE3316" s="69"/>
      <c r="IF3316" s="69"/>
      <c r="IG3316" s="69"/>
      <c r="IH3316" s="69"/>
      <c r="II3316" s="69"/>
      <c r="IJ3316" s="69"/>
      <c r="IK3316" s="69"/>
      <c r="IL3316" s="69"/>
      <c r="IM3316" s="69"/>
      <c r="IN3316" s="69"/>
    </row>
    <row r="3317" spans="1:248" s="70" customFormat="1" ht="15" customHeight="1" x14ac:dyDescent="0.2">
      <c r="A3317" s="127" t="s">
        <v>4170</v>
      </c>
      <c r="B3317" s="128">
        <v>521023</v>
      </c>
      <c r="C3317" s="149" t="s">
        <v>4171</v>
      </c>
      <c r="D3317" s="314">
        <v>45000</v>
      </c>
      <c r="E3317" s="69"/>
      <c r="F3317" s="69"/>
      <c r="G3317" s="69"/>
      <c r="H3317" s="69"/>
      <c r="I3317" s="69"/>
      <c r="J3317" s="69"/>
      <c r="N3317" s="69"/>
      <c r="O3317" s="69"/>
      <c r="P3317" s="69"/>
      <c r="Q3317" s="69"/>
      <c r="R3317" s="69"/>
      <c r="S3317" s="69"/>
      <c r="T3317" s="69"/>
      <c r="U3317" s="69"/>
      <c r="V3317" s="69"/>
      <c r="W3317" s="69"/>
      <c r="X3317" s="69"/>
      <c r="Y3317" s="69"/>
      <c r="Z3317" s="69"/>
      <c r="AA3317" s="69"/>
      <c r="AB3317" s="69"/>
      <c r="AC3317" s="69"/>
      <c r="AD3317" s="69"/>
      <c r="AE3317" s="69"/>
      <c r="AF3317" s="69"/>
      <c r="AG3317" s="69"/>
      <c r="AH3317" s="69"/>
      <c r="AI3317" s="69"/>
      <c r="AJ3317" s="69"/>
      <c r="AK3317" s="69"/>
      <c r="AL3317" s="69"/>
      <c r="AM3317" s="69"/>
      <c r="AN3317" s="69"/>
      <c r="AO3317" s="69"/>
      <c r="AP3317" s="69"/>
      <c r="AQ3317" s="69"/>
      <c r="AR3317" s="69"/>
      <c r="AS3317" s="69"/>
      <c r="AT3317" s="69"/>
      <c r="AU3317" s="69"/>
      <c r="AV3317" s="69"/>
      <c r="AW3317" s="69"/>
      <c r="AX3317" s="69"/>
      <c r="AY3317" s="69"/>
      <c r="AZ3317" s="69"/>
      <c r="BA3317" s="69"/>
      <c r="BB3317" s="69"/>
      <c r="BC3317" s="69"/>
      <c r="BD3317" s="69"/>
      <c r="BE3317" s="69"/>
      <c r="BF3317" s="69"/>
      <c r="BG3317" s="69"/>
      <c r="BH3317" s="69"/>
      <c r="BI3317" s="69"/>
      <c r="BJ3317" s="69"/>
      <c r="BK3317" s="69"/>
      <c r="BL3317" s="69"/>
      <c r="BM3317" s="69"/>
      <c r="BN3317" s="69"/>
      <c r="BO3317" s="69"/>
      <c r="BP3317" s="69"/>
      <c r="BQ3317" s="69"/>
      <c r="BR3317" s="69"/>
      <c r="BS3317" s="69"/>
      <c r="BT3317" s="69"/>
      <c r="BU3317" s="69"/>
      <c r="BV3317" s="69"/>
      <c r="BW3317" s="69"/>
      <c r="BX3317" s="69"/>
      <c r="BY3317" s="69"/>
      <c r="BZ3317" s="69"/>
      <c r="CA3317" s="69"/>
      <c r="CB3317" s="69"/>
      <c r="CC3317" s="69"/>
      <c r="CD3317" s="69"/>
      <c r="CE3317" s="69"/>
      <c r="CF3317" s="69"/>
      <c r="CG3317" s="69"/>
      <c r="CH3317" s="69"/>
      <c r="CI3317" s="69"/>
      <c r="CJ3317" s="69"/>
      <c r="CK3317" s="69"/>
      <c r="CL3317" s="69"/>
      <c r="CM3317" s="69"/>
      <c r="CN3317" s="69"/>
      <c r="CO3317" s="69"/>
      <c r="CP3317" s="69"/>
      <c r="CQ3317" s="69"/>
      <c r="CR3317" s="69"/>
      <c r="CS3317" s="69"/>
      <c r="CT3317" s="69"/>
      <c r="CU3317" s="69"/>
      <c r="CV3317" s="69"/>
      <c r="CW3317" s="69"/>
      <c r="CX3317" s="69"/>
      <c r="CY3317" s="69"/>
      <c r="CZ3317" s="69"/>
      <c r="DA3317" s="69"/>
      <c r="DB3317" s="69"/>
      <c r="DC3317" s="69"/>
      <c r="DD3317" s="69"/>
      <c r="DE3317" s="69"/>
      <c r="DF3317" s="69"/>
      <c r="DG3317" s="69"/>
      <c r="DH3317" s="69"/>
      <c r="DI3317" s="69"/>
      <c r="DJ3317" s="69"/>
      <c r="DK3317" s="69"/>
      <c r="DL3317" s="69"/>
      <c r="DM3317" s="69"/>
      <c r="DN3317" s="69"/>
      <c r="DO3317" s="69"/>
      <c r="DP3317" s="69"/>
      <c r="DQ3317" s="69"/>
      <c r="DR3317" s="69"/>
      <c r="DS3317" s="69"/>
      <c r="DT3317" s="69"/>
      <c r="DU3317" s="69"/>
      <c r="DV3317" s="69"/>
      <c r="DW3317" s="69"/>
      <c r="DX3317" s="69"/>
      <c r="DY3317" s="69"/>
      <c r="DZ3317" s="69"/>
      <c r="EA3317" s="69"/>
      <c r="EB3317" s="69"/>
      <c r="EC3317" s="69"/>
      <c r="ED3317" s="69"/>
      <c r="EE3317" s="69"/>
      <c r="EF3317" s="69"/>
      <c r="EG3317" s="69"/>
      <c r="EH3317" s="69"/>
      <c r="EI3317" s="69"/>
      <c r="EJ3317" s="69"/>
      <c r="EK3317" s="69"/>
      <c r="EL3317" s="69"/>
      <c r="EM3317" s="69"/>
      <c r="EN3317" s="69"/>
      <c r="EO3317" s="69"/>
      <c r="EP3317" s="69"/>
      <c r="EQ3317" s="69"/>
      <c r="ER3317" s="69"/>
      <c r="ES3317" s="69"/>
      <c r="ET3317" s="69"/>
      <c r="EU3317" s="69"/>
      <c r="EV3317" s="69"/>
      <c r="EW3317" s="69"/>
      <c r="EX3317" s="69"/>
      <c r="EY3317" s="69"/>
      <c r="EZ3317" s="69"/>
      <c r="FA3317" s="69"/>
      <c r="FB3317" s="69"/>
      <c r="FC3317" s="69"/>
      <c r="FD3317" s="69"/>
      <c r="FE3317" s="69"/>
      <c r="FF3317" s="69"/>
      <c r="FG3317" s="69"/>
      <c r="FH3317" s="69"/>
      <c r="FI3317" s="69"/>
      <c r="FJ3317" s="69"/>
      <c r="FK3317" s="69"/>
      <c r="FL3317" s="69"/>
      <c r="FM3317" s="69"/>
      <c r="FN3317" s="69"/>
      <c r="FO3317" s="69"/>
      <c r="FP3317" s="69"/>
      <c r="FQ3317" s="69"/>
      <c r="FR3317" s="69"/>
      <c r="FS3317" s="69"/>
      <c r="FT3317" s="69"/>
      <c r="FU3317" s="69"/>
      <c r="FV3317" s="69"/>
      <c r="FW3317" s="69"/>
      <c r="FX3317" s="69"/>
      <c r="FY3317" s="69"/>
      <c r="FZ3317" s="69"/>
      <c r="GA3317" s="69"/>
      <c r="GB3317" s="69"/>
      <c r="GC3317" s="69"/>
      <c r="GD3317" s="69"/>
      <c r="GE3317" s="69"/>
      <c r="GF3317" s="69"/>
      <c r="GG3317" s="69"/>
      <c r="GH3317" s="69"/>
      <c r="GI3317" s="69"/>
      <c r="GJ3317" s="69"/>
      <c r="GK3317" s="69"/>
      <c r="GL3317" s="69"/>
      <c r="GM3317" s="69"/>
      <c r="GN3317" s="69"/>
      <c r="GO3317" s="69"/>
      <c r="GP3317" s="69"/>
      <c r="GQ3317" s="69"/>
      <c r="GR3317" s="69"/>
      <c r="GS3317" s="69"/>
      <c r="GT3317" s="69"/>
      <c r="GU3317" s="69"/>
      <c r="GV3317" s="69"/>
      <c r="GW3317" s="69"/>
      <c r="GX3317" s="69"/>
      <c r="GY3317" s="69"/>
      <c r="GZ3317" s="69"/>
      <c r="HA3317" s="69"/>
      <c r="HB3317" s="69"/>
      <c r="HC3317" s="69"/>
      <c r="HD3317" s="69"/>
      <c r="HE3317" s="69"/>
      <c r="HF3317" s="69"/>
      <c r="HG3317" s="69"/>
      <c r="HH3317" s="69"/>
      <c r="HI3317" s="69"/>
      <c r="HJ3317" s="69"/>
      <c r="HK3317" s="69"/>
      <c r="HL3317" s="69"/>
      <c r="HM3317" s="69"/>
      <c r="HN3317" s="69"/>
      <c r="HO3317" s="69"/>
      <c r="HP3317" s="69"/>
      <c r="HQ3317" s="69"/>
      <c r="HR3317" s="69"/>
      <c r="HS3317" s="69"/>
      <c r="HT3317" s="69"/>
      <c r="HU3317" s="69"/>
      <c r="HV3317" s="69"/>
      <c r="HW3317" s="69"/>
      <c r="HX3317" s="69"/>
      <c r="HY3317" s="69"/>
      <c r="HZ3317" s="69"/>
      <c r="IA3317" s="69"/>
      <c r="IB3317" s="69"/>
      <c r="IC3317" s="69"/>
      <c r="ID3317" s="69"/>
      <c r="IE3317" s="69"/>
      <c r="IF3317" s="69"/>
      <c r="IG3317" s="69"/>
      <c r="IH3317" s="69"/>
      <c r="II3317" s="69"/>
      <c r="IJ3317" s="69"/>
      <c r="IK3317" s="69"/>
      <c r="IL3317" s="69"/>
      <c r="IM3317" s="69"/>
      <c r="IN3317" s="69"/>
    </row>
    <row r="3318" spans="1:248" s="70" customFormat="1" ht="15" customHeight="1" x14ac:dyDescent="0.2">
      <c r="A3318" s="127" t="s">
        <v>4172</v>
      </c>
      <c r="B3318" s="128">
        <v>521024</v>
      </c>
      <c r="C3318" s="149" t="s">
        <v>4173</v>
      </c>
      <c r="D3318" s="314">
        <v>45000</v>
      </c>
      <c r="E3318" s="69"/>
      <c r="F3318" s="69"/>
      <c r="G3318" s="69"/>
      <c r="H3318" s="69"/>
      <c r="I3318" s="69"/>
      <c r="J3318" s="69"/>
      <c r="N3318" s="69"/>
      <c r="O3318" s="69"/>
      <c r="P3318" s="69"/>
      <c r="Q3318" s="69"/>
      <c r="R3318" s="69"/>
      <c r="S3318" s="69"/>
      <c r="T3318" s="69"/>
      <c r="U3318" s="69"/>
      <c r="V3318" s="69"/>
      <c r="W3318" s="69"/>
      <c r="X3318" s="69"/>
      <c r="Y3318" s="69"/>
      <c r="Z3318" s="69"/>
      <c r="AA3318" s="69"/>
      <c r="AB3318" s="69"/>
      <c r="AC3318" s="69"/>
      <c r="AD3318" s="69"/>
      <c r="AE3318" s="69"/>
      <c r="AF3318" s="69"/>
      <c r="AG3318" s="69"/>
      <c r="AH3318" s="69"/>
      <c r="AI3318" s="69"/>
      <c r="AJ3318" s="69"/>
      <c r="AK3318" s="69"/>
      <c r="AL3318" s="69"/>
      <c r="AM3318" s="69"/>
      <c r="AN3318" s="69"/>
      <c r="AO3318" s="69"/>
      <c r="AP3318" s="69"/>
      <c r="AQ3318" s="69"/>
      <c r="AR3318" s="69"/>
      <c r="AS3318" s="69"/>
      <c r="AT3318" s="69"/>
      <c r="AU3318" s="69"/>
      <c r="AV3318" s="69"/>
      <c r="AW3318" s="69"/>
      <c r="AX3318" s="69"/>
      <c r="AY3318" s="69"/>
      <c r="AZ3318" s="69"/>
      <c r="BA3318" s="69"/>
      <c r="BB3318" s="69"/>
      <c r="BC3318" s="69"/>
      <c r="BD3318" s="69"/>
      <c r="BE3318" s="69"/>
      <c r="BF3318" s="69"/>
      <c r="BG3318" s="69"/>
      <c r="BH3318" s="69"/>
      <c r="BI3318" s="69"/>
      <c r="BJ3318" s="69"/>
      <c r="BK3318" s="69"/>
      <c r="BL3318" s="69"/>
      <c r="BM3318" s="69"/>
      <c r="BN3318" s="69"/>
      <c r="BO3318" s="69"/>
      <c r="BP3318" s="69"/>
      <c r="BQ3318" s="69"/>
      <c r="BR3318" s="69"/>
      <c r="BS3318" s="69"/>
      <c r="BT3318" s="69"/>
      <c r="BU3318" s="69"/>
      <c r="BV3318" s="69"/>
      <c r="BW3318" s="69"/>
      <c r="BX3318" s="69"/>
      <c r="BY3318" s="69"/>
      <c r="BZ3318" s="69"/>
      <c r="CA3318" s="69"/>
      <c r="CB3318" s="69"/>
      <c r="CC3318" s="69"/>
      <c r="CD3318" s="69"/>
      <c r="CE3318" s="69"/>
      <c r="CF3318" s="69"/>
      <c r="CG3318" s="69"/>
      <c r="CH3318" s="69"/>
      <c r="CI3318" s="69"/>
      <c r="CJ3318" s="69"/>
      <c r="CK3318" s="69"/>
      <c r="CL3318" s="69"/>
      <c r="CM3318" s="69"/>
      <c r="CN3318" s="69"/>
      <c r="CO3318" s="69"/>
      <c r="CP3318" s="69"/>
      <c r="CQ3318" s="69"/>
      <c r="CR3318" s="69"/>
      <c r="CS3318" s="69"/>
      <c r="CT3318" s="69"/>
      <c r="CU3318" s="69"/>
      <c r="CV3318" s="69"/>
      <c r="CW3318" s="69"/>
      <c r="CX3318" s="69"/>
      <c r="CY3318" s="69"/>
      <c r="CZ3318" s="69"/>
      <c r="DA3318" s="69"/>
      <c r="DB3318" s="69"/>
      <c r="DC3318" s="69"/>
      <c r="DD3318" s="69"/>
      <c r="DE3318" s="69"/>
      <c r="DF3318" s="69"/>
      <c r="DG3318" s="69"/>
      <c r="DH3318" s="69"/>
      <c r="DI3318" s="69"/>
      <c r="DJ3318" s="69"/>
      <c r="DK3318" s="69"/>
      <c r="DL3318" s="69"/>
      <c r="DM3318" s="69"/>
      <c r="DN3318" s="69"/>
      <c r="DO3318" s="69"/>
      <c r="DP3318" s="69"/>
      <c r="DQ3318" s="69"/>
      <c r="DR3318" s="69"/>
      <c r="DS3318" s="69"/>
      <c r="DT3318" s="69"/>
      <c r="DU3318" s="69"/>
      <c r="DV3318" s="69"/>
      <c r="DW3318" s="69"/>
      <c r="DX3318" s="69"/>
      <c r="DY3318" s="69"/>
      <c r="DZ3318" s="69"/>
      <c r="EA3318" s="69"/>
      <c r="EB3318" s="69"/>
      <c r="EC3318" s="69"/>
      <c r="ED3318" s="69"/>
      <c r="EE3318" s="69"/>
      <c r="EF3318" s="69"/>
      <c r="EG3318" s="69"/>
      <c r="EH3318" s="69"/>
      <c r="EI3318" s="69"/>
      <c r="EJ3318" s="69"/>
      <c r="EK3318" s="69"/>
      <c r="EL3318" s="69"/>
      <c r="EM3318" s="69"/>
      <c r="EN3318" s="69"/>
      <c r="EO3318" s="69"/>
      <c r="EP3318" s="69"/>
      <c r="EQ3318" s="69"/>
      <c r="ER3318" s="69"/>
      <c r="ES3318" s="69"/>
      <c r="ET3318" s="69"/>
      <c r="EU3318" s="69"/>
      <c r="EV3318" s="69"/>
      <c r="EW3318" s="69"/>
      <c r="EX3318" s="69"/>
      <c r="EY3318" s="69"/>
      <c r="EZ3318" s="69"/>
      <c r="FA3318" s="69"/>
      <c r="FB3318" s="69"/>
      <c r="FC3318" s="69"/>
      <c r="FD3318" s="69"/>
      <c r="FE3318" s="69"/>
      <c r="FF3318" s="69"/>
      <c r="FG3318" s="69"/>
      <c r="FH3318" s="69"/>
      <c r="FI3318" s="69"/>
      <c r="FJ3318" s="69"/>
      <c r="FK3318" s="69"/>
      <c r="FL3318" s="69"/>
      <c r="FM3318" s="69"/>
      <c r="FN3318" s="69"/>
      <c r="FO3318" s="69"/>
      <c r="FP3318" s="69"/>
      <c r="FQ3318" s="69"/>
      <c r="FR3318" s="69"/>
      <c r="FS3318" s="69"/>
      <c r="FT3318" s="69"/>
      <c r="FU3318" s="69"/>
      <c r="FV3318" s="69"/>
      <c r="FW3318" s="69"/>
      <c r="FX3318" s="69"/>
      <c r="FY3318" s="69"/>
      <c r="FZ3318" s="69"/>
      <c r="GA3318" s="69"/>
      <c r="GB3318" s="69"/>
      <c r="GC3318" s="69"/>
      <c r="GD3318" s="69"/>
      <c r="GE3318" s="69"/>
      <c r="GF3318" s="69"/>
      <c r="GG3318" s="69"/>
      <c r="GH3318" s="69"/>
      <c r="GI3318" s="69"/>
      <c r="GJ3318" s="69"/>
      <c r="GK3318" s="69"/>
      <c r="GL3318" s="69"/>
      <c r="GM3318" s="69"/>
      <c r="GN3318" s="69"/>
      <c r="GO3318" s="69"/>
      <c r="GP3318" s="69"/>
      <c r="GQ3318" s="69"/>
      <c r="GR3318" s="69"/>
      <c r="GS3318" s="69"/>
      <c r="GT3318" s="69"/>
      <c r="GU3318" s="69"/>
      <c r="GV3318" s="69"/>
      <c r="GW3318" s="69"/>
      <c r="GX3318" s="69"/>
      <c r="GY3318" s="69"/>
      <c r="GZ3318" s="69"/>
      <c r="HA3318" s="69"/>
      <c r="HB3318" s="69"/>
      <c r="HC3318" s="69"/>
      <c r="HD3318" s="69"/>
      <c r="HE3318" s="69"/>
      <c r="HF3318" s="69"/>
      <c r="HG3318" s="69"/>
      <c r="HH3318" s="69"/>
      <c r="HI3318" s="69"/>
      <c r="HJ3318" s="69"/>
      <c r="HK3318" s="69"/>
      <c r="HL3318" s="69"/>
      <c r="HM3318" s="69"/>
      <c r="HN3318" s="69"/>
      <c r="HO3318" s="69"/>
      <c r="HP3318" s="69"/>
      <c r="HQ3318" s="69"/>
      <c r="HR3318" s="69"/>
      <c r="HS3318" s="69"/>
      <c r="HT3318" s="69"/>
      <c r="HU3318" s="69"/>
      <c r="HV3318" s="69"/>
      <c r="HW3318" s="69"/>
      <c r="HX3318" s="69"/>
      <c r="HY3318" s="69"/>
      <c r="HZ3318" s="69"/>
      <c r="IA3318" s="69"/>
      <c r="IB3318" s="69"/>
      <c r="IC3318" s="69"/>
      <c r="ID3318" s="69"/>
      <c r="IE3318" s="69"/>
      <c r="IF3318" s="69"/>
      <c r="IG3318" s="69"/>
      <c r="IH3318" s="69"/>
      <c r="II3318" s="69"/>
      <c r="IJ3318" s="69"/>
      <c r="IK3318" s="69"/>
      <c r="IL3318" s="69"/>
      <c r="IM3318" s="69"/>
      <c r="IN3318" s="69"/>
    </row>
    <row r="3319" spans="1:248" s="70" customFormat="1" ht="15" customHeight="1" x14ac:dyDescent="0.2">
      <c r="A3319" s="127" t="s">
        <v>4174</v>
      </c>
      <c r="B3319" s="128">
        <v>521025</v>
      </c>
      <c r="C3319" s="149" t="s">
        <v>4175</v>
      </c>
      <c r="D3319" s="314">
        <v>45000</v>
      </c>
      <c r="E3319" s="69"/>
      <c r="F3319" s="69"/>
      <c r="G3319" s="69"/>
      <c r="H3319" s="69"/>
      <c r="I3319" s="69"/>
      <c r="J3319" s="69"/>
      <c r="N3319" s="69"/>
      <c r="O3319" s="69"/>
      <c r="P3319" s="69"/>
      <c r="Q3319" s="69"/>
      <c r="R3319" s="69"/>
      <c r="S3319" s="69"/>
      <c r="T3319" s="69"/>
      <c r="U3319" s="69"/>
      <c r="V3319" s="69"/>
      <c r="W3319" s="69"/>
      <c r="X3319" s="69"/>
      <c r="Y3319" s="69"/>
      <c r="Z3319" s="69"/>
      <c r="AA3319" s="69"/>
      <c r="AB3319" s="69"/>
      <c r="AC3319" s="69"/>
      <c r="AD3319" s="69"/>
      <c r="AE3319" s="69"/>
      <c r="AF3319" s="69"/>
      <c r="AG3319" s="69"/>
      <c r="AH3319" s="69"/>
      <c r="AI3319" s="69"/>
      <c r="AJ3319" s="69"/>
      <c r="AK3319" s="69"/>
      <c r="AL3319" s="69"/>
      <c r="AM3319" s="69"/>
      <c r="AN3319" s="69"/>
      <c r="AO3319" s="69"/>
      <c r="AP3319" s="69"/>
      <c r="AQ3319" s="69"/>
      <c r="AR3319" s="69"/>
      <c r="AS3319" s="69"/>
      <c r="AT3319" s="69"/>
      <c r="AU3319" s="69"/>
      <c r="AV3319" s="69"/>
      <c r="AW3319" s="69"/>
      <c r="AX3319" s="69"/>
      <c r="AY3319" s="69"/>
      <c r="AZ3319" s="69"/>
      <c r="BA3319" s="69"/>
      <c r="BB3319" s="69"/>
      <c r="BC3319" s="69"/>
      <c r="BD3319" s="69"/>
      <c r="BE3319" s="69"/>
      <c r="BF3319" s="69"/>
      <c r="BG3319" s="69"/>
      <c r="BH3319" s="69"/>
      <c r="BI3319" s="69"/>
      <c r="BJ3319" s="69"/>
      <c r="BK3319" s="69"/>
      <c r="BL3319" s="69"/>
      <c r="BM3319" s="69"/>
      <c r="BN3319" s="69"/>
      <c r="BO3319" s="69"/>
      <c r="BP3319" s="69"/>
      <c r="BQ3319" s="69"/>
      <c r="BR3319" s="69"/>
      <c r="BS3319" s="69"/>
      <c r="BT3319" s="69"/>
      <c r="BU3319" s="69"/>
      <c r="BV3319" s="69"/>
      <c r="BW3319" s="69"/>
      <c r="BX3319" s="69"/>
      <c r="BY3319" s="69"/>
      <c r="BZ3319" s="69"/>
      <c r="CA3319" s="69"/>
      <c r="CB3319" s="69"/>
      <c r="CC3319" s="69"/>
      <c r="CD3319" s="69"/>
      <c r="CE3319" s="69"/>
      <c r="CF3319" s="69"/>
      <c r="CG3319" s="69"/>
      <c r="CH3319" s="69"/>
      <c r="CI3319" s="69"/>
      <c r="CJ3319" s="69"/>
      <c r="CK3319" s="69"/>
      <c r="CL3319" s="69"/>
      <c r="CM3319" s="69"/>
      <c r="CN3319" s="69"/>
      <c r="CO3319" s="69"/>
      <c r="CP3319" s="69"/>
      <c r="CQ3319" s="69"/>
      <c r="CR3319" s="69"/>
      <c r="CS3319" s="69"/>
      <c r="CT3319" s="69"/>
      <c r="CU3319" s="69"/>
      <c r="CV3319" s="69"/>
      <c r="CW3319" s="69"/>
      <c r="CX3319" s="69"/>
      <c r="CY3319" s="69"/>
      <c r="CZ3319" s="69"/>
      <c r="DA3319" s="69"/>
      <c r="DB3319" s="69"/>
      <c r="DC3319" s="69"/>
      <c r="DD3319" s="69"/>
      <c r="DE3319" s="69"/>
      <c r="DF3319" s="69"/>
      <c r="DG3319" s="69"/>
      <c r="DH3319" s="69"/>
      <c r="DI3319" s="69"/>
      <c r="DJ3319" s="69"/>
      <c r="DK3319" s="69"/>
      <c r="DL3319" s="69"/>
      <c r="DM3319" s="69"/>
      <c r="DN3319" s="69"/>
      <c r="DO3319" s="69"/>
      <c r="DP3319" s="69"/>
      <c r="DQ3319" s="69"/>
      <c r="DR3319" s="69"/>
      <c r="DS3319" s="69"/>
      <c r="DT3319" s="69"/>
      <c r="DU3319" s="69"/>
      <c r="DV3319" s="69"/>
      <c r="DW3319" s="69"/>
      <c r="DX3319" s="69"/>
      <c r="DY3319" s="69"/>
      <c r="DZ3319" s="69"/>
      <c r="EA3319" s="69"/>
      <c r="EB3319" s="69"/>
      <c r="EC3319" s="69"/>
      <c r="ED3319" s="69"/>
      <c r="EE3319" s="69"/>
      <c r="EF3319" s="69"/>
      <c r="EG3319" s="69"/>
      <c r="EH3319" s="69"/>
      <c r="EI3319" s="69"/>
      <c r="EJ3319" s="69"/>
      <c r="EK3319" s="69"/>
      <c r="EL3319" s="69"/>
      <c r="EM3319" s="69"/>
      <c r="EN3319" s="69"/>
      <c r="EO3319" s="69"/>
      <c r="EP3319" s="69"/>
      <c r="EQ3319" s="69"/>
      <c r="ER3319" s="69"/>
      <c r="ES3319" s="69"/>
      <c r="ET3319" s="69"/>
      <c r="EU3319" s="69"/>
      <c r="EV3319" s="69"/>
      <c r="EW3319" s="69"/>
      <c r="EX3319" s="69"/>
      <c r="EY3319" s="69"/>
      <c r="EZ3319" s="69"/>
      <c r="FA3319" s="69"/>
      <c r="FB3319" s="69"/>
      <c r="FC3319" s="69"/>
      <c r="FD3319" s="69"/>
      <c r="FE3319" s="69"/>
      <c r="FF3319" s="69"/>
      <c r="FG3319" s="69"/>
      <c r="FH3319" s="69"/>
      <c r="FI3319" s="69"/>
      <c r="FJ3319" s="69"/>
      <c r="FK3319" s="69"/>
      <c r="FL3319" s="69"/>
      <c r="FM3319" s="69"/>
      <c r="FN3319" s="69"/>
      <c r="FO3319" s="69"/>
      <c r="FP3319" s="69"/>
      <c r="FQ3319" s="69"/>
      <c r="FR3319" s="69"/>
      <c r="FS3319" s="69"/>
      <c r="FT3319" s="69"/>
      <c r="FU3319" s="69"/>
      <c r="FV3319" s="69"/>
      <c r="FW3319" s="69"/>
      <c r="FX3319" s="69"/>
      <c r="FY3319" s="69"/>
      <c r="FZ3319" s="69"/>
      <c r="GA3319" s="69"/>
      <c r="GB3319" s="69"/>
      <c r="GC3319" s="69"/>
      <c r="GD3319" s="69"/>
      <c r="GE3319" s="69"/>
      <c r="GF3319" s="69"/>
      <c r="GG3319" s="69"/>
      <c r="GH3319" s="69"/>
      <c r="GI3319" s="69"/>
      <c r="GJ3319" s="69"/>
      <c r="GK3319" s="69"/>
      <c r="GL3319" s="69"/>
      <c r="GM3319" s="69"/>
      <c r="GN3319" s="69"/>
      <c r="GO3319" s="69"/>
      <c r="GP3319" s="69"/>
      <c r="GQ3319" s="69"/>
      <c r="GR3319" s="69"/>
      <c r="GS3319" s="69"/>
      <c r="GT3319" s="69"/>
      <c r="GU3319" s="69"/>
      <c r="GV3319" s="69"/>
      <c r="GW3319" s="69"/>
      <c r="GX3319" s="69"/>
      <c r="GY3319" s="69"/>
      <c r="GZ3319" s="69"/>
      <c r="HA3319" s="69"/>
      <c r="HB3319" s="69"/>
      <c r="HC3319" s="69"/>
      <c r="HD3319" s="69"/>
      <c r="HE3319" s="69"/>
      <c r="HF3319" s="69"/>
      <c r="HG3319" s="69"/>
      <c r="HH3319" s="69"/>
      <c r="HI3319" s="69"/>
      <c r="HJ3319" s="69"/>
      <c r="HK3319" s="69"/>
      <c r="HL3319" s="69"/>
      <c r="HM3319" s="69"/>
      <c r="HN3319" s="69"/>
      <c r="HO3319" s="69"/>
      <c r="HP3319" s="69"/>
      <c r="HQ3319" s="69"/>
      <c r="HR3319" s="69"/>
      <c r="HS3319" s="69"/>
      <c r="HT3319" s="69"/>
      <c r="HU3319" s="69"/>
      <c r="HV3319" s="69"/>
      <c r="HW3319" s="69"/>
      <c r="HX3319" s="69"/>
      <c r="HY3319" s="69"/>
      <c r="HZ3319" s="69"/>
      <c r="IA3319" s="69"/>
      <c r="IB3319" s="69"/>
      <c r="IC3319" s="69"/>
      <c r="ID3319" s="69"/>
      <c r="IE3319" s="69"/>
      <c r="IF3319" s="69"/>
      <c r="IG3319" s="69"/>
      <c r="IH3319" s="69"/>
      <c r="II3319" s="69"/>
      <c r="IJ3319" s="69"/>
      <c r="IK3319" s="69"/>
      <c r="IL3319" s="69"/>
      <c r="IM3319" s="69"/>
      <c r="IN3319" s="69"/>
    </row>
    <row r="3320" spans="1:248" s="70" customFormat="1" ht="15" customHeight="1" x14ac:dyDescent="0.2">
      <c r="A3320" s="127" t="s">
        <v>4176</v>
      </c>
      <c r="B3320" s="128">
        <v>521026</v>
      </c>
      <c r="C3320" s="149" t="s">
        <v>4177</v>
      </c>
      <c r="D3320" s="314">
        <v>55000</v>
      </c>
      <c r="E3320" s="69"/>
      <c r="F3320" s="69"/>
      <c r="G3320" s="69"/>
      <c r="H3320" s="69"/>
      <c r="I3320" s="69"/>
      <c r="J3320" s="69"/>
      <c r="N3320" s="69"/>
      <c r="O3320" s="69"/>
      <c r="P3320" s="69"/>
      <c r="Q3320" s="69"/>
      <c r="R3320" s="69"/>
      <c r="S3320" s="69"/>
      <c r="T3320" s="69"/>
      <c r="U3320" s="69"/>
      <c r="V3320" s="69"/>
      <c r="W3320" s="69"/>
      <c r="X3320" s="69"/>
      <c r="Y3320" s="69"/>
      <c r="Z3320" s="69"/>
      <c r="AA3320" s="69"/>
      <c r="AB3320" s="69"/>
      <c r="AC3320" s="69"/>
      <c r="AD3320" s="69"/>
      <c r="AE3320" s="69"/>
      <c r="AF3320" s="69"/>
      <c r="AG3320" s="69"/>
      <c r="AH3320" s="69"/>
      <c r="AI3320" s="69"/>
      <c r="AJ3320" s="69"/>
      <c r="AK3320" s="69"/>
      <c r="AL3320" s="69"/>
      <c r="AM3320" s="69"/>
      <c r="AN3320" s="69"/>
      <c r="AO3320" s="69"/>
      <c r="AP3320" s="69"/>
      <c r="AQ3320" s="69"/>
      <c r="AR3320" s="69"/>
      <c r="AS3320" s="69"/>
      <c r="AT3320" s="69"/>
      <c r="AU3320" s="69"/>
      <c r="AV3320" s="69"/>
      <c r="AW3320" s="69"/>
      <c r="AX3320" s="69"/>
      <c r="AY3320" s="69"/>
      <c r="AZ3320" s="69"/>
      <c r="BA3320" s="69"/>
      <c r="BB3320" s="69"/>
      <c r="BC3320" s="69"/>
      <c r="BD3320" s="69"/>
      <c r="BE3320" s="69"/>
      <c r="BF3320" s="69"/>
      <c r="BG3320" s="69"/>
      <c r="BH3320" s="69"/>
      <c r="BI3320" s="69"/>
      <c r="BJ3320" s="69"/>
      <c r="BK3320" s="69"/>
      <c r="BL3320" s="69"/>
      <c r="BM3320" s="69"/>
      <c r="BN3320" s="69"/>
      <c r="BO3320" s="69"/>
      <c r="BP3320" s="69"/>
      <c r="BQ3320" s="69"/>
      <c r="BR3320" s="69"/>
      <c r="BS3320" s="69"/>
      <c r="BT3320" s="69"/>
      <c r="BU3320" s="69"/>
      <c r="BV3320" s="69"/>
      <c r="BW3320" s="69"/>
      <c r="BX3320" s="69"/>
      <c r="BY3320" s="69"/>
      <c r="BZ3320" s="69"/>
      <c r="CA3320" s="69"/>
      <c r="CB3320" s="69"/>
      <c r="CC3320" s="69"/>
      <c r="CD3320" s="69"/>
      <c r="CE3320" s="69"/>
      <c r="CF3320" s="69"/>
      <c r="CG3320" s="69"/>
      <c r="CH3320" s="69"/>
      <c r="CI3320" s="69"/>
      <c r="CJ3320" s="69"/>
      <c r="CK3320" s="69"/>
      <c r="CL3320" s="69"/>
      <c r="CM3320" s="69"/>
      <c r="CN3320" s="69"/>
      <c r="CO3320" s="69"/>
      <c r="CP3320" s="69"/>
      <c r="CQ3320" s="69"/>
      <c r="CR3320" s="69"/>
      <c r="CS3320" s="69"/>
      <c r="CT3320" s="69"/>
      <c r="CU3320" s="69"/>
      <c r="CV3320" s="69"/>
      <c r="CW3320" s="69"/>
      <c r="CX3320" s="69"/>
      <c r="CY3320" s="69"/>
      <c r="CZ3320" s="69"/>
      <c r="DA3320" s="69"/>
      <c r="DB3320" s="69"/>
      <c r="DC3320" s="69"/>
      <c r="DD3320" s="69"/>
      <c r="DE3320" s="69"/>
      <c r="DF3320" s="69"/>
      <c r="DG3320" s="69"/>
      <c r="DH3320" s="69"/>
      <c r="DI3320" s="69"/>
      <c r="DJ3320" s="69"/>
      <c r="DK3320" s="69"/>
      <c r="DL3320" s="69"/>
      <c r="DM3320" s="69"/>
      <c r="DN3320" s="69"/>
      <c r="DO3320" s="69"/>
      <c r="DP3320" s="69"/>
      <c r="DQ3320" s="69"/>
      <c r="DR3320" s="69"/>
      <c r="DS3320" s="69"/>
      <c r="DT3320" s="69"/>
      <c r="DU3320" s="69"/>
      <c r="DV3320" s="69"/>
      <c r="DW3320" s="69"/>
      <c r="DX3320" s="69"/>
      <c r="DY3320" s="69"/>
      <c r="DZ3320" s="69"/>
      <c r="EA3320" s="69"/>
      <c r="EB3320" s="69"/>
      <c r="EC3320" s="69"/>
      <c r="ED3320" s="69"/>
      <c r="EE3320" s="69"/>
      <c r="EF3320" s="69"/>
      <c r="EG3320" s="69"/>
      <c r="EH3320" s="69"/>
      <c r="EI3320" s="69"/>
      <c r="EJ3320" s="69"/>
      <c r="EK3320" s="69"/>
      <c r="EL3320" s="69"/>
      <c r="EM3320" s="69"/>
      <c r="EN3320" s="69"/>
      <c r="EO3320" s="69"/>
      <c r="EP3320" s="69"/>
      <c r="EQ3320" s="69"/>
      <c r="ER3320" s="69"/>
      <c r="ES3320" s="69"/>
      <c r="ET3320" s="69"/>
      <c r="EU3320" s="69"/>
      <c r="EV3320" s="69"/>
      <c r="EW3320" s="69"/>
      <c r="EX3320" s="69"/>
      <c r="EY3320" s="69"/>
      <c r="EZ3320" s="69"/>
      <c r="FA3320" s="69"/>
      <c r="FB3320" s="69"/>
      <c r="FC3320" s="69"/>
      <c r="FD3320" s="69"/>
      <c r="FE3320" s="69"/>
      <c r="FF3320" s="69"/>
      <c r="FG3320" s="69"/>
      <c r="FH3320" s="69"/>
      <c r="FI3320" s="69"/>
      <c r="FJ3320" s="69"/>
      <c r="FK3320" s="69"/>
      <c r="FL3320" s="69"/>
      <c r="FM3320" s="69"/>
      <c r="FN3320" s="69"/>
      <c r="FO3320" s="69"/>
      <c r="FP3320" s="69"/>
      <c r="FQ3320" s="69"/>
      <c r="FR3320" s="69"/>
      <c r="FS3320" s="69"/>
      <c r="FT3320" s="69"/>
      <c r="FU3320" s="69"/>
      <c r="FV3320" s="69"/>
      <c r="FW3320" s="69"/>
      <c r="FX3320" s="69"/>
      <c r="FY3320" s="69"/>
      <c r="FZ3320" s="69"/>
      <c r="GA3320" s="69"/>
      <c r="GB3320" s="69"/>
      <c r="GC3320" s="69"/>
      <c r="GD3320" s="69"/>
      <c r="GE3320" s="69"/>
      <c r="GF3320" s="69"/>
      <c r="GG3320" s="69"/>
      <c r="GH3320" s="69"/>
      <c r="GI3320" s="69"/>
      <c r="GJ3320" s="69"/>
      <c r="GK3320" s="69"/>
      <c r="GL3320" s="69"/>
      <c r="GM3320" s="69"/>
      <c r="GN3320" s="69"/>
      <c r="GO3320" s="69"/>
      <c r="GP3320" s="69"/>
      <c r="GQ3320" s="69"/>
      <c r="GR3320" s="69"/>
      <c r="GS3320" s="69"/>
      <c r="GT3320" s="69"/>
      <c r="GU3320" s="69"/>
      <c r="GV3320" s="69"/>
      <c r="GW3320" s="69"/>
      <c r="GX3320" s="69"/>
      <c r="GY3320" s="69"/>
      <c r="GZ3320" s="69"/>
      <c r="HA3320" s="69"/>
      <c r="HB3320" s="69"/>
      <c r="HC3320" s="69"/>
      <c r="HD3320" s="69"/>
      <c r="HE3320" s="69"/>
      <c r="HF3320" s="69"/>
      <c r="HG3320" s="69"/>
      <c r="HH3320" s="69"/>
      <c r="HI3320" s="69"/>
      <c r="HJ3320" s="69"/>
      <c r="HK3320" s="69"/>
      <c r="HL3320" s="69"/>
      <c r="HM3320" s="69"/>
      <c r="HN3320" s="69"/>
      <c r="HO3320" s="69"/>
      <c r="HP3320" s="69"/>
      <c r="HQ3320" s="69"/>
      <c r="HR3320" s="69"/>
      <c r="HS3320" s="69"/>
      <c r="HT3320" s="69"/>
      <c r="HU3320" s="69"/>
      <c r="HV3320" s="69"/>
      <c r="HW3320" s="69"/>
      <c r="HX3320" s="69"/>
      <c r="HY3320" s="69"/>
      <c r="HZ3320" s="69"/>
      <c r="IA3320" s="69"/>
      <c r="IB3320" s="69"/>
      <c r="IC3320" s="69"/>
      <c r="ID3320" s="69"/>
      <c r="IE3320" s="69"/>
      <c r="IF3320" s="69"/>
      <c r="IG3320" s="69"/>
      <c r="IH3320" s="69"/>
      <c r="II3320" s="69"/>
      <c r="IJ3320" s="69"/>
      <c r="IK3320" s="69"/>
      <c r="IL3320" s="69"/>
      <c r="IM3320" s="69"/>
      <c r="IN3320" s="69"/>
    </row>
    <row r="3321" spans="1:248" s="70" customFormat="1" ht="32.1" customHeight="1" x14ac:dyDescent="0.2">
      <c r="A3321" s="127" t="s">
        <v>4178</v>
      </c>
      <c r="B3321" s="128">
        <v>521027</v>
      </c>
      <c r="C3321" s="149" t="s">
        <v>4179</v>
      </c>
      <c r="D3321" s="314">
        <v>50000</v>
      </c>
      <c r="E3321" s="69"/>
      <c r="F3321" s="69"/>
      <c r="G3321" s="69"/>
      <c r="H3321" s="69"/>
      <c r="I3321" s="69"/>
      <c r="J3321" s="69"/>
      <c r="N3321" s="69"/>
      <c r="O3321" s="69"/>
      <c r="P3321" s="69"/>
      <c r="Q3321" s="69"/>
      <c r="R3321" s="69"/>
      <c r="S3321" s="69"/>
      <c r="T3321" s="69"/>
      <c r="U3321" s="69"/>
      <c r="V3321" s="69"/>
      <c r="W3321" s="69"/>
      <c r="X3321" s="69"/>
      <c r="Y3321" s="69"/>
      <c r="Z3321" s="69"/>
      <c r="AA3321" s="69"/>
      <c r="AB3321" s="69"/>
      <c r="AC3321" s="69"/>
      <c r="AD3321" s="69"/>
      <c r="AE3321" s="69"/>
      <c r="AF3321" s="69"/>
      <c r="AG3321" s="69"/>
      <c r="AH3321" s="69"/>
      <c r="AI3321" s="69"/>
      <c r="AJ3321" s="69"/>
      <c r="AK3321" s="69"/>
      <c r="AL3321" s="69"/>
      <c r="AM3321" s="69"/>
      <c r="AN3321" s="69"/>
      <c r="AO3321" s="69"/>
      <c r="AP3321" s="69"/>
      <c r="AQ3321" s="69"/>
      <c r="AR3321" s="69"/>
      <c r="AS3321" s="69"/>
      <c r="AT3321" s="69"/>
      <c r="AU3321" s="69"/>
      <c r="AV3321" s="69"/>
      <c r="AW3321" s="69"/>
      <c r="AX3321" s="69"/>
      <c r="AY3321" s="69"/>
      <c r="AZ3321" s="69"/>
      <c r="BA3321" s="69"/>
      <c r="BB3321" s="69"/>
      <c r="BC3321" s="69"/>
      <c r="BD3321" s="69"/>
      <c r="BE3321" s="69"/>
      <c r="BF3321" s="69"/>
      <c r="BG3321" s="69"/>
      <c r="BH3321" s="69"/>
      <c r="BI3321" s="69"/>
      <c r="BJ3321" s="69"/>
      <c r="BK3321" s="69"/>
      <c r="BL3321" s="69"/>
      <c r="BM3321" s="69"/>
      <c r="BN3321" s="69"/>
      <c r="BO3321" s="69"/>
      <c r="BP3321" s="69"/>
      <c r="BQ3321" s="69"/>
      <c r="BR3321" s="69"/>
      <c r="BS3321" s="69"/>
      <c r="BT3321" s="69"/>
      <c r="BU3321" s="69"/>
      <c r="BV3321" s="69"/>
      <c r="BW3321" s="69"/>
      <c r="BX3321" s="69"/>
      <c r="BY3321" s="69"/>
      <c r="BZ3321" s="69"/>
      <c r="CA3321" s="69"/>
      <c r="CB3321" s="69"/>
      <c r="CC3321" s="69"/>
      <c r="CD3321" s="69"/>
      <c r="CE3321" s="69"/>
      <c r="CF3321" s="69"/>
      <c r="CG3321" s="69"/>
      <c r="CH3321" s="69"/>
      <c r="CI3321" s="69"/>
      <c r="CJ3321" s="69"/>
      <c r="CK3321" s="69"/>
      <c r="CL3321" s="69"/>
      <c r="CM3321" s="69"/>
      <c r="CN3321" s="69"/>
      <c r="CO3321" s="69"/>
      <c r="CP3321" s="69"/>
      <c r="CQ3321" s="69"/>
      <c r="CR3321" s="69"/>
      <c r="CS3321" s="69"/>
      <c r="CT3321" s="69"/>
      <c r="CU3321" s="69"/>
      <c r="CV3321" s="69"/>
      <c r="CW3321" s="69"/>
      <c r="CX3321" s="69"/>
      <c r="CY3321" s="69"/>
      <c r="CZ3321" s="69"/>
      <c r="DA3321" s="69"/>
      <c r="DB3321" s="69"/>
      <c r="DC3321" s="69"/>
      <c r="DD3321" s="69"/>
      <c r="DE3321" s="69"/>
      <c r="DF3321" s="69"/>
      <c r="DG3321" s="69"/>
      <c r="DH3321" s="69"/>
      <c r="DI3321" s="69"/>
      <c r="DJ3321" s="69"/>
      <c r="DK3321" s="69"/>
      <c r="DL3321" s="69"/>
      <c r="DM3321" s="69"/>
      <c r="DN3321" s="69"/>
      <c r="DO3321" s="69"/>
      <c r="DP3321" s="69"/>
      <c r="DQ3321" s="69"/>
      <c r="DR3321" s="69"/>
      <c r="DS3321" s="69"/>
      <c r="DT3321" s="69"/>
      <c r="DU3321" s="69"/>
      <c r="DV3321" s="69"/>
      <c r="DW3321" s="69"/>
      <c r="DX3321" s="69"/>
      <c r="DY3321" s="69"/>
      <c r="DZ3321" s="69"/>
      <c r="EA3321" s="69"/>
      <c r="EB3321" s="69"/>
      <c r="EC3321" s="69"/>
      <c r="ED3321" s="69"/>
      <c r="EE3321" s="69"/>
      <c r="EF3321" s="69"/>
      <c r="EG3321" s="69"/>
      <c r="EH3321" s="69"/>
      <c r="EI3321" s="69"/>
      <c r="EJ3321" s="69"/>
      <c r="EK3321" s="69"/>
      <c r="EL3321" s="69"/>
      <c r="EM3321" s="69"/>
      <c r="EN3321" s="69"/>
      <c r="EO3321" s="69"/>
      <c r="EP3321" s="69"/>
      <c r="EQ3321" s="69"/>
      <c r="ER3321" s="69"/>
      <c r="ES3321" s="69"/>
      <c r="ET3321" s="69"/>
      <c r="EU3321" s="69"/>
      <c r="EV3321" s="69"/>
      <c r="EW3321" s="69"/>
      <c r="EX3321" s="69"/>
      <c r="EY3321" s="69"/>
      <c r="EZ3321" s="69"/>
      <c r="FA3321" s="69"/>
      <c r="FB3321" s="69"/>
      <c r="FC3321" s="69"/>
      <c r="FD3321" s="69"/>
      <c r="FE3321" s="69"/>
      <c r="FF3321" s="69"/>
      <c r="FG3321" s="69"/>
      <c r="FH3321" s="69"/>
      <c r="FI3321" s="69"/>
      <c r="FJ3321" s="69"/>
      <c r="FK3321" s="69"/>
      <c r="FL3321" s="69"/>
      <c r="FM3321" s="69"/>
      <c r="FN3321" s="69"/>
      <c r="FO3321" s="69"/>
      <c r="FP3321" s="69"/>
      <c r="FQ3321" s="69"/>
      <c r="FR3321" s="69"/>
      <c r="FS3321" s="69"/>
      <c r="FT3321" s="69"/>
      <c r="FU3321" s="69"/>
      <c r="FV3321" s="69"/>
      <c r="FW3321" s="69"/>
      <c r="FX3321" s="69"/>
      <c r="FY3321" s="69"/>
      <c r="FZ3321" s="69"/>
      <c r="GA3321" s="69"/>
      <c r="GB3321" s="69"/>
      <c r="GC3321" s="69"/>
      <c r="GD3321" s="69"/>
      <c r="GE3321" s="69"/>
      <c r="GF3321" s="69"/>
      <c r="GG3321" s="69"/>
      <c r="GH3321" s="69"/>
      <c r="GI3321" s="69"/>
      <c r="GJ3321" s="69"/>
      <c r="GK3321" s="69"/>
      <c r="GL3321" s="69"/>
      <c r="GM3321" s="69"/>
      <c r="GN3321" s="69"/>
      <c r="GO3321" s="69"/>
      <c r="GP3321" s="69"/>
      <c r="GQ3321" s="69"/>
      <c r="GR3321" s="69"/>
      <c r="GS3321" s="69"/>
      <c r="GT3321" s="69"/>
      <c r="GU3321" s="69"/>
      <c r="GV3321" s="69"/>
      <c r="GW3321" s="69"/>
      <c r="GX3321" s="69"/>
      <c r="GY3321" s="69"/>
      <c r="GZ3321" s="69"/>
      <c r="HA3321" s="69"/>
      <c r="HB3321" s="69"/>
      <c r="HC3321" s="69"/>
      <c r="HD3321" s="69"/>
      <c r="HE3321" s="69"/>
      <c r="HF3321" s="69"/>
      <c r="HG3321" s="69"/>
      <c r="HH3321" s="69"/>
      <c r="HI3321" s="69"/>
      <c r="HJ3321" s="69"/>
      <c r="HK3321" s="69"/>
      <c r="HL3321" s="69"/>
      <c r="HM3321" s="69"/>
      <c r="HN3321" s="69"/>
      <c r="HO3321" s="69"/>
      <c r="HP3321" s="69"/>
      <c r="HQ3321" s="69"/>
      <c r="HR3321" s="69"/>
      <c r="HS3321" s="69"/>
      <c r="HT3321" s="69"/>
      <c r="HU3321" s="69"/>
      <c r="HV3321" s="69"/>
      <c r="HW3321" s="69"/>
      <c r="HX3321" s="69"/>
      <c r="HY3321" s="69"/>
      <c r="HZ3321" s="69"/>
      <c r="IA3321" s="69"/>
      <c r="IB3321" s="69"/>
      <c r="IC3321" s="69"/>
      <c r="ID3321" s="69"/>
      <c r="IE3321" s="69"/>
      <c r="IF3321" s="69"/>
      <c r="IG3321" s="69"/>
      <c r="IH3321" s="69"/>
      <c r="II3321" s="69"/>
      <c r="IJ3321" s="69"/>
      <c r="IK3321" s="69"/>
      <c r="IL3321" s="69"/>
      <c r="IM3321" s="69"/>
      <c r="IN3321" s="69"/>
    </row>
    <row r="3322" spans="1:248" s="70" customFormat="1" ht="15" customHeight="1" x14ac:dyDescent="0.2">
      <c r="A3322" s="127" t="s">
        <v>4180</v>
      </c>
      <c r="B3322" s="128">
        <v>521028</v>
      </c>
      <c r="C3322" s="149" t="s">
        <v>4181</v>
      </c>
      <c r="D3322" s="314">
        <v>50000</v>
      </c>
      <c r="E3322" s="69"/>
      <c r="F3322" s="69"/>
      <c r="G3322" s="69"/>
      <c r="H3322" s="69"/>
      <c r="I3322" s="69"/>
      <c r="J3322" s="69"/>
      <c r="N3322" s="69"/>
      <c r="O3322" s="69"/>
      <c r="P3322" s="69"/>
      <c r="Q3322" s="69"/>
      <c r="R3322" s="69"/>
      <c r="S3322" s="69"/>
      <c r="T3322" s="69"/>
      <c r="U3322" s="69"/>
      <c r="V3322" s="69"/>
      <c r="W3322" s="69"/>
      <c r="X3322" s="69"/>
      <c r="Y3322" s="69"/>
      <c r="Z3322" s="69"/>
      <c r="AA3322" s="69"/>
      <c r="AB3322" s="69"/>
      <c r="AC3322" s="69"/>
      <c r="AD3322" s="69"/>
      <c r="AE3322" s="69"/>
      <c r="AF3322" s="69"/>
      <c r="AG3322" s="69"/>
      <c r="AH3322" s="69"/>
      <c r="AI3322" s="69"/>
      <c r="AJ3322" s="69"/>
      <c r="AK3322" s="69"/>
      <c r="AL3322" s="69"/>
      <c r="AM3322" s="69"/>
      <c r="AN3322" s="69"/>
      <c r="AO3322" s="69"/>
      <c r="AP3322" s="69"/>
      <c r="AQ3322" s="69"/>
      <c r="AR3322" s="69"/>
      <c r="AS3322" s="69"/>
      <c r="AT3322" s="69"/>
      <c r="AU3322" s="69"/>
      <c r="AV3322" s="69"/>
      <c r="AW3322" s="69"/>
      <c r="AX3322" s="69"/>
      <c r="AY3322" s="69"/>
      <c r="AZ3322" s="69"/>
      <c r="BA3322" s="69"/>
      <c r="BB3322" s="69"/>
      <c r="BC3322" s="69"/>
      <c r="BD3322" s="69"/>
      <c r="BE3322" s="69"/>
      <c r="BF3322" s="69"/>
      <c r="BG3322" s="69"/>
      <c r="BH3322" s="69"/>
      <c r="BI3322" s="69"/>
      <c r="BJ3322" s="69"/>
      <c r="BK3322" s="69"/>
      <c r="BL3322" s="69"/>
      <c r="BM3322" s="69"/>
      <c r="BN3322" s="69"/>
      <c r="BO3322" s="69"/>
      <c r="BP3322" s="69"/>
      <c r="BQ3322" s="69"/>
      <c r="BR3322" s="69"/>
      <c r="BS3322" s="69"/>
      <c r="BT3322" s="69"/>
      <c r="BU3322" s="69"/>
      <c r="BV3322" s="69"/>
      <c r="BW3322" s="69"/>
      <c r="BX3322" s="69"/>
      <c r="BY3322" s="69"/>
      <c r="BZ3322" s="69"/>
      <c r="CA3322" s="69"/>
      <c r="CB3322" s="69"/>
      <c r="CC3322" s="69"/>
      <c r="CD3322" s="69"/>
      <c r="CE3322" s="69"/>
      <c r="CF3322" s="69"/>
      <c r="CG3322" s="69"/>
      <c r="CH3322" s="69"/>
      <c r="CI3322" s="69"/>
      <c r="CJ3322" s="69"/>
      <c r="CK3322" s="69"/>
      <c r="CL3322" s="69"/>
      <c r="CM3322" s="69"/>
      <c r="CN3322" s="69"/>
      <c r="CO3322" s="69"/>
      <c r="CP3322" s="69"/>
      <c r="CQ3322" s="69"/>
      <c r="CR3322" s="69"/>
      <c r="CS3322" s="69"/>
      <c r="CT3322" s="69"/>
      <c r="CU3322" s="69"/>
      <c r="CV3322" s="69"/>
      <c r="CW3322" s="69"/>
      <c r="CX3322" s="69"/>
      <c r="CY3322" s="69"/>
      <c r="CZ3322" s="69"/>
      <c r="DA3322" s="69"/>
      <c r="DB3322" s="69"/>
      <c r="DC3322" s="69"/>
      <c r="DD3322" s="69"/>
      <c r="DE3322" s="69"/>
      <c r="DF3322" s="69"/>
      <c r="DG3322" s="69"/>
      <c r="DH3322" s="69"/>
      <c r="DI3322" s="69"/>
      <c r="DJ3322" s="69"/>
      <c r="DK3322" s="69"/>
      <c r="DL3322" s="69"/>
      <c r="DM3322" s="69"/>
      <c r="DN3322" s="69"/>
      <c r="DO3322" s="69"/>
      <c r="DP3322" s="69"/>
      <c r="DQ3322" s="69"/>
      <c r="DR3322" s="69"/>
      <c r="DS3322" s="69"/>
      <c r="DT3322" s="69"/>
      <c r="DU3322" s="69"/>
      <c r="DV3322" s="69"/>
      <c r="DW3322" s="69"/>
      <c r="DX3322" s="69"/>
      <c r="DY3322" s="69"/>
      <c r="DZ3322" s="69"/>
      <c r="EA3322" s="69"/>
      <c r="EB3322" s="69"/>
      <c r="EC3322" s="69"/>
      <c r="ED3322" s="69"/>
      <c r="EE3322" s="69"/>
      <c r="EF3322" s="69"/>
      <c r="EG3322" s="69"/>
      <c r="EH3322" s="69"/>
      <c r="EI3322" s="69"/>
      <c r="EJ3322" s="69"/>
      <c r="EK3322" s="69"/>
      <c r="EL3322" s="69"/>
      <c r="EM3322" s="69"/>
      <c r="EN3322" s="69"/>
      <c r="EO3322" s="69"/>
      <c r="EP3322" s="69"/>
      <c r="EQ3322" s="69"/>
      <c r="ER3322" s="69"/>
      <c r="ES3322" s="69"/>
      <c r="ET3322" s="69"/>
      <c r="EU3322" s="69"/>
      <c r="EV3322" s="69"/>
      <c r="EW3322" s="69"/>
      <c r="EX3322" s="69"/>
      <c r="EY3322" s="69"/>
      <c r="EZ3322" s="69"/>
      <c r="FA3322" s="69"/>
      <c r="FB3322" s="69"/>
      <c r="FC3322" s="69"/>
      <c r="FD3322" s="69"/>
      <c r="FE3322" s="69"/>
      <c r="FF3322" s="69"/>
      <c r="FG3322" s="69"/>
      <c r="FH3322" s="69"/>
      <c r="FI3322" s="69"/>
      <c r="FJ3322" s="69"/>
      <c r="FK3322" s="69"/>
      <c r="FL3322" s="69"/>
      <c r="FM3322" s="69"/>
      <c r="FN3322" s="69"/>
      <c r="FO3322" s="69"/>
      <c r="FP3322" s="69"/>
      <c r="FQ3322" s="69"/>
      <c r="FR3322" s="69"/>
      <c r="FS3322" s="69"/>
      <c r="FT3322" s="69"/>
      <c r="FU3322" s="69"/>
      <c r="FV3322" s="69"/>
      <c r="FW3322" s="69"/>
      <c r="FX3322" s="69"/>
      <c r="FY3322" s="69"/>
      <c r="FZ3322" s="69"/>
      <c r="GA3322" s="69"/>
      <c r="GB3322" s="69"/>
      <c r="GC3322" s="69"/>
      <c r="GD3322" s="69"/>
      <c r="GE3322" s="69"/>
      <c r="GF3322" s="69"/>
      <c r="GG3322" s="69"/>
      <c r="GH3322" s="69"/>
      <c r="GI3322" s="69"/>
      <c r="GJ3322" s="69"/>
      <c r="GK3322" s="69"/>
      <c r="GL3322" s="69"/>
      <c r="GM3322" s="69"/>
      <c r="GN3322" s="69"/>
      <c r="GO3322" s="69"/>
      <c r="GP3322" s="69"/>
      <c r="GQ3322" s="69"/>
      <c r="GR3322" s="69"/>
      <c r="GS3322" s="69"/>
      <c r="GT3322" s="69"/>
      <c r="GU3322" s="69"/>
      <c r="GV3322" s="69"/>
      <c r="GW3322" s="69"/>
      <c r="GX3322" s="69"/>
      <c r="GY3322" s="69"/>
      <c r="GZ3322" s="69"/>
      <c r="HA3322" s="69"/>
      <c r="HB3322" s="69"/>
      <c r="HC3322" s="69"/>
      <c r="HD3322" s="69"/>
      <c r="HE3322" s="69"/>
      <c r="HF3322" s="69"/>
      <c r="HG3322" s="69"/>
      <c r="HH3322" s="69"/>
      <c r="HI3322" s="69"/>
      <c r="HJ3322" s="69"/>
      <c r="HK3322" s="69"/>
      <c r="HL3322" s="69"/>
      <c r="HM3322" s="69"/>
      <c r="HN3322" s="69"/>
      <c r="HO3322" s="69"/>
      <c r="HP3322" s="69"/>
      <c r="HQ3322" s="69"/>
      <c r="HR3322" s="69"/>
      <c r="HS3322" s="69"/>
      <c r="HT3322" s="69"/>
      <c r="HU3322" s="69"/>
      <c r="HV3322" s="69"/>
      <c r="HW3322" s="69"/>
      <c r="HX3322" s="69"/>
      <c r="HY3322" s="69"/>
      <c r="HZ3322" s="69"/>
      <c r="IA3322" s="69"/>
      <c r="IB3322" s="69"/>
      <c r="IC3322" s="69"/>
      <c r="ID3322" s="69"/>
      <c r="IE3322" s="69"/>
      <c r="IF3322" s="69"/>
      <c r="IG3322" s="69"/>
      <c r="IH3322" s="69"/>
      <c r="II3322" s="69"/>
      <c r="IJ3322" s="69"/>
      <c r="IK3322" s="69"/>
      <c r="IL3322" s="69"/>
      <c r="IM3322" s="69"/>
      <c r="IN3322" s="69"/>
    </row>
    <row r="3323" spans="1:248" s="70" customFormat="1" ht="32.1" customHeight="1" x14ac:dyDescent="0.2">
      <c r="A3323" s="127" t="s">
        <v>4182</v>
      </c>
      <c r="B3323" s="128">
        <v>521029</v>
      </c>
      <c r="C3323" s="149" t="s">
        <v>4183</v>
      </c>
      <c r="D3323" s="314">
        <v>50000</v>
      </c>
      <c r="E3323" s="69"/>
      <c r="F3323" s="69"/>
      <c r="G3323" s="69"/>
      <c r="H3323" s="69"/>
      <c r="I3323" s="69"/>
      <c r="J3323" s="69"/>
      <c r="N3323" s="69"/>
      <c r="O3323" s="69"/>
      <c r="P3323" s="69"/>
      <c r="Q3323" s="69"/>
      <c r="R3323" s="69"/>
      <c r="S3323" s="69"/>
      <c r="T3323" s="69"/>
      <c r="U3323" s="69"/>
      <c r="V3323" s="69"/>
      <c r="W3323" s="69"/>
      <c r="X3323" s="69"/>
      <c r="Y3323" s="69"/>
      <c r="Z3323" s="69"/>
      <c r="AA3323" s="69"/>
      <c r="AB3323" s="69"/>
      <c r="AC3323" s="69"/>
      <c r="AD3323" s="69"/>
      <c r="AE3323" s="69"/>
      <c r="AF3323" s="69"/>
      <c r="AG3323" s="69"/>
      <c r="AH3323" s="69"/>
      <c r="AI3323" s="69"/>
      <c r="AJ3323" s="69"/>
      <c r="AK3323" s="69"/>
      <c r="AL3323" s="69"/>
      <c r="AM3323" s="69"/>
      <c r="AN3323" s="69"/>
      <c r="AO3323" s="69"/>
      <c r="AP3323" s="69"/>
      <c r="AQ3323" s="69"/>
      <c r="AR3323" s="69"/>
      <c r="AS3323" s="69"/>
      <c r="AT3323" s="69"/>
      <c r="AU3323" s="69"/>
      <c r="AV3323" s="69"/>
      <c r="AW3323" s="69"/>
      <c r="AX3323" s="69"/>
      <c r="AY3323" s="69"/>
      <c r="AZ3323" s="69"/>
      <c r="BA3323" s="69"/>
      <c r="BB3323" s="69"/>
      <c r="BC3323" s="69"/>
      <c r="BD3323" s="69"/>
      <c r="BE3323" s="69"/>
      <c r="BF3323" s="69"/>
      <c r="BG3323" s="69"/>
      <c r="BH3323" s="69"/>
      <c r="BI3323" s="69"/>
      <c r="BJ3323" s="69"/>
      <c r="BK3323" s="69"/>
      <c r="BL3323" s="69"/>
      <c r="BM3323" s="69"/>
      <c r="BN3323" s="69"/>
      <c r="BO3323" s="69"/>
      <c r="BP3323" s="69"/>
      <c r="BQ3323" s="69"/>
      <c r="BR3323" s="69"/>
      <c r="BS3323" s="69"/>
      <c r="BT3323" s="69"/>
      <c r="BU3323" s="69"/>
      <c r="BV3323" s="69"/>
      <c r="BW3323" s="69"/>
      <c r="BX3323" s="69"/>
      <c r="BY3323" s="69"/>
      <c r="BZ3323" s="69"/>
      <c r="CA3323" s="69"/>
      <c r="CB3323" s="69"/>
      <c r="CC3323" s="69"/>
      <c r="CD3323" s="69"/>
      <c r="CE3323" s="69"/>
      <c r="CF3323" s="69"/>
      <c r="CG3323" s="69"/>
      <c r="CH3323" s="69"/>
      <c r="CI3323" s="69"/>
      <c r="CJ3323" s="69"/>
      <c r="CK3323" s="69"/>
      <c r="CL3323" s="69"/>
      <c r="CM3323" s="69"/>
      <c r="CN3323" s="69"/>
      <c r="CO3323" s="69"/>
      <c r="CP3323" s="69"/>
      <c r="CQ3323" s="69"/>
      <c r="CR3323" s="69"/>
      <c r="CS3323" s="69"/>
      <c r="CT3323" s="69"/>
      <c r="CU3323" s="69"/>
      <c r="CV3323" s="69"/>
      <c r="CW3323" s="69"/>
      <c r="CX3323" s="69"/>
      <c r="CY3323" s="69"/>
      <c r="CZ3323" s="69"/>
      <c r="DA3323" s="69"/>
      <c r="DB3323" s="69"/>
      <c r="DC3323" s="69"/>
      <c r="DD3323" s="69"/>
      <c r="DE3323" s="69"/>
      <c r="DF3323" s="69"/>
      <c r="DG3323" s="69"/>
      <c r="DH3323" s="69"/>
      <c r="DI3323" s="69"/>
      <c r="DJ3323" s="69"/>
      <c r="DK3323" s="69"/>
      <c r="DL3323" s="69"/>
      <c r="DM3323" s="69"/>
      <c r="DN3323" s="69"/>
      <c r="DO3323" s="69"/>
      <c r="DP3323" s="69"/>
      <c r="DQ3323" s="69"/>
      <c r="DR3323" s="69"/>
      <c r="DS3323" s="69"/>
      <c r="DT3323" s="69"/>
      <c r="DU3323" s="69"/>
      <c r="DV3323" s="69"/>
      <c r="DW3323" s="69"/>
      <c r="DX3323" s="69"/>
      <c r="DY3323" s="69"/>
      <c r="DZ3323" s="69"/>
      <c r="EA3323" s="69"/>
      <c r="EB3323" s="69"/>
      <c r="EC3323" s="69"/>
      <c r="ED3323" s="69"/>
      <c r="EE3323" s="69"/>
      <c r="EF3323" s="69"/>
      <c r="EG3323" s="69"/>
      <c r="EH3323" s="69"/>
      <c r="EI3323" s="69"/>
      <c r="EJ3323" s="69"/>
      <c r="EK3323" s="69"/>
      <c r="EL3323" s="69"/>
      <c r="EM3323" s="69"/>
      <c r="EN3323" s="69"/>
      <c r="EO3323" s="69"/>
      <c r="EP3323" s="69"/>
      <c r="EQ3323" s="69"/>
      <c r="ER3323" s="69"/>
      <c r="ES3323" s="69"/>
      <c r="ET3323" s="69"/>
      <c r="EU3323" s="69"/>
      <c r="EV3323" s="69"/>
      <c r="EW3323" s="69"/>
      <c r="EX3323" s="69"/>
      <c r="EY3323" s="69"/>
      <c r="EZ3323" s="69"/>
      <c r="FA3323" s="69"/>
      <c r="FB3323" s="69"/>
      <c r="FC3323" s="69"/>
      <c r="FD3323" s="69"/>
      <c r="FE3323" s="69"/>
      <c r="FF3323" s="69"/>
      <c r="FG3323" s="69"/>
      <c r="FH3323" s="69"/>
      <c r="FI3323" s="69"/>
      <c r="FJ3323" s="69"/>
      <c r="FK3323" s="69"/>
      <c r="FL3323" s="69"/>
      <c r="FM3323" s="69"/>
      <c r="FN3323" s="69"/>
      <c r="FO3323" s="69"/>
      <c r="FP3323" s="69"/>
      <c r="FQ3323" s="69"/>
      <c r="FR3323" s="69"/>
      <c r="FS3323" s="69"/>
      <c r="FT3323" s="69"/>
      <c r="FU3323" s="69"/>
      <c r="FV3323" s="69"/>
      <c r="FW3323" s="69"/>
      <c r="FX3323" s="69"/>
      <c r="FY3323" s="69"/>
      <c r="FZ3323" s="69"/>
      <c r="GA3323" s="69"/>
      <c r="GB3323" s="69"/>
      <c r="GC3323" s="69"/>
      <c r="GD3323" s="69"/>
      <c r="GE3323" s="69"/>
      <c r="GF3323" s="69"/>
      <c r="GG3323" s="69"/>
      <c r="GH3323" s="69"/>
      <c r="GI3323" s="69"/>
      <c r="GJ3323" s="69"/>
      <c r="GK3323" s="69"/>
      <c r="GL3323" s="69"/>
      <c r="GM3323" s="69"/>
      <c r="GN3323" s="69"/>
      <c r="GO3323" s="69"/>
      <c r="GP3323" s="69"/>
      <c r="GQ3323" s="69"/>
      <c r="GR3323" s="69"/>
      <c r="GS3323" s="69"/>
      <c r="GT3323" s="69"/>
      <c r="GU3323" s="69"/>
      <c r="GV3323" s="69"/>
      <c r="GW3323" s="69"/>
      <c r="GX3323" s="69"/>
      <c r="GY3323" s="69"/>
      <c r="GZ3323" s="69"/>
      <c r="HA3323" s="69"/>
      <c r="HB3323" s="69"/>
      <c r="HC3323" s="69"/>
      <c r="HD3323" s="69"/>
      <c r="HE3323" s="69"/>
      <c r="HF3323" s="69"/>
      <c r="HG3323" s="69"/>
      <c r="HH3323" s="69"/>
      <c r="HI3323" s="69"/>
      <c r="HJ3323" s="69"/>
      <c r="HK3323" s="69"/>
      <c r="HL3323" s="69"/>
      <c r="HM3323" s="69"/>
      <c r="HN3323" s="69"/>
      <c r="HO3323" s="69"/>
      <c r="HP3323" s="69"/>
      <c r="HQ3323" s="69"/>
      <c r="HR3323" s="69"/>
      <c r="HS3323" s="69"/>
      <c r="HT3323" s="69"/>
      <c r="HU3323" s="69"/>
      <c r="HV3323" s="69"/>
      <c r="HW3323" s="69"/>
      <c r="HX3323" s="69"/>
      <c r="HY3323" s="69"/>
      <c r="HZ3323" s="69"/>
      <c r="IA3323" s="69"/>
      <c r="IB3323" s="69"/>
      <c r="IC3323" s="69"/>
      <c r="ID3323" s="69"/>
      <c r="IE3323" s="69"/>
      <c r="IF3323" s="69"/>
      <c r="IG3323" s="69"/>
      <c r="IH3323" s="69"/>
      <c r="II3323" s="69"/>
      <c r="IJ3323" s="69"/>
      <c r="IK3323" s="69"/>
      <c r="IL3323" s="69"/>
      <c r="IM3323" s="69"/>
      <c r="IN3323" s="69"/>
    </row>
    <row r="3324" spans="1:248" s="70" customFormat="1" ht="32.1" customHeight="1" x14ac:dyDescent="0.2">
      <c r="A3324" s="127" t="s">
        <v>4184</v>
      </c>
      <c r="B3324" s="128">
        <v>521030</v>
      </c>
      <c r="C3324" s="149" t="s">
        <v>4185</v>
      </c>
      <c r="D3324" s="314">
        <v>75000</v>
      </c>
      <c r="E3324" s="69"/>
      <c r="F3324" s="69"/>
      <c r="G3324" s="69"/>
      <c r="H3324" s="69"/>
      <c r="I3324" s="69"/>
      <c r="J3324" s="69"/>
      <c r="N3324" s="69"/>
      <c r="O3324" s="69"/>
      <c r="P3324" s="69"/>
      <c r="Q3324" s="69"/>
      <c r="R3324" s="69"/>
      <c r="S3324" s="69"/>
      <c r="T3324" s="69"/>
      <c r="U3324" s="69"/>
      <c r="V3324" s="69"/>
      <c r="W3324" s="69"/>
      <c r="X3324" s="69"/>
      <c r="Y3324" s="69"/>
      <c r="Z3324" s="69"/>
      <c r="AA3324" s="69"/>
      <c r="AB3324" s="69"/>
      <c r="AC3324" s="69"/>
      <c r="AD3324" s="69"/>
      <c r="AE3324" s="69"/>
      <c r="AF3324" s="69"/>
      <c r="AG3324" s="69"/>
      <c r="AH3324" s="69"/>
      <c r="AI3324" s="69"/>
      <c r="AJ3324" s="69"/>
      <c r="AK3324" s="69"/>
      <c r="AL3324" s="69"/>
      <c r="AM3324" s="69"/>
      <c r="AN3324" s="69"/>
      <c r="AO3324" s="69"/>
      <c r="AP3324" s="69"/>
      <c r="AQ3324" s="69"/>
      <c r="AR3324" s="69"/>
      <c r="AS3324" s="69"/>
      <c r="AT3324" s="69"/>
      <c r="AU3324" s="69"/>
      <c r="AV3324" s="69"/>
      <c r="AW3324" s="69"/>
      <c r="AX3324" s="69"/>
      <c r="AY3324" s="69"/>
      <c r="AZ3324" s="69"/>
      <c r="BA3324" s="69"/>
      <c r="BB3324" s="69"/>
      <c r="BC3324" s="69"/>
      <c r="BD3324" s="69"/>
      <c r="BE3324" s="69"/>
      <c r="BF3324" s="69"/>
      <c r="BG3324" s="69"/>
      <c r="BH3324" s="69"/>
      <c r="BI3324" s="69"/>
      <c r="BJ3324" s="69"/>
      <c r="BK3324" s="69"/>
      <c r="BL3324" s="69"/>
      <c r="BM3324" s="69"/>
      <c r="BN3324" s="69"/>
      <c r="BO3324" s="69"/>
      <c r="BP3324" s="69"/>
      <c r="BQ3324" s="69"/>
      <c r="BR3324" s="69"/>
      <c r="BS3324" s="69"/>
      <c r="BT3324" s="69"/>
      <c r="BU3324" s="69"/>
      <c r="BV3324" s="69"/>
      <c r="BW3324" s="69"/>
      <c r="BX3324" s="69"/>
      <c r="BY3324" s="69"/>
      <c r="BZ3324" s="69"/>
      <c r="CA3324" s="69"/>
      <c r="CB3324" s="69"/>
      <c r="CC3324" s="69"/>
      <c r="CD3324" s="69"/>
      <c r="CE3324" s="69"/>
      <c r="CF3324" s="69"/>
      <c r="CG3324" s="69"/>
      <c r="CH3324" s="69"/>
      <c r="CI3324" s="69"/>
      <c r="CJ3324" s="69"/>
      <c r="CK3324" s="69"/>
      <c r="CL3324" s="69"/>
      <c r="CM3324" s="69"/>
      <c r="CN3324" s="69"/>
      <c r="CO3324" s="69"/>
      <c r="CP3324" s="69"/>
      <c r="CQ3324" s="69"/>
      <c r="CR3324" s="69"/>
      <c r="CS3324" s="69"/>
      <c r="CT3324" s="69"/>
      <c r="CU3324" s="69"/>
      <c r="CV3324" s="69"/>
      <c r="CW3324" s="69"/>
      <c r="CX3324" s="69"/>
      <c r="CY3324" s="69"/>
      <c r="CZ3324" s="69"/>
      <c r="DA3324" s="69"/>
      <c r="DB3324" s="69"/>
      <c r="DC3324" s="69"/>
      <c r="DD3324" s="69"/>
      <c r="DE3324" s="69"/>
      <c r="DF3324" s="69"/>
      <c r="DG3324" s="69"/>
      <c r="DH3324" s="69"/>
      <c r="DI3324" s="69"/>
      <c r="DJ3324" s="69"/>
      <c r="DK3324" s="69"/>
      <c r="DL3324" s="69"/>
      <c r="DM3324" s="69"/>
      <c r="DN3324" s="69"/>
      <c r="DO3324" s="69"/>
      <c r="DP3324" s="69"/>
      <c r="DQ3324" s="69"/>
      <c r="DR3324" s="69"/>
      <c r="DS3324" s="69"/>
      <c r="DT3324" s="69"/>
      <c r="DU3324" s="69"/>
      <c r="DV3324" s="69"/>
      <c r="DW3324" s="69"/>
      <c r="DX3324" s="69"/>
      <c r="DY3324" s="69"/>
      <c r="DZ3324" s="69"/>
      <c r="EA3324" s="69"/>
      <c r="EB3324" s="69"/>
      <c r="EC3324" s="69"/>
      <c r="ED3324" s="69"/>
      <c r="EE3324" s="69"/>
      <c r="EF3324" s="69"/>
      <c r="EG3324" s="69"/>
      <c r="EH3324" s="69"/>
      <c r="EI3324" s="69"/>
      <c r="EJ3324" s="69"/>
      <c r="EK3324" s="69"/>
      <c r="EL3324" s="69"/>
      <c r="EM3324" s="69"/>
      <c r="EN3324" s="69"/>
      <c r="EO3324" s="69"/>
      <c r="EP3324" s="69"/>
      <c r="EQ3324" s="69"/>
      <c r="ER3324" s="69"/>
      <c r="ES3324" s="69"/>
      <c r="ET3324" s="69"/>
      <c r="EU3324" s="69"/>
      <c r="EV3324" s="69"/>
      <c r="EW3324" s="69"/>
      <c r="EX3324" s="69"/>
      <c r="EY3324" s="69"/>
      <c r="EZ3324" s="69"/>
      <c r="FA3324" s="69"/>
      <c r="FB3324" s="69"/>
      <c r="FC3324" s="69"/>
      <c r="FD3324" s="69"/>
      <c r="FE3324" s="69"/>
      <c r="FF3324" s="69"/>
      <c r="FG3324" s="69"/>
      <c r="FH3324" s="69"/>
      <c r="FI3324" s="69"/>
      <c r="FJ3324" s="69"/>
      <c r="FK3324" s="69"/>
      <c r="FL3324" s="69"/>
      <c r="FM3324" s="69"/>
      <c r="FN3324" s="69"/>
      <c r="FO3324" s="69"/>
      <c r="FP3324" s="69"/>
      <c r="FQ3324" s="69"/>
      <c r="FR3324" s="69"/>
      <c r="FS3324" s="69"/>
      <c r="FT3324" s="69"/>
      <c r="FU3324" s="69"/>
      <c r="FV3324" s="69"/>
      <c r="FW3324" s="69"/>
      <c r="FX3324" s="69"/>
      <c r="FY3324" s="69"/>
      <c r="FZ3324" s="69"/>
      <c r="GA3324" s="69"/>
      <c r="GB3324" s="69"/>
      <c r="GC3324" s="69"/>
      <c r="GD3324" s="69"/>
      <c r="GE3324" s="69"/>
      <c r="GF3324" s="69"/>
      <c r="GG3324" s="69"/>
      <c r="GH3324" s="69"/>
      <c r="GI3324" s="69"/>
      <c r="GJ3324" s="69"/>
      <c r="GK3324" s="69"/>
      <c r="GL3324" s="69"/>
      <c r="GM3324" s="69"/>
      <c r="GN3324" s="69"/>
      <c r="GO3324" s="69"/>
      <c r="GP3324" s="69"/>
      <c r="GQ3324" s="69"/>
      <c r="GR3324" s="69"/>
      <c r="GS3324" s="69"/>
      <c r="GT3324" s="69"/>
      <c r="GU3324" s="69"/>
      <c r="GV3324" s="69"/>
      <c r="GW3324" s="69"/>
      <c r="GX3324" s="69"/>
      <c r="GY3324" s="69"/>
      <c r="GZ3324" s="69"/>
      <c r="HA3324" s="69"/>
      <c r="HB3324" s="69"/>
      <c r="HC3324" s="69"/>
      <c r="HD3324" s="69"/>
      <c r="HE3324" s="69"/>
      <c r="HF3324" s="69"/>
      <c r="HG3324" s="69"/>
      <c r="HH3324" s="69"/>
      <c r="HI3324" s="69"/>
      <c r="HJ3324" s="69"/>
      <c r="HK3324" s="69"/>
      <c r="HL3324" s="69"/>
      <c r="HM3324" s="69"/>
      <c r="HN3324" s="69"/>
      <c r="HO3324" s="69"/>
      <c r="HP3324" s="69"/>
      <c r="HQ3324" s="69"/>
      <c r="HR3324" s="69"/>
      <c r="HS3324" s="69"/>
      <c r="HT3324" s="69"/>
      <c r="HU3324" s="69"/>
      <c r="HV3324" s="69"/>
      <c r="HW3324" s="69"/>
      <c r="HX3324" s="69"/>
      <c r="HY3324" s="69"/>
      <c r="HZ3324" s="69"/>
      <c r="IA3324" s="69"/>
      <c r="IB3324" s="69"/>
      <c r="IC3324" s="69"/>
      <c r="ID3324" s="69"/>
      <c r="IE3324" s="69"/>
      <c r="IF3324" s="69"/>
      <c r="IG3324" s="69"/>
      <c r="IH3324" s="69"/>
      <c r="II3324" s="69"/>
      <c r="IJ3324" s="69"/>
      <c r="IK3324" s="69"/>
      <c r="IL3324" s="69"/>
      <c r="IM3324" s="69"/>
      <c r="IN3324" s="69"/>
    </row>
    <row r="3325" spans="1:248" s="70" customFormat="1" ht="15" customHeight="1" x14ac:dyDescent="0.2">
      <c r="A3325" s="127" t="s">
        <v>4186</v>
      </c>
      <c r="B3325" s="128">
        <v>521031</v>
      </c>
      <c r="C3325" s="149" t="s">
        <v>4187</v>
      </c>
      <c r="D3325" s="314">
        <v>50000</v>
      </c>
      <c r="E3325" s="69"/>
      <c r="F3325" s="69"/>
      <c r="G3325" s="69"/>
      <c r="H3325" s="69"/>
      <c r="I3325" s="69"/>
      <c r="J3325" s="69"/>
      <c r="N3325" s="69"/>
      <c r="O3325" s="69"/>
      <c r="P3325" s="69"/>
      <c r="Q3325" s="69"/>
      <c r="R3325" s="69"/>
      <c r="S3325" s="69"/>
      <c r="T3325" s="69"/>
      <c r="U3325" s="69"/>
      <c r="V3325" s="69"/>
      <c r="W3325" s="69"/>
      <c r="X3325" s="69"/>
      <c r="Y3325" s="69"/>
      <c r="Z3325" s="69"/>
      <c r="AA3325" s="69"/>
      <c r="AB3325" s="69"/>
      <c r="AC3325" s="69"/>
      <c r="AD3325" s="69"/>
      <c r="AE3325" s="69"/>
      <c r="AF3325" s="69"/>
      <c r="AG3325" s="69"/>
      <c r="AH3325" s="69"/>
      <c r="AI3325" s="69"/>
      <c r="AJ3325" s="69"/>
      <c r="AK3325" s="69"/>
      <c r="AL3325" s="69"/>
      <c r="AM3325" s="69"/>
      <c r="AN3325" s="69"/>
      <c r="AO3325" s="69"/>
      <c r="AP3325" s="69"/>
      <c r="AQ3325" s="69"/>
      <c r="AR3325" s="69"/>
      <c r="AS3325" s="69"/>
      <c r="AT3325" s="69"/>
      <c r="AU3325" s="69"/>
      <c r="AV3325" s="69"/>
      <c r="AW3325" s="69"/>
      <c r="AX3325" s="69"/>
      <c r="AY3325" s="69"/>
      <c r="AZ3325" s="69"/>
      <c r="BA3325" s="69"/>
      <c r="BB3325" s="69"/>
      <c r="BC3325" s="69"/>
      <c r="BD3325" s="69"/>
      <c r="BE3325" s="69"/>
      <c r="BF3325" s="69"/>
      <c r="BG3325" s="69"/>
      <c r="BH3325" s="69"/>
      <c r="BI3325" s="69"/>
      <c r="BJ3325" s="69"/>
      <c r="BK3325" s="69"/>
      <c r="BL3325" s="69"/>
      <c r="BM3325" s="69"/>
      <c r="BN3325" s="69"/>
      <c r="BO3325" s="69"/>
      <c r="BP3325" s="69"/>
      <c r="BQ3325" s="69"/>
      <c r="BR3325" s="69"/>
      <c r="BS3325" s="69"/>
      <c r="BT3325" s="69"/>
      <c r="BU3325" s="69"/>
      <c r="BV3325" s="69"/>
      <c r="BW3325" s="69"/>
      <c r="BX3325" s="69"/>
      <c r="BY3325" s="69"/>
      <c r="BZ3325" s="69"/>
      <c r="CA3325" s="69"/>
      <c r="CB3325" s="69"/>
      <c r="CC3325" s="69"/>
      <c r="CD3325" s="69"/>
      <c r="CE3325" s="69"/>
      <c r="CF3325" s="69"/>
      <c r="CG3325" s="69"/>
      <c r="CH3325" s="69"/>
      <c r="CI3325" s="69"/>
      <c r="CJ3325" s="69"/>
      <c r="CK3325" s="69"/>
      <c r="CL3325" s="69"/>
      <c r="CM3325" s="69"/>
      <c r="CN3325" s="69"/>
      <c r="CO3325" s="69"/>
      <c r="CP3325" s="69"/>
      <c r="CQ3325" s="69"/>
      <c r="CR3325" s="69"/>
      <c r="CS3325" s="69"/>
      <c r="CT3325" s="69"/>
      <c r="CU3325" s="69"/>
      <c r="CV3325" s="69"/>
      <c r="CW3325" s="69"/>
      <c r="CX3325" s="69"/>
      <c r="CY3325" s="69"/>
      <c r="CZ3325" s="69"/>
      <c r="DA3325" s="69"/>
      <c r="DB3325" s="69"/>
      <c r="DC3325" s="69"/>
      <c r="DD3325" s="69"/>
      <c r="DE3325" s="69"/>
      <c r="DF3325" s="69"/>
      <c r="DG3325" s="69"/>
      <c r="DH3325" s="69"/>
      <c r="DI3325" s="69"/>
      <c r="DJ3325" s="69"/>
      <c r="DK3325" s="69"/>
      <c r="DL3325" s="69"/>
      <c r="DM3325" s="69"/>
      <c r="DN3325" s="69"/>
      <c r="DO3325" s="69"/>
      <c r="DP3325" s="69"/>
      <c r="DQ3325" s="69"/>
      <c r="DR3325" s="69"/>
      <c r="DS3325" s="69"/>
      <c r="DT3325" s="69"/>
      <c r="DU3325" s="69"/>
      <c r="DV3325" s="69"/>
      <c r="DW3325" s="69"/>
      <c r="DX3325" s="69"/>
      <c r="DY3325" s="69"/>
      <c r="DZ3325" s="69"/>
      <c r="EA3325" s="69"/>
      <c r="EB3325" s="69"/>
      <c r="EC3325" s="69"/>
      <c r="ED3325" s="69"/>
      <c r="EE3325" s="69"/>
      <c r="EF3325" s="69"/>
      <c r="EG3325" s="69"/>
      <c r="EH3325" s="69"/>
      <c r="EI3325" s="69"/>
      <c r="EJ3325" s="69"/>
      <c r="EK3325" s="69"/>
      <c r="EL3325" s="69"/>
      <c r="EM3325" s="69"/>
      <c r="EN3325" s="69"/>
      <c r="EO3325" s="69"/>
      <c r="EP3325" s="69"/>
      <c r="EQ3325" s="69"/>
      <c r="ER3325" s="69"/>
      <c r="ES3325" s="69"/>
      <c r="ET3325" s="69"/>
      <c r="EU3325" s="69"/>
      <c r="EV3325" s="69"/>
      <c r="EW3325" s="69"/>
      <c r="EX3325" s="69"/>
      <c r="EY3325" s="69"/>
      <c r="EZ3325" s="69"/>
      <c r="FA3325" s="69"/>
      <c r="FB3325" s="69"/>
      <c r="FC3325" s="69"/>
      <c r="FD3325" s="69"/>
      <c r="FE3325" s="69"/>
      <c r="FF3325" s="69"/>
      <c r="FG3325" s="69"/>
      <c r="FH3325" s="69"/>
      <c r="FI3325" s="69"/>
      <c r="FJ3325" s="69"/>
      <c r="FK3325" s="69"/>
      <c r="FL3325" s="69"/>
      <c r="FM3325" s="69"/>
      <c r="FN3325" s="69"/>
      <c r="FO3325" s="69"/>
      <c r="FP3325" s="69"/>
      <c r="FQ3325" s="69"/>
      <c r="FR3325" s="69"/>
      <c r="FS3325" s="69"/>
      <c r="FT3325" s="69"/>
      <c r="FU3325" s="69"/>
      <c r="FV3325" s="69"/>
      <c r="FW3325" s="69"/>
      <c r="FX3325" s="69"/>
      <c r="FY3325" s="69"/>
      <c r="FZ3325" s="69"/>
      <c r="GA3325" s="69"/>
      <c r="GB3325" s="69"/>
      <c r="GC3325" s="69"/>
      <c r="GD3325" s="69"/>
      <c r="GE3325" s="69"/>
      <c r="GF3325" s="69"/>
      <c r="GG3325" s="69"/>
      <c r="GH3325" s="69"/>
      <c r="GI3325" s="69"/>
      <c r="GJ3325" s="69"/>
      <c r="GK3325" s="69"/>
      <c r="GL3325" s="69"/>
      <c r="GM3325" s="69"/>
      <c r="GN3325" s="69"/>
      <c r="GO3325" s="69"/>
      <c r="GP3325" s="69"/>
      <c r="GQ3325" s="69"/>
      <c r="GR3325" s="69"/>
      <c r="GS3325" s="69"/>
      <c r="GT3325" s="69"/>
      <c r="GU3325" s="69"/>
      <c r="GV3325" s="69"/>
      <c r="GW3325" s="69"/>
      <c r="GX3325" s="69"/>
      <c r="GY3325" s="69"/>
      <c r="GZ3325" s="69"/>
      <c r="HA3325" s="69"/>
      <c r="HB3325" s="69"/>
      <c r="HC3325" s="69"/>
      <c r="HD3325" s="69"/>
      <c r="HE3325" s="69"/>
      <c r="HF3325" s="69"/>
      <c r="HG3325" s="69"/>
      <c r="HH3325" s="69"/>
      <c r="HI3325" s="69"/>
      <c r="HJ3325" s="69"/>
      <c r="HK3325" s="69"/>
      <c r="HL3325" s="69"/>
      <c r="HM3325" s="69"/>
      <c r="HN3325" s="69"/>
      <c r="HO3325" s="69"/>
      <c r="HP3325" s="69"/>
      <c r="HQ3325" s="69"/>
      <c r="HR3325" s="69"/>
      <c r="HS3325" s="69"/>
      <c r="HT3325" s="69"/>
      <c r="HU3325" s="69"/>
      <c r="HV3325" s="69"/>
      <c r="HW3325" s="69"/>
      <c r="HX3325" s="69"/>
      <c r="HY3325" s="69"/>
      <c r="HZ3325" s="69"/>
      <c r="IA3325" s="69"/>
      <c r="IB3325" s="69"/>
      <c r="IC3325" s="69"/>
      <c r="ID3325" s="69"/>
      <c r="IE3325" s="69"/>
      <c r="IF3325" s="69"/>
      <c r="IG3325" s="69"/>
      <c r="IH3325" s="69"/>
      <c r="II3325" s="69"/>
      <c r="IJ3325" s="69"/>
      <c r="IK3325" s="69"/>
      <c r="IL3325" s="69"/>
      <c r="IM3325" s="69"/>
      <c r="IN3325" s="69"/>
    </row>
    <row r="3326" spans="1:248" s="70" customFormat="1" ht="15" customHeight="1" x14ac:dyDescent="0.2">
      <c r="A3326" s="127" t="s">
        <v>4188</v>
      </c>
      <c r="B3326" s="128">
        <v>521032</v>
      </c>
      <c r="C3326" s="149" t="s">
        <v>4189</v>
      </c>
      <c r="D3326" s="314">
        <v>70000</v>
      </c>
      <c r="E3326" s="69"/>
      <c r="F3326" s="69"/>
      <c r="G3326" s="69"/>
      <c r="H3326" s="69"/>
      <c r="I3326" s="69"/>
      <c r="J3326" s="69"/>
      <c r="N3326" s="69"/>
      <c r="O3326" s="69"/>
      <c r="P3326" s="69"/>
      <c r="Q3326" s="69"/>
      <c r="R3326" s="69"/>
      <c r="S3326" s="69"/>
      <c r="T3326" s="69"/>
      <c r="U3326" s="69"/>
      <c r="V3326" s="69"/>
      <c r="W3326" s="69"/>
      <c r="X3326" s="69"/>
      <c r="Y3326" s="69"/>
      <c r="Z3326" s="69"/>
      <c r="AA3326" s="69"/>
      <c r="AB3326" s="69"/>
      <c r="AC3326" s="69"/>
      <c r="AD3326" s="69"/>
      <c r="AE3326" s="69"/>
      <c r="AF3326" s="69"/>
      <c r="AG3326" s="69"/>
      <c r="AH3326" s="69"/>
      <c r="AI3326" s="69"/>
      <c r="AJ3326" s="69"/>
      <c r="AK3326" s="69"/>
      <c r="AL3326" s="69"/>
      <c r="AM3326" s="69"/>
      <c r="AN3326" s="69"/>
      <c r="AO3326" s="69"/>
      <c r="AP3326" s="69"/>
      <c r="AQ3326" s="69"/>
      <c r="AR3326" s="69"/>
      <c r="AS3326" s="69"/>
      <c r="AT3326" s="69"/>
      <c r="AU3326" s="69"/>
      <c r="AV3326" s="69"/>
      <c r="AW3326" s="69"/>
      <c r="AX3326" s="69"/>
      <c r="AY3326" s="69"/>
      <c r="AZ3326" s="69"/>
      <c r="BA3326" s="69"/>
      <c r="BB3326" s="69"/>
      <c r="BC3326" s="69"/>
      <c r="BD3326" s="69"/>
      <c r="BE3326" s="69"/>
      <c r="BF3326" s="69"/>
      <c r="BG3326" s="69"/>
      <c r="BH3326" s="69"/>
      <c r="BI3326" s="69"/>
      <c r="BJ3326" s="69"/>
      <c r="BK3326" s="69"/>
      <c r="BL3326" s="69"/>
      <c r="BM3326" s="69"/>
      <c r="BN3326" s="69"/>
      <c r="BO3326" s="69"/>
      <c r="BP3326" s="69"/>
      <c r="BQ3326" s="69"/>
      <c r="BR3326" s="69"/>
      <c r="BS3326" s="69"/>
      <c r="BT3326" s="69"/>
      <c r="BU3326" s="69"/>
      <c r="BV3326" s="69"/>
      <c r="BW3326" s="69"/>
      <c r="BX3326" s="69"/>
      <c r="BY3326" s="69"/>
      <c r="BZ3326" s="69"/>
      <c r="CA3326" s="69"/>
      <c r="CB3326" s="69"/>
      <c r="CC3326" s="69"/>
      <c r="CD3326" s="69"/>
      <c r="CE3326" s="69"/>
      <c r="CF3326" s="69"/>
      <c r="CG3326" s="69"/>
      <c r="CH3326" s="69"/>
      <c r="CI3326" s="69"/>
      <c r="CJ3326" s="69"/>
      <c r="CK3326" s="69"/>
      <c r="CL3326" s="69"/>
      <c r="CM3326" s="69"/>
      <c r="CN3326" s="69"/>
      <c r="CO3326" s="69"/>
      <c r="CP3326" s="69"/>
      <c r="CQ3326" s="69"/>
      <c r="CR3326" s="69"/>
      <c r="CS3326" s="69"/>
      <c r="CT3326" s="69"/>
      <c r="CU3326" s="69"/>
      <c r="CV3326" s="69"/>
      <c r="CW3326" s="69"/>
      <c r="CX3326" s="69"/>
      <c r="CY3326" s="69"/>
      <c r="CZ3326" s="69"/>
      <c r="DA3326" s="69"/>
      <c r="DB3326" s="69"/>
      <c r="DC3326" s="69"/>
      <c r="DD3326" s="69"/>
      <c r="DE3326" s="69"/>
      <c r="DF3326" s="69"/>
      <c r="DG3326" s="69"/>
      <c r="DH3326" s="69"/>
      <c r="DI3326" s="69"/>
      <c r="DJ3326" s="69"/>
      <c r="DK3326" s="69"/>
      <c r="DL3326" s="69"/>
      <c r="DM3326" s="69"/>
      <c r="DN3326" s="69"/>
      <c r="DO3326" s="69"/>
      <c r="DP3326" s="69"/>
      <c r="DQ3326" s="69"/>
      <c r="DR3326" s="69"/>
      <c r="DS3326" s="69"/>
      <c r="DT3326" s="69"/>
      <c r="DU3326" s="69"/>
      <c r="DV3326" s="69"/>
      <c r="DW3326" s="69"/>
      <c r="DX3326" s="69"/>
      <c r="DY3326" s="69"/>
      <c r="DZ3326" s="69"/>
      <c r="EA3326" s="69"/>
      <c r="EB3326" s="69"/>
      <c r="EC3326" s="69"/>
      <c r="ED3326" s="69"/>
      <c r="EE3326" s="69"/>
      <c r="EF3326" s="69"/>
      <c r="EG3326" s="69"/>
      <c r="EH3326" s="69"/>
      <c r="EI3326" s="69"/>
      <c r="EJ3326" s="69"/>
      <c r="EK3326" s="69"/>
      <c r="EL3326" s="69"/>
      <c r="EM3326" s="69"/>
      <c r="EN3326" s="69"/>
      <c r="EO3326" s="69"/>
      <c r="EP3326" s="69"/>
      <c r="EQ3326" s="69"/>
      <c r="ER3326" s="69"/>
      <c r="ES3326" s="69"/>
      <c r="ET3326" s="69"/>
      <c r="EU3326" s="69"/>
      <c r="EV3326" s="69"/>
      <c r="EW3326" s="69"/>
      <c r="EX3326" s="69"/>
      <c r="EY3326" s="69"/>
      <c r="EZ3326" s="69"/>
      <c r="FA3326" s="69"/>
      <c r="FB3326" s="69"/>
      <c r="FC3326" s="69"/>
      <c r="FD3326" s="69"/>
      <c r="FE3326" s="69"/>
      <c r="FF3326" s="69"/>
      <c r="FG3326" s="69"/>
      <c r="FH3326" s="69"/>
      <c r="FI3326" s="69"/>
      <c r="FJ3326" s="69"/>
      <c r="FK3326" s="69"/>
      <c r="FL3326" s="69"/>
      <c r="FM3326" s="69"/>
      <c r="FN3326" s="69"/>
      <c r="FO3326" s="69"/>
      <c r="FP3326" s="69"/>
      <c r="FQ3326" s="69"/>
      <c r="FR3326" s="69"/>
      <c r="FS3326" s="69"/>
      <c r="FT3326" s="69"/>
      <c r="FU3326" s="69"/>
      <c r="FV3326" s="69"/>
      <c r="FW3326" s="69"/>
      <c r="FX3326" s="69"/>
      <c r="FY3326" s="69"/>
      <c r="FZ3326" s="69"/>
      <c r="GA3326" s="69"/>
      <c r="GB3326" s="69"/>
      <c r="GC3326" s="69"/>
      <c r="GD3326" s="69"/>
      <c r="GE3326" s="69"/>
      <c r="GF3326" s="69"/>
      <c r="GG3326" s="69"/>
      <c r="GH3326" s="69"/>
      <c r="GI3326" s="69"/>
      <c r="GJ3326" s="69"/>
      <c r="GK3326" s="69"/>
      <c r="GL3326" s="69"/>
      <c r="GM3326" s="69"/>
      <c r="GN3326" s="69"/>
      <c r="GO3326" s="69"/>
      <c r="GP3326" s="69"/>
      <c r="GQ3326" s="69"/>
      <c r="GR3326" s="69"/>
      <c r="GS3326" s="69"/>
      <c r="GT3326" s="69"/>
      <c r="GU3326" s="69"/>
      <c r="GV3326" s="69"/>
      <c r="GW3326" s="69"/>
      <c r="GX3326" s="69"/>
      <c r="GY3326" s="69"/>
      <c r="GZ3326" s="69"/>
      <c r="HA3326" s="69"/>
      <c r="HB3326" s="69"/>
      <c r="HC3326" s="69"/>
      <c r="HD3326" s="69"/>
      <c r="HE3326" s="69"/>
      <c r="HF3326" s="69"/>
      <c r="HG3326" s="69"/>
      <c r="HH3326" s="69"/>
      <c r="HI3326" s="69"/>
      <c r="HJ3326" s="69"/>
      <c r="HK3326" s="69"/>
      <c r="HL3326" s="69"/>
      <c r="HM3326" s="69"/>
      <c r="HN3326" s="69"/>
      <c r="HO3326" s="69"/>
      <c r="HP3326" s="69"/>
      <c r="HQ3326" s="69"/>
      <c r="HR3326" s="69"/>
      <c r="HS3326" s="69"/>
      <c r="HT3326" s="69"/>
      <c r="HU3326" s="69"/>
      <c r="HV3326" s="69"/>
      <c r="HW3326" s="69"/>
      <c r="HX3326" s="69"/>
      <c r="HY3326" s="69"/>
      <c r="HZ3326" s="69"/>
      <c r="IA3326" s="69"/>
      <c r="IB3326" s="69"/>
      <c r="IC3326" s="69"/>
      <c r="ID3326" s="69"/>
      <c r="IE3326" s="69"/>
      <c r="IF3326" s="69"/>
      <c r="IG3326" s="69"/>
      <c r="IH3326" s="69"/>
      <c r="II3326" s="69"/>
      <c r="IJ3326" s="69"/>
      <c r="IK3326" s="69"/>
      <c r="IL3326" s="69"/>
      <c r="IM3326" s="69"/>
      <c r="IN3326" s="69"/>
    </row>
    <row r="3327" spans="1:248" s="70" customFormat="1" ht="15" customHeight="1" x14ac:dyDescent="0.2">
      <c r="A3327" s="127" t="s">
        <v>4190</v>
      </c>
      <c r="B3327" s="128">
        <v>521033</v>
      </c>
      <c r="C3327" s="149" t="s">
        <v>4191</v>
      </c>
      <c r="D3327" s="314">
        <v>60000</v>
      </c>
      <c r="E3327" s="69"/>
      <c r="F3327" s="69"/>
      <c r="G3327" s="69"/>
      <c r="H3327" s="69"/>
      <c r="I3327" s="69"/>
      <c r="J3327" s="69"/>
      <c r="N3327" s="69"/>
      <c r="O3327" s="69"/>
      <c r="P3327" s="69"/>
      <c r="Q3327" s="69"/>
      <c r="R3327" s="69"/>
      <c r="S3327" s="69"/>
      <c r="T3327" s="69"/>
      <c r="U3327" s="69"/>
      <c r="V3327" s="69"/>
      <c r="W3327" s="69"/>
      <c r="X3327" s="69"/>
      <c r="Y3327" s="69"/>
      <c r="Z3327" s="69"/>
      <c r="AA3327" s="69"/>
      <c r="AB3327" s="69"/>
      <c r="AC3327" s="69"/>
      <c r="AD3327" s="69"/>
      <c r="AE3327" s="69"/>
      <c r="AF3327" s="69"/>
      <c r="AG3327" s="69"/>
      <c r="AH3327" s="69"/>
      <c r="AI3327" s="69"/>
      <c r="AJ3327" s="69"/>
      <c r="AK3327" s="69"/>
      <c r="AL3327" s="69"/>
      <c r="AM3327" s="69"/>
      <c r="AN3327" s="69"/>
      <c r="AO3327" s="69"/>
      <c r="AP3327" s="69"/>
      <c r="AQ3327" s="69"/>
      <c r="AR3327" s="69"/>
      <c r="AS3327" s="69"/>
      <c r="AT3327" s="69"/>
      <c r="AU3327" s="69"/>
      <c r="AV3327" s="69"/>
      <c r="AW3327" s="69"/>
      <c r="AX3327" s="69"/>
      <c r="AY3327" s="69"/>
      <c r="AZ3327" s="69"/>
      <c r="BA3327" s="69"/>
      <c r="BB3327" s="69"/>
      <c r="BC3327" s="69"/>
      <c r="BD3327" s="69"/>
      <c r="BE3327" s="69"/>
      <c r="BF3327" s="69"/>
      <c r="BG3327" s="69"/>
      <c r="BH3327" s="69"/>
      <c r="BI3327" s="69"/>
      <c r="BJ3327" s="69"/>
      <c r="BK3327" s="69"/>
      <c r="BL3327" s="69"/>
      <c r="BM3327" s="69"/>
      <c r="BN3327" s="69"/>
      <c r="BO3327" s="69"/>
      <c r="BP3327" s="69"/>
      <c r="BQ3327" s="69"/>
      <c r="BR3327" s="69"/>
      <c r="BS3327" s="69"/>
      <c r="BT3327" s="69"/>
      <c r="BU3327" s="69"/>
      <c r="BV3327" s="69"/>
      <c r="BW3327" s="69"/>
      <c r="BX3327" s="69"/>
      <c r="BY3327" s="69"/>
      <c r="BZ3327" s="69"/>
      <c r="CA3327" s="69"/>
      <c r="CB3327" s="69"/>
      <c r="CC3327" s="69"/>
      <c r="CD3327" s="69"/>
      <c r="CE3327" s="69"/>
      <c r="CF3327" s="69"/>
      <c r="CG3327" s="69"/>
      <c r="CH3327" s="69"/>
      <c r="CI3327" s="69"/>
      <c r="CJ3327" s="69"/>
      <c r="CK3327" s="69"/>
      <c r="CL3327" s="69"/>
      <c r="CM3327" s="69"/>
      <c r="CN3327" s="69"/>
      <c r="CO3327" s="69"/>
      <c r="CP3327" s="69"/>
      <c r="CQ3327" s="69"/>
      <c r="CR3327" s="69"/>
      <c r="CS3327" s="69"/>
      <c r="CT3327" s="69"/>
      <c r="CU3327" s="69"/>
      <c r="CV3327" s="69"/>
      <c r="CW3327" s="69"/>
      <c r="CX3327" s="69"/>
      <c r="CY3327" s="69"/>
      <c r="CZ3327" s="69"/>
      <c r="DA3327" s="69"/>
      <c r="DB3327" s="69"/>
      <c r="DC3327" s="69"/>
      <c r="DD3327" s="69"/>
      <c r="DE3327" s="69"/>
      <c r="DF3327" s="69"/>
      <c r="DG3327" s="69"/>
      <c r="DH3327" s="69"/>
      <c r="DI3327" s="69"/>
      <c r="DJ3327" s="69"/>
      <c r="DK3327" s="69"/>
      <c r="DL3327" s="69"/>
      <c r="DM3327" s="69"/>
      <c r="DN3327" s="69"/>
      <c r="DO3327" s="69"/>
      <c r="DP3327" s="69"/>
      <c r="DQ3327" s="69"/>
      <c r="DR3327" s="69"/>
      <c r="DS3327" s="69"/>
      <c r="DT3327" s="69"/>
      <c r="DU3327" s="69"/>
      <c r="DV3327" s="69"/>
      <c r="DW3327" s="69"/>
      <c r="DX3327" s="69"/>
      <c r="DY3327" s="69"/>
      <c r="DZ3327" s="69"/>
      <c r="EA3327" s="69"/>
      <c r="EB3327" s="69"/>
      <c r="EC3327" s="69"/>
      <c r="ED3327" s="69"/>
      <c r="EE3327" s="69"/>
      <c r="EF3327" s="69"/>
      <c r="EG3327" s="69"/>
      <c r="EH3327" s="69"/>
      <c r="EI3327" s="69"/>
      <c r="EJ3327" s="69"/>
      <c r="EK3327" s="69"/>
      <c r="EL3327" s="69"/>
      <c r="EM3327" s="69"/>
      <c r="EN3327" s="69"/>
      <c r="EO3327" s="69"/>
      <c r="EP3327" s="69"/>
      <c r="EQ3327" s="69"/>
      <c r="ER3327" s="69"/>
      <c r="ES3327" s="69"/>
      <c r="ET3327" s="69"/>
      <c r="EU3327" s="69"/>
      <c r="EV3327" s="69"/>
      <c r="EW3327" s="69"/>
      <c r="EX3327" s="69"/>
      <c r="EY3327" s="69"/>
      <c r="EZ3327" s="69"/>
      <c r="FA3327" s="69"/>
      <c r="FB3327" s="69"/>
      <c r="FC3327" s="69"/>
      <c r="FD3327" s="69"/>
      <c r="FE3327" s="69"/>
      <c r="FF3327" s="69"/>
      <c r="FG3327" s="69"/>
      <c r="FH3327" s="69"/>
      <c r="FI3327" s="69"/>
      <c r="FJ3327" s="69"/>
      <c r="FK3327" s="69"/>
      <c r="FL3327" s="69"/>
      <c r="FM3327" s="69"/>
      <c r="FN3327" s="69"/>
      <c r="FO3327" s="69"/>
      <c r="FP3327" s="69"/>
      <c r="FQ3327" s="69"/>
      <c r="FR3327" s="69"/>
      <c r="FS3327" s="69"/>
      <c r="FT3327" s="69"/>
      <c r="FU3327" s="69"/>
      <c r="FV3327" s="69"/>
      <c r="FW3327" s="69"/>
      <c r="FX3327" s="69"/>
      <c r="FY3327" s="69"/>
      <c r="FZ3327" s="69"/>
      <c r="GA3327" s="69"/>
      <c r="GB3327" s="69"/>
      <c r="GC3327" s="69"/>
      <c r="GD3327" s="69"/>
      <c r="GE3327" s="69"/>
      <c r="GF3327" s="69"/>
      <c r="GG3327" s="69"/>
      <c r="GH3327" s="69"/>
      <c r="GI3327" s="69"/>
      <c r="GJ3327" s="69"/>
      <c r="GK3327" s="69"/>
      <c r="GL3327" s="69"/>
      <c r="GM3327" s="69"/>
      <c r="GN3327" s="69"/>
      <c r="GO3327" s="69"/>
      <c r="GP3327" s="69"/>
      <c r="GQ3327" s="69"/>
      <c r="GR3327" s="69"/>
      <c r="GS3327" s="69"/>
      <c r="GT3327" s="69"/>
      <c r="GU3327" s="69"/>
      <c r="GV3327" s="69"/>
      <c r="GW3327" s="69"/>
      <c r="GX3327" s="69"/>
      <c r="GY3327" s="69"/>
      <c r="GZ3327" s="69"/>
      <c r="HA3327" s="69"/>
      <c r="HB3327" s="69"/>
      <c r="HC3327" s="69"/>
      <c r="HD3327" s="69"/>
      <c r="HE3327" s="69"/>
      <c r="HF3327" s="69"/>
      <c r="HG3327" s="69"/>
      <c r="HH3327" s="69"/>
      <c r="HI3327" s="69"/>
      <c r="HJ3327" s="69"/>
      <c r="HK3327" s="69"/>
      <c r="HL3327" s="69"/>
      <c r="HM3327" s="69"/>
      <c r="HN3327" s="69"/>
      <c r="HO3327" s="69"/>
      <c r="HP3327" s="69"/>
      <c r="HQ3327" s="69"/>
      <c r="HR3327" s="69"/>
      <c r="HS3327" s="69"/>
      <c r="HT3327" s="69"/>
      <c r="HU3327" s="69"/>
      <c r="HV3327" s="69"/>
      <c r="HW3327" s="69"/>
      <c r="HX3327" s="69"/>
      <c r="HY3327" s="69"/>
      <c r="HZ3327" s="69"/>
      <c r="IA3327" s="69"/>
      <c r="IB3327" s="69"/>
      <c r="IC3327" s="69"/>
      <c r="ID3327" s="69"/>
      <c r="IE3327" s="69"/>
      <c r="IF3327" s="69"/>
      <c r="IG3327" s="69"/>
      <c r="IH3327" s="69"/>
      <c r="II3327" s="69"/>
      <c r="IJ3327" s="69"/>
      <c r="IK3327" s="69"/>
      <c r="IL3327" s="69"/>
      <c r="IM3327" s="69"/>
      <c r="IN3327" s="69"/>
    </row>
    <row r="3328" spans="1:248" s="70" customFormat="1" ht="15" customHeight="1" x14ac:dyDescent="0.2">
      <c r="A3328" s="127" t="s">
        <v>4192</v>
      </c>
      <c r="B3328" s="128">
        <v>521034</v>
      </c>
      <c r="C3328" s="149" t="s">
        <v>4193</v>
      </c>
      <c r="D3328" s="314">
        <v>30000</v>
      </c>
      <c r="E3328" s="69"/>
      <c r="F3328" s="69"/>
      <c r="G3328" s="69"/>
      <c r="H3328" s="69"/>
      <c r="I3328" s="69"/>
      <c r="J3328" s="69"/>
      <c r="N3328" s="69"/>
      <c r="O3328" s="69"/>
      <c r="P3328" s="69"/>
      <c r="Q3328" s="69"/>
      <c r="R3328" s="69"/>
      <c r="S3328" s="69"/>
      <c r="T3328" s="69"/>
      <c r="U3328" s="69"/>
      <c r="V3328" s="69"/>
      <c r="W3328" s="69"/>
      <c r="X3328" s="69"/>
      <c r="Y3328" s="69"/>
      <c r="Z3328" s="69"/>
      <c r="AA3328" s="69"/>
      <c r="AB3328" s="69"/>
      <c r="AC3328" s="69"/>
      <c r="AD3328" s="69"/>
      <c r="AE3328" s="69"/>
      <c r="AF3328" s="69"/>
      <c r="AG3328" s="69"/>
      <c r="AH3328" s="69"/>
      <c r="AI3328" s="69"/>
      <c r="AJ3328" s="69"/>
      <c r="AK3328" s="69"/>
      <c r="AL3328" s="69"/>
      <c r="AM3328" s="69"/>
      <c r="AN3328" s="69"/>
      <c r="AO3328" s="69"/>
      <c r="AP3328" s="69"/>
      <c r="AQ3328" s="69"/>
      <c r="AR3328" s="69"/>
      <c r="AS3328" s="69"/>
      <c r="AT3328" s="69"/>
      <c r="AU3328" s="69"/>
      <c r="AV3328" s="69"/>
      <c r="AW3328" s="69"/>
      <c r="AX3328" s="69"/>
      <c r="AY3328" s="69"/>
      <c r="AZ3328" s="69"/>
      <c r="BA3328" s="69"/>
      <c r="BB3328" s="69"/>
      <c r="BC3328" s="69"/>
      <c r="BD3328" s="69"/>
      <c r="BE3328" s="69"/>
      <c r="BF3328" s="69"/>
      <c r="BG3328" s="69"/>
      <c r="BH3328" s="69"/>
      <c r="BI3328" s="69"/>
      <c r="BJ3328" s="69"/>
      <c r="BK3328" s="69"/>
      <c r="BL3328" s="69"/>
      <c r="BM3328" s="69"/>
      <c r="BN3328" s="69"/>
      <c r="BO3328" s="69"/>
      <c r="BP3328" s="69"/>
      <c r="BQ3328" s="69"/>
      <c r="BR3328" s="69"/>
      <c r="BS3328" s="69"/>
      <c r="BT3328" s="69"/>
      <c r="BU3328" s="69"/>
      <c r="BV3328" s="69"/>
      <c r="BW3328" s="69"/>
      <c r="BX3328" s="69"/>
      <c r="BY3328" s="69"/>
      <c r="BZ3328" s="69"/>
      <c r="CA3328" s="69"/>
      <c r="CB3328" s="69"/>
      <c r="CC3328" s="69"/>
      <c r="CD3328" s="69"/>
      <c r="CE3328" s="69"/>
      <c r="CF3328" s="69"/>
      <c r="CG3328" s="69"/>
      <c r="CH3328" s="69"/>
      <c r="CI3328" s="69"/>
      <c r="CJ3328" s="69"/>
      <c r="CK3328" s="69"/>
      <c r="CL3328" s="69"/>
      <c r="CM3328" s="69"/>
      <c r="CN3328" s="69"/>
      <c r="CO3328" s="69"/>
      <c r="CP3328" s="69"/>
      <c r="CQ3328" s="69"/>
      <c r="CR3328" s="69"/>
      <c r="CS3328" s="69"/>
      <c r="CT3328" s="69"/>
      <c r="CU3328" s="69"/>
      <c r="CV3328" s="69"/>
      <c r="CW3328" s="69"/>
      <c r="CX3328" s="69"/>
      <c r="CY3328" s="69"/>
      <c r="CZ3328" s="69"/>
      <c r="DA3328" s="69"/>
      <c r="DB3328" s="69"/>
      <c r="DC3328" s="69"/>
      <c r="DD3328" s="69"/>
      <c r="DE3328" s="69"/>
      <c r="DF3328" s="69"/>
      <c r="DG3328" s="69"/>
      <c r="DH3328" s="69"/>
      <c r="DI3328" s="69"/>
      <c r="DJ3328" s="69"/>
      <c r="DK3328" s="69"/>
      <c r="DL3328" s="69"/>
      <c r="DM3328" s="69"/>
      <c r="DN3328" s="69"/>
      <c r="DO3328" s="69"/>
      <c r="DP3328" s="69"/>
      <c r="DQ3328" s="69"/>
      <c r="DR3328" s="69"/>
      <c r="DS3328" s="69"/>
      <c r="DT3328" s="69"/>
      <c r="DU3328" s="69"/>
      <c r="DV3328" s="69"/>
      <c r="DW3328" s="69"/>
      <c r="DX3328" s="69"/>
      <c r="DY3328" s="69"/>
      <c r="DZ3328" s="69"/>
      <c r="EA3328" s="69"/>
      <c r="EB3328" s="69"/>
      <c r="EC3328" s="69"/>
      <c r="ED3328" s="69"/>
      <c r="EE3328" s="69"/>
      <c r="EF3328" s="69"/>
      <c r="EG3328" s="69"/>
      <c r="EH3328" s="69"/>
      <c r="EI3328" s="69"/>
      <c r="EJ3328" s="69"/>
      <c r="EK3328" s="69"/>
      <c r="EL3328" s="69"/>
      <c r="EM3328" s="69"/>
      <c r="EN3328" s="69"/>
      <c r="EO3328" s="69"/>
      <c r="EP3328" s="69"/>
      <c r="EQ3328" s="69"/>
      <c r="ER3328" s="69"/>
      <c r="ES3328" s="69"/>
      <c r="ET3328" s="69"/>
      <c r="EU3328" s="69"/>
      <c r="EV3328" s="69"/>
      <c r="EW3328" s="69"/>
      <c r="EX3328" s="69"/>
      <c r="EY3328" s="69"/>
      <c r="EZ3328" s="69"/>
      <c r="FA3328" s="69"/>
      <c r="FB3328" s="69"/>
      <c r="FC3328" s="69"/>
      <c r="FD3328" s="69"/>
      <c r="FE3328" s="69"/>
      <c r="FF3328" s="69"/>
      <c r="FG3328" s="69"/>
      <c r="FH3328" s="69"/>
      <c r="FI3328" s="69"/>
      <c r="FJ3328" s="69"/>
      <c r="FK3328" s="69"/>
      <c r="FL3328" s="69"/>
      <c r="FM3328" s="69"/>
      <c r="FN3328" s="69"/>
      <c r="FO3328" s="69"/>
      <c r="FP3328" s="69"/>
      <c r="FQ3328" s="69"/>
      <c r="FR3328" s="69"/>
      <c r="FS3328" s="69"/>
      <c r="FT3328" s="69"/>
      <c r="FU3328" s="69"/>
      <c r="FV3328" s="69"/>
      <c r="FW3328" s="69"/>
      <c r="FX3328" s="69"/>
      <c r="FY3328" s="69"/>
      <c r="FZ3328" s="69"/>
      <c r="GA3328" s="69"/>
      <c r="GB3328" s="69"/>
      <c r="GC3328" s="69"/>
      <c r="GD3328" s="69"/>
      <c r="GE3328" s="69"/>
      <c r="GF3328" s="69"/>
      <c r="GG3328" s="69"/>
      <c r="GH3328" s="69"/>
      <c r="GI3328" s="69"/>
      <c r="GJ3328" s="69"/>
      <c r="GK3328" s="69"/>
      <c r="GL3328" s="69"/>
      <c r="GM3328" s="69"/>
      <c r="GN3328" s="69"/>
      <c r="GO3328" s="69"/>
      <c r="GP3328" s="69"/>
      <c r="GQ3328" s="69"/>
      <c r="GR3328" s="69"/>
      <c r="GS3328" s="69"/>
      <c r="GT3328" s="69"/>
      <c r="GU3328" s="69"/>
      <c r="GV3328" s="69"/>
      <c r="GW3328" s="69"/>
      <c r="GX3328" s="69"/>
      <c r="GY3328" s="69"/>
      <c r="GZ3328" s="69"/>
      <c r="HA3328" s="69"/>
      <c r="HB3328" s="69"/>
      <c r="HC3328" s="69"/>
      <c r="HD3328" s="69"/>
      <c r="HE3328" s="69"/>
      <c r="HF3328" s="69"/>
      <c r="HG3328" s="69"/>
      <c r="HH3328" s="69"/>
      <c r="HI3328" s="69"/>
      <c r="HJ3328" s="69"/>
      <c r="HK3328" s="69"/>
      <c r="HL3328" s="69"/>
      <c r="HM3328" s="69"/>
      <c r="HN3328" s="69"/>
      <c r="HO3328" s="69"/>
      <c r="HP3328" s="69"/>
      <c r="HQ3328" s="69"/>
      <c r="HR3328" s="69"/>
      <c r="HS3328" s="69"/>
      <c r="HT3328" s="69"/>
      <c r="HU3328" s="69"/>
      <c r="HV3328" s="69"/>
      <c r="HW3328" s="69"/>
      <c r="HX3328" s="69"/>
      <c r="HY3328" s="69"/>
      <c r="HZ3328" s="69"/>
      <c r="IA3328" s="69"/>
      <c r="IB3328" s="69"/>
      <c r="IC3328" s="69"/>
      <c r="ID3328" s="69"/>
      <c r="IE3328" s="69"/>
      <c r="IF3328" s="69"/>
      <c r="IG3328" s="69"/>
      <c r="IH3328" s="69"/>
      <c r="II3328" s="69"/>
      <c r="IJ3328" s="69"/>
      <c r="IK3328" s="69"/>
      <c r="IL3328" s="69"/>
      <c r="IM3328" s="69"/>
      <c r="IN3328" s="69"/>
    </row>
    <row r="3329" spans="1:248" s="70" customFormat="1" ht="15" customHeight="1" x14ac:dyDescent="0.2">
      <c r="A3329" s="127" t="s">
        <v>4194</v>
      </c>
      <c r="B3329" s="128">
        <v>521035</v>
      </c>
      <c r="C3329" s="149" t="s">
        <v>4195</v>
      </c>
      <c r="D3329" s="314">
        <v>42000</v>
      </c>
      <c r="E3329" s="69"/>
      <c r="F3329" s="69"/>
      <c r="G3329" s="69"/>
      <c r="H3329" s="69"/>
      <c r="I3329" s="69"/>
      <c r="J3329" s="69"/>
      <c r="N3329" s="69"/>
      <c r="O3329" s="69"/>
      <c r="P3329" s="69"/>
      <c r="Q3329" s="69"/>
      <c r="R3329" s="69"/>
      <c r="S3329" s="69"/>
      <c r="T3329" s="69"/>
      <c r="U3329" s="69"/>
      <c r="V3329" s="69"/>
      <c r="W3329" s="69"/>
      <c r="X3329" s="69"/>
      <c r="Y3329" s="69"/>
      <c r="Z3329" s="69"/>
      <c r="AA3329" s="69"/>
      <c r="AB3329" s="69"/>
      <c r="AC3329" s="69"/>
      <c r="AD3329" s="69"/>
      <c r="AE3329" s="69"/>
      <c r="AF3329" s="69"/>
      <c r="AG3329" s="69"/>
      <c r="AH3329" s="69"/>
      <c r="AI3329" s="69"/>
      <c r="AJ3329" s="69"/>
      <c r="AK3329" s="69"/>
      <c r="AL3329" s="69"/>
      <c r="AM3329" s="69"/>
      <c r="AN3329" s="69"/>
      <c r="AO3329" s="69"/>
      <c r="AP3329" s="69"/>
      <c r="AQ3329" s="69"/>
      <c r="AR3329" s="69"/>
      <c r="AS3329" s="69"/>
      <c r="AT3329" s="69"/>
      <c r="AU3329" s="69"/>
      <c r="AV3329" s="69"/>
      <c r="AW3329" s="69"/>
      <c r="AX3329" s="69"/>
      <c r="AY3329" s="69"/>
      <c r="AZ3329" s="69"/>
      <c r="BA3329" s="69"/>
      <c r="BB3329" s="69"/>
      <c r="BC3329" s="69"/>
      <c r="BD3329" s="69"/>
      <c r="BE3329" s="69"/>
      <c r="BF3329" s="69"/>
      <c r="BG3329" s="69"/>
      <c r="BH3329" s="69"/>
      <c r="BI3329" s="69"/>
      <c r="BJ3329" s="69"/>
      <c r="BK3329" s="69"/>
      <c r="BL3329" s="69"/>
      <c r="BM3329" s="69"/>
      <c r="BN3329" s="69"/>
      <c r="BO3329" s="69"/>
      <c r="BP3329" s="69"/>
      <c r="BQ3329" s="69"/>
      <c r="BR3329" s="69"/>
      <c r="BS3329" s="69"/>
      <c r="BT3329" s="69"/>
      <c r="BU3329" s="69"/>
      <c r="BV3329" s="69"/>
      <c r="BW3329" s="69"/>
      <c r="BX3329" s="69"/>
      <c r="BY3329" s="69"/>
      <c r="BZ3329" s="69"/>
      <c r="CA3329" s="69"/>
      <c r="CB3329" s="69"/>
      <c r="CC3329" s="69"/>
      <c r="CD3329" s="69"/>
      <c r="CE3329" s="69"/>
      <c r="CF3329" s="69"/>
      <c r="CG3329" s="69"/>
      <c r="CH3329" s="69"/>
      <c r="CI3329" s="69"/>
      <c r="CJ3329" s="69"/>
      <c r="CK3329" s="69"/>
      <c r="CL3329" s="69"/>
      <c r="CM3329" s="69"/>
      <c r="CN3329" s="69"/>
      <c r="CO3329" s="69"/>
      <c r="CP3329" s="69"/>
      <c r="CQ3329" s="69"/>
      <c r="CR3329" s="69"/>
      <c r="CS3329" s="69"/>
      <c r="CT3329" s="69"/>
      <c r="CU3329" s="69"/>
      <c r="CV3329" s="69"/>
      <c r="CW3329" s="69"/>
      <c r="CX3329" s="69"/>
      <c r="CY3329" s="69"/>
      <c r="CZ3329" s="69"/>
      <c r="DA3329" s="69"/>
      <c r="DB3329" s="69"/>
      <c r="DC3329" s="69"/>
      <c r="DD3329" s="69"/>
      <c r="DE3329" s="69"/>
      <c r="DF3329" s="69"/>
      <c r="DG3329" s="69"/>
      <c r="DH3329" s="69"/>
      <c r="DI3329" s="69"/>
      <c r="DJ3329" s="69"/>
      <c r="DK3329" s="69"/>
      <c r="DL3329" s="69"/>
      <c r="DM3329" s="69"/>
      <c r="DN3329" s="69"/>
      <c r="DO3329" s="69"/>
      <c r="DP3329" s="69"/>
      <c r="DQ3329" s="69"/>
      <c r="DR3329" s="69"/>
      <c r="DS3329" s="69"/>
      <c r="DT3329" s="69"/>
      <c r="DU3329" s="69"/>
      <c r="DV3329" s="69"/>
      <c r="DW3329" s="69"/>
      <c r="DX3329" s="69"/>
      <c r="DY3329" s="69"/>
      <c r="DZ3329" s="69"/>
      <c r="EA3329" s="69"/>
      <c r="EB3329" s="69"/>
      <c r="EC3329" s="69"/>
      <c r="ED3329" s="69"/>
      <c r="EE3329" s="69"/>
      <c r="EF3329" s="69"/>
      <c r="EG3329" s="69"/>
      <c r="EH3329" s="69"/>
      <c r="EI3329" s="69"/>
      <c r="EJ3329" s="69"/>
      <c r="EK3329" s="69"/>
      <c r="EL3329" s="69"/>
      <c r="EM3329" s="69"/>
      <c r="EN3329" s="69"/>
      <c r="EO3329" s="69"/>
      <c r="EP3329" s="69"/>
      <c r="EQ3329" s="69"/>
      <c r="ER3329" s="69"/>
      <c r="ES3329" s="69"/>
      <c r="ET3329" s="69"/>
      <c r="EU3329" s="69"/>
      <c r="EV3329" s="69"/>
      <c r="EW3329" s="69"/>
      <c r="EX3329" s="69"/>
      <c r="EY3329" s="69"/>
      <c r="EZ3329" s="69"/>
      <c r="FA3329" s="69"/>
      <c r="FB3329" s="69"/>
      <c r="FC3329" s="69"/>
      <c r="FD3329" s="69"/>
      <c r="FE3329" s="69"/>
      <c r="FF3329" s="69"/>
      <c r="FG3329" s="69"/>
      <c r="FH3329" s="69"/>
      <c r="FI3329" s="69"/>
      <c r="FJ3329" s="69"/>
      <c r="FK3329" s="69"/>
      <c r="FL3329" s="69"/>
      <c r="FM3329" s="69"/>
      <c r="FN3329" s="69"/>
      <c r="FO3329" s="69"/>
      <c r="FP3329" s="69"/>
      <c r="FQ3329" s="69"/>
      <c r="FR3329" s="69"/>
      <c r="FS3329" s="69"/>
      <c r="FT3329" s="69"/>
      <c r="FU3329" s="69"/>
      <c r="FV3329" s="69"/>
      <c r="FW3329" s="69"/>
      <c r="FX3329" s="69"/>
      <c r="FY3329" s="69"/>
      <c r="FZ3329" s="69"/>
      <c r="GA3329" s="69"/>
      <c r="GB3329" s="69"/>
      <c r="GC3329" s="69"/>
      <c r="GD3329" s="69"/>
      <c r="GE3329" s="69"/>
      <c r="GF3329" s="69"/>
      <c r="GG3329" s="69"/>
      <c r="GH3329" s="69"/>
      <c r="GI3329" s="69"/>
      <c r="GJ3329" s="69"/>
      <c r="GK3329" s="69"/>
      <c r="GL3329" s="69"/>
      <c r="GM3329" s="69"/>
      <c r="GN3329" s="69"/>
      <c r="GO3329" s="69"/>
      <c r="GP3329" s="69"/>
      <c r="GQ3329" s="69"/>
      <c r="GR3329" s="69"/>
      <c r="GS3329" s="69"/>
      <c r="GT3329" s="69"/>
      <c r="GU3329" s="69"/>
      <c r="GV3329" s="69"/>
      <c r="GW3329" s="69"/>
      <c r="GX3329" s="69"/>
      <c r="GY3329" s="69"/>
      <c r="GZ3329" s="69"/>
      <c r="HA3329" s="69"/>
      <c r="HB3329" s="69"/>
      <c r="HC3329" s="69"/>
      <c r="HD3329" s="69"/>
      <c r="HE3329" s="69"/>
      <c r="HF3329" s="69"/>
      <c r="HG3329" s="69"/>
      <c r="HH3329" s="69"/>
      <c r="HI3329" s="69"/>
      <c r="HJ3329" s="69"/>
      <c r="HK3329" s="69"/>
      <c r="HL3329" s="69"/>
      <c r="HM3329" s="69"/>
      <c r="HN3329" s="69"/>
      <c r="HO3329" s="69"/>
      <c r="HP3329" s="69"/>
      <c r="HQ3329" s="69"/>
      <c r="HR3329" s="69"/>
      <c r="HS3329" s="69"/>
      <c r="HT3329" s="69"/>
      <c r="HU3329" s="69"/>
      <c r="HV3329" s="69"/>
      <c r="HW3329" s="69"/>
      <c r="HX3329" s="69"/>
      <c r="HY3329" s="69"/>
      <c r="HZ3329" s="69"/>
      <c r="IA3329" s="69"/>
      <c r="IB3329" s="69"/>
      <c r="IC3329" s="69"/>
      <c r="ID3329" s="69"/>
      <c r="IE3329" s="69"/>
      <c r="IF3329" s="69"/>
      <c r="IG3329" s="69"/>
      <c r="IH3329" s="69"/>
      <c r="II3329" s="69"/>
      <c r="IJ3329" s="69"/>
      <c r="IK3329" s="69"/>
      <c r="IL3329" s="69"/>
      <c r="IM3329" s="69"/>
      <c r="IN3329" s="69"/>
    </row>
    <row r="3330" spans="1:248" s="70" customFormat="1" ht="15" customHeight="1" x14ac:dyDescent="0.2">
      <c r="A3330" s="127" t="s">
        <v>4196</v>
      </c>
      <c r="B3330" s="128">
        <v>521036</v>
      </c>
      <c r="C3330" s="149" t="s">
        <v>4197</v>
      </c>
      <c r="D3330" s="314">
        <v>45000</v>
      </c>
      <c r="E3330" s="69"/>
      <c r="F3330" s="69"/>
      <c r="G3330" s="69"/>
      <c r="H3330" s="69"/>
      <c r="I3330" s="69"/>
      <c r="J3330" s="69"/>
      <c r="N3330" s="69"/>
      <c r="O3330" s="69"/>
      <c r="P3330" s="69"/>
      <c r="Q3330" s="69"/>
      <c r="R3330" s="69"/>
      <c r="S3330" s="69"/>
      <c r="T3330" s="69"/>
      <c r="U3330" s="69"/>
      <c r="V3330" s="69"/>
      <c r="W3330" s="69"/>
      <c r="X3330" s="69"/>
      <c r="Y3330" s="69"/>
      <c r="Z3330" s="69"/>
      <c r="AA3330" s="69"/>
      <c r="AB3330" s="69"/>
      <c r="AC3330" s="69"/>
      <c r="AD3330" s="69"/>
      <c r="AE3330" s="69"/>
      <c r="AF3330" s="69"/>
      <c r="AG3330" s="69"/>
      <c r="AH3330" s="69"/>
      <c r="AI3330" s="69"/>
      <c r="AJ3330" s="69"/>
      <c r="AK3330" s="69"/>
      <c r="AL3330" s="69"/>
      <c r="AM3330" s="69"/>
      <c r="AN3330" s="69"/>
      <c r="AO3330" s="69"/>
      <c r="AP3330" s="69"/>
      <c r="AQ3330" s="69"/>
      <c r="AR3330" s="69"/>
      <c r="AS3330" s="69"/>
      <c r="AT3330" s="69"/>
      <c r="AU3330" s="69"/>
      <c r="AV3330" s="69"/>
      <c r="AW3330" s="69"/>
      <c r="AX3330" s="69"/>
      <c r="AY3330" s="69"/>
      <c r="AZ3330" s="69"/>
      <c r="BA3330" s="69"/>
      <c r="BB3330" s="69"/>
      <c r="BC3330" s="69"/>
      <c r="BD3330" s="69"/>
      <c r="BE3330" s="69"/>
      <c r="BF3330" s="69"/>
      <c r="BG3330" s="69"/>
      <c r="BH3330" s="69"/>
      <c r="BI3330" s="69"/>
      <c r="BJ3330" s="69"/>
      <c r="BK3330" s="69"/>
      <c r="BL3330" s="69"/>
      <c r="BM3330" s="69"/>
      <c r="BN3330" s="69"/>
      <c r="BO3330" s="69"/>
      <c r="BP3330" s="69"/>
      <c r="BQ3330" s="69"/>
      <c r="BR3330" s="69"/>
      <c r="BS3330" s="69"/>
      <c r="BT3330" s="69"/>
      <c r="BU3330" s="69"/>
      <c r="BV3330" s="69"/>
      <c r="BW3330" s="69"/>
      <c r="BX3330" s="69"/>
      <c r="BY3330" s="69"/>
      <c r="BZ3330" s="69"/>
      <c r="CA3330" s="69"/>
      <c r="CB3330" s="69"/>
      <c r="CC3330" s="69"/>
      <c r="CD3330" s="69"/>
      <c r="CE3330" s="69"/>
      <c r="CF3330" s="69"/>
      <c r="CG3330" s="69"/>
      <c r="CH3330" s="69"/>
      <c r="CI3330" s="69"/>
      <c r="CJ3330" s="69"/>
      <c r="CK3330" s="69"/>
      <c r="CL3330" s="69"/>
      <c r="CM3330" s="69"/>
      <c r="CN3330" s="69"/>
      <c r="CO3330" s="69"/>
      <c r="CP3330" s="69"/>
      <c r="CQ3330" s="69"/>
      <c r="CR3330" s="69"/>
      <c r="CS3330" s="69"/>
      <c r="CT3330" s="69"/>
      <c r="CU3330" s="69"/>
      <c r="CV3330" s="69"/>
      <c r="CW3330" s="69"/>
      <c r="CX3330" s="69"/>
      <c r="CY3330" s="69"/>
      <c r="CZ3330" s="69"/>
      <c r="DA3330" s="69"/>
      <c r="DB3330" s="69"/>
      <c r="DC3330" s="69"/>
      <c r="DD3330" s="69"/>
      <c r="DE3330" s="69"/>
      <c r="DF3330" s="69"/>
      <c r="DG3330" s="69"/>
      <c r="DH3330" s="69"/>
      <c r="DI3330" s="69"/>
      <c r="DJ3330" s="69"/>
      <c r="DK3330" s="69"/>
      <c r="DL3330" s="69"/>
      <c r="DM3330" s="69"/>
      <c r="DN3330" s="69"/>
      <c r="DO3330" s="69"/>
      <c r="DP3330" s="69"/>
      <c r="DQ3330" s="69"/>
      <c r="DR3330" s="69"/>
      <c r="DS3330" s="69"/>
      <c r="DT3330" s="69"/>
      <c r="DU3330" s="69"/>
      <c r="DV3330" s="69"/>
      <c r="DW3330" s="69"/>
      <c r="DX3330" s="69"/>
      <c r="DY3330" s="69"/>
      <c r="DZ3330" s="69"/>
      <c r="EA3330" s="69"/>
      <c r="EB3330" s="69"/>
      <c r="EC3330" s="69"/>
      <c r="ED3330" s="69"/>
      <c r="EE3330" s="69"/>
      <c r="EF3330" s="69"/>
      <c r="EG3330" s="69"/>
      <c r="EH3330" s="69"/>
      <c r="EI3330" s="69"/>
      <c r="EJ3330" s="69"/>
      <c r="EK3330" s="69"/>
      <c r="EL3330" s="69"/>
      <c r="EM3330" s="69"/>
      <c r="EN3330" s="69"/>
      <c r="EO3330" s="69"/>
      <c r="EP3330" s="69"/>
      <c r="EQ3330" s="69"/>
      <c r="ER3330" s="69"/>
      <c r="ES3330" s="69"/>
      <c r="ET3330" s="69"/>
      <c r="EU3330" s="69"/>
      <c r="EV3330" s="69"/>
      <c r="EW3330" s="69"/>
      <c r="EX3330" s="69"/>
      <c r="EY3330" s="69"/>
      <c r="EZ3330" s="69"/>
      <c r="FA3330" s="69"/>
      <c r="FB3330" s="69"/>
      <c r="FC3330" s="69"/>
      <c r="FD3330" s="69"/>
      <c r="FE3330" s="69"/>
      <c r="FF3330" s="69"/>
      <c r="FG3330" s="69"/>
      <c r="FH3330" s="69"/>
      <c r="FI3330" s="69"/>
      <c r="FJ3330" s="69"/>
      <c r="FK3330" s="69"/>
      <c r="FL3330" s="69"/>
      <c r="FM3330" s="69"/>
      <c r="FN3330" s="69"/>
      <c r="FO3330" s="69"/>
      <c r="FP3330" s="69"/>
      <c r="FQ3330" s="69"/>
      <c r="FR3330" s="69"/>
      <c r="FS3330" s="69"/>
      <c r="FT3330" s="69"/>
      <c r="FU3330" s="69"/>
      <c r="FV3330" s="69"/>
      <c r="FW3330" s="69"/>
      <c r="FX3330" s="69"/>
      <c r="FY3330" s="69"/>
      <c r="FZ3330" s="69"/>
      <c r="GA3330" s="69"/>
      <c r="GB3330" s="69"/>
      <c r="GC3330" s="69"/>
      <c r="GD3330" s="69"/>
      <c r="GE3330" s="69"/>
      <c r="GF3330" s="69"/>
      <c r="GG3330" s="69"/>
      <c r="GH3330" s="69"/>
      <c r="GI3330" s="69"/>
      <c r="GJ3330" s="69"/>
      <c r="GK3330" s="69"/>
      <c r="GL3330" s="69"/>
      <c r="GM3330" s="69"/>
      <c r="GN3330" s="69"/>
      <c r="GO3330" s="69"/>
      <c r="GP3330" s="69"/>
      <c r="GQ3330" s="69"/>
      <c r="GR3330" s="69"/>
      <c r="GS3330" s="69"/>
      <c r="GT3330" s="69"/>
      <c r="GU3330" s="69"/>
      <c r="GV3330" s="69"/>
      <c r="GW3330" s="69"/>
      <c r="GX3330" s="69"/>
      <c r="GY3330" s="69"/>
      <c r="GZ3330" s="69"/>
      <c r="HA3330" s="69"/>
      <c r="HB3330" s="69"/>
      <c r="HC3330" s="69"/>
      <c r="HD3330" s="69"/>
      <c r="HE3330" s="69"/>
      <c r="HF3330" s="69"/>
      <c r="HG3330" s="69"/>
      <c r="HH3330" s="69"/>
      <c r="HI3330" s="69"/>
      <c r="HJ3330" s="69"/>
      <c r="HK3330" s="69"/>
      <c r="HL3330" s="69"/>
      <c r="HM3330" s="69"/>
      <c r="HN3330" s="69"/>
      <c r="HO3330" s="69"/>
      <c r="HP3330" s="69"/>
      <c r="HQ3330" s="69"/>
      <c r="HR3330" s="69"/>
      <c r="HS3330" s="69"/>
      <c r="HT3330" s="69"/>
      <c r="HU3330" s="69"/>
      <c r="HV3330" s="69"/>
      <c r="HW3330" s="69"/>
      <c r="HX3330" s="69"/>
      <c r="HY3330" s="69"/>
      <c r="HZ3330" s="69"/>
      <c r="IA3330" s="69"/>
      <c r="IB3330" s="69"/>
      <c r="IC3330" s="69"/>
      <c r="ID3330" s="69"/>
      <c r="IE3330" s="69"/>
      <c r="IF3330" s="69"/>
      <c r="IG3330" s="69"/>
      <c r="IH3330" s="69"/>
      <c r="II3330" s="69"/>
      <c r="IJ3330" s="69"/>
      <c r="IK3330" s="69"/>
      <c r="IL3330" s="69"/>
      <c r="IM3330" s="69"/>
      <c r="IN3330" s="69"/>
    </row>
    <row r="3331" spans="1:248" s="70" customFormat="1" ht="15" customHeight="1" x14ac:dyDescent="0.2">
      <c r="A3331" s="127" t="s">
        <v>4198</v>
      </c>
      <c r="B3331" s="128">
        <v>521037</v>
      </c>
      <c r="C3331" s="149" t="s">
        <v>4199</v>
      </c>
      <c r="D3331" s="314">
        <v>50000</v>
      </c>
      <c r="E3331" s="69"/>
      <c r="F3331" s="69"/>
      <c r="G3331" s="69"/>
      <c r="H3331" s="69"/>
      <c r="I3331" s="69"/>
      <c r="J3331" s="69"/>
      <c r="N3331" s="69"/>
      <c r="O3331" s="69"/>
      <c r="P3331" s="69"/>
      <c r="Q3331" s="69"/>
      <c r="R3331" s="69"/>
      <c r="S3331" s="69"/>
      <c r="T3331" s="69"/>
      <c r="U3331" s="69"/>
      <c r="V3331" s="69"/>
      <c r="W3331" s="69"/>
      <c r="X3331" s="69"/>
      <c r="Y3331" s="69"/>
      <c r="Z3331" s="69"/>
      <c r="AA3331" s="69"/>
      <c r="AB3331" s="69"/>
      <c r="AC3331" s="69"/>
      <c r="AD3331" s="69"/>
      <c r="AE3331" s="69"/>
      <c r="AF3331" s="69"/>
      <c r="AG3331" s="69"/>
      <c r="AH3331" s="69"/>
      <c r="AI3331" s="69"/>
      <c r="AJ3331" s="69"/>
      <c r="AK3331" s="69"/>
      <c r="AL3331" s="69"/>
      <c r="AM3331" s="69"/>
      <c r="AN3331" s="69"/>
      <c r="AO3331" s="69"/>
      <c r="AP3331" s="69"/>
      <c r="AQ3331" s="69"/>
      <c r="AR3331" s="69"/>
      <c r="AS3331" s="69"/>
      <c r="AT3331" s="69"/>
      <c r="AU3331" s="69"/>
      <c r="AV3331" s="69"/>
      <c r="AW3331" s="69"/>
      <c r="AX3331" s="69"/>
      <c r="AY3331" s="69"/>
      <c r="AZ3331" s="69"/>
      <c r="BA3331" s="69"/>
      <c r="BB3331" s="69"/>
      <c r="BC3331" s="69"/>
      <c r="BD3331" s="69"/>
      <c r="BE3331" s="69"/>
      <c r="BF3331" s="69"/>
      <c r="BG3331" s="69"/>
      <c r="BH3331" s="69"/>
      <c r="BI3331" s="69"/>
      <c r="BJ3331" s="69"/>
      <c r="BK3331" s="69"/>
      <c r="BL3331" s="69"/>
      <c r="BM3331" s="69"/>
      <c r="BN3331" s="69"/>
      <c r="BO3331" s="69"/>
      <c r="BP3331" s="69"/>
      <c r="BQ3331" s="69"/>
      <c r="BR3331" s="69"/>
      <c r="BS3331" s="69"/>
      <c r="BT3331" s="69"/>
      <c r="BU3331" s="69"/>
      <c r="BV3331" s="69"/>
      <c r="BW3331" s="69"/>
      <c r="BX3331" s="69"/>
      <c r="BY3331" s="69"/>
      <c r="BZ3331" s="69"/>
      <c r="CA3331" s="69"/>
      <c r="CB3331" s="69"/>
      <c r="CC3331" s="69"/>
      <c r="CD3331" s="69"/>
      <c r="CE3331" s="69"/>
      <c r="CF3331" s="69"/>
      <c r="CG3331" s="69"/>
      <c r="CH3331" s="69"/>
      <c r="CI3331" s="69"/>
      <c r="CJ3331" s="69"/>
      <c r="CK3331" s="69"/>
      <c r="CL3331" s="69"/>
      <c r="CM3331" s="69"/>
      <c r="CN3331" s="69"/>
      <c r="CO3331" s="69"/>
      <c r="CP3331" s="69"/>
      <c r="CQ3331" s="69"/>
      <c r="CR3331" s="69"/>
      <c r="CS3331" s="69"/>
      <c r="CT3331" s="69"/>
      <c r="CU3331" s="69"/>
      <c r="CV3331" s="69"/>
      <c r="CW3331" s="69"/>
      <c r="CX3331" s="69"/>
      <c r="CY3331" s="69"/>
      <c r="CZ3331" s="69"/>
      <c r="DA3331" s="69"/>
      <c r="DB3331" s="69"/>
      <c r="DC3331" s="69"/>
      <c r="DD3331" s="69"/>
      <c r="DE3331" s="69"/>
      <c r="DF3331" s="69"/>
      <c r="DG3331" s="69"/>
      <c r="DH3331" s="69"/>
      <c r="DI3331" s="69"/>
      <c r="DJ3331" s="69"/>
      <c r="DK3331" s="69"/>
      <c r="DL3331" s="69"/>
      <c r="DM3331" s="69"/>
      <c r="DN3331" s="69"/>
      <c r="DO3331" s="69"/>
      <c r="DP3331" s="69"/>
      <c r="DQ3331" s="69"/>
      <c r="DR3331" s="69"/>
      <c r="DS3331" s="69"/>
      <c r="DT3331" s="69"/>
      <c r="DU3331" s="69"/>
      <c r="DV3331" s="69"/>
      <c r="DW3331" s="69"/>
      <c r="DX3331" s="69"/>
      <c r="DY3331" s="69"/>
      <c r="DZ3331" s="69"/>
      <c r="EA3331" s="69"/>
      <c r="EB3331" s="69"/>
      <c r="EC3331" s="69"/>
      <c r="ED3331" s="69"/>
      <c r="EE3331" s="69"/>
      <c r="EF3331" s="69"/>
      <c r="EG3331" s="69"/>
      <c r="EH3331" s="69"/>
      <c r="EI3331" s="69"/>
      <c r="EJ3331" s="69"/>
      <c r="EK3331" s="69"/>
      <c r="EL3331" s="69"/>
      <c r="EM3331" s="69"/>
      <c r="EN3331" s="69"/>
      <c r="EO3331" s="69"/>
      <c r="EP3331" s="69"/>
      <c r="EQ3331" s="69"/>
      <c r="ER3331" s="69"/>
      <c r="ES3331" s="69"/>
      <c r="ET3331" s="69"/>
      <c r="EU3331" s="69"/>
      <c r="EV3331" s="69"/>
      <c r="EW3331" s="69"/>
      <c r="EX3331" s="69"/>
      <c r="EY3331" s="69"/>
      <c r="EZ3331" s="69"/>
      <c r="FA3331" s="69"/>
      <c r="FB3331" s="69"/>
      <c r="FC3331" s="69"/>
      <c r="FD3331" s="69"/>
      <c r="FE3331" s="69"/>
      <c r="FF3331" s="69"/>
      <c r="FG3331" s="69"/>
      <c r="FH3331" s="69"/>
      <c r="FI3331" s="69"/>
      <c r="FJ3331" s="69"/>
      <c r="FK3331" s="69"/>
      <c r="FL3331" s="69"/>
      <c r="FM3331" s="69"/>
      <c r="FN3331" s="69"/>
      <c r="FO3331" s="69"/>
      <c r="FP3331" s="69"/>
      <c r="FQ3331" s="69"/>
      <c r="FR3331" s="69"/>
      <c r="FS3331" s="69"/>
      <c r="FT3331" s="69"/>
      <c r="FU3331" s="69"/>
      <c r="FV3331" s="69"/>
      <c r="FW3331" s="69"/>
      <c r="FX3331" s="69"/>
      <c r="FY3331" s="69"/>
      <c r="FZ3331" s="69"/>
      <c r="GA3331" s="69"/>
      <c r="GB3331" s="69"/>
      <c r="GC3331" s="69"/>
      <c r="GD3331" s="69"/>
      <c r="GE3331" s="69"/>
      <c r="GF3331" s="69"/>
      <c r="GG3331" s="69"/>
      <c r="GH3331" s="69"/>
      <c r="GI3331" s="69"/>
      <c r="GJ3331" s="69"/>
      <c r="GK3331" s="69"/>
      <c r="GL3331" s="69"/>
      <c r="GM3331" s="69"/>
      <c r="GN3331" s="69"/>
      <c r="GO3331" s="69"/>
      <c r="GP3331" s="69"/>
      <c r="GQ3331" s="69"/>
      <c r="GR3331" s="69"/>
      <c r="GS3331" s="69"/>
      <c r="GT3331" s="69"/>
      <c r="GU3331" s="69"/>
      <c r="GV3331" s="69"/>
      <c r="GW3331" s="69"/>
      <c r="GX3331" s="69"/>
      <c r="GY3331" s="69"/>
      <c r="GZ3331" s="69"/>
      <c r="HA3331" s="69"/>
      <c r="HB3331" s="69"/>
      <c r="HC3331" s="69"/>
      <c r="HD3331" s="69"/>
      <c r="HE3331" s="69"/>
      <c r="HF3331" s="69"/>
      <c r="HG3331" s="69"/>
      <c r="HH3331" s="69"/>
      <c r="HI3331" s="69"/>
      <c r="HJ3331" s="69"/>
      <c r="HK3331" s="69"/>
      <c r="HL3331" s="69"/>
      <c r="HM3331" s="69"/>
      <c r="HN3331" s="69"/>
      <c r="HO3331" s="69"/>
      <c r="HP3331" s="69"/>
      <c r="HQ3331" s="69"/>
      <c r="HR3331" s="69"/>
      <c r="HS3331" s="69"/>
      <c r="HT3331" s="69"/>
      <c r="HU3331" s="69"/>
      <c r="HV3331" s="69"/>
      <c r="HW3331" s="69"/>
      <c r="HX3331" s="69"/>
      <c r="HY3331" s="69"/>
      <c r="HZ3331" s="69"/>
      <c r="IA3331" s="69"/>
      <c r="IB3331" s="69"/>
      <c r="IC3331" s="69"/>
      <c r="ID3331" s="69"/>
      <c r="IE3331" s="69"/>
      <c r="IF3331" s="69"/>
      <c r="IG3331" s="69"/>
      <c r="IH3331" s="69"/>
      <c r="II3331" s="69"/>
      <c r="IJ3331" s="69"/>
      <c r="IK3331" s="69"/>
      <c r="IL3331" s="69"/>
      <c r="IM3331" s="69"/>
      <c r="IN3331" s="69"/>
    </row>
    <row r="3332" spans="1:248" s="70" customFormat="1" ht="32.1" customHeight="1" x14ac:dyDescent="0.2">
      <c r="A3332" s="127" t="s">
        <v>4200</v>
      </c>
      <c r="B3332" s="128">
        <v>521038</v>
      </c>
      <c r="C3332" s="149" t="s">
        <v>4201</v>
      </c>
      <c r="D3332" s="314">
        <v>60000</v>
      </c>
      <c r="E3332" s="69"/>
      <c r="F3332" s="69"/>
      <c r="G3332" s="69"/>
      <c r="H3332" s="69"/>
      <c r="I3332" s="69"/>
      <c r="J3332" s="69"/>
      <c r="N3332" s="69"/>
      <c r="O3332" s="69"/>
      <c r="P3332" s="69"/>
      <c r="Q3332" s="69"/>
      <c r="R3332" s="69"/>
      <c r="S3332" s="69"/>
      <c r="T3332" s="69"/>
      <c r="U3332" s="69"/>
      <c r="V3332" s="69"/>
      <c r="W3332" s="69"/>
      <c r="X3332" s="69"/>
      <c r="Y3332" s="69"/>
      <c r="Z3332" s="69"/>
      <c r="AA3332" s="69"/>
      <c r="AB3332" s="69"/>
      <c r="AC3332" s="69"/>
      <c r="AD3332" s="69"/>
      <c r="AE3332" s="69"/>
      <c r="AF3332" s="69"/>
      <c r="AG3332" s="69"/>
      <c r="AH3332" s="69"/>
      <c r="AI3332" s="69"/>
      <c r="AJ3332" s="69"/>
      <c r="AK3332" s="69"/>
      <c r="AL3332" s="69"/>
      <c r="AM3332" s="69"/>
      <c r="AN3332" s="69"/>
      <c r="AO3332" s="69"/>
      <c r="AP3332" s="69"/>
      <c r="AQ3332" s="69"/>
      <c r="AR3332" s="69"/>
      <c r="AS3332" s="69"/>
      <c r="AT3332" s="69"/>
      <c r="AU3332" s="69"/>
      <c r="AV3332" s="69"/>
      <c r="AW3332" s="69"/>
      <c r="AX3332" s="69"/>
      <c r="AY3332" s="69"/>
      <c r="AZ3332" s="69"/>
      <c r="BA3332" s="69"/>
      <c r="BB3332" s="69"/>
      <c r="BC3332" s="69"/>
      <c r="BD3332" s="69"/>
      <c r="BE3332" s="69"/>
      <c r="BF3332" s="69"/>
      <c r="BG3332" s="69"/>
      <c r="BH3332" s="69"/>
      <c r="BI3332" s="69"/>
      <c r="BJ3332" s="69"/>
      <c r="BK3332" s="69"/>
      <c r="BL3332" s="69"/>
      <c r="BM3332" s="69"/>
      <c r="BN3332" s="69"/>
      <c r="BO3332" s="69"/>
      <c r="BP3332" s="69"/>
      <c r="BQ3332" s="69"/>
      <c r="BR3332" s="69"/>
      <c r="BS3332" s="69"/>
      <c r="BT3332" s="69"/>
      <c r="BU3332" s="69"/>
      <c r="BV3332" s="69"/>
      <c r="BW3332" s="69"/>
      <c r="BX3332" s="69"/>
      <c r="BY3332" s="69"/>
      <c r="BZ3332" s="69"/>
      <c r="CA3332" s="69"/>
      <c r="CB3332" s="69"/>
      <c r="CC3332" s="69"/>
      <c r="CD3332" s="69"/>
      <c r="CE3332" s="69"/>
      <c r="CF3332" s="69"/>
      <c r="CG3332" s="69"/>
      <c r="CH3332" s="69"/>
      <c r="CI3332" s="69"/>
      <c r="CJ3332" s="69"/>
      <c r="CK3332" s="69"/>
      <c r="CL3332" s="69"/>
      <c r="CM3332" s="69"/>
      <c r="CN3332" s="69"/>
      <c r="CO3332" s="69"/>
      <c r="CP3332" s="69"/>
      <c r="CQ3332" s="69"/>
      <c r="CR3332" s="69"/>
      <c r="CS3332" s="69"/>
      <c r="CT3332" s="69"/>
      <c r="CU3332" s="69"/>
      <c r="CV3332" s="69"/>
      <c r="CW3332" s="69"/>
      <c r="CX3332" s="69"/>
      <c r="CY3332" s="69"/>
      <c r="CZ3332" s="69"/>
      <c r="DA3332" s="69"/>
      <c r="DB3332" s="69"/>
      <c r="DC3332" s="69"/>
      <c r="DD3332" s="69"/>
      <c r="DE3332" s="69"/>
      <c r="DF3332" s="69"/>
      <c r="DG3332" s="69"/>
      <c r="DH3332" s="69"/>
      <c r="DI3332" s="69"/>
      <c r="DJ3332" s="69"/>
      <c r="DK3332" s="69"/>
      <c r="DL3332" s="69"/>
      <c r="DM3332" s="69"/>
      <c r="DN3332" s="69"/>
      <c r="DO3332" s="69"/>
      <c r="DP3332" s="69"/>
      <c r="DQ3332" s="69"/>
      <c r="DR3332" s="69"/>
      <c r="DS3332" s="69"/>
      <c r="DT3332" s="69"/>
      <c r="DU3332" s="69"/>
      <c r="DV3332" s="69"/>
      <c r="DW3332" s="69"/>
      <c r="DX3332" s="69"/>
      <c r="DY3332" s="69"/>
      <c r="DZ3332" s="69"/>
      <c r="EA3332" s="69"/>
      <c r="EB3332" s="69"/>
      <c r="EC3332" s="69"/>
      <c r="ED3332" s="69"/>
      <c r="EE3332" s="69"/>
      <c r="EF3332" s="69"/>
      <c r="EG3332" s="69"/>
      <c r="EH3332" s="69"/>
      <c r="EI3332" s="69"/>
      <c r="EJ3332" s="69"/>
      <c r="EK3332" s="69"/>
      <c r="EL3332" s="69"/>
      <c r="EM3332" s="69"/>
      <c r="EN3332" s="69"/>
      <c r="EO3332" s="69"/>
      <c r="EP3332" s="69"/>
      <c r="EQ3332" s="69"/>
      <c r="ER3332" s="69"/>
      <c r="ES3332" s="69"/>
      <c r="ET3332" s="69"/>
      <c r="EU3332" s="69"/>
      <c r="EV3332" s="69"/>
      <c r="EW3332" s="69"/>
      <c r="EX3332" s="69"/>
      <c r="EY3332" s="69"/>
      <c r="EZ3332" s="69"/>
      <c r="FA3332" s="69"/>
      <c r="FB3332" s="69"/>
      <c r="FC3332" s="69"/>
      <c r="FD3332" s="69"/>
      <c r="FE3332" s="69"/>
      <c r="FF3332" s="69"/>
      <c r="FG3332" s="69"/>
      <c r="FH3332" s="69"/>
      <c r="FI3332" s="69"/>
      <c r="FJ3332" s="69"/>
      <c r="FK3332" s="69"/>
      <c r="FL3332" s="69"/>
      <c r="FM3332" s="69"/>
      <c r="FN3332" s="69"/>
      <c r="FO3332" s="69"/>
      <c r="FP3332" s="69"/>
      <c r="FQ3332" s="69"/>
      <c r="FR3332" s="69"/>
      <c r="FS3332" s="69"/>
      <c r="FT3332" s="69"/>
      <c r="FU3332" s="69"/>
      <c r="FV3332" s="69"/>
      <c r="FW3332" s="69"/>
      <c r="FX3332" s="69"/>
      <c r="FY3332" s="69"/>
      <c r="FZ3332" s="69"/>
      <c r="GA3332" s="69"/>
      <c r="GB3332" s="69"/>
      <c r="GC3332" s="69"/>
      <c r="GD3332" s="69"/>
      <c r="GE3332" s="69"/>
      <c r="GF3332" s="69"/>
      <c r="GG3332" s="69"/>
      <c r="GH3332" s="69"/>
      <c r="GI3332" s="69"/>
      <c r="GJ3332" s="69"/>
      <c r="GK3332" s="69"/>
      <c r="GL3332" s="69"/>
      <c r="GM3332" s="69"/>
      <c r="GN3332" s="69"/>
      <c r="GO3332" s="69"/>
      <c r="GP3332" s="69"/>
      <c r="GQ3332" s="69"/>
      <c r="GR3332" s="69"/>
      <c r="GS3332" s="69"/>
      <c r="GT3332" s="69"/>
      <c r="GU3332" s="69"/>
      <c r="GV3332" s="69"/>
      <c r="GW3332" s="69"/>
      <c r="GX3332" s="69"/>
      <c r="GY3332" s="69"/>
      <c r="GZ3332" s="69"/>
      <c r="HA3332" s="69"/>
      <c r="HB3332" s="69"/>
      <c r="HC3332" s="69"/>
      <c r="HD3332" s="69"/>
      <c r="HE3332" s="69"/>
      <c r="HF3332" s="69"/>
      <c r="HG3332" s="69"/>
      <c r="HH3332" s="69"/>
      <c r="HI3332" s="69"/>
      <c r="HJ3332" s="69"/>
      <c r="HK3332" s="69"/>
      <c r="HL3332" s="69"/>
      <c r="HM3332" s="69"/>
      <c r="HN3332" s="69"/>
      <c r="HO3332" s="69"/>
      <c r="HP3332" s="69"/>
      <c r="HQ3332" s="69"/>
      <c r="HR3332" s="69"/>
      <c r="HS3332" s="69"/>
      <c r="HT3332" s="69"/>
      <c r="HU3332" s="69"/>
      <c r="HV3332" s="69"/>
      <c r="HW3332" s="69"/>
      <c r="HX3332" s="69"/>
      <c r="HY3332" s="69"/>
      <c r="HZ3332" s="69"/>
      <c r="IA3332" s="69"/>
      <c r="IB3332" s="69"/>
      <c r="IC3332" s="69"/>
      <c r="ID3332" s="69"/>
      <c r="IE3332" s="69"/>
      <c r="IF3332" s="69"/>
      <c r="IG3332" s="69"/>
      <c r="IH3332" s="69"/>
      <c r="II3332" s="69"/>
      <c r="IJ3332" s="69"/>
      <c r="IK3332" s="69"/>
      <c r="IL3332" s="69"/>
      <c r="IM3332" s="69"/>
      <c r="IN3332" s="69"/>
    </row>
    <row r="3333" spans="1:248" s="70" customFormat="1" ht="15" customHeight="1" x14ac:dyDescent="0.2">
      <c r="A3333" s="127" t="s">
        <v>4202</v>
      </c>
      <c r="B3333" s="128">
        <v>521039</v>
      </c>
      <c r="C3333" s="149" t="s">
        <v>4203</v>
      </c>
      <c r="D3333" s="314">
        <v>60000</v>
      </c>
      <c r="E3333" s="69"/>
      <c r="F3333" s="69"/>
      <c r="G3333" s="69"/>
      <c r="H3333" s="69"/>
      <c r="I3333" s="69"/>
      <c r="J3333" s="69"/>
      <c r="N3333" s="69"/>
      <c r="O3333" s="69"/>
      <c r="P3333" s="69"/>
      <c r="Q3333" s="69"/>
      <c r="R3333" s="69"/>
      <c r="S3333" s="69"/>
      <c r="T3333" s="69"/>
      <c r="U3333" s="69"/>
      <c r="V3333" s="69"/>
      <c r="W3333" s="69"/>
      <c r="X3333" s="69"/>
      <c r="Y3333" s="69"/>
      <c r="Z3333" s="69"/>
      <c r="AA3333" s="69"/>
      <c r="AB3333" s="69"/>
      <c r="AC3333" s="69"/>
      <c r="AD3333" s="69"/>
      <c r="AE3333" s="69"/>
      <c r="AF3333" s="69"/>
      <c r="AG3333" s="69"/>
      <c r="AH3333" s="69"/>
      <c r="AI3333" s="69"/>
      <c r="AJ3333" s="69"/>
      <c r="AK3333" s="69"/>
      <c r="AL3333" s="69"/>
      <c r="AM3333" s="69"/>
      <c r="AN3333" s="69"/>
      <c r="AO3333" s="69"/>
      <c r="AP3333" s="69"/>
      <c r="AQ3333" s="69"/>
      <c r="AR3333" s="69"/>
      <c r="AS3333" s="69"/>
      <c r="AT3333" s="69"/>
      <c r="AU3333" s="69"/>
      <c r="AV3333" s="69"/>
      <c r="AW3333" s="69"/>
      <c r="AX3333" s="69"/>
      <c r="AY3333" s="69"/>
      <c r="AZ3333" s="69"/>
      <c r="BA3333" s="69"/>
      <c r="BB3333" s="69"/>
      <c r="BC3333" s="69"/>
      <c r="BD3333" s="69"/>
      <c r="BE3333" s="69"/>
      <c r="BF3333" s="69"/>
      <c r="BG3333" s="69"/>
      <c r="BH3333" s="69"/>
      <c r="BI3333" s="69"/>
      <c r="BJ3333" s="69"/>
      <c r="BK3333" s="69"/>
      <c r="BL3333" s="69"/>
      <c r="BM3333" s="69"/>
      <c r="BN3333" s="69"/>
      <c r="BO3333" s="69"/>
      <c r="BP3333" s="69"/>
      <c r="BQ3333" s="69"/>
      <c r="BR3333" s="69"/>
      <c r="BS3333" s="69"/>
      <c r="BT3333" s="69"/>
      <c r="BU3333" s="69"/>
      <c r="BV3333" s="69"/>
      <c r="BW3333" s="69"/>
      <c r="BX3333" s="69"/>
      <c r="BY3333" s="69"/>
      <c r="BZ3333" s="69"/>
      <c r="CA3333" s="69"/>
      <c r="CB3333" s="69"/>
      <c r="CC3333" s="69"/>
      <c r="CD3333" s="69"/>
      <c r="CE3333" s="69"/>
      <c r="CF3333" s="69"/>
      <c r="CG3333" s="69"/>
      <c r="CH3333" s="69"/>
      <c r="CI3333" s="69"/>
      <c r="CJ3333" s="69"/>
      <c r="CK3333" s="69"/>
      <c r="CL3333" s="69"/>
      <c r="CM3333" s="69"/>
      <c r="CN3333" s="69"/>
      <c r="CO3333" s="69"/>
      <c r="CP3333" s="69"/>
      <c r="CQ3333" s="69"/>
      <c r="CR3333" s="69"/>
      <c r="CS3333" s="69"/>
      <c r="CT3333" s="69"/>
      <c r="CU3333" s="69"/>
      <c r="CV3333" s="69"/>
      <c r="CW3333" s="69"/>
      <c r="CX3333" s="69"/>
      <c r="CY3333" s="69"/>
      <c r="CZ3333" s="69"/>
      <c r="DA3333" s="69"/>
      <c r="DB3333" s="69"/>
      <c r="DC3333" s="69"/>
      <c r="DD3333" s="69"/>
      <c r="DE3333" s="69"/>
      <c r="DF3333" s="69"/>
      <c r="DG3333" s="69"/>
      <c r="DH3333" s="69"/>
      <c r="DI3333" s="69"/>
      <c r="DJ3333" s="69"/>
      <c r="DK3333" s="69"/>
      <c r="DL3333" s="69"/>
      <c r="DM3333" s="69"/>
      <c r="DN3333" s="69"/>
      <c r="DO3333" s="69"/>
      <c r="DP3333" s="69"/>
      <c r="DQ3333" s="69"/>
      <c r="DR3333" s="69"/>
      <c r="DS3333" s="69"/>
      <c r="DT3333" s="69"/>
      <c r="DU3333" s="69"/>
      <c r="DV3333" s="69"/>
      <c r="DW3333" s="69"/>
      <c r="DX3333" s="69"/>
      <c r="DY3333" s="69"/>
      <c r="DZ3333" s="69"/>
      <c r="EA3333" s="69"/>
      <c r="EB3333" s="69"/>
      <c r="EC3333" s="69"/>
      <c r="ED3333" s="69"/>
      <c r="EE3333" s="69"/>
      <c r="EF3333" s="69"/>
      <c r="EG3333" s="69"/>
      <c r="EH3333" s="69"/>
      <c r="EI3333" s="69"/>
      <c r="EJ3333" s="69"/>
      <c r="EK3333" s="69"/>
      <c r="EL3333" s="69"/>
      <c r="EM3333" s="69"/>
      <c r="EN3333" s="69"/>
      <c r="EO3333" s="69"/>
      <c r="EP3333" s="69"/>
      <c r="EQ3333" s="69"/>
      <c r="ER3333" s="69"/>
      <c r="ES3333" s="69"/>
      <c r="ET3333" s="69"/>
      <c r="EU3333" s="69"/>
      <c r="EV3333" s="69"/>
      <c r="EW3333" s="69"/>
      <c r="EX3333" s="69"/>
      <c r="EY3333" s="69"/>
      <c r="EZ3333" s="69"/>
      <c r="FA3333" s="69"/>
      <c r="FB3333" s="69"/>
      <c r="FC3333" s="69"/>
      <c r="FD3333" s="69"/>
      <c r="FE3333" s="69"/>
      <c r="FF3333" s="69"/>
      <c r="FG3333" s="69"/>
      <c r="FH3333" s="69"/>
      <c r="FI3333" s="69"/>
      <c r="FJ3333" s="69"/>
      <c r="FK3333" s="69"/>
      <c r="FL3333" s="69"/>
      <c r="FM3333" s="69"/>
      <c r="FN3333" s="69"/>
      <c r="FO3333" s="69"/>
      <c r="FP3333" s="69"/>
      <c r="FQ3333" s="69"/>
      <c r="FR3333" s="69"/>
      <c r="FS3333" s="69"/>
      <c r="FT3333" s="69"/>
      <c r="FU3333" s="69"/>
      <c r="FV3333" s="69"/>
      <c r="FW3333" s="69"/>
      <c r="FX3333" s="69"/>
      <c r="FY3333" s="69"/>
      <c r="FZ3333" s="69"/>
      <c r="GA3333" s="69"/>
      <c r="GB3333" s="69"/>
      <c r="GC3333" s="69"/>
      <c r="GD3333" s="69"/>
      <c r="GE3333" s="69"/>
      <c r="GF3333" s="69"/>
      <c r="GG3333" s="69"/>
      <c r="GH3333" s="69"/>
      <c r="GI3333" s="69"/>
      <c r="GJ3333" s="69"/>
      <c r="GK3333" s="69"/>
      <c r="GL3333" s="69"/>
      <c r="GM3333" s="69"/>
      <c r="GN3333" s="69"/>
      <c r="GO3333" s="69"/>
      <c r="GP3333" s="69"/>
      <c r="GQ3333" s="69"/>
      <c r="GR3333" s="69"/>
      <c r="GS3333" s="69"/>
      <c r="GT3333" s="69"/>
      <c r="GU3333" s="69"/>
      <c r="GV3333" s="69"/>
      <c r="GW3333" s="69"/>
      <c r="GX3333" s="69"/>
      <c r="GY3333" s="69"/>
      <c r="GZ3333" s="69"/>
      <c r="HA3333" s="69"/>
      <c r="HB3333" s="69"/>
      <c r="HC3333" s="69"/>
      <c r="HD3333" s="69"/>
      <c r="HE3333" s="69"/>
      <c r="HF3333" s="69"/>
      <c r="HG3333" s="69"/>
      <c r="HH3333" s="69"/>
      <c r="HI3333" s="69"/>
      <c r="HJ3333" s="69"/>
      <c r="HK3333" s="69"/>
      <c r="HL3333" s="69"/>
      <c r="HM3333" s="69"/>
      <c r="HN3333" s="69"/>
      <c r="HO3333" s="69"/>
      <c r="HP3333" s="69"/>
      <c r="HQ3333" s="69"/>
      <c r="HR3333" s="69"/>
      <c r="HS3333" s="69"/>
      <c r="HT3333" s="69"/>
      <c r="HU3333" s="69"/>
      <c r="HV3333" s="69"/>
      <c r="HW3333" s="69"/>
      <c r="HX3333" s="69"/>
      <c r="HY3333" s="69"/>
      <c r="HZ3333" s="69"/>
      <c r="IA3333" s="69"/>
      <c r="IB3333" s="69"/>
      <c r="IC3333" s="69"/>
      <c r="ID3333" s="69"/>
      <c r="IE3333" s="69"/>
      <c r="IF3333" s="69"/>
      <c r="IG3333" s="69"/>
      <c r="IH3333" s="69"/>
      <c r="II3333" s="69"/>
      <c r="IJ3333" s="69"/>
      <c r="IK3333" s="69"/>
      <c r="IL3333" s="69"/>
      <c r="IM3333" s="69"/>
      <c r="IN3333" s="69"/>
    </row>
    <row r="3334" spans="1:248" s="70" customFormat="1" ht="15" customHeight="1" x14ac:dyDescent="0.2">
      <c r="A3334" s="127" t="s">
        <v>4204</v>
      </c>
      <c r="B3334" s="128">
        <v>521040</v>
      </c>
      <c r="C3334" s="149" t="s">
        <v>4205</v>
      </c>
      <c r="D3334" s="314">
        <v>42000</v>
      </c>
      <c r="E3334" s="69"/>
      <c r="F3334" s="69"/>
      <c r="G3334" s="69"/>
      <c r="H3334" s="69"/>
      <c r="I3334" s="69"/>
      <c r="J3334" s="69"/>
      <c r="N3334" s="69"/>
      <c r="O3334" s="69"/>
      <c r="P3334" s="69"/>
      <c r="Q3334" s="69"/>
      <c r="R3334" s="69"/>
      <c r="S3334" s="69"/>
      <c r="T3334" s="69"/>
      <c r="U3334" s="69"/>
      <c r="V3334" s="69"/>
      <c r="W3334" s="69"/>
      <c r="X3334" s="69"/>
      <c r="Y3334" s="69"/>
      <c r="Z3334" s="69"/>
      <c r="AA3334" s="69"/>
      <c r="AB3334" s="69"/>
      <c r="AC3334" s="69"/>
      <c r="AD3334" s="69"/>
      <c r="AE3334" s="69"/>
      <c r="AF3334" s="69"/>
      <c r="AG3334" s="69"/>
      <c r="AH3334" s="69"/>
      <c r="AI3334" s="69"/>
      <c r="AJ3334" s="69"/>
      <c r="AK3334" s="69"/>
      <c r="AL3334" s="69"/>
      <c r="AM3334" s="69"/>
      <c r="AN3334" s="69"/>
      <c r="AO3334" s="69"/>
      <c r="AP3334" s="69"/>
      <c r="AQ3334" s="69"/>
      <c r="AR3334" s="69"/>
      <c r="AS3334" s="69"/>
      <c r="AT3334" s="69"/>
      <c r="AU3334" s="69"/>
      <c r="AV3334" s="69"/>
      <c r="AW3334" s="69"/>
      <c r="AX3334" s="69"/>
      <c r="AY3334" s="69"/>
      <c r="AZ3334" s="69"/>
      <c r="BA3334" s="69"/>
      <c r="BB3334" s="69"/>
      <c r="BC3334" s="69"/>
      <c r="BD3334" s="69"/>
      <c r="BE3334" s="69"/>
      <c r="BF3334" s="69"/>
      <c r="BG3334" s="69"/>
      <c r="BH3334" s="69"/>
      <c r="BI3334" s="69"/>
      <c r="BJ3334" s="69"/>
      <c r="BK3334" s="69"/>
      <c r="BL3334" s="69"/>
      <c r="BM3334" s="69"/>
      <c r="BN3334" s="69"/>
      <c r="BO3334" s="69"/>
      <c r="BP3334" s="69"/>
      <c r="BQ3334" s="69"/>
      <c r="BR3334" s="69"/>
      <c r="BS3334" s="69"/>
      <c r="BT3334" s="69"/>
      <c r="BU3334" s="69"/>
      <c r="BV3334" s="69"/>
      <c r="BW3334" s="69"/>
      <c r="BX3334" s="69"/>
      <c r="BY3334" s="69"/>
      <c r="BZ3334" s="69"/>
      <c r="CA3334" s="69"/>
      <c r="CB3334" s="69"/>
      <c r="CC3334" s="69"/>
      <c r="CD3334" s="69"/>
      <c r="CE3334" s="69"/>
      <c r="CF3334" s="69"/>
      <c r="CG3334" s="69"/>
      <c r="CH3334" s="69"/>
      <c r="CI3334" s="69"/>
      <c r="CJ3334" s="69"/>
      <c r="CK3334" s="69"/>
      <c r="CL3334" s="69"/>
      <c r="CM3334" s="69"/>
      <c r="CN3334" s="69"/>
      <c r="CO3334" s="69"/>
      <c r="CP3334" s="69"/>
      <c r="CQ3334" s="69"/>
      <c r="CR3334" s="69"/>
      <c r="CS3334" s="69"/>
      <c r="CT3334" s="69"/>
      <c r="CU3334" s="69"/>
      <c r="CV3334" s="69"/>
      <c r="CW3334" s="69"/>
      <c r="CX3334" s="69"/>
      <c r="CY3334" s="69"/>
      <c r="CZ3334" s="69"/>
      <c r="DA3334" s="69"/>
      <c r="DB3334" s="69"/>
      <c r="DC3334" s="69"/>
      <c r="DD3334" s="69"/>
      <c r="DE3334" s="69"/>
      <c r="DF3334" s="69"/>
      <c r="DG3334" s="69"/>
      <c r="DH3334" s="69"/>
      <c r="DI3334" s="69"/>
      <c r="DJ3334" s="69"/>
      <c r="DK3334" s="69"/>
      <c r="DL3334" s="69"/>
      <c r="DM3334" s="69"/>
      <c r="DN3334" s="69"/>
      <c r="DO3334" s="69"/>
      <c r="DP3334" s="69"/>
      <c r="DQ3334" s="69"/>
      <c r="DR3334" s="69"/>
      <c r="DS3334" s="69"/>
      <c r="DT3334" s="69"/>
      <c r="DU3334" s="69"/>
      <c r="DV3334" s="69"/>
      <c r="DW3334" s="69"/>
      <c r="DX3334" s="69"/>
      <c r="DY3334" s="69"/>
      <c r="DZ3334" s="69"/>
      <c r="EA3334" s="69"/>
      <c r="EB3334" s="69"/>
      <c r="EC3334" s="69"/>
      <c r="ED3334" s="69"/>
      <c r="EE3334" s="69"/>
      <c r="EF3334" s="69"/>
      <c r="EG3334" s="69"/>
      <c r="EH3334" s="69"/>
      <c r="EI3334" s="69"/>
      <c r="EJ3334" s="69"/>
      <c r="EK3334" s="69"/>
      <c r="EL3334" s="69"/>
      <c r="EM3334" s="69"/>
      <c r="EN3334" s="69"/>
      <c r="EO3334" s="69"/>
      <c r="EP3334" s="69"/>
      <c r="EQ3334" s="69"/>
      <c r="ER3334" s="69"/>
      <c r="ES3334" s="69"/>
      <c r="ET3334" s="69"/>
      <c r="EU3334" s="69"/>
      <c r="EV3334" s="69"/>
      <c r="EW3334" s="69"/>
      <c r="EX3334" s="69"/>
      <c r="EY3334" s="69"/>
      <c r="EZ3334" s="69"/>
      <c r="FA3334" s="69"/>
      <c r="FB3334" s="69"/>
      <c r="FC3334" s="69"/>
      <c r="FD3334" s="69"/>
      <c r="FE3334" s="69"/>
      <c r="FF3334" s="69"/>
      <c r="FG3334" s="69"/>
      <c r="FH3334" s="69"/>
      <c r="FI3334" s="69"/>
      <c r="FJ3334" s="69"/>
      <c r="FK3334" s="69"/>
      <c r="FL3334" s="69"/>
      <c r="FM3334" s="69"/>
      <c r="FN3334" s="69"/>
      <c r="FO3334" s="69"/>
      <c r="FP3334" s="69"/>
      <c r="FQ3334" s="69"/>
      <c r="FR3334" s="69"/>
      <c r="FS3334" s="69"/>
      <c r="FT3334" s="69"/>
      <c r="FU3334" s="69"/>
      <c r="FV3334" s="69"/>
      <c r="FW3334" s="69"/>
      <c r="FX3334" s="69"/>
      <c r="FY3334" s="69"/>
      <c r="FZ3334" s="69"/>
      <c r="GA3334" s="69"/>
      <c r="GB3334" s="69"/>
      <c r="GC3334" s="69"/>
      <c r="GD3334" s="69"/>
      <c r="GE3334" s="69"/>
      <c r="GF3334" s="69"/>
      <c r="GG3334" s="69"/>
      <c r="GH3334" s="69"/>
      <c r="GI3334" s="69"/>
      <c r="GJ3334" s="69"/>
      <c r="GK3334" s="69"/>
      <c r="GL3334" s="69"/>
      <c r="GM3334" s="69"/>
      <c r="GN3334" s="69"/>
      <c r="GO3334" s="69"/>
      <c r="GP3334" s="69"/>
      <c r="GQ3334" s="69"/>
      <c r="GR3334" s="69"/>
      <c r="GS3334" s="69"/>
      <c r="GT3334" s="69"/>
      <c r="GU3334" s="69"/>
      <c r="GV3334" s="69"/>
      <c r="GW3334" s="69"/>
      <c r="GX3334" s="69"/>
      <c r="GY3334" s="69"/>
      <c r="GZ3334" s="69"/>
      <c r="HA3334" s="69"/>
      <c r="HB3334" s="69"/>
      <c r="HC3334" s="69"/>
      <c r="HD3334" s="69"/>
      <c r="HE3334" s="69"/>
      <c r="HF3334" s="69"/>
      <c r="HG3334" s="69"/>
      <c r="HH3334" s="69"/>
      <c r="HI3334" s="69"/>
      <c r="HJ3334" s="69"/>
      <c r="HK3334" s="69"/>
      <c r="HL3334" s="69"/>
      <c r="HM3334" s="69"/>
      <c r="HN3334" s="69"/>
      <c r="HO3334" s="69"/>
      <c r="HP3334" s="69"/>
      <c r="HQ3334" s="69"/>
      <c r="HR3334" s="69"/>
      <c r="HS3334" s="69"/>
      <c r="HT3334" s="69"/>
      <c r="HU3334" s="69"/>
      <c r="HV3334" s="69"/>
      <c r="HW3334" s="69"/>
      <c r="HX3334" s="69"/>
      <c r="HY3334" s="69"/>
      <c r="HZ3334" s="69"/>
      <c r="IA3334" s="69"/>
      <c r="IB3334" s="69"/>
      <c r="IC3334" s="69"/>
      <c r="ID3334" s="69"/>
      <c r="IE3334" s="69"/>
      <c r="IF3334" s="69"/>
      <c r="IG3334" s="69"/>
      <c r="IH3334" s="69"/>
      <c r="II3334" s="69"/>
      <c r="IJ3334" s="69"/>
      <c r="IK3334" s="69"/>
      <c r="IL3334" s="69"/>
      <c r="IM3334" s="69"/>
      <c r="IN3334" s="69"/>
    </row>
    <row r="3335" spans="1:248" s="70" customFormat="1" ht="15" customHeight="1" x14ac:dyDescent="0.2">
      <c r="A3335" s="127" t="s">
        <v>4206</v>
      </c>
      <c r="B3335" s="128">
        <v>521041</v>
      </c>
      <c r="C3335" s="149" t="s">
        <v>4207</v>
      </c>
      <c r="D3335" s="314">
        <v>48000</v>
      </c>
      <c r="E3335" s="69"/>
      <c r="F3335" s="69"/>
      <c r="G3335" s="69"/>
      <c r="H3335" s="69"/>
      <c r="I3335" s="69"/>
      <c r="J3335" s="69"/>
      <c r="N3335" s="69"/>
      <c r="O3335" s="69"/>
      <c r="P3335" s="69"/>
      <c r="Q3335" s="69"/>
      <c r="R3335" s="69"/>
      <c r="S3335" s="69"/>
      <c r="T3335" s="69"/>
      <c r="U3335" s="69"/>
      <c r="V3335" s="69"/>
      <c r="W3335" s="69"/>
      <c r="X3335" s="69"/>
      <c r="Y3335" s="69"/>
      <c r="Z3335" s="69"/>
      <c r="AA3335" s="69"/>
      <c r="AB3335" s="69"/>
      <c r="AC3335" s="69"/>
      <c r="AD3335" s="69"/>
      <c r="AE3335" s="69"/>
      <c r="AF3335" s="69"/>
      <c r="AG3335" s="69"/>
      <c r="AH3335" s="69"/>
      <c r="AI3335" s="69"/>
      <c r="AJ3335" s="69"/>
      <c r="AK3335" s="69"/>
      <c r="AL3335" s="69"/>
      <c r="AM3335" s="69"/>
      <c r="AN3335" s="69"/>
      <c r="AO3335" s="69"/>
      <c r="AP3335" s="69"/>
      <c r="AQ3335" s="69"/>
      <c r="AR3335" s="69"/>
      <c r="AS3335" s="69"/>
      <c r="AT3335" s="69"/>
      <c r="AU3335" s="69"/>
      <c r="AV3335" s="69"/>
      <c r="AW3335" s="69"/>
      <c r="AX3335" s="69"/>
      <c r="AY3335" s="69"/>
      <c r="AZ3335" s="69"/>
      <c r="BA3335" s="69"/>
      <c r="BB3335" s="69"/>
      <c r="BC3335" s="69"/>
      <c r="BD3335" s="69"/>
      <c r="BE3335" s="69"/>
      <c r="BF3335" s="69"/>
      <c r="BG3335" s="69"/>
      <c r="BH3335" s="69"/>
      <c r="BI3335" s="69"/>
      <c r="BJ3335" s="69"/>
      <c r="BK3335" s="69"/>
      <c r="BL3335" s="69"/>
      <c r="BM3335" s="69"/>
      <c r="BN3335" s="69"/>
      <c r="BO3335" s="69"/>
      <c r="BP3335" s="69"/>
      <c r="BQ3335" s="69"/>
      <c r="BR3335" s="69"/>
      <c r="BS3335" s="69"/>
      <c r="BT3335" s="69"/>
      <c r="BU3335" s="69"/>
      <c r="BV3335" s="69"/>
      <c r="BW3335" s="69"/>
      <c r="BX3335" s="69"/>
      <c r="BY3335" s="69"/>
      <c r="BZ3335" s="69"/>
      <c r="CA3335" s="69"/>
      <c r="CB3335" s="69"/>
      <c r="CC3335" s="69"/>
      <c r="CD3335" s="69"/>
      <c r="CE3335" s="69"/>
      <c r="CF3335" s="69"/>
      <c r="CG3335" s="69"/>
      <c r="CH3335" s="69"/>
      <c r="CI3335" s="69"/>
      <c r="CJ3335" s="69"/>
      <c r="CK3335" s="69"/>
      <c r="CL3335" s="69"/>
      <c r="CM3335" s="69"/>
      <c r="CN3335" s="69"/>
      <c r="CO3335" s="69"/>
      <c r="CP3335" s="69"/>
      <c r="CQ3335" s="69"/>
      <c r="CR3335" s="69"/>
      <c r="CS3335" s="69"/>
      <c r="CT3335" s="69"/>
      <c r="CU3335" s="69"/>
      <c r="CV3335" s="69"/>
      <c r="CW3335" s="69"/>
      <c r="CX3335" s="69"/>
      <c r="CY3335" s="69"/>
      <c r="CZ3335" s="69"/>
      <c r="DA3335" s="69"/>
      <c r="DB3335" s="69"/>
      <c r="DC3335" s="69"/>
      <c r="DD3335" s="69"/>
      <c r="DE3335" s="69"/>
      <c r="DF3335" s="69"/>
      <c r="DG3335" s="69"/>
      <c r="DH3335" s="69"/>
      <c r="DI3335" s="69"/>
      <c r="DJ3335" s="69"/>
      <c r="DK3335" s="69"/>
      <c r="DL3335" s="69"/>
      <c r="DM3335" s="69"/>
      <c r="DN3335" s="69"/>
      <c r="DO3335" s="69"/>
      <c r="DP3335" s="69"/>
      <c r="DQ3335" s="69"/>
      <c r="DR3335" s="69"/>
      <c r="DS3335" s="69"/>
      <c r="DT3335" s="69"/>
      <c r="DU3335" s="69"/>
      <c r="DV3335" s="69"/>
      <c r="DW3335" s="69"/>
      <c r="DX3335" s="69"/>
      <c r="DY3335" s="69"/>
      <c r="DZ3335" s="69"/>
      <c r="EA3335" s="69"/>
      <c r="EB3335" s="69"/>
      <c r="EC3335" s="69"/>
      <c r="ED3335" s="69"/>
      <c r="EE3335" s="69"/>
      <c r="EF3335" s="69"/>
      <c r="EG3335" s="69"/>
      <c r="EH3335" s="69"/>
      <c r="EI3335" s="69"/>
      <c r="EJ3335" s="69"/>
      <c r="EK3335" s="69"/>
      <c r="EL3335" s="69"/>
      <c r="EM3335" s="69"/>
      <c r="EN3335" s="69"/>
      <c r="EO3335" s="69"/>
      <c r="EP3335" s="69"/>
      <c r="EQ3335" s="69"/>
      <c r="ER3335" s="69"/>
      <c r="ES3335" s="69"/>
      <c r="ET3335" s="69"/>
      <c r="EU3335" s="69"/>
      <c r="EV3335" s="69"/>
      <c r="EW3335" s="69"/>
      <c r="EX3335" s="69"/>
      <c r="EY3335" s="69"/>
      <c r="EZ3335" s="69"/>
      <c r="FA3335" s="69"/>
      <c r="FB3335" s="69"/>
      <c r="FC3335" s="69"/>
      <c r="FD3335" s="69"/>
      <c r="FE3335" s="69"/>
      <c r="FF3335" s="69"/>
      <c r="FG3335" s="69"/>
      <c r="FH3335" s="69"/>
      <c r="FI3335" s="69"/>
      <c r="FJ3335" s="69"/>
      <c r="FK3335" s="69"/>
      <c r="FL3335" s="69"/>
      <c r="FM3335" s="69"/>
      <c r="FN3335" s="69"/>
      <c r="FO3335" s="69"/>
      <c r="FP3335" s="69"/>
      <c r="FQ3335" s="69"/>
      <c r="FR3335" s="69"/>
      <c r="FS3335" s="69"/>
      <c r="FT3335" s="69"/>
      <c r="FU3335" s="69"/>
      <c r="FV3335" s="69"/>
      <c r="FW3335" s="69"/>
      <c r="FX3335" s="69"/>
      <c r="FY3335" s="69"/>
      <c r="FZ3335" s="69"/>
      <c r="GA3335" s="69"/>
      <c r="GB3335" s="69"/>
      <c r="GC3335" s="69"/>
      <c r="GD3335" s="69"/>
      <c r="GE3335" s="69"/>
      <c r="GF3335" s="69"/>
      <c r="GG3335" s="69"/>
      <c r="GH3335" s="69"/>
      <c r="GI3335" s="69"/>
      <c r="GJ3335" s="69"/>
      <c r="GK3335" s="69"/>
      <c r="GL3335" s="69"/>
      <c r="GM3335" s="69"/>
      <c r="GN3335" s="69"/>
      <c r="GO3335" s="69"/>
      <c r="GP3335" s="69"/>
      <c r="GQ3335" s="69"/>
      <c r="GR3335" s="69"/>
      <c r="GS3335" s="69"/>
      <c r="GT3335" s="69"/>
      <c r="GU3335" s="69"/>
      <c r="GV3335" s="69"/>
      <c r="GW3335" s="69"/>
      <c r="GX3335" s="69"/>
      <c r="GY3335" s="69"/>
      <c r="GZ3335" s="69"/>
      <c r="HA3335" s="69"/>
      <c r="HB3335" s="69"/>
      <c r="HC3335" s="69"/>
      <c r="HD3335" s="69"/>
      <c r="HE3335" s="69"/>
      <c r="HF3335" s="69"/>
      <c r="HG3335" s="69"/>
      <c r="HH3335" s="69"/>
      <c r="HI3335" s="69"/>
      <c r="HJ3335" s="69"/>
      <c r="HK3335" s="69"/>
      <c r="HL3335" s="69"/>
      <c r="HM3335" s="69"/>
      <c r="HN3335" s="69"/>
      <c r="HO3335" s="69"/>
      <c r="HP3335" s="69"/>
      <c r="HQ3335" s="69"/>
      <c r="HR3335" s="69"/>
      <c r="HS3335" s="69"/>
      <c r="HT3335" s="69"/>
      <c r="HU3335" s="69"/>
      <c r="HV3335" s="69"/>
      <c r="HW3335" s="69"/>
      <c r="HX3335" s="69"/>
      <c r="HY3335" s="69"/>
      <c r="HZ3335" s="69"/>
      <c r="IA3335" s="69"/>
      <c r="IB3335" s="69"/>
      <c r="IC3335" s="69"/>
      <c r="ID3335" s="69"/>
      <c r="IE3335" s="69"/>
      <c r="IF3335" s="69"/>
      <c r="IG3335" s="69"/>
      <c r="IH3335" s="69"/>
      <c r="II3335" s="69"/>
      <c r="IJ3335" s="69"/>
      <c r="IK3335" s="69"/>
      <c r="IL3335" s="69"/>
      <c r="IM3335" s="69"/>
      <c r="IN3335" s="69"/>
    </row>
    <row r="3336" spans="1:248" s="70" customFormat="1" ht="15" customHeight="1" x14ac:dyDescent="0.2">
      <c r="A3336" s="127" t="s">
        <v>4208</v>
      </c>
      <c r="B3336" s="128">
        <v>521042</v>
      </c>
      <c r="C3336" s="149" t="s">
        <v>4209</v>
      </c>
      <c r="D3336" s="314">
        <v>25000</v>
      </c>
      <c r="E3336" s="69"/>
      <c r="F3336" s="69"/>
      <c r="G3336" s="69"/>
      <c r="H3336" s="69"/>
      <c r="I3336" s="69"/>
      <c r="J3336" s="69"/>
      <c r="N3336" s="69"/>
      <c r="O3336" s="69"/>
      <c r="P3336" s="69"/>
      <c r="Q3336" s="69"/>
      <c r="R3336" s="69"/>
      <c r="S3336" s="69"/>
      <c r="T3336" s="69"/>
      <c r="U3336" s="69"/>
      <c r="V3336" s="69"/>
      <c r="W3336" s="69"/>
      <c r="X3336" s="69"/>
      <c r="Y3336" s="69"/>
      <c r="Z3336" s="69"/>
      <c r="AA3336" s="69"/>
      <c r="AB3336" s="69"/>
      <c r="AC3336" s="69"/>
      <c r="AD3336" s="69"/>
      <c r="AE3336" s="69"/>
      <c r="AF3336" s="69"/>
      <c r="AG3336" s="69"/>
      <c r="AH3336" s="69"/>
      <c r="AI3336" s="69"/>
      <c r="AJ3336" s="69"/>
      <c r="AK3336" s="69"/>
      <c r="AL3336" s="69"/>
      <c r="AM3336" s="69"/>
      <c r="AN3336" s="69"/>
      <c r="AO3336" s="69"/>
      <c r="AP3336" s="69"/>
      <c r="AQ3336" s="69"/>
      <c r="AR3336" s="69"/>
      <c r="AS3336" s="69"/>
      <c r="AT3336" s="69"/>
      <c r="AU3336" s="69"/>
      <c r="AV3336" s="69"/>
      <c r="AW3336" s="69"/>
      <c r="AX3336" s="69"/>
      <c r="AY3336" s="69"/>
      <c r="AZ3336" s="69"/>
      <c r="BA3336" s="69"/>
      <c r="BB3336" s="69"/>
      <c r="BC3336" s="69"/>
      <c r="BD3336" s="69"/>
      <c r="BE3336" s="69"/>
      <c r="BF3336" s="69"/>
      <c r="BG3336" s="69"/>
      <c r="BH3336" s="69"/>
      <c r="BI3336" s="69"/>
      <c r="BJ3336" s="69"/>
      <c r="BK3336" s="69"/>
      <c r="BL3336" s="69"/>
      <c r="BM3336" s="69"/>
      <c r="BN3336" s="69"/>
      <c r="BO3336" s="69"/>
      <c r="BP3336" s="69"/>
      <c r="BQ3336" s="69"/>
      <c r="BR3336" s="69"/>
      <c r="BS3336" s="69"/>
      <c r="BT3336" s="69"/>
      <c r="BU3336" s="69"/>
      <c r="BV3336" s="69"/>
      <c r="BW3336" s="69"/>
      <c r="BX3336" s="69"/>
      <c r="BY3336" s="69"/>
      <c r="BZ3336" s="69"/>
      <c r="CA3336" s="69"/>
      <c r="CB3336" s="69"/>
      <c r="CC3336" s="69"/>
      <c r="CD3336" s="69"/>
      <c r="CE3336" s="69"/>
      <c r="CF3336" s="69"/>
      <c r="CG3336" s="69"/>
      <c r="CH3336" s="69"/>
      <c r="CI3336" s="69"/>
      <c r="CJ3336" s="69"/>
      <c r="CK3336" s="69"/>
      <c r="CL3336" s="69"/>
      <c r="CM3336" s="69"/>
      <c r="CN3336" s="69"/>
      <c r="CO3336" s="69"/>
      <c r="CP3336" s="69"/>
      <c r="CQ3336" s="69"/>
      <c r="CR3336" s="69"/>
      <c r="CS3336" s="69"/>
      <c r="CT3336" s="69"/>
      <c r="CU3336" s="69"/>
      <c r="CV3336" s="69"/>
      <c r="CW3336" s="69"/>
      <c r="CX3336" s="69"/>
      <c r="CY3336" s="69"/>
      <c r="CZ3336" s="69"/>
      <c r="DA3336" s="69"/>
      <c r="DB3336" s="69"/>
      <c r="DC3336" s="69"/>
      <c r="DD3336" s="69"/>
      <c r="DE3336" s="69"/>
      <c r="DF3336" s="69"/>
      <c r="DG3336" s="69"/>
      <c r="DH3336" s="69"/>
      <c r="DI3336" s="69"/>
      <c r="DJ3336" s="69"/>
      <c r="DK3336" s="69"/>
      <c r="DL3336" s="69"/>
      <c r="DM3336" s="69"/>
      <c r="DN3336" s="69"/>
      <c r="DO3336" s="69"/>
      <c r="DP3336" s="69"/>
      <c r="DQ3336" s="69"/>
      <c r="DR3336" s="69"/>
      <c r="DS3336" s="69"/>
      <c r="DT3336" s="69"/>
      <c r="DU3336" s="69"/>
      <c r="DV3336" s="69"/>
      <c r="DW3336" s="69"/>
      <c r="DX3336" s="69"/>
      <c r="DY3336" s="69"/>
      <c r="DZ3336" s="69"/>
      <c r="EA3336" s="69"/>
      <c r="EB3336" s="69"/>
      <c r="EC3336" s="69"/>
      <c r="ED3336" s="69"/>
      <c r="EE3336" s="69"/>
      <c r="EF3336" s="69"/>
      <c r="EG3336" s="69"/>
      <c r="EH3336" s="69"/>
      <c r="EI3336" s="69"/>
      <c r="EJ3336" s="69"/>
      <c r="EK3336" s="69"/>
      <c r="EL3336" s="69"/>
      <c r="EM3336" s="69"/>
      <c r="EN3336" s="69"/>
      <c r="EO3336" s="69"/>
      <c r="EP3336" s="69"/>
      <c r="EQ3336" s="69"/>
      <c r="ER3336" s="69"/>
      <c r="ES3336" s="69"/>
      <c r="ET3336" s="69"/>
      <c r="EU3336" s="69"/>
      <c r="EV3336" s="69"/>
      <c r="EW3336" s="69"/>
      <c r="EX3336" s="69"/>
      <c r="EY3336" s="69"/>
      <c r="EZ3336" s="69"/>
      <c r="FA3336" s="69"/>
      <c r="FB3336" s="69"/>
      <c r="FC3336" s="69"/>
      <c r="FD3336" s="69"/>
      <c r="FE3336" s="69"/>
      <c r="FF3336" s="69"/>
      <c r="FG3336" s="69"/>
      <c r="FH3336" s="69"/>
      <c r="FI3336" s="69"/>
      <c r="FJ3336" s="69"/>
      <c r="FK3336" s="69"/>
      <c r="FL3336" s="69"/>
      <c r="FM3336" s="69"/>
      <c r="FN3336" s="69"/>
      <c r="FO3336" s="69"/>
      <c r="FP3336" s="69"/>
      <c r="FQ3336" s="69"/>
      <c r="FR3336" s="69"/>
      <c r="FS3336" s="69"/>
      <c r="FT3336" s="69"/>
      <c r="FU3336" s="69"/>
      <c r="FV3336" s="69"/>
      <c r="FW3336" s="69"/>
      <c r="FX3336" s="69"/>
      <c r="FY3336" s="69"/>
      <c r="FZ3336" s="69"/>
      <c r="GA3336" s="69"/>
      <c r="GB3336" s="69"/>
      <c r="GC3336" s="69"/>
      <c r="GD3336" s="69"/>
      <c r="GE3336" s="69"/>
      <c r="GF3336" s="69"/>
      <c r="GG3336" s="69"/>
      <c r="GH3336" s="69"/>
      <c r="GI3336" s="69"/>
      <c r="GJ3336" s="69"/>
      <c r="GK3336" s="69"/>
      <c r="GL3336" s="69"/>
      <c r="GM3336" s="69"/>
      <c r="GN3336" s="69"/>
      <c r="GO3336" s="69"/>
      <c r="GP3336" s="69"/>
      <c r="GQ3336" s="69"/>
      <c r="GR3336" s="69"/>
      <c r="GS3336" s="69"/>
      <c r="GT3336" s="69"/>
      <c r="GU3336" s="69"/>
      <c r="GV3336" s="69"/>
      <c r="GW3336" s="69"/>
      <c r="GX3336" s="69"/>
      <c r="GY3336" s="69"/>
      <c r="GZ3336" s="69"/>
      <c r="HA3336" s="69"/>
      <c r="HB3336" s="69"/>
      <c r="HC3336" s="69"/>
      <c r="HD3336" s="69"/>
      <c r="HE3336" s="69"/>
      <c r="HF3336" s="69"/>
      <c r="HG3336" s="69"/>
      <c r="HH3336" s="69"/>
      <c r="HI3336" s="69"/>
      <c r="HJ3336" s="69"/>
      <c r="HK3336" s="69"/>
      <c r="HL3336" s="69"/>
      <c r="HM3336" s="69"/>
      <c r="HN3336" s="69"/>
      <c r="HO3336" s="69"/>
      <c r="HP3336" s="69"/>
      <c r="HQ3336" s="69"/>
      <c r="HR3336" s="69"/>
      <c r="HS3336" s="69"/>
      <c r="HT3336" s="69"/>
      <c r="HU3336" s="69"/>
      <c r="HV3336" s="69"/>
      <c r="HW3336" s="69"/>
      <c r="HX3336" s="69"/>
      <c r="HY3336" s="69"/>
      <c r="HZ3336" s="69"/>
      <c r="IA3336" s="69"/>
      <c r="IB3336" s="69"/>
      <c r="IC3336" s="69"/>
      <c r="ID3336" s="69"/>
      <c r="IE3336" s="69"/>
      <c r="IF3336" s="69"/>
      <c r="IG3336" s="69"/>
      <c r="IH3336" s="69"/>
      <c r="II3336" s="69"/>
      <c r="IJ3336" s="69"/>
      <c r="IK3336" s="69"/>
      <c r="IL3336" s="69"/>
      <c r="IM3336" s="69"/>
      <c r="IN3336" s="69"/>
    </row>
    <row r="3337" spans="1:248" s="70" customFormat="1" ht="15" customHeight="1" x14ac:dyDescent="0.2">
      <c r="A3337" s="127" t="s">
        <v>4210</v>
      </c>
      <c r="B3337" s="128">
        <v>521043</v>
      </c>
      <c r="C3337" s="149" t="s">
        <v>4211</v>
      </c>
      <c r="D3337" s="314">
        <v>40000</v>
      </c>
      <c r="E3337" s="69"/>
      <c r="F3337" s="69"/>
      <c r="G3337" s="69"/>
      <c r="H3337" s="69"/>
      <c r="I3337" s="69"/>
      <c r="J3337" s="69"/>
      <c r="N3337" s="69"/>
      <c r="O3337" s="69"/>
      <c r="P3337" s="69"/>
      <c r="Q3337" s="69"/>
      <c r="R3337" s="69"/>
      <c r="S3337" s="69"/>
      <c r="T3337" s="69"/>
      <c r="U3337" s="69"/>
      <c r="V3337" s="69"/>
      <c r="W3337" s="69"/>
      <c r="X3337" s="69"/>
      <c r="Y3337" s="69"/>
      <c r="Z3337" s="69"/>
      <c r="AA3337" s="69"/>
      <c r="AB3337" s="69"/>
      <c r="AC3337" s="69"/>
      <c r="AD3337" s="69"/>
      <c r="AE3337" s="69"/>
      <c r="AF3337" s="69"/>
      <c r="AG3337" s="69"/>
      <c r="AH3337" s="69"/>
      <c r="AI3337" s="69"/>
      <c r="AJ3337" s="69"/>
      <c r="AK3337" s="69"/>
      <c r="AL3337" s="69"/>
      <c r="AM3337" s="69"/>
      <c r="AN3337" s="69"/>
      <c r="AO3337" s="69"/>
      <c r="AP3337" s="69"/>
      <c r="AQ3337" s="69"/>
      <c r="AR3337" s="69"/>
      <c r="AS3337" s="69"/>
      <c r="AT3337" s="69"/>
      <c r="AU3337" s="69"/>
      <c r="AV3337" s="69"/>
      <c r="AW3337" s="69"/>
      <c r="AX3337" s="69"/>
      <c r="AY3337" s="69"/>
      <c r="AZ3337" s="69"/>
      <c r="BA3337" s="69"/>
      <c r="BB3337" s="69"/>
      <c r="BC3337" s="69"/>
      <c r="BD3337" s="69"/>
      <c r="BE3337" s="69"/>
      <c r="BF3337" s="69"/>
      <c r="BG3337" s="69"/>
      <c r="BH3337" s="69"/>
      <c r="BI3337" s="69"/>
      <c r="BJ3337" s="69"/>
      <c r="BK3337" s="69"/>
      <c r="BL3337" s="69"/>
      <c r="BM3337" s="69"/>
      <c r="BN3337" s="69"/>
      <c r="BO3337" s="69"/>
      <c r="BP3337" s="69"/>
      <c r="BQ3337" s="69"/>
      <c r="BR3337" s="69"/>
      <c r="BS3337" s="69"/>
      <c r="BT3337" s="69"/>
      <c r="BU3337" s="69"/>
      <c r="BV3337" s="69"/>
      <c r="BW3337" s="69"/>
      <c r="BX3337" s="69"/>
      <c r="BY3337" s="69"/>
      <c r="BZ3337" s="69"/>
      <c r="CA3337" s="69"/>
      <c r="CB3337" s="69"/>
      <c r="CC3337" s="69"/>
      <c r="CD3337" s="69"/>
      <c r="CE3337" s="69"/>
      <c r="CF3337" s="69"/>
      <c r="CG3337" s="69"/>
      <c r="CH3337" s="69"/>
      <c r="CI3337" s="69"/>
      <c r="CJ3337" s="69"/>
      <c r="CK3337" s="69"/>
      <c r="CL3337" s="69"/>
      <c r="CM3337" s="69"/>
      <c r="CN3337" s="69"/>
      <c r="CO3337" s="69"/>
      <c r="CP3337" s="69"/>
      <c r="CQ3337" s="69"/>
      <c r="CR3337" s="69"/>
      <c r="CS3337" s="69"/>
      <c r="CT3337" s="69"/>
      <c r="CU3337" s="69"/>
      <c r="CV3337" s="69"/>
      <c r="CW3337" s="69"/>
      <c r="CX3337" s="69"/>
      <c r="CY3337" s="69"/>
      <c r="CZ3337" s="69"/>
      <c r="DA3337" s="69"/>
      <c r="DB3337" s="69"/>
      <c r="DC3337" s="69"/>
      <c r="DD3337" s="69"/>
      <c r="DE3337" s="69"/>
      <c r="DF3337" s="69"/>
      <c r="DG3337" s="69"/>
      <c r="DH3337" s="69"/>
      <c r="DI3337" s="69"/>
      <c r="DJ3337" s="69"/>
      <c r="DK3337" s="69"/>
      <c r="DL3337" s="69"/>
      <c r="DM3337" s="69"/>
      <c r="DN3337" s="69"/>
      <c r="DO3337" s="69"/>
      <c r="DP3337" s="69"/>
      <c r="DQ3337" s="69"/>
      <c r="DR3337" s="69"/>
      <c r="DS3337" s="69"/>
      <c r="DT3337" s="69"/>
      <c r="DU3337" s="69"/>
      <c r="DV3337" s="69"/>
      <c r="DW3337" s="69"/>
      <c r="DX3337" s="69"/>
      <c r="DY3337" s="69"/>
      <c r="DZ3337" s="69"/>
      <c r="EA3337" s="69"/>
      <c r="EB3337" s="69"/>
      <c r="EC3337" s="69"/>
      <c r="ED3337" s="69"/>
      <c r="EE3337" s="69"/>
      <c r="EF3337" s="69"/>
      <c r="EG3337" s="69"/>
      <c r="EH3337" s="69"/>
      <c r="EI3337" s="69"/>
      <c r="EJ3337" s="69"/>
      <c r="EK3337" s="69"/>
      <c r="EL3337" s="69"/>
      <c r="EM3337" s="69"/>
      <c r="EN3337" s="69"/>
      <c r="EO3337" s="69"/>
      <c r="EP3337" s="69"/>
      <c r="EQ3337" s="69"/>
      <c r="ER3337" s="69"/>
      <c r="ES3337" s="69"/>
      <c r="ET3337" s="69"/>
      <c r="EU3337" s="69"/>
      <c r="EV3337" s="69"/>
      <c r="EW3337" s="69"/>
      <c r="EX3337" s="69"/>
      <c r="EY3337" s="69"/>
      <c r="EZ3337" s="69"/>
      <c r="FA3337" s="69"/>
      <c r="FB3337" s="69"/>
      <c r="FC3337" s="69"/>
      <c r="FD3337" s="69"/>
      <c r="FE3337" s="69"/>
      <c r="FF3337" s="69"/>
      <c r="FG3337" s="69"/>
      <c r="FH3337" s="69"/>
      <c r="FI3337" s="69"/>
      <c r="FJ3337" s="69"/>
      <c r="FK3337" s="69"/>
      <c r="FL3337" s="69"/>
      <c r="FM3337" s="69"/>
      <c r="FN3337" s="69"/>
      <c r="FO3337" s="69"/>
      <c r="FP3337" s="69"/>
      <c r="FQ3337" s="69"/>
      <c r="FR3337" s="69"/>
      <c r="FS3337" s="69"/>
      <c r="FT3337" s="69"/>
      <c r="FU3337" s="69"/>
      <c r="FV3337" s="69"/>
      <c r="FW3337" s="69"/>
      <c r="FX3337" s="69"/>
      <c r="FY3337" s="69"/>
      <c r="FZ3337" s="69"/>
      <c r="GA3337" s="69"/>
      <c r="GB3337" s="69"/>
      <c r="GC3337" s="69"/>
      <c r="GD3337" s="69"/>
      <c r="GE3337" s="69"/>
      <c r="GF3337" s="69"/>
      <c r="GG3337" s="69"/>
      <c r="GH3337" s="69"/>
      <c r="GI3337" s="69"/>
      <c r="GJ3337" s="69"/>
      <c r="GK3337" s="69"/>
      <c r="GL3337" s="69"/>
      <c r="GM3337" s="69"/>
      <c r="GN3337" s="69"/>
      <c r="GO3337" s="69"/>
      <c r="GP3337" s="69"/>
      <c r="GQ3337" s="69"/>
      <c r="GR3337" s="69"/>
      <c r="GS3337" s="69"/>
      <c r="GT3337" s="69"/>
      <c r="GU3337" s="69"/>
      <c r="GV3337" s="69"/>
      <c r="GW3337" s="69"/>
      <c r="GX3337" s="69"/>
      <c r="GY3337" s="69"/>
      <c r="GZ3337" s="69"/>
      <c r="HA3337" s="69"/>
      <c r="HB3337" s="69"/>
      <c r="HC3337" s="69"/>
      <c r="HD3337" s="69"/>
      <c r="HE3337" s="69"/>
      <c r="HF3337" s="69"/>
      <c r="HG3337" s="69"/>
      <c r="HH3337" s="69"/>
      <c r="HI3337" s="69"/>
      <c r="HJ3337" s="69"/>
      <c r="HK3337" s="69"/>
      <c r="HL3337" s="69"/>
      <c r="HM3337" s="69"/>
      <c r="HN3337" s="69"/>
      <c r="HO3337" s="69"/>
      <c r="HP3337" s="69"/>
      <c r="HQ3337" s="69"/>
      <c r="HR3337" s="69"/>
      <c r="HS3337" s="69"/>
      <c r="HT3337" s="69"/>
      <c r="HU3337" s="69"/>
      <c r="HV3337" s="69"/>
      <c r="HW3337" s="69"/>
      <c r="HX3337" s="69"/>
      <c r="HY3337" s="69"/>
      <c r="HZ3337" s="69"/>
      <c r="IA3337" s="69"/>
      <c r="IB3337" s="69"/>
      <c r="IC3337" s="69"/>
      <c r="ID3337" s="69"/>
      <c r="IE3337" s="69"/>
      <c r="IF3337" s="69"/>
      <c r="IG3337" s="69"/>
      <c r="IH3337" s="69"/>
      <c r="II3337" s="69"/>
      <c r="IJ3337" s="69"/>
      <c r="IK3337" s="69"/>
      <c r="IL3337" s="69"/>
      <c r="IM3337" s="69"/>
      <c r="IN3337" s="69"/>
    </row>
    <row r="3338" spans="1:248" s="70" customFormat="1" ht="15" customHeight="1" x14ac:dyDescent="0.2">
      <c r="A3338" s="127" t="s">
        <v>4212</v>
      </c>
      <c r="B3338" s="128">
        <v>521044</v>
      </c>
      <c r="C3338" s="149" t="s">
        <v>4213</v>
      </c>
      <c r="D3338" s="314">
        <v>38000</v>
      </c>
      <c r="E3338" s="69"/>
      <c r="F3338" s="69"/>
      <c r="G3338" s="69"/>
      <c r="H3338" s="69"/>
      <c r="I3338" s="69"/>
      <c r="J3338" s="69"/>
      <c r="N3338" s="69"/>
      <c r="O3338" s="69"/>
      <c r="P3338" s="69"/>
      <c r="Q3338" s="69"/>
      <c r="R3338" s="69"/>
      <c r="S3338" s="69"/>
      <c r="T3338" s="69"/>
      <c r="U3338" s="69"/>
      <c r="V3338" s="69"/>
      <c r="W3338" s="69"/>
      <c r="X3338" s="69"/>
      <c r="Y3338" s="69"/>
      <c r="Z3338" s="69"/>
      <c r="AA3338" s="69"/>
      <c r="AB3338" s="69"/>
      <c r="AC3338" s="69"/>
      <c r="AD3338" s="69"/>
      <c r="AE3338" s="69"/>
      <c r="AF3338" s="69"/>
      <c r="AG3338" s="69"/>
      <c r="AH3338" s="69"/>
      <c r="AI3338" s="69"/>
      <c r="AJ3338" s="69"/>
      <c r="AK3338" s="69"/>
      <c r="AL3338" s="69"/>
      <c r="AM3338" s="69"/>
      <c r="AN3338" s="69"/>
      <c r="AO3338" s="69"/>
      <c r="AP3338" s="69"/>
      <c r="AQ3338" s="69"/>
      <c r="AR3338" s="69"/>
      <c r="AS3338" s="69"/>
      <c r="AT3338" s="69"/>
      <c r="AU3338" s="69"/>
      <c r="AV3338" s="69"/>
      <c r="AW3338" s="69"/>
      <c r="AX3338" s="69"/>
      <c r="AY3338" s="69"/>
      <c r="AZ3338" s="69"/>
      <c r="BA3338" s="69"/>
      <c r="BB3338" s="69"/>
      <c r="BC3338" s="69"/>
      <c r="BD3338" s="69"/>
      <c r="BE3338" s="69"/>
      <c r="BF3338" s="69"/>
      <c r="BG3338" s="69"/>
      <c r="BH3338" s="69"/>
      <c r="BI3338" s="69"/>
      <c r="BJ3338" s="69"/>
      <c r="BK3338" s="69"/>
      <c r="BL3338" s="69"/>
      <c r="BM3338" s="69"/>
      <c r="BN3338" s="69"/>
      <c r="BO3338" s="69"/>
      <c r="BP3338" s="69"/>
      <c r="BQ3338" s="69"/>
      <c r="BR3338" s="69"/>
      <c r="BS3338" s="69"/>
      <c r="BT3338" s="69"/>
      <c r="BU3338" s="69"/>
      <c r="BV3338" s="69"/>
      <c r="BW3338" s="69"/>
      <c r="BX3338" s="69"/>
      <c r="BY3338" s="69"/>
      <c r="BZ3338" s="69"/>
      <c r="CA3338" s="69"/>
      <c r="CB3338" s="69"/>
      <c r="CC3338" s="69"/>
      <c r="CD3338" s="69"/>
      <c r="CE3338" s="69"/>
      <c r="CF3338" s="69"/>
      <c r="CG3338" s="69"/>
      <c r="CH3338" s="69"/>
      <c r="CI3338" s="69"/>
      <c r="CJ3338" s="69"/>
      <c r="CK3338" s="69"/>
      <c r="CL3338" s="69"/>
      <c r="CM3338" s="69"/>
      <c r="CN3338" s="69"/>
      <c r="CO3338" s="69"/>
      <c r="CP3338" s="69"/>
      <c r="CQ3338" s="69"/>
      <c r="CR3338" s="69"/>
      <c r="CS3338" s="69"/>
      <c r="CT3338" s="69"/>
      <c r="CU3338" s="69"/>
      <c r="CV3338" s="69"/>
      <c r="CW3338" s="69"/>
      <c r="CX3338" s="69"/>
      <c r="CY3338" s="69"/>
      <c r="CZ3338" s="69"/>
      <c r="DA3338" s="69"/>
      <c r="DB3338" s="69"/>
      <c r="DC3338" s="69"/>
      <c r="DD3338" s="69"/>
      <c r="DE3338" s="69"/>
      <c r="DF3338" s="69"/>
      <c r="DG3338" s="69"/>
      <c r="DH3338" s="69"/>
      <c r="DI3338" s="69"/>
      <c r="DJ3338" s="69"/>
      <c r="DK3338" s="69"/>
      <c r="DL3338" s="69"/>
      <c r="DM3338" s="69"/>
      <c r="DN3338" s="69"/>
      <c r="DO3338" s="69"/>
      <c r="DP3338" s="69"/>
      <c r="DQ3338" s="69"/>
      <c r="DR3338" s="69"/>
      <c r="DS3338" s="69"/>
      <c r="DT3338" s="69"/>
      <c r="DU3338" s="69"/>
      <c r="DV3338" s="69"/>
      <c r="DW3338" s="69"/>
      <c r="DX3338" s="69"/>
      <c r="DY3338" s="69"/>
      <c r="DZ3338" s="69"/>
      <c r="EA3338" s="69"/>
      <c r="EB3338" s="69"/>
      <c r="EC3338" s="69"/>
      <c r="ED3338" s="69"/>
      <c r="EE3338" s="69"/>
      <c r="EF3338" s="69"/>
      <c r="EG3338" s="69"/>
      <c r="EH3338" s="69"/>
      <c r="EI3338" s="69"/>
      <c r="EJ3338" s="69"/>
      <c r="EK3338" s="69"/>
      <c r="EL3338" s="69"/>
      <c r="EM3338" s="69"/>
      <c r="EN3338" s="69"/>
      <c r="EO3338" s="69"/>
      <c r="EP3338" s="69"/>
      <c r="EQ3338" s="69"/>
      <c r="ER3338" s="69"/>
      <c r="ES3338" s="69"/>
      <c r="ET3338" s="69"/>
      <c r="EU3338" s="69"/>
      <c r="EV3338" s="69"/>
      <c r="EW3338" s="69"/>
      <c r="EX3338" s="69"/>
      <c r="EY3338" s="69"/>
      <c r="EZ3338" s="69"/>
      <c r="FA3338" s="69"/>
      <c r="FB3338" s="69"/>
      <c r="FC3338" s="69"/>
      <c r="FD3338" s="69"/>
      <c r="FE3338" s="69"/>
      <c r="FF3338" s="69"/>
      <c r="FG3338" s="69"/>
      <c r="FH3338" s="69"/>
      <c r="FI3338" s="69"/>
      <c r="FJ3338" s="69"/>
      <c r="FK3338" s="69"/>
      <c r="FL3338" s="69"/>
      <c r="FM3338" s="69"/>
      <c r="FN3338" s="69"/>
      <c r="FO3338" s="69"/>
      <c r="FP3338" s="69"/>
      <c r="FQ3338" s="69"/>
      <c r="FR3338" s="69"/>
      <c r="FS3338" s="69"/>
      <c r="FT3338" s="69"/>
      <c r="FU3338" s="69"/>
      <c r="FV3338" s="69"/>
      <c r="FW3338" s="69"/>
      <c r="FX3338" s="69"/>
      <c r="FY3338" s="69"/>
      <c r="FZ3338" s="69"/>
      <c r="GA3338" s="69"/>
      <c r="GB3338" s="69"/>
      <c r="GC3338" s="69"/>
      <c r="GD3338" s="69"/>
      <c r="GE3338" s="69"/>
      <c r="GF3338" s="69"/>
      <c r="GG3338" s="69"/>
      <c r="GH3338" s="69"/>
      <c r="GI3338" s="69"/>
      <c r="GJ3338" s="69"/>
      <c r="GK3338" s="69"/>
      <c r="GL3338" s="69"/>
      <c r="GM3338" s="69"/>
      <c r="GN3338" s="69"/>
      <c r="GO3338" s="69"/>
      <c r="GP3338" s="69"/>
      <c r="GQ3338" s="69"/>
      <c r="GR3338" s="69"/>
      <c r="GS3338" s="69"/>
      <c r="GT3338" s="69"/>
      <c r="GU3338" s="69"/>
      <c r="GV3338" s="69"/>
      <c r="GW3338" s="69"/>
      <c r="GX3338" s="69"/>
      <c r="GY3338" s="69"/>
      <c r="GZ3338" s="69"/>
      <c r="HA3338" s="69"/>
      <c r="HB3338" s="69"/>
      <c r="HC3338" s="69"/>
      <c r="HD3338" s="69"/>
      <c r="HE3338" s="69"/>
      <c r="HF3338" s="69"/>
      <c r="HG3338" s="69"/>
      <c r="HH3338" s="69"/>
      <c r="HI3338" s="69"/>
      <c r="HJ3338" s="69"/>
      <c r="HK3338" s="69"/>
      <c r="HL3338" s="69"/>
      <c r="HM3338" s="69"/>
      <c r="HN3338" s="69"/>
      <c r="HO3338" s="69"/>
      <c r="HP3338" s="69"/>
      <c r="HQ3338" s="69"/>
      <c r="HR3338" s="69"/>
      <c r="HS3338" s="69"/>
      <c r="HT3338" s="69"/>
      <c r="HU3338" s="69"/>
      <c r="HV3338" s="69"/>
      <c r="HW3338" s="69"/>
      <c r="HX3338" s="69"/>
      <c r="HY3338" s="69"/>
      <c r="HZ3338" s="69"/>
      <c r="IA3338" s="69"/>
      <c r="IB3338" s="69"/>
      <c r="IC3338" s="69"/>
      <c r="ID3338" s="69"/>
      <c r="IE3338" s="69"/>
      <c r="IF3338" s="69"/>
      <c r="IG3338" s="69"/>
      <c r="IH3338" s="69"/>
      <c r="II3338" s="69"/>
      <c r="IJ3338" s="69"/>
      <c r="IK3338" s="69"/>
      <c r="IL3338" s="69"/>
      <c r="IM3338" s="69"/>
      <c r="IN3338" s="69"/>
    </row>
    <row r="3339" spans="1:248" s="70" customFormat="1" ht="15" customHeight="1" x14ac:dyDescent="0.2">
      <c r="A3339" s="127" t="s">
        <v>4214</v>
      </c>
      <c r="B3339" s="128">
        <v>521045</v>
      </c>
      <c r="C3339" s="149" t="s">
        <v>4215</v>
      </c>
      <c r="D3339" s="314">
        <v>55000</v>
      </c>
      <c r="E3339" s="69"/>
      <c r="F3339" s="69"/>
      <c r="G3339" s="69"/>
      <c r="H3339" s="69"/>
      <c r="I3339" s="69"/>
      <c r="J3339" s="69"/>
      <c r="N3339" s="69"/>
      <c r="O3339" s="69"/>
      <c r="P3339" s="69"/>
      <c r="Q3339" s="69"/>
      <c r="R3339" s="69"/>
      <c r="S3339" s="69"/>
      <c r="T3339" s="69"/>
      <c r="U3339" s="69"/>
      <c r="V3339" s="69"/>
      <c r="W3339" s="69"/>
      <c r="X3339" s="69"/>
      <c r="Y3339" s="69"/>
      <c r="Z3339" s="69"/>
      <c r="AA3339" s="69"/>
      <c r="AB3339" s="69"/>
      <c r="AC3339" s="69"/>
      <c r="AD3339" s="69"/>
      <c r="AE3339" s="69"/>
      <c r="AF3339" s="69"/>
      <c r="AG3339" s="69"/>
      <c r="AH3339" s="69"/>
      <c r="AI3339" s="69"/>
      <c r="AJ3339" s="69"/>
      <c r="AK3339" s="69"/>
      <c r="AL3339" s="69"/>
      <c r="AM3339" s="69"/>
      <c r="AN3339" s="69"/>
      <c r="AO3339" s="69"/>
      <c r="AP3339" s="69"/>
      <c r="AQ3339" s="69"/>
      <c r="AR3339" s="69"/>
      <c r="AS3339" s="69"/>
      <c r="AT3339" s="69"/>
      <c r="AU3339" s="69"/>
      <c r="AV3339" s="69"/>
      <c r="AW3339" s="69"/>
      <c r="AX3339" s="69"/>
      <c r="AY3339" s="69"/>
      <c r="AZ3339" s="69"/>
      <c r="BA3339" s="69"/>
      <c r="BB3339" s="69"/>
      <c r="BC3339" s="69"/>
      <c r="BD3339" s="69"/>
      <c r="BE3339" s="69"/>
      <c r="BF3339" s="69"/>
      <c r="BG3339" s="69"/>
      <c r="BH3339" s="69"/>
      <c r="BI3339" s="69"/>
      <c r="BJ3339" s="69"/>
      <c r="BK3339" s="69"/>
      <c r="BL3339" s="69"/>
      <c r="BM3339" s="69"/>
      <c r="BN3339" s="69"/>
      <c r="BO3339" s="69"/>
      <c r="BP3339" s="69"/>
      <c r="BQ3339" s="69"/>
      <c r="BR3339" s="69"/>
      <c r="BS3339" s="69"/>
      <c r="BT3339" s="69"/>
      <c r="BU3339" s="69"/>
      <c r="BV3339" s="69"/>
      <c r="BW3339" s="69"/>
      <c r="BX3339" s="69"/>
      <c r="BY3339" s="69"/>
      <c r="BZ3339" s="69"/>
      <c r="CA3339" s="69"/>
      <c r="CB3339" s="69"/>
      <c r="CC3339" s="69"/>
      <c r="CD3339" s="69"/>
      <c r="CE3339" s="69"/>
      <c r="CF3339" s="69"/>
      <c r="CG3339" s="69"/>
      <c r="CH3339" s="69"/>
      <c r="CI3339" s="69"/>
      <c r="CJ3339" s="69"/>
      <c r="CK3339" s="69"/>
      <c r="CL3339" s="69"/>
      <c r="CM3339" s="69"/>
      <c r="CN3339" s="69"/>
      <c r="CO3339" s="69"/>
      <c r="CP3339" s="69"/>
      <c r="CQ3339" s="69"/>
      <c r="CR3339" s="69"/>
      <c r="CS3339" s="69"/>
      <c r="CT3339" s="69"/>
      <c r="CU3339" s="69"/>
      <c r="CV3339" s="69"/>
      <c r="CW3339" s="69"/>
      <c r="CX3339" s="69"/>
      <c r="CY3339" s="69"/>
      <c r="CZ3339" s="69"/>
      <c r="DA3339" s="69"/>
      <c r="DB3339" s="69"/>
      <c r="DC3339" s="69"/>
      <c r="DD3339" s="69"/>
      <c r="DE3339" s="69"/>
      <c r="DF3339" s="69"/>
      <c r="DG3339" s="69"/>
      <c r="DH3339" s="69"/>
      <c r="DI3339" s="69"/>
      <c r="DJ3339" s="69"/>
      <c r="DK3339" s="69"/>
      <c r="DL3339" s="69"/>
      <c r="DM3339" s="69"/>
      <c r="DN3339" s="69"/>
      <c r="DO3339" s="69"/>
      <c r="DP3339" s="69"/>
      <c r="DQ3339" s="69"/>
      <c r="DR3339" s="69"/>
      <c r="DS3339" s="69"/>
      <c r="DT3339" s="69"/>
      <c r="DU3339" s="69"/>
      <c r="DV3339" s="69"/>
      <c r="DW3339" s="69"/>
      <c r="DX3339" s="69"/>
      <c r="DY3339" s="69"/>
      <c r="DZ3339" s="69"/>
      <c r="EA3339" s="69"/>
      <c r="EB3339" s="69"/>
      <c r="EC3339" s="69"/>
      <c r="ED3339" s="69"/>
      <c r="EE3339" s="69"/>
      <c r="EF3339" s="69"/>
      <c r="EG3339" s="69"/>
      <c r="EH3339" s="69"/>
      <c r="EI3339" s="69"/>
      <c r="EJ3339" s="69"/>
      <c r="EK3339" s="69"/>
      <c r="EL3339" s="69"/>
      <c r="EM3339" s="69"/>
      <c r="EN3339" s="69"/>
      <c r="EO3339" s="69"/>
      <c r="EP3339" s="69"/>
      <c r="EQ3339" s="69"/>
      <c r="ER3339" s="69"/>
      <c r="ES3339" s="69"/>
      <c r="ET3339" s="69"/>
      <c r="EU3339" s="69"/>
      <c r="EV3339" s="69"/>
      <c r="EW3339" s="69"/>
      <c r="EX3339" s="69"/>
      <c r="EY3339" s="69"/>
      <c r="EZ3339" s="69"/>
      <c r="FA3339" s="69"/>
      <c r="FB3339" s="69"/>
      <c r="FC3339" s="69"/>
      <c r="FD3339" s="69"/>
      <c r="FE3339" s="69"/>
      <c r="FF3339" s="69"/>
      <c r="FG3339" s="69"/>
      <c r="FH3339" s="69"/>
      <c r="FI3339" s="69"/>
      <c r="FJ3339" s="69"/>
      <c r="FK3339" s="69"/>
      <c r="FL3339" s="69"/>
      <c r="FM3339" s="69"/>
      <c r="FN3339" s="69"/>
      <c r="FO3339" s="69"/>
      <c r="FP3339" s="69"/>
      <c r="FQ3339" s="69"/>
      <c r="FR3339" s="69"/>
      <c r="FS3339" s="69"/>
      <c r="FT3339" s="69"/>
      <c r="FU3339" s="69"/>
      <c r="FV3339" s="69"/>
      <c r="FW3339" s="69"/>
      <c r="FX3339" s="69"/>
      <c r="FY3339" s="69"/>
      <c r="FZ3339" s="69"/>
      <c r="GA3339" s="69"/>
      <c r="GB3339" s="69"/>
      <c r="GC3339" s="69"/>
      <c r="GD3339" s="69"/>
      <c r="GE3339" s="69"/>
      <c r="GF3339" s="69"/>
      <c r="GG3339" s="69"/>
      <c r="GH3339" s="69"/>
      <c r="GI3339" s="69"/>
      <c r="GJ3339" s="69"/>
      <c r="GK3339" s="69"/>
      <c r="GL3339" s="69"/>
      <c r="GM3339" s="69"/>
      <c r="GN3339" s="69"/>
      <c r="GO3339" s="69"/>
      <c r="GP3339" s="69"/>
      <c r="GQ3339" s="69"/>
      <c r="GR3339" s="69"/>
      <c r="GS3339" s="69"/>
      <c r="GT3339" s="69"/>
      <c r="GU3339" s="69"/>
      <c r="GV3339" s="69"/>
      <c r="GW3339" s="69"/>
      <c r="GX3339" s="69"/>
      <c r="GY3339" s="69"/>
      <c r="GZ3339" s="69"/>
      <c r="HA3339" s="69"/>
      <c r="HB3339" s="69"/>
      <c r="HC3339" s="69"/>
      <c r="HD3339" s="69"/>
      <c r="HE3339" s="69"/>
      <c r="HF3339" s="69"/>
      <c r="HG3339" s="69"/>
      <c r="HH3339" s="69"/>
      <c r="HI3339" s="69"/>
      <c r="HJ3339" s="69"/>
      <c r="HK3339" s="69"/>
      <c r="HL3339" s="69"/>
      <c r="HM3339" s="69"/>
      <c r="HN3339" s="69"/>
      <c r="HO3339" s="69"/>
      <c r="HP3339" s="69"/>
      <c r="HQ3339" s="69"/>
      <c r="HR3339" s="69"/>
      <c r="HS3339" s="69"/>
      <c r="HT3339" s="69"/>
      <c r="HU3339" s="69"/>
      <c r="HV3339" s="69"/>
      <c r="HW3339" s="69"/>
      <c r="HX3339" s="69"/>
      <c r="HY3339" s="69"/>
      <c r="HZ3339" s="69"/>
      <c r="IA3339" s="69"/>
      <c r="IB3339" s="69"/>
      <c r="IC3339" s="69"/>
      <c r="ID3339" s="69"/>
      <c r="IE3339" s="69"/>
      <c r="IF3339" s="69"/>
      <c r="IG3339" s="69"/>
      <c r="IH3339" s="69"/>
      <c r="II3339" s="69"/>
      <c r="IJ3339" s="69"/>
      <c r="IK3339" s="69"/>
      <c r="IL3339" s="69"/>
      <c r="IM3339" s="69"/>
      <c r="IN3339" s="69"/>
    </row>
    <row r="3340" spans="1:248" s="70" customFormat="1" ht="15" customHeight="1" x14ac:dyDescent="0.2">
      <c r="A3340" s="127" t="s">
        <v>4216</v>
      </c>
      <c r="B3340" s="128">
        <v>521046</v>
      </c>
      <c r="C3340" s="149" t="s">
        <v>4217</v>
      </c>
      <c r="D3340" s="314">
        <v>40000</v>
      </c>
      <c r="E3340" s="69"/>
      <c r="F3340" s="69"/>
      <c r="G3340" s="69"/>
      <c r="H3340" s="69"/>
      <c r="I3340" s="69"/>
      <c r="J3340" s="69"/>
      <c r="N3340" s="69"/>
      <c r="O3340" s="69"/>
      <c r="P3340" s="69"/>
      <c r="Q3340" s="69"/>
      <c r="R3340" s="69"/>
      <c r="S3340" s="69"/>
      <c r="T3340" s="69"/>
      <c r="U3340" s="69"/>
      <c r="V3340" s="69"/>
      <c r="W3340" s="69"/>
      <c r="X3340" s="69"/>
      <c r="Y3340" s="69"/>
      <c r="Z3340" s="69"/>
      <c r="AA3340" s="69"/>
      <c r="AB3340" s="69"/>
      <c r="AC3340" s="69"/>
      <c r="AD3340" s="69"/>
      <c r="AE3340" s="69"/>
      <c r="AF3340" s="69"/>
      <c r="AG3340" s="69"/>
      <c r="AH3340" s="69"/>
      <c r="AI3340" s="69"/>
      <c r="AJ3340" s="69"/>
      <c r="AK3340" s="69"/>
      <c r="AL3340" s="69"/>
      <c r="AM3340" s="69"/>
      <c r="AN3340" s="69"/>
      <c r="AO3340" s="69"/>
      <c r="AP3340" s="69"/>
      <c r="AQ3340" s="69"/>
      <c r="AR3340" s="69"/>
      <c r="AS3340" s="69"/>
      <c r="AT3340" s="69"/>
      <c r="AU3340" s="69"/>
      <c r="AV3340" s="69"/>
      <c r="AW3340" s="69"/>
      <c r="AX3340" s="69"/>
      <c r="AY3340" s="69"/>
      <c r="AZ3340" s="69"/>
      <c r="BA3340" s="69"/>
      <c r="BB3340" s="69"/>
      <c r="BC3340" s="69"/>
      <c r="BD3340" s="69"/>
      <c r="BE3340" s="69"/>
      <c r="BF3340" s="69"/>
      <c r="BG3340" s="69"/>
      <c r="BH3340" s="69"/>
      <c r="BI3340" s="69"/>
      <c r="BJ3340" s="69"/>
      <c r="BK3340" s="69"/>
      <c r="BL3340" s="69"/>
      <c r="BM3340" s="69"/>
      <c r="BN3340" s="69"/>
      <c r="BO3340" s="69"/>
      <c r="BP3340" s="69"/>
      <c r="BQ3340" s="69"/>
      <c r="BR3340" s="69"/>
      <c r="BS3340" s="69"/>
      <c r="BT3340" s="69"/>
      <c r="BU3340" s="69"/>
      <c r="BV3340" s="69"/>
      <c r="BW3340" s="69"/>
      <c r="BX3340" s="69"/>
      <c r="BY3340" s="69"/>
      <c r="BZ3340" s="69"/>
      <c r="CA3340" s="69"/>
      <c r="CB3340" s="69"/>
      <c r="CC3340" s="69"/>
      <c r="CD3340" s="69"/>
      <c r="CE3340" s="69"/>
      <c r="CF3340" s="69"/>
      <c r="CG3340" s="69"/>
      <c r="CH3340" s="69"/>
      <c r="CI3340" s="69"/>
      <c r="CJ3340" s="69"/>
      <c r="CK3340" s="69"/>
      <c r="CL3340" s="69"/>
      <c r="CM3340" s="69"/>
      <c r="CN3340" s="69"/>
      <c r="CO3340" s="69"/>
      <c r="CP3340" s="69"/>
      <c r="CQ3340" s="69"/>
      <c r="CR3340" s="69"/>
      <c r="CS3340" s="69"/>
      <c r="CT3340" s="69"/>
      <c r="CU3340" s="69"/>
      <c r="CV3340" s="69"/>
      <c r="CW3340" s="69"/>
      <c r="CX3340" s="69"/>
      <c r="CY3340" s="69"/>
      <c r="CZ3340" s="69"/>
      <c r="DA3340" s="69"/>
      <c r="DB3340" s="69"/>
      <c r="DC3340" s="69"/>
      <c r="DD3340" s="69"/>
      <c r="DE3340" s="69"/>
      <c r="DF3340" s="69"/>
      <c r="DG3340" s="69"/>
      <c r="DH3340" s="69"/>
      <c r="DI3340" s="69"/>
      <c r="DJ3340" s="69"/>
      <c r="DK3340" s="69"/>
      <c r="DL3340" s="69"/>
      <c r="DM3340" s="69"/>
      <c r="DN3340" s="69"/>
      <c r="DO3340" s="69"/>
      <c r="DP3340" s="69"/>
      <c r="DQ3340" s="69"/>
      <c r="DR3340" s="69"/>
      <c r="DS3340" s="69"/>
      <c r="DT3340" s="69"/>
      <c r="DU3340" s="69"/>
      <c r="DV3340" s="69"/>
      <c r="DW3340" s="69"/>
      <c r="DX3340" s="69"/>
      <c r="DY3340" s="69"/>
      <c r="DZ3340" s="69"/>
      <c r="EA3340" s="69"/>
      <c r="EB3340" s="69"/>
      <c r="EC3340" s="69"/>
      <c r="ED3340" s="69"/>
      <c r="EE3340" s="69"/>
      <c r="EF3340" s="69"/>
      <c r="EG3340" s="69"/>
      <c r="EH3340" s="69"/>
      <c r="EI3340" s="69"/>
      <c r="EJ3340" s="69"/>
      <c r="EK3340" s="69"/>
      <c r="EL3340" s="69"/>
      <c r="EM3340" s="69"/>
      <c r="EN3340" s="69"/>
      <c r="EO3340" s="69"/>
      <c r="EP3340" s="69"/>
      <c r="EQ3340" s="69"/>
      <c r="ER3340" s="69"/>
      <c r="ES3340" s="69"/>
      <c r="ET3340" s="69"/>
      <c r="EU3340" s="69"/>
      <c r="EV3340" s="69"/>
      <c r="EW3340" s="69"/>
      <c r="EX3340" s="69"/>
      <c r="EY3340" s="69"/>
      <c r="EZ3340" s="69"/>
      <c r="FA3340" s="69"/>
      <c r="FB3340" s="69"/>
      <c r="FC3340" s="69"/>
      <c r="FD3340" s="69"/>
      <c r="FE3340" s="69"/>
      <c r="FF3340" s="69"/>
      <c r="FG3340" s="69"/>
      <c r="FH3340" s="69"/>
      <c r="FI3340" s="69"/>
      <c r="FJ3340" s="69"/>
      <c r="FK3340" s="69"/>
      <c r="FL3340" s="69"/>
      <c r="FM3340" s="69"/>
      <c r="FN3340" s="69"/>
      <c r="FO3340" s="69"/>
      <c r="FP3340" s="69"/>
      <c r="FQ3340" s="69"/>
      <c r="FR3340" s="69"/>
      <c r="FS3340" s="69"/>
      <c r="FT3340" s="69"/>
      <c r="FU3340" s="69"/>
      <c r="FV3340" s="69"/>
      <c r="FW3340" s="69"/>
      <c r="FX3340" s="69"/>
      <c r="FY3340" s="69"/>
      <c r="FZ3340" s="69"/>
      <c r="GA3340" s="69"/>
      <c r="GB3340" s="69"/>
      <c r="GC3340" s="69"/>
      <c r="GD3340" s="69"/>
      <c r="GE3340" s="69"/>
      <c r="GF3340" s="69"/>
      <c r="GG3340" s="69"/>
      <c r="GH3340" s="69"/>
      <c r="GI3340" s="69"/>
      <c r="GJ3340" s="69"/>
      <c r="GK3340" s="69"/>
      <c r="GL3340" s="69"/>
      <c r="GM3340" s="69"/>
      <c r="GN3340" s="69"/>
      <c r="GO3340" s="69"/>
      <c r="GP3340" s="69"/>
      <c r="GQ3340" s="69"/>
      <c r="GR3340" s="69"/>
      <c r="GS3340" s="69"/>
      <c r="GT3340" s="69"/>
      <c r="GU3340" s="69"/>
      <c r="GV3340" s="69"/>
      <c r="GW3340" s="69"/>
      <c r="GX3340" s="69"/>
      <c r="GY3340" s="69"/>
      <c r="GZ3340" s="69"/>
      <c r="HA3340" s="69"/>
      <c r="HB3340" s="69"/>
      <c r="HC3340" s="69"/>
      <c r="HD3340" s="69"/>
      <c r="HE3340" s="69"/>
      <c r="HF3340" s="69"/>
      <c r="HG3340" s="69"/>
      <c r="HH3340" s="69"/>
      <c r="HI3340" s="69"/>
      <c r="HJ3340" s="69"/>
      <c r="HK3340" s="69"/>
      <c r="HL3340" s="69"/>
      <c r="HM3340" s="69"/>
      <c r="HN3340" s="69"/>
      <c r="HO3340" s="69"/>
      <c r="HP3340" s="69"/>
      <c r="HQ3340" s="69"/>
      <c r="HR3340" s="69"/>
      <c r="HS3340" s="69"/>
      <c r="HT3340" s="69"/>
      <c r="HU3340" s="69"/>
      <c r="HV3340" s="69"/>
      <c r="HW3340" s="69"/>
      <c r="HX3340" s="69"/>
      <c r="HY3340" s="69"/>
      <c r="HZ3340" s="69"/>
      <c r="IA3340" s="69"/>
      <c r="IB3340" s="69"/>
      <c r="IC3340" s="69"/>
      <c r="ID3340" s="69"/>
      <c r="IE3340" s="69"/>
      <c r="IF3340" s="69"/>
      <c r="IG3340" s="69"/>
      <c r="IH3340" s="69"/>
      <c r="II3340" s="69"/>
      <c r="IJ3340" s="69"/>
      <c r="IK3340" s="69"/>
      <c r="IL3340" s="69"/>
      <c r="IM3340" s="69"/>
      <c r="IN3340" s="69"/>
    </row>
    <row r="3341" spans="1:248" s="70" customFormat="1" ht="15" customHeight="1" x14ac:dyDescent="0.2">
      <c r="A3341" s="127" t="s">
        <v>4218</v>
      </c>
      <c r="B3341" s="128">
        <v>521047</v>
      </c>
      <c r="C3341" s="149" t="s">
        <v>4219</v>
      </c>
      <c r="D3341" s="314">
        <v>40000</v>
      </c>
      <c r="E3341" s="69"/>
      <c r="F3341" s="69"/>
      <c r="G3341" s="69"/>
      <c r="H3341" s="69"/>
      <c r="I3341" s="69"/>
      <c r="J3341" s="69"/>
      <c r="N3341" s="69"/>
      <c r="O3341" s="69"/>
      <c r="P3341" s="69"/>
      <c r="Q3341" s="69"/>
      <c r="R3341" s="69"/>
      <c r="S3341" s="69"/>
      <c r="T3341" s="69"/>
      <c r="U3341" s="69"/>
      <c r="V3341" s="69"/>
      <c r="W3341" s="69"/>
      <c r="X3341" s="69"/>
      <c r="Y3341" s="69"/>
      <c r="Z3341" s="69"/>
      <c r="AA3341" s="69"/>
      <c r="AB3341" s="69"/>
      <c r="AC3341" s="69"/>
      <c r="AD3341" s="69"/>
      <c r="AE3341" s="69"/>
      <c r="AF3341" s="69"/>
      <c r="AG3341" s="69"/>
      <c r="AH3341" s="69"/>
      <c r="AI3341" s="69"/>
      <c r="AJ3341" s="69"/>
      <c r="AK3341" s="69"/>
      <c r="AL3341" s="69"/>
      <c r="AM3341" s="69"/>
      <c r="AN3341" s="69"/>
      <c r="AO3341" s="69"/>
      <c r="AP3341" s="69"/>
      <c r="AQ3341" s="69"/>
      <c r="AR3341" s="69"/>
      <c r="AS3341" s="69"/>
      <c r="AT3341" s="69"/>
      <c r="AU3341" s="69"/>
      <c r="AV3341" s="69"/>
      <c r="AW3341" s="69"/>
      <c r="AX3341" s="69"/>
      <c r="AY3341" s="69"/>
      <c r="AZ3341" s="69"/>
      <c r="BA3341" s="69"/>
      <c r="BB3341" s="69"/>
      <c r="BC3341" s="69"/>
      <c r="BD3341" s="69"/>
      <c r="BE3341" s="69"/>
      <c r="BF3341" s="69"/>
      <c r="BG3341" s="69"/>
      <c r="BH3341" s="69"/>
      <c r="BI3341" s="69"/>
      <c r="BJ3341" s="69"/>
      <c r="BK3341" s="69"/>
      <c r="BL3341" s="69"/>
      <c r="BM3341" s="69"/>
      <c r="BN3341" s="69"/>
      <c r="BO3341" s="69"/>
      <c r="BP3341" s="69"/>
      <c r="BQ3341" s="69"/>
      <c r="BR3341" s="69"/>
      <c r="BS3341" s="69"/>
      <c r="BT3341" s="69"/>
      <c r="BU3341" s="69"/>
      <c r="BV3341" s="69"/>
      <c r="BW3341" s="69"/>
      <c r="BX3341" s="69"/>
      <c r="BY3341" s="69"/>
      <c r="BZ3341" s="69"/>
      <c r="CA3341" s="69"/>
      <c r="CB3341" s="69"/>
      <c r="CC3341" s="69"/>
      <c r="CD3341" s="69"/>
      <c r="CE3341" s="69"/>
      <c r="CF3341" s="69"/>
      <c r="CG3341" s="69"/>
      <c r="CH3341" s="69"/>
      <c r="CI3341" s="69"/>
      <c r="CJ3341" s="69"/>
      <c r="CK3341" s="69"/>
      <c r="CL3341" s="69"/>
      <c r="CM3341" s="69"/>
      <c r="CN3341" s="69"/>
      <c r="CO3341" s="69"/>
      <c r="CP3341" s="69"/>
      <c r="CQ3341" s="69"/>
      <c r="CR3341" s="69"/>
      <c r="CS3341" s="69"/>
      <c r="CT3341" s="69"/>
      <c r="CU3341" s="69"/>
      <c r="CV3341" s="69"/>
      <c r="CW3341" s="69"/>
      <c r="CX3341" s="69"/>
      <c r="CY3341" s="69"/>
      <c r="CZ3341" s="69"/>
      <c r="DA3341" s="69"/>
      <c r="DB3341" s="69"/>
      <c r="DC3341" s="69"/>
      <c r="DD3341" s="69"/>
      <c r="DE3341" s="69"/>
      <c r="DF3341" s="69"/>
      <c r="DG3341" s="69"/>
      <c r="DH3341" s="69"/>
      <c r="DI3341" s="69"/>
      <c r="DJ3341" s="69"/>
      <c r="DK3341" s="69"/>
      <c r="DL3341" s="69"/>
      <c r="DM3341" s="69"/>
      <c r="DN3341" s="69"/>
      <c r="DO3341" s="69"/>
      <c r="DP3341" s="69"/>
      <c r="DQ3341" s="69"/>
      <c r="DR3341" s="69"/>
      <c r="DS3341" s="69"/>
      <c r="DT3341" s="69"/>
      <c r="DU3341" s="69"/>
      <c r="DV3341" s="69"/>
      <c r="DW3341" s="69"/>
      <c r="DX3341" s="69"/>
      <c r="DY3341" s="69"/>
      <c r="DZ3341" s="69"/>
      <c r="EA3341" s="69"/>
      <c r="EB3341" s="69"/>
      <c r="EC3341" s="69"/>
      <c r="ED3341" s="69"/>
      <c r="EE3341" s="69"/>
      <c r="EF3341" s="69"/>
      <c r="EG3341" s="69"/>
      <c r="EH3341" s="69"/>
      <c r="EI3341" s="69"/>
      <c r="EJ3341" s="69"/>
      <c r="EK3341" s="69"/>
      <c r="EL3341" s="69"/>
      <c r="EM3341" s="69"/>
      <c r="EN3341" s="69"/>
      <c r="EO3341" s="69"/>
      <c r="EP3341" s="69"/>
      <c r="EQ3341" s="69"/>
      <c r="ER3341" s="69"/>
      <c r="ES3341" s="69"/>
      <c r="ET3341" s="69"/>
      <c r="EU3341" s="69"/>
      <c r="EV3341" s="69"/>
      <c r="EW3341" s="69"/>
      <c r="EX3341" s="69"/>
      <c r="EY3341" s="69"/>
      <c r="EZ3341" s="69"/>
      <c r="FA3341" s="69"/>
      <c r="FB3341" s="69"/>
      <c r="FC3341" s="69"/>
      <c r="FD3341" s="69"/>
      <c r="FE3341" s="69"/>
      <c r="FF3341" s="69"/>
      <c r="FG3341" s="69"/>
      <c r="FH3341" s="69"/>
      <c r="FI3341" s="69"/>
      <c r="FJ3341" s="69"/>
      <c r="FK3341" s="69"/>
      <c r="FL3341" s="69"/>
      <c r="FM3341" s="69"/>
      <c r="FN3341" s="69"/>
      <c r="FO3341" s="69"/>
      <c r="FP3341" s="69"/>
      <c r="FQ3341" s="69"/>
      <c r="FR3341" s="69"/>
      <c r="FS3341" s="69"/>
      <c r="FT3341" s="69"/>
      <c r="FU3341" s="69"/>
      <c r="FV3341" s="69"/>
      <c r="FW3341" s="69"/>
      <c r="FX3341" s="69"/>
      <c r="FY3341" s="69"/>
      <c r="FZ3341" s="69"/>
      <c r="GA3341" s="69"/>
      <c r="GB3341" s="69"/>
      <c r="GC3341" s="69"/>
      <c r="GD3341" s="69"/>
      <c r="GE3341" s="69"/>
      <c r="GF3341" s="69"/>
      <c r="GG3341" s="69"/>
      <c r="GH3341" s="69"/>
      <c r="GI3341" s="69"/>
      <c r="GJ3341" s="69"/>
      <c r="GK3341" s="69"/>
      <c r="GL3341" s="69"/>
      <c r="GM3341" s="69"/>
      <c r="GN3341" s="69"/>
      <c r="GO3341" s="69"/>
      <c r="GP3341" s="69"/>
      <c r="GQ3341" s="69"/>
      <c r="GR3341" s="69"/>
      <c r="GS3341" s="69"/>
      <c r="GT3341" s="69"/>
      <c r="GU3341" s="69"/>
      <c r="GV3341" s="69"/>
      <c r="GW3341" s="69"/>
      <c r="GX3341" s="69"/>
      <c r="GY3341" s="69"/>
      <c r="GZ3341" s="69"/>
      <c r="HA3341" s="69"/>
      <c r="HB3341" s="69"/>
      <c r="HC3341" s="69"/>
      <c r="HD3341" s="69"/>
      <c r="HE3341" s="69"/>
      <c r="HF3341" s="69"/>
      <c r="HG3341" s="69"/>
      <c r="HH3341" s="69"/>
      <c r="HI3341" s="69"/>
      <c r="HJ3341" s="69"/>
      <c r="HK3341" s="69"/>
      <c r="HL3341" s="69"/>
      <c r="HM3341" s="69"/>
      <c r="HN3341" s="69"/>
      <c r="HO3341" s="69"/>
      <c r="HP3341" s="69"/>
      <c r="HQ3341" s="69"/>
      <c r="HR3341" s="69"/>
      <c r="HS3341" s="69"/>
      <c r="HT3341" s="69"/>
      <c r="HU3341" s="69"/>
      <c r="HV3341" s="69"/>
      <c r="HW3341" s="69"/>
      <c r="HX3341" s="69"/>
      <c r="HY3341" s="69"/>
      <c r="HZ3341" s="69"/>
      <c r="IA3341" s="69"/>
      <c r="IB3341" s="69"/>
      <c r="IC3341" s="69"/>
      <c r="ID3341" s="69"/>
      <c r="IE3341" s="69"/>
      <c r="IF3341" s="69"/>
      <c r="IG3341" s="69"/>
      <c r="IH3341" s="69"/>
      <c r="II3341" s="69"/>
      <c r="IJ3341" s="69"/>
      <c r="IK3341" s="69"/>
      <c r="IL3341" s="69"/>
      <c r="IM3341" s="69"/>
      <c r="IN3341" s="69"/>
    </row>
    <row r="3342" spans="1:248" s="70" customFormat="1" ht="32.1" customHeight="1" x14ac:dyDescent="0.2">
      <c r="A3342" s="127" t="s">
        <v>4220</v>
      </c>
      <c r="B3342" s="128">
        <v>521048</v>
      </c>
      <c r="C3342" s="149" t="s">
        <v>4221</v>
      </c>
      <c r="D3342" s="314">
        <v>50000</v>
      </c>
      <c r="E3342" s="69"/>
      <c r="F3342" s="69"/>
      <c r="G3342" s="69"/>
      <c r="H3342" s="69"/>
      <c r="I3342" s="69"/>
      <c r="J3342" s="69"/>
      <c r="N3342" s="69"/>
      <c r="O3342" s="69"/>
      <c r="P3342" s="69"/>
      <c r="Q3342" s="69"/>
      <c r="R3342" s="69"/>
      <c r="S3342" s="69"/>
      <c r="T3342" s="69"/>
      <c r="U3342" s="69"/>
      <c r="V3342" s="69"/>
      <c r="W3342" s="69"/>
      <c r="X3342" s="69"/>
      <c r="Y3342" s="69"/>
      <c r="Z3342" s="69"/>
      <c r="AA3342" s="69"/>
      <c r="AB3342" s="69"/>
      <c r="AC3342" s="69"/>
      <c r="AD3342" s="69"/>
      <c r="AE3342" s="69"/>
      <c r="AF3342" s="69"/>
      <c r="AG3342" s="69"/>
      <c r="AH3342" s="69"/>
      <c r="AI3342" s="69"/>
      <c r="AJ3342" s="69"/>
      <c r="AK3342" s="69"/>
      <c r="AL3342" s="69"/>
      <c r="AM3342" s="69"/>
      <c r="AN3342" s="69"/>
      <c r="AO3342" s="69"/>
      <c r="AP3342" s="69"/>
      <c r="AQ3342" s="69"/>
      <c r="AR3342" s="69"/>
      <c r="AS3342" s="69"/>
      <c r="AT3342" s="69"/>
      <c r="AU3342" s="69"/>
      <c r="AV3342" s="69"/>
      <c r="AW3342" s="69"/>
      <c r="AX3342" s="69"/>
      <c r="AY3342" s="69"/>
      <c r="AZ3342" s="69"/>
      <c r="BA3342" s="69"/>
      <c r="BB3342" s="69"/>
      <c r="BC3342" s="69"/>
      <c r="BD3342" s="69"/>
      <c r="BE3342" s="69"/>
      <c r="BF3342" s="69"/>
      <c r="BG3342" s="69"/>
      <c r="BH3342" s="69"/>
      <c r="BI3342" s="69"/>
      <c r="BJ3342" s="69"/>
      <c r="BK3342" s="69"/>
      <c r="BL3342" s="69"/>
      <c r="BM3342" s="69"/>
      <c r="BN3342" s="69"/>
      <c r="BO3342" s="69"/>
      <c r="BP3342" s="69"/>
      <c r="BQ3342" s="69"/>
      <c r="BR3342" s="69"/>
      <c r="BS3342" s="69"/>
      <c r="BT3342" s="69"/>
      <c r="BU3342" s="69"/>
      <c r="BV3342" s="69"/>
      <c r="BW3342" s="69"/>
      <c r="BX3342" s="69"/>
      <c r="BY3342" s="69"/>
      <c r="BZ3342" s="69"/>
      <c r="CA3342" s="69"/>
      <c r="CB3342" s="69"/>
      <c r="CC3342" s="69"/>
      <c r="CD3342" s="69"/>
      <c r="CE3342" s="69"/>
      <c r="CF3342" s="69"/>
      <c r="CG3342" s="69"/>
      <c r="CH3342" s="69"/>
      <c r="CI3342" s="69"/>
      <c r="CJ3342" s="69"/>
      <c r="CK3342" s="69"/>
      <c r="CL3342" s="69"/>
      <c r="CM3342" s="69"/>
      <c r="CN3342" s="69"/>
      <c r="CO3342" s="69"/>
      <c r="CP3342" s="69"/>
      <c r="CQ3342" s="69"/>
      <c r="CR3342" s="69"/>
      <c r="CS3342" s="69"/>
      <c r="CT3342" s="69"/>
      <c r="CU3342" s="69"/>
      <c r="CV3342" s="69"/>
      <c r="CW3342" s="69"/>
      <c r="CX3342" s="69"/>
      <c r="CY3342" s="69"/>
      <c r="CZ3342" s="69"/>
      <c r="DA3342" s="69"/>
      <c r="DB3342" s="69"/>
      <c r="DC3342" s="69"/>
      <c r="DD3342" s="69"/>
      <c r="DE3342" s="69"/>
      <c r="DF3342" s="69"/>
      <c r="DG3342" s="69"/>
      <c r="DH3342" s="69"/>
      <c r="DI3342" s="69"/>
      <c r="DJ3342" s="69"/>
      <c r="DK3342" s="69"/>
      <c r="DL3342" s="69"/>
      <c r="DM3342" s="69"/>
      <c r="DN3342" s="69"/>
      <c r="DO3342" s="69"/>
      <c r="DP3342" s="69"/>
      <c r="DQ3342" s="69"/>
      <c r="DR3342" s="69"/>
      <c r="DS3342" s="69"/>
      <c r="DT3342" s="69"/>
      <c r="DU3342" s="69"/>
      <c r="DV3342" s="69"/>
      <c r="DW3342" s="69"/>
      <c r="DX3342" s="69"/>
      <c r="DY3342" s="69"/>
      <c r="DZ3342" s="69"/>
      <c r="EA3342" s="69"/>
      <c r="EB3342" s="69"/>
      <c r="EC3342" s="69"/>
      <c r="ED3342" s="69"/>
      <c r="EE3342" s="69"/>
      <c r="EF3342" s="69"/>
      <c r="EG3342" s="69"/>
      <c r="EH3342" s="69"/>
      <c r="EI3342" s="69"/>
      <c r="EJ3342" s="69"/>
      <c r="EK3342" s="69"/>
      <c r="EL3342" s="69"/>
      <c r="EM3342" s="69"/>
      <c r="EN3342" s="69"/>
      <c r="EO3342" s="69"/>
      <c r="EP3342" s="69"/>
      <c r="EQ3342" s="69"/>
      <c r="ER3342" s="69"/>
      <c r="ES3342" s="69"/>
      <c r="ET3342" s="69"/>
      <c r="EU3342" s="69"/>
      <c r="EV3342" s="69"/>
      <c r="EW3342" s="69"/>
      <c r="EX3342" s="69"/>
      <c r="EY3342" s="69"/>
      <c r="EZ3342" s="69"/>
      <c r="FA3342" s="69"/>
      <c r="FB3342" s="69"/>
      <c r="FC3342" s="69"/>
      <c r="FD3342" s="69"/>
      <c r="FE3342" s="69"/>
      <c r="FF3342" s="69"/>
      <c r="FG3342" s="69"/>
      <c r="FH3342" s="69"/>
      <c r="FI3342" s="69"/>
      <c r="FJ3342" s="69"/>
      <c r="FK3342" s="69"/>
      <c r="FL3342" s="69"/>
      <c r="FM3342" s="69"/>
      <c r="FN3342" s="69"/>
      <c r="FO3342" s="69"/>
      <c r="FP3342" s="69"/>
      <c r="FQ3342" s="69"/>
      <c r="FR3342" s="69"/>
      <c r="FS3342" s="69"/>
      <c r="FT3342" s="69"/>
      <c r="FU3342" s="69"/>
      <c r="FV3342" s="69"/>
      <c r="FW3342" s="69"/>
      <c r="FX3342" s="69"/>
      <c r="FY3342" s="69"/>
      <c r="FZ3342" s="69"/>
      <c r="GA3342" s="69"/>
      <c r="GB3342" s="69"/>
      <c r="GC3342" s="69"/>
      <c r="GD3342" s="69"/>
      <c r="GE3342" s="69"/>
      <c r="GF3342" s="69"/>
      <c r="GG3342" s="69"/>
      <c r="GH3342" s="69"/>
      <c r="GI3342" s="69"/>
      <c r="GJ3342" s="69"/>
      <c r="GK3342" s="69"/>
      <c r="GL3342" s="69"/>
      <c r="GM3342" s="69"/>
      <c r="GN3342" s="69"/>
      <c r="GO3342" s="69"/>
      <c r="GP3342" s="69"/>
      <c r="GQ3342" s="69"/>
      <c r="GR3342" s="69"/>
      <c r="GS3342" s="69"/>
      <c r="GT3342" s="69"/>
      <c r="GU3342" s="69"/>
      <c r="GV3342" s="69"/>
      <c r="GW3342" s="69"/>
      <c r="GX3342" s="69"/>
      <c r="GY3342" s="69"/>
      <c r="GZ3342" s="69"/>
      <c r="HA3342" s="69"/>
      <c r="HB3342" s="69"/>
      <c r="HC3342" s="69"/>
      <c r="HD3342" s="69"/>
      <c r="HE3342" s="69"/>
      <c r="HF3342" s="69"/>
      <c r="HG3342" s="69"/>
      <c r="HH3342" s="69"/>
      <c r="HI3342" s="69"/>
      <c r="HJ3342" s="69"/>
      <c r="HK3342" s="69"/>
      <c r="HL3342" s="69"/>
      <c r="HM3342" s="69"/>
      <c r="HN3342" s="69"/>
      <c r="HO3342" s="69"/>
      <c r="HP3342" s="69"/>
      <c r="HQ3342" s="69"/>
      <c r="HR3342" s="69"/>
      <c r="HS3342" s="69"/>
      <c r="HT3342" s="69"/>
      <c r="HU3342" s="69"/>
      <c r="HV3342" s="69"/>
      <c r="HW3342" s="69"/>
      <c r="HX3342" s="69"/>
      <c r="HY3342" s="69"/>
      <c r="HZ3342" s="69"/>
      <c r="IA3342" s="69"/>
      <c r="IB3342" s="69"/>
      <c r="IC3342" s="69"/>
      <c r="ID3342" s="69"/>
      <c r="IE3342" s="69"/>
      <c r="IF3342" s="69"/>
      <c r="IG3342" s="69"/>
      <c r="IH3342" s="69"/>
      <c r="II3342" s="69"/>
      <c r="IJ3342" s="69"/>
      <c r="IK3342" s="69"/>
      <c r="IL3342" s="69"/>
      <c r="IM3342" s="69"/>
      <c r="IN3342" s="69"/>
    </row>
    <row r="3343" spans="1:248" s="70" customFormat="1" ht="32.1" customHeight="1" x14ac:dyDescent="0.2">
      <c r="A3343" s="127" t="s">
        <v>4222</v>
      </c>
      <c r="B3343" s="128">
        <v>521049</v>
      </c>
      <c r="C3343" s="149" t="s">
        <v>4223</v>
      </c>
      <c r="D3343" s="314">
        <v>40000</v>
      </c>
      <c r="E3343" s="69"/>
      <c r="F3343" s="69"/>
      <c r="G3343" s="69"/>
      <c r="H3343" s="69"/>
      <c r="I3343" s="69"/>
      <c r="J3343" s="69"/>
      <c r="N3343" s="69"/>
      <c r="O3343" s="69"/>
      <c r="P3343" s="69"/>
      <c r="Q3343" s="69"/>
      <c r="R3343" s="69"/>
      <c r="S3343" s="69"/>
      <c r="T3343" s="69"/>
      <c r="U3343" s="69"/>
      <c r="V3343" s="69"/>
      <c r="W3343" s="69"/>
      <c r="X3343" s="69"/>
      <c r="Y3343" s="69"/>
      <c r="Z3343" s="69"/>
      <c r="AA3343" s="69"/>
      <c r="AB3343" s="69"/>
      <c r="AC3343" s="69"/>
      <c r="AD3343" s="69"/>
      <c r="AE3343" s="69"/>
      <c r="AF3343" s="69"/>
      <c r="AG3343" s="69"/>
      <c r="AH3343" s="69"/>
      <c r="AI3343" s="69"/>
      <c r="AJ3343" s="69"/>
      <c r="AK3343" s="69"/>
      <c r="AL3343" s="69"/>
      <c r="AM3343" s="69"/>
      <c r="AN3343" s="69"/>
      <c r="AO3343" s="69"/>
      <c r="AP3343" s="69"/>
      <c r="AQ3343" s="69"/>
      <c r="AR3343" s="69"/>
      <c r="AS3343" s="69"/>
      <c r="AT3343" s="69"/>
      <c r="AU3343" s="69"/>
      <c r="AV3343" s="69"/>
      <c r="AW3343" s="69"/>
      <c r="AX3343" s="69"/>
      <c r="AY3343" s="69"/>
      <c r="AZ3343" s="69"/>
      <c r="BA3343" s="69"/>
      <c r="BB3343" s="69"/>
      <c r="BC3343" s="69"/>
      <c r="BD3343" s="69"/>
      <c r="BE3343" s="69"/>
      <c r="BF3343" s="69"/>
      <c r="BG3343" s="69"/>
      <c r="BH3343" s="69"/>
      <c r="BI3343" s="69"/>
      <c r="BJ3343" s="69"/>
      <c r="BK3343" s="69"/>
      <c r="BL3343" s="69"/>
      <c r="BM3343" s="69"/>
      <c r="BN3343" s="69"/>
      <c r="BO3343" s="69"/>
      <c r="BP3343" s="69"/>
      <c r="BQ3343" s="69"/>
      <c r="BR3343" s="69"/>
      <c r="BS3343" s="69"/>
      <c r="BT3343" s="69"/>
      <c r="BU3343" s="69"/>
      <c r="BV3343" s="69"/>
      <c r="BW3343" s="69"/>
      <c r="BX3343" s="69"/>
      <c r="BY3343" s="69"/>
      <c r="BZ3343" s="69"/>
      <c r="CA3343" s="69"/>
      <c r="CB3343" s="69"/>
      <c r="CC3343" s="69"/>
      <c r="CD3343" s="69"/>
      <c r="CE3343" s="69"/>
      <c r="CF3343" s="69"/>
      <c r="CG3343" s="69"/>
      <c r="CH3343" s="69"/>
      <c r="CI3343" s="69"/>
      <c r="CJ3343" s="69"/>
      <c r="CK3343" s="69"/>
      <c r="CL3343" s="69"/>
      <c r="CM3343" s="69"/>
      <c r="CN3343" s="69"/>
      <c r="CO3343" s="69"/>
      <c r="CP3343" s="69"/>
      <c r="CQ3343" s="69"/>
      <c r="CR3343" s="69"/>
      <c r="CS3343" s="69"/>
      <c r="CT3343" s="69"/>
      <c r="CU3343" s="69"/>
      <c r="CV3343" s="69"/>
      <c r="CW3343" s="69"/>
      <c r="CX3343" s="69"/>
      <c r="CY3343" s="69"/>
      <c r="CZ3343" s="69"/>
      <c r="DA3343" s="69"/>
      <c r="DB3343" s="69"/>
      <c r="DC3343" s="69"/>
      <c r="DD3343" s="69"/>
      <c r="DE3343" s="69"/>
      <c r="DF3343" s="69"/>
      <c r="DG3343" s="69"/>
      <c r="DH3343" s="69"/>
      <c r="DI3343" s="69"/>
      <c r="DJ3343" s="69"/>
      <c r="DK3343" s="69"/>
      <c r="DL3343" s="69"/>
      <c r="DM3343" s="69"/>
      <c r="DN3343" s="69"/>
      <c r="DO3343" s="69"/>
      <c r="DP3343" s="69"/>
      <c r="DQ3343" s="69"/>
      <c r="DR3343" s="69"/>
      <c r="DS3343" s="69"/>
      <c r="DT3343" s="69"/>
      <c r="DU3343" s="69"/>
      <c r="DV3343" s="69"/>
      <c r="DW3343" s="69"/>
      <c r="DX3343" s="69"/>
      <c r="DY3343" s="69"/>
      <c r="DZ3343" s="69"/>
      <c r="EA3343" s="69"/>
      <c r="EB3343" s="69"/>
      <c r="EC3343" s="69"/>
      <c r="ED3343" s="69"/>
      <c r="EE3343" s="69"/>
      <c r="EF3343" s="69"/>
      <c r="EG3343" s="69"/>
      <c r="EH3343" s="69"/>
      <c r="EI3343" s="69"/>
      <c r="EJ3343" s="69"/>
      <c r="EK3343" s="69"/>
      <c r="EL3343" s="69"/>
      <c r="EM3343" s="69"/>
      <c r="EN3343" s="69"/>
      <c r="EO3343" s="69"/>
      <c r="EP3343" s="69"/>
      <c r="EQ3343" s="69"/>
      <c r="ER3343" s="69"/>
      <c r="ES3343" s="69"/>
      <c r="ET3343" s="69"/>
      <c r="EU3343" s="69"/>
      <c r="EV3343" s="69"/>
      <c r="EW3343" s="69"/>
      <c r="EX3343" s="69"/>
      <c r="EY3343" s="69"/>
      <c r="EZ3343" s="69"/>
      <c r="FA3343" s="69"/>
      <c r="FB3343" s="69"/>
      <c r="FC3343" s="69"/>
      <c r="FD3343" s="69"/>
      <c r="FE3343" s="69"/>
      <c r="FF3343" s="69"/>
      <c r="FG3343" s="69"/>
      <c r="FH3343" s="69"/>
      <c r="FI3343" s="69"/>
      <c r="FJ3343" s="69"/>
      <c r="FK3343" s="69"/>
      <c r="FL3343" s="69"/>
      <c r="FM3343" s="69"/>
      <c r="FN3343" s="69"/>
      <c r="FO3343" s="69"/>
      <c r="FP3343" s="69"/>
      <c r="FQ3343" s="69"/>
      <c r="FR3343" s="69"/>
      <c r="FS3343" s="69"/>
      <c r="FT3343" s="69"/>
      <c r="FU3343" s="69"/>
      <c r="FV3343" s="69"/>
      <c r="FW3343" s="69"/>
      <c r="FX3343" s="69"/>
      <c r="FY3343" s="69"/>
      <c r="FZ3343" s="69"/>
      <c r="GA3343" s="69"/>
      <c r="GB3343" s="69"/>
      <c r="GC3343" s="69"/>
      <c r="GD3343" s="69"/>
      <c r="GE3343" s="69"/>
      <c r="GF3343" s="69"/>
      <c r="GG3343" s="69"/>
      <c r="GH3343" s="69"/>
      <c r="GI3343" s="69"/>
      <c r="GJ3343" s="69"/>
      <c r="GK3343" s="69"/>
      <c r="GL3343" s="69"/>
      <c r="GM3343" s="69"/>
      <c r="GN3343" s="69"/>
      <c r="GO3343" s="69"/>
      <c r="GP3343" s="69"/>
      <c r="GQ3343" s="69"/>
      <c r="GR3343" s="69"/>
      <c r="GS3343" s="69"/>
      <c r="GT3343" s="69"/>
      <c r="GU3343" s="69"/>
      <c r="GV3343" s="69"/>
      <c r="GW3343" s="69"/>
      <c r="GX3343" s="69"/>
      <c r="GY3343" s="69"/>
      <c r="GZ3343" s="69"/>
      <c r="HA3343" s="69"/>
      <c r="HB3343" s="69"/>
      <c r="HC3343" s="69"/>
      <c r="HD3343" s="69"/>
      <c r="HE3343" s="69"/>
      <c r="HF3343" s="69"/>
      <c r="HG3343" s="69"/>
      <c r="HH3343" s="69"/>
      <c r="HI3343" s="69"/>
      <c r="HJ3343" s="69"/>
      <c r="HK3343" s="69"/>
      <c r="HL3343" s="69"/>
      <c r="HM3343" s="69"/>
      <c r="HN3343" s="69"/>
      <c r="HO3343" s="69"/>
      <c r="HP3343" s="69"/>
      <c r="HQ3343" s="69"/>
      <c r="HR3343" s="69"/>
      <c r="HS3343" s="69"/>
      <c r="HT3343" s="69"/>
      <c r="HU3343" s="69"/>
      <c r="HV3343" s="69"/>
      <c r="HW3343" s="69"/>
      <c r="HX3343" s="69"/>
      <c r="HY3343" s="69"/>
      <c r="HZ3343" s="69"/>
      <c r="IA3343" s="69"/>
      <c r="IB3343" s="69"/>
      <c r="IC3343" s="69"/>
      <c r="ID3343" s="69"/>
      <c r="IE3343" s="69"/>
      <c r="IF3343" s="69"/>
      <c r="IG3343" s="69"/>
      <c r="IH3343" s="69"/>
      <c r="II3343" s="69"/>
      <c r="IJ3343" s="69"/>
      <c r="IK3343" s="69"/>
      <c r="IL3343" s="69"/>
      <c r="IM3343" s="69"/>
      <c r="IN3343" s="69"/>
    </row>
    <row r="3344" spans="1:248" s="70" customFormat="1" ht="15" customHeight="1" x14ac:dyDescent="0.2">
      <c r="A3344" s="127" t="s">
        <v>4224</v>
      </c>
      <c r="B3344" s="128">
        <v>521050</v>
      </c>
      <c r="C3344" s="149" t="s">
        <v>4225</v>
      </c>
      <c r="D3344" s="314">
        <v>40000</v>
      </c>
      <c r="E3344" s="69"/>
      <c r="F3344" s="69"/>
      <c r="G3344" s="69"/>
      <c r="H3344" s="69"/>
      <c r="I3344" s="69"/>
      <c r="J3344" s="69"/>
      <c r="N3344" s="69"/>
      <c r="O3344" s="69"/>
      <c r="P3344" s="69"/>
      <c r="Q3344" s="69"/>
      <c r="R3344" s="69"/>
      <c r="S3344" s="69"/>
      <c r="T3344" s="69"/>
      <c r="U3344" s="69"/>
      <c r="V3344" s="69"/>
      <c r="W3344" s="69"/>
      <c r="X3344" s="69"/>
      <c r="Y3344" s="69"/>
      <c r="Z3344" s="69"/>
      <c r="AA3344" s="69"/>
      <c r="AB3344" s="69"/>
      <c r="AC3344" s="69"/>
      <c r="AD3344" s="69"/>
      <c r="AE3344" s="69"/>
      <c r="AF3344" s="69"/>
      <c r="AG3344" s="69"/>
      <c r="AH3344" s="69"/>
      <c r="AI3344" s="69"/>
      <c r="AJ3344" s="69"/>
      <c r="AK3344" s="69"/>
      <c r="AL3344" s="69"/>
      <c r="AM3344" s="69"/>
      <c r="AN3344" s="69"/>
      <c r="AO3344" s="69"/>
      <c r="AP3344" s="69"/>
      <c r="AQ3344" s="69"/>
      <c r="AR3344" s="69"/>
      <c r="AS3344" s="69"/>
      <c r="AT3344" s="69"/>
      <c r="AU3344" s="69"/>
      <c r="AV3344" s="69"/>
      <c r="AW3344" s="69"/>
      <c r="AX3344" s="69"/>
      <c r="AY3344" s="69"/>
      <c r="AZ3344" s="69"/>
      <c r="BA3344" s="69"/>
      <c r="BB3344" s="69"/>
      <c r="BC3344" s="69"/>
      <c r="BD3344" s="69"/>
      <c r="BE3344" s="69"/>
      <c r="BF3344" s="69"/>
      <c r="BG3344" s="69"/>
      <c r="BH3344" s="69"/>
      <c r="BI3344" s="69"/>
      <c r="BJ3344" s="69"/>
      <c r="BK3344" s="69"/>
      <c r="BL3344" s="69"/>
      <c r="BM3344" s="69"/>
      <c r="BN3344" s="69"/>
      <c r="BO3344" s="69"/>
      <c r="BP3344" s="69"/>
      <c r="BQ3344" s="69"/>
      <c r="BR3344" s="69"/>
      <c r="BS3344" s="69"/>
      <c r="BT3344" s="69"/>
      <c r="BU3344" s="69"/>
      <c r="BV3344" s="69"/>
      <c r="BW3344" s="69"/>
      <c r="BX3344" s="69"/>
      <c r="BY3344" s="69"/>
      <c r="BZ3344" s="69"/>
      <c r="CA3344" s="69"/>
      <c r="CB3344" s="69"/>
      <c r="CC3344" s="69"/>
      <c r="CD3344" s="69"/>
      <c r="CE3344" s="69"/>
      <c r="CF3344" s="69"/>
      <c r="CG3344" s="69"/>
      <c r="CH3344" s="69"/>
      <c r="CI3344" s="69"/>
      <c r="CJ3344" s="69"/>
      <c r="CK3344" s="69"/>
      <c r="CL3344" s="69"/>
      <c r="CM3344" s="69"/>
      <c r="CN3344" s="69"/>
      <c r="CO3344" s="69"/>
      <c r="CP3344" s="69"/>
      <c r="CQ3344" s="69"/>
      <c r="CR3344" s="69"/>
      <c r="CS3344" s="69"/>
      <c r="CT3344" s="69"/>
      <c r="CU3344" s="69"/>
      <c r="CV3344" s="69"/>
      <c r="CW3344" s="69"/>
      <c r="CX3344" s="69"/>
      <c r="CY3344" s="69"/>
      <c r="CZ3344" s="69"/>
      <c r="DA3344" s="69"/>
      <c r="DB3344" s="69"/>
      <c r="DC3344" s="69"/>
      <c r="DD3344" s="69"/>
      <c r="DE3344" s="69"/>
      <c r="DF3344" s="69"/>
      <c r="DG3344" s="69"/>
      <c r="DH3344" s="69"/>
      <c r="DI3344" s="69"/>
      <c r="DJ3344" s="69"/>
      <c r="DK3344" s="69"/>
      <c r="DL3344" s="69"/>
      <c r="DM3344" s="69"/>
      <c r="DN3344" s="69"/>
      <c r="DO3344" s="69"/>
      <c r="DP3344" s="69"/>
      <c r="DQ3344" s="69"/>
      <c r="DR3344" s="69"/>
      <c r="DS3344" s="69"/>
      <c r="DT3344" s="69"/>
      <c r="DU3344" s="69"/>
      <c r="DV3344" s="69"/>
      <c r="DW3344" s="69"/>
      <c r="DX3344" s="69"/>
      <c r="DY3344" s="69"/>
      <c r="DZ3344" s="69"/>
      <c r="EA3344" s="69"/>
      <c r="EB3344" s="69"/>
      <c r="EC3344" s="69"/>
      <c r="ED3344" s="69"/>
      <c r="EE3344" s="69"/>
      <c r="EF3344" s="69"/>
      <c r="EG3344" s="69"/>
      <c r="EH3344" s="69"/>
      <c r="EI3344" s="69"/>
      <c r="EJ3344" s="69"/>
      <c r="EK3344" s="69"/>
      <c r="EL3344" s="69"/>
      <c r="EM3344" s="69"/>
      <c r="EN3344" s="69"/>
      <c r="EO3344" s="69"/>
      <c r="EP3344" s="69"/>
      <c r="EQ3344" s="69"/>
      <c r="ER3344" s="69"/>
      <c r="ES3344" s="69"/>
      <c r="ET3344" s="69"/>
      <c r="EU3344" s="69"/>
      <c r="EV3344" s="69"/>
      <c r="EW3344" s="69"/>
      <c r="EX3344" s="69"/>
      <c r="EY3344" s="69"/>
      <c r="EZ3344" s="69"/>
      <c r="FA3344" s="69"/>
      <c r="FB3344" s="69"/>
      <c r="FC3344" s="69"/>
      <c r="FD3344" s="69"/>
      <c r="FE3344" s="69"/>
      <c r="FF3344" s="69"/>
      <c r="FG3344" s="69"/>
      <c r="FH3344" s="69"/>
      <c r="FI3344" s="69"/>
      <c r="FJ3344" s="69"/>
      <c r="FK3344" s="69"/>
      <c r="FL3344" s="69"/>
      <c r="FM3344" s="69"/>
      <c r="FN3344" s="69"/>
      <c r="FO3344" s="69"/>
      <c r="FP3344" s="69"/>
      <c r="FQ3344" s="69"/>
      <c r="FR3344" s="69"/>
      <c r="FS3344" s="69"/>
      <c r="FT3344" s="69"/>
      <c r="FU3344" s="69"/>
      <c r="FV3344" s="69"/>
      <c r="FW3344" s="69"/>
      <c r="FX3344" s="69"/>
      <c r="FY3344" s="69"/>
      <c r="FZ3344" s="69"/>
      <c r="GA3344" s="69"/>
      <c r="GB3344" s="69"/>
      <c r="GC3344" s="69"/>
      <c r="GD3344" s="69"/>
      <c r="GE3344" s="69"/>
      <c r="GF3344" s="69"/>
      <c r="GG3344" s="69"/>
      <c r="GH3344" s="69"/>
      <c r="GI3344" s="69"/>
      <c r="GJ3344" s="69"/>
      <c r="GK3344" s="69"/>
      <c r="GL3344" s="69"/>
      <c r="GM3344" s="69"/>
      <c r="GN3344" s="69"/>
      <c r="GO3344" s="69"/>
      <c r="GP3344" s="69"/>
      <c r="GQ3344" s="69"/>
      <c r="GR3344" s="69"/>
      <c r="GS3344" s="69"/>
      <c r="GT3344" s="69"/>
      <c r="GU3344" s="69"/>
      <c r="GV3344" s="69"/>
      <c r="GW3344" s="69"/>
      <c r="GX3344" s="69"/>
      <c r="GY3344" s="69"/>
      <c r="GZ3344" s="69"/>
      <c r="HA3344" s="69"/>
      <c r="HB3344" s="69"/>
      <c r="HC3344" s="69"/>
      <c r="HD3344" s="69"/>
      <c r="HE3344" s="69"/>
      <c r="HF3344" s="69"/>
      <c r="HG3344" s="69"/>
      <c r="HH3344" s="69"/>
      <c r="HI3344" s="69"/>
      <c r="HJ3344" s="69"/>
      <c r="HK3344" s="69"/>
      <c r="HL3344" s="69"/>
      <c r="HM3344" s="69"/>
      <c r="HN3344" s="69"/>
      <c r="HO3344" s="69"/>
      <c r="HP3344" s="69"/>
      <c r="HQ3344" s="69"/>
      <c r="HR3344" s="69"/>
      <c r="HS3344" s="69"/>
      <c r="HT3344" s="69"/>
      <c r="HU3344" s="69"/>
      <c r="HV3344" s="69"/>
      <c r="HW3344" s="69"/>
      <c r="HX3344" s="69"/>
      <c r="HY3344" s="69"/>
      <c r="HZ3344" s="69"/>
      <c r="IA3344" s="69"/>
      <c r="IB3344" s="69"/>
      <c r="IC3344" s="69"/>
      <c r="ID3344" s="69"/>
      <c r="IE3344" s="69"/>
      <c r="IF3344" s="69"/>
      <c r="IG3344" s="69"/>
      <c r="IH3344" s="69"/>
      <c r="II3344" s="69"/>
      <c r="IJ3344" s="69"/>
      <c r="IK3344" s="69"/>
      <c r="IL3344" s="69"/>
      <c r="IM3344" s="69"/>
      <c r="IN3344" s="69"/>
    </row>
    <row r="3345" spans="1:248" s="70" customFormat="1" ht="15" customHeight="1" x14ac:dyDescent="0.2">
      <c r="A3345" s="127" t="s">
        <v>4226</v>
      </c>
      <c r="B3345" s="128">
        <v>521051</v>
      </c>
      <c r="C3345" s="149" t="s">
        <v>4227</v>
      </c>
      <c r="D3345" s="314">
        <v>90000</v>
      </c>
      <c r="E3345" s="69"/>
      <c r="F3345" s="69"/>
      <c r="G3345" s="69"/>
      <c r="H3345" s="69"/>
      <c r="I3345" s="69"/>
      <c r="J3345" s="69"/>
      <c r="N3345" s="69"/>
      <c r="O3345" s="69"/>
      <c r="P3345" s="69"/>
      <c r="Q3345" s="69"/>
      <c r="R3345" s="69"/>
      <c r="S3345" s="69"/>
      <c r="T3345" s="69"/>
      <c r="U3345" s="69"/>
      <c r="V3345" s="69"/>
      <c r="W3345" s="69"/>
      <c r="X3345" s="69"/>
      <c r="Y3345" s="69"/>
      <c r="Z3345" s="69"/>
      <c r="AA3345" s="69"/>
      <c r="AB3345" s="69"/>
      <c r="AC3345" s="69"/>
      <c r="AD3345" s="69"/>
      <c r="AE3345" s="69"/>
      <c r="AF3345" s="69"/>
      <c r="AG3345" s="69"/>
      <c r="AH3345" s="69"/>
      <c r="AI3345" s="69"/>
      <c r="AJ3345" s="69"/>
      <c r="AK3345" s="69"/>
      <c r="AL3345" s="69"/>
      <c r="AM3345" s="69"/>
      <c r="AN3345" s="69"/>
      <c r="AO3345" s="69"/>
      <c r="AP3345" s="69"/>
      <c r="AQ3345" s="69"/>
      <c r="AR3345" s="69"/>
      <c r="AS3345" s="69"/>
      <c r="AT3345" s="69"/>
      <c r="AU3345" s="69"/>
      <c r="AV3345" s="69"/>
      <c r="AW3345" s="69"/>
      <c r="AX3345" s="69"/>
      <c r="AY3345" s="69"/>
      <c r="AZ3345" s="69"/>
      <c r="BA3345" s="69"/>
      <c r="BB3345" s="69"/>
      <c r="BC3345" s="69"/>
      <c r="BD3345" s="69"/>
      <c r="BE3345" s="69"/>
      <c r="BF3345" s="69"/>
      <c r="BG3345" s="69"/>
      <c r="BH3345" s="69"/>
      <c r="BI3345" s="69"/>
      <c r="BJ3345" s="69"/>
      <c r="BK3345" s="69"/>
      <c r="BL3345" s="69"/>
      <c r="BM3345" s="69"/>
      <c r="BN3345" s="69"/>
      <c r="BO3345" s="69"/>
      <c r="BP3345" s="69"/>
      <c r="BQ3345" s="69"/>
      <c r="BR3345" s="69"/>
      <c r="BS3345" s="69"/>
      <c r="BT3345" s="69"/>
      <c r="BU3345" s="69"/>
      <c r="BV3345" s="69"/>
      <c r="BW3345" s="69"/>
      <c r="BX3345" s="69"/>
      <c r="BY3345" s="69"/>
      <c r="BZ3345" s="69"/>
      <c r="CA3345" s="69"/>
      <c r="CB3345" s="69"/>
      <c r="CC3345" s="69"/>
      <c r="CD3345" s="69"/>
      <c r="CE3345" s="69"/>
      <c r="CF3345" s="69"/>
      <c r="CG3345" s="69"/>
      <c r="CH3345" s="69"/>
      <c r="CI3345" s="69"/>
      <c r="CJ3345" s="69"/>
      <c r="CK3345" s="69"/>
      <c r="CL3345" s="69"/>
      <c r="CM3345" s="69"/>
      <c r="CN3345" s="69"/>
      <c r="CO3345" s="69"/>
      <c r="CP3345" s="69"/>
      <c r="CQ3345" s="69"/>
      <c r="CR3345" s="69"/>
      <c r="CS3345" s="69"/>
      <c r="CT3345" s="69"/>
      <c r="CU3345" s="69"/>
      <c r="CV3345" s="69"/>
      <c r="CW3345" s="69"/>
      <c r="CX3345" s="69"/>
      <c r="CY3345" s="69"/>
      <c r="CZ3345" s="69"/>
      <c r="DA3345" s="69"/>
      <c r="DB3345" s="69"/>
      <c r="DC3345" s="69"/>
      <c r="DD3345" s="69"/>
      <c r="DE3345" s="69"/>
      <c r="DF3345" s="69"/>
      <c r="DG3345" s="69"/>
      <c r="DH3345" s="69"/>
      <c r="DI3345" s="69"/>
      <c r="DJ3345" s="69"/>
      <c r="DK3345" s="69"/>
      <c r="DL3345" s="69"/>
      <c r="DM3345" s="69"/>
      <c r="DN3345" s="69"/>
      <c r="DO3345" s="69"/>
      <c r="DP3345" s="69"/>
      <c r="DQ3345" s="69"/>
      <c r="DR3345" s="69"/>
      <c r="DS3345" s="69"/>
      <c r="DT3345" s="69"/>
      <c r="DU3345" s="69"/>
      <c r="DV3345" s="69"/>
      <c r="DW3345" s="69"/>
      <c r="DX3345" s="69"/>
      <c r="DY3345" s="69"/>
      <c r="DZ3345" s="69"/>
      <c r="EA3345" s="69"/>
      <c r="EB3345" s="69"/>
      <c r="EC3345" s="69"/>
      <c r="ED3345" s="69"/>
      <c r="EE3345" s="69"/>
      <c r="EF3345" s="69"/>
      <c r="EG3345" s="69"/>
      <c r="EH3345" s="69"/>
      <c r="EI3345" s="69"/>
      <c r="EJ3345" s="69"/>
      <c r="EK3345" s="69"/>
      <c r="EL3345" s="69"/>
      <c r="EM3345" s="69"/>
      <c r="EN3345" s="69"/>
      <c r="EO3345" s="69"/>
      <c r="EP3345" s="69"/>
      <c r="EQ3345" s="69"/>
      <c r="ER3345" s="69"/>
      <c r="ES3345" s="69"/>
      <c r="ET3345" s="69"/>
      <c r="EU3345" s="69"/>
      <c r="EV3345" s="69"/>
      <c r="EW3345" s="69"/>
      <c r="EX3345" s="69"/>
      <c r="EY3345" s="69"/>
      <c r="EZ3345" s="69"/>
      <c r="FA3345" s="69"/>
      <c r="FB3345" s="69"/>
      <c r="FC3345" s="69"/>
      <c r="FD3345" s="69"/>
      <c r="FE3345" s="69"/>
      <c r="FF3345" s="69"/>
      <c r="FG3345" s="69"/>
      <c r="FH3345" s="69"/>
      <c r="FI3345" s="69"/>
      <c r="FJ3345" s="69"/>
      <c r="FK3345" s="69"/>
      <c r="FL3345" s="69"/>
      <c r="FM3345" s="69"/>
      <c r="FN3345" s="69"/>
      <c r="FO3345" s="69"/>
      <c r="FP3345" s="69"/>
      <c r="FQ3345" s="69"/>
      <c r="FR3345" s="69"/>
      <c r="FS3345" s="69"/>
      <c r="FT3345" s="69"/>
      <c r="FU3345" s="69"/>
      <c r="FV3345" s="69"/>
      <c r="FW3345" s="69"/>
      <c r="FX3345" s="69"/>
      <c r="FY3345" s="69"/>
      <c r="FZ3345" s="69"/>
      <c r="GA3345" s="69"/>
      <c r="GB3345" s="69"/>
      <c r="GC3345" s="69"/>
      <c r="GD3345" s="69"/>
      <c r="GE3345" s="69"/>
      <c r="GF3345" s="69"/>
      <c r="GG3345" s="69"/>
      <c r="GH3345" s="69"/>
      <c r="GI3345" s="69"/>
      <c r="GJ3345" s="69"/>
      <c r="GK3345" s="69"/>
      <c r="GL3345" s="69"/>
      <c r="GM3345" s="69"/>
      <c r="GN3345" s="69"/>
      <c r="GO3345" s="69"/>
      <c r="GP3345" s="69"/>
      <c r="GQ3345" s="69"/>
      <c r="GR3345" s="69"/>
      <c r="GS3345" s="69"/>
      <c r="GT3345" s="69"/>
      <c r="GU3345" s="69"/>
      <c r="GV3345" s="69"/>
      <c r="GW3345" s="69"/>
      <c r="GX3345" s="69"/>
      <c r="GY3345" s="69"/>
      <c r="GZ3345" s="69"/>
      <c r="HA3345" s="69"/>
      <c r="HB3345" s="69"/>
      <c r="HC3345" s="69"/>
      <c r="HD3345" s="69"/>
      <c r="HE3345" s="69"/>
      <c r="HF3345" s="69"/>
      <c r="HG3345" s="69"/>
      <c r="HH3345" s="69"/>
      <c r="HI3345" s="69"/>
      <c r="HJ3345" s="69"/>
      <c r="HK3345" s="69"/>
      <c r="HL3345" s="69"/>
      <c r="HM3345" s="69"/>
      <c r="HN3345" s="69"/>
      <c r="HO3345" s="69"/>
      <c r="HP3345" s="69"/>
      <c r="HQ3345" s="69"/>
      <c r="HR3345" s="69"/>
      <c r="HS3345" s="69"/>
      <c r="HT3345" s="69"/>
      <c r="HU3345" s="69"/>
      <c r="HV3345" s="69"/>
      <c r="HW3345" s="69"/>
      <c r="HX3345" s="69"/>
      <c r="HY3345" s="69"/>
      <c r="HZ3345" s="69"/>
      <c r="IA3345" s="69"/>
      <c r="IB3345" s="69"/>
      <c r="IC3345" s="69"/>
      <c r="ID3345" s="69"/>
      <c r="IE3345" s="69"/>
      <c r="IF3345" s="69"/>
      <c r="IG3345" s="69"/>
      <c r="IH3345" s="69"/>
      <c r="II3345" s="69"/>
      <c r="IJ3345" s="69"/>
      <c r="IK3345" s="69"/>
      <c r="IL3345" s="69"/>
      <c r="IM3345" s="69"/>
      <c r="IN3345" s="69"/>
    </row>
    <row r="3346" spans="1:248" s="70" customFormat="1" ht="15" customHeight="1" x14ac:dyDescent="0.2">
      <c r="A3346" s="127" t="s">
        <v>4228</v>
      </c>
      <c r="B3346" s="128">
        <v>521052</v>
      </c>
      <c r="C3346" s="149" t="s">
        <v>4229</v>
      </c>
      <c r="D3346" s="314">
        <v>100000</v>
      </c>
      <c r="E3346" s="69"/>
      <c r="F3346" s="69"/>
      <c r="G3346" s="69"/>
      <c r="H3346" s="69"/>
      <c r="I3346" s="69"/>
      <c r="J3346" s="69"/>
      <c r="N3346" s="69"/>
      <c r="O3346" s="69"/>
      <c r="P3346" s="69"/>
      <c r="Q3346" s="69"/>
      <c r="R3346" s="69"/>
      <c r="S3346" s="69"/>
      <c r="T3346" s="69"/>
      <c r="U3346" s="69"/>
      <c r="V3346" s="69"/>
      <c r="W3346" s="69"/>
      <c r="X3346" s="69"/>
      <c r="Y3346" s="69"/>
      <c r="Z3346" s="69"/>
      <c r="AA3346" s="69"/>
      <c r="AB3346" s="69"/>
      <c r="AC3346" s="69"/>
      <c r="AD3346" s="69"/>
      <c r="AE3346" s="69"/>
      <c r="AF3346" s="69"/>
      <c r="AG3346" s="69"/>
      <c r="AH3346" s="69"/>
      <c r="AI3346" s="69"/>
      <c r="AJ3346" s="69"/>
      <c r="AK3346" s="69"/>
      <c r="AL3346" s="69"/>
      <c r="AM3346" s="69"/>
      <c r="AN3346" s="69"/>
      <c r="AO3346" s="69"/>
      <c r="AP3346" s="69"/>
      <c r="AQ3346" s="69"/>
      <c r="AR3346" s="69"/>
      <c r="AS3346" s="69"/>
      <c r="AT3346" s="69"/>
      <c r="AU3346" s="69"/>
      <c r="AV3346" s="69"/>
      <c r="AW3346" s="69"/>
      <c r="AX3346" s="69"/>
      <c r="AY3346" s="69"/>
      <c r="AZ3346" s="69"/>
      <c r="BA3346" s="69"/>
      <c r="BB3346" s="69"/>
      <c r="BC3346" s="69"/>
      <c r="BD3346" s="69"/>
      <c r="BE3346" s="69"/>
      <c r="BF3346" s="69"/>
      <c r="BG3346" s="69"/>
      <c r="BH3346" s="69"/>
      <c r="BI3346" s="69"/>
      <c r="BJ3346" s="69"/>
      <c r="BK3346" s="69"/>
      <c r="BL3346" s="69"/>
      <c r="BM3346" s="69"/>
      <c r="BN3346" s="69"/>
      <c r="BO3346" s="69"/>
      <c r="BP3346" s="69"/>
      <c r="BQ3346" s="69"/>
      <c r="BR3346" s="69"/>
      <c r="BS3346" s="69"/>
      <c r="BT3346" s="69"/>
      <c r="BU3346" s="69"/>
      <c r="BV3346" s="69"/>
      <c r="BW3346" s="69"/>
      <c r="BX3346" s="69"/>
      <c r="BY3346" s="69"/>
      <c r="BZ3346" s="69"/>
      <c r="CA3346" s="69"/>
      <c r="CB3346" s="69"/>
      <c r="CC3346" s="69"/>
      <c r="CD3346" s="69"/>
      <c r="CE3346" s="69"/>
      <c r="CF3346" s="69"/>
      <c r="CG3346" s="69"/>
      <c r="CH3346" s="69"/>
      <c r="CI3346" s="69"/>
      <c r="CJ3346" s="69"/>
      <c r="CK3346" s="69"/>
      <c r="CL3346" s="69"/>
      <c r="CM3346" s="69"/>
      <c r="CN3346" s="69"/>
      <c r="CO3346" s="69"/>
      <c r="CP3346" s="69"/>
      <c r="CQ3346" s="69"/>
      <c r="CR3346" s="69"/>
      <c r="CS3346" s="69"/>
      <c r="CT3346" s="69"/>
      <c r="CU3346" s="69"/>
      <c r="CV3346" s="69"/>
      <c r="CW3346" s="69"/>
      <c r="CX3346" s="69"/>
      <c r="CY3346" s="69"/>
      <c r="CZ3346" s="69"/>
      <c r="DA3346" s="69"/>
      <c r="DB3346" s="69"/>
      <c r="DC3346" s="69"/>
      <c r="DD3346" s="69"/>
      <c r="DE3346" s="69"/>
      <c r="DF3346" s="69"/>
      <c r="DG3346" s="69"/>
      <c r="DH3346" s="69"/>
      <c r="DI3346" s="69"/>
      <c r="DJ3346" s="69"/>
      <c r="DK3346" s="69"/>
      <c r="DL3346" s="69"/>
      <c r="DM3346" s="69"/>
      <c r="DN3346" s="69"/>
      <c r="DO3346" s="69"/>
      <c r="DP3346" s="69"/>
      <c r="DQ3346" s="69"/>
      <c r="DR3346" s="69"/>
      <c r="DS3346" s="69"/>
      <c r="DT3346" s="69"/>
      <c r="DU3346" s="69"/>
      <c r="DV3346" s="69"/>
      <c r="DW3346" s="69"/>
      <c r="DX3346" s="69"/>
      <c r="DY3346" s="69"/>
      <c r="DZ3346" s="69"/>
      <c r="EA3346" s="69"/>
      <c r="EB3346" s="69"/>
      <c r="EC3346" s="69"/>
      <c r="ED3346" s="69"/>
      <c r="EE3346" s="69"/>
      <c r="EF3346" s="69"/>
      <c r="EG3346" s="69"/>
      <c r="EH3346" s="69"/>
      <c r="EI3346" s="69"/>
      <c r="EJ3346" s="69"/>
      <c r="EK3346" s="69"/>
      <c r="EL3346" s="69"/>
      <c r="EM3346" s="69"/>
      <c r="EN3346" s="69"/>
      <c r="EO3346" s="69"/>
      <c r="EP3346" s="69"/>
      <c r="EQ3346" s="69"/>
      <c r="ER3346" s="69"/>
      <c r="ES3346" s="69"/>
      <c r="ET3346" s="69"/>
      <c r="EU3346" s="69"/>
      <c r="EV3346" s="69"/>
      <c r="EW3346" s="69"/>
      <c r="EX3346" s="69"/>
      <c r="EY3346" s="69"/>
      <c r="EZ3346" s="69"/>
      <c r="FA3346" s="69"/>
      <c r="FB3346" s="69"/>
      <c r="FC3346" s="69"/>
      <c r="FD3346" s="69"/>
      <c r="FE3346" s="69"/>
      <c r="FF3346" s="69"/>
      <c r="FG3346" s="69"/>
      <c r="FH3346" s="69"/>
      <c r="FI3346" s="69"/>
      <c r="FJ3346" s="69"/>
      <c r="FK3346" s="69"/>
      <c r="FL3346" s="69"/>
      <c r="FM3346" s="69"/>
      <c r="FN3346" s="69"/>
      <c r="FO3346" s="69"/>
      <c r="FP3346" s="69"/>
      <c r="FQ3346" s="69"/>
      <c r="FR3346" s="69"/>
      <c r="FS3346" s="69"/>
      <c r="FT3346" s="69"/>
      <c r="FU3346" s="69"/>
      <c r="FV3346" s="69"/>
      <c r="FW3346" s="69"/>
      <c r="FX3346" s="69"/>
      <c r="FY3346" s="69"/>
      <c r="FZ3346" s="69"/>
      <c r="GA3346" s="69"/>
      <c r="GB3346" s="69"/>
      <c r="GC3346" s="69"/>
      <c r="GD3346" s="69"/>
      <c r="GE3346" s="69"/>
      <c r="GF3346" s="69"/>
      <c r="GG3346" s="69"/>
      <c r="GH3346" s="69"/>
      <c r="GI3346" s="69"/>
      <c r="GJ3346" s="69"/>
      <c r="GK3346" s="69"/>
      <c r="GL3346" s="69"/>
      <c r="GM3346" s="69"/>
      <c r="GN3346" s="69"/>
      <c r="GO3346" s="69"/>
      <c r="GP3346" s="69"/>
      <c r="GQ3346" s="69"/>
      <c r="GR3346" s="69"/>
      <c r="GS3346" s="69"/>
      <c r="GT3346" s="69"/>
      <c r="GU3346" s="69"/>
      <c r="GV3346" s="69"/>
      <c r="GW3346" s="69"/>
      <c r="GX3346" s="69"/>
      <c r="GY3346" s="69"/>
      <c r="GZ3346" s="69"/>
      <c r="HA3346" s="69"/>
      <c r="HB3346" s="69"/>
      <c r="HC3346" s="69"/>
      <c r="HD3346" s="69"/>
      <c r="HE3346" s="69"/>
      <c r="HF3346" s="69"/>
      <c r="HG3346" s="69"/>
      <c r="HH3346" s="69"/>
      <c r="HI3346" s="69"/>
      <c r="HJ3346" s="69"/>
      <c r="HK3346" s="69"/>
      <c r="HL3346" s="69"/>
      <c r="HM3346" s="69"/>
      <c r="HN3346" s="69"/>
      <c r="HO3346" s="69"/>
      <c r="HP3346" s="69"/>
      <c r="HQ3346" s="69"/>
      <c r="HR3346" s="69"/>
      <c r="HS3346" s="69"/>
      <c r="HT3346" s="69"/>
      <c r="HU3346" s="69"/>
      <c r="HV3346" s="69"/>
      <c r="HW3346" s="69"/>
      <c r="HX3346" s="69"/>
      <c r="HY3346" s="69"/>
      <c r="HZ3346" s="69"/>
      <c r="IA3346" s="69"/>
      <c r="IB3346" s="69"/>
      <c r="IC3346" s="69"/>
      <c r="ID3346" s="69"/>
      <c r="IE3346" s="69"/>
      <c r="IF3346" s="69"/>
      <c r="IG3346" s="69"/>
      <c r="IH3346" s="69"/>
      <c r="II3346" s="69"/>
      <c r="IJ3346" s="69"/>
      <c r="IK3346" s="69"/>
      <c r="IL3346" s="69"/>
      <c r="IM3346" s="69"/>
      <c r="IN3346" s="69"/>
    </row>
    <row r="3347" spans="1:248" s="70" customFormat="1" ht="15" customHeight="1" x14ac:dyDescent="0.2">
      <c r="A3347" s="127" t="s">
        <v>4230</v>
      </c>
      <c r="B3347" s="128">
        <v>521053</v>
      </c>
      <c r="C3347" s="149" t="s">
        <v>4231</v>
      </c>
      <c r="D3347" s="314">
        <v>50000</v>
      </c>
      <c r="E3347" s="69"/>
      <c r="F3347" s="69"/>
      <c r="G3347" s="69"/>
      <c r="H3347" s="69"/>
      <c r="I3347" s="69"/>
      <c r="J3347" s="69"/>
      <c r="N3347" s="69"/>
      <c r="O3347" s="69"/>
      <c r="P3347" s="69"/>
      <c r="Q3347" s="69"/>
      <c r="R3347" s="69"/>
      <c r="S3347" s="69"/>
      <c r="T3347" s="69"/>
      <c r="U3347" s="69"/>
      <c r="V3347" s="69"/>
      <c r="W3347" s="69"/>
      <c r="X3347" s="69"/>
      <c r="Y3347" s="69"/>
      <c r="Z3347" s="69"/>
      <c r="AA3347" s="69"/>
      <c r="AB3347" s="69"/>
      <c r="AC3347" s="69"/>
      <c r="AD3347" s="69"/>
      <c r="AE3347" s="69"/>
      <c r="AF3347" s="69"/>
      <c r="AG3347" s="69"/>
      <c r="AH3347" s="69"/>
      <c r="AI3347" s="69"/>
      <c r="AJ3347" s="69"/>
      <c r="AK3347" s="69"/>
      <c r="AL3347" s="69"/>
      <c r="AM3347" s="69"/>
      <c r="AN3347" s="69"/>
      <c r="AO3347" s="69"/>
      <c r="AP3347" s="69"/>
      <c r="AQ3347" s="69"/>
      <c r="AR3347" s="69"/>
      <c r="AS3347" s="69"/>
      <c r="AT3347" s="69"/>
      <c r="AU3347" s="69"/>
      <c r="AV3347" s="69"/>
      <c r="AW3347" s="69"/>
      <c r="AX3347" s="69"/>
      <c r="AY3347" s="69"/>
      <c r="AZ3347" s="69"/>
      <c r="BA3347" s="69"/>
      <c r="BB3347" s="69"/>
      <c r="BC3347" s="69"/>
      <c r="BD3347" s="69"/>
      <c r="BE3347" s="69"/>
      <c r="BF3347" s="69"/>
      <c r="BG3347" s="69"/>
      <c r="BH3347" s="69"/>
      <c r="BI3347" s="69"/>
      <c r="BJ3347" s="69"/>
      <c r="BK3347" s="69"/>
      <c r="BL3347" s="69"/>
      <c r="BM3347" s="69"/>
      <c r="BN3347" s="69"/>
      <c r="BO3347" s="69"/>
      <c r="BP3347" s="69"/>
      <c r="BQ3347" s="69"/>
      <c r="BR3347" s="69"/>
      <c r="BS3347" s="69"/>
      <c r="BT3347" s="69"/>
      <c r="BU3347" s="69"/>
      <c r="BV3347" s="69"/>
      <c r="BW3347" s="69"/>
      <c r="BX3347" s="69"/>
      <c r="BY3347" s="69"/>
      <c r="BZ3347" s="69"/>
      <c r="CA3347" s="69"/>
      <c r="CB3347" s="69"/>
      <c r="CC3347" s="69"/>
      <c r="CD3347" s="69"/>
      <c r="CE3347" s="69"/>
      <c r="CF3347" s="69"/>
      <c r="CG3347" s="69"/>
      <c r="CH3347" s="69"/>
      <c r="CI3347" s="69"/>
      <c r="CJ3347" s="69"/>
      <c r="CK3347" s="69"/>
      <c r="CL3347" s="69"/>
      <c r="CM3347" s="69"/>
      <c r="CN3347" s="69"/>
      <c r="CO3347" s="69"/>
      <c r="CP3347" s="69"/>
      <c r="CQ3347" s="69"/>
      <c r="CR3347" s="69"/>
      <c r="CS3347" s="69"/>
      <c r="CT3347" s="69"/>
      <c r="CU3347" s="69"/>
      <c r="CV3347" s="69"/>
      <c r="CW3347" s="69"/>
      <c r="CX3347" s="69"/>
      <c r="CY3347" s="69"/>
      <c r="CZ3347" s="69"/>
      <c r="DA3347" s="69"/>
      <c r="DB3347" s="69"/>
      <c r="DC3347" s="69"/>
      <c r="DD3347" s="69"/>
      <c r="DE3347" s="69"/>
      <c r="DF3347" s="69"/>
      <c r="DG3347" s="69"/>
      <c r="DH3347" s="69"/>
      <c r="DI3347" s="69"/>
      <c r="DJ3347" s="69"/>
      <c r="DK3347" s="69"/>
      <c r="DL3347" s="69"/>
      <c r="DM3347" s="69"/>
      <c r="DN3347" s="69"/>
      <c r="DO3347" s="69"/>
      <c r="DP3347" s="69"/>
      <c r="DQ3347" s="69"/>
      <c r="DR3347" s="69"/>
      <c r="DS3347" s="69"/>
      <c r="DT3347" s="69"/>
      <c r="DU3347" s="69"/>
      <c r="DV3347" s="69"/>
      <c r="DW3347" s="69"/>
      <c r="DX3347" s="69"/>
      <c r="DY3347" s="69"/>
      <c r="DZ3347" s="69"/>
      <c r="EA3347" s="69"/>
      <c r="EB3347" s="69"/>
      <c r="EC3347" s="69"/>
      <c r="ED3347" s="69"/>
      <c r="EE3347" s="69"/>
      <c r="EF3347" s="69"/>
      <c r="EG3347" s="69"/>
      <c r="EH3347" s="69"/>
      <c r="EI3347" s="69"/>
      <c r="EJ3347" s="69"/>
      <c r="EK3347" s="69"/>
      <c r="EL3347" s="69"/>
      <c r="EM3347" s="69"/>
      <c r="EN3347" s="69"/>
      <c r="EO3347" s="69"/>
      <c r="EP3347" s="69"/>
      <c r="EQ3347" s="69"/>
      <c r="ER3347" s="69"/>
      <c r="ES3347" s="69"/>
      <c r="ET3347" s="69"/>
      <c r="EU3347" s="69"/>
      <c r="EV3347" s="69"/>
      <c r="EW3347" s="69"/>
      <c r="EX3347" s="69"/>
      <c r="EY3347" s="69"/>
      <c r="EZ3347" s="69"/>
      <c r="FA3347" s="69"/>
      <c r="FB3347" s="69"/>
      <c r="FC3347" s="69"/>
      <c r="FD3347" s="69"/>
      <c r="FE3347" s="69"/>
      <c r="FF3347" s="69"/>
      <c r="FG3347" s="69"/>
      <c r="FH3347" s="69"/>
      <c r="FI3347" s="69"/>
      <c r="FJ3347" s="69"/>
      <c r="FK3347" s="69"/>
      <c r="FL3347" s="69"/>
      <c r="FM3347" s="69"/>
      <c r="FN3347" s="69"/>
      <c r="FO3347" s="69"/>
      <c r="FP3347" s="69"/>
      <c r="FQ3347" s="69"/>
      <c r="FR3347" s="69"/>
      <c r="FS3347" s="69"/>
      <c r="FT3347" s="69"/>
      <c r="FU3347" s="69"/>
      <c r="FV3347" s="69"/>
      <c r="FW3347" s="69"/>
      <c r="FX3347" s="69"/>
      <c r="FY3347" s="69"/>
      <c r="FZ3347" s="69"/>
      <c r="GA3347" s="69"/>
      <c r="GB3347" s="69"/>
      <c r="GC3347" s="69"/>
      <c r="GD3347" s="69"/>
      <c r="GE3347" s="69"/>
      <c r="GF3347" s="69"/>
      <c r="GG3347" s="69"/>
      <c r="GH3347" s="69"/>
      <c r="GI3347" s="69"/>
      <c r="GJ3347" s="69"/>
      <c r="GK3347" s="69"/>
      <c r="GL3347" s="69"/>
      <c r="GM3347" s="69"/>
      <c r="GN3347" s="69"/>
      <c r="GO3347" s="69"/>
      <c r="GP3347" s="69"/>
      <c r="GQ3347" s="69"/>
      <c r="GR3347" s="69"/>
      <c r="GS3347" s="69"/>
      <c r="GT3347" s="69"/>
      <c r="GU3347" s="69"/>
      <c r="GV3347" s="69"/>
      <c r="GW3347" s="69"/>
      <c r="GX3347" s="69"/>
      <c r="GY3347" s="69"/>
      <c r="GZ3347" s="69"/>
      <c r="HA3347" s="69"/>
      <c r="HB3347" s="69"/>
      <c r="HC3347" s="69"/>
      <c r="HD3347" s="69"/>
      <c r="HE3347" s="69"/>
      <c r="HF3347" s="69"/>
      <c r="HG3347" s="69"/>
      <c r="HH3347" s="69"/>
      <c r="HI3347" s="69"/>
      <c r="HJ3347" s="69"/>
      <c r="HK3347" s="69"/>
      <c r="HL3347" s="69"/>
      <c r="HM3347" s="69"/>
      <c r="HN3347" s="69"/>
      <c r="HO3347" s="69"/>
      <c r="HP3347" s="69"/>
      <c r="HQ3347" s="69"/>
      <c r="HR3347" s="69"/>
      <c r="HS3347" s="69"/>
      <c r="HT3347" s="69"/>
      <c r="HU3347" s="69"/>
      <c r="HV3347" s="69"/>
      <c r="HW3347" s="69"/>
      <c r="HX3347" s="69"/>
      <c r="HY3347" s="69"/>
      <c r="HZ3347" s="69"/>
      <c r="IA3347" s="69"/>
      <c r="IB3347" s="69"/>
      <c r="IC3347" s="69"/>
      <c r="ID3347" s="69"/>
      <c r="IE3347" s="69"/>
      <c r="IF3347" s="69"/>
      <c r="IG3347" s="69"/>
      <c r="IH3347" s="69"/>
      <c r="II3347" s="69"/>
      <c r="IJ3347" s="69"/>
      <c r="IK3347" s="69"/>
      <c r="IL3347" s="69"/>
      <c r="IM3347" s="69"/>
      <c r="IN3347" s="69"/>
    </row>
    <row r="3348" spans="1:248" s="70" customFormat="1" ht="15" customHeight="1" x14ac:dyDescent="0.2">
      <c r="A3348" s="127" t="s">
        <v>4232</v>
      </c>
      <c r="B3348" s="128">
        <v>521054</v>
      </c>
      <c r="C3348" s="149" t="s">
        <v>4233</v>
      </c>
      <c r="D3348" s="314">
        <v>60000</v>
      </c>
      <c r="E3348" s="69"/>
      <c r="F3348" s="69"/>
      <c r="G3348" s="69"/>
      <c r="H3348" s="69"/>
      <c r="I3348" s="69"/>
      <c r="J3348" s="69"/>
      <c r="N3348" s="69"/>
      <c r="O3348" s="69"/>
      <c r="P3348" s="69"/>
      <c r="Q3348" s="69"/>
      <c r="R3348" s="69"/>
      <c r="S3348" s="69"/>
      <c r="T3348" s="69"/>
      <c r="U3348" s="69"/>
      <c r="V3348" s="69"/>
      <c r="W3348" s="69"/>
      <c r="X3348" s="69"/>
      <c r="Y3348" s="69"/>
      <c r="Z3348" s="69"/>
      <c r="AA3348" s="69"/>
      <c r="AB3348" s="69"/>
      <c r="AC3348" s="69"/>
      <c r="AD3348" s="69"/>
      <c r="AE3348" s="69"/>
      <c r="AF3348" s="69"/>
      <c r="AG3348" s="69"/>
      <c r="AH3348" s="69"/>
      <c r="AI3348" s="69"/>
      <c r="AJ3348" s="69"/>
      <c r="AK3348" s="69"/>
      <c r="AL3348" s="69"/>
      <c r="AM3348" s="69"/>
      <c r="AN3348" s="69"/>
      <c r="AO3348" s="69"/>
      <c r="AP3348" s="69"/>
      <c r="AQ3348" s="69"/>
      <c r="AR3348" s="69"/>
      <c r="AS3348" s="69"/>
      <c r="AT3348" s="69"/>
      <c r="AU3348" s="69"/>
      <c r="AV3348" s="69"/>
      <c r="AW3348" s="69"/>
      <c r="AX3348" s="69"/>
      <c r="AY3348" s="69"/>
      <c r="AZ3348" s="69"/>
      <c r="BA3348" s="69"/>
      <c r="BB3348" s="69"/>
      <c r="BC3348" s="69"/>
      <c r="BD3348" s="69"/>
      <c r="BE3348" s="69"/>
      <c r="BF3348" s="69"/>
      <c r="BG3348" s="69"/>
      <c r="BH3348" s="69"/>
      <c r="BI3348" s="69"/>
      <c r="BJ3348" s="69"/>
      <c r="BK3348" s="69"/>
      <c r="BL3348" s="69"/>
      <c r="BM3348" s="69"/>
      <c r="BN3348" s="69"/>
      <c r="BO3348" s="69"/>
      <c r="BP3348" s="69"/>
      <c r="BQ3348" s="69"/>
      <c r="BR3348" s="69"/>
      <c r="BS3348" s="69"/>
      <c r="BT3348" s="69"/>
      <c r="BU3348" s="69"/>
      <c r="BV3348" s="69"/>
      <c r="BW3348" s="69"/>
      <c r="BX3348" s="69"/>
      <c r="BY3348" s="69"/>
      <c r="BZ3348" s="69"/>
      <c r="CA3348" s="69"/>
      <c r="CB3348" s="69"/>
      <c r="CC3348" s="69"/>
      <c r="CD3348" s="69"/>
      <c r="CE3348" s="69"/>
      <c r="CF3348" s="69"/>
      <c r="CG3348" s="69"/>
      <c r="CH3348" s="69"/>
      <c r="CI3348" s="69"/>
      <c r="CJ3348" s="69"/>
      <c r="CK3348" s="69"/>
      <c r="CL3348" s="69"/>
      <c r="CM3348" s="69"/>
      <c r="CN3348" s="69"/>
      <c r="CO3348" s="69"/>
      <c r="CP3348" s="69"/>
      <c r="CQ3348" s="69"/>
      <c r="CR3348" s="69"/>
      <c r="CS3348" s="69"/>
      <c r="CT3348" s="69"/>
      <c r="CU3348" s="69"/>
      <c r="CV3348" s="69"/>
      <c r="CW3348" s="69"/>
      <c r="CX3348" s="69"/>
      <c r="CY3348" s="69"/>
      <c r="CZ3348" s="69"/>
      <c r="DA3348" s="69"/>
      <c r="DB3348" s="69"/>
      <c r="DC3348" s="69"/>
      <c r="DD3348" s="69"/>
      <c r="DE3348" s="69"/>
      <c r="DF3348" s="69"/>
      <c r="DG3348" s="69"/>
      <c r="DH3348" s="69"/>
      <c r="DI3348" s="69"/>
      <c r="DJ3348" s="69"/>
      <c r="DK3348" s="69"/>
      <c r="DL3348" s="69"/>
      <c r="DM3348" s="69"/>
      <c r="DN3348" s="69"/>
      <c r="DO3348" s="69"/>
      <c r="DP3348" s="69"/>
      <c r="DQ3348" s="69"/>
      <c r="DR3348" s="69"/>
      <c r="DS3348" s="69"/>
      <c r="DT3348" s="69"/>
      <c r="DU3348" s="69"/>
      <c r="DV3348" s="69"/>
      <c r="DW3348" s="69"/>
      <c r="DX3348" s="69"/>
      <c r="DY3348" s="69"/>
      <c r="DZ3348" s="69"/>
      <c r="EA3348" s="69"/>
      <c r="EB3348" s="69"/>
      <c r="EC3348" s="69"/>
      <c r="ED3348" s="69"/>
      <c r="EE3348" s="69"/>
      <c r="EF3348" s="69"/>
      <c r="EG3348" s="69"/>
      <c r="EH3348" s="69"/>
      <c r="EI3348" s="69"/>
      <c r="EJ3348" s="69"/>
      <c r="EK3348" s="69"/>
      <c r="EL3348" s="69"/>
      <c r="EM3348" s="69"/>
      <c r="EN3348" s="69"/>
      <c r="EO3348" s="69"/>
      <c r="EP3348" s="69"/>
      <c r="EQ3348" s="69"/>
      <c r="ER3348" s="69"/>
      <c r="ES3348" s="69"/>
      <c r="ET3348" s="69"/>
      <c r="EU3348" s="69"/>
      <c r="EV3348" s="69"/>
      <c r="EW3348" s="69"/>
      <c r="EX3348" s="69"/>
      <c r="EY3348" s="69"/>
      <c r="EZ3348" s="69"/>
      <c r="FA3348" s="69"/>
      <c r="FB3348" s="69"/>
      <c r="FC3348" s="69"/>
      <c r="FD3348" s="69"/>
      <c r="FE3348" s="69"/>
      <c r="FF3348" s="69"/>
      <c r="FG3348" s="69"/>
      <c r="FH3348" s="69"/>
      <c r="FI3348" s="69"/>
      <c r="FJ3348" s="69"/>
      <c r="FK3348" s="69"/>
      <c r="FL3348" s="69"/>
      <c r="FM3348" s="69"/>
      <c r="FN3348" s="69"/>
      <c r="FO3348" s="69"/>
      <c r="FP3348" s="69"/>
      <c r="FQ3348" s="69"/>
      <c r="FR3348" s="69"/>
      <c r="FS3348" s="69"/>
      <c r="FT3348" s="69"/>
      <c r="FU3348" s="69"/>
      <c r="FV3348" s="69"/>
      <c r="FW3348" s="69"/>
      <c r="FX3348" s="69"/>
      <c r="FY3348" s="69"/>
      <c r="FZ3348" s="69"/>
      <c r="GA3348" s="69"/>
      <c r="GB3348" s="69"/>
      <c r="GC3348" s="69"/>
      <c r="GD3348" s="69"/>
      <c r="GE3348" s="69"/>
      <c r="GF3348" s="69"/>
      <c r="GG3348" s="69"/>
      <c r="GH3348" s="69"/>
      <c r="GI3348" s="69"/>
      <c r="GJ3348" s="69"/>
      <c r="GK3348" s="69"/>
      <c r="GL3348" s="69"/>
      <c r="GM3348" s="69"/>
      <c r="GN3348" s="69"/>
      <c r="GO3348" s="69"/>
      <c r="GP3348" s="69"/>
      <c r="GQ3348" s="69"/>
      <c r="GR3348" s="69"/>
      <c r="GS3348" s="69"/>
      <c r="GT3348" s="69"/>
      <c r="GU3348" s="69"/>
      <c r="GV3348" s="69"/>
      <c r="GW3348" s="69"/>
      <c r="GX3348" s="69"/>
      <c r="GY3348" s="69"/>
      <c r="GZ3348" s="69"/>
      <c r="HA3348" s="69"/>
      <c r="HB3348" s="69"/>
      <c r="HC3348" s="69"/>
      <c r="HD3348" s="69"/>
      <c r="HE3348" s="69"/>
      <c r="HF3348" s="69"/>
      <c r="HG3348" s="69"/>
      <c r="HH3348" s="69"/>
      <c r="HI3348" s="69"/>
      <c r="HJ3348" s="69"/>
      <c r="HK3348" s="69"/>
      <c r="HL3348" s="69"/>
      <c r="HM3348" s="69"/>
      <c r="HN3348" s="69"/>
      <c r="HO3348" s="69"/>
      <c r="HP3348" s="69"/>
      <c r="HQ3348" s="69"/>
      <c r="HR3348" s="69"/>
      <c r="HS3348" s="69"/>
      <c r="HT3348" s="69"/>
      <c r="HU3348" s="69"/>
      <c r="HV3348" s="69"/>
      <c r="HW3348" s="69"/>
      <c r="HX3348" s="69"/>
      <c r="HY3348" s="69"/>
      <c r="HZ3348" s="69"/>
      <c r="IA3348" s="69"/>
      <c r="IB3348" s="69"/>
      <c r="IC3348" s="69"/>
      <c r="ID3348" s="69"/>
      <c r="IE3348" s="69"/>
      <c r="IF3348" s="69"/>
      <c r="IG3348" s="69"/>
      <c r="IH3348" s="69"/>
      <c r="II3348" s="69"/>
      <c r="IJ3348" s="69"/>
      <c r="IK3348" s="69"/>
      <c r="IL3348" s="69"/>
      <c r="IM3348" s="69"/>
      <c r="IN3348" s="69"/>
    </row>
    <row r="3349" spans="1:248" s="70" customFormat="1" ht="15" customHeight="1" x14ac:dyDescent="0.2">
      <c r="A3349" s="127" t="s">
        <v>4234</v>
      </c>
      <c r="B3349" s="128">
        <v>521055</v>
      </c>
      <c r="C3349" s="149" t="s">
        <v>4235</v>
      </c>
      <c r="D3349" s="314">
        <v>60000</v>
      </c>
      <c r="E3349" s="69"/>
      <c r="F3349" s="69"/>
      <c r="G3349" s="69"/>
      <c r="H3349" s="69"/>
      <c r="I3349" s="69"/>
      <c r="J3349" s="69"/>
      <c r="N3349" s="69"/>
      <c r="O3349" s="69"/>
      <c r="P3349" s="69"/>
      <c r="Q3349" s="69"/>
      <c r="R3349" s="69"/>
      <c r="S3349" s="69"/>
      <c r="T3349" s="69"/>
      <c r="U3349" s="69"/>
      <c r="V3349" s="69"/>
      <c r="W3349" s="69"/>
      <c r="X3349" s="69"/>
      <c r="Y3349" s="69"/>
      <c r="Z3349" s="69"/>
      <c r="AA3349" s="69"/>
      <c r="AB3349" s="69"/>
      <c r="AC3349" s="69"/>
      <c r="AD3349" s="69"/>
      <c r="AE3349" s="69"/>
      <c r="AF3349" s="69"/>
      <c r="AG3349" s="69"/>
      <c r="AH3349" s="69"/>
      <c r="AI3349" s="69"/>
      <c r="AJ3349" s="69"/>
      <c r="AK3349" s="69"/>
      <c r="AL3349" s="69"/>
      <c r="AM3349" s="69"/>
      <c r="AN3349" s="69"/>
      <c r="AO3349" s="69"/>
      <c r="AP3349" s="69"/>
      <c r="AQ3349" s="69"/>
      <c r="AR3349" s="69"/>
      <c r="AS3349" s="69"/>
      <c r="AT3349" s="69"/>
      <c r="AU3349" s="69"/>
      <c r="AV3349" s="69"/>
      <c r="AW3349" s="69"/>
      <c r="AX3349" s="69"/>
      <c r="AY3349" s="69"/>
      <c r="AZ3349" s="69"/>
      <c r="BA3349" s="69"/>
      <c r="BB3349" s="69"/>
      <c r="BC3349" s="69"/>
      <c r="BD3349" s="69"/>
      <c r="BE3349" s="69"/>
      <c r="BF3349" s="69"/>
      <c r="BG3349" s="69"/>
      <c r="BH3349" s="69"/>
      <c r="BI3349" s="69"/>
      <c r="BJ3349" s="69"/>
      <c r="BK3349" s="69"/>
      <c r="BL3349" s="69"/>
      <c r="BM3349" s="69"/>
      <c r="BN3349" s="69"/>
      <c r="BO3349" s="69"/>
      <c r="BP3349" s="69"/>
      <c r="BQ3349" s="69"/>
      <c r="BR3349" s="69"/>
      <c r="BS3349" s="69"/>
      <c r="BT3349" s="69"/>
      <c r="BU3349" s="69"/>
      <c r="BV3349" s="69"/>
      <c r="BW3349" s="69"/>
      <c r="BX3349" s="69"/>
      <c r="BY3349" s="69"/>
      <c r="BZ3349" s="69"/>
      <c r="CA3349" s="69"/>
      <c r="CB3349" s="69"/>
      <c r="CC3349" s="69"/>
      <c r="CD3349" s="69"/>
      <c r="CE3349" s="69"/>
      <c r="CF3349" s="69"/>
      <c r="CG3349" s="69"/>
      <c r="CH3349" s="69"/>
      <c r="CI3349" s="69"/>
      <c r="CJ3349" s="69"/>
      <c r="CK3349" s="69"/>
      <c r="CL3349" s="69"/>
      <c r="CM3349" s="69"/>
      <c r="CN3349" s="69"/>
      <c r="CO3349" s="69"/>
      <c r="CP3349" s="69"/>
      <c r="CQ3349" s="69"/>
      <c r="CR3349" s="69"/>
      <c r="CS3349" s="69"/>
      <c r="CT3349" s="69"/>
      <c r="CU3349" s="69"/>
      <c r="CV3349" s="69"/>
      <c r="CW3349" s="69"/>
      <c r="CX3349" s="69"/>
      <c r="CY3349" s="69"/>
      <c r="CZ3349" s="69"/>
      <c r="DA3349" s="69"/>
      <c r="DB3349" s="69"/>
      <c r="DC3349" s="69"/>
      <c r="DD3349" s="69"/>
      <c r="DE3349" s="69"/>
      <c r="DF3349" s="69"/>
      <c r="DG3349" s="69"/>
      <c r="DH3349" s="69"/>
      <c r="DI3349" s="69"/>
      <c r="DJ3349" s="69"/>
      <c r="DK3349" s="69"/>
      <c r="DL3349" s="69"/>
      <c r="DM3349" s="69"/>
      <c r="DN3349" s="69"/>
      <c r="DO3349" s="69"/>
      <c r="DP3349" s="69"/>
      <c r="DQ3349" s="69"/>
      <c r="DR3349" s="69"/>
      <c r="DS3349" s="69"/>
      <c r="DT3349" s="69"/>
      <c r="DU3349" s="69"/>
      <c r="DV3349" s="69"/>
      <c r="DW3349" s="69"/>
      <c r="DX3349" s="69"/>
      <c r="DY3349" s="69"/>
      <c r="DZ3349" s="69"/>
      <c r="EA3349" s="69"/>
      <c r="EB3349" s="69"/>
      <c r="EC3349" s="69"/>
      <c r="ED3349" s="69"/>
      <c r="EE3349" s="69"/>
      <c r="EF3349" s="69"/>
      <c r="EG3349" s="69"/>
      <c r="EH3349" s="69"/>
      <c r="EI3349" s="69"/>
      <c r="EJ3349" s="69"/>
      <c r="EK3349" s="69"/>
      <c r="EL3349" s="69"/>
      <c r="EM3349" s="69"/>
      <c r="EN3349" s="69"/>
      <c r="EO3349" s="69"/>
      <c r="EP3349" s="69"/>
      <c r="EQ3349" s="69"/>
      <c r="ER3349" s="69"/>
      <c r="ES3349" s="69"/>
      <c r="ET3349" s="69"/>
      <c r="EU3349" s="69"/>
      <c r="EV3349" s="69"/>
      <c r="EW3349" s="69"/>
      <c r="EX3349" s="69"/>
      <c r="EY3349" s="69"/>
      <c r="EZ3349" s="69"/>
      <c r="FA3349" s="69"/>
      <c r="FB3349" s="69"/>
      <c r="FC3349" s="69"/>
      <c r="FD3349" s="69"/>
      <c r="FE3349" s="69"/>
      <c r="FF3349" s="69"/>
      <c r="FG3349" s="69"/>
      <c r="FH3349" s="69"/>
      <c r="FI3349" s="69"/>
      <c r="FJ3349" s="69"/>
      <c r="FK3349" s="69"/>
      <c r="FL3349" s="69"/>
      <c r="FM3349" s="69"/>
      <c r="FN3349" s="69"/>
      <c r="FO3349" s="69"/>
      <c r="FP3349" s="69"/>
      <c r="FQ3349" s="69"/>
      <c r="FR3349" s="69"/>
      <c r="FS3349" s="69"/>
      <c r="FT3349" s="69"/>
      <c r="FU3349" s="69"/>
      <c r="FV3349" s="69"/>
      <c r="FW3349" s="69"/>
      <c r="FX3349" s="69"/>
      <c r="FY3349" s="69"/>
      <c r="FZ3349" s="69"/>
      <c r="GA3349" s="69"/>
      <c r="GB3349" s="69"/>
      <c r="GC3349" s="69"/>
      <c r="GD3349" s="69"/>
      <c r="GE3349" s="69"/>
      <c r="GF3349" s="69"/>
      <c r="GG3349" s="69"/>
      <c r="GH3349" s="69"/>
      <c r="GI3349" s="69"/>
      <c r="GJ3349" s="69"/>
      <c r="GK3349" s="69"/>
      <c r="GL3349" s="69"/>
      <c r="GM3349" s="69"/>
      <c r="GN3349" s="69"/>
      <c r="GO3349" s="69"/>
      <c r="GP3349" s="69"/>
      <c r="GQ3349" s="69"/>
      <c r="GR3349" s="69"/>
      <c r="GS3349" s="69"/>
      <c r="GT3349" s="69"/>
      <c r="GU3349" s="69"/>
      <c r="GV3349" s="69"/>
      <c r="GW3349" s="69"/>
      <c r="GX3349" s="69"/>
      <c r="GY3349" s="69"/>
      <c r="GZ3349" s="69"/>
      <c r="HA3349" s="69"/>
      <c r="HB3349" s="69"/>
      <c r="HC3349" s="69"/>
      <c r="HD3349" s="69"/>
      <c r="HE3349" s="69"/>
      <c r="HF3349" s="69"/>
      <c r="HG3349" s="69"/>
      <c r="HH3349" s="69"/>
      <c r="HI3349" s="69"/>
      <c r="HJ3349" s="69"/>
      <c r="HK3349" s="69"/>
      <c r="HL3349" s="69"/>
      <c r="HM3349" s="69"/>
      <c r="HN3349" s="69"/>
      <c r="HO3349" s="69"/>
      <c r="HP3349" s="69"/>
      <c r="HQ3349" s="69"/>
      <c r="HR3349" s="69"/>
      <c r="HS3349" s="69"/>
      <c r="HT3349" s="69"/>
      <c r="HU3349" s="69"/>
      <c r="HV3349" s="69"/>
      <c r="HW3349" s="69"/>
      <c r="HX3349" s="69"/>
      <c r="HY3349" s="69"/>
      <c r="HZ3349" s="69"/>
      <c r="IA3349" s="69"/>
      <c r="IB3349" s="69"/>
      <c r="IC3349" s="69"/>
      <c r="ID3349" s="69"/>
      <c r="IE3349" s="69"/>
      <c r="IF3349" s="69"/>
      <c r="IG3349" s="69"/>
      <c r="IH3349" s="69"/>
      <c r="II3349" s="69"/>
      <c r="IJ3349" s="69"/>
      <c r="IK3349" s="69"/>
      <c r="IL3349" s="69"/>
      <c r="IM3349" s="69"/>
      <c r="IN3349" s="69"/>
    </row>
    <row r="3350" spans="1:248" ht="31.5" x14ac:dyDescent="0.2">
      <c r="A3350" s="127" t="s">
        <v>4236</v>
      </c>
      <c r="B3350" s="128">
        <v>521056</v>
      </c>
      <c r="C3350" s="149" t="s">
        <v>4237</v>
      </c>
      <c r="D3350" s="314">
        <v>65000</v>
      </c>
      <c r="E3350" s="69"/>
      <c r="F3350" s="69"/>
      <c r="G3350" s="69"/>
      <c r="H3350" s="69"/>
      <c r="I3350" s="69"/>
    </row>
    <row r="3351" spans="1:248" ht="31.5" x14ac:dyDescent="0.2">
      <c r="A3351" s="127" t="s">
        <v>4238</v>
      </c>
      <c r="B3351" s="128">
        <v>521057</v>
      </c>
      <c r="C3351" s="149" t="s">
        <v>4239</v>
      </c>
      <c r="D3351" s="314">
        <v>70000</v>
      </c>
      <c r="E3351" s="69"/>
      <c r="F3351" s="69"/>
      <c r="G3351" s="69"/>
      <c r="H3351" s="69"/>
      <c r="I3351" s="69"/>
    </row>
    <row r="3352" spans="1:248" ht="31.5" x14ac:dyDescent="0.2">
      <c r="A3352" s="127" t="s">
        <v>4240</v>
      </c>
      <c r="B3352" s="128">
        <v>521058</v>
      </c>
      <c r="C3352" s="149" t="s">
        <v>4241</v>
      </c>
      <c r="D3352" s="314">
        <v>65000</v>
      </c>
      <c r="E3352" s="69"/>
      <c r="F3352" s="69"/>
      <c r="G3352" s="69"/>
      <c r="H3352" s="69"/>
      <c r="I3352" s="69"/>
    </row>
    <row r="3353" spans="1:248" ht="31.5" x14ac:dyDescent="0.2">
      <c r="A3353" s="127" t="s">
        <v>4242</v>
      </c>
      <c r="B3353" s="128">
        <v>521059</v>
      </c>
      <c r="C3353" s="149" t="s">
        <v>4243</v>
      </c>
      <c r="D3353" s="314">
        <v>60000</v>
      </c>
      <c r="E3353" s="69"/>
      <c r="F3353" s="69"/>
      <c r="G3353" s="69"/>
      <c r="H3353" s="69"/>
      <c r="I3353" s="69"/>
    </row>
    <row r="3354" spans="1:248" ht="31.5" x14ac:dyDescent="0.2">
      <c r="A3354" s="127" t="s">
        <v>4244</v>
      </c>
      <c r="B3354" s="128">
        <v>521060</v>
      </c>
      <c r="C3354" s="149" t="s">
        <v>4245</v>
      </c>
      <c r="D3354" s="314">
        <v>65000</v>
      </c>
      <c r="E3354" s="69"/>
      <c r="F3354" s="69"/>
      <c r="G3354" s="69"/>
      <c r="H3354" s="69"/>
      <c r="I3354" s="69"/>
    </row>
    <row r="3355" spans="1:248" ht="31.5" x14ac:dyDescent="0.2">
      <c r="A3355" s="127" t="s">
        <v>4246</v>
      </c>
      <c r="B3355" s="128">
        <v>521061</v>
      </c>
      <c r="C3355" s="149" t="s">
        <v>4247</v>
      </c>
      <c r="D3355" s="314">
        <v>40000</v>
      </c>
      <c r="E3355" s="69"/>
      <c r="F3355" s="69"/>
      <c r="G3355" s="69"/>
      <c r="H3355" s="69"/>
      <c r="I3355" s="69"/>
    </row>
    <row r="3356" spans="1:248" ht="31.5" x14ac:dyDescent="0.2">
      <c r="A3356" s="127" t="s">
        <v>4248</v>
      </c>
      <c r="B3356" s="128">
        <v>521062</v>
      </c>
      <c r="C3356" s="149" t="s">
        <v>4249</v>
      </c>
      <c r="D3356" s="314">
        <v>50000</v>
      </c>
      <c r="E3356" s="69"/>
      <c r="F3356" s="69"/>
      <c r="G3356" s="69"/>
      <c r="H3356" s="69"/>
      <c r="I3356" s="69"/>
    </row>
    <row r="3357" spans="1:248" ht="31.5" x14ac:dyDescent="0.2">
      <c r="A3357" s="127" t="s">
        <v>4250</v>
      </c>
      <c r="B3357" s="128">
        <v>521063</v>
      </c>
      <c r="C3357" s="149" t="s">
        <v>4251</v>
      </c>
      <c r="D3357" s="314">
        <v>65000</v>
      </c>
      <c r="E3357" s="69"/>
      <c r="F3357" s="69"/>
      <c r="G3357" s="69"/>
      <c r="H3357" s="69"/>
      <c r="I3357" s="69"/>
    </row>
    <row r="3358" spans="1:248" x14ac:dyDescent="0.2">
      <c r="A3358" s="127" t="s">
        <v>4252</v>
      </c>
      <c r="B3358" s="128">
        <v>521064</v>
      </c>
      <c r="C3358" s="149" t="s">
        <v>4253</v>
      </c>
      <c r="D3358" s="314">
        <v>50000</v>
      </c>
      <c r="E3358" s="69"/>
      <c r="F3358" s="69"/>
      <c r="G3358" s="69"/>
      <c r="H3358" s="69"/>
      <c r="I3358" s="69"/>
    </row>
    <row r="3359" spans="1:248" x14ac:dyDescent="0.2">
      <c r="A3359" s="127" t="s">
        <v>4254</v>
      </c>
      <c r="B3359" s="128">
        <v>521065</v>
      </c>
      <c r="C3359" s="149" t="s">
        <v>4255</v>
      </c>
      <c r="D3359" s="314">
        <v>40000</v>
      </c>
      <c r="E3359" s="69"/>
      <c r="F3359" s="69"/>
      <c r="G3359" s="69"/>
      <c r="H3359" s="69"/>
      <c r="I3359" s="69"/>
    </row>
    <row r="3360" spans="1:248" x14ac:dyDescent="0.2">
      <c r="A3360" s="127" t="s">
        <v>4256</v>
      </c>
      <c r="B3360" s="128">
        <v>521066</v>
      </c>
      <c r="C3360" s="149" t="s">
        <v>4257</v>
      </c>
      <c r="D3360" s="314">
        <v>50000</v>
      </c>
      <c r="E3360" s="69"/>
      <c r="F3360" s="69"/>
      <c r="G3360" s="69"/>
      <c r="H3360" s="69"/>
      <c r="I3360" s="69"/>
    </row>
    <row r="3361" spans="1:9" x14ac:dyDescent="0.2">
      <c r="A3361" s="127" t="s">
        <v>4258</v>
      </c>
      <c r="B3361" s="128">
        <v>521067</v>
      </c>
      <c r="C3361" s="149" t="s">
        <v>4259</v>
      </c>
      <c r="D3361" s="314">
        <v>30000</v>
      </c>
      <c r="E3361" s="69"/>
      <c r="F3361" s="69"/>
      <c r="G3361" s="69"/>
      <c r="H3361" s="69"/>
      <c r="I3361" s="69"/>
    </row>
    <row r="3362" spans="1:9" ht="32.1" customHeight="1" x14ac:dyDescent="0.2">
      <c r="A3362" s="127" t="s">
        <v>4260</v>
      </c>
      <c r="B3362" s="128">
        <v>521068</v>
      </c>
      <c r="C3362" s="149" t="s">
        <v>4261</v>
      </c>
      <c r="D3362" s="314">
        <v>30000</v>
      </c>
      <c r="E3362" s="69"/>
      <c r="F3362" s="69"/>
      <c r="G3362" s="69"/>
      <c r="H3362" s="69"/>
      <c r="I3362" s="69"/>
    </row>
    <row r="3363" spans="1:9" x14ac:dyDescent="0.2">
      <c r="A3363" s="127" t="s">
        <v>4262</v>
      </c>
      <c r="B3363" s="128">
        <v>521069</v>
      </c>
      <c r="C3363" s="149" t="s">
        <v>4263</v>
      </c>
      <c r="D3363" s="314">
        <v>30000</v>
      </c>
      <c r="E3363" s="69"/>
      <c r="F3363" s="69"/>
      <c r="G3363" s="69"/>
      <c r="H3363" s="69"/>
      <c r="I3363" s="69"/>
    </row>
    <row r="3364" spans="1:9" ht="32.1" customHeight="1" x14ac:dyDescent="0.2">
      <c r="A3364" s="127" t="s">
        <v>4264</v>
      </c>
      <c r="B3364" s="128">
        <v>521070</v>
      </c>
      <c r="C3364" s="149" t="s">
        <v>2701</v>
      </c>
      <c r="D3364" s="314">
        <v>30000</v>
      </c>
      <c r="E3364" s="69"/>
      <c r="F3364" s="69"/>
      <c r="G3364" s="69"/>
      <c r="H3364" s="69"/>
      <c r="I3364" s="69"/>
    </row>
    <row r="3365" spans="1:9" x14ac:dyDescent="0.2">
      <c r="A3365" s="127" t="s">
        <v>4265</v>
      </c>
      <c r="B3365" s="128">
        <v>521071</v>
      </c>
      <c r="C3365" s="149" t="s">
        <v>4266</v>
      </c>
      <c r="D3365" s="314">
        <v>30000</v>
      </c>
      <c r="E3365" s="69"/>
      <c r="F3365" s="69"/>
      <c r="G3365" s="69"/>
      <c r="H3365" s="69"/>
      <c r="I3365" s="69"/>
    </row>
    <row r="3366" spans="1:9" x14ac:dyDescent="0.2">
      <c r="A3366" s="127" t="s">
        <v>4267</v>
      </c>
      <c r="B3366" s="128">
        <v>521072</v>
      </c>
      <c r="C3366" s="149" t="s">
        <v>4268</v>
      </c>
      <c r="D3366" s="314">
        <v>55000</v>
      </c>
      <c r="E3366" s="69"/>
      <c r="F3366" s="69"/>
      <c r="G3366" s="69"/>
      <c r="H3366" s="69"/>
      <c r="I3366" s="69"/>
    </row>
    <row r="3367" spans="1:9" x14ac:dyDescent="0.2">
      <c r="A3367" s="127" t="s">
        <v>4269</v>
      </c>
      <c r="B3367" s="128">
        <v>521073</v>
      </c>
      <c r="C3367" s="149" t="s">
        <v>4270</v>
      </c>
      <c r="D3367" s="314">
        <v>60000</v>
      </c>
      <c r="E3367" s="69"/>
      <c r="F3367" s="69"/>
      <c r="G3367" s="69"/>
      <c r="H3367" s="69"/>
      <c r="I3367" s="69"/>
    </row>
    <row r="3368" spans="1:9" x14ac:dyDescent="0.2">
      <c r="A3368" s="127" t="s">
        <v>4271</v>
      </c>
      <c r="B3368" s="128">
        <v>521074</v>
      </c>
      <c r="C3368" s="149" t="s">
        <v>4272</v>
      </c>
      <c r="D3368" s="314">
        <v>60000</v>
      </c>
      <c r="E3368" s="69"/>
      <c r="F3368" s="69"/>
      <c r="G3368" s="69"/>
      <c r="H3368" s="69"/>
      <c r="I3368" s="69"/>
    </row>
    <row r="3369" spans="1:9" x14ac:dyDescent="0.2">
      <c r="A3369" s="127" t="s">
        <v>4273</v>
      </c>
      <c r="B3369" s="128">
        <v>521075</v>
      </c>
      <c r="C3369" s="149" t="s">
        <v>4274</v>
      </c>
      <c r="D3369" s="314">
        <v>30000</v>
      </c>
      <c r="E3369" s="69"/>
      <c r="F3369" s="69"/>
      <c r="G3369" s="69"/>
      <c r="H3369" s="69"/>
      <c r="I3369" s="69"/>
    </row>
    <row r="3370" spans="1:9" x14ac:dyDescent="0.2">
      <c r="A3370" s="127" t="s">
        <v>4275</v>
      </c>
      <c r="B3370" s="128">
        <v>521076</v>
      </c>
      <c r="C3370" s="149" t="s">
        <v>4276</v>
      </c>
      <c r="D3370" s="314">
        <v>40000</v>
      </c>
      <c r="E3370" s="69"/>
      <c r="F3370" s="69"/>
      <c r="G3370" s="69"/>
      <c r="H3370" s="69"/>
      <c r="I3370" s="69"/>
    </row>
    <row r="3371" spans="1:9" x14ac:dyDescent="0.25">
      <c r="A3371" s="127" t="s">
        <v>4277</v>
      </c>
      <c r="B3371" s="128">
        <v>521077</v>
      </c>
      <c r="C3371" s="149" t="s">
        <v>4278</v>
      </c>
      <c r="D3371" s="314">
        <v>45000</v>
      </c>
    </row>
    <row r="3372" spans="1:9" ht="31.5" x14ac:dyDescent="0.25">
      <c r="A3372" s="127" t="s">
        <v>4279</v>
      </c>
      <c r="B3372" s="128">
        <v>521078</v>
      </c>
      <c r="C3372" s="149" t="s">
        <v>4280</v>
      </c>
      <c r="D3372" s="314">
        <v>60000</v>
      </c>
    </row>
    <row r="3373" spans="1:9" x14ac:dyDescent="0.25">
      <c r="A3373" s="127" t="s">
        <v>4281</v>
      </c>
      <c r="B3373" s="128">
        <v>521079</v>
      </c>
      <c r="C3373" s="149" t="s">
        <v>4282</v>
      </c>
      <c r="D3373" s="314">
        <v>60000</v>
      </c>
    </row>
    <row r="3374" spans="1:9" x14ac:dyDescent="0.25">
      <c r="A3374" s="127" t="s">
        <v>4283</v>
      </c>
      <c r="B3374" s="128">
        <v>521080</v>
      </c>
      <c r="C3374" s="149" t="s">
        <v>2698</v>
      </c>
      <c r="D3374" s="314">
        <v>60000</v>
      </c>
    </row>
    <row r="3375" spans="1:9" ht="31.5" x14ac:dyDescent="0.25">
      <c r="A3375" s="127" t="s">
        <v>4284</v>
      </c>
      <c r="B3375" s="128">
        <v>521081</v>
      </c>
      <c r="C3375" s="149" t="s">
        <v>4285</v>
      </c>
      <c r="D3375" s="314">
        <v>70000</v>
      </c>
    </row>
    <row r="3376" spans="1:9" ht="32.1" customHeight="1" x14ac:dyDescent="0.25">
      <c r="A3376" s="127" t="s">
        <v>4286</v>
      </c>
      <c r="B3376" s="128">
        <v>521082</v>
      </c>
      <c r="C3376" s="149" t="s">
        <v>4287</v>
      </c>
      <c r="D3376" s="314">
        <v>40000</v>
      </c>
    </row>
    <row r="3377" spans="1:4" x14ac:dyDescent="0.25">
      <c r="A3377" s="127" t="s">
        <v>4288</v>
      </c>
      <c r="B3377" s="128">
        <v>521083</v>
      </c>
      <c r="C3377" s="149" t="s">
        <v>4289</v>
      </c>
      <c r="D3377" s="314">
        <v>45000</v>
      </c>
    </row>
    <row r="3378" spans="1:4" x14ac:dyDescent="0.25">
      <c r="A3378" s="127" t="s">
        <v>4290</v>
      </c>
      <c r="B3378" s="128">
        <v>521084</v>
      </c>
      <c r="C3378" s="124" t="s">
        <v>4291</v>
      </c>
      <c r="D3378" s="314">
        <v>40000</v>
      </c>
    </row>
    <row r="3379" spans="1:4" ht="32.1" customHeight="1" x14ac:dyDescent="0.25">
      <c r="A3379" s="127" t="s">
        <v>4292</v>
      </c>
      <c r="B3379" s="128">
        <v>521085</v>
      </c>
      <c r="C3379" s="124" t="s">
        <v>4293</v>
      </c>
      <c r="D3379" s="314">
        <v>45000</v>
      </c>
    </row>
    <row r="3380" spans="1:4" ht="32.1" customHeight="1" x14ac:dyDescent="0.25">
      <c r="A3380" s="127" t="s">
        <v>4294</v>
      </c>
      <c r="B3380" s="128">
        <v>521086</v>
      </c>
      <c r="C3380" s="124" t="s">
        <v>4295</v>
      </c>
      <c r="D3380" s="314">
        <v>10000</v>
      </c>
    </row>
    <row r="3381" spans="1:4" x14ac:dyDescent="0.25">
      <c r="A3381" s="127" t="s">
        <v>4296</v>
      </c>
      <c r="B3381" s="128">
        <v>521087</v>
      </c>
      <c r="C3381" s="124" t="s">
        <v>4297</v>
      </c>
      <c r="D3381" s="314">
        <v>40000</v>
      </c>
    </row>
    <row r="3382" spans="1:4" x14ac:dyDescent="0.25">
      <c r="A3382" s="127" t="s">
        <v>4298</v>
      </c>
      <c r="B3382" s="128">
        <v>521088</v>
      </c>
      <c r="C3382" s="124" t="s">
        <v>4299</v>
      </c>
      <c r="D3382" s="314">
        <v>42000</v>
      </c>
    </row>
    <row r="3383" spans="1:4" x14ac:dyDescent="0.25">
      <c r="A3383" s="127" t="s">
        <v>4300</v>
      </c>
      <c r="B3383" s="128">
        <v>521089</v>
      </c>
      <c r="C3383" s="124" t="s">
        <v>4301</v>
      </c>
      <c r="D3383" s="314">
        <v>50000</v>
      </c>
    </row>
    <row r="3384" spans="1:4" x14ac:dyDescent="0.25">
      <c r="A3384" s="127" t="s">
        <v>4302</v>
      </c>
      <c r="B3384" s="128">
        <v>521090</v>
      </c>
      <c r="C3384" s="124" t="s">
        <v>4303</v>
      </c>
      <c r="D3384" s="314">
        <v>65000</v>
      </c>
    </row>
    <row r="3385" spans="1:4" ht="15.95" customHeight="1" x14ac:dyDescent="0.25">
      <c r="A3385" s="127" t="s">
        <v>4304</v>
      </c>
      <c r="B3385" s="128">
        <v>521091</v>
      </c>
      <c r="C3385" s="124" t="s">
        <v>4305</v>
      </c>
      <c r="D3385" s="314">
        <v>550000</v>
      </c>
    </row>
    <row r="3386" spans="1:4" x14ac:dyDescent="0.25">
      <c r="A3386" s="127" t="s">
        <v>4306</v>
      </c>
      <c r="B3386" s="128">
        <v>521092</v>
      </c>
      <c r="C3386" s="124" t="s">
        <v>4307</v>
      </c>
      <c r="D3386" s="314">
        <v>130000</v>
      </c>
    </row>
    <row r="3387" spans="1:4" x14ac:dyDescent="0.25">
      <c r="A3387" s="127" t="s">
        <v>4308</v>
      </c>
      <c r="B3387" s="128">
        <v>521093</v>
      </c>
      <c r="C3387" s="124" t="s">
        <v>4309</v>
      </c>
      <c r="D3387" s="314">
        <v>40000</v>
      </c>
    </row>
    <row r="3388" spans="1:4" x14ac:dyDescent="0.25">
      <c r="A3388" s="127" t="s">
        <v>4310</v>
      </c>
      <c r="B3388" s="128">
        <v>521094</v>
      </c>
      <c r="C3388" s="124" t="s">
        <v>4311</v>
      </c>
      <c r="D3388" s="314">
        <v>35000</v>
      </c>
    </row>
    <row r="3389" spans="1:4" ht="31.5" x14ac:dyDescent="0.25">
      <c r="A3389" s="127" t="s">
        <v>4312</v>
      </c>
      <c r="B3389" s="128">
        <v>521095</v>
      </c>
      <c r="C3389" s="124" t="s">
        <v>4313</v>
      </c>
      <c r="D3389" s="314">
        <v>40000</v>
      </c>
    </row>
    <row r="3390" spans="1:4" ht="15.95" customHeight="1" x14ac:dyDescent="0.25">
      <c r="A3390" s="127" t="s">
        <v>4314</v>
      </c>
      <c r="B3390" s="128">
        <v>521096</v>
      </c>
      <c r="C3390" s="124" t="s">
        <v>4315</v>
      </c>
      <c r="D3390" s="314">
        <v>45000</v>
      </c>
    </row>
    <row r="3391" spans="1:4" x14ac:dyDescent="0.25">
      <c r="A3391" s="127" t="s">
        <v>4316</v>
      </c>
      <c r="B3391" s="128">
        <v>521097</v>
      </c>
      <c r="C3391" s="124" t="s">
        <v>4317</v>
      </c>
      <c r="D3391" s="314">
        <v>40000</v>
      </c>
    </row>
    <row r="3392" spans="1:4" x14ac:dyDescent="0.25">
      <c r="A3392" s="127" t="s">
        <v>4318</v>
      </c>
      <c r="B3392" s="128">
        <v>521098</v>
      </c>
      <c r="C3392" s="124" t="s">
        <v>4319</v>
      </c>
      <c r="D3392" s="314">
        <v>35000</v>
      </c>
    </row>
    <row r="3393" spans="1:4" x14ac:dyDescent="0.25">
      <c r="A3393" s="127" t="s">
        <v>4320</v>
      </c>
      <c r="B3393" s="128">
        <v>521099</v>
      </c>
      <c r="C3393" s="124" t="s">
        <v>4321</v>
      </c>
      <c r="D3393" s="314">
        <v>40000</v>
      </c>
    </row>
    <row r="3394" spans="1:4" x14ac:dyDescent="0.25">
      <c r="A3394" s="127" t="s">
        <v>4322</v>
      </c>
      <c r="B3394" s="128">
        <v>521100</v>
      </c>
      <c r="C3394" s="124" t="s">
        <v>2700</v>
      </c>
      <c r="D3394" s="314">
        <v>80000</v>
      </c>
    </row>
    <row r="3395" spans="1:4" x14ac:dyDescent="0.25">
      <c r="A3395" s="127" t="s">
        <v>4323</v>
      </c>
      <c r="B3395" s="128">
        <v>521101</v>
      </c>
      <c r="C3395" s="124" t="s">
        <v>4324</v>
      </c>
      <c r="D3395" s="314">
        <v>90000</v>
      </c>
    </row>
    <row r="3396" spans="1:4" x14ac:dyDescent="0.25">
      <c r="A3396" s="127" t="s">
        <v>4325</v>
      </c>
      <c r="B3396" s="128">
        <v>521102</v>
      </c>
      <c r="C3396" s="124" t="s">
        <v>4326</v>
      </c>
      <c r="D3396" s="314">
        <v>40000</v>
      </c>
    </row>
    <row r="3397" spans="1:4" x14ac:dyDescent="0.25">
      <c r="A3397" s="127" t="s">
        <v>4327</v>
      </c>
      <c r="B3397" s="128">
        <v>521103</v>
      </c>
      <c r="C3397" s="124" t="s">
        <v>4328</v>
      </c>
      <c r="D3397" s="314">
        <v>40000</v>
      </c>
    </row>
    <row r="3398" spans="1:4" x14ac:dyDescent="0.25">
      <c r="A3398" s="127" t="s">
        <v>4329</v>
      </c>
      <c r="B3398" s="128">
        <v>521104</v>
      </c>
      <c r="C3398" s="124" t="s">
        <v>4330</v>
      </c>
      <c r="D3398" s="314">
        <v>40000</v>
      </c>
    </row>
    <row r="3399" spans="1:4" x14ac:dyDescent="0.25">
      <c r="A3399" s="127" t="s">
        <v>4331</v>
      </c>
      <c r="B3399" s="128">
        <v>521105</v>
      </c>
      <c r="C3399" s="124" t="s">
        <v>4332</v>
      </c>
      <c r="D3399" s="314">
        <v>120000</v>
      </c>
    </row>
    <row r="3400" spans="1:4" x14ac:dyDescent="0.25">
      <c r="A3400" s="127" t="s">
        <v>4333</v>
      </c>
      <c r="B3400" s="128">
        <v>521106</v>
      </c>
      <c r="C3400" s="124" t="s">
        <v>4334</v>
      </c>
      <c r="D3400" s="314">
        <v>230000</v>
      </c>
    </row>
    <row r="3401" spans="1:4" x14ac:dyDescent="0.25">
      <c r="A3401" s="127" t="s">
        <v>4335</v>
      </c>
      <c r="B3401" s="128">
        <v>521107</v>
      </c>
      <c r="C3401" s="124" t="s">
        <v>4336</v>
      </c>
      <c r="D3401" s="314">
        <v>25000</v>
      </c>
    </row>
    <row r="3402" spans="1:4" x14ac:dyDescent="0.25">
      <c r="A3402" s="127" t="s">
        <v>4337</v>
      </c>
      <c r="B3402" s="128">
        <v>521108</v>
      </c>
      <c r="C3402" s="124" t="s">
        <v>4338</v>
      </c>
      <c r="D3402" s="314">
        <v>45000</v>
      </c>
    </row>
    <row r="3403" spans="1:4" x14ac:dyDescent="0.25">
      <c r="A3403" s="127" t="s">
        <v>4339</v>
      </c>
      <c r="B3403" s="128">
        <v>521109</v>
      </c>
      <c r="C3403" s="124" t="s">
        <v>4340</v>
      </c>
      <c r="D3403" s="314">
        <v>30000</v>
      </c>
    </row>
    <row r="3404" spans="1:4" ht="31.5" x14ac:dyDescent="0.25">
      <c r="A3404" s="127" t="s">
        <v>4341</v>
      </c>
      <c r="B3404" s="128">
        <v>521110</v>
      </c>
      <c r="C3404" s="124" t="s">
        <v>4342</v>
      </c>
      <c r="D3404" s="314">
        <v>30000</v>
      </c>
    </row>
    <row r="3405" spans="1:4" ht="31.5" x14ac:dyDescent="0.25">
      <c r="A3405" s="127" t="s">
        <v>4343</v>
      </c>
      <c r="B3405" s="128">
        <v>521111</v>
      </c>
      <c r="C3405" s="124" t="s">
        <v>4344</v>
      </c>
      <c r="D3405" s="314">
        <v>33000</v>
      </c>
    </row>
    <row r="3406" spans="1:4" ht="31.5" x14ac:dyDescent="0.25">
      <c r="A3406" s="127" t="s">
        <v>4345</v>
      </c>
      <c r="B3406" s="128">
        <v>521112</v>
      </c>
      <c r="C3406" s="124" t="s">
        <v>4346</v>
      </c>
      <c r="D3406" s="314">
        <v>50000</v>
      </c>
    </row>
    <row r="3407" spans="1:4" x14ac:dyDescent="0.25">
      <c r="A3407" s="127" t="s">
        <v>4347</v>
      </c>
      <c r="B3407" s="128">
        <v>521113</v>
      </c>
      <c r="C3407" s="124" t="s">
        <v>4348</v>
      </c>
      <c r="D3407" s="314">
        <v>30000</v>
      </c>
    </row>
    <row r="3408" spans="1:4" x14ac:dyDescent="0.25">
      <c r="A3408" s="127" t="s">
        <v>4349</v>
      </c>
      <c r="B3408" s="128">
        <v>521114</v>
      </c>
      <c r="C3408" s="124" t="s">
        <v>4350</v>
      </c>
      <c r="D3408" s="314">
        <v>30000</v>
      </c>
    </row>
    <row r="3409" spans="1:4" x14ac:dyDescent="0.25">
      <c r="A3409" s="127" t="s">
        <v>4351</v>
      </c>
      <c r="B3409" s="128">
        <v>521115</v>
      </c>
      <c r="C3409" s="124" t="s">
        <v>4352</v>
      </c>
      <c r="D3409" s="314">
        <v>30000</v>
      </c>
    </row>
    <row r="3410" spans="1:4" x14ac:dyDescent="0.25">
      <c r="A3410" s="127" t="s">
        <v>4353</v>
      </c>
      <c r="B3410" s="128">
        <v>521116</v>
      </c>
      <c r="C3410" s="124" t="s">
        <v>4354</v>
      </c>
      <c r="D3410" s="314">
        <v>100000</v>
      </c>
    </row>
    <row r="3411" spans="1:4" x14ac:dyDescent="0.25">
      <c r="A3411" s="127" t="s">
        <v>4355</v>
      </c>
      <c r="B3411" s="128">
        <v>521117</v>
      </c>
      <c r="C3411" s="124" t="s">
        <v>4356</v>
      </c>
      <c r="D3411" s="314">
        <v>35000</v>
      </c>
    </row>
    <row r="3412" spans="1:4" ht="31.5" x14ac:dyDescent="0.25">
      <c r="A3412" s="127" t="s">
        <v>4357</v>
      </c>
      <c r="B3412" s="128">
        <v>521118</v>
      </c>
      <c r="C3412" s="124" t="s">
        <v>4358</v>
      </c>
      <c r="D3412" s="314">
        <v>50000</v>
      </c>
    </row>
    <row r="3413" spans="1:4" ht="31.5" x14ac:dyDescent="0.25">
      <c r="A3413" s="127" t="s">
        <v>4359</v>
      </c>
      <c r="B3413" s="128">
        <v>521119</v>
      </c>
      <c r="C3413" s="124" t="s">
        <v>4360</v>
      </c>
      <c r="D3413" s="314">
        <v>60000</v>
      </c>
    </row>
    <row r="3414" spans="1:4" ht="31.5" x14ac:dyDescent="0.25">
      <c r="A3414" s="127" t="s">
        <v>4361</v>
      </c>
      <c r="B3414" s="128">
        <v>521120</v>
      </c>
      <c r="C3414" s="124" t="s">
        <v>4362</v>
      </c>
      <c r="D3414" s="314">
        <v>50000</v>
      </c>
    </row>
    <row r="3415" spans="1:4" ht="31.5" x14ac:dyDescent="0.25">
      <c r="A3415" s="127" t="s">
        <v>4363</v>
      </c>
      <c r="B3415" s="128">
        <v>521121</v>
      </c>
      <c r="C3415" s="124" t="s">
        <v>4364</v>
      </c>
      <c r="D3415" s="314">
        <v>35000</v>
      </c>
    </row>
    <row r="3416" spans="1:4" ht="32.1" customHeight="1" x14ac:dyDescent="0.25">
      <c r="A3416" s="127" t="s">
        <v>4365</v>
      </c>
      <c r="B3416" s="128">
        <v>521122</v>
      </c>
      <c r="C3416" s="124" t="s">
        <v>4366</v>
      </c>
      <c r="D3416" s="314">
        <v>38000</v>
      </c>
    </row>
    <row r="3417" spans="1:4" ht="31.5" x14ac:dyDescent="0.25">
      <c r="A3417" s="127" t="s">
        <v>4367</v>
      </c>
      <c r="B3417" s="128">
        <v>521123</v>
      </c>
      <c r="C3417" s="124" t="s">
        <v>4368</v>
      </c>
      <c r="D3417" s="314">
        <v>50000</v>
      </c>
    </row>
    <row r="3418" spans="1:4" ht="31.5" x14ac:dyDescent="0.25">
      <c r="A3418" s="127" t="s">
        <v>4369</v>
      </c>
      <c r="B3418" s="128">
        <v>521124</v>
      </c>
      <c r="C3418" s="124" t="s">
        <v>4370</v>
      </c>
      <c r="D3418" s="314">
        <v>60000</v>
      </c>
    </row>
    <row r="3419" spans="1:4" x14ac:dyDescent="0.25">
      <c r="A3419" s="127" t="s">
        <v>4371</v>
      </c>
      <c r="B3419" s="128">
        <v>521125</v>
      </c>
      <c r="C3419" s="124" t="s">
        <v>4372</v>
      </c>
      <c r="D3419" s="314">
        <v>35000</v>
      </c>
    </row>
    <row r="3420" spans="1:4" x14ac:dyDescent="0.25">
      <c r="A3420" s="127" t="s">
        <v>4373</v>
      </c>
      <c r="B3420" s="128">
        <v>521126</v>
      </c>
      <c r="C3420" s="124" t="s">
        <v>4374</v>
      </c>
      <c r="D3420" s="314">
        <v>22000</v>
      </c>
    </row>
    <row r="3421" spans="1:4" x14ac:dyDescent="0.25">
      <c r="A3421" s="127" t="s">
        <v>6496</v>
      </c>
      <c r="B3421" s="128">
        <v>521127</v>
      </c>
      <c r="C3421" s="149" t="s">
        <v>6497</v>
      </c>
      <c r="D3421" s="555">
        <v>15000</v>
      </c>
    </row>
    <row r="3422" spans="1:4" x14ac:dyDescent="0.25">
      <c r="A3422" s="4"/>
      <c r="B3422" s="29"/>
      <c r="C3422" s="161" t="s">
        <v>4375</v>
      </c>
      <c r="D3422" s="317"/>
    </row>
    <row r="3423" spans="1:4" x14ac:dyDescent="0.25">
      <c r="A3423" s="25" t="s">
        <v>4376</v>
      </c>
      <c r="B3423" s="128">
        <v>521150</v>
      </c>
      <c r="C3423" s="27" t="s">
        <v>2582</v>
      </c>
      <c r="D3423" s="319">
        <v>12000</v>
      </c>
    </row>
    <row r="3424" spans="1:4" x14ac:dyDescent="0.25">
      <c r="A3424" s="25" t="s">
        <v>4377</v>
      </c>
      <c r="B3424" s="128">
        <v>521151</v>
      </c>
      <c r="C3424" s="27" t="s">
        <v>4378</v>
      </c>
      <c r="D3424" s="314">
        <v>8000</v>
      </c>
    </row>
    <row r="3425" spans="1:4" ht="31.5" x14ac:dyDescent="0.25">
      <c r="A3425" s="25" t="s">
        <v>4379</v>
      </c>
      <c r="B3425" s="128">
        <v>521152</v>
      </c>
      <c r="C3425" s="27" t="s">
        <v>4380</v>
      </c>
      <c r="D3425" s="314">
        <v>11000</v>
      </c>
    </row>
    <row r="3426" spans="1:4" ht="15.95" customHeight="1" x14ac:dyDescent="0.25">
      <c r="A3426" s="25" t="s">
        <v>4381</v>
      </c>
      <c r="B3426" s="128">
        <v>521153</v>
      </c>
      <c r="C3426" s="27" t="s">
        <v>4382</v>
      </c>
      <c r="D3426" s="314">
        <v>18000</v>
      </c>
    </row>
    <row r="3427" spans="1:4" ht="32.1" customHeight="1" x14ac:dyDescent="0.25">
      <c r="A3427" s="25" t="s">
        <v>4383</v>
      </c>
      <c r="B3427" s="128">
        <v>521154</v>
      </c>
      <c r="C3427" s="27" t="s">
        <v>4384</v>
      </c>
      <c r="D3427" s="314">
        <v>30000</v>
      </c>
    </row>
    <row r="3428" spans="1:4" x14ac:dyDescent="0.25">
      <c r="A3428" s="25" t="s">
        <v>4385</v>
      </c>
      <c r="B3428" s="128">
        <v>521155</v>
      </c>
      <c r="C3428" s="27" t="s">
        <v>4386</v>
      </c>
      <c r="D3428" s="314">
        <v>10600</v>
      </c>
    </row>
    <row r="3429" spans="1:4" ht="15.95" customHeight="1" x14ac:dyDescent="0.25">
      <c r="A3429" s="25" t="s">
        <v>4387</v>
      </c>
      <c r="B3429" s="128">
        <v>521156</v>
      </c>
      <c r="C3429" s="27" t="s">
        <v>4388</v>
      </c>
      <c r="D3429" s="314">
        <v>10600</v>
      </c>
    </row>
    <row r="3430" spans="1:4" x14ac:dyDescent="0.25">
      <c r="A3430" s="25" t="s">
        <v>4389</v>
      </c>
      <c r="B3430" s="128">
        <v>521157</v>
      </c>
      <c r="C3430" s="27" t="s">
        <v>4390</v>
      </c>
      <c r="D3430" s="314">
        <v>18000</v>
      </c>
    </row>
    <row r="3431" spans="1:4" x14ac:dyDescent="0.25">
      <c r="A3431" s="25" t="s">
        <v>4391</v>
      </c>
      <c r="B3431" s="128">
        <v>521158</v>
      </c>
      <c r="C3431" s="27" t="s">
        <v>2583</v>
      </c>
      <c r="D3431" s="314">
        <v>15000</v>
      </c>
    </row>
    <row r="3432" spans="1:4" x14ac:dyDescent="0.25">
      <c r="A3432" s="25" t="s">
        <v>4392</v>
      </c>
      <c r="B3432" s="128">
        <v>521159</v>
      </c>
      <c r="C3432" s="27" t="s">
        <v>4393</v>
      </c>
      <c r="D3432" s="314">
        <v>12000</v>
      </c>
    </row>
    <row r="3433" spans="1:4" x14ac:dyDescent="0.25">
      <c r="A3433" s="25" t="s">
        <v>4394</v>
      </c>
      <c r="B3433" s="128">
        <v>521160</v>
      </c>
      <c r="C3433" s="27" t="s">
        <v>4395</v>
      </c>
      <c r="D3433" s="314">
        <v>28000</v>
      </c>
    </row>
    <row r="3434" spans="1:4" x14ac:dyDescent="0.25">
      <c r="A3434" s="25" t="s">
        <v>4396</v>
      </c>
      <c r="B3434" s="128">
        <v>521161</v>
      </c>
      <c r="C3434" s="27" t="s">
        <v>4397</v>
      </c>
      <c r="D3434" s="314">
        <v>32000</v>
      </c>
    </row>
    <row r="3435" spans="1:4" x14ac:dyDescent="0.25">
      <c r="A3435" s="25" t="s">
        <v>4398</v>
      </c>
      <c r="B3435" s="128">
        <v>521162</v>
      </c>
      <c r="C3435" s="27" t="s">
        <v>4399</v>
      </c>
      <c r="D3435" s="314">
        <v>30000</v>
      </c>
    </row>
    <row r="3436" spans="1:4" x14ac:dyDescent="0.25">
      <c r="A3436" s="25" t="s">
        <v>4400</v>
      </c>
      <c r="B3436" s="128">
        <v>521163</v>
      </c>
      <c r="C3436" s="27" t="s">
        <v>4401</v>
      </c>
      <c r="D3436" s="314">
        <v>40000</v>
      </c>
    </row>
    <row r="3437" spans="1:4" ht="32.1" customHeight="1" x14ac:dyDescent="0.25">
      <c r="A3437" s="25" t="s">
        <v>4402</v>
      </c>
      <c r="B3437" s="128">
        <v>521164</v>
      </c>
      <c r="C3437" s="27" t="s">
        <v>4403</v>
      </c>
      <c r="D3437" s="314">
        <v>50000</v>
      </c>
    </row>
    <row r="3438" spans="1:4" x14ac:dyDescent="0.25">
      <c r="A3438" s="25" t="s">
        <v>4404</v>
      </c>
      <c r="B3438" s="128">
        <v>521165</v>
      </c>
      <c r="C3438" s="27" t="s">
        <v>4405</v>
      </c>
      <c r="D3438" s="314">
        <v>30000</v>
      </c>
    </row>
    <row r="3439" spans="1:4" ht="31.5" x14ac:dyDescent="0.25">
      <c r="A3439" s="25" t="s">
        <v>4406</v>
      </c>
      <c r="B3439" s="128">
        <v>521166</v>
      </c>
      <c r="C3439" s="27" t="s">
        <v>4407</v>
      </c>
      <c r="D3439" s="314">
        <v>50000</v>
      </c>
    </row>
    <row r="3440" spans="1:4" x14ac:dyDescent="0.25">
      <c r="A3440" s="25" t="s">
        <v>4408</v>
      </c>
      <c r="B3440" s="128">
        <v>521167</v>
      </c>
      <c r="C3440" s="27" t="s">
        <v>4409</v>
      </c>
      <c r="D3440" s="314">
        <v>16800</v>
      </c>
    </row>
    <row r="3441" spans="1:4" ht="31.5" x14ac:dyDescent="0.25">
      <c r="A3441" s="25" t="s">
        <v>4408</v>
      </c>
      <c r="B3441" s="128">
        <v>521168</v>
      </c>
      <c r="C3441" s="27" t="s">
        <v>4410</v>
      </c>
      <c r="D3441" s="314">
        <v>22000</v>
      </c>
    </row>
    <row r="3442" spans="1:4" x14ac:dyDescent="0.25">
      <c r="A3442" s="25" t="s">
        <v>4411</v>
      </c>
      <c r="B3442" s="128">
        <v>521169</v>
      </c>
      <c r="C3442" s="27" t="s">
        <v>4412</v>
      </c>
      <c r="D3442" s="314">
        <v>22000</v>
      </c>
    </row>
    <row r="3443" spans="1:4" ht="31.5" x14ac:dyDescent="0.25">
      <c r="A3443" s="25" t="s">
        <v>4413</v>
      </c>
      <c r="B3443" s="128">
        <v>521170</v>
      </c>
      <c r="C3443" s="27" t="s">
        <v>4414</v>
      </c>
      <c r="D3443" s="314">
        <v>10000</v>
      </c>
    </row>
    <row r="3444" spans="1:4" ht="31.5" x14ac:dyDescent="0.25">
      <c r="A3444" s="25" t="s">
        <v>4415</v>
      </c>
      <c r="B3444" s="128">
        <v>521171</v>
      </c>
      <c r="C3444" s="27" t="s">
        <v>4416</v>
      </c>
      <c r="D3444" s="314">
        <v>10000</v>
      </c>
    </row>
    <row r="3445" spans="1:4" ht="31.5" x14ac:dyDescent="0.25">
      <c r="A3445" s="25" t="s">
        <v>4417</v>
      </c>
      <c r="B3445" s="128">
        <v>521172</v>
      </c>
      <c r="C3445" s="27" t="s">
        <v>4418</v>
      </c>
      <c r="D3445" s="314">
        <v>15000</v>
      </c>
    </row>
    <row r="3446" spans="1:4" ht="31.5" x14ac:dyDescent="0.25">
      <c r="A3446" s="25" t="s">
        <v>4419</v>
      </c>
      <c r="B3446" s="128">
        <v>521173</v>
      </c>
      <c r="C3446" s="27" t="s">
        <v>4420</v>
      </c>
      <c r="D3446" s="314">
        <v>15000</v>
      </c>
    </row>
    <row r="3447" spans="1:4" ht="31.5" x14ac:dyDescent="0.25">
      <c r="A3447" s="25" t="s">
        <v>4421</v>
      </c>
      <c r="B3447" s="128">
        <v>521174</v>
      </c>
      <c r="C3447" s="27" t="s">
        <v>4919</v>
      </c>
      <c r="D3447" s="314">
        <v>12000</v>
      </c>
    </row>
    <row r="3448" spans="1:4" ht="31.5" x14ac:dyDescent="0.25">
      <c r="A3448" s="25" t="s">
        <v>4422</v>
      </c>
      <c r="B3448" s="128">
        <v>521175</v>
      </c>
      <c r="C3448" s="27" t="s">
        <v>4423</v>
      </c>
      <c r="D3448" s="314">
        <v>20000</v>
      </c>
    </row>
    <row r="3449" spans="1:4" ht="31.5" x14ac:dyDescent="0.25">
      <c r="A3449" s="93" t="s">
        <v>4424</v>
      </c>
      <c r="B3449" s="128">
        <v>521176</v>
      </c>
      <c r="C3449" s="11" t="s">
        <v>2584</v>
      </c>
      <c r="D3449" s="314">
        <v>30000</v>
      </c>
    </row>
    <row r="3450" spans="1:4" ht="31.5" x14ac:dyDescent="0.25">
      <c r="A3450" s="25" t="s">
        <v>4425</v>
      </c>
      <c r="B3450" s="128">
        <v>521177</v>
      </c>
      <c r="C3450" s="27" t="s">
        <v>4426</v>
      </c>
      <c r="D3450" s="314">
        <v>16000</v>
      </c>
    </row>
    <row r="3451" spans="1:4" ht="15.95" customHeight="1" x14ac:dyDescent="0.25">
      <c r="A3451" s="25" t="s">
        <v>4427</v>
      </c>
      <c r="B3451" s="128">
        <v>521178</v>
      </c>
      <c r="C3451" s="27" t="s">
        <v>4428</v>
      </c>
      <c r="D3451" s="314">
        <v>16000</v>
      </c>
    </row>
    <row r="3452" spans="1:4" ht="31.5" x14ac:dyDescent="0.25">
      <c r="A3452" s="25" t="s">
        <v>4429</v>
      </c>
      <c r="B3452" s="128">
        <v>521179</v>
      </c>
      <c r="C3452" s="27" t="s">
        <v>4430</v>
      </c>
      <c r="D3452" s="314">
        <v>20000</v>
      </c>
    </row>
    <row r="3453" spans="1:4" ht="31.5" x14ac:dyDescent="0.25">
      <c r="A3453" s="25" t="s">
        <v>4431</v>
      </c>
      <c r="B3453" s="128">
        <v>521180</v>
      </c>
      <c r="C3453" s="27" t="s">
        <v>4432</v>
      </c>
      <c r="D3453" s="314">
        <v>30000</v>
      </c>
    </row>
    <row r="3454" spans="1:4" ht="31.5" x14ac:dyDescent="0.25">
      <c r="A3454" s="25" t="s">
        <v>4433</v>
      </c>
      <c r="B3454" s="128">
        <v>521181</v>
      </c>
      <c r="C3454" s="27" t="s">
        <v>4434</v>
      </c>
      <c r="D3454" s="314">
        <v>60000</v>
      </c>
    </row>
    <row r="3455" spans="1:4" ht="31.5" x14ac:dyDescent="0.25">
      <c r="A3455" s="25" t="s">
        <v>4435</v>
      </c>
      <c r="B3455" s="128">
        <v>521182</v>
      </c>
      <c r="C3455" s="27" t="s">
        <v>4436</v>
      </c>
      <c r="D3455" s="314">
        <v>70000</v>
      </c>
    </row>
    <row r="3456" spans="1:4" x14ac:dyDescent="0.25">
      <c r="A3456" s="25" t="s">
        <v>4437</v>
      </c>
      <c r="B3456" s="128">
        <v>521183</v>
      </c>
      <c r="C3456" s="27" t="s">
        <v>4438</v>
      </c>
      <c r="D3456" s="314">
        <v>20000</v>
      </c>
    </row>
    <row r="3457" spans="1:4" ht="15.95" customHeight="1" x14ac:dyDescent="0.25">
      <c r="A3457" s="25" t="s">
        <v>4439</v>
      </c>
      <c r="B3457" s="128">
        <v>521184</v>
      </c>
      <c r="C3457" s="27" t="s">
        <v>4440</v>
      </c>
      <c r="D3457" s="314">
        <v>15000</v>
      </c>
    </row>
    <row r="3458" spans="1:4" x14ac:dyDescent="0.25">
      <c r="A3458" s="25" t="s">
        <v>4441</v>
      </c>
      <c r="B3458" s="128">
        <v>521185</v>
      </c>
      <c r="C3458" s="27" t="s">
        <v>4442</v>
      </c>
      <c r="D3458" s="314">
        <v>20000</v>
      </c>
    </row>
    <row r="3459" spans="1:4" x14ac:dyDescent="0.25">
      <c r="A3459" s="25" t="s">
        <v>4443</v>
      </c>
      <c r="B3459" s="128">
        <v>521186</v>
      </c>
      <c r="C3459" s="27" t="s">
        <v>2588</v>
      </c>
      <c r="D3459" s="314">
        <v>19000</v>
      </c>
    </row>
    <row r="3460" spans="1:4" x14ac:dyDescent="0.25">
      <c r="A3460" s="25" t="s">
        <v>4444</v>
      </c>
      <c r="B3460" s="128">
        <v>521187</v>
      </c>
      <c r="C3460" s="27" t="s">
        <v>4445</v>
      </c>
      <c r="D3460" s="314">
        <v>19000</v>
      </c>
    </row>
    <row r="3461" spans="1:4" x14ac:dyDescent="0.25">
      <c r="A3461" s="25" t="s">
        <v>4446</v>
      </c>
      <c r="B3461" s="128">
        <v>521188</v>
      </c>
      <c r="C3461" s="27" t="s">
        <v>4447</v>
      </c>
      <c r="D3461" s="314">
        <v>16000</v>
      </c>
    </row>
    <row r="3462" spans="1:4" x14ac:dyDescent="0.25">
      <c r="A3462" s="25" t="s">
        <v>4448</v>
      </c>
      <c r="B3462" s="128">
        <v>521189</v>
      </c>
      <c r="C3462" s="27" t="s">
        <v>4449</v>
      </c>
      <c r="D3462" s="314">
        <v>15000</v>
      </c>
    </row>
    <row r="3463" spans="1:4" x14ac:dyDescent="0.25">
      <c r="A3463" s="25" t="s">
        <v>4450</v>
      </c>
      <c r="B3463" s="128">
        <v>521190</v>
      </c>
      <c r="C3463" s="27" t="s">
        <v>4451</v>
      </c>
      <c r="D3463" s="314">
        <v>13000</v>
      </c>
    </row>
    <row r="3464" spans="1:4" ht="15.95" customHeight="1" x14ac:dyDescent="0.25">
      <c r="A3464" s="25" t="s">
        <v>4452</v>
      </c>
      <c r="B3464" s="128">
        <v>521191</v>
      </c>
      <c r="C3464" s="27" t="s">
        <v>4453</v>
      </c>
      <c r="D3464" s="314">
        <v>15000</v>
      </c>
    </row>
    <row r="3465" spans="1:4" ht="31.5" x14ac:dyDescent="0.25">
      <c r="A3465" s="25" t="s">
        <v>4454</v>
      </c>
      <c r="B3465" s="128">
        <v>521192</v>
      </c>
      <c r="C3465" s="27" t="s">
        <v>4455</v>
      </c>
      <c r="D3465" s="314">
        <v>20000</v>
      </c>
    </row>
    <row r="3466" spans="1:4" x14ac:dyDescent="0.25">
      <c r="A3466" s="25" t="s">
        <v>4456</v>
      </c>
      <c r="B3466" s="128">
        <v>521193</v>
      </c>
      <c r="C3466" s="27" t="s">
        <v>4457</v>
      </c>
      <c r="D3466" s="314">
        <v>15000</v>
      </c>
    </row>
    <row r="3467" spans="1:4" x14ac:dyDescent="0.25">
      <c r="A3467" s="25" t="s">
        <v>4458</v>
      </c>
      <c r="B3467" s="128">
        <v>521194</v>
      </c>
      <c r="C3467" s="27" t="s">
        <v>4459</v>
      </c>
      <c r="D3467" s="314">
        <v>20000</v>
      </c>
    </row>
    <row r="3468" spans="1:4" ht="15.95" customHeight="1" x14ac:dyDescent="0.25">
      <c r="A3468" s="25" t="s">
        <v>4460</v>
      </c>
      <c r="B3468" s="128">
        <v>521195</v>
      </c>
      <c r="C3468" s="27" t="s">
        <v>2585</v>
      </c>
      <c r="D3468" s="314">
        <v>18000</v>
      </c>
    </row>
    <row r="3469" spans="1:4" ht="15.95" customHeight="1" x14ac:dyDescent="0.25">
      <c r="A3469" s="25" t="s">
        <v>4461</v>
      </c>
      <c r="B3469" s="128">
        <v>521196</v>
      </c>
      <c r="C3469" s="27" t="s">
        <v>4462</v>
      </c>
      <c r="D3469" s="314">
        <v>35000</v>
      </c>
    </row>
    <row r="3470" spans="1:4" ht="15.95" customHeight="1" x14ac:dyDescent="0.25">
      <c r="A3470" s="25" t="s">
        <v>4463</v>
      </c>
      <c r="B3470" s="128">
        <v>521197</v>
      </c>
      <c r="C3470" s="27" t="s">
        <v>4464</v>
      </c>
      <c r="D3470" s="314">
        <v>35000</v>
      </c>
    </row>
    <row r="3471" spans="1:4" ht="15.95" customHeight="1" x14ac:dyDescent="0.25">
      <c r="A3471" s="25" t="s">
        <v>4465</v>
      </c>
      <c r="B3471" s="128">
        <v>521198</v>
      </c>
      <c r="C3471" s="27" t="s">
        <v>4466</v>
      </c>
      <c r="D3471" s="314">
        <v>25000</v>
      </c>
    </row>
    <row r="3472" spans="1:4" ht="15.95" customHeight="1" x14ac:dyDescent="0.25">
      <c r="A3472" s="25" t="s">
        <v>4467</v>
      </c>
      <c r="B3472" s="128">
        <v>521199</v>
      </c>
      <c r="C3472" s="27" t="s">
        <v>4468</v>
      </c>
      <c r="D3472" s="314">
        <v>15000</v>
      </c>
    </row>
    <row r="3473" spans="1:4" ht="15.95" customHeight="1" x14ac:dyDescent="0.25">
      <c r="A3473" s="25" t="s">
        <v>4469</v>
      </c>
      <c r="B3473" s="128">
        <v>521200</v>
      </c>
      <c r="C3473" s="27" t="s">
        <v>4470</v>
      </c>
      <c r="D3473" s="314">
        <v>23000</v>
      </c>
    </row>
    <row r="3474" spans="1:4" ht="15.95" customHeight="1" x14ac:dyDescent="0.25">
      <c r="A3474" s="25" t="s">
        <v>4471</v>
      </c>
      <c r="B3474" s="128">
        <v>521201</v>
      </c>
      <c r="C3474" s="27" t="s">
        <v>4472</v>
      </c>
      <c r="D3474" s="314">
        <v>10000</v>
      </c>
    </row>
    <row r="3475" spans="1:4" x14ac:dyDescent="0.25">
      <c r="A3475" s="25" t="s">
        <v>4473</v>
      </c>
      <c r="B3475" s="128">
        <v>521202</v>
      </c>
      <c r="C3475" s="27" t="s">
        <v>4474</v>
      </c>
      <c r="D3475" s="314">
        <v>22000</v>
      </c>
    </row>
    <row r="3476" spans="1:4" x14ac:dyDescent="0.25">
      <c r="A3476" s="25" t="s">
        <v>4475</v>
      </c>
      <c r="B3476" s="128">
        <v>521203</v>
      </c>
      <c r="C3476" s="27" t="s">
        <v>4476</v>
      </c>
      <c r="D3476" s="314">
        <v>10000</v>
      </c>
    </row>
    <row r="3477" spans="1:4" x14ac:dyDescent="0.25">
      <c r="A3477" s="25" t="s">
        <v>4477</v>
      </c>
      <c r="B3477" s="128">
        <v>521204</v>
      </c>
      <c r="C3477" s="27" t="s">
        <v>4478</v>
      </c>
      <c r="D3477" s="314">
        <v>16000</v>
      </c>
    </row>
    <row r="3478" spans="1:4" x14ac:dyDescent="0.25">
      <c r="A3478" s="25" t="s">
        <v>4479</v>
      </c>
      <c r="B3478" s="128">
        <v>521205</v>
      </c>
      <c r="C3478" s="27" t="s">
        <v>2586</v>
      </c>
      <c r="D3478" s="314">
        <v>15000</v>
      </c>
    </row>
    <row r="3479" spans="1:4" x14ac:dyDescent="0.25">
      <c r="A3479" s="25" t="s">
        <v>4480</v>
      </c>
      <c r="B3479" s="128">
        <v>521206</v>
      </c>
      <c r="C3479" s="27" t="s">
        <v>4481</v>
      </c>
      <c r="D3479" s="314">
        <v>30000</v>
      </c>
    </row>
    <row r="3480" spans="1:4" x14ac:dyDescent="0.25">
      <c r="A3480" s="25" t="s">
        <v>4482</v>
      </c>
      <c r="B3480" s="128">
        <v>521207</v>
      </c>
      <c r="C3480" s="27" t="s">
        <v>4483</v>
      </c>
      <c r="D3480" s="314">
        <v>10000</v>
      </c>
    </row>
    <row r="3481" spans="1:4" x14ac:dyDescent="0.25">
      <c r="A3481" s="25" t="s">
        <v>4484</v>
      </c>
      <c r="B3481" s="128">
        <v>521208</v>
      </c>
      <c r="C3481" s="27" t="s">
        <v>4485</v>
      </c>
      <c r="D3481" s="314">
        <v>10000</v>
      </c>
    </row>
    <row r="3482" spans="1:4" ht="31.5" x14ac:dyDescent="0.25">
      <c r="A3482" s="25" t="s">
        <v>4467</v>
      </c>
      <c r="B3482" s="128">
        <v>521209</v>
      </c>
      <c r="C3482" s="27" t="s">
        <v>4486</v>
      </c>
      <c r="D3482" s="314">
        <v>18000</v>
      </c>
    </row>
    <row r="3483" spans="1:4" x14ac:dyDescent="0.25">
      <c r="A3483" s="25" t="s">
        <v>4487</v>
      </c>
      <c r="B3483" s="128">
        <v>521210</v>
      </c>
      <c r="C3483" s="27" t="s">
        <v>2623</v>
      </c>
      <c r="D3483" s="314">
        <v>13800</v>
      </c>
    </row>
    <row r="3484" spans="1:4" ht="15.95" customHeight="1" x14ac:dyDescent="0.25">
      <c r="A3484" s="25" t="s">
        <v>4488</v>
      </c>
      <c r="B3484" s="128">
        <v>521211</v>
      </c>
      <c r="C3484" s="27" t="s">
        <v>4489</v>
      </c>
      <c r="D3484" s="314">
        <v>25000</v>
      </c>
    </row>
    <row r="3485" spans="1:4" ht="15.95" customHeight="1" x14ac:dyDescent="0.25">
      <c r="A3485" s="25" t="s">
        <v>4490</v>
      </c>
      <c r="B3485" s="128">
        <v>521212</v>
      </c>
      <c r="C3485" s="27" t="s">
        <v>2587</v>
      </c>
      <c r="D3485" s="314">
        <v>30000</v>
      </c>
    </row>
    <row r="3486" spans="1:4" ht="15.95" customHeight="1" x14ac:dyDescent="0.25">
      <c r="A3486" s="25" t="s">
        <v>4491</v>
      </c>
      <c r="B3486" s="128">
        <v>521213</v>
      </c>
      <c r="C3486" s="27" t="s">
        <v>4492</v>
      </c>
      <c r="D3486" s="314">
        <v>50000</v>
      </c>
    </row>
    <row r="3487" spans="1:4" x14ac:dyDescent="0.25">
      <c r="A3487" s="25" t="s">
        <v>4493</v>
      </c>
      <c r="B3487" s="128">
        <v>521214</v>
      </c>
      <c r="C3487" s="27" t="s">
        <v>4494</v>
      </c>
      <c r="D3487" s="314">
        <v>13000</v>
      </c>
    </row>
    <row r="3488" spans="1:4" x14ac:dyDescent="0.25">
      <c r="A3488" s="25" t="s">
        <v>4495</v>
      </c>
      <c r="B3488" s="128">
        <v>521215</v>
      </c>
      <c r="C3488" s="27" t="s">
        <v>4496</v>
      </c>
      <c r="D3488" s="314">
        <v>16200</v>
      </c>
    </row>
    <row r="3489" spans="1:4" x14ac:dyDescent="0.25">
      <c r="A3489" s="25" t="s">
        <v>4497</v>
      </c>
      <c r="B3489" s="128">
        <v>521216</v>
      </c>
      <c r="C3489" s="27" t="s">
        <v>4498</v>
      </c>
      <c r="D3489" s="314">
        <v>22000</v>
      </c>
    </row>
    <row r="3490" spans="1:4" x14ac:dyDescent="0.25">
      <c r="A3490" s="25" t="s">
        <v>4497</v>
      </c>
      <c r="B3490" s="128">
        <v>521217</v>
      </c>
      <c r="C3490" s="27" t="s">
        <v>4499</v>
      </c>
      <c r="D3490" s="314">
        <v>18000</v>
      </c>
    </row>
    <row r="3491" spans="1:4" x14ac:dyDescent="0.25">
      <c r="A3491" s="25" t="s">
        <v>4500</v>
      </c>
      <c r="B3491" s="128">
        <v>521218</v>
      </c>
      <c r="C3491" s="27" t="s">
        <v>4501</v>
      </c>
      <c r="D3491" s="314">
        <v>11400</v>
      </c>
    </row>
    <row r="3492" spans="1:4" ht="31.5" x14ac:dyDescent="0.25">
      <c r="A3492" s="25" t="s">
        <v>4497</v>
      </c>
      <c r="B3492" s="128">
        <v>521219</v>
      </c>
      <c r="C3492" s="27" t="s">
        <v>4502</v>
      </c>
      <c r="D3492" s="314">
        <v>19000</v>
      </c>
    </row>
    <row r="3493" spans="1:4" ht="31.5" x14ac:dyDescent="0.25">
      <c r="A3493" s="25" t="s">
        <v>4497</v>
      </c>
      <c r="B3493" s="128">
        <v>521220</v>
      </c>
      <c r="C3493" s="27" t="s">
        <v>4503</v>
      </c>
      <c r="D3493" s="314">
        <v>22000</v>
      </c>
    </row>
    <row r="3494" spans="1:4" x14ac:dyDescent="0.25">
      <c r="A3494" s="25" t="s">
        <v>4497</v>
      </c>
      <c r="B3494" s="128">
        <v>521221</v>
      </c>
      <c r="C3494" s="27" t="s">
        <v>4504</v>
      </c>
      <c r="D3494" s="314">
        <v>23000</v>
      </c>
    </row>
    <row r="3495" spans="1:4" x14ac:dyDescent="0.25">
      <c r="A3495" s="25" t="s">
        <v>4505</v>
      </c>
      <c r="B3495" s="128">
        <v>521222</v>
      </c>
      <c r="C3495" s="27" t="s">
        <v>2589</v>
      </c>
      <c r="D3495" s="314">
        <v>8000</v>
      </c>
    </row>
    <row r="3496" spans="1:4" ht="15.95" customHeight="1" x14ac:dyDescent="0.25">
      <c r="A3496" s="25" t="s">
        <v>4506</v>
      </c>
      <c r="B3496" s="128">
        <v>521223</v>
      </c>
      <c r="C3496" s="27" t="s">
        <v>2590</v>
      </c>
      <c r="D3496" s="314">
        <v>20000</v>
      </c>
    </row>
    <row r="3497" spans="1:4" x14ac:dyDescent="0.25">
      <c r="A3497" s="25" t="s">
        <v>4507</v>
      </c>
      <c r="B3497" s="128">
        <v>521224</v>
      </c>
      <c r="C3497" s="27" t="s">
        <v>2591</v>
      </c>
      <c r="D3497" s="314">
        <v>14000</v>
      </c>
    </row>
    <row r="3498" spans="1:4" ht="32.1" customHeight="1" x14ac:dyDescent="0.25">
      <c r="A3498" s="25" t="s">
        <v>4508</v>
      </c>
      <c r="B3498" s="128">
        <v>521225</v>
      </c>
      <c r="C3498" s="27" t="s">
        <v>4509</v>
      </c>
      <c r="D3498" s="314">
        <v>25000</v>
      </c>
    </row>
    <row r="3499" spans="1:4" ht="15.95" customHeight="1" x14ac:dyDescent="0.25">
      <c r="A3499" s="25" t="s">
        <v>4510</v>
      </c>
      <c r="B3499" s="128">
        <v>521226</v>
      </c>
      <c r="C3499" s="27" t="s">
        <v>2592</v>
      </c>
      <c r="D3499" s="314">
        <v>25000</v>
      </c>
    </row>
    <row r="3500" spans="1:4" ht="15.95" customHeight="1" x14ac:dyDescent="0.25">
      <c r="A3500" s="25" t="s">
        <v>4511</v>
      </c>
      <c r="B3500" s="128">
        <v>521227</v>
      </c>
      <c r="C3500" s="27" t="s">
        <v>2593</v>
      </c>
      <c r="D3500" s="314">
        <v>30000</v>
      </c>
    </row>
    <row r="3501" spans="1:4" ht="15.95" customHeight="1" x14ac:dyDescent="0.25">
      <c r="A3501" s="25" t="s">
        <v>4512</v>
      </c>
      <c r="B3501" s="128">
        <v>521228</v>
      </c>
      <c r="C3501" s="27" t="s">
        <v>2594</v>
      </c>
      <c r="D3501" s="314">
        <v>22000</v>
      </c>
    </row>
    <row r="3502" spans="1:4" ht="15.95" customHeight="1" x14ac:dyDescent="0.25">
      <c r="A3502" s="25" t="s">
        <v>4513</v>
      </c>
      <c r="B3502" s="128">
        <v>521229</v>
      </c>
      <c r="C3502" s="27" t="s">
        <v>4514</v>
      </c>
      <c r="D3502" s="314">
        <v>15000</v>
      </c>
    </row>
    <row r="3503" spans="1:4" x14ac:dyDescent="0.25">
      <c r="A3503" s="25" t="s">
        <v>4515</v>
      </c>
      <c r="B3503" s="128">
        <v>521230</v>
      </c>
      <c r="C3503" s="27" t="s">
        <v>4516</v>
      </c>
      <c r="D3503" s="314">
        <v>19000</v>
      </c>
    </row>
    <row r="3504" spans="1:4" x14ac:dyDescent="0.25">
      <c r="A3504" s="25" t="s">
        <v>4517</v>
      </c>
      <c r="B3504" s="128">
        <v>521231</v>
      </c>
      <c r="C3504" s="27" t="s">
        <v>4518</v>
      </c>
      <c r="D3504" s="314">
        <v>22000</v>
      </c>
    </row>
    <row r="3505" spans="1:4" ht="15.95" customHeight="1" x14ac:dyDescent="0.25">
      <c r="A3505" s="25" t="s">
        <v>4519</v>
      </c>
      <c r="B3505" s="128">
        <v>521232</v>
      </c>
      <c r="C3505" s="27" t="s">
        <v>4520</v>
      </c>
      <c r="D3505" s="314">
        <v>12000</v>
      </c>
    </row>
    <row r="3506" spans="1:4" x14ac:dyDescent="0.25">
      <c r="A3506" s="93" t="s">
        <v>4521</v>
      </c>
      <c r="B3506" s="128">
        <v>521233</v>
      </c>
      <c r="C3506" s="45" t="s">
        <v>4522</v>
      </c>
      <c r="D3506" s="314">
        <v>27000</v>
      </c>
    </row>
    <row r="3507" spans="1:4" x14ac:dyDescent="0.25">
      <c r="A3507" s="25" t="s">
        <v>4523</v>
      </c>
      <c r="B3507" s="128">
        <v>521234</v>
      </c>
      <c r="C3507" s="27" t="s">
        <v>4524</v>
      </c>
      <c r="D3507" s="314">
        <v>50000</v>
      </c>
    </row>
    <row r="3508" spans="1:4" ht="32.1" customHeight="1" x14ac:dyDescent="0.25">
      <c r="A3508" s="25" t="s">
        <v>4525</v>
      </c>
      <c r="B3508" s="128">
        <v>521235</v>
      </c>
      <c r="C3508" s="27" t="s">
        <v>4526</v>
      </c>
      <c r="D3508" s="314">
        <v>40000</v>
      </c>
    </row>
    <row r="3509" spans="1:4" x14ac:dyDescent="0.25">
      <c r="A3509" s="25" t="s">
        <v>4527</v>
      </c>
      <c r="B3509" s="128">
        <v>521236</v>
      </c>
      <c r="C3509" s="27" t="s">
        <v>4528</v>
      </c>
      <c r="D3509" s="314">
        <v>40000</v>
      </c>
    </row>
    <row r="3510" spans="1:4" x14ac:dyDescent="0.25">
      <c r="A3510" s="25" t="s">
        <v>4529</v>
      </c>
      <c r="B3510" s="128">
        <v>521237</v>
      </c>
      <c r="C3510" s="27" t="s">
        <v>2595</v>
      </c>
      <c r="D3510" s="314">
        <v>40000</v>
      </c>
    </row>
    <row r="3511" spans="1:4" x14ac:dyDescent="0.25">
      <c r="A3511" s="25" t="s">
        <v>4530</v>
      </c>
      <c r="B3511" s="128">
        <v>521238</v>
      </c>
      <c r="C3511" s="27" t="s">
        <v>4531</v>
      </c>
      <c r="D3511" s="314">
        <v>20000</v>
      </c>
    </row>
    <row r="3512" spans="1:4" ht="31.5" x14ac:dyDescent="0.25">
      <c r="A3512" s="25" t="s">
        <v>4532</v>
      </c>
      <c r="B3512" s="128">
        <v>521239</v>
      </c>
      <c r="C3512" s="27" t="s">
        <v>4533</v>
      </c>
      <c r="D3512" s="314">
        <v>8000</v>
      </c>
    </row>
    <row r="3513" spans="1:4" ht="15.95" customHeight="1" x14ac:dyDescent="0.25">
      <c r="A3513" s="25" t="s">
        <v>4534</v>
      </c>
      <c r="B3513" s="128">
        <v>521240</v>
      </c>
      <c r="C3513" s="11" t="s">
        <v>4535</v>
      </c>
      <c r="D3513" s="314">
        <v>6000</v>
      </c>
    </row>
    <row r="3514" spans="1:4" ht="15.95" customHeight="1" x14ac:dyDescent="0.25">
      <c r="A3514" s="25" t="s">
        <v>4536</v>
      </c>
      <c r="B3514" s="128">
        <v>521241</v>
      </c>
      <c r="C3514" s="27" t="s">
        <v>4537</v>
      </c>
      <c r="D3514" s="314">
        <v>8000</v>
      </c>
    </row>
    <row r="3515" spans="1:4" ht="15.95" customHeight="1" x14ac:dyDescent="0.25">
      <c r="A3515" s="25" t="s">
        <v>4538</v>
      </c>
      <c r="B3515" s="128">
        <v>521242</v>
      </c>
      <c r="C3515" s="27" t="s">
        <v>2596</v>
      </c>
      <c r="D3515" s="314">
        <v>15000</v>
      </c>
    </row>
    <row r="3516" spans="1:4" x14ac:dyDescent="0.25">
      <c r="A3516" s="25" t="s">
        <v>4539</v>
      </c>
      <c r="B3516" s="128">
        <v>521243</v>
      </c>
      <c r="C3516" s="27" t="s">
        <v>4540</v>
      </c>
      <c r="D3516" s="314">
        <v>32000</v>
      </c>
    </row>
    <row r="3517" spans="1:4" x14ac:dyDescent="0.25">
      <c r="A3517" s="25" t="s">
        <v>4541</v>
      </c>
      <c r="B3517" s="128">
        <v>521244</v>
      </c>
      <c r="C3517" s="27" t="s">
        <v>2597</v>
      </c>
      <c r="D3517" s="314">
        <v>30000</v>
      </c>
    </row>
    <row r="3518" spans="1:4" x14ac:dyDescent="0.25">
      <c r="A3518" s="25" t="s">
        <v>4542</v>
      </c>
      <c r="B3518" s="128">
        <v>521245</v>
      </c>
      <c r="C3518" s="27" t="s">
        <v>2598</v>
      </c>
      <c r="D3518" s="314">
        <v>40000</v>
      </c>
    </row>
    <row r="3519" spans="1:4" x14ac:dyDescent="0.25">
      <c r="A3519" s="25" t="s">
        <v>4543</v>
      </c>
      <c r="B3519" s="128">
        <v>521246</v>
      </c>
      <c r="C3519" s="27" t="s">
        <v>2599</v>
      </c>
      <c r="D3519" s="314">
        <v>50000</v>
      </c>
    </row>
    <row r="3520" spans="1:4" ht="31.5" x14ac:dyDescent="0.25">
      <c r="A3520" s="25" t="s">
        <v>4544</v>
      </c>
      <c r="B3520" s="128">
        <v>521247</v>
      </c>
      <c r="C3520" s="27" t="s">
        <v>4545</v>
      </c>
      <c r="D3520" s="314">
        <v>60000</v>
      </c>
    </row>
    <row r="3521" spans="1:4" x14ac:dyDescent="0.25">
      <c r="A3521" s="25" t="s">
        <v>4546</v>
      </c>
      <c r="B3521" s="128">
        <v>521248</v>
      </c>
      <c r="C3521" s="27" t="s">
        <v>2600</v>
      </c>
      <c r="D3521" s="314">
        <v>40000</v>
      </c>
    </row>
    <row r="3522" spans="1:4" x14ac:dyDescent="0.25">
      <c r="A3522" s="25" t="s">
        <v>4547</v>
      </c>
      <c r="B3522" s="128">
        <v>521249</v>
      </c>
      <c r="C3522" s="27" t="s">
        <v>4548</v>
      </c>
      <c r="D3522" s="314">
        <v>45000</v>
      </c>
    </row>
    <row r="3523" spans="1:4" x14ac:dyDescent="0.25">
      <c r="A3523" s="25" t="s">
        <v>4549</v>
      </c>
      <c r="B3523" s="128">
        <v>521250</v>
      </c>
      <c r="C3523" s="27" t="s">
        <v>2622</v>
      </c>
      <c r="D3523" s="314">
        <v>40000</v>
      </c>
    </row>
    <row r="3524" spans="1:4" x14ac:dyDescent="0.25">
      <c r="A3524" s="25" t="s">
        <v>4550</v>
      </c>
      <c r="B3524" s="128">
        <v>521251</v>
      </c>
      <c r="C3524" s="27" t="s">
        <v>4551</v>
      </c>
      <c r="D3524" s="314">
        <v>35000</v>
      </c>
    </row>
    <row r="3525" spans="1:4" x14ac:dyDescent="0.25">
      <c r="A3525" s="25" t="s">
        <v>4552</v>
      </c>
      <c r="B3525" s="128">
        <v>521252</v>
      </c>
      <c r="C3525" s="27" t="s">
        <v>4553</v>
      </c>
      <c r="D3525" s="314">
        <v>20000</v>
      </c>
    </row>
    <row r="3526" spans="1:4" ht="31.5" x14ac:dyDescent="0.25">
      <c r="A3526" s="25" t="s">
        <v>4554</v>
      </c>
      <c r="B3526" s="128">
        <v>521253</v>
      </c>
      <c r="C3526" s="27" t="s">
        <v>4555</v>
      </c>
      <c r="D3526" s="314">
        <v>30000</v>
      </c>
    </row>
    <row r="3527" spans="1:4" ht="15.95" customHeight="1" x14ac:dyDescent="0.25">
      <c r="A3527" s="25" t="s">
        <v>4556</v>
      </c>
      <c r="B3527" s="128">
        <v>521254</v>
      </c>
      <c r="C3527" s="27" t="s">
        <v>1428</v>
      </c>
      <c r="D3527" s="314">
        <v>19000</v>
      </c>
    </row>
    <row r="3528" spans="1:4" x14ac:dyDescent="0.25">
      <c r="A3528" s="25" t="s">
        <v>4557</v>
      </c>
      <c r="B3528" s="128">
        <v>521255</v>
      </c>
      <c r="C3528" s="27" t="s">
        <v>2601</v>
      </c>
      <c r="D3528" s="314">
        <v>13000</v>
      </c>
    </row>
    <row r="3529" spans="1:4" ht="31.5" x14ac:dyDescent="0.25">
      <c r="A3529" s="25" t="s">
        <v>4558</v>
      </c>
      <c r="B3529" s="128">
        <v>521256</v>
      </c>
      <c r="C3529" s="27" t="s">
        <v>4559</v>
      </c>
      <c r="D3529" s="314">
        <v>13000</v>
      </c>
    </row>
    <row r="3530" spans="1:4" ht="31.5" x14ac:dyDescent="0.25">
      <c r="A3530" s="25" t="s">
        <v>4560</v>
      </c>
      <c r="B3530" s="128">
        <v>521257</v>
      </c>
      <c r="C3530" s="27" t="s">
        <v>4561</v>
      </c>
      <c r="D3530" s="314">
        <v>30000</v>
      </c>
    </row>
    <row r="3531" spans="1:4" ht="32.1" customHeight="1" x14ac:dyDescent="0.25">
      <c r="A3531" s="25" t="s">
        <v>4562</v>
      </c>
      <c r="B3531" s="128">
        <v>521258</v>
      </c>
      <c r="C3531" s="27" t="s">
        <v>2602</v>
      </c>
      <c r="D3531" s="314">
        <v>30000</v>
      </c>
    </row>
    <row r="3532" spans="1:4" x14ac:dyDescent="0.25">
      <c r="A3532" s="25" t="s">
        <v>4563</v>
      </c>
      <c r="B3532" s="128">
        <v>521259</v>
      </c>
      <c r="C3532" s="27" t="s">
        <v>4564</v>
      </c>
      <c r="D3532" s="314">
        <v>15000</v>
      </c>
    </row>
    <row r="3533" spans="1:4" ht="15.95" customHeight="1" x14ac:dyDescent="0.25">
      <c r="A3533" s="25" t="s">
        <v>4565</v>
      </c>
      <c r="B3533" s="128">
        <v>521260</v>
      </c>
      <c r="C3533" s="27" t="s">
        <v>4566</v>
      </c>
      <c r="D3533" s="314">
        <v>16000</v>
      </c>
    </row>
    <row r="3534" spans="1:4" x14ac:dyDescent="0.25">
      <c r="A3534" s="25" t="s">
        <v>4567</v>
      </c>
      <c r="B3534" s="128">
        <v>521261</v>
      </c>
      <c r="C3534" s="27" t="s">
        <v>4568</v>
      </c>
      <c r="D3534" s="314">
        <v>22000</v>
      </c>
    </row>
    <row r="3535" spans="1:4" ht="15.95" customHeight="1" x14ac:dyDescent="0.25">
      <c r="A3535" s="25" t="s">
        <v>4569</v>
      </c>
      <c r="B3535" s="128">
        <v>521262</v>
      </c>
      <c r="C3535" s="27" t="s">
        <v>4570</v>
      </c>
      <c r="D3535" s="314">
        <v>8400</v>
      </c>
    </row>
    <row r="3536" spans="1:4" x14ac:dyDescent="0.25">
      <c r="A3536" s="25" t="s">
        <v>4571</v>
      </c>
      <c r="B3536" s="128">
        <v>521263</v>
      </c>
      <c r="C3536" s="27" t="s">
        <v>4572</v>
      </c>
      <c r="D3536" s="314">
        <v>10000</v>
      </c>
    </row>
    <row r="3537" spans="1:4" x14ac:dyDescent="0.25">
      <c r="A3537" s="25" t="s">
        <v>4573</v>
      </c>
      <c r="B3537" s="128">
        <v>521264</v>
      </c>
      <c r="C3537" s="27" t="s">
        <v>4574</v>
      </c>
      <c r="D3537" s="314">
        <v>8000</v>
      </c>
    </row>
    <row r="3538" spans="1:4" x14ac:dyDescent="0.25">
      <c r="A3538" s="25" t="s">
        <v>4575</v>
      </c>
      <c r="B3538" s="128">
        <v>521265</v>
      </c>
      <c r="C3538" s="27" t="s">
        <v>4576</v>
      </c>
      <c r="D3538" s="314">
        <v>13000</v>
      </c>
    </row>
    <row r="3539" spans="1:4" x14ac:dyDescent="0.25">
      <c r="A3539" s="25" t="s">
        <v>4577</v>
      </c>
      <c r="B3539" s="128">
        <v>521266</v>
      </c>
      <c r="C3539" s="27" t="s">
        <v>4578</v>
      </c>
      <c r="D3539" s="314">
        <v>20000</v>
      </c>
    </row>
    <row r="3540" spans="1:4" x14ac:dyDescent="0.25">
      <c r="A3540" s="25" t="s">
        <v>4579</v>
      </c>
      <c r="B3540" s="128">
        <v>521267</v>
      </c>
      <c r="C3540" s="27" t="s">
        <v>4580</v>
      </c>
      <c r="D3540" s="314">
        <v>12000</v>
      </c>
    </row>
    <row r="3541" spans="1:4" x14ac:dyDescent="0.25">
      <c r="A3541" s="25" t="s">
        <v>4581</v>
      </c>
      <c r="B3541" s="128">
        <v>521268</v>
      </c>
      <c r="C3541" s="27" t="s">
        <v>4582</v>
      </c>
      <c r="D3541" s="314">
        <v>15000</v>
      </c>
    </row>
    <row r="3542" spans="1:4" x14ac:dyDescent="0.25">
      <c r="A3542" s="25" t="s">
        <v>4583</v>
      </c>
      <c r="B3542" s="128">
        <v>521269</v>
      </c>
      <c r="C3542" s="27" t="s">
        <v>4584</v>
      </c>
      <c r="D3542" s="314">
        <v>20000</v>
      </c>
    </row>
    <row r="3543" spans="1:4" x14ac:dyDescent="0.25">
      <c r="A3543" s="25" t="s">
        <v>4585</v>
      </c>
      <c r="B3543" s="128">
        <v>521270</v>
      </c>
      <c r="C3543" s="27" t="s">
        <v>2603</v>
      </c>
      <c r="D3543" s="314">
        <v>25000</v>
      </c>
    </row>
    <row r="3544" spans="1:4" x14ac:dyDescent="0.25">
      <c r="A3544" s="25" t="s">
        <v>4586</v>
      </c>
      <c r="B3544" s="128">
        <v>521271</v>
      </c>
      <c r="C3544" s="27" t="s">
        <v>2604</v>
      </c>
      <c r="D3544" s="314">
        <v>11000</v>
      </c>
    </row>
    <row r="3545" spans="1:4" ht="31.5" x14ac:dyDescent="0.25">
      <c r="A3545" s="25" t="s">
        <v>4587</v>
      </c>
      <c r="B3545" s="128">
        <v>521272</v>
      </c>
      <c r="C3545" s="27" t="s">
        <v>2605</v>
      </c>
      <c r="D3545" s="314">
        <v>10500</v>
      </c>
    </row>
    <row r="3546" spans="1:4" x14ac:dyDescent="0.25">
      <c r="A3546" s="25" t="s">
        <v>4588</v>
      </c>
      <c r="B3546" s="128">
        <v>521273</v>
      </c>
      <c r="C3546" s="27" t="s">
        <v>2606</v>
      </c>
      <c r="D3546" s="314">
        <v>30000</v>
      </c>
    </row>
    <row r="3547" spans="1:4" x14ac:dyDescent="0.25">
      <c r="A3547" s="25" t="s">
        <v>4589</v>
      </c>
      <c r="B3547" s="128">
        <v>521274</v>
      </c>
      <c r="C3547" s="27" t="s">
        <v>2607</v>
      </c>
      <c r="D3547" s="314">
        <v>17000</v>
      </c>
    </row>
    <row r="3548" spans="1:4" x14ac:dyDescent="0.25">
      <c r="A3548" s="25" t="s">
        <v>4590</v>
      </c>
      <c r="B3548" s="128">
        <v>521275</v>
      </c>
      <c r="C3548" s="27" t="s">
        <v>2608</v>
      </c>
      <c r="D3548" s="314">
        <v>17000</v>
      </c>
    </row>
    <row r="3549" spans="1:4" x14ac:dyDescent="0.25">
      <c r="A3549" s="25" t="s">
        <v>4591</v>
      </c>
      <c r="B3549" s="128">
        <v>521276</v>
      </c>
      <c r="C3549" s="27" t="s">
        <v>2609</v>
      </c>
      <c r="D3549" s="314">
        <v>15000</v>
      </c>
    </row>
    <row r="3550" spans="1:4" x14ac:dyDescent="0.25">
      <c r="A3550" s="25" t="s">
        <v>4592</v>
      </c>
      <c r="B3550" s="128">
        <v>521277</v>
      </c>
      <c r="C3550" s="27" t="s">
        <v>4593</v>
      </c>
      <c r="D3550" s="314">
        <v>27000</v>
      </c>
    </row>
    <row r="3551" spans="1:4" ht="15.95" customHeight="1" x14ac:dyDescent="0.25">
      <c r="A3551" s="25" t="s">
        <v>4594</v>
      </c>
      <c r="B3551" s="128">
        <v>521278</v>
      </c>
      <c r="C3551" s="27" t="s">
        <v>4595</v>
      </c>
      <c r="D3551" s="314">
        <v>27000</v>
      </c>
    </row>
    <row r="3552" spans="1:4" ht="15.95" customHeight="1" x14ac:dyDescent="0.25">
      <c r="A3552" s="25" t="s">
        <v>4596</v>
      </c>
      <c r="B3552" s="128">
        <v>521279</v>
      </c>
      <c r="C3552" s="27" t="s">
        <v>2610</v>
      </c>
      <c r="D3552" s="314">
        <v>19000</v>
      </c>
    </row>
    <row r="3553" spans="1:4" ht="15.95" customHeight="1" x14ac:dyDescent="0.25">
      <c r="A3553" s="25" t="s">
        <v>4597</v>
      </c>
      <c r="B3553" s="128">
        <v>521280</v>
      </c>
      <c r="C3553" s="27" t="s">
        <v>4598</v>
      </c>
      <c r="D3553" s="314">
        <v>25000</v>
      </c>
    </row>
    <row r="3554" spans="1:4" x14ac:dyDescent="0.25">
      <c r="A3554" s="33"/>
      <c r="B3554" s="128"/>
      <c r="C3554" s="42" t="s">
        <v>2952</v>
      </c>
      <c r="D3554" s="314"/>
    </row>
    <row r="3555" spans="1:4" x14ac:dyDescent="0.25">
      <c r="A3555" s="25" t="s">
        <v>4599</v>
      </c>
      <c r="B3555" s="128">
        <v>521300</v>
      </c>
      <c r="C3555" s="27" t="s">
        <v>4600</v>
      </c>
      <c r="D3555" s="314">
        <v>20000</v>
      </c>
    </row>
    <row r="3556" spans="1:4" x14ac:dyDescent="0.25">
      <c r="A3556" s="25" t="s">
        <v>4601</v>
      </c>
      <c r="B3556" s="128">
        <v>521301</v>
      </c>
      <c r="C3556" s="27" t="s">
        <v>2611</v>
      </c>
      <c r="D3556" s="314">
        <v>15000</v>
      </c>
    </row>
    <row r="3557" spans="1:4" x14ac:dyDescent="0.25">
      <c r="A3557" s="25" t="s">
        <v>4591</v>
      </c>
      <c r="B3557" s="128">
        <v>521302</v>
      </c>
      <c r="C3557" s="27" t="s">
        <v>4602</v>
      </c>
      <c r="D3557" s="314">
        <v>20000</v>
      </c>
    </row>
    <row r="3558" spans="1:4" x14ac:dyDescent="0.25">
      <c r="A3558" s="25" t="s">
        <v>4603</v>
      </c>
      <c r="B3558" s="128">
        <v>521303</v>
      </c>
      <c r="C3558" s="27" t="s">
        <v>4604</v>
      </c>
      <c r="D3558" s="314">
        <v>22000</v>
      </c>
    </row>
    <row r="3559" spans="1:4" x14ac:dyDescent="0.25">
      <c r="A3559" s="25" t="s">
        <v>4605</v>
      </c>
      <c r="B3559" s="128">
        <v>521304</v>
      </c>
      <c r="C3559" s="27" t="s">
        <v>2612</v>
      </c>
      <c r="D3559" s="314">
        <v>22000</v>
      </c>
    </row>
    <row r="3560" spans="1:4" ht="31.5" x14ac:dyDescent="0.25">
      <c r="A3560" s="25" t="s">
        <v>4579</v>
      </c>
      <c r="B3560" s="128">
        <v>521305</v>
      </c>
      <c r="C3560" s="27" t="s">
        <v>4606</v>
      </c>
      <c r="D3560" s="314">
        <v>20000</v>
      </c>
    </row>
    <row r="3561" spans="1:4" x14ac:dyDescent="0.25">
      <c r="A3561" s="25" t="s">
        <v>4607</v>
      </c>
      <c r="B3561" s="128">
        <v>521306</v>
      </c>
      <c r="C3561" s="27" t="s">
        <v>4608</v>
      </c>
      <c r="D3561" s="314">
        <v>20000</v>
      </c>
    </row>
    <row r="3562" spans="1:4" ht="32.1" customHeight="1" x14ac:dyDescent="0.25">
      <c r="A3562" s="25" t="s">
        <v>4609</v>
      </c>
      <c r="B3562" s="128">
        <v>521307</v>
      </c>
      <c r="C3562" s="27" t="s">
        <v>2624</v>
      </c>
      <c r="D3562" s="314">
        <v>40000</v>
      </c>
    </row>
    <row r="3563" spans="1:4" ht="32.1" customHeight="1" x14ac:dyDescent="0.25">
      <c r="A3563" s="25" t="s">
        <v>4610</v>
      </c>
      <c r="B3563" s="128">
        <v>521308</v>
      </c>
      <c r="C3563" s="27" t="s">
        <v>4611</v>
      </c>
      <c r="D3563" s="314">
        <v>30000</v>
      </c>
    </row>
    <row r="3564" spans="1:4" ht="32.1" customHeight="1" x14ac:dyDescent="0.25">
      <c r="A3564" s="25" t="s">
        <v>4612</v>
      </c>
      <c r="B3564" s="128">
        <v>521309</v>
      </c>
      <c r="C3564" s="27" t="s">
        <v>4613</v>
      </c>
      <c r="D3564" s="314">
        <v>20000</v>
      </c>
    </row>
    <row r="3565" spans="1:4" x14ac:dyDescent="0.25">
      <c r="A3565" s="25" t="s">
        <v>4614</v>
      </c>
      <c r="B3565" s="128">
        <v>521310</v>
      </c>
      <c r="C3565" s="27" t="s">
        <v>2613</v>
      </c>
      <c r="D3565" s="314">
        <v>20000</v>
      </c>
    </row>
    <row r="3566" spans="1:4" x14ac:dyDescent="0.25">
      <c r="A3566" s="25" t="s">
        <v>4615</v>
      </c>
      <c r="B3566" s="128">
        <v>521311</v>
      </c>
      <c r="C3566" s="27" t="s">
        <v>4616</v>
      </c>
      <c r="D3566" s="314">
        <v>16000</v>
      </c>
    </row>
    <row r="3567" spans="1:4" x14ac:dyDescent="0.25">
      <c r="A3567" s="25" t="s">
        <v>4617</v>
      </c>
      <c r="B3567" s="128">
        <v>521312</v>
      </c>
      <c r="C3567" s="27" t="s">
        <v>4618</v>
      </c>
      <c r="D3567" s="314">
        <v>20000</v>
      </c>
    </row>
    <row r="3568" spans="1:4" ht="31.5" x14ac:dyDescent="0.25">
      <c r="A3568" s="25" t="s">
        <v>4619</v>
      </c>
      <c r="B3568" s="128">
        <v>521313</v>
      </c>
      <c r="C3568" s="27" t="s">
        <v>4620</v>
      </c>
      <c r="D3568" s="314">
        <v>22000</v>
      </c>
    </row>
    <row r="3569" spans="1:4" x14ac:dyDescent="0.25">
      <c r="A3569" s="25" t="s">
        <v>4621</v>
      </c>
      <c r="B3569" s="128">
        <v>521314</v>
      </c>
      <c r="C3569" s="27" t="s">
        <v>4622</v>
      </c>
      <c r="D3569" s="314">
        <v>18000</v>
      </c>
    </row>
    <row r="3570" spans="1:4" x14ac:dyDescent="0.25">
      <c r="A3570" s="25" t="s">
        <v>4623</v>
      </c>
      <c r="B3570" s="128">
        <v>521315</v>
      </c>
      <c r="C3570" s="27" t="s">
        <v>4624</v>
      </c>
      <c r="D3570" s="314">
        <v>22000</v>
      </c>
    </row>
    <row r="3571" spans="1:4" ht="32.1" customHeight="1" x14ac:dyDescent="0.25">
      <c r="A3571" s="25" t="s">
        <v>4625</v>
      </c>
      <c r="B3571" s="128">
        <v>521316</v>
      </c>
      <c r="C3571" s="27" t="s">
        <v>4626</v>
      </c>
      <c r="D3571" s="314">
        <v>25000</v>
      </c>
    </row>
    <row r="3572" spans="1:4" x14ac:dyDescent="0.25">
      <c r="A3572" s="25" t="s">
        <v>4627</v>
      </c>
      <c r="B3572" s="128">
        <v>521317</v>
      </c>
      <c r="C3572" s="27" t="s">
        <v>4628</v>
      </c>
      <c r="D3572" s="314">
        <v>20000</v>
      </c>
    </row>
    <row r="3573" spans="1:4" x14ac:dyDescent="0.25">
      <c r="A3573" s="25" t="s">
        <v>4448</v>
      </c>
      <c r="B3573" s="128">
        <v>521318</v>
      </c>
      <c r="C3573" s="27" t="s">
        <v>4629</v>
      </c>
      <c r="D3573" s="314">
        <v>20000</v>
      </c>
    </row>
    <row r="3574" spans="1:4" x14ac:dyDescent="0.25">
      <c r="A3574" s="25" t="s">
        <v>4630</v>
      </c>
      <c r="B3574" s="128">
        <v>521319</v>
      </c>
      <c r="C3574" s="27" t="s">
        <v>4631</v>
      </c>
      <c r="D3574" s="314">
        <v>65000</v>
      </c>
    </row>
    <row r="3575" spans="1:4" ht="31.5" x14ac:dyDescent="0.25">
      <c r="A3575" s="25" t="s">
        <v>4632</v>
      </c>
      <c r="B3575" s="128">
        <v>521320</v>
      </c>
      <c r="C3575" s="27" t="s">
        <v>4633</v>
      </c>
      <c r="D3575" s="314">
        <v>45000</v>
      </c>
    </row>
    <row r="3576" spans="1:4" ht="31.5" x14ac:dyDescent="0.25">
      <c r="A3576" s="25" t="s">
        <v>4634</v>
      </c>
      <c r="B3576" s="128">
        <v>521321</v>
      </c>
      <c r="C3576" s="27" t="s">
        <v>4635</v>
      </c>
      <c r="D3576" s="314">
        <v>45000</v>
      </c>
    </row>
    <row r="3577" spans="1:4" x14ac:dyDescent="0.25">
      <c r="A3577" s="25" t="s">
        <v>4636</v>
      </c>
      <c r="B3577" s="128">
        <v>521322</v>
      </c>
      <c r="C3577" s="27" t="s">
        <v>2614</v>
      </c>
      <c r="D3577" s="314">
        <v>25000</v>
      </c>
    </row>
    <row r="3578" spans="1:4" ht="31.5" x14ac:dyDescent="0.25">
      <c r="A3578" s="25" t="s">
        <v>4637</v>
      </c>
      <c r="B3578" s="128">
        <v>521323</v>
      </c>
      <c r="C3578" s="27" t="s">
        <v>4638</v>
      </c>
      <c r="D3578" s="314">
        <v>17000</v>
      </c>
    </row>
    <row r="3579" spans="1:4" x14ac:dyDescent="0.25">
      <c r="A3579" s="33" t="s">
        <v>4480</v>
      </c>
      <c r="B3579" s="128">
        <v>521324</v>
      </c>
      <c r="C3579" s="45" t="s">
        <v>4639</v>
      </c>
      <c r="D3579" s="314">
        <v>50000</v>
      </c>
    </row>
    <row r="3580" spans="1:4" x14ac:dyDescent="0.25">
      <c r="A3580" s="25" t="s">
        <v>4640</v>
      </c>
      <c r="B3580" s="128">
        <v>521325</v>
      </c>
      <c r="C3580" s="27" t="s">
        <v>4641</v>
      </c>
      <c r="D3580" s="314">
        <v>21000</v>
      </c>
    </row>
    <row r="3581" spans="1:4" x14ac:dyDescent="0.25">
      <c r="A3581" s="25" t="s">
        <v>4642</v>
      </c>
      <c r="B3581" s="128">
        <v>521326</v>
      </c>
      <c r="C3581" s="45" t="s">
        <v>4643</v>
      </c>
      <c r="D3581" s="314">
        <v>13000</v>
      </c>
    </row>
    <row r="3582" spans="1:4" ht="31.5" x14ac:dyDescent="0.25">
      <c r="A3582" s="25" t="s">
        <v>4644</v>
      </c>
      <c r="B3582" s="128">
        <v>521327</v>
      </c>
      <c r="C3582" s="27" t="s">
        <v>4645</v>
      </c>
      <c r="D3582" s="314">
        <v>25000</v>
      </c>
    </row>
    <row r="3583" spans="1:4" x14ac:dyDescent="0.25">
      <c r="A3583" s="178"/>
      <c r="B3583" s="178"/>
      <c r="C3583" s="179" t="s">
        <v>5046</v>
      </c>
      <c r="D3583" s="363"/>
    </row>
    <row r="3584" spans="1:4" ht="47.25" x14ac:dyDescent="0.25">
      <c r="A3584" s="180" t="s">
        <v>5047</v>
      </c>
      <c r="B3584" s="181">
        <v>521900</v>
      </c>
      <c r="C3584" s="182" t="s">
        <v>5048</v>
      </c>
      <c r="D3584" s="364">
        <v>30000</v>
      </c>
    </row>
    <row r="3585" spans="1:4" ht="47.25" x14ac:dyDescent="0.25">
      <c r="A3585" s="180" t="s">
        <v>5047</v>
      </c>
      <c r="B3585" s="181">
        <v>521901</v>
      </c>
      <c r="C3585" s="182" t="s">
        <v>5049</v>
      </c>
      <c r="D3585" s="364">
        <v>50000</v>
      </c>
    </row>
    <row r="3586" spans="1:4" ht="47.25" x14ac:dyDescent="0.25">
      <c r="A3586" s="180" t="s">
        <v>5047</v>
      </c>
      <c r="B3586" s="181">
        <v>521902</v>
      </c>
      <c r="C3586" s="182" t="s">
        <v>5050</v>
      </c>
      <c r="D3586" s="364">
        <v>90000</v>
      </c>
    </row>
    <row r="3587" spans="1:4" ht="47.25" x14ac:dyDescent="0.25">
      <c r="A3587" s="180" t="s">
        <v>5047</v>
      </c>
      <c r="B3587" s="181">
        <v>521903</v>
      </c>
      <c r="C3587" s="182" t="s">
        <v>5051</v>
      </c>
      <c r="D3587" s="364">
        <v>150000</v>
      </c>
    </row>
    <row r="3588" spans="1:4" x14ac:dyDescent="0.25">
      <c r="A3588" s="180" t="s">
        <v>5052</v>
      </c>
      <c r="B3588" s="181">
        <v>521904</v>
      </c>
      <c r="C3588" s="183" t="s">
        <v>5053</v>
      </c>
      <c r="D3588" s="364">
        <v>18000</v>
      </c>
    </row>
    <row r="3589" spans="1:4" x14ac:dyDescent="0.25">
      <c r="A3589" s="180" t="s">
        <v>5052</v>
      </c>
      <c r="B3589" s="181">
        <v>521905</v>
      </c>
      <c r="C3589" s="183" t="s">
        <v>5054</v>
      </c>
      <c r="D3589" s="364">
        <v>30000</v>
      </c>
    </row>
    <row r="3590" spans="1:4" x14ac:dyDescent="0.25">
      <c r="A3590" s="180" t="s">
        <v>5052</v>
      </c>
      <c r="B3590" s="181">
        <v>521906</v>
      </c>
      <c r="C3590" s="183" t="s">
        <v>5055</v>
      </c>
      <c r="D3590" s="328">
        <v>50000</v>
      </c>
    </row>
    <row r="3591" spans="1:4" x14ac:dyDescent="0.25">
      <c r="A3591" s="180" t="s">
        <v>5052</v>
      </c>
      <c r="B3591" s="181">
        <v>521907</v>
      </c>
      <c r="C3591" s="183" t="s">
        <v>5056</v>
      </c>
      <c r="D3591" s="328">
        <v>100000</v>
      </c>
    </row>
    <row r="3592" spans="1:4" ht="32.1" customHeight="1" x14ac:dyDescent="0.25">
      <c r="A3592" s="180" t="s">
        <v>5052</v>
      </c>
      <c r="B3592" s="181">
        <v>521908</v>
      </c>
      <c r="C3592" s="183" t="s">
        <v>5057</v>
      </c>
      <c r="D3592" s="328">
        <v>150000</v>
      </c>
    </row>
    <row r="3593" spans="1:4" x14ac:dyDescent="0.25">
      <c r="A3593" s="180" t="s">
        <v>5052</v>
      </c>
      <c r="B3593" s="181">
        <v>521909</v>
      </c>
      <c r="C3593" s="183" t="s">
        <v>5058</v>
      </c>
      <c r="D3593" s="328">
        <v>200000</v>
      </c>
    </row>
    <row r="3594" spans="1:4" ht="32.1" customHeight="1" x14ac:dyDescent="0.25">
      <c r="A3594" s="180" t="s">
        <v>5059</v>
      </c>
      <c r="B3594" s="181">
        <v>521910</v>
      </c>
      <c r="C3594" s="183" t="s">
        <v>5060</v>
      </c>
      <c r="D3594" s="328">
        <v>15000</v>
      </c>
    </row>
    <row r="3595" spans="1:4" ht="31.5" x14ac:dyDescent="0.25">
      <c r="A3595" s="180" t="s">
        <v>5059</v>
      </c>
      <c r="B3595" s="181">
        <v>521911</v>
      </c>
      <c r="C3595" s="183" t="s">
        <v>5061</v>
      </c>
      <c r="D3595" s="328">
        <v>25000</v>
      </c>
    </row>
    <row r="3596" spans="1:4" ht="31.5" x14ac:dyDescent="0.25">
      <c r="A3596" s="180" t="s">
        <v>5059</v>
      </c>
      <c r="B3596" s="181">
        <v>521912</v>
      </c>
      <c r="C3596" s="183" t="s">
        <v>5062</v>
      </c>
      <c r="D3596" s="328">
        <v>40000</v>
      </c>
    </row>
    <row r="3597" spans="1:4" ht="31.5" x14ac:dyDescent="0.25">
      <c r="A3597" s="180" t="s">
        <v>5059</v>
      </c>
      <c r="B3597" s="181">
        <v>521913</v>
      </c>
      <c r="C3597" s="183" t="s">
        <v>5063</v>
      </c>
      <c r="D3597" s="328">
        <v>90000</v>
      </c>
    </row>
    <row r="3598" spans="1:4" ht="31.5" x14ac:dyDescent="0.25">
      <c r="A3598" s="180" t="s">
        <v>5059</v>
      </c>
      <c r="B3598" s="181">
        <v>521914</v>
      </c>
      <c r="C3598" s="183" t="s">
        <v>5064</v>
      </c>
      <c r="D3598" s="328">
        <v>180000</v>
      </c>
    </row>
    <row r="3599" spans="1:4" ht="31.5" x14ac:dyDescent="0.25">
      <c r="A3599" s="184" t="s">
        <v>5065</v>
      </c>
      <c r="B3599" s="181">
        <v>521915</v>
      </c>
      <c r="C3599" s="183" t="s">
        <v>5066</v>
      </c>
      <c r="D3599" s="328">
        <v>70000</v>
      </c>
    </row>
    <row r="3600" spans="1:4" ht="31.5" x14ac:dyDescent="0.25">
      <c r="A3600" s="184" t="s">
        <v>5065</v>
      </c>
      <c r="B3600" s="181">
        <v>521916</v>
      </c>
      <c r="C3600" s="183" t="s">
        <v>5067</v>
      </c>
      <c r="D3600" s="328">
        <v>20000</v>
      </c>
    </row>
    <row r="3601" spans="1:4" ht="31.5" x14ac:dyDescent="0.25">
      <c r="A3601" s="184" t="s">
        <v>5065</v>
      </c>
      <c r="B3601" s="181">
        <v>521917</v>
      </c>
      <c r="C3601" s="183" t="s">
        <v>5068</v>
      </c>
      <c r="D3601" s="328">
        <v>100000</v>
      </c>
    </row>
    <row r="3602" spans="1:4" x14ac:dyDescent="0.25">
      <c r="A3602" s="184" t="s">
        <v>5069</v>
      </c>
      <c r="B3602" s="181">
        <v>521918</v>
      </c>
      <c r="C3602" s="183" t="s">
        <v>5070</v>
      </c>
      <c r="D3602" s="328">
        <v>15000</v>
      </c>
    </row>
    <row r="3603" spans="1:4" x14ac:dyDescent="0.25">
      <c r="A3603" s="184" t="s">
        <v>5069</v>
      </c>
      <c r="B3603" s="181">
        <v>521919</v>
      </c>
      <c r="C3603" s="183" t="s">
        <v>5071</v>
      </c>
      <c r="D3603" s="328">
        <v>30000</v>
      </c>
    </row>
    <row r="3604" spans="1:4" x14ac:dyDescent="0.25">
      <c r="A3604" s="184" t="s">
        <v>5069</v>
      </c>
      <c r="B3604" s="181">
        <v>521920</v>
      </c>
      <c r="C3604" s="183" t="s">
        <v>5072</v>
      </c>
      <c r="D3604" s="328">
        <v>50000</v>
      </c>
    </row>
    <row r="3605" spans="1:4" ht="32.1" customHeight="1" x14ac:dyDescent="0.25">
      <c r="A3605" s="184" t="s">
        <v>5073</v>
      </c>
      <c r="B3605" s="181">
        <v>521921</v>
      </c>
      <c r="C3605" s="183" t="s">
        <v>5074</v>
      </c>
      <c r="D3605" s="328">
        <v>20000</v>
      </c>
    </row>
    <row r="3606" spans="1:4" ht="15.95" customHeight="1" x14ac:dyDescent="0.25">
      <c r="A3606" s="178"/>
      <c r="B3606" s="178"/>
      <c r="C3606" s="179" t="s">
        <v>5075</v>
      </c>
      <c r="D3606" s="363"/>
    </row>
    <row r="3607" spans="1:4" ht="15.95" customHeight="1" x14ac:dyDescent="0.25">
      <c r="A3607" s="184" t="s">
        <v>5076</v>
      </c>
      <c r="B3607" s="185">
        <v>521922</v>
      </c>
      <c r="C3607" s="183" t="s">
        <v>5077</v>
      </c>
      <c r="D3607" s="328">
        <v>25000</v>
      </c>
    </row>
    <row r="3608" spans="1:4" ht="31.5" x14ac:dyDescent="0.25">
      <c r="A3608" s="184" t="s">
        <v>5076</v>
      </c>
      <c r="B3608" s="185">
        <v>521923</v>
      </c>
      <c r="C3608" s="183" t="s">
        <v>5078</v>
      </c>
      <c r="D3608" s="328">
        <v>30000</v>
      </c>
    </row>
    <row r="3609" spans="1:4" ht="31.5" x14ac:dyDescent="0.25">
      <c r="A3609" s="184" t="s">
        <v>5076</v>
      </c>
      <c r="B3609" s="185">
        <v>521924</v>
      </c>
      <c r="C3609" s="183" t="s">
        <v>5079</v>
      </c>
      <c r="D3609" s="328">
        <v>70000</v>
      </c>
    </row>
    <row r="3610" spans="1:4" ht="31.5" x14ac:dyDescent="0.25">
      <c r="A3610" s="184" t="s">
        <v>5076</v>
      </c>
      <c r="B3610" s="185">
        <v>521925</v>
      </c>
      <c r="C3610" s="183" t="s">
        <v>5080</v>
      </c>
      <c r="D3610" s="328">
        <v>120000</v>
      </c>
    </row>
    <row r="3611" spans="1:4" ht="31.5" x14ac:dyDescent="0.25">
      <c r="A3611" s="184" t="s">
        <v>5076</v>
      </c>
      <c r="B3611" s="185">
        <v>521926</v>
      </c>
      <c r="C3611" s="183" t="s">
        <v>5081</v>
      </c>
      <c r="D3611" s="328">
        <v>170000</v>
      </c>
    </row>
    <row r="3612" spans="1:4" ht="31.5" x14ac:dyDescent="0.25">
      <c r="A3612" s="184" t="s">
        <v>5076</v>
      </c>
      <c r="B3612" s="185">
        <v>521927</v>
      </c>
      <c r="C3612" s="183" t="s">
        <v>5082</v>
      </c>
      <c r="D3612" s="328">
        <v>250000</v>
      </c>
    </row>
    <row r="3613" spans="1:4" ht="31.5" x14ac:dyDescent="0.25">
      <c r="A3613" s="184" t="s">
        <v>5083</v>
      </c>
      <c r="B3613" s="185">
        <v>521928</v>
      </c>
      <c r="C3613" s="183" t="s">
        <v>5084</v>
      </c>
      <c r="D3613" s="328">
        <v>200000</v>
      </c>
    </row>
    <row r="3614" spans="1:4" x14ac:dyDescent="0.25">
      <c r="A3614" s="180" t="s">
        <v>5085</v>
      </c>
      <c r="B3614" s="185">
        <v>521929</v>
      </c>
      <c r="C3614" s="183" t="s">
        <v>5086</v>
      </c>
      <c r="D3614" s="328">
        <v>15000</v>
      </c>
    </row>
    <row r="3615" spans="1:4" x14ac:dyDescent="0.25">
      <c r="A3615" s="180" t="s">
        <v>5085</v>
      </c>
      <c r="B3615" s="185">
        <v>521930</v>
      </c>
      <c r="C3615" s="183" t="s">
        <v>5087</v>
      </c>
      <c r="D3615" s="328">
        <v>25000</v>
      </c>
    </row>
    <row r="3616" spans="1:4" x14ac:dyDescent="0.25">
      <c r="A3616" s="180" t="s">
        <v>5085</v>
      </c>
      <c r="B3616" s="185">
        <v>521931</v>
      </c>
      <c r="C3616" s="183" t="s">
        <v>5088</v>
      </c>
      <c r="D3616" s="328">
        <v>50000</v>
      </c>
    </row>
    <row r="3617" spans="1:4" x14ac:dyDescent="0.25">
      <c r="A3617" s="180" t="s">
        <v>5085</v>
      </c>
      <c r="B3617" s="185">
        <v>521932</v>
      </c>
      <c r="C3617" s="183" t="s">
        <v>5089</v>
      </c>
      <c r="D3617" s="328">
        <v>75000</v>
      </c>
    </row>
    <row r="3618" spans="1:4" x14ac:dyDescent="0.25">
      <c r="A3618" s="180" t="s">
        <v>5085</v>
      </c>
      <c r="B3618" s="185">
        <v>521933</v>
      </c>
      <c r="C3618" s="183" t="s">
        <v>5090</v>
      </c>
      <c r="D3618" s="328">
        <v>100000</v>
      </c>
    </row>
    <row r="3619" spans="1:4" ht="32.1" customHeight="1" x14ac:dyDescent="0.25">
      <c r="A3619" s="180" t="s">
        <v>5085</v>
      </c>
      <c r="B3619" s="185">
        <v>521934</v>
      </c>
      <c r="C3619" s="183" t="s">
        <v>5091</v>
      </c>
      <c r="D3619" s="328">
        <v>180000</v>
      </c>
    </row>
    <row r="3620" spans="1:4" ht="31.5" x14ac:dyDescent="0.25">
      <c r="A3620" s="180" t="s">
        <v>5092</v>
      </c>
      <c r="B3620" s="185">
        <v>521935</v>
      </c>
      <c r="C3620" s="182" t="s">
        <v>5093</v>
      </c>
      <c r="D3620" s="328">
        <v>15000</v>
      </c>
    </row>
    <row r="3621" spans="1:4" ht="31.5" x14ac:dyDescent="0.25">
      <c r="A3621" s="180" t="s">
        <v>5092</v>
      </c>
      <c r="B3621" s="185">
        <v>521936</v>
      </c>
      <c r="C3621" s="182" t="s">
        <v>5094</v>
      </c>
      <c r="D3621" s="328">
        <v>25000</v>
      </c>
    </row>
    <row r="3622" spans="1:4" ht="31.5" x14ac:dyDescent="0.25">
      <c r="A3622" s="180" t="s">
        <v>5092</v>
      </c>
      <c r="B3622" s="185">
        <v>521937</v>
      </c>
      <c r="C3622" s="182" t="s">
        <v>5095</v>
      </c>
      <c r="D3622" s="328">
        <v>50000</v>
      </c>
    </row>
    <row r="3623" spans="1:4" ht="15.95" customHeight="1" x14ac:dyDescent="0.25">
      <c r="A3623" s="180" t="s">
        <v>5092</v>
      </c>
      <c r="B3623" s="185">
        <v>521938</v>
      </c>
      <c r="C3623" s="182" t="s">
        <v>5096</v>
      </c>
      <c r="D3623" s="328">
        <v>100000</v>
      </c>
    </row>
    <row r="3624" spans="1:4" ht="15.95" customHeight="1" x14ac:dyDescent="0.25">
      <c r="A3624" s="180" t="s">
        <v>5092</v>
      </c>
      <c r="B3624" s="185">
        <v>521939</v>
      </c>
      <c r="C3624" s="182" t="s">
        <v>5097</v>
      </c>
      <c r="D3624" s="328">
        <v>150000</v>
      </c>
    </row>
    <row r="3625" spans="1:4" ht="31.5" x14ac:dyDescent="0.25">
      <c r="A3625" s="180" t="s">
        <v>5092</v>
      </c>
      <c r="B3625" s="185">
        <v>521940</v>
      </c>
      <c r="C3625" s="182" t="s">
        <v>5098</v>
      </c>
      <c r="D3625" s="328">
        <v>200000</v>
      </c>
    </row>
    <row r="3626" spans="1:4" ht="31.5" x14ac:dyDescent="0.25">
      <c r="A3626" s="184" t="s">
        <v>4701</v>
      </c>
      <c r="B3626" s="185">
        <v>521941</v>
      </c>
      <c r="C3626" s="183" t="s">
        <v>5099</v>
      </c>
      <c r="D3626" s="328">
        <v>30000</v>
      </c>
    </row>
    <row r="3627" spans="1:4" ht="15.95" customHeight="1" x14ac:dyDescent="0.25">
      <c r="A3627" s="184" t="s">
        <v>4701</v>
      </c>
      <c r="B3627" s="185">
        <v>521942</v>
      </c>
      <c r="C3627" s="183" t="s">
        <v>5100</v>
      </c>
      <c r="D3627" s="328">
        <v>50000</v>
      </c>
    </row>
    <row r="3628" spans="1:4" ht="15.95" customHeight="1" x14ac:dyDescent="0.25">
      <c r="A3628" s="184" t="s">
        <v>4701</v>
      </c>
      <c r="B3628" s="185">
        <v>521943</v>
      </c>
      <c r="C3628" s="183" t="s">
        <v>5101</v>
      </c>
      <c r="D3628" s="328">
        <v>70000</v>
      </c>
    </row>
    <row r="3629" spans="1:4" ht="31.5" x14ac:dyDescent="0.25">
      <c r="A3629" s="184" t="s">
        <v>4701</v>
      </c>
      <c r="B3629" s="185">
        <v>521944</v>
      </c>
      <c r="C3629" s="183" t="s">
        <v>5102</v>
      </c>
      <c r="D3629" s="328">
        <v>100000</v>
      </c>
    </row>
    <row r="3630" spans="1:4" x14ac:dyDescent="0.25">
      <c r="A3630" s="184" t="s">
        <v>4701</v>
      </c>
      <c r="B3630" s="185">
        <v>521945</v>
      </c>
      <c r="C3630" s="183" t="s">
        <v>5103</v>
      </c>
      <c r="D3630" s="328">
        <v>30000</v>
      </c>
    </row>
    <row r="3631" spans="1:4" x14ac:dyDescent="0.25">
      <c r="A3631" s="184" t="s">
        <v>4701</v>
      </c>
      <c r="B3631" s="185">
        <v>521946</v>
      </c>
      <c r="C3631" s="183" t="s">
        <v>5104</v>
      </c>
      <c r="D3631" s="328">
        <v>50000</v>
      </c>
    </row>
    <row r="3632" spans="1:4" x14ac:dyDescent="0.25">
      <c r="A3632" s="184" t="s">
        <v>4701</v>
      </c>
      <c r="B3632" s="185">
        <v>521947</v>
      </c>
      <c r="C3632" s="183" t="s">
        <v>5105</v>
      </c>
      <c r="D3632" s="328">
        <v>70000</v>
      </c>
    </row>
    <row r="3633" spans="1:4" ht="15.95" customHeight="1" x14ac:dyDescent="0.25">
      <c r="A3633" s="184" t="s">
        <v>4701</v>
      </c>
      <c r="B3633" s="185">
        <v>521948</v>
      </c>
      <c r="C3633" s="183" t="s">
        <v>5106</v>
      </c>
      <c r="D3633" s="328">
        <v>100000</v>
      </c>
    </row>
    <row r="3634" spans="1:4" ht="31.5" x14ac:dyDescent="0.25">
      <c r="A3634" s="184" t="s">
        <v>5107</v>
      </c>
      <c r="B3634" s="185">
        <v>521949</v>
      </c>
      <c r="C3634" s="183" t="s">
        <v>5108</v>
      </c>
      <c r="D3634" s="328">
        <v>30000</v>
      </c>
    </row>
    <row r="3635" spans="1:4" ht="15.95" customHeight="1" x14ac:dyDescent="0.25">
      <c r="A3635" s="184" t="s">
        <v>5107</v>
      </c>
      <c r="B3635" s="185">
        <v>521950</v>
      </c>
      <c r="C3635" s="183" t="s">
        <v>5109</v>
      </c>
      <c r="D3635" s="328">
        <v>20000</v>
      </c>
    </row>
    <row r="3636" spans="1:4" ht="15.95" customHeight="1" x14ac:dyDescent="0.25">
      <c r="A3636" s="184" t="s">
        <v>5107</v>
      </c>
      <c r="B3636" s="185">
        <v>521951</v>
      </c>
      <c r="C3636" s="183" t="s">
        <v>5110</v>
      </c>
      <c r="D3636" s="328">
        <v>80000</v>
      </c>
    </row>
    <row r="3637" spans="1:4" x14ac:dyDescent="0.25">
      <c r="A3637" s="186"/>
      <c r="B3637" s="186"/>
      <c r="C3637" s="179" t="s">
        <v>5111</v>
      </c>
      <c r="D3637" s="363"/>
    </row>
    <row r="3638" spans="1:4" ht="31.5" x14ac:dyDescent="0.25">
      <c r="A3638" s="184" t="s">
        <v>5112</v>
      </c>
      <c r="B3638" s="185">
        <v>521952</v>
      </c>
      <c r="C3638" s="183" t="s">
        <v>5113</v>
      </c>
      <c r="D3638" s="364">
        <v>10000</v>
      </c>
    </row>
    <row r="3639" spans="1:4" ht="15.95" customHeight="1" x14ac:dyDescent="0.25">
      <c r="A3639" s="184" t="s">
        <v>5112</v>
      </c>
      <c r="B3639" s="185">
        <v>521953</v>
      </c>
      <c r="C3639" s="183" t="s">
        <v>5114</v>
      </c>
      <c r="D3639" s="364">
        <v>15000</v>
      </c>
    </row>
    <row r="3640" spans="1:4" ht="31.5" x14ac:dyDescent="0.25">
      <c r="A3640" s="184" t="s">
        <v>5112</v>
      </c>
      <c r="B3640" s="185">
        <v>521954</v>
      </c>
      <c r="C3640" s="183" t="s">
        <v>5115</v>
      </c>
      <c r="D3640" s="364">
        <v>20000</v>
      </c>
    </row>
    <row r="3641" spans="1:4" ht="31.5" x14ac:dyDescent="0.25">
      <c r="A3641" s="184" t="s">
        <v>5112</v>
      </c>
      <c r="B3641" s="185">
        <v>521955</v>
      </c>
      <c r="C3641" s="183" t="s">
        <v>5116</v>
      </c>
      <c r="D3641" s="364">
        <v>30000</v>
      </c>
    </row>
    <row r="3642" spans="1:4" ht="31.5" x14ac:dyDescent="0.25">
      <c r="A3642" s="184" t="s">
        <v>5092</v>
      </c>
      <c r="B3642" s="185">
        <v>521956</v>
      </c>
      <c r="C3642" s="183" t="s">
        <v>5117</v>
      </c>
      <c r="D3642" s="364">
        <v>3000</v>
      </c>
    </row>
    <row r="3643" spans="1:4" x14ac:dyDescent="0.25">
      <c r="A3643" s="184" t="s">
        <v>5118</v>
      </c>
      <c r="B3643" s="185">
        <v>521957</v>
      </c>
      <c r="C3643" s="183" t="s">
        <v>5119</v>
      </c>
      <c r="D3643" s="328">
        <v>10000</v>
      </c>
    </row>
    <row r="3644" spans="1:4" x14ac:dyDescent="0.25">
      <c r="A3644" s="184" t="s">
        <v>5118</v>
      </c>
      <c r="B3644" s="185">
        <v>521958</v>
      </c>
      <c r="C3644" s="183" t="s">
        <v>5120</v>
      </c>
      <c r="D3644" s="328">
        <v>30000</v>
      </c>
    </row>
    <row r="3645" spans="1:4" x14ac:dyDescent="0.25">
      <c r="A3645" s="184" t="s">
        <v>5121</v>
      </c>
      <c r="B3645" s="185">
        <v>521959</v>
      </c>
      <c r="C3645" s="183" t="s">
        <v>5122</v>
      </c>
      <c r="D3645" s="328">
        <v>10000</v>
      </c>
    </row>
    <row r="3646" spans="1:4" x14ac:dyDescent="0.25">
      <c r="A3646" s="184" t="s">
        <v>2243</v>
      </c>
      <c r="B3646" s="185">
        <v>521960</v>
      </c>
      <c r="C3646" s="183" t="s">
        <v>5123</v>
      </c>
      <c r="D3646" s="328">
        <v>1200</v>
      </c>
    </row>
    <row r="3647" spans="1:4" ht="31.5" x14ac:dyDescent="0.25">
      <c r="A3647" s="184" t="s">
        <v>5124</v>
      </c>
      <c r="B3647" s="185">
        <v>521961</v>
      </c>
      <c r="C3647" s="183" t="s">
        <v>5125</v>
      </c>
      <c r="D3647" s="328">
        <v>60000</v>
      </c>
    </row>
    <row r="3648" spans="1:4" ht="31.5" x14ac:dyDescent="0.25">
      <c r="A3648" s="184" t="s">
        <v>5124</v>
      </c>
      <c r="B3648" s="185">
        <v>521962</v>
      </c>
      <c r="C3648" s="183" t="s">
        <v>5126</v>
      </c>
      <c r="D3648" s="328">
        <v>90000</v>
      </c>
    </row>
    <row r="3649" spans="1:4" ht="15.95" customHeight="1" x14ac:dyDescent="0.25">
      <c r="A3649" s="184" t="s">
        <v>5124</v>
      </c>
      <c r="B3649" s="185">
        <v>521963</v>
      </c>
      <c r="C3649" s="183" t="s">
        <v>5127</v>
      </c>
      <c r="D3649" s="328">
        <v>150000</v>
      </c>
    </row>
    <row r="3650" spans="1:4" ht="31.5" x14ac:dyDescent="0.25">
      <c r="A3650" s="184" t="s">
        <v>5124</v>
      </c>
      <c r="B3650" s="185">
        <v>521964</v>
      </c>
      <c r="C3650" s="183" t="s">
        <v>5128</v>
      </c>
      <c r="D3650" s="328">
        <v>200000</v>
      </c>
    </row>
    <row r="3651" spans="1:4" x14ac:dyDescent="0.25">
      <c r="A3651" s="107"/>
      <c r="B3651" s="106"/>
      <c r="C3651" s="162" t="s">
        <v>4646</v>
      </c>
      <c r="D3651" s="365"/>
    </row>
    <row r="3652" spans="1:4" s="18" customFormat="1" x14ac:dyDescent="0.25">
      <c r="A3652" s="33"/>
      <c r="B3652" s="83"/>
      <c r="C3652" s="163" t="s">
        <v>2954</v>
      </c>
      <c r="D3652" s="314"/>
    </row>
    <row r="3653" spans="1:4" s="18" customFormat="1" x14ac:dyDescent="0.25">
      <c r="A3653" s="33" t="s">
        <v>4647</v>
      </c>
      <c r="B3653" s="128">
        <v>521350</v>
      </c>
      <c r="C3653" s="34" t="s">
        <v>4648</v>
      </c>
      <c r="D3653" s="319">
        <v>38000</v>
      </c>
    </row>
    <row r="3654" spans="1:4" s="18" customFormat="1" ht="31.5" x14ac:dyDescent="0.25">
      <c r="A3654" s="33" t="s">
        <v>4649</v>
      </c>
      <c r="B3654" s="128">
        <v>521351</v>
      </c>
      <c r="C3654" s="34" t="s">
        <v>4650</v>
      </c>
      <c r="D3654" s="319">
        <v>65000</v>
      </c>
    </row>
    <row r="3655" spans="1:4" s="18" customFormat="1" x14ac:dyDescent="0.25">
      <c r="A3655" s="33" t="s">
        <v>4651</v>
      </c>
      <c r="B3655" s="128">
        <v>521352</v>
      </c>
      <c r="C3655" s="34" t="s">
        <v>4652</v>
      </c>
      <c r="D3655" s="319">
        <v>48000</v>
      </c>
    </row>
    <row r="3656" spans="1:4" ht="31.5" x14ac:dyDescent="0.25">
      <c r="A3656" s="33" t="s">
        <v>4653</v>
      </c>
      <c r="B3656" s="128">
        <v>521353</v>
      </c>
      <c r="C3656" s="34" t="s">
        <v>4654</v>
      </c>
      <c r="D3656" s="319">
        <v>25000</v>
      </c>
    </row>
    <row r="3657" spans="1:4" ht="31.5" x14ac:dyDescent="0.25">
      <c r="A3657" s="33" t="s">
        <v>4655</v>
      </c>
      <c r="B3657" s="128">
        <v>521354</v>
      </c>
      <c r="C3657" s="34" t="s">
        <v>2925</v>
      </c>
      <c r="D3657" s="319">
        <v>35000</v>
      </c>
    </row>
    <row r="3658" spans="1:4" ht="31.5" x14ac:dyDescent="0.25">
      <c r="A3658" s="33" t="s">
        <v>4656</v>
      </c>
      <c r="B3658" s="128">
        <v>521355</v>
      </c>
      <c r="C3658" s="34" t="s">
        <v>2926</v>
      </c>
      <c r="D3658" s="319">
        <v>55000</v>
      </c>
    </row>
    <row r="3659" spans="1:4" ht="31.5" x14ac:dyDescent="0.25">
      <c r="A3659" s="33" t="s">
        <v>4651</v>
      </c>
      <c r="B3659" s="128">
        <v>521356</v>
      </c>
      <c r="C3659" s="34" t="s">
        <v>4657</v>
      </c>
      <c r="D3659" s="319">
        <v>55000</v>
      </c>
    </row>
    <row r="3660" spans="1:4" ht="31.5" x14ac:dyDescent="0.25">
      <c r="A3660" s="33" t="s">
        <v>4651</v>
      </c>
      <c r="B3660" s="128">
        <v>521357</v>
      </c>
      <c r="C3660" s="34" t="s">
        <v>4658</v>
      </c>
      <c r="D3660" s="319">
        <v>75000</v>
      </c>
    </row>
    <row r="3661" spans="1:4" x14ac:dyDescent="0.25">
      <c r="A3661" s="84" t="s">
        <v>4660</v>
      </c>
      <c r="B3661" s="128">
        <v>521358</v>
      </c>
      <c r="C3661" s="34" t="s">
        <v>4659</v>
      </c>
      <c r="D3661" s="319">
        <v>17000</v>
      </c>
    </row>
    <row r="3662" spans="1:4" x14ac:dyDescent="0.25">
      <c r="A3662" s="33"/>
      <c r="B3662" s="128"/>
      <c r="C3662" s="163" t="s">
        <v>2959</v>
      </c>
      <c r="D3662" s="314"/>
    </row>
    <row r="3663" spans="1:4" x14ac:dyDescent="0.25">
      <c r="A3663" s="33" t="s">
        <v>4661</v>
      </c>
      <c r="B3663" s="128">
        <v>521370</v>
      </c>
      <c r="C3663" s="34" t="s">
        <v>4662</v>
      </c>
      <c r="D3663" s="319">
        <v>27000</v>
      </c>
    </row>
    <row r="3664" spans="1:4" x14ac:dyDescent="0.25">
      <c r="A3664" s="33" t="s">
        <v>4663</v>
      </c>
      <c r="B3664" s="128">
        <v>521371</v>
      </c>
      <c r="C3664" s="34" t="s">
        <v>4664</v>
      </c>
      <c r="D3664" s="319">
        <v>35000</v>
      </c>
    </row>
    <row r="3665" spans="1:4" x14ac:dyDescent="0.25">
      <c r="A3665" s="33" t="s">
        <v>4663</v>
      </c>
      <c r="B3665" s="128">
        <v>521372</v>
      </c>
      <c r="C3665" s="34" t="s">
        <v>4665</v>
      </c>
      <c r="D3665" s="319">
        <v>50000</v>
      </c>
    </row>
    <row r="3666" spans="1:4" ht="15.95" customHeight="1" x14ac:dyDescent="0.25">
      <c r="A3666" s="33" t="s">
        <v>4666</v>
      </c>
      <c r="B3666" s="128">
        <v>521373</v>
      </c>
      <c r="C3666" s="34" t="s">
        <v>4667</v>
      </c>
      <c r="D3666" s="319">
        <v>50000</v>
      </c>
    </row>
    <row r="3667" spans="1:4" x14ac:dyDescent="0.25">
      <c r="A3667" s="33"/>
      <c r="B3667" s="128"/>
      <c r="C3667" s="163" t="s">
        <v>2955</v>
      </c>
      <c r="D3667" s="314"/>
    </row>
    <row r="3668" spans="1:4" ht="31.5" x14ac:dyDescent="0.25">
      <c r="A3668" s="33" t="s">
        <v>4668</v>
      </c>
      <c r="B3668" s="128">
        <v>521380</v>
      </c>
      <c r="C3668" s="34" t="s">
        <v>2956</v>
      </c>
      <c r="D3668" s="319">
        <v>55000</v>
      </c>
    </row>
    <row r="3669" spans="1:4" ht="31.5" x14ac:dyDescent="0.25">
      <c r="A3669" s="33" t="s">
        <v>4669</v>
      </c>
      <c r="B3669" s="128">
        <v>521381</v>
      </c>
      <c r="C3669" s="27" t="s">
        <v>2957</v>
      </c>
      <c r="D3669" s="319">
        <v>80000</v>
      </c>
    </row>
    <row r="3670" spans="1:4" ht="31.5" x14ac:dyDescent="0.25">
      <c r="A3670" s="33" t="s">
        <v>4670</v>
      </c>
      <c r="B3670" s="128">
        <v>521382</v>
      </c>
      <c r="C3670" s="34" t="s">
        <v>4671</v>
      </c>
      <c r="D3670" s="319">
        <v>70000</v>
      </c>
    </row>
    <row r="3671" spans="1:4" x14ac:dyDescent="0.25">
      <c r="A3671" s="33" t="s">
        <v>4672</v>
      </c>
      <c r="B3671" s="128">
        <v>521383</v>
      </c>
      <c r="C3671" s="34" t="s">
        <v>4673</v>
      </c>
      <c r="D3671" s="319">
        <v>75000</v>
      </c>
    </row>
    <row r="3672" spans="1:4" x14ac:dyDescent="0.25">
      <c r="A3672" s="33" t="s">
        <v>4674</v>
      </c>
      <c r="B3672" s="128">
        <v>521384</v>
      </c>
      <c r="C3672" s="27" t="s">
        <v>4675</v>
      </c>
      <c r="D3672" s="319">
        <v>120000</v>
      </c>
    </row>
    <row r="3673" spans="1:4" x14ac:dyDescent="0.25">
      <c r="A3673" s="33" t="s">
        <v>4560</v>
      </c>
      <c r="B3673" s="128">
        <v>521385</v>
      </c>
      <c r="C3673" s="34" t="s">
        <v>4676</v>
      </c>
      <c r="D3673" s="319">
        <v>60000</v>
      </c>
    </row>
    <row r="3674" spans="1:4" ht="31.5" x14ac:dyDescent="0.25">
      <c r="A3674" s="84" t="s">
        <v>4677</v>
      </c>
      <c r="B3674" s="128">
        <v>521386</v>
      </c>
      <c r="C3674" s="34" t="s">
        <v>2927</v>
      </c>
      <c r="D3674" s="319">
        <v>110000</v>
      </c>
    </row>
    <row r="3675" spans="1:4" ht="47.25" x14ac:dyDescent="0.25">
      <c r="A3675" s="33" t="s">
        <v>4678</v>
      </c>
      <c r="B3675" s="128">
        <v>521387</v>
      </c>
      <c r="C3675" s="34" t="s">
        <v>4679</v>
      </c>
      <c r="D3675" s="319">
        <v>110000</v>
      </c>
    </row>
    <row r="3676" spans="1:4" x14ac:dyDescent="0.25">
      <c r="A3676" s="33"/>
      <c r="B3676" s="128"/>
      <c r="C3676" s="163" t="s">
        <v>2960</v>
      </c>
      <c r="D3676" s="314"/>
    </row>
    <row r="3677" spans="1:4" x14ac:dyDescent="0.25">
      <c r="A3677" s="33" t="s">
        <v>4680</v>
      </c>
      <c r="B3677" s="128">
        <v>521400</v>
      </c>
      <c r="C3677" s="34" t="s">
        <v>4681</v>
      </c>
      <c r="D3677" s="319">
        <v>70000</v>
      </c>
    </row>
    <row r="3678" spans="1:4" x14ac:dyDescent="0.25">
      <c r="A3678" s="84" t="s">
        <v>4682</v>
      </c>
      <c r="B3678" s="128">
        <v>521401</v>
      </c>
      <c r="C3678" s="34" t="s">
        <v>4683</v>
      </c>
      <c r="D3678" s="319">
        <v>110000</v>
      </c>
    </row>
    <row r="3679" spans="1:4" ht="15.95" customHeight="1" x14ac:dyDescent="0.25">
      <c r="A3679" s="33" t="s">
        <v>4684</v>
      </c>
      <c r="B3679" s="128">
        <v>521402</v>
      </c>
      <c r="C3679" s="27" t="s">
        <v>4685</v>
      </c>
      <c r="D3679" s="319">
        <v>85000</v>
      </c>
    </row>
    <row r="3680" spans="1:4" x14ac:dyDescent="0.25">
      <c r="A3680" s="33" t="s">
        <v>4523</v>
      </c>
      <c r="B3680" s="128">
        <v>521403</v>
      </c>
      <c r="C3680" s="34" t="s">
        <v>4686</v>
      </c>
      <c r="D3680" s="319">
        <v>120000</v>
      </c>
    </row>
    <row r="3681" spans="1:4" ht="31.5" x14ac:dyDescent="0.25">
      <c r="A3681" s="33" t="s">
        <v>4687</v>
      </c>
      <c r="B3681" s="128">
        <v>521404</v>
      </c>
      <c r="C3681" s="34" t="s">
        <v>4688</v>
      </c>
      <c r="D3681" s="319">
        <v>95000</v>
      </c>
    </row>
    <row r="3682" spans="1:4" x14ac:dyDescent="0.25">
      <c r="A3682" s="33" t="s">
        <v>4689</v>
      </c>
      <c r="B3682" s="128">
        <v>521405</v>
      </c>
      <c r="C3682" s="34" t="s">
        <v>4690</v>
      </c>
      <c r="D3682" s="319">
        <v>110000</v>
      </c>
    </row>
    <row r="3683" spans="1:4" x14ac:dyDescent="0.25">
      <c r="A3683" s="33" t="s">
        <v>4525</v>
      </c>
      <c r="B3683" s="128">
        <v>521406</v>
      </c>
      <c r="C3683" s="34" t="s">
        <v>4691</v>
      </c>
      <c r="D3683" s="319">
        <v>80000</v>
      </c>
    </row>
    <row r="3684" spans="1:4" ht="31.5" x14ac:dyDescent="0.25">
      <c r="A3684" s="33" t="s">
        <v>4544</v>
      </c>
      <c r="B3684" s="128">
        <v>521407</v>
      </c>
      <c r="C3684" s="34" t="s">
        <v>4545</v>
      </c>
      <c r="D3684" s="319">
        <v>125000</v>
      </c>
    </row>
    <row r="3685" spans="1:4" ht="15.95" customHeight="1" x14ac:dyDescent="0.25">
      <c r="A3685" s="33" t="s">
        <v>4692</v>
      </c>
      <c r="B3685" s="128">
        <v>521408</v>
      </c>
      <c r="C3685" s="27" t="s">
        <v>2928</v>
      </c>
      <c r="D3685" s="319">
        <v>120000</v>
      </c>
    </row>
    <row r="3686" spans="1:4" x14ac:dyDescent="0.25">
      <c r="A3686" s="33"/>
      <c r="B3686" s="128"/>
      <c r="C3686" s="163" t="s">
        <v>2958</v>
      </c>
      <c r="D3686" s="314"/>
    </row>
    <row r="3687" spans="1:4" ht="31.5" x14ac:dyDescent="0.25">
      <c r="A3687" s="33" t="s">
        <v>4693</v>
      </c>
      <c r="B3687" s="128">
        <v>521420</v>
      </c>
      <c r="C3687" s="34" t="s">
        <v>4694</v>
      </c>
      <c r="D3687" s="314">
        <v>38500</v>
      </c>
    </row>
    <row r="3688" spans="1:4" ht="31.5" x14ac:dyDescent="0.25">
      <c r="A3688" s="33" t="s">
        <v>4695</v>
      </c>
      <c r="B3688" s="128">
        <v>521421</v>
      </c>
      <c r="C3688" s="34" t="s">
        <v>4696</v>
      </c>
      <c r="D3688" s="314">
        <v>33000</v>
      </c>
    </row>
    <row r="3689" spans="1:4" ht="31.5" x14ac:dyDescent="0.25">
      <c r="A3689" s="34" t="s">
        <v>4697</v>
      </c>
      <c r="B3689" s="53">
        <v>521424</v>
      </c>
      <c r="C3689" s="34" t="s">
        <v>5506</v>
      </c>
      <c r="D3689" s="366">
        <v>85000</v>
      </c>
    </row>
    <row r="3690" spans="1:4" ht="47.25" x14ac:dyDescent="0.25">
      <c r="A3690" s="34" t="s">
        <v>4698</v>
      </c>
      <c r="B3690" s="53">
        <v>521425</v>
      </c>
      <c r="C3690" s="34" t="s">
        <v>2929</v>
      </c>
      <c r="D3690" s="366">
        <v>120000</v>
      </c>
    </row>
    <row r="3691" spans="1:4" x14ac:dyDescent="0.25">
      <c r="A3691" s="34" t="s">
        <v>5507</v>
      </c>
      <c r="B3691" s="53">
        <v>521426</v>
      </c>
      <c r="C3691" s="34" t="s">
        <v>5508</v>
      </c>
      <c r="D3691" s="366">
        <v>110000</v>
      </c>
    </row>
    <row r="3692" spans="1:4" x14ac:dyDescent="0.25">
      <c r="A3692" s="34" t="s">
        <v>5507</v>
      </c>
      <c r="B3692" s="53">
        <v>521427</v>
      </c>
      <c r="C3692" s="34" t="s">
        <v>5509</v>
      </c>
      <c r="D3692" s="366">
        <v>100000</v>
      </c>
    </row>
    <row r="3693" spans="1:4" x14ac:dyDescent="0.25">
      <c r="A3693" s="33"/>
      <c r="B3693" s="128"/>
      <c r="C3693" s="163" t="s">
        <v>4699</v>
      </c>
      <c r="D3693" s="314"/>
    </row>
    <row r="3694" spans="1:4" x14ac:dyDescent="0.25">
      <c r="A3694" s="33" t="s">
        <v>4560</v>
      </c>
      <c r="B3694" s="128">
        <v>521430</v>
      </c>
      <c r="C3694" s="34" t="s">
        <v>4700</v>
      </c>
      <c r="D3694" s="319">
        <v>25000</v>
      </c>
    </row>
    <row r="3695" spans="1:4" ht="32.1" customHeight="1" x14ac:dyDescent="0.25">
      <c r="A3695" s="33" t="s">
        <v>4701</v>
      </c>
      <c r="B3695" s="128">
        <v>521431</v>
      </c>
      <c r="C3695" s="34" t="s">
        <v>4702</v>
      </c>
      <c r="D3695" s="319">
        <v>16000</v>
      </c>
    </row>
    <row r="3696" spans="1:4" x14ac:dyDescent="0.25">
      <c r="A3696" s="37"/>
      <c r="B3696" s="36"/>
      <c r="C3696" s="41" t="s">
        <v>4703</v>
      </c>
      <c r="D3696" s="327"/>
    </row>
    <row r="3697" spans="1:4" x14ac:dyDescent="0.25">
      <c r="A3697" s="25" t="s">
        <v>4704</v>
      </c>
      <c r="B3697" s="128">
        <v>521450</v>
      </c>
      <c r="C3697" s="11" t="s">
        <v>4705</v>
      </c>
      <c r="D3697" s="314">
        <v>7000</v>
      </c>
    </row>
    <row r="3698" spans="1:4" x14ac:dyDescent="0.25">
      <c r="A3698" s="25" t="s">
        <v>4706</v>
      </c>
      <c r="B3698" s="128">
        <v>521451</v>
      </c>
      <c r="C3698" s="11" t="s">
        <v>4707</v>
      </c>
      <c r="D3698" s="314">
        <v>8300</v>
      </c>
    </row>
    <row r="3699" spans="1:4" x14ac:dyDescent="0.25">
      <c r="A3699" s="25" t="s">
        <v>1253</v>
      </c>
      <c r="B3699" s="128">
        <v>521452</v>
      </c>
      <c r="C3699" s="11" t="s">
        <v>4708</v>
      </c>
      <c r="D3699" s="314">
        <v>10000</v>
      </c>
    </row>
    <row r="3700" spans="1:4" x14ac:dyDescent="0.25">
      <c r="A3700" s="25" t="s">
        <v>1253</v>
      </c>
      <c r="B3700" s="128">
        <v>521453</v>
      </c>
      <c r="C3700" s="11" t="s">
        <v>4709</v>
      </c>
      <c r="D3700" s="314">
        <v>20000</v>
      </c>
    </row>
    <row r="3701" spans="1:4" x14ac:dyDescent="0.25">
      <c r="A3701" s="25" t="s">
        <v>4710</v>
      </c>
      <c r="B3701" s="128">
        <v>521454</v>
      </c>
      <c r="C3701" s="11" t="s">
        <v>4711</v>
      </c>
      <c r="D3701" s="314">
        <v>9000</v>
      </c>
    </row>
    <row r="3702" spans="1:4" x14ac:dyDescent="0.25">
      <c r="A3702" s="25" t="s">
        <v>4712</v>
      </c>
      <c r="B3702" s="128">
        <v>521455</v>
      </c>
      <c r="C3702" s="11" t="s">
        <v>2615</v>
      </c>
      <c r="D3702" s="314">
        <v>15000</v>
      </c>
    </row>
    <row r="3703" spans="1:4" x14ac:dyDescent="0.25">
      <c r="A3703" s="25" t="s">
        <v>4713</v>
      </c>
      <c r="B3703" s="128">
        <v>521456</v>
      </c>
      <c r="C3703" s="11" t="s">
        <v>4714</v>
      </c>
      <c r="D3703" s="314">
        <v>15000</v>
      </c>
    </row>
    <row r="3704" spans="1:4" x14ac:dyDescent="0.25">
      <c r="A3704" s="25" t="s">
        <v>4715</v>
      </c>
      <c r="B3704" s="128">
        <v>521457</v>
      </c>
      <c r="C3704" s="11" t="s">
        <v>2618</v>
      </c>
      <c r="D3704" s="314">
        <v>18000</v>
      </c>
    </row>
    <row r="3705" spans="1:4" x14ac:dyDescent="0.25">
      <c r="A3705" s="25" t="s">
        <v>4716</v>
      </c>
      <c r="B3705" s="128">
        <v>521458</v>
      </c>
      <c r="C3705" s="11" t="s">
        <v>1429</v>
      </c>
      <c r="D3705" s="314">
        <v>9000</v>
      </c>
    </row>
    <row r="3706" spans="1:4" x14ac:dyDescent="0.25">
      <c r="A3706" s="25" t="s">
        <v>1678</v>
      </c>
      <c r="B3706" s="128">
        <v>521459</v>
      </c>
      <c r="C3706" s="11" t="s">
        <v>4717</v>
      </c>
      <c r="D3706" s="314">
        <v>8000</v>
      </c>
    </row>
    <row r="3707" spans="1:4" ht="31.5" x14ac:dyDescent="0.25">
      <c r="A3707" s="25" t="s">
        <v>4718</v>
      </c>
      <c r="B3707" s="128">
        <v>521460</v>
      </c>
      <c r="C3707" s="11" t="s">
        <v>4719</v>
      </c>
      <c r="D3707" s="314">
        <v>25000</v>
      </c>
    </row>
    <row r="3708" spans="1:4" x14ac:dyDescent="0.25">
      <c r="A3708" s="25" t="s">
        <v>4720</v>
      </c>
      <c r="B3708" s="128">
        <v>521461</v>
      </c>
      <c r="C3708" s="11" t="s">
        <v>2617</v>
      </c>
      <c r="D3708" s="314">
        <v>26000</v>
      </c>
    </row>
    <row r="3709" spans="1:4" x14ac:dyDescent="0.25">
      <c r="A3709" s="25" t="s">
        <v>4721</v>
      </c>
      <c r="B3709" s="128">
        <v>521462</v>
      </c>
      <c r="C3709" s="11" t="s">
        <v>1449</v>
      </c>
      <c r="D3709" s="314">
        <v>30000</v>
      </c>
    </row>
    <row r="3710" spans="1:4" x14ac:dyDescent="0.25">
      <c r="A3710" s="25" t="s">
        <v>4721</v>
      </c>
      <c r="B3710" s="128">
        <v>521463</v>
      </c>
      <c r="C3710" s="11" t="s">
        <v>4722</v>
      </c>
      <c r="D3710" s="314">
        <v>33000</v>
      </c>
    </row>
    <row r="3711" spans="1:4" x14ac:dyDescent="0.25">
      <c r="A3711" s="25" t="s">
        <v>4723</v>
      </c>
      <c r="B3711" s="128">
        <v>521464</v>
      </c>
      <c r="C3711" s="11" t="s">
        <v>1081</v>
      </c>
      <c r="D3711" s="314">
        <v>18500</v>
      </c>
    </row>
    <row r="3712" spans="1:4" x14ac:dyDescent="0.25">
      <c r="A3712" s="25" t="s">
        <v>4724</v>
      </c>
      <c r="B3712" s="128">
        <v>521465</v>
      </c>
      <c r="C3712" s="11" t="s">
        <v>4725</v>
      </c>
      <c r="D3712" s="314">
        <v>16000</v>
      </c>
    </row>
    <row r="3713" spans="1:4" ht="31.5" x14ac:dyDescent="0.25">
      <c r="A3713" s="93" t="s">
        <v>4726</v>
      </c>
      <c r="B3713" s="128">
        <v>521466</v>
      </c>
      <c r="C3713" s="11" t="s">
        <v>4727</v>
      </c>
      <c r="D3713" s="314">
        <v>70000</v>
      </c>
    </row>
    <row r="3714" spans="1:4" x14ac:dyDescent="0.25">
      <c r="A3714" s="25" t="s">
        <v>4728</v>
      </c>
      <c r="B3714" s="128">
        <v>521467</v>
      </c>
      <c r="C3714" s="11" t="s">
        <v>4729</v>
      </c>
      <c r="D3714" s="314">
        <v>2900</v>
      </c>
    </row>
    <row r="3715" spans="1:4" ht="31.5" x14ac:dyDescent="0.25">
      <c r="A3715" s="25" t="s">
        <v>4730</v>
      </c>
      <c r="B3715" s="128">
        <v>521468</v>
      </c>
      <c r="C3715" s="11" t="s">
        <v>4731</v>
      </c>
      <c r="D3715" s="314">
        <v>20000</v>
      </c>
    </row>
    <row r="3716" spans="1:4" ht="31.5" x14ac:dyDescent="0.25">
      <c r="A3716" s="25" t="s">
        <v>4732</v>
      </c>
      <c r="B3716" s="128">
        <v>521469</v>
      </c>
      <c r="C3716" s="11" t="s">
        <v>4733</v>
      </c>
      <c r="D3716" s="314">
        <v>40000</v>
      </c>
    </row>
    <row r="3717" spans="1:4" ht="31.5" x14ac:dyDescent="0.25">
      <c r="A3717" s="25" t="s">
        <v>4734</v>
      </c>
      <c r="B3717" s="128">
        <v>521470</v>
      </c>
      <c r="C3717" s="11" t="s">
        <v>4735</v>
      </c>
      <c r="D3717" s="314">
        <v>30000</v>
      </c>
    </row>
    <row r="3718" spans="1:4" ht="31.5" x14ac:dyDescent="0.25">
      <c r="A3718" s="25" t="s">
        <v>4734</v>
      </c>
      <c r="B3718" s="128">
        <v>521471</v>
      </c>
      <c r="C3718" s="11" t="s">
        <v>4736</v>
      </c>
      <c r="D3718" s="314">
        <v>45000</v>
      </c>
    </row>
    <row r="3719" spans="1:4" ht="31.5" x14ac:dyDescent="0.25">
      <c r="A3719" s="25" t="s">
        <v>4737</v>
      </c>
      <c r="B3719" s="128">
        <v>521472</v>
      </c>
      <c r="C3719" s="11" t="s">
        <v>4738</v>
      </c>
      <c r="D3719" s="314">
        <v>35000</v>
      </c>
    </row>
    <row r="3720" spans="1:4" x14ac:dyDescent="0.25">
      <c r="A3720" s="25" t="s">
        <v>4739</v>
      </c>
      <c r="B3720" s="128">
        <v>521473</v>
      </c>
      <c r="C3720" s="11" t="s">
        <v>4740</v>
      </c>
      <c r="D3720" s="314">
        <v>40000</v>
      </c>
    </row>
    <row r="3721" spans="1:4" ht="31.5" x14ac:dyDescent="0.25">
      <c r="A3721" s="25" t="s">
        <v>4741</v>
      </c>
      <c r="B3721" s="128">
        <v>521474</v>
      </c>
      <c r="C3721" s="11" t="s">
        <v>4742</v>
      </c>
      <c r="D3721" s="314">
        <v>50000</v>
      </c>
    </row>
    <row r="3722" spans="1:4" ht="31.5" x14ac:dyDescent="0.25">
      <c r="A3722" s="25" t="s">
        <v>4743</v>
      </c>
      <c r="B3722" s="128">
        <v>521475</v>
      </c>
      <c r="C3722" s="11" t="s">
        <v>4744</v>
      </c>
      <c r="D3722" s="314">
        <v>45000</v>
      </c>
    </row>
    <row r="3723" spans="1:4" ht="31.5" x14ac:dyDescent="0.25">
      <c r="A3723" s="25" t="s">
        <v>4745</v>
      </c>
      <c r="B3723" s="128">
        <v>521476</v>
      </c>
      <c r="C3723" s="11" t="s">
        <v>4746</v>
      </c>
      <c r="D3723" s="314">
        <v>60000</v>
      </c>
    </row>
    <row r="3724" spans="1:4" ht="31.5" x14ac:dyDescent="0.25">
      <c r="A3724" s="25" t="s">
        <v>4747</v>
      </c>
      <c r="B3724" s="128">
        <v>521477</v>
      </c>
      <c r="C3724" s="11" t="s">
        <v>4748</v>
      </c>
      <c r="D3724" s="314">
        <v>100000</v>
      </c>
    </row>
    <row r="3725" spans="1:4" x14ac:dyDescent="0.25">
      <c r="A3725" s="25" t="s">
        <v>4749</v>
      </c>
      <c r="B3725" s="128">
        <v>521478</v>
      </c>
      <c r="C3725" s="11" t="s">
        <v>4750</v>
      </c>
      <c r="D3725" s="314">
        <v>50000</v>
      </c>
    </row>
    <row r="3726" spans="1:4" x14ac:dyDescent="0.25">
      <c r="A3726" s="25" t="s">
        <v>4751</v>
      </c>
      <c r="B3726" s="128">
        <v>521479</v>
      </c>
      <c r="C3726" s="11" t="s">
        <v>4752</v>
      </c>
      <c r="D3726" s="314">
        <v>65000</v>
      </c>
    </row>
    <row r="3727" spans="1:4" ht="31.5" x14ac:dyDescent="0.25">
      <c r="A3727" s="25" t="s">
        <v>4753</v>
      </c>
      <c r="B3727" s="128">
        <v>521480</v>
      </c>
      <c r="C3727" s="11" t="s">
        <v>4754</v>
      </c>
      <c r="D3727" s="314">
        <v>30000</v>
      </c>
    </row>
    <row r="3728" spans="1:4" x14ac:dyDescent="0.25">
      <c r="A3728" s="25" t="s">
        <v>4755</v>
      </c>
      <c r="B3728" s="128">
        <v>521481</v>
      </c>
      <c r="C3728" s="11" t="s">
        <v>4756</v>
      </c>
      <c r="D3728" s="314">
        <v>20000</v>
      </c>
    </row>
    <row r="3729" spans="1:9" ht="57.95" customHeight="1" x14ac:dyDescent="0.25">
      <c r="A3729" s="25" t="s">
        <v>4757</v>
      </c>
      <c r="B3729" s="128">
        <v>521482</v>
      </c>
      <c r="C3729" s="11" t="s">
        <v>2619</v>
      </c>
      <c r="D3729" s="314">
        <v>25000</v>
      </c>
    </row>
    <row r="3730" spans="1:9" x14ac:dyDescent="0.25">
      <c r="A3730" s="25" t="s">
        <v>4758</v>
      </c>
      <c r="B3730" s="128">
        <v>521483</v>
      </c>
      <c r="C3730" s="11" t="s">
        <v>4759</v>
      </c>
      <c r="D3730" s="314">
        <v>24000</v>
      </c>
    </row>
    <row r="3731" spans="1:9" ht="31.5" x14ac:dyDescent="0.25">
      <c r="A3731" s="25" t="s">
        <v>4760</v>
      </c>
      <c r="B3731" s="128">
        <v>521484</v>
      </c>
      <c r="C3731" s="11" t="s">
        <v>4761</v>
      </c>
      <c r="D3731" s="314">
        <v>30000</v>
      </c>
    </row>
    <row r="3732" spans="1:9" ht="47.25" x14ac:dyDescent="0.25">
      <c r="A3732" s="25" t="s">
        <v>4760</v>
      </c>
      <c r="B3732" s="128">
        <v>521485</v>
      </c>
      <c r="C3732" s="11" t="s">
        <v>4762</v>
      </c>
      <c r="D3732" s="314">
        <v>40000</v>
      </c>
    </row>
    <row r="3733" spans="1:9" ht="31.5" x14ac:dyDescent="0.25">
      <c r="A3733" s="25" t="s">
        <v>4760</v>
      </c>
      <c r="B3733" s="128">
        <v>521486</v>
      </c>
      <c r="C3733" s="11" t="s">
        <v>4763</v>
      </c>
      <c r="D3733" s="314">
        <v>35000</v>
      </c>
    </row>
    <row r="3734" spans="1:9" ht="47.25" x14ac:dyDescent="0.25">
      <c r="A3734" s="25" t="s">
        <v>4760</v>
      </c>
      <c r="B3734" s="128">
        <v>521487</v>
      </c>
      <c r="C3734" s="11" t="s">
        <v>4764</v>
      </c>
      <c r="D3734" s="314">
        <v>50000</v>
      </c>
    </row>
    <row r="3735" spans="1:9" x14ac:dyDescent="0.25">
      <c r="A3735" s="25" t="s">
        <v>4760</v>
      </c>
      <c r="B3735" s="128">
        <v>521488</v>
      </c>
      <c r="C3735" s="11" t="s">
        <v>4765</v>
      </c>
      <c r="D3735" s="314">
        <v>29000</v>
      </c>
    </row>
    <row r="3736" spans="1:9" x14ac:dyDescent="0.25">
      <c r="A3736" s="25" t="s">
        <v>4766</v>
      </c>
      <c r="B3736" s="128">
        <v>521489</v>
      </c>
      <c r="C3736" s="11" t="s">
        <v>4767</v>
      </c>
      <c r="D3736" s="314">
        <v>14000</v>
      </c>
    </row>
    <row r="3737" spans="1:9" x14ac:dyDescent="0.25">
      <c r="A3737" s="25" t="s">
        <v>4768</v>
      </c>
      <c r="B3737" s="128">
        <v>521490</v>
      </c>
      <c r="C3737" s="11" t="s">
        <v>4769</v>
      </c>
      <c r="D3737" s="314">
        <v>25000</v>
      </c>
    </row>
    <row r="3738" spans="1:9" x14ac:dyDescent="0.25">
      <c r="A3738" s="25" t="s">
        <v>3521</v>
      </c>
      <c r="B3738" s="128">
        <v>521491</v>
      </c>
      <c r="C3738" s="11" t="s">
        <v>4770</v>
      </c>
      <c r="D3738" s="314">
        <v>4400</v>
      </c>
    </row>
    <row r="3739" spans="1:9" x14ac:dyDescent="0.25">
      <c r="A3739" s="25" t="s">
        <v>4771</v>
      </c>
      <c r="B3739" s="128">
        <v>521492</v>
      </c>
      <c r="C3739" s="11" t="s">
        <v>4772</v>
      </c>
      <c r="D3739" s="314">
        <v>14000</v>
      </c>
    </row>
    <row r="3740" spans="1:9" x14ac:dyDescent="0.25">
      <c r="A3740" s="25" t="s">
        <v>4771</v>
      </c>
      <c r="B3740" s="128">
        <v>521493</v>
      </c>
      <c r="C3740" s="11" t="s">
        <v>4773</v>
      </c>
      <c r="D3740" s="314">
        <v>25000</v>
      </c>
    </row>
    <row r="3741" spans="1:9" x14ac:dyDescent="0.25">
      <c r="A3741" s="25" t="s">
        <v>4771</v>
      </c>
      <c r="B3741" s="128">
        <v>521494</v>
      </c>
      <c r="C3741" s="11" t="s">
        <v>4774</v>
      </c>
      <c r="D3741" s="314">
        <v>18000</v>
      </c>
    </row>
    <row r="3742" spans="1:9" x14ac:dyDescent="0.25">
      <c r="A3742" s="25" t="s">
        <v>4771</v>
      </c>
      <c r="B3742" s="128">
        <v>521495</v>
      </c>
      <c r="C3742" s="11" t="s">
        <v>4775</v>
      </c>
      <c r="D3742" s="314">
        <v>15000</v>
      </c>
    </row>
    <row r="3743" spans="1:9" ht="15.95" customHeight="1" x14ac:dyDescent="0.2">
      <c r="A3743" s="25" t="s">
        <v>4771</v>
      </c>
      <c r="B3743" s="128">
        <v>521496</v>
      </c>
      <c r="C3743" s="11" t="s">
        <v>4776</v>
      </c>
      <c r="D3743" s="314">
        <v>23000</v>
      </c>
      <c r="E3743" s="69"/>
      <c r="F3743" s="69"/>
      <c r="G3743" s="69"/>
      <c r="H3743" s="69"/>
      <c r="I3743" s="69"/>
    </row>
    <row r="3744" spans="1:9" ht="15.95" customHeight="1" x14ac:dyDescent="0.2">
      <c r="A3744" s="25" t="s">
        <v>4771</v>
      </c>
      <c r="B3744" s="128">
        <v>521497</v>
      </c>
      <c r="C3744" s="11" t="s">
        <v>4777</v>
      </c>
      <c r="D3744" s="314">
        <v>37500</v>
      </c>
      <c r="E3744" s="69"/>
      <c r="F3744" s="69"/>
      <c r="G3744" s="69"/>
      <c r="H3744" s="69"/>
      <c r="I3744" s="69"/>
    </row>
    <row r="3745" spans="1:9" ht="15.95" customHeight="1" x14ac:dyDescent="0.2">
      <c r="A3745" s="25" t="s">
        <v>4771</v>
      </c>
      <c r="B3745" s="128">
        <v>521498</v>
      </c>
      <c r="C3745" s="11" t="s">
        <v>4778</v>
      </c>
      <c r="D3745" s="314">
        <v>48000</v>
      </c>
      <c r="E3745" s="69"/>
      <c r="F3745" s="69"/>
      <c r="G3745" s="69"/>
      <c r="H3745" s="69"/>
      <c r="I3745" s="69"/>
    </row>
    <row r="3746" spans="1:9" ht="15.95" customHeight="1" x14ac:dyDescent="0.2">
      <c r="A3746" s="25" t="s">
        <v>4771</v>
      </c>
      <c r="B3746" s="128">
        <v>521499</v>
      </c>
      <c r="C3746" s="11" t="s">
        <v>4779</v>
      </c>
      <c r="D3746" s="314">
        <v>55000</v>
      </c>
      <c r="E3746" s="69"/>
      <c r="F3746" s="69"/>
      <c r="G3746" s="69"/>
      <c r="H3746" s="69"/>
      <c r="I3746" s="69"/>
    </row>
    <row r="3747" spans="1:9" ht="15.95" customHeight="1" x14ac:dyDescent="0.2">
      <c r="A3747" s="25" t="s">
        <v>4780</v>
      </c>
      <c r="B3747" s="128">
        <v>521500</v>
      </c>
      <c r="C3747" s="11" t="s">
        <v>4781</v>
      </c>
      <c r="D3747" s="314">
        <v>45000</v>
      </c>
      <c r="E3747" s="69"/>
      <c r="F3747" s="69"/>
      <c r="G3747" s="69"/>
      <c r="H3747" s="69"/>
      <c r="I3747" s="69"/>
    </row>
    <row r="3748" spans="1:9" x14ac:dyDescent="0.2">
      <c r="A3748" s="25" t="s">
        <v>4771</v>
      </c>
      <c r="B3748" s="128">
        <v>521501</v>
      </c>
      <c r="C3748" s="11" t="s">
        <v>4782</v>
      </c>
      <c r="D3748" s="314">
        <v>30000</v>
      </c>
      <c r="E3748" s="69"/>
      <c r="F3748" s="69"/>
      <c r="G3748" s="69"/>
      <c r="H3748" s="69"/>
      <c r="I3748" s="69"/>
    </row>
    <row r="3749" spans="1:9" x14ac:dyDescent="0.2">
      <c r="A3749" s="25" t="s">
        <v>4771</v>
      </c>
      <c r="B3749" s="128">
        <v>521502</v>
      </c>
      <c r="C3749" s="11" t="s">
        <v>4783</v>
      </c>
      <c r="D3749" s="314">
        <v>15000</v>
      </c>
      <c r="E3749" s="69"/>
      <c r="F3749" s="69"/>
      <c r="G3749" s="69"/>
      <c r="H3749" s="69"/>
      <c r="I3749" s="69"/>
    </row>
    <row r="3750" spans="1:9" x14ac:dyDescent="0.2">
      <c r="A3750" s="25" t="s">
        <v>4784</v>
      </c>
      <c r="B3750" s="128">
        <v>521503</v>
      </c>
      <c r="C3750" s="11" t="s">
        <v>4785</v>
      </c>
      <c r="D3750" s="314">
        <v>25000</v>
      </c>
      <c r="E3750" s="69"/>
      <c r="F3750" s="69"/>
      <c r="G3750" s="69"/>
      <c r="H3750" s="69"/>
      <c r="I3750" s="69"/>
    </row>
    <row r="3751" spans="1:9" ht="31.5" x14ac:dyDescent="0.2">
      <c r="A3751" s="25" t="s">
        <v>4786</v>
      </c>
      <c r="B3751" s="128">
        <v>521504</v>
      </c>
      <c r="C3751" s="11" t="s">
        <v>4787</v>
      </c>
      <c r="D3751" s="314">
        <v>6300</v>
      </c>
      <c r="E3751" s="69"/>
      <c r="F3751" s="69"/>
      <c r="G3751" s="69"/>
      <c r="H3751" s="69"/>
      <c r="I3751" s="69"/>
    </row>
    <row r="3752" spans="1:9" ht="31.5" x14ac:dyDescent="0.2">
      <c r="A3752" s="25" t="s">
        <v>4788</v>
      </c>
      <c r="B3752" s="128">
        <v>521505</v>
      </c>
      <c r="C3752" s="11" t="s">
        <v>4789</v>
      </c>
      <c r="D3752" s="314">
        <v>25000</v>
      </c>
      <c r="E3752" s="69"/>
      <c r="F3752" s="69"/>
      <c r="G3752" s="69"/>
      <c r="H3752" s="69"/>
      <c r="I3752" s="69"/>
    </row>
    <row r="3753" spans="1:9" ht="32.1" customHeight="1" x14ac:dyDescent="0.2">
      <c r="A3753" s="25" t="s">
        <v>4790</v>
      </c>
      <c r="B3753" s="128">
        <v>521506</v>
      </c>
      <c r="C3753" s="11" t="s">
        <v>4791</v>
      </c>
      <c r="D3753" s="314">
        <v>14500</v>
      </c>
      <c r="E3753" s="69"/>
      <c r="F3753" s="69"/>
      <c r="G3753" s="69"/>
      <c r="H3753" s="69"/>
      <c r="I3753" s="69"/>
    </row>
    <row r="3754" spans="1:9" x14ac:dyDescent="0.2">
      <c r="A3754" s="25" t="s">
        <v>4792</v>
      </c>
      <c r="B3754" s="128">
        <v>521507</v>
      </c>
      <c r="C3754" s="11" t="s">
        <v>4793</v>
      </c>
      <c r="D3754" s="314">
        <v>19500</v>
      </c>
      <c r="E3754" s="69"/>
      <c r="F3754" s="69"/>
      <c r="G3754" s="69"/>
      <c r="H3754" s="69"/>
      <c r="I3754" s="69"/>
    </row>
    <row r="3755" spans="1:9" x14ac:dyDescent="0.2">
      <c r="A3755" s="25" t="s">
        <v>4794</v>
      </c>
      <c r="B3755" s="128">
        <v>521508</v>
      </c>
      <c r="C3755" s="11" t="s">
        <v>4795</v>
      </c>
      <c r="D3755" s="314">
        <v>19500</v>
      </c>
      <c r="E3755" s="69"/>
      <c r="F3755" s="69"/>
      <c r="G3755" s="69"/>
      <c r="H3755" s="69"/>
      <c r="I3755" s="69"/>
    </row>
    <row r="3756" spans="1:9" x14ac:dyDescent="0.2">
      <c r="A3756" s="25" t="s">
        <v>4796</v>
      </c>
      <c r="B3756" s="128">
        <v>521509</v>
      </c>
      <c r="C3756" s="11" t="s">
        <v>4797</v>
      </c>
      <c r="D3756" s="314">
        <v>20000</v>
      </c>
      <c r="E3756" s="69"/>
      <c r="F3756" s="69"/>
      <c r="G3756" s="69"/>
      <c r="H3756" s="69"/>
      <c r="I3756" s="69"/>
    </row>
    <row r="3757" spans="1:9" x14ac:dyDescent="0.2">
      <c r="A3757" s="25" t="s">
        <v>4798</v>
      </c>
      <c r="B3757" s="128">
        <v>521510</v>
      </c>
      <c r="C3757" s="11" t="s">
        <v>4799</v>
      </c>
      <c r="D3757" s="314">
        <v>22000</v>
      </c>
      <c r="E3757" s="69"/>
      <c r="F3757" s="69"/>
      <c r="G3757" s="69"/>
      <c r="H3757" s="69"/>
      <c r="I3757" s="69"/>
    </row>
    <row r="3758" spans="1:9" x14ac:dyDescent="0.2">
      <c r="A3758" s="25" t="s">
        <v>4800</v>
      </c>
      <c r="B3758" s="128">
        <v>521511</v>
      </c>
      <c r="C3758" s="11" t="s">
        <v>4801</v>
      </c>
      <c r="D3758" s="314">
        <v>25000</v>
      </c>
      <c r="E3758" s="69"/>
      <c r="F3758" s="69"/>
      <c r="G3758" s="69"/>
      <c r="H3758" s="69"/>
      <c r="I3758" s="69"/>
    </row>
    <row r="3759" spans="1:9" x14ac:dyDescent="0.2">
      <c r="A3759" s="25" t="s">
        <v>4802</v>
      </c>
      <c r="B3759" s="128">
        <v>521512</v>
      </c>
      <c r="C3759" s="11" t="s">
        <v>2620</v>
      </c>
      <c r="D3759" s="314">
        <v>30000</v>
      </c>
      <c r="E3759" s="69"/>
      <c r="F3759" s="69"/>
      <c r="G3759" s="69"/>
      <c r="H3759" s="69"/>
      <c r="I3759" s="69"/>
    </row>
    <row r="3760" spans="1:9" x14ac:dyDescent="0.2">
      <c r="A3760" s="25" t="s">
        <v>4737</v>
      </c>
      <c r="B3760" s="128">
        <v>521513</v>
      </c>
      <c r="C3760" s="11" t="s">
        <v>4803</v>
      </c>
      <c r="D3760" s="314">
        <v>30000</v>
      </c>
      <c r="E3760" s="69"/>
      <c r="F3760" s="69"/>
      <c r="G3760" s="69"/>
      <c r="H3760" s="69"/>
      <c r="I3760" s="69"/>
    </row>
    <row r="3761" spans="1:9" x14ac:dyDescent="0.2">
      <c r="A3761" s="25" t="s">
        <v>4804</v>
      </c>
      <c r="B3761" s="128">
        <v>521514</v>
      </c>
      <c r="C3761" s="11" t="s">
        <v>4805</v>
      </c>
      <c r="D3761" s="314">
        <v>30000</v>
      </c>
      <c r="E3761" s="69"/>
      <c r="F3761" s="69"/>
      <c r="G3761" s="69"/>
      <c r="H3761" s="69"/>
      <c r="I3761" s="69"/>
    </row>
    <row r="3762" spans="1:9" x14ac:dyDescent="0.2">
      <c r="A3762" s="25" t="s">
        <v>4806</v>
      </c>
      <c r="B3762" s="128">
        <v>521515</v>
      </c>
      <c r="C3762" s="11" t="s">
        <v>4807</v>
      </c>
      <c r="D3762" s="314">
        <v>17000</v>
      </c>
      <c r="E3762" s="69"/>
      <c r="F3762" s="69"/>
      <c r="G3762" s="69"/>
      <c r="H3762" s="69"/>
      <c r="I3762" s="69"/>
    </row>
    <row r="3763" spans="1:9" ht="31.5" x14ac:dyDescent="0.2">
      <c r="A3763" s="25" t="s">
        <v>4806</v>
      </c>
      <c r="B3763" s="128">
        <v>521516</v>
      </c>
      <c r="C3763" s="11" t="s">
        <v>4808</v>
      </c>
      <c r="D3763" s="314">
        <v>25000</v>
      </c>
      <c r="E3763" s="69"/>
      <c r="F3763" s="69"/>
      <c r="G3763" s="69"/>
      <c r="H3763" s="69"/>
      <c r="I3763" s="69"/>
    </row>
    <row r="3764" spans="1:9" x14ac:dyDescent="0.2">
      <c r="A3764" s="25" t="s">
        <v>4809</v>
      </c>
      <c r="B3764" s="128">
        <v>521517</v>
      </c>
      <c r="C3764" s="47" t="s">
        <v>4810</v>
      </c>
      <c r="D3764" s="314">
        <v>45000</v>
      </c>
      <c r="E3764" s="69"/>
      <c r="F3764" s="69"/>
      <c r="G3764" s="69"/>
      <c r="H3764" s="69"/>
      <c r="I3764" s="69"/>
    </row>
    <row r="3765" spans="1:9" x14ac:dyDescent="0.2">
      <c r="A3765" s="25" t="s">
        <v>4811</v>
      </c>
      <c r="B3765" s="128">
        <v>521518</v>
      </c>
      <c r="C3765" s="11" t="s">
        <v>4812</v>
      </c>
      <c r="D3765" s="314">
        <v>45000</v>
      </c>
      <c r="E3765" s="69"/>
      <c r="F3765" s="69"/>
      <c r="G3765" s="69"/>
      <c r="H3765" s="69"/>
      <c r="I3765" s="69"/>
    </row>
    <row r="3766" spans="1:9" ht="31.5" x14ac:dyDescent="0.2">
      <c r="A3766" s="25" t="s">
        <v>4813</v>
      </c>
      <c r="B3766" s="128">
        <v>521519</v>
      </c>
      <c r="C3766" s="11" t="s">
        <v>4814</v>
      </c>
      <c r="D3766" s="314">
        <v>40000</v>
      </c>
      <c r="E3766" s="69"/>
      <c r="F3766" s="69"/>
      <c r="G3766" s="69"/>
      <c r="H3766" s="69"/>
      <c r="I3766" s="69"/>
    </row>
    <row r="3767" spans="1:9" x14ac:dyDescent="0.2">
      <c r="A3767" s="25" t="s">
        <v>4815</v>
      </c>
      <c r="B3767" s="128">
        <v>521520</v>
      </c>
      <c r="C3767" s="11" t="s">
        <v>4816</v>
      </c>
      <c r="D3767" s="314">
        <v>32000</v>
      </c>
      <c r="E3767" s="69"/>
      <c r="F3767" s="69"/>
      <c r="G3767" s="69"/>
      <c r="H3767" s="69"/>
      <c r="I3767" s="69"/>
    </row>
    <row r="3768" spans="1:9" ht="31.5" x14ac:dyDescent="0.2">
      <c r="A3768" s="25" t="s">
        <v>4488</v>
      </c>
      <c r="B3768" s="128">
        <v>521521</v>
      </c>
      <c r="C3768" s="11" t="s">
        <v>4817</v>
      </c>
      <c r="D3768" s="314">
        <v>35000</v>
      </c>
      <c r="E3768" s="69"/>
      <c r="F3768" s="69"/>
      <c r="G3768" s="69"/>
      <c r="H3768" s="69"/>
      <c r="I3768" s="69"/>
    </row>
    <row r="3769" spans="1:9" ht="32.1" customHeight="1" x14ac:dyDescent="0.2">
      <c r="A3769" s="25" t="s">
        <v>4818</v>
      </c>
      <c r="B3769" s="128">
        <v>521522</v>
      </c>
      <c r="C3769" s="11" t="s">
        <v>4819</v>
      </c>
      <c r="D3769" s="314">
        <v>40000</v>
      </c>
      <c r="E3769" s="69"/>
      <c r="F3769" s="69"/>
      <c r="G3769" s="69"/>
      <c r="H3769" s="69"/>
      <c r="I3769" s="69"/>
    </row>
    <row r="3770" spans="1:9" ht="32.1" customHeight="1" x14ac:dyDescent="0.2">
      <c r="A3770" s="25" t="s">
        <v>4818</v>
      </c>
      <c r="B3770" s="128">
        <v>521523</v>
      </c>
      <c r="C3770" s="11" t="s">
        <v>4820</v>
      </c>
      <c r="D3770" s="314">
        <v>100000</v>
      </c>
      <c r="E3770" s="69"/>
      <c r="F3770" s="69"/>
      <c r="G3770" s="69"/>
      <c r="H3770" s="69"/>
      <c r="I3770" s="69"/>
    </row>
    <row r="3771" spans="1:9" ht="31.5" x14ac:dyDescent="0.2">
      <c r="A3771" s="25" t="s">
        <v>4394</v>
      </c>
      <c r="B3771" s="128">
        <v>521524</v>
      </c>
      <c r="C3771" s="11" t="s">
        <v>4821</v>
      </c>
      <c r="D3771" s="314">
        <v>120000</v>
      </c>
      <c r="E3771" s="69"/>
      <c r="F3771" s="69"/>
      <c r="G3771" s="69"/>
      <c r="H3771" s="69"/>
      <c r="I3771" s="69"/>
    </row>
    <row r="3772" spans="1:9" ht="32.1" customHeight="1" x14ac:dyDescent="0.2">
      <c r="A3772" s="25" t="s">
        <v>4822</v>
      </c>
      <c r="B3772" s="128">
        <v>521525</v>
      </c>
      <c r="C3772" s="11" t="s">
        <v>4823</v>
      </c>
      <c r="D3772" s="314">
        <v>140000</v>
      </c>
      <c r="E3772" s="69"/>
      <c r="F3772" s="69"/>
      <c r="G3772" s="69"/>
      <c r="H3772" s="69"/>
      <c r="I3772" s="69"/>
    </row>
    <row r="3773" spans="1:9" ht="31.5" x14ac:dyDescent="0.2">
      <c r="A3773" s="25" t="s">
        <v>4822</v>
      </c>
      <c r="B3773" s="128">
        <v>521526</v>
      </c>
      <c r="C3773" s="11" t="s">
        <v>4824</v>
      </c>
      <c r="D3773" s="314">
        <v>90000</v>
      </c>
      <c r="E3773" s="69"/>
      <c r="F3773" s="69"/>
      <c r="G3773" s="69"/>
      <c r="H3773" s="69"/>
      <c r="I3773" s="69"/>
    </row>
    <row r="3774" spans="1:9" ht="47.25" x14ac:dyDescent="0.2">
      <c r="A3774" s="25" t="s">
        <v>4818</v>
      </c>
      <c r="B3774" s="128">
        <v>521527</v>
      </c>
      <c r="C3774" s="11" t="s">
        <v>4825</v>
      </c>
      <c r="D3774" s="314">
        <v>120000</v>
      </c>
      <c r="E3774" s="69"/>
      <c r="F3774" s="69"/>
      <c r="G3774" s="69"/>
      <c r="H3774" s="69"/>
      <c r="I3774" s="69"/>
    </row>
    <row r="3775" spans="1:9" x14ac:dyDescent="0.2">
      <c r="A3775" s="25" t="s">
        <v>4391</v>
      </c>
      <c r="B3775" s="128">
        <v>521528</v>
      </c>
      <c r="C3775" s="11" t="s">
        <v>4826</v>
      </c>
      <c r="D3775" s="314">
        <v>18000</v>
      </c>
      <c r="E3775" s="69"/>
      <c r="F3775" s="69"/>
      <c r="G3775" s="69"/>
      <c r="H3775" s="69"/>
      <c r="I3775" s="69"/>
    </row>
    <row r="3776" spans="1:9" x14ac:dyDescent="0.2">
      <c r="A3776" s="25" t="s">
        <v>4827</v>
      </c>
      <c r="B3776" s="128">
        <v>521529</v>
      </c>
      <c r="C3776" s="11" t="s">
        <v>4828</v>
      </c>
      <c r="D3776" s="314">
        <v>8800</v>
      </c>
      <c r="E3776" s="69"/>
      <c r="F3776" s="69"/>
      <c r="G3776" s="69"/>
      <c r="H3776" s="69"/>
      <c r="I3776" s="69"/>
    </row>
    <row r="3777" spans="1:9" x14ac:dyDescent="0.2">
      <c r="A3777" s="25" t="s">
        <v>4829</v>
      </c>
      <c r="B3777" s="128">
        <v>521530</v>
      </c>
      <c r="C3777" s="11" t="s">
        <v>4830</v>
      </c>
      <c r="D3777" s="314">
        <v>8800</v>
      </c>
      <c r="E3777" s="69"/>
      <c r="F3777" s="69"/>
      <c r="G3777" s="69"/>
      <c r="H3777" s="69"/>
      <c r="I3777" s="69"/>
    </row>
    <row r="3778" spans="1:9" ht="32.1" customHeight="1" x14ac:dyDescent="0.2">
      <c r="A3778" s="25" t="s">
        <v>4831</v>
      </c>
      <c r="B3778" s="128">
        <v>521531</v>
      </c>
      <c r="C3778" s="11" t="s">
        <v>2621</v>
      </c>
      <c r="D3778" s="314">
        <v>65000</v>
      </c>
      <c r="E3778" s="69"/>
      <c r="F3778" s="69"/>
      <c r="G3778" s="69"/>
      <c r="H3778" s="69"/>
      <c r="I3778" s="69"/>
    </row>
    <row r="3779" spans="1:9" x14ac:dyDescent="0.2">
      <c r="A3779" s="25" t="s">
        <v>4832</v>
      </c>
      <c r="B3779" s="128">
        <v>521532</v>
      </c>
      <c r="C3779" s="11" t="s">
        <v>4833</v>
      </c>
      <c r="D3779" s="314">
        <v>50000</v>
      </c>
      <c r="E3779" s="69"/>
      <c r="F3779" s="69"/>
      <c r="G3779" s="69"/>
      <c r="H3779" s="69"/>
      <c r="I3779" s="69"/>
    </row>
    <row r="3780" spans="1:9" x14ac:dyDescent="0.2">
      <c r="A3780" s="25" t="s">
        <v>4394</v>
      </c>
      <c r="B3780" s="128">
        <v>521533</v>
      </c>
      <c r="C3780" s="11" t="s">
        <v>4834</v>
      </c>
      <c r="D3780" s="314">
        <v>40000</v>
      </c>
      <c r="E3780" s="69"/>
      <c r="F3780" s="69"/>
      <c r="G3780" s="69"/>
      <c r="H3780" s="69"/>
      <c r="I3780" s="69"/>
    </row>
    <row r="3781" spans="1:9" x14ac:dyDescent="0.2">
      <c r="A3781" s="25" t="s">
        <v>4835</v>
      </c>
      <c r="B3781" s="128">
        <v>521534</v>
      </c>
      <c r="C3781" s="11" t="s">
        <v>4836</v>
      </c>
      <c r="D3781" s="314">
        <v>35000</v>
      </c>
      <c r="E3781" s="69"/>
      <c r="F3781" s="69"/>
      <c r="G3781" s="69"/>
      <c r="H3781" s="69"/>
      <c r="I3781" s="69"/>
    </row>
    <row r="3782" spans="1:9" ht="32.1" customHeight="1" x14ac:dyDescent="0.2">
      <c r="A3782" s="25" t="s">
        <v>4539</v>
      </c>
      <c r="B3782" s="128">
        <v>521535</v>
      </c>
      <c r="C3782" s="11" t="s">
        <v>4837</v>
      </c>
      <c r="D3782" s="314">
        <v>34000</v>
      </c>
      <c r="E3782" s="69"/>
      <c r="F3782" s="69"/>
      <c r="G3782" s="69"/>
      <c r="H3782" s="69"/>
      <c r="I3782" s="69"/>
    </row>
    <row r="3783" spans="1:9" x14ac:dyDescent="0.2">
      <c r="A3783" s="25" t="s">
        <v>4838</v>
      </c>
      <c r="B3783" s="128">
        <v>521536</v>
      </c>
      <c r="C3783" s="11" t="s">
        <v>4839</v>
      </c>
      <c r="D3783" s="314">
        <v>35000</v>
      </c>
      <c r="E3783" s="69"/>
      <c r="F3783" s="69"/>
      <c r="G3783" s="69"/>
      <c r="H3783" s="69"/>
      <c r="I3783" s="69"/>
    </row>
    <row r="3784" spans="1:9" ht="31.5" x14ac:dyDescent="0.2">
      <c r="A3784" s="25" t="s">
        <v>4838</v>
      </c>
      <c r="B3784" s="128">
        <v>521537</v>
      </c>
      <c r="C3784" s="11" t="s">
        <v>4840</v>
      </c>
      <c r="D3784" s="314">
        <v>60000</v>
      </c>
      <c r="E3784" s="69"/>
      <c r="F3784" s="69"/>
      <c r="G3784" s="69"/>
      <c r="H3784" s="69"/>
      <c r="I3784" s="69"/>
    </row>
    <row r="3785" spans="1:9" ht="32.1" customHeight="1" x14ac:dyDescent="0.2">
      <c r="A3785" s="25" t="s">
        <v>4841</v>
      </c>
      <c r="B3785" s="128">
        <v>521538</v>
      </c>
      <c r="C3785" s="11" t="s">
        <v>4842</v>
      </c>
      <c r="D3785" s="314">
        <v>45000</v>
      </c>
      <c r="E3785" s="69"/>
      <c r="F3785" s="69"/>
      <c r="G3785" s="69"/>
      <c r="H3785" s="69"/>
      <c r="I3785" s="69"/>
    </row>
    <row r="3786" spans="1:9" ht="31.5" x14ac:dyDescent="0.2">
      <c r="A3786" s="25" t="s">
        <v>4841</v>
      </c>
      <c r="B3786" s="128">
        <v>521539</v>
      </c>
      <c r="C3786" s="11" t="s">
        <v>4843</v>
      </c>
      <c r="D3786" s="314">
        <v>55000</v>
      </c>
      <c r="E3786" s="69"/>
      <c r="F3786" s="69"/>
      <c r="G3786" s="69"/>
      <c r="H3786" s="69"/>
      <c r="I3786" s="69"/>
    </row>
    <row r="3787" spans="1:9" x14ac:dyDescent="0.2">
      <c r="A3787" s="25" t="s">
        <v>4844</v>
      </c>
      <c r="B3787" s="128">
        <v>521540</v>
      </c>
      <c r="C3787" s="11" t="s">
        <v>4845</v>
      </c>
      <c r="D3787" s="314">
        <v>28000</v>
      </c>
      <c r="E3787" s="69"/>
      <c r="F3787" s="69"/>
      <c r="G3787" s="69"/>
      <c r="H3787" s="69"/>
      <c r="I3787" s="69"/>
    </row>
    <row r="3788" spans="1:9" x14ac:dyDescent="0.2">
      <c r="A3788" s="25" t="s">
        <v>4844</v>
      </c>
      <c r="B3788" s="128">
        <v>521541</v>
      </c>
      <c r="C3788" s="11" t="s">
        <v>4846</v>
      </c>
      <c r="D3788" s="314">
        <v>50000</v>
      </c>
      <c r="E3788" s="69"/>
      <c r="F3788" s="69"/>
      <c r="G3788" s="69"/>
      <c r="H3788" s="69"/>
      <c r="I3788" s="69"/>
    </row>
    <row r="3789" spans="1:9" x14ac:dyDescent="0.2">
      <c r="A3789" s="25" t="s">
        <v>4394</v>
      </c>
      <c r="B3789" s="128">
        <v>521542</v>
      </c>
      <c r="C3789" s="11" t="s">
        <v>4847</v>
      </c>
      <c r="D3789" s="314">
        <v>50000</v>
      </c>
      <c r="E3789" s="69"/>
      <c r="F3789" s="69"/>
      <c r="G3789" s="69"/>
      <c r="H3789" s="69"/>
      <c r="I3789" s="69"/>
    </row>
    <row r="3790" spans="1:9" x14ac:dyDescent="0.2">
      <c r="A3790" s="25" t="s">
        <v>4848</v>
      </c>
      <c r="B3790" s="128">
        <v>521543</v>
      </c>
      <c r="C3790" s="11" t="s">
        <v>4849</v>
      </c>
      <c r="D3790" s="314">
        <v>27000</v>
      </c>
      <c r="E3790" s="69"/>
      <c r="F3790" s="69"/>
      <c r="G3790" s="69"/>
      <c r="H3790" s="69"/>
      <c r="I3790" s="69"/>
    </row>
    <row r="3791" spans="1:9" ht="32.1" customHeight="1" x14ac:dyDescent="0.2">
      <c r="A3791" s="25" t="s">
        <v>4822</v>
      </c>
      <c r="B3791" s="128">
        <v>521544</v>
      </c>
      <c r="C3791" s="11" t="s">
        <v>4850</v>
      </c>
      <c r="D3791" s="314">
        <v>40000</v>
      </c>
      <c r="E3791" s="69"/>
      <c r="F3791" s="69"/>
      <c r="G3791" s="69"/>
      <c r="H3791" s="69"/>
      <c r="I3791" s="69"/>
    </row>
    <row r="3792" spans="1:9" ht="32.1" customHeight="1" x14ac:dyDescent="0.2">
      <c r="A3792" s="33"/>
      <c r="B3792" s="128"/>
      <c r="C3792" s="76" t="s">
        <v>2953</v>
      </c>
      <c r="D3792" s="314"/>
      <c r="E3792" s="69"/>
      <c r="F3792" s="69"/>
      <c r="G3792" s="69"/>
      <c r="H3792" s="69"/>
      <c r="I3792" s="69"/>
    </row>
    <row r="3793" spans="1:9" x14ac:dyDescent="0.2">
      <c r="A3793" s="25" t="s">
        <v>1253</v>
      </c>
      <c r="B3793" s="128">
        <v>521550</v>
      </c>
      <c r="C3793" s="11" t="s">
        <v>4851</v>
      </c>
      <c r="D3793" s="314">
        <v>12000</v>
      </c>
      <c r="E3793" s="69"/>
      <c r="F3793" s="69"/>
      <c r="G3793" s="69"/>
      <c r="H3793" s="69"/>
      <c r="I3793" s="69"/>
    </row>
    <row r="3794" spans="1:9" x14ac:dyDescent="0.2">
      <c r="A3794" s="25" t="s">
        <v>4852</v>
      </c>
      <c r="B3794" s="128">
        <v>521551</v>
      </c>
      <c r="C3794" s="34" t="s">
        <v>4853</v>
      </c>
      <c r="D3794" s="314">
        <v>30000</v>
      </c>
      <c r="E3794" s="69"/>
      <c r="F3794" s="69"/>
      <c r="G3794" s="69"/>
      <c r="H3794" s="69"/>
      <c r="I3794" s="69"/>
    </row>
    <row r="3795" spans="1:9" x14ac:dyDescent="0.2">
      <c r="A3795" s="25" t="s">
        <v>4854</v>
      </c>
      <c r="B3795" s="128">
        <v>521552</v>
      </c>
      <c r="C3795" s="11" t="s">
        <v>4855</v>
      </c>
      <c r="D3795" s="314">
        <v>45000</v>
      </c>
      <c r="E3795" s="69"/>
      <c r="F3795" s="69"/>
      <c r="G3795" s="69"/>
      <c r="H3795" s="69"/>
      <c r="I3795" s="69"/>
    </row>
    <row r="3796" spans="1:9" x14ac:dyDescent="0.2">
      <c r="A3796" s="25" t="s">
        <v>4856</v>
      </c>
      <c r="B3796" s="128">
        <v>521553</v>
      </c>
      <c r="C3796" s="11" t="s">
        <v>4857</v>
      </c>
      <c r="D3796" s="314">
        <v>40000</v>
      </c>
      <c r="E3796" s="69"/>
      <c r="F3796" s="69"/>
      <c r="G3796" s="69"/>
      <c r="H3796" s="69"/>
      <c r="I3796" s="69"/>
    </row>
    <row r="3797" spans="1:9" x14ac:dyDescent="0.2">
      <c r="A3797" s="25" t="s">
        <v>4858</v>
      </c>
      <c r="B3797" s="128">
        <v>521554</v>
      </c>
      <c r="C3797" s="11" t="s">
        <v>4859</v>
      </c>
      <c r="D3797" s="314">
        <v>15200</v>
      </c>
      <c r="E3797" s="69"/>
      <c r="F3797" s="69"/>
      <c r="G3797" s="69"/>
      <c r="H3797" s="69"/>
      <c r="I3797" s="69"/>
    </row>
    <row r="3798" spans="1:9" x14ac:dyDescent="0.2">
      <c r="A3798" s="25" t="s">
        <v>4854</v>
      </c>
      <c r="B3798" s="128">
        <v>521555</v>
      </c>
      <c r="C3798" s="11" t="s">
        <v>4860</v>
      </c>
      <c r="D3798" s="314">
        <v>20000</v>
      </c>
      <c r="E3798" s="69"/>
      <c r="F3798" s="69"/>
      <c r="G3798" s="69"/>
      <c r="H3798" s="69"/>
      <c r="I3798" s="69"/>
    </row>
    <row r="3799" spans="1:9" x14ac:dyDescent="0.2">
      <c r="A3799" s="37"/>
      <c r="B3799" s="36"/>
      <c r="C3799" s="275" t="s">
        <v>4861</v>
      </c>
      <c r="D3799" s="327"/>
      <c r="E3799" s="69"/>
      <c r="F3799" s="69"/>
      <c r="G3799" s="69"/>
      <c r="H3799" s="69"/>
      <c r="I3799" s="69"/>
    </row>
    <row r="3800" spans="1:9" x14ac:dyDescent="0.2">
      <c r="A3800" s="33" t="s">
        <v>4862</v>
      </c>
      <c r="B3800" s="128">
        <v>521570</v>
      </c>
      <c r="C3800" s="27" t="s">
        <v>4863</v>
      </c>
      <c r="D3800" s="314">
        <v>3000</v>
      </c>
      <c r="E3800" s="69"/>
      <c r="F3800" s="69"/>
      <c r="G3800" s="69"/>
      <c r="H3800" s="69"/>
      <c r="I3800" s="69"/>
    </row>
    <row r="3801" spans="1:9" ht="15.95" customHeight="1" x14ac:dyDescent="0.2">
      <c r="A3801" s="33" t="s">
        <v>4864</v>
      </c>
      <c r="B3801" s="128">
        <v>521571</v>
      </c>
      <c r="C3801" s="27" t="s">
        <v>4865</v>
      </c>
      <c r="D3801" s="314">
        <v>12300</v>
      </c>
      <c r="E3801" s="69"/>
      <c r="F3801" s="69"/>
      <c r="G3801" s="69"/>
      <c r="H3801" s="69"/>
      <c r="I3801" s="69"/>
    </row>
    <row r="3802" spans="1:9" x14ac:dyDescent="0.2">
      <c r="A3802" s="33" t="s">
        <v>4866</v>
      </c>
      <c r="B3802" s="128">
        <v>521572</v>
      </c>
      <c r="C3802" s="27" t="s">
        <v>4867</v>
      </c>
      <c r="D3802" s="314">
        <v>25000</v>
      </c>
      <c r="E3802" s="69"/>
      <c r="F3802" s="69"/>
      <c r="G3802" s="69"/>
      <c r="H3802" s="69"/>
      <c r="I3802" s="69"/>
    </row>
    <row r="3803" spans="1:9" x14ac:dyDescent="0.2">
      <c r="A3803" s="33" t="s">
        <v>4739</v>
      </c>
      <c r="B3803" s="128">
        <v>521573</v>
      </c>
      <c r="C3803" s="27" t="s">
        <v>4868</v>
      </c>
      <c r="D3803" s="314">
        <v>30000</v>
      </c>
      <c r="E3803" s="69"/>
      <c r="F3803" s="69"/>
      <c r="G3803" s="69"/>
      <c r="H3803" s="69"/>
      <c r="I3803" s="69"/>
    </row>
    <row r="3804" spans="1:9" x14ac:dyDescent="0.2">
      <c r="A3804" s="193" t="s">
        <v>5303</v>
      </c>
      <c r="B3804" s="129">
        <v>521574</v>
      </c>
      <c r="C3804" s="195" t="s">
        <v>5304</v>
      </c>
      <c r="D3804" s="331">
        <v>60000</v>
      </c>
      <c r="E3804" s="69"/>
      <c r="F3804" s="69"/>
      <c r="G3804" s="69"/>
      <c r="H3804" s="69"/>
      <c r="I3804" s="69"/>
    </row>
    <row r="3805" spans="1:9" x14ac:dyDescent="0.2">
      <c r="A3805" s="37"/>
      <c r="B3805" s="36"/>
      <c r="C3805" s="275" t="s">
        <v>4869</v>
      </c>
      <c r="D3805" s="327"/>
      <c r="E3805" s="69"/>
      <c r="F3805" s="69"/>
      <c r="G3805" s="69"/>
      <c r="H3805" s="69"/>
      <c r="I3805" s="69"/>
    </row>
    <row r="3806" spans="1:9" x14ac:dyDescent="0.2">
      <c r="A3806" s="25" t="s">
        <v>4870</v>
      </c>
      <c r="B3806" s="128">
        <v>521590</v>
      </c>
      <c r="C3806" s="11" t="s">
        <v>4871</v>
      </c>
      <c r="D3806" s="314">
        <v>17000</v>
      </c>
      <c r="E3806" s="69"/>
      <c r="F3806" s="69"/>
      <c r="G3806" s="69"/>
      <c r="H3806" s="69"/>
      <c r="I3806" s="69"/>
    </row>
    <row r="3807" spans="1:9" x14ac:dyDescent="0.2">
      <c r="A3807" s="25" t="s">
        <v>4872</v>
      </c>
      <c r="B3807" s="128">
        <v>521591</v>
      </c>
      <c r="C3807" s="11" t="s">
        <v>4873</v>
      </c>
      <c r="D3807" s="314">
        <v>17000</v>
      </c>
      <c r="E3807" s="69"/>
      <c r="F3807" s="69"/>
      <c r="G3807" s="69"/>
      <c r="H3807" s="69"/>
      <c r="I3807" s="69"/>
    </row>
    <row r="3808" spans="1:9" x14ac:dyDescent="0.2">
      <c r="A3808" s="25" t="s">
        <v>4874</v>
      </c>
      <c r="B3808" s="128">
        <v>521592</v>
      </c>
      <c r="C3808" s="11" t="s">
        <v>4875</v>
      </c>
      <c r="D3808" s="314">
        <v>17000</v>
      </c>
      <c r="E3808" s="69"/>
      <c r="F3808" s="69"/>
      <c r="G3808" s="69"/>
      <c r="H3808" s="69"/>
      <c r="I3808" s="69"/>
    </row>
    <row r="3809" spans="1:9" x14ac:dyDescent="0.2">
      <c r="A3809" s="25" t="s">
        <v>4876</v>
      </c>
      <c r="B3809" s="128">
        <v>521593</v>
      </c>
      <c r="C3809" s="11" t="s">
        <v>2728</v>
      </c>
      <c r="D3809" s="314">
        <v>20000</v>
      </c>
      <c r="E3809" s="69"/>
      <c r="F3809" s="69"/>
      <c r="G3809" s="69"/>
      <c r="H3809" s="69"/>
      <c r="I3809" s="69"/>
    </row>
    <row r="3810" spans="1:9" x14ac:dyDescent="0.2">
      <c r="A3810" s="25" t="s">
        <v>3040</v>
      </c>
      <c r="B3810" s="128">
        <v>521594</v>
      </c>
      <c r="C3810" s="34" t="s">
        <v>2850</v>
      </c>
      <c r="D3810" s="314">
        <v>30000</v>
      </c>
      <c r="E3810" s="69"/>
      <c r="F3810" s="69"/>
      <c r="G3810" s="69"/>
      <c r="H3810" s="69"/>
      <c r="I3810" s="69"/>
    </row>
    <row r="3811" spans="1:9" x14ac:dyDescent="0.2">
      <c r="A3811" s="25" t="s">
        <v>4877</v>
      </c>
      <c r="B3811" s="128">
        <v>521595</v>
      </c>
      <c r="C3811" s="34" t="s">
        <v>2851</v>
      </c>
      <c r="D3811" s="314">
        <v>27000</v>
      </c>
      <c r="E3811" s="69"/>
      <c r="F3811" s="69"/>
      <c r="G3811" s="69"/>
      <c r="H3811" s="69"/>
      <c r="I3811" s="69"/>
    </row>
    <row r="3812" spans="1:9" x14ac:dyDescent="0.2">
      <c r="A3812" s="25" t="s">
        <v>4878</v>
      </c>
      <c r="B3812" s="128">
        <v>521596</v>
      </c>
      <c r="C3812" s="34" t="s">
        <v>2852</v>
      </c>
      <c r="D3812" s="314">
        <v>27000</v>
      </c>
      <c r="E3812" s="69"/>
      <c r="F3812" s="69"/>
      <c r="G3812" s="69"/>
      <c r="H3812" s="69"/>
      <c r="I3812" s="69"/>
    </row>
    <row r="3813" spans="1:9" x14ac:dyDescent="0.2">
      <c r="A3813" s="25" t="s">
        <v>4879</v>
      </c>
      <c r="B3813" s="128">
        <v>521597</v>
      </c>
      <c r="C3813" s="11" t="s">
        <v>4880</v>
      </c>
      <c r="D3813" s="314">
        <v>20000</v>
      </c>
      <c r="E3813" s="69"/>
      <c r="F3813" s="69"/>
      <c r="G3813" s="69"/>
      <c r="H3813" s="69"/>
      <c r="I3813" s="69"/>
    </row>
    <row r="3814" spans="1:9" ht="31.5" x14ac:dyDescent="0.2">
      <c r="A3814" s="25" t="s">
        <v>4879</v>
      </c>
      <c r="B3814" s="128">
        <v>521598</v>
      </c>
      <c r="C3814" s="11" t="s">
        <v>4881</v>
      </c>
      <c r="D3814" s="314">
        <v>33000</v>
      </c>
      <c r="E3814" s="69"/>
      <c r="F3814" s="69"/>
      <c r="G3814" s="69"/>
      <c r="H3814" s="69"/>
      <c r="I3814" s="69"/>
    </row>
    <row r="3815" spans="1:9" ht="31.5" x14ac:dyDescent="0.2">
      <c r="A3815" s="25" t="s">
        <v>4882</v>
      </c>
      <c r="B3815" s="128">
        <v>521599</v>
      </c>
      <c r="C3815" s="11" t="s">
        <v>4883</v>
      </c>
      <c r="D3815" s="314">
        <v>20000</v>
      </c>
      <c r="E3815" s="69"/>
      <c r="F3815" s="69"/>
      <c r="G3815" s="69"/>
      <c r="H3815" s="69"/>
      <c r="I3815" s="69"/>
    </row>
    <row r="3816" spans="1:9" ht="31.5" x14ac:dyDescent="0.2">
      <c r="A3816" s="25" t="s">
        <v>4882</v>
      </c>
      <c r="B3816" s="128">
        <v>521600</v>
      </c>
      <c r="C3816" s="11" t="s">
        <v>4884</v>
      </c>
      <c r="D3816" s="314">
        <v>35000</v>
      </c>
      <c r="E3816" s="69"/>
      <c r="F3816" s="69"/>
      <c r="G3816" s="69"/>
      <c r="H3816" s="69"/>
      <c r="I3816" s="69"/>
    </row>
    <row r="3817" spans="1:9" x14ac:dyDescent="0.2">
      <c r="A3817" s="25" t="s">
        <v>4885</v>
      </c>
      <c r="B3817" s="128">
        <v>521601</v>
      </c>
      <c r="C3817" s="11" t="s">
        <v>4886</v>
      </c>
      <c r="D3817" s="314">
        <v>12000</v>
      </c>
      <c r="E3817" s="69"/>
      <c r="F3817" s="69"/>
      <c r="G3817" s="69"/>
      <c r="H3817" s="69"/>
      <c r="I3817" s="69"/>
    </row>
    <row r="3818" spans="1:9" x14ac:dyDescent="0.2">
      <c r="A3818" s="25" t="s">
        <v>4885</v>
      </c>
      <c r="B3818" s="128">
        <v>521602</v>
      </c>
      <c r="C3818" s="11" t="s">
        <v>4887</v>
      </c>
      <c r="D3818" s="314">
        <v>20000</v>
      </c>
      <c r="E3818" s="69"/>
      <c r="F3818" s="69"/>
      <c r="G3818" s="69"/>
      <c r="H3818" s="69"/>
      <c r="I3818" s="69"/>
    </row>
    <row r="3819" spans="1:9" ht="31.5" x14ac:dyDescent="0.2">
      <c r="A3819" s="25" t="s">
        <v>4347</v>
      </c>
      <c r="B3819" s="128">
        <v>521603</v>
      </c>
      <c r="C3819" s="34" t="s">
        <v>4888</v>
      </c>
      <c r="D3819" s="314">
        <v>30000</v>
      </c>
      <c r="E3819" s="69"/>
      <c r="F3819" s="69"/>
      <c r="G3819" s="69"/>
      <c r="H3819" s="69"/>
      <c r="I3819" s="69"/>
    </row>
    <row r="3820" spans="1:9" ht="31.5" x14ac:dyDescent="0.2">
      <c r="A3820" s="25" t="s">
        <v>4347</v>
      </c>
      <c r="B3820" s="128">
        <v>521604</v>
      </c>
      <c r="C3820" s="34" t="s">
        <v>4889</v>
      </c>
      <c r="D3820" s="314">
        <v>30000</v>
      </c>
      <c r="E3820" s="69"/>
      <c r="F3820" s="69"/>
      <c r="G3820" s="69"/>
      <c r="H3820" s="69"/>
      <c r="I3820" s="69"/>
    </row>
    <row r="3821" spans="1:9" ht="31.5" x14ac:dyDescent="0.2">
      <c r="A3821" s="25" t="s">
        <v>4347</v>
      </c>
      <c r="B3821" s="128">
        <v>521605</v>
      </c>
      <c r="C3821" s="34" t="s">
        <v>4890</v>
      </c>
      <c r="D3821" s="314">
        <v>20000</v>
      </c>
      <c r="E3821" s="69"/>
      <c r="F3821" s="69"/>
      <c r="G3821" s="69"/>
      <c r="H3821" s="69"/>
      <c r="I3821" s="69"/>
    </row>
    <row r="3822" spans="1:9" x14ac:dyDescent="0.2">
      <c r="A3822" s="25" t="s">
        <v>4891</v>
      </c>
      <c r="B3822" s="128">
        <v>521606</v>
      </c>
      <c r="C3822" s="11" t="s">
        <v>4892</v>
      </c>
      <c r="D3822" s="314">
        <v>20000</v>
      </c>
      <c r="E3822" s="69"/>
      <c r="F3822" s="69"/>
      <c r="G3822" s="69"/>
      <c r="H3822" s="69"/>
      <c r="I3822" s="69"/>
    </row>
    <row r="3823" spans="1:9" x14ac:dyDescent="0.2">
      <c r="A3823" s="25" t="s">
        <v>4893</v>
      </c>
      <c r="B3823" s="128">
        <v>521607</v>
      </c>
      <c r="C3823" s="11" t="s">
        <v>4894</v>
      </c>
      <c r="D3823" s="314">
        <v>35000</v>
      </c>
      <c r="E3823" s="69"/>
      <c r="F3823" s="69"/>
      <c r="G3823" s="69"/>
      <c r="H3823" s="69"/>
      <c r="I3823" s="69"/>
    </row>
    <row r="3824" spans="1:9" ht="31.5" x14ac:dyDescent="0.2">
      <c r="A3824" s="25" t="s">
        <v>4895</v>
      </c>
      <c r="B3824" s="128">
        <v>521608</v>
      </c>
      <c r="C3824" s="11" t="s">
        <v>4896</v>
      </c>
      <c r="D3824" s="314">
        <v>50000</v>
      </c>
      <c r="E3824" s="69"/>
      <c r="F3824" s="69"/>
      <c r="G3824" s="69"/>
      <c r="H3824" s="69"/>
      <c r="I3824" s="69"/>
    </row>
    <row r="3825" spans="1:9" ht="31.5" x14ac:dyDescent="0.2">
      <c r="A3825" s="25" t="s">
        <v>4897</v>
      </c>
      <c r="B3825" s="128">
        <v>521609</v>
      </c>
      <c r="C3825" s="11" t="s">
        <v>4898</v>
      </c>
      <c r="D3825" s="314">
        <v>50000</v>
      </c>
      <c r="E3825" s="69"/>
      <c r="F3825" s="69"/>
      <c r="G3825" s="69"/>
      <c r="H3825" s="69"/>
      <c r="I3825" s="69"/>
    </row>
    <row r="3826" spans="1:9" ht="31.5" x14ac:dyDescent="0.2">
      <c r="A3826" s="25" t="s">
        <v>4899</v>
      </c>
      <c r="B3826" s="128">
        <v>521610</v>
      </c>
      <c r="C3826" s="34" t="s">
        <v>4900</v>
      </c>
      <c r="D3826" s="314">
        <v>2000</v>
      </c>
      <c r="E3826" s="69"/>
      <c r="F3826" s="69"/>
      <c r="G3826" s="69"/>
      <c r="H3826" s="69"/>
      <c r="I3826" s="69"/>
    </row>
    <row r="3827" spans="1:9" x14ac:dyDescent="0.2">
      <c r="A3827" s="25" t="s">
        <v>4901</v>
      </c>
      <c r="B3827" s="128">
        <v>521611</v>
      </c>
      <c r="C3827" s="11" t="s">
        <v>4902</v>
      </c>
      <c r="D3827" s="314">
        <v>100000</v>
      </c>
      <c r="E3827" s="69"/>
      <c r="F3827" s="69"/>
      <c r="G3827" s="69"/>
      <c r="H3827" s="69"/>
      <c r="I3827" s="69"/>
    </row>
    <row r="3828" spans="1:9" x14ac:dyDescent="0.2">
      <c r="A3828" s="187"/>
      <c r="B3828" s="90"/>
      <c r="C3828" s="276" t="s">
        <v>5129</v>
      </c>
      <c r="D3828" s="327"/>
      <c r="E3828" s="69"/>
      <c r="F3828" s="69"/>
      <c r="G3828" s="69"/>
      <c r="H3828" s="69"/>
      <c r="I3828" s="69"/>
    </row>
    <row r="3829" spans="1:9" ht="31.5" x14ac:dyDescent="0.2">
      <c r="A3829" s="199"/>
      <c r="B3829" s="128"/>
      <c r="C3829" s="200" t="s">
        <v>5156</v>
      </c>
      <c r="D3829" s="314"/>
      <c r="E3829" s="69"/>
      <c r="F3829" s="69"/>
      <c r="G3829" s="69"/>
      <c r="H3829" s="69"/>
      <c r="I3829" s="69"/>
    </row>
    <row r="3830" spans="1:9" x14ac:dyDescent="0.2">
      <c r="A3830" s="188" t="s">
        <v>5130</v>
      </c>
      <c r="B3830" s="189">
        <v>521650</v>
      </c>
      <c r="C3830" s="190" t="s">
        <v>5131</v>
      </c>
      <c r="D3830" s="316">
        <v>40000</v>
      </c>
      <c r="E3830" s="69"/>
      <c r="F3830" s="69"/>
      <c r="G3830" s="69"/>
      <c r="H3830" s="69"/>
      <c r="I3830" s="69"/>
    </row>
    <row r="3831" spans="1:9" ht="31.5" x14ac:dyDescent="0.2">
      <c r="A3831" s="188" t="s">
        <v>5132</v>
      </c>
      <c r="B3831" s="189">
        <v>521651</v>
      </c>
      <c r="C3831" s="190" t="s">
        <v>5133</v>
      </c>
      <c r="D3831" s="316">
        <v>30000</v>
      </c>
      <c r="E3831" s="69"/>
      <c r="F3831" s="69"/>
      <c r="G3831" s="69"/>
      <c r="H3831" s="69"/>
      <c r="I3831" s="69"/>
    </row>
    <row r="3832" spans="1:9" ht="31.5" x14ac:dyDescent="0.2">
      <c r="A3832" s="188" t="s">
        <v>5134</v>
      </c>
      <c r="B3832" s="189">
        <v>521652</v>
      </c>
      <c r="C3832" s="190" t="s">
        <v>5135</v>
      </c>
      <c r="D3832" s="316">
        <v>50000</v>
      </c>
      <c r="E3832" s="69"/>
      <c r="F3832" s="69"/>
      <c r="G3832" s="69"/>
      <c r="H3832" s="69"/>
      <c r="I3832" s="69"/>
    </row>
    <row r="3833" spans="1:9" ht="31.5" x14ac:dyDescent="0.2">
      <c r="A3833" s="188" t="s">
        <v>5136</v>
      </c>
      <c r="B3833" s="189">
        <v>521653</v>
      </c>
      <c r="C3833" s="190" t="s">
        <v>5137</v>
      </c>
      <c r="D3833" s="316">
        <v>60000</v>
      </c>
      <c r="E3833" s="69"/>
      <c r="F3833" s="69"/>
      <c r="G3833" s="69"/>
      <c r="H3833" s="69"/>
      <c r="I3833" s="69"/>
    </row>
    <row r="3834" spans="1:9" ht="31.5" x14ac:dyDescent="0.2">
      <c r="A3834" s="188" t="s">
        <v>5138</v>
      </c>
      <c r="B3834" s="189">
        <v>521654</v>
      </c>
      <c r="C3834" s="190" t="s">
        <v>5139</v>
      </c>
      <c r="D3834" s="316">
        <v>30000</v>
      </c>
      <c r="E3834" s="69"/>
      <c r="F3834" s="69"/>
      <c r="G3834" s="69"/>
      <c r="H3834" s="69"/>
      <c r="I3834" s="69"/>
    </row>
    <row r="3835" spans="1:9" ht="31.5" x14ac:dyDescent="0.2">
      <c r="A3835" s="188" t="s">
        <v>5140</v>
      </c>
      <c r="B3835" s="189">
        <v>521655</v>
      </c>
      <c r="C3835" s="190" t="s">
        <v>5141</v>
      </c>
      <c r="D3835" s="316">
        <v>30000</v>
      </c>
      <c r="E3835" s="69"/>
      <c r="F3835" s="69"/>
      <c r="G3835" s="69"/>
      <c r="H3835" s="69"/>
      <c r="I3835" s="69"/>
    </row>
    <row r="3836" spans="1:9" x14ac:dyDescent="0.2">
      <c r="A3836" s="188" t="s">
        <v>5142</v>
      </c>
      <c r="B3836" s="189">
        <v>521656</v>
      </c>
      <c r="C3836" s="190" t="s">
        <v>5143</v>
      </c>
      <c r="D3836" s="316">
        <v>30000</v>
      </c>
      <c r="E3836" s="69"/>
      <c r="F3836" s="69"/>
      <c r="G3836" s="69"/>
      <c r="H3836" s="69"/>
      <c r="I3836" s="69"/>
    </row>
    <row r="3837" spans="1:9" x14ac:dyDescent="0.2">
      <c r="A3837" s="188" t="s">
        <v>5144</v>
      </c>
      <c r="B3837" s="189">
        <v>521657</v>
      </c>
      <c r="C3837" s="190" t="s">
        <v>5145</v>
      </c>
      <c r="D3837" s="316">
        <v>30000</v>
      </c>
      <c r="E3837" s="69"/>
      <c r="F3837" s="69"/>
      <c r="G3837" s="69"/>
      <c r="H3837" s="69"/>
      <c r="I3837" s="69"/>
    </row>
    <row r="3838" spans="1:9" x14ac:dyDescent="0.25">
      <c r="A3838" s="191" t="s">
        <v>5146</v>
      </c>
      <c r="B3838" s="189">
        <v>521658</v>
      </c>
      <c r="C3838" s="192" t="s">
        <v>5147</v>
      </c>
      <c r="D3838" s="316">
        <v>30000</v>
      </c>
      <c r="E3838" s="69"/>
      <c r="F3838" s="69"/>
      <c r="G3838" s="69"/>
      <c r="H3838" s="69"/>
      <c r="I3838" s="69"/>
    </row>
    <row r="3839" spans="1:9" x14ac:dyDescent="0.2">
      <c r="A3839" s="188" t="s">
        <v>5148</v>
      </c>
      <c r="B3839" s="189">
        <v>521660</v>
      </c>
      <c r="C3839" s="190" t="s">
        <v>5149</v>
      </c>
      <c r="D3839" s="316">
        <v>20000</v>
      </c>
      <c r="E3839" s="69"/>
      <c r="F3839" s="69"/>
      <c r="G3839" s="69"/>
      <c r="H3839" s="69"/>
      <c r="I3839" s="69"/>
    </row>
    <row r="3840" spans="1:9" x14ac:dyDescent="0.2">
      <c r="A3840" s="188" t="s">
        <v>5150</v>
      </c>
      <c r="B3840" s="189">
        <v>521661</v>
      </c>
      <c r="C3840" s="190" t="s">
        <v>5151</v>
      </c>
      <c r="D3840" s="316">
        <v>75000</v>
      </c>
      <c r="E3840" s="69"/>
      <c r="F3840" s="69"/>
      <c r="G3840" s="69"/>
      <c r="H3840" s="69"/>
      <c r="I3840" s="69"/>
    </row>
    <row r="3841" spans="1:9" x14ac:dyDescent="0.2">
      <c r="A3841" s="188" t="s">
        <v>5150</v>
      </c>
      <c r="B3841" s="189">
        <v>521662</v>
      </c>
      <c r="C3841" s="190" t="s">
        <v>5152</v>
      </c>
      <c r="D3841" s="316">
        <v>200000</v>
      </c>
      <c r="E3841" s="69"/>
      <c r="F3841" s="69"/>
      <c r="G3841" s="69"/>
      <c r="H3841" s="69"/>
      <c r="I3841" s="69"/>
    </row>
    <row r="3842" spans="1:9" x14ac:dyDescent="0.2">
      <c r="A3842" s="203"/>
      <c r="B3842" s="231" t="s">
        <v>5157</v>
      </c>
      <c r="C3842" s="205" t="s">
        <v>2625</v>
      </c>
      <c r="D3842" s="326">
        <v>67200</v>
      </c>
      <c r="E3842" s="69"/>
      <c r="F3842" s="69"/>
      <c r="G3842" s="69"/>
      <c r="H3842" s="69"/>
      <c r="I3842" s="69"/>
    </row>
    <row r="3843" spans="1:9" x14ac:dyDescent="0.2">
      <c r="A3843" s="203"/>
      <c r="B3843" s="231" t="s">
        <v>5158</v>
      </c>
      <c r="C3843" s="205" t="s">
        <v>2626</v>
      </c>
      <c r="D3843" s="326">
        <v>64200</v>
      </c>
      <c r="E3843" s="69"/>
      <c r="F3843" s="69"/>
      <c r="G3843" s="69"/>
      <c r="H3843" s="69"/>
      <c r="I3843" s="69"/>
    </row>
    <row r="3844" spans="1:9" x14ac:dyDescent="0.2">
      <c r="A3844" s="203"/>
      <c r="B3844" s="231" t="s">
        <v>5159</v>
      </c>
      <c r="C3844" s="205" t="s">
        <v>2627</v>
      </c>
      <c r="D3844" s="326">
        <v>65800</v>
      </c>
      <c r="E3844" s="69"/>
      <c r="F3844" s="69"/>
      <c r="G3844" s="69"/>
      <c r="H3844" s="69"/>
      <c r="I3844" s="69"/>
    </row>
    <row r="3845" spans="1:9" x14ac:dyDescent="0.2">
      <c r="A3845" s="203"/>
      <c r="B3845" s="231" t="s">
        <v>5160</v>
      </c>
      <c r="C3845" s="205" t="s">
        <v>2961</v>
      </c>
      <c r="D3845" s="326">
        <v>96200</v>
      </c>
      <c r="E3845" s="69"/>
      <c r="F3845" s="69"/>
      <c r="G3845" s="69"/>
      <c r="H3845" s="69"/>
      <c r="I3845" s="69"/>
    </row>
    <row r="3846" spans="1:9" x14ac:dyDescent="0.2">
      <c r="A3846" s="203"/>
      <c r="B3846" s="231" t="s">
        <v>5161</v>
      </c>
      <c r="C3846" s="205" t="s">
        <v>2962</v>
      </c>
      <c r="D3846" s="326">
        <v>71800</v>
      </c>
      <c r="E3846" s="69"/>
      <c r="F3846" s="69"/>
      <c r="G3846" s="69"/>
      <c r="H3846" s="69"/>
      <c r="I3846" s="69"/>
    </row>
    <row r="3847" spans="1:9" x14ac:dyDescent="0.2">
      <c r="A3847" s="203"/>
      <c r="B3847" s="231" t="s">
        <v>5162</v>
      </c>
      <c r="C3847" s="205" t="s">
        <v>2628</v>
      </c>
      <c r="D3847" s="326">
        <v>116000</v>
      </c>
      <c r="E3847" s="69"/>
      <c r="F3847" s="69"/>
      <c r="G3847" s="69"/>
      <c r="H3847" s="69"/>
      <c r="I3847" s="69"/>
    </row>
    <row r="3848" spans="1:9" x14ac:dyDescent="0.2">
      <c r="A3848" s="203"/>
      <c r="B3848" s="231" t="s">
        <v>5163</v>
      </c>
      <c r="C3848" s="205" t="s">
        <v>2629</v>
      </c>
      <c r="D3848" s="326">
        <v>100000</v>
      </c>
      <c r="E3848" s="69"/>
      <c r="F3848" s="69"/>
      <c r="G3848" s="69"/>
      <c r="H3848" s="69"/>
      <c r="I3848" s="69"/>
    </row>
    <row r="3849" spans="1:9" x14ac:dyDescent="0.2">
      <c r="A3849" s="203"/>
      <c r="B3849" s="231" t="s">
        <v>5164</v>
      </c>
      <c r="C3849" s="205" t="s">
        <v>2630</v>
      </c>
      <c r="D3849" s="326">
        <v>90800</v>
      </c>
      <c r="E3849" s="69"/>
      <c r="F3849" s="69"/>
      <c r="G3849" s="69"/>
      <c r="H3849" s="69"/>
      <c r="I3849" s="69"/>
    </row>
    <row r="3850" spans="1:9" x14ac:dyDescent="0.2">
      <c r="A3850" s="203"/>
      <c r="B3850" s="231" t="s">
        <v>5165</v>
      </c>
      <c r="C3850" s="205" t="s">
        <v>2963</v>
      </c>
      <c r="D3850" s="326">
        <v>100000</v>
      </c>
      <c r="E3850" s="69"/>
      <c r="F3850" s="69"/>
      <c r="G3850" s="69"/>
      <c r="H3850" s="69"/>
      <c r="I3850" s="69"/>
    </row>
    <row r="3851" spans="1:9" ht="31.5" x14ac:dyDescent="0.2">
      <c r="A3851" s="203"/>
      <c r="B3851" s="206">
        <v>3174</v>
      </c>
      <c r="C3851" s="205" t="s">
        <v>2822</v>
      </c>
      <c r="D3851" s="326">
        <v>64800</v>
      </c>
      <c r="E3851" s="69"/>
      <c r="F3851" s="69"/>
      <c r="G3851" s="69"/>
      <c r="H3851" s="69"/>
      <c r="I3851" s="69"/>
    </row>
    <row r="3852" spans="1:9" x14ac:dyDescent="0.2">
      <c r="A3852" s="203"/>
      <c r="B3852" s="231" t="s">
        <v>5166</v>
      </c>
      <c r="C3852" s="205" t="s">
        <v>2631</v>
      </c>
      <c r="D3852" s="326">
        <v>46000</v>
      </c>
      <c r="E3852" s="69"/>
      <c r="F3852" s="69"/>
      <c r="G3852" s="69"/>
      <c r="H3852" s="69"/>
      <c r="I3852" s="69"/>
    </row>
    <row r="3853" spans="1:9" x14ac:dyDescent="0.2">
      <c r="A3853" s="203"/>
      <c r="B3853" s="231" t="s">
        <v>5167</v>
      </c>
      <c r="C3853" s="205" t="s">
        <v>2632</v>
      </c>
      <c r="D3853" s="326">
        <v>52400</v>
      </c>
      <c r="E3853" s="69"/>
      <c r="F3853" s="69"/>
      <c r="G3853" s="69"/>
      <c r="H3853" s="69"/>
      <c r="I3853" s="69"/>
    </row>
    <row r="3854" spans="1:9" x14ac:dyDescent="0.2">
      <c r="A3854" s="203"/>
      <c r="B3854" s="231" t="s">
        <v>5168</v>
      </c>
      <c r="C3854" s="205" t="s">
        <v>2633</v>
      </c>
      <c r="D3854" s="326">
        <v>21000</v>
      </c>
      <c r="E3854" s="69"/>
      <c r="F3854" s="69"/>
      <c r="G3854" s="69"/>
      <c r="H3854" s="69"/>
      <c r="I3854" s="69"/>
    </row>
    <row r="3855" spans="1:9" x14ac:dyDescent="0.2">
      <c r="A3855" s="203"/>
      <c r="B3855" s="231" t="s">
        <v>5169</v>
      </c>
      <c r="C3855" s="205" t="s">
        <v>2634</v>
      </c>
      <c r="D3855" s="326">
        <v>100000</v>
      </c>
      <c r="E3855" s="69"/>
      <c r="F3855" s="69"/>
      <c r="G3855" s="69"/>
      <c r="H3855" s="69"/>
      <c r="I3855" s="69"/>
    </row>
    <row r="3856" spans="1:9" x14ac:dyDescent="0.2">
      <c r="A3856" s="203"/>
      <c r="B3856" s="231" t="s">
        <v>5170</v>
      </c>
      <c r="C3856" s="205" t="s">
        <v>2635</v>
      </c>
      <c r="D3856" s="326">
        <v>63300</v>
      </c>
      <c r="E3856" s="69"/>
      <c r="F3856" s="69"/>
      <c r="G3856" s="69"/>
      <c r="H3856" s="69"/>
      <c r="I3856" s="69"/>
    </row>
    <row r="3857" spans="1:9" x14ac:dyDescent="0.2">
      <c r="A3857" s="203"/>
      <c r="B3857" s="231" t="s">
        <v>5171</v>
      </c>
      <c r="C3857" s="205" t="s">
        <v>2636</v>
      </c>
      <c r="D3857" s="326">
        <v>100500</v>
      </c>
      <c r="E3857" s="69"/>
      <c r="F3857" s="69"/>
      <c r="G3857" s="69"/>
      <c r="H3857" s="69"/>
      <c r="I3857" s="69"/>
    </row>
    <row r="3858" spans="1:9" x14ac:dyDescent="0.2">
      <c r="A3858" s="203"/>
      <c r="B3858" s="231" t="s">
        <v>5172</v>
      </c>
      <c r="C3858" s="205" t="s">
        <v>2637</v>
      </c>
      <c r="D3858" s="326">
        <v>118000</v>
      </c>
      <c r="E3858" s="69"/>
      <c r="F3858" s="69"/>
      <c r="G3858" s="69"/>
      <c r="H3858" s="69"/>
      <c r="I3858" s="69"/>
    </row>
    <row r="3859" spans="1:9" x14ac:dyDescent="0.2">
      <c r="A3859" s="203"/>
      <c r="B3859" s="231" t="s">
        <v>5173</v>
      </c>
      <c r="C3859" s="205" t="s">
        <v>2638</v>
      </c>
      <c r="D3859" s="326">
        <v>120000</v>
      </c>
      <c r="E3859" s="69"/>
      <c r="F3859" s="69"/>
      <c r="G3859" s="69"/>
      <c r="H3859" s="69"/>
      <c r="I3859" s="69"/>
    </row>
    <row r="3860" spans="1:9" x14ac:dyDescent="0.2">
      <c r="A3860" s="203"/>
      <c r="B3860" s="231" t="s">
        <v>5174</v>
      </c>
      <c r="C3860" s="205" t="s">
        <v>2639</v>
      </c>
      <c r="D3860" s="326">
        <v>56250</v>
      </c>
      <c r="E3860" s="69"/>
      <c r="F3860" s="69"/>
      <c r="G3860" s="69"/>
      <c r="H3860" s="69"/>
      <c r="I3860" s="69"/>
    </row>
    <row r="3861" spans="1:9" x14ac:dyDescent="0.2">
      <c r="A3861" s="203"/>
      <c r="B3861" s="231" t="s">
        <v>5175</v>
      </c>
      <c r="C3861" s="205" t="s">
        <v>2640</v>
      </c>
      <c r="D3861" s="326">
        <v>47300</v>
      </c>
      <c r="E3861" s="69"/>
      <c r="F3861" s="69"/>
      <c r="G3861" s="69"/>
      <c r="H3861" s="69"/>
      <c r="I3861" s="69"/>
    </row>
    <row r="3862" spans="1:9" x14ac:dyDescent="0.2">
      <c r="A3862" s="203"/>
      <c r="B3862" s="231" t="s">
        <v>5176</v>
      </c>
      <c r="C3862" s="205" t="s">
        <v>2641</v>
      </c>
      <c r="D3862" s="326">
        <v>95000</v>
      </c>
      <c r="E3862" s="69"/>
      <c r="F3862" s="69"/>
      <c r="G3862" s="69"/>
      <c r="H3862" s="69"/>
      <c r="I3862" s="69"/>
    </row>
    <row r="3863" spans="1:9" x14ac:dyDescent="0.2">
      <c r="A3863" s="203"/>
      <c r="B3863" s="231" t="s">
        <v>5177</v>
      </c>
      <c r="C3863" s="205" t="s">
        <v>2642</v>
      </c>
      <c r="D3863" s="326">
        <v>85500</v>
      </c>
      <c r="E3863" s="69"/>
      <c r="F3863" s="69"/>
      <c r="G3863" s="69"/>
      <c r="H3863" s="69"/>
      <c r="I3863" s="69"/>
    </row>
    <row r="3864" spans="1:9" x14ac:dyDescent="0.2">
      <c r="A3864" s="203"/>
      <c r="B3864" s="231" t="s">
        <v>5178</v>
      </c>
      <c r="C3864" s="205" t="s">
        <v>2643</v>
      </c>
      <c r="D3864" s="326">
        <v>100500</v>
      </c>
      <c r="E3864" s="69"/>
      <c r="F3864" s="69"/>
      <c r="G3864" s="69"/>
      <c r="H3864" s="69"/>
      <c r="I3864" s="69"/>
    </row>
    <row r="3865" spans="1:9" x14ac:dyDescent="0.2">
      <c r="A3865" s="203"/>
      <c r="B3865" s="231" t="s">
        <v>5179</v>
      </c>
      <c r="C3865" s="205" t="s">
        <v>2644</v>
      </c>
      <c r="D3865" s="326">
        <v>100000</v>
      </c>
      <c r="E3865" s="69"/>
      <c r="F3865" s="69"/>
      <c r="G3865" s="69"/>
      <c r="H3865" s="69"/>
      <c r="I3865" s="69"/>
    </row>
    <row r="3866" spans="1:9" ht="31.5" x14ac:dyDescent="0.2">
      <c r="A3866" s="203"/>
      <c r="B3866" s="231" t="s">
        <v>5180</v>
      </c>
      <c r="C3866" s="205" t="s">
        <v>2645</v>
      </c>
      <c r="D3866" s="326">
        <v>115500</v>
      </c>
      <c r="E3866" s="69"/>
      <c r="F3866" s="69"/>
      <c r="G3866" s="69"/>
      <c r="H3866" s="69"/>
      <c r="I3866" s="69"/>
    </row>
    <row r="3867" spans="1:9" ht="31.5" x14ac:dyDescent="0.2">
      <c r="A3867" s="203"/>
      <c r="B3867" s="231" t="s">
        <v>5181</v>
      </c>
      <c r="C3867" s="205" t="s">
        <v>2646</v>
      </c>
      <c r="D3867" s="326">
        <v>100000</v>
      </c>
      <c r="E3867" s="69"/>
      <c r="F3867" s="69"/>
      <c r="G3867" s="69"/>
      <c r="H3867" s="69"/>
      <c r="I3867" s="69"/>
    </row>
    <row r="3868" spans="1:9" x14ac:dyDescent="0.2">
      <c r="A3868" s="203"/>
      <c r="B3868" s="231" t="s">
        <v>5182</v>
      </c>
      <c r="C3868" s="205" t="s">
        <v>2647</v>
      </c>
      <c r="D3868" s="326">
        <v>95000</v>
      </c>
      <c r="E3868" s="69"/>
      <c r="F3868" s="69"/>
      <c r="G3868" s="69"/>
      <c r="H3868" s="69"/>
      <c r="I3868" s="69"/>
    </row>
    <row r="3869" spans="1:9" ht="31.5" x14ac:dyDescent="0.2">
      <c r="A3869" s="203"/>
      <c r="B3869" s="231" t="s">
        <v>5183</v>
      </c>
      <c r="C3869" s="205" t="s">
        <v>2648</v>
      </c>
      <c r="D3869" s="326">
        <v>101000</v>
      </c>
      <c r="E3869" s="69"/>
      <c r="F3869" s="69"/>
      <c r="G3869" s="69"/>
      <c r="H3869" s="69"/>
      <c r="I3869" s="69"/>
    </row>
    <row r="3870" spans="1:9" x14ac:dyDescent="0.2">
      <c r="A3870" s="203"/>
      <c r="B3870" s="231" t="s">
        <v>5184</v>
      </c>
      <c r="C3870" s="205" t="s">
        <v>2649</v>
      </c>
      <c r="D3870" s="326">
        <v>94000</v>
      </c>
      <c r="E3870" s="69"/>
      <c r="F3870" s="69"/>
      <c r="G3870" s="69"/>
      <c r="H3870" s="69"/>
      <c r="I3870" s="69"/>
    </row>
    <row r="3871" spans="1:9" x14ac:dyDescent="0.2">
      <c r="A3871" s="203"/>
      <c r="B3871" s="231" t="s">
        <v>5185</v>
      </c>
      <c r="C3871" s="205" t="s">
        <v>2650</v>
      </c>
      <c r="D3871" s="326">
        <v>25200</v>
      </c>
      <c r="E3871" s="69"/>
      <c r="F3871" s="69"/>
      <c r="G3871" s="69"/>
      <c r="H3871" s="69"/>
      <c r="I3871" s="69"/>
    </row>
    <row r="3872" spans="1:9" ht="31.5" x14ac:dyDescent="0.2">
      <c r="A3872" s="203"/>
      <c r="B3872" s="231" t="s">
        <v>5186</v>
      </c>
      <c r="C3872" s="205" t="s">
        <v>2964</v>
      </c>
      <c r="D3872" s="326">
        <v>53500</v>
      </c>
      <c r="E3872" s="69"/>
      <c r="F3872" s="69"/>
      <c r="G3872" s="69"/>
      <c r="H3872" s="69"/>
      <c r="I3872" s="69"/>
    </row>
    <row r="3873" spans="1:9" ht="31.5" x14ac:dyDescent="0.2">
      <c r="A3873" s="203"/>
      <c r="B3873" s="231" t="s">
        <v>5187</v>
      </c>
      <c r="C3873" s="205" t="s">
        <v>2965</v>
      </c>
      <c r="D3873" s="326">
        <v>97000</v>
      </c>
      <c r="E3873" s="69"/>
      <c r="F3873" s="69"/>
      <c r="G3873" s="69"/>
      <c r="H3873" s="69"/>
      <c r="I3873" s="69"/>
    </row>
    <row r="3874" spans="1:9" x14ac:dyDescent="0.2">
      <c r="A3874" s="203"/>
      <c r="B3874" s="231" t="s">
        <v>5188</v>
      </c>
      <c r="C3874" s="205" t="s">
        <v>2651</v>
      </c>
      <c r="D3874" s="326">
        <v>115000</v>
      </c>
      <c r="E3874" s="69"/>
      <c r="F3874" s="69"/>
      <c r="G3874" s="69"/>
      <c r="H3874" s="69"/>
      <c r="I3874" s="69"/>
    </row>
    <row r="3875" spans="1:9" ht="31.5" x14ac:dyDescent="0.2">
      <c r="A3875" s="203"/>
      <c r="B3875" s="206">
        <v>3175</v>
      </c>
      <c r="C3875" s="205" t="s">
        <v>2823</v>
      </c>
      <c r="D3875" s="326">
        <v>82400</v>
      </c>
      <c r="E3875" s="69"/>
      <c r="F3875" s="69"/>
      <c r="G3875" s="69"/>
      <c r="H3875" s="69"/>
      <c r="I3875" s="69"/>
    </row>
    <row r="3876" spans="1:9" ht="31.5" x14ac:dyDescent="0.2">
      <c r="A3876" s="203"/>
      <c r="B3876" s="231" t="s">
        <v>5189</v>
      </c>
      <c r="C3876" s="205" t="s">
        <v>2652</v>
      </c>
      <c r="D3876" s="326">
        <v>134000</v>
      </c>
      <c r="E3876" s="69"/>
      <c r="F3876" s="69"/>
      <c r="G3876" s="69"/>
      <c r="H3876" s="69"/>
      <c r="I3876" s="69"/>
    </row>
    <row r="3877" spans="1:9" ht="31.5" x14ac:dyDescent="0.2">
      <c r="A3877" s="203"/>
      <c r="B3877" s="206">
        <v>3176</v>
      </c>
      <c r="C3877" s="205" t="s">
        <v>2824</v>
      </c>
      <c r="D3877" s="326">
        <v>84000</v>
      </c>
      <c r="E3877" s="69"/>
      <c r="F3877" s="69"/>
      <c r="G3877" s="69"/>
      <c r="H3877" s="69"/>
      <c r="I3877" s="69"/>
    </row>
    <row r="3878" spans="1:9" x14ac:dyDescent="0.2">
      <c r="A3878" s="203"/>
      <c r="B3878" s="231" t="s">
        <v>5190</v>
      </c>
      <c r="C3878" s="205" t="s">
        <v>2653</v>
      </c>
      <c r="D3878" s="326">
        <v>128800</v>
      </c>
      <c r="E3878" s="69"/>
      <c r="F3878" s="69"/>
      <c r="G3878" s="69"/>
      <c r="H3878" s="69"/>
      <c r="I3878" s="69"/>
    </row>
    <row r="3879" spans="1:9" ht="31.5" x14ac:dyDescent="0.2">
      <c r="A3879" s="203"/>
      <c r="B3879" s="206">
        <v>3177</v>
      </c>
      <c r="C3879" s="205" t="s">
        <v>2825</v>
      </c>
      <c r="D3879" s="326">
        <v>82200</v>
      </c>
      <c r="E3879" s="69"/>
      <c r="F3879" s="69"/>
      <c r="G3879" s="69"/>
      <c r="H3879" s="69"/>
      <c r="I3879" s="69"/>
    </row>
    <row r="3880" spans="1:9" x14ac:dyDescent="0.2">
      <c r="A3880" s="203"/>
      <c r="B3880" s="231" t="s">
        <v>5191</v>
      </c>
      <c r="C3880" s="205" t="s">
        <v>2654</v>
      </c>
      <c r="D3880" s="326">
        <v>176000</v>
      </c>
      <c r="E3880" s="69"/>
      <c r="F3880" s="69"/>
      <c r="G3880" s="69"/>
      <c r="H3880" s="69"/>
      <c r="I3880" s="69"/>
    </row>
    <row r="3881" spans="1:9" ht="31.5" x14ac:dyDescent="0.2">
      <c r="A3881" s="203"/>
      <c r="B3881" s="206">
        <v>3178</v>
      </c>
      <c r="C3881" s="205" t="s">
        <v>2826</v>
      </c>
      <c r="D3881" s="326">
        <v>140000</v>
      </c>
      <c r="E3881" s="69"/>
      <c r="F3881" s="69"/>
      <c r="G3881" s="69"/>
      <c r="H3881" s="69"/>
      <c r="I3881" s="69"/>
    </row>
    <row r="3882" spans="1:9" ht="31.5" x14ac:dyDescent="0.2">
      <c r="A3882" s="203"/>
      <c r="B3882" s="231" t="s">
        <v>5192</v>
      </c>
      <c r="C3882" s="205" t="s">
        <v>2655</v>
      </c>
      <c r="D3882" s="326">
        <v>115200</v>
      </c>
      <c r="E3882" s="69"/>
      <c r="F3882" s="69"/>
      <c r="G3882" s="69"/>
      <c r="H3882" s="69"/>
      <c r="I3882" s="69"/>
    </row>
    <row r="3883" spans="1:9" ht="31.5" x14ac:dyDescent="0.2">
      <c r="A3883" s="203"/>
      <c r="B3883" s="231" t="s">
        <v>5193</v>
      </c>
      <c r="C3883" s="205" t="s">
        <v>2656</v>
      </c>
      <c r="D3883" s="326">
        <v>128500</v>
      </c>
      <c r="E3883" s="69"/>
      <c r="F3883" s="69"/>
      <c r="G3883" s="69"/>
      <c r="H3883" s="69"/>
      <c r="I3883" s="69"/>
    </row>
    <row r="3884" spans="1:9" x14ac:dyDescent="0.2">
      <c r="A3884" s="203"/>
      <c r="B3884" s="231" t="s">
        <v>5194</v>
      </c>
      <c r="C3884" s="205" t="s">
        <v>2657</v>
      </c>
      <c r="D3884" s="326">
        <v>125500</v>
      </c>
      <c r="E3884" s="69"/>
      <c r="F3884" s="69"/>
      <c r="G3884" s="69"/>
      <c r="H3884" s="69"/>
      <c r="I3884" s="69"/>
    </row>
    <row r="3885" spans="1:9" x14ac:dyDescent="0.2">
      <c r="A3885" s="203"/>
      <c r="B3885" s="242" t="s">
        <v>5195</v>
      </c>
      <c r="C3885" s="243" t="s">
        <v>2966</v>
      </c>
      <c r="D3885" s="367">
        <v>180000</v>
      </c>
      <c r="E3885" s="69"/>
      <c r="F3885" s="69"/>
      <c r="G3885" s="69"/>
      <c r="H3885" s="69"/>
      <c r="I3885" s="69"/>
    </row>
    <row r="3886" spans="1:9" x14ac:dyDescent="0.2">
      <c r="A3886" s="203"/>
      <c r="B3886" s="231" t="s">
        <v>5196</v>
      </c>
      <c r="C3886" s="205" t="s">
        <v>2658</v>
      </c>
      <c r="D3886" s="326">
        <v>98800</v>
      </c>
      <c r="E3886" s="69"/>
      <c r="F3886" s="69"/>
      <c r="G3886" s="69"/>
      <c r="H3886" s="69"/>
      <c r="I3886" s="69"/>
    </row>
    <row r="3887" spans="1:9" x14ac:dyDescent="0.2">
      <c r="A3887" s="203"/>
      <c r="B3887" s="231" t="s">
        <v>5197</v>
      </c>
      <c r="C3887" s="205" t="s">
        <v>2659</v>
      </c>
      <c r="D3887" s="326">
        <v>48200</v>
      </c>
      <c r="E3887" s="69"/>
      <c r="F3887" s="69"/>
      <c r="G3887" s="69"/>
      <c r="H3887" s="69"/>
      <c r="I3887" s="69"/>
    </row>
    <row r="3888" spans="1:9" ht="31.5" x14ac:dyDescent="0.2">
      <c r="A3888" s="203"/>
      <c r="B3888" s="231" t="s">
        <v>5198</v>
      </c>
      <c r="C3888" s="205" t="s">
        <v>2660</v>
      </c>
      <c r="D3888" s="326">
        <v>92600</v>
      </c>
      <c r="E3888" s="69"/>
      <c r="F3888" s="69"/>
      <c r="G3888" s="69"/>
      <c r="H3888" s="69"/>
      <c r="I3888" s="69"/>
    </row>
    <row r="3889" spans="1:9" x14ac:dyDescent="0.2">
      <c r="A3889" s="203"/>
      <c r="B3889" s="231" t="s">
        <v>5199</v>
      </c>
      <c r="C3889" s="205" t="s">
        <v>2661</v>
      </c>
      <c r="D3889" s="326">
        <v>97000</v>
      </c>
      <c r="E3889" s="69"/>
      <c r="F3889" s="69"/>
      <c r="G3889" s="69"/>
      <c r="H3889" s="69"/>
      <c r="I3889" s="69"/>
    </row>
    <row r="3890" spans="1:9" x14ac:dyDescent="0.2">
      <c r="A3890" s="203"/>
      <c r="B3890" s="231" t="s">
        <v>5200</v>
      </c>
      <c r="C3890" s="205" t="s">
        <v>2662</v>
      </c>
      <c r="D3890" s="326">
        <v>21200</v>
      </c>
      <c r="E3890" s="69"/>
      <c r="F3890" s="69"/>
      <c r="G3890" s="69"/>
      <c r="H3890" s="69"/>
      <c r="I3890" s="69"/>
    </row>
    <row r="3891" spans="1:9" x14ac:dyDescent="0.2">
      <c r="A3891" s="203"/>
      <c r="B3891" s="231" t="s">
        <v>5201</v>
      </c>
      <c r="C3891" s="205" t="s">
        <v>2663</v>
      </c>
      <c r="D3891" s="326">
        <v>27500</v>
      </c>
      <c r="E3891" s="69"/>
      <c r="F3891" s="69"/>
      <c r="G3891" s="69"/>
      <c r="H3891" s="69"/>
      <c r="I3891" s="69"/>
    </row>
    <row r="3892" spans="1:9" x14ac:dyDescent="0.2">
      <c r="A3892" s="203"/>
      <c r="B3892" s="231" t="s">
        <v>5202</v>
      </c>
      <c r="C3892" s="205" t="s">
        <v>2664</v>
      </c>
      <c r="D3892" s="326">
        <v>45700</v>
      </c>
      <c r="E3892" s="69"/>
      <c r="F3892" s="69"/>
      <c r="G3892" s="69"/>
      <c r="H3892" s="69"/>
      <c r="I3892" s="69"/>
    </row>
    <row r="3893" spans="1:9" x14ac:dyDescent="0.2">
      <c r="A3893" s="203"/>
      <c r="B3893" s="231" t="s">
        <v>5203</v>
      </c>
      <c r="C3893" s="205" t="s">
        <v>2665</v>
      </c>
      <c r="D3893" s="326">
        <v>113600</v>
      </c>
      <c r="E3893" s="69"/>
      <c r="F3893" s="69"/>
      <c r="G3893" s="69"/>
      <c r="H3893" s="69"/>
      <c r="I3893" s="69"/>
    </row>
    <row r="3894" spans="1:9" ht="31.5" x14ac:dyDescent="0.2">
      <c r="A3894" s="203"/>
      <c r="B3894" s="231" t="s">
        <v>5204</v>
      </c>
      <c r="C3894" s="205" t="s">
        <v>2666</v>
      </c>
      <c r="D3894" s="326">
        <v>30400</v>
      </c>
      <c r="E3894" s="69"/>
      <c r="F3894" s="69"/>
      <c r="G3894" s="69"/>
      <c r="H3894" s="69"/>
      <c r="I3894" s="69"/>
    </row>
    <row r="3895" spans="1:9" x14ac:dyDescent="0.2">
      <c r="A3895" s="203"/>
      <c r="B3895" s="231" t="s">
        <v>5205</v>
      </c>
      <c r="C3895" s="205" t="s">
        <v>2667</v>
      </c>
      <c r="D3895" s="326">
        <v>97000</v>
      </c>
      <c r="E3895" s="69"/>
      <c r="F3895" s="69"/>
      <c r="G3895" s="69"/>
      <c r="H3895" s="69"/>
      <c r="I3895" s="69"/>
    </row>
    <row r="3896" spans="1:9" x14ac:dyDescent="0.2">
      <c r="A3896" s="203"/>
      <c r="B3896" s="231" t="s">
        <v>5206</v>
      </c>
      <c r="C3896" s="205" t="s">
        <v>1211</v>
      </c>
      <c r="D3896" s="326">
        <v>7800</v>
      </c>
      <c r="E3896" s="69"/>
      <c r="F3896" s="69"/>
      <c r="G3896" s="69"/>
      <c r="H3896" s="69"/>
      <c r="I3896" s="69"/>
    </row>
    <row r="3897" spans="1:9" ht="47.25" x14ac:dyDescent="0.2">
      <c r="A3897" s="203"/>
      <c r="B3897" s="206"/>
      <c r="C3897" s="205" t="s">
        <v>2967</v>
      </c>
      <c r="D3897" s="326"/>
      <c r="E3897" s="69"/>
      <c r="F3897" s="69"/>
      <c r="G3897" s="69"/>
      <c r="H3897" s="69"/>
      <c r="I3897" s="69"/>
    </row>
    <row r="3898" spans="1:9" x14ac:dyDescent="0.2">
      <c r="A3898" s="232"/>
      <c r="B3898" s="233"/>
      <c r="C3898" s="234" t="s">
        <v>5241</v>
      </c>
      <c r="D3898" s="368"/>
      <c r="E3898" s="69"/>
      <c r="F3898" s="69"/>
      <c r="G3898" s="69"/>
      <c r="H3898" s="69"/>
      <c r="I3898" s="69"/>
    </row>
    <row r="3899" spans="1:9" x14ac:dyDescent="0.2">
      <c r="A3899" s="203"/>
      <c r="B3899" s="231" t="s">
        <v>5207</v>
      </c>
      <c r="C3899" s="205" t="s">
        <v>2668</v>
      </c>
      <c r="D3899" s="326">
        <v>18200</v>
      </c>
      <c r="E3899" s="69"/>
      <c r="F3899" s="69"/>
      <c r="G3899" s="69"/>
      <c r="H3899" s="69"/>
      <c r="I3899" s="69"/>
    </row>
    <row r="3900" spans="1:9" ht="31.5" x14ac:dyDescent="0.2">
      <c r="A3900" s="203"/>
      <c r="B3900" s="231" t="s">
        <v>5208</v>
      </c>
      <c r="C3900" s="205" t="s">
        <v>2669</v>
      </c>
      <c r="D3900" s="326">
        <v>81400</v>
      </c>
      <c r="E3900" s="69"/>
      <c r="F3900" s="69"/>
      <c r="G3900" s="69"/>
      <c r="H3900" s="69"/>
      <c r="I3900" s="69"/>
    </row>
    <row r="3901" spans="1:9" ht="31.5" x14ac:dyDescent="0.2">
      <c r="A3901" s="203"/>
      <c r="B3901" s="206">
        <v>3181</v>
      </c>
      <c r="C3901" s="205" t="s">
        <v>2827</v>
      </c>
      <c r="D3901" s="326">
        <v>47800</v>
      </c>
      <c r="E3901" s="69"/>
      <c r="F3901" s="69"/>
      <c r="G3901" s="69"/>
      <c r="H3901" s="69"/>
      <c r="I3901" s="69"/>
    </row>
    <row r="3902" spans="1:9" ht="31.5" x14ac:dyDescent="0.2">
      <c r="A3902" s="203"/>
      <c r="B3902" s="231" t="s">
        <v>5209</v>
      </c>
      <c r="C3902" s="205" t="s">
        <v>2670</v>
      </c>
      <c r="D3902" s="326">
        <v>112000</v>
      </c>
      <c r="E3902" s="69"/>
      <c r="F3902" s="69"/>
      <c r="G3902" s="69"/>
      <c r="H3902" s="69"/>
      <c r="I3902" s="69"/>
    </row>
    <row r="3903" spans="1:9" ht="31.5" x14ac:dyDescent="0.2">
      <c r="A3903" s="203"/>
      <c r="B3903" s="206">
        <v>3182</v>
      </c>
      <c r="C3903" s="205" t="s">
        <v>2828</v>
      </c>
      <c r="D3903" s="326">
        <v>64600</v>
      </c>
      <c r="E3903" s="69"/>
      <c r="F3903" s="69"/>
      <c r="G3903" s="69"/>
      <c r="H3903" s="69"/>
      <c r="I3903" s="69"/>
    </row>
    <row r="3904" spans="1:9" x14ac:dyDescent="0.2">
      <c r="A3904" s="203"/>
      <c r="B3904" s="231" t="s">
        <v>5210</v>
      </c>
      <c r="C3904" s="205" t="s">
        <v>2671</v>
      </c>
      <c r="D3904" s="326">
        <v>95000</v>
      </c>
      <c r="E3904" s="69"/>
      <c r="F3904" s="69"/>
      <c r="G3904" s="69"/>
      <c r="H3904" s="69"/>
      <c r="I3904" s="69"/>
    </row>
    <row r="3905" spans="1:9" ht="31.5" x14ac:dyDescent="0.2">
      <c r="A3905" s="203"/>
      <c r="B3905" s="206">
        <v>3183</v>
      </c>
      <c r="C3905" s="205" t="s">
        <v>2829</v>
      </c>
      <c r="D3905" s="326">
        <v>64000</v>
      </c>
      <c r="E3905" s="69"/>
      <c r="F3905" s="69"/>
      <c r="G3905" s="69"/>
      <c r="H3905" s="69"/>
      <c r="I3905" s="69"/>
    </row>
    <row r="3906" spans="1:9" x14ac:dyDescent="0.2">
      <c r="A3906" s="203"/>
      <c r="B3906" s="231" t="s">
        <v>5211</v>
      </c>
      <c r="C3906" s="205" t="s">
        <v>2672</v>
      </c>
      <c r="D3906" s="326">
        <v>127000</v>
      </c>
      <c r="E3906" s="69"/>
      <c r="F3906" s="69"/>
      <c r="G3906" s="69"/>
      <c r="H3906" s="69"/>
      <c r="I3906" s="69"/>
    </row>
    <row r="3907" spans="1:9" ht="31.5" x14ac:dyDescent="0.2">
      <c r="A3907" s="203"/>
      <c r="B3907" s="206">
        <v>3184</v>
      </c>
      <c r="C3907" s="205" t="s">
        <v>2830</v>
      </c>
      <c r="D3907" s="326">
        <v>78000</v>
      </c>
      <c r="E3907" s="69"/>
      <c r="F3907" s="69"/>
      <c r="G3907" s="69"/>
      <c r="H3907" s="69"/>
      <c r="I3907" s="69"/>
    </row>
    <row r="3908" spans="1:9" ht="31.5" x14ac:dyDescent="0.2">
      <c r="A3908" s="203"/>
      <c r="B3908" s="231" t="s">
        <v>5212</v>
      </c>
      <c r="C3908" s="205" t="s">
        <v>2673</v>
      </c>
      <c r="D3908" s="326">
        <v>138000</v>
      </c>
      <c r="E3908" s="69"/>
      <c r="F3908" s="69"/>
      <c r="G3908" s="69"/>
      <c r="H3908" s="69"/>
      <c r="I3908" s="69"/>
    </row>
    <row r="3909" spans="1:9" x14ac:dyDescent="0.2">
      <c r="A3909" s="203"/>
      <c r="B3909" s="231" t="s">
        <v>5213</v>
      </c>
      <c r="C3909" s="205" t="s">
        <v>2674</v>
      </c>
      <c r="D3909" s="326">
        <v>132000</v>
      </c>
      <c r="E3909" s="69"/>
      <c r="F3909" s="69"/>
      <c r="G3909" s="69"/>
      <c r="H3909" s="69"/>
      <c r="I3909" s="69"/>
    </row>
    <row r="3910" spans="1:9" x14ac:dyDescent="0.2">
      <c r="A3910" s="203"/>
      <c r="B3910" s="231" t="s">
        <v>5214</v>
      </c>
      <c r="C3910" s="205" t="s">
        <v>2675</v>
      </c>
      <c r="D3910" s="326">
        <v>96000</v>
      </c>
      <c r="E3910" s="69"/>
      <c r="F3910" s="69"/>
      <c r="G3910" s="69"/>
      <c r="H3910" s="69"/>
      <c r="I3910" s="69"/>
    </row>
    <row r="3911" spans="1:9" x14ac:dyDescent="0.2">
      <c r="A3911" s="203"/>
      <c r="B3911" s="231" t="s">
        <v>5215</v>
      </c>
      <c r="C3911" s="205" t="s">
        <v>2676</v>
      </c>
      <c r="D3911" s="326">
        <v>78000</v>
      </c>
      <c r="E3911" s="69"/>
      <c r="F3911" s="69"/>
      <c r="G3911" s="69"/>
      <c r="H3911" s="69"/>
      <c r="I3911" s="69"/>
    </row>
    <row r="3912" spans="1:9" x14ac:dyDescent="0.2">
      <c r="A3912" s="203"/>
      <c r="B3912" s="231" t="s">
        <v>5216</v>
      </c>
      <c r="C3912" s="205" t="s">
        <v>2677</v>
      </c>
      <c r="D3912" s="326">
        <v>77000</v>
      </c>
      <c r="E3912" s="69"/>
      <c r="F3912" s="69"/>
      <c r="G3912" s="69"/>
      <c r="H3912" s="69"/>
      <c r="I3912" s="69"/>
    </row>
    <row r="3913" spans="1:9" ht="31.5" x14ac:dyDescent="0.2">
      <c r="A3913" s="203"/>
      <c r="B3913" s="206">
        <v>3185</v>
      </c>
      <c r="C3913" s="205" t="s">
        <v>2831</v>
      </c>
      <c r="D3913" s="326">
        <v>42400</v>
      </c>
      <c r="E3913" s="69"/>
      <c r="F3913" s="69"/>
      <c r="G3913" s="69"/>
      <c r="H3913" s="69"/>
      <c r="I3913" s="69"/>
    </row>
    <row r="3914" spans="1:9" x14ac:dyDescent="0.2">
      <c r="A3914" s="203"/>
      <c r="B3914" s="231" t="s">
        <v>5217</v>
      </c>
      <c r="C3914" s="205" t="s">
        <v>2678</v>
      </c>
      <c r="D3914" s="326">
        <v>108000</v>
      </c>
      <c r="E3914" s="69"/>
      <c r="F3914" s="69"/>
      <c r="G3914" s="69"/>
      <c r="H3914" s="69"/>
      <c r="I3914" s="69"/>
    </row>
    <row r="3915" spans="1:9" ht="31.5" x14ac:dyDescent="0.2">
      <c r="A3915" s="203"/>
      <c r="B3915" s="206">
        <v>3186</v>
      </c>
      <c r="C3915" s="205" t="s">
        <v>2832</v>
      </c>
      <c r="D3915" s="326">
        <v>59000</v>
      </c>
      <c r="E3915" s="69"/>
      <c r="F3915" s="69"/>
      <c r="G3915" s="69"/>
      <c r="H3915" s="69"/>
      <c r="I3915" s="69"/>
    </row>
    <row r="3916" spans="1:9" x14ac:dyDescent="0.2">
      <c r="A3916" s="203"/>
      <c r="B3916" s="231" t="s">
        <v>5218</v>
      </c>
      <c r="C3916" s="205" t="s">
        <v>2968</v>
      </c>
      <c r="D3916" s="326">
        <v>94000</v>
      </c>
      <c r="E3916" s="69"/>
      <c r="F3916" s="69"/>
      <c r="G3916" s="69"/>
      <c r="H3916" s="69"/>
      <c r="I3916" s="69"/>
    </row>
    <row r="3917" spans="1:9" x14ac:dyDescent="0.2">
      <c r="A3917" s="203"/>
      <c r="B3917" s="231" t="s">
        <v>5219</v>
      </c>
      <c r="C3917" s="205" t="s">
        <v>2969</v>
      </c>
      <c r="D3917" s="326">
        <v>100000</v>
      </c>
      <c r="E3917" s="69"/>
      <c r="F3917" s="69"/>
      <c r="G3917" s="69"/>
      <c r="H3917" s="69"/>
      <c r="I3917" s="69"/>
    </row>
    <row r="3918" spans="1:9" x14ac:dyDescent="0.2">
      <c r="A3918" s="203"/>
      <c r="B3918" s="231" t="s">
        <v>5220</v>
      </c>
      <c r="C3918" s="205" t="s">
        <v>2679</v>
      </c>
      <c r="D3918" s="326">
        <v>76000</v>
      </c>
      <c r="E3918" s="69"/>
      <c r="F3918" s="69"/>
      <c r="G3918" s="69"/>
      <c r="H3918" s="69"/>
      <c r="I3918" s="69"/>
    </row>
    <row r="3919" spans="1:9" x14ac:dyDescent="0.2">
      <c r="A3919" s="203"/>
      <c r="B3919" s="231" t="s">
        <v>5221</v>
      </c>
      <c r="C3919" s="205" t="s">
        <v>2680</v>
      </c>
      <c r="D3919" s="326">
        <v>15500</v>
      </c>
      <c r="E3919" s="69"/>
      <c r="F3919" s="69"/>
      <c r="G3919" s="69"/>
      <c r="H3919" s="69"/>
      <c r="I3919" s="69"/>
    </row>
    <row r="3920" spans="1:9" x14ac:dyDescent="0.2">
      <c r="A3920" s="203"/>
      <c r="B3920" s="206">
        <v>3500</v>
      </c>
      <c r="C3920" s="205" t="s">
        <v>2869</v>
      </c>
      <c r="D3920" s="326">
        <v>15000</v>
      </c>
      <c r="E3920" s="69"/>
      <c r="F3920" s="69"/>
      <c r="G3920" s="69"/>
      <c r="H3920" s="69"/>
      <c r="I3920" s="69"/>
    </row>
    <row r="3921" spans="1:9" x14ac:dyDescent="0.2">
      <c r="A3921" s="203"/>
      <c r="B3921" s="206">
        <v>3501</v>
      </c>
      <c r="C3921" s="205" t="s">
        <v>2870</v>
      </c>
      <c r="D3921" s="326">
        <v>20000</v>
      </c>
      <c r="E3921" s="69"/>
      <c r="F3921" s="69"/>
      <c r="G3921" s="69"/>
      <c r="H3921" s="69"/>
      <c r="I3921" s="69"/>
    </row>
    <row r="3922" spans="1:9" x14ac:dyDescent="0.2">
      <c r="A3922" s="203"/>
      <c r="B3922" s="206">
        <v>3502</v>
      </c>
      <c r="C3922" s="205" t="s">
        <v>2871</v>
      </c>
      <c r="D3922" s="326">
        <v>30000</v>
      </c>
      <c r="E3922" s="69"/>
      <c r="F3922" s="69"/>
      <c r="G3922" s="69"/>
      <c r="H3922" s="69"/>
      <c r="I3922" s="69"/>
    </row>
    <row r="3923" spans="1:9" x14ac:dyDescent="0.2">
      <c r="A3923" s="203"/>
      <c r="B3923" s="216">
        <v>3503</v>
      </c>
      <c r="C3923" s="217" t="s">
        <v>2970</v>
      </c>
      <c r="D3923" s="347">
        <v>5000</v>
      </c>
      <c r="E3923" s="69"/>
      <c r="F3923" s="69"/>
      <c r="G3923" s="69"/>
      <c r="H3923" s="69"/>
      <c r="I3923" s="69"/>
    </row>
    <row r="3924" spans="1:9" x14ac:dyDescent="0.2">
      <c r="A3924" s="203"/>
      <c r="B3924" s="216">
        <v>3504</v>
      </c>
      <c r="C3924" s="217" t="s">
        <v>2971</v>
      </c>
      <c r="D3924" s="347">
        <v>10000</v>
      </c>
      <c r="E3924" s="69"/>
      <c r="F3924" s="69"/>
      <c r="G3924" s="69"/>
      <c r="H3924" s="69"/>
      <c r="I3924" s="69"/>
    </row>
    <row r="3925" spans="1:9" x14ac:dyDescent="0.2">
      <c r="A3925" s="203"/>
      <c r="B3925" s="216">
        <v>3505</v>
      </c>
      <c r="C3925" s="217" t="s">
        <v>2972</v>
      </c>
      <c r="D3925" s="347">
        <v>15000</v>
      </c>
      <c r="E3925" s="69"/>
      <c r="F3925" s="69"/>
      <c r="G3925" s="69"/>
      <c r="H3925" s="69"/>
      <c r="I3925" s="69"/>
    </row>
    <row r="3926" spans="1:9" x14ac:dyDescent="0.2">
      <c r="A3926" s="203"/>
      <c r="B3926" s="231" t="s">
        <v>5222</v>
      </c>
      <c r="C3926" s="205" t="s">
        <v>2681</v>
      </c>
      <c r="D3926" s="326">
        <v>40000</v>
      </c>
      <c r="E3926" s="69"/>
      <c r="F3926" s="69"/>
      <c r="G3926" s="69"/>
      <c r="H3926" s="69"/>
      <c r="I3926" s="69"/>
    </row>
    <row r="3927" spans="1:9" ht="31.5" x14ac:dyDescent="0.2">
      <c r="A3927" s="203"/>
      <c r="B3927" s="231" t="s">
        <v>5223</v>
      </c>
      <c r="C3927" s="205" t="s">
        <v>2682</v>
      </c>
      <c r="D3927" s="326">
        <v>77000</v>
      </c>
      <c r="E3927" s="69"/>
      <c r="F3927" s="69"/>
      <c r="G3927" s="69"/>
      <c r="H3927" s="69"/>
      <c r="I3927" s="69"/>
    </row>
    <row r="3928" spans="1:9" ht="31.5" x14ac:dyDescent="0.2">
      <c r="A3928" s="203"/>
      <c r="B3928" s="206">
        <v>3187</v>
      </c>
      <c r="C3928" s="205" t="s">
        <v>2833</v>
      </c>
      <c r="D3928" s="326">
        <v>42600</v>
      </c>
      <c r="E3928" s="69"/>
      <c r="F3928" s="69"/>
      <c r="G3928" s="69"/>
      <c r="H3928" s="69"/>
      <c r="I3928" s="69"/>
    </row>
    <row r="3929" spans="1:9" ht="31.5" x14ac:dyDescent="0.2">
      <c r="A3929" s="203"/>
      <c r="B3929" s="231" t="s">
        <v>5224</v>
      </c>
      <c r="C3929" s="205" t="s">
        <v>2683</v>
      </c>
      <c r="D3929" s="326">
        <v>108000</v>
      </c>
      <c r="E3929" s="69"/>
      <c r="F3929" s="69"/>
      <c r="G3929" s="69"/>
      <c r="H3929" s="69"/>
      <c r="I3929" s="69"/>
    </row>
    <row r="3930" spans="1:9" ht="31.5" x14ac:dyDescent="0.2">
      <c r="A3930" s="203"/>
      <c r="B3930" s="206">
        <v>3188</v>
      </c>
      <c r="C3930" s="205" t="s">
        <v>2834</v>
      </c>
      <c r="D3930" s="326">
        <v>59000</v>
      </c>
      <c r="E3930" s="69"/>
      <c r="F3930" s="69"/>
      <c r="G3930" s="69"/>
      <c r="H3930" s="69"/>
      <c r="I3930" s="69"/>
    </row>
    <row r="3931" spans="1:9" x14ac:dyDescent="0.2">
      <c r="A3931" s="203"/>
      <c r="B3931" s="231" t="s">
        <v>5225</v>
      </c>
      <c r="C3931" s="205" t="s">
        <v>2684</v>
      </c>
      <c r="D3931" s="326">
        <v>31000</v>
      </c>
      <c r="E3931" s="69"/>
      <c r="F3931" s="69"/>
      <c r="G3931" s="69"/>
      <c r="H3931" s="69"/>
      <c r="I3931" s="69"/>
    </row>
    <row r="3932" spans="1:9" x14ac:dyDescent="0.2">
      <c r="A3932" s="203"/>
      <c r="B3932" s="231" t="s">
        <v>5226</v>
      </c>
      <c r="C3932" s="205" t="s">
        <v>2685</v>
      </c>
      <c r="D3932" s="326">
        <v>48000</v>
      </c>
      <c r="E3932" s="69"/>
      <c r="F3932" s="69"/>
      <c r="G3932" s="69"/>
      <c r="H3932" s="69"/>
      <c r="I3932" s="69"/>
    </row>
    <row r="3933" spans="1:9" x14ac:dyDescent="0.2">
      <c r="A3933" s="203"/>
      <c r="B3933" s="231" t="s">
        <v>5227</v>
      </c>
      <c r="C3933" s="205" t="s">
        <v>2686</v>
      </c>
      <c r="D3933" s="326">
        <v>110000</v>
      </c>
      <c r="E3933" s="69"/>
      <c r="F3933" s="69"/>
      <c r="G3933" s="69"/>
      <c r="H3933" s="69"/>
      <c r="I3933" s="69"/>
    </row>
    <row r="3934" spans="1:9" x14ac:dyDescent="0.2">
      <c r="A3934" s="203"/>
      <c r="B3934" s="206">
        <v>3189</v>
      </c>
      <c r="C3934" s="205" t="s">
        <v>2835</v>
      </c>
      <c r="D3934" s="326">
        <v>76000</v>
      </c>
      <c r="E3934" s="69"/>
      <c r="F3934" s="69"/>
      <c r="G3934" s="69"/>
      <c r="H3934" s="69"/>
      <c r="I3934" s="69"/>
    </row>
    <row r="3935" spans="1:9" x14ac:dyDescent="0.2">
      <c r="A3935" s="203"/>
      <c r="B3935" s="231" t="s">
        <v>5228</v>
      </c>
      <c r="C3935" s="205" t="s">
        <v>2687</v>
      </c>
      <c r="D3935" s="326">
        <v>133000</v>
      </c>
      <c r="E3935" s="69"/>
      <c r="F3935" s="69"/>
      <c r="G3935" s="69"/>
      <c r="H3935" s="69"/>
      <c r="I3935" s="69"/>
    </row>
    <row r="3936" spans="1:9" x14ac:dyDescent="0.2">
      <c r="A3936" s="203"/>
      <c r="B3936" s="206">
        <v>3190</v>
      </c>
      <c r="C3936" s="205" t="s">
        <v>2836</v>
      </c>
      <c r="D3936" s="326">
        <v>84000</v>
      </c>
      <c r="E3936" s="69"/>
      <c r="F3936" s="69"/>
      <c r="G3936" s="69"/>
      <c r="H3936" s="69"/>
      <c r="I3936" s="69"/>
    </row>
    <row r="3937" spans="1:9" x14ac:dyDescent="0.2">
      <c r="A3937" s="203"/>
      <c r="B3937" s="231" t="s">
        <v>5229</v>
      </c>
      <c r="C3937" s="205" t="s">
        <v>2688</v>
      </c>
      <c r="D3937" s="326">
        <v>78000</v>
      </c>
      <c r="E3937" s="69"/>
      <c r="F3937" s="69"/>
      <c r="G3937" s="69"/>
      <c r="H3937" s="69"/>
      <c r="I3937" s="69"/>
    </row>
    <row r="3938" spans="1:9" ht="31.5" x14ac:dyDescent="0.2">
      <c r="A3938" s="203"/>
      <c r="B3938" s="231" t="s">
        <v>5230</v>
      </c>
      <c r="C3938" s="205" t="s">
        <v>2689</v>
      </c>
      <c r="D3938" s="326">
        <v>78000</v>
      </c>
      <c r="E3938" s="69"/>
      <c r="F3938" s="69"/>
      <c r="G3938" s="69"/>
      <c r="H3938" s="69"/>
      <c r="I3938" s="69"/>
    </row>
    <row r="3939" spans="1:9" x14ac:dyDescent="0.2">
      <c r="A3939" s="203"/>
      <c r="B3939" s="231" t="s">
        <v>5231</v>
      </c>
      <c r="C3939" s="205" t="s">
        <v>2690</v>
      </c>
      <c r="D3939" s="326">
        <v>65000</v>
      </c>
      <c r="E3939" s="69"/>
      <c r="F3939" s="69"/>
      <c r="G3939" s="69"/>
      <c r="H3939" s="69"/>
      <c r="I3939" s="69"/>
    </row>
    <row r="3940" spans="1:9" x14ac:dyDescent="0.2">
      <c r="A3940" s="203"/>
      <c r="B3940" s="231" t="s">
        <v>5232</v>
      </c>
      <c r="C3940" s="205" t="s">
        <v>2691</v>
      </c>
      <c r="D3940" s="326">
        <v>107000</v>
      </c>
      <c r="E3940" s="69"/>
      <c r="F3940" s="69"/>
      <c r="G3940" s="69"/>
      <c r="H3940" s="69"/>
      <c r="I3940" s="69"/>
    </row>
    <row r="3941" spans="1:9" ht="31.5" x14ac:dyDescent="0.2">
      <c r="A3941" s="203"/>
      <c r="B3941" s="206">
        <v>3191</v>
      </c>
      <c r="C3941" s="205" t="s">
        <v>2837</v>
      </c>
      <c r="D3941" s="326">
        <v>73000</v>
      </c>
      <c r="E3941" s="69"/>
      <c r="F3941" s="69"/>
      <c r="G3941" s="69"/>
      <c r="H3941" s="69"/>
      <c r="I3941" s="69"/>
    </row>
    <row r="3942" spans="1:9" ht="24.75" customHeight="1" x14ac:dyDescent="0.2">
      <c r="A3942" s="203"/>
      <c r="B3942" s="231" t="s">
        <v>5233</v>
      </c>
      <c r="C3942" s="205" t="s">
        <v>2692</v>
      </c>
      <c r="D3942" s="326">
        <v>140000</v>
      </c>
      <c r="E3942" s="69"/>
      <c r="F3942" s="69"/>
      <c r="G3942" s="69"/>
      <c r="H3942" s="69"/>
      <c r="I3942" s="69"/>
    </row>
    <row r="3943" spans="1:9" ht="31.5" x14ac:dyDescent="0.2">
      <c r="A3943" s="203"/>
      <c r="B3943" s="206">
        <v>3192</v>
      </c>
      <c r="C3943" s="205" t="s">
        <v>2838</v>
      </c>
      <c r="D3943" s="326">
        <v>90000</v>
      </c>
      <c r="E3943" s="69"/>
      <c r="F3943" s="69"/>
      <c r="G3943" s="69"/>
      <c r="H3943" s="69"/>
      <c r="I3943" s="69"/>
    </row>
    <row r="3944" spans="1:9" x14ac:dyDescent="0.2">
      <c r="A3944" s="203"/>
      <c r="B3944" s="231" t="s">
        <v>5234</v>
      </c>
      <c r="C3944" s="205" t="s">
        <v>2973</v>
      </c>
      <c r="D3944" s="326">
        <v>119000</v>
      </c>
      <c r="E3944" s="69"/>
      <c r="F3944" s="69"/>
      <c r="G3944" s="69"/>
      <c r="H3944" s="69"/>
      <c r="I3944" s="69"/>
    </row>
    <row r="3945" spans="1:9" x14ac:dyDescent="0.2">
      <c r="A3945" s="203"/>
      <c r="B3945" s="216">
        <v>3506</v>
      </c>
      <c r="C3945" s="217" t="s">
        <v>2974</v>
      </c>
      <c r="D3945" s="347">
        <v>3000</v>
      </c>
      <c r="E3945" s="69"/>
      <c r="F3945" s="69"/>
      <c r="G3945" s="69"/>
      <c r="H3945" s="69"/>
      <c r="I3945" s="69"/>
    </row>
    <row r="3946" spans="1:9" x14ac:dyDescent="0.2">
      <c r="A3946" s="203"/>
      <c r="B3946" s="216">
        <v>3507</v>
      </c>
      <c r="C3946" s="217" t="s">
        <v>2975</v>
      </c>
      <c r="D3946" s="347">
        <v>5000</v>
      </c>
      <c r="E3946" s="69"/>
      <c r="F3946" s="69"/>
      <c r="G3946" s="69"/>
      <c r="H3946" s="69"/>
      <c r="I3946" s="69"/>
    </row>
    <row r="3947" spans="1:9" x14ac:dyDescent="0.2">
      <c r="A3947" s="203"/>
      <c r="B3947" s="216">
        <v>3508</v>
      </c>
      <c r="C3947" s="217" t="s">
        <v>2976</v>
      </c>
      <c r="D3947" s="347">
        <v>7500</v>
      </c>
      <c r="E3947" s="69"/>
      <c r="F3947" s="69"/>
      <c r="G3947" s="69"/>
      <c r="H3947" s="69"/>
      <c r="I3947" s="69"/>
    </row>
    <row r="3948" spans="1:9" x14ac:dyDescent="0.2">
      <c r="A3948" s="203"/>
      <c r="B3948" s="231" t="s">
        <v>5235</v>
      </c>
      <c r="C3948" s="205" t="s">
        <v>2693</v>
      </c>
      <c r="D3948" s="326">
        <v>18000</v>
      </c>
      <c r="E3948" s="69"/>
      <c r="F3948" s="69"/>
      <c r="G3948" s="69"/>
      <c r="H3948" s="69"/>
      <c r="I3948" s="69"/>
    </row>
    <row r="3949" spans="1:9" x14ac:dyDescent="0.2">
      <c r="A3949" s="203"/>
      <c r="B3949" s="231" t="s">
        <v>5236</v>
      </c>
      <c r="C3949" s="205" t="s">
        <v>2694</v>
      </c>
      <c r="D3949" s="326">
        <v>78000</v>
      </c>
      <c r="E3949" s="69"/>
      <c r="F3949" s="69"/>
      <c r="G3949" s="69"/>
      <c r="H3949" s="69"/>
      <c r="I3949" s="69"/>
    </row>
    <row r="3950" spans="1:9" x14ac:dyDescent="0.2">
      <c r="A3950" s="203"/>
      <c r="B3950" s="231" t="s">
        <v>5237</v>
      </c>
      <c r="C3950" s="205" t="s">
        <v>1416</v>
      </c>
      <c r="D3950" s="326">
        <v>9500</v>
      </c>
      <c r="E3950" s="69"/>
      <c r="F3950" s="69"/>
      <c r="G3950" s="69"/>
      <c r="H3950" s="69"/>
      <c r="I3950" s="69"/>
    </row>
    <row r="3951" spans="1:9" x14ac:dyDescent="0.2">
      <c r="A3951" s="203"/>
      <c r="B3951" s="206">
        <v>3193</v>
      </c>
      <c r="C3951" s="205" t="s">
        <v>2839</v>
      </c>
      <c r="D3951" s="326">
        <v>14200</v>
      </c>
      <c r="E3951" s="69"/>
      <c r="F3951" s="69"/>
      <c r="G3951" s="69"/>
      <c r="H3951" s="69"/>
      <c r="I3951" s="69"/>
    </row>
    <row r="3952" spans="1:9" x14ac:dyDescent="0.2">
      <c r="A3952" s="203"/>
      <c r="B3952" s="206">
        <v>3194</v>
      </c>
      <c r="C3952" s="205" t="s">
        <v>2840</v>
      </c>
      <c r="D3952" s="326">
        <v>20500</v>
      </c>
      <c r="E3952" s="69"/>
      <c r="F3952" s="69"/>
      <c r="G3952" s="69"/>
      <c r="H3952" s="69"/>
      <c r="I3952" s="69"/>
    </row>
    <row r="3953" spans="1:9" x14ac:dyDescent="0.2">
      <c r="A3953" s="203"/>
      <c r="B3953" s="206">
        <v>3195</v>
      </c>
      <c r="C3953" s="205" t="s">
        <v>2841</v>
      </c>
      <c r="D3953" s="326">
        <v>14200</v>
      </c>
      <c r="E3953" s="69"/>
      <c r="F3953" s="69"/>
      <c r="G3953" s="69"/>
      <c r="H3953" s="69"/>
      <c r="I3953" s="69"/>
    </row>
    <row r="3954" spans="1:9" x14ac:dyDescent="0.2">
      <c r="A3954" s="203"/>
      <c r="B3954" s="206">
        <v>3196</v>
      </c>
      <c r="C3954" s="205" t="s">
        <v>2842</v>
      </c>
      <c r="D3954" s="326">
        <v>14200</v>
      </c>
      <c r="E3954" s="69"/>
      <c r="F3954" s="69"/>
      <c r="G3954" s="69"/>
      <c r="H3954" s="69"/>
      <c r="I3954" s="69"/>
    </row>
    <row r="3955" spans="1:9" x14ac:dyDescent="0.2">
      <c r="A3955" s="203"/>
      <c r="B3955" s="216">
        <v>4285</v>
      </c>
      <c r="C3955" s="217" t="s">
        <v>2977</v>
      </c>
      <c r="D3955" s="347">
        <v>1200</v>
      </c>
      <c r="E3955" s="69"/>
      <c r="F3955" s="69"/>
      <c r="G3955" s="69"/>
      <c r="H3955" s="69"/>
      <c r="I3955" s="69"/>
    </row>
    <row r="3956" spans="1:9" x14ac:dyDescent="0.2">
      <c r="A3956" s="203"/>
      <c r="B3956" s="216">
        <v>4286</v>
      </c>
      <c r="C3956" s="217" t="s">
        <v>2949</v>
      </c>
      <c r="D3956" s="347">
        <v>700</v>
      </c>
      <c r="E3956" s="69"/>
      <c r="F3956" s="69"/>
      <c r="G3956" s="69"/>
      <c r="H3956" s="69"/>
      <c r="I3956" s="69"/>
    </row>
    <row r="3957" spans="1:9" x14ac:dyDescent="0.2">
      <c r="A3957" s="203"/>
      <c r="B3957" s="216">
        <v>4287</v>
      </c>
      <c r="C3957" s="217" t="s">
        <v>2950</v>
      </c>
      <c r="D3957" s="347">
        <v>1000</v>
      </c>
      <c r="E3957" s="69"/>
      <c r="F3957" s="69"/>
      <c r="G3957" s="69"/>
      <c r="H3957" s="69"/>
      <c r="I3957" s="69"/>
    </row>
    <row r="3958" spans="1:9" x14ac:dyDescent="0.2">
      <c r="A3958" s="232"/>
      <c r="B3958" s="235"/>
      <c r="C3958" s="234" t="s">
        <v>5242</v>
      </c>
      <c r="D3958" s="368"/>
      <c r="E3958" s="69"/>
      <c r="F3958" s="69"/>
      <c r="G3958" s="69"/>
      <c r="H3958" s="69"/>
      <c r="I3958" s="69"/>
    </row>
    <row r="3959" spans="1:9" x14ac:dyDescent="0.2">
      <c r="A3959" s="203"/>
      <c r="B3959" s="206">
        <v>1596</v>
      </c>
      <c r="C3959" s="205" t="s">
        <v>2704</v>
      </c>
      <c r="D3959" s="326">
        <v>14450</v>
      </c>
      <c r="E3959" s="69"/>
      <c r="F3959" s="69"/>
      <c r="G3959" s="69"/>
      <c r="H3959" s="69"/>
      <c r="I3959" s="69"/>
    </row>
    <row r="3960" spans="1:9" x14ac:dyDescent="0.2">
      <c r="A3960" s="203"/>
      <c r="B3960" s="206">
        <v>1597</v>
      </c>
      <c r="C3960" s="205" t="s">
        <v>2705</v>
      </c>
      <c r="D3960" s="326">
        <v>29245</v>
      </c>
      <c r="E3960" s="69"/>
      <c r="F3960" s="69"/>
      <c r="G3960" s="69"/>
      <c r="H3960" s="69"/>
      <c r="I3960" s="69"/>
    </row>
    <row r="3961" spans="1:9" x14ac:dyDescent="0.2">
      <c r="A3961" s="203"/>
      <c r="B3961" s="206">
        <v>1598</v>
      </c>
      <c r="C3961" s="205" t="s">
        <v>2706</v>
      </c>
      <c r="D3961" s="326">
        <v>11925</v>
      </c>
      <c r="E3961" s="69"/>
      <c r="F3961" s="69"/>
      <c r="G3961" s="69"/>
      <c r="H3961" s="69"/>
      <c r="I3961" s="69"/>
    </row>
    <row r="3962" spans="1:9" x14ac:dyDescent="0.2">
      <c r="A3962" s="203"/>
      <c r="B3962" s="206">
        <v>1599</v>
      </c>
      <c r="C3962" s="205" t="s">
        <v>2707</v>
      </c>
      <c r="D3962" s="326">
        <v>17640</v>
      </c>
      <c r="E3962" s="69"/>
      <c r="F3962" s="69"/>
      <c r="G3962" s="69"/>
      <c r="H3962" s="69"/>
      <c r="I3962" s="69"/>
    </row>
    <row r="3963" spans="1:9" ht="31.5" x14ac:dyDescent="0.2">
      <c r="A3963" s="203"/>
      <c r="B3963" s="206">
        <v>1600</v>
      </c>
      <c r="C3963" s="205" t="s">
        <v>2978</v>
      </c>
      <c r="D3963" s="326">
        <v>71000</v>
      </c>
      <c r="E3963" s="69"/>
      <c r="F3963" s="69"/>
      <c r="G3963" s="69"/>
      <c r="H3963" s="69"/>
      <c r="I3963" s="69"/>
    </row>
    <row r="3964" spans="1:9" x14ac:dyDescent="0.2">
      <c r="A3964" s="203"/>
      <c r="B3964" s="206">
        <v>1601</v>
      </c>
      <c r="C3964" s="205" t="s">
        <v>2708</v>
      </c>
      <c r="D3964" s="326">
        <v>17240</v>
      </c>
      <c r="E3964" s="69"/>
      <c r="F3964" s="69"/>
      <c r="G3964" s="69"/>
      <c r="H3964" s="69"/>
      <c r="I3964" s="69"/>
    </row>
    <row r="3965" spans="1:9" x14ac:dyDescent="0.2">
      <c r="A3965" s="203"/>
      <c r="B3965" s="206">
        <v>1602</v>
      </c>
      <c r="C3965" s="205" t="s">
        <v>2709</v>
      </c>
      <c r="D3965" s="326">
        <v>11270</v>
      </c>
      <c r="E3965" s="69"/>
      <c r="F3965" s="69"/>
      <c r="G3965" s="69"/>
      <c r="H3965" s="69"/>
      <c r="I3965" s="69"/>
    </row>
    <row r="3966" spans="1:9" ht="22.5" customHeight="1" x14ac:dyDescent="0.2">
      <c r="A3966" s="203"/>
      <c r="B3966" s="206">
        <v>1603</v>
      </c>
      <c r="C3966" s="205" t="s">
        <v>2710</v>
      </c>
      <c r="D3966" s="326">
        <v>17640</v>
      </c>
      <c r="E3966" s="69"/>
      <c r="F3966" s="69"/>
      <c r="G3966" s="69"/>
      <c r="H3966" s="69"/>
      <c r="I3966" s="69"/>
    </row>
    <row r="3967" spans="1:9" ht="22.5" customHeight="1" x14ac:dyDescent="0.2">
      <c r="A3967" s="203"/>
      <c r="B3967" s="206">
        <v>1604</v>
      </c>
      <c r="C3967" s="205" t="s">
        <v>2711</v>
      </c>
      <c r="D3967" s="326">
        <v>115500</v>
      </c>
      <c r="E3967" s="69"/>
      <c r="F3967" s="69"/>
      <c r="G3967" s="69"/>
      <c r="H3967" s="69"/>
      <c r="I3967" s="69"/>
    </row>
    <row r="3968" spans="1:9" x14ac:dyDescent="0.2">
      <c r="A3968" s="203"/>
      <c r="B3968" s="206">
        <v>1605</v>
      </c>
      <c r="C3968" s="205" t="s">
        <v>2712</v>
      </c>
      <c r="D3968" s="326">
        <v>18230</v>
      </c>
      <c r="E3968" s="69"/>
      <c r="F3968" s="69"/>
      <c r="G3968" s="69"/>
      <c r="H3968" s="69"/>
      <c r="I3968" s="69"/>
    </row>
    <row r="3969" spans="1:9" x14ac:dyDescent="0.2">
      <c r="A3969" s="203"/>
      <c r="B3969" s="206">
        <v>1606</v>
      </c>
      <c r="C3969" s="205" t="s">
        <v>2713</v>
      </c>
      <c r="D3969" s="326">
        <v>14650</v>
      </c>
      <c r="E3969" s="69"/>
      <c r="F3969" s="69"/>
      <c r="G3969" s="69"/>
      <c r="H3969" s="69"/>
      <c r="I3969" s="69"/>
    </row>
    <row r="3970" spans="1:9" ht="15.95" customHeight="1" x14ac:dyDescent="0.2">
      <c r="A3970" s="203"/>
      <c r="B3970" s="206">
        <v>1607</v>
      </c>
      <c r="C3970" s="205" t="s">
        <v>2714</v>
      </c>
      <c r="D3970" s="326">
        <v>21700</v>
      </c>
      <c r="E3970" s="69"/>
      <c r="F3970" s="69"/>
      <c r="G3970" s="69"/>
      <c r="H3970" s="69"/>
      <c r="I3970" s="69"/>
    </row>
    <row r="3971" spans="1:9" ht="15.95" customHeight="1" x14ac:dyDescent="0.2">
      <c r="A3971" s="203"/>
      <c r="B3971" s="206">
        <v>1608</v>
      </c>
      <c r="C3971" s="205" t="s">
        <v>2715</v>
      </c>
      <c r="D3971" s="326">
        <v>14450</v>
      </c>
      <c r="E3971" s="69"/>
      <c r="F3971" s="69"/>
      <c r="G3971" s="69"/>
      <c r="H3971" s="69"/>
      <c r="I3971" s="69"/>
    </row>
    <row r="3972" spans="1:9" ht="15.95" customHeight="1" x14ac:dyDescent="0.2">
      <c r="A3972" s="203"/>
      <c r="B3972" s="206">
        <v>1609</v>
      </c>
      <c r="C3972" s="205" t="s">
        <v>2979</v>
      </c>
      <c r="D3972" s="326">
        <v>18200</v>
      </c>
      <c r="E3972" s="69"/>
      <c r="F3972" s="69"/>
      <c r="G3972" s="69"/>
      <c r="H3972" s="69"/>
      <c r="I3972" s="69"/>
    </row>
    <row r="3973" spans="1:9" ht="15.95" customHeight="1" x14ac:dyDescent="0.2">
      <c r="A3973" s="203"/>
      <c r="B3973" s="206">
        <v>1610</v>
      </c>
      <c r="C3973" s="205" t="s">
        <v>2716</v>
      </c>
      <c r="D3973" s="326">
        <v>11925</v>
      </c>
      <c r="E3973" s="69"/>
      <c r="F3973" s="69"/>
      <c r="G3973" s="69"/>
      <c r="H3973" s="69"/>
      <c r="I3973" s="69"/>
    </row>
    <row r="3974" spans="1:9" ht="15.95" customHeight="1" x14ac:dyDescent="0.2">
      <c r="A3974" s="203"/>
      <c r="B3974" s="206">
        <v>1611</v>
      </c>
      <c r="C3974" s="205" t="s">
        <v>2717</v>
      </c>
      <c r="D3974" s="326">
        <v>31900</v>
      </c>
      <c r="E3974" s="69"/>
      <c r="F3974" s="69"/>
      <c r="G3974" s="69"/>
      <c r="H3974" s="69"/>
      <c r="I3974" s="69"/>
    </row>
    <row r="3975" spans="1:9" ht="15.95" customHeight="1" x14ac:dyDescent="0.2">
      <c r="A3975" s="203"/>
      <c r="B3975" s="206">
        <v>1612</v>
      </c>
      <c r="C3975" s="205" t="s">
        <v>2718</v>
      </c>
      <c r="D3975" s="326">
        <v>14450</v>
      </c>
      <c r="E3975" s="69"/>
      <c r="F3975" s="69"/>
      <c r="G3975" s="69"/>
      <c r="H3975" s="69"/>
      <c r="I3975" s="69"/>
    </row>
    <row r="3976" spans="1:9" ht="15.95" customHeight="1" x14ac:dyDescent="0.2">
      <c r="A3976" s="203"/>
      <c r="B3976" s="206">
        <v>1617</v>
      </c>
      <c r="C3976" s="205" t="s">
        <v>2980</v>
      </c>
      <c r="D3976" s="326">
        <v>23310</v>
      </c>
      <c r="E3976" s="69"/>
      <c r="F3976" s="69"/>
      <c r="G3976" s="69"/>
      <c r="H3976" s="69"/>
      <c r="I3976" s="69"/>
    </row>
    <row r="3977" spans="1:9" ht="15.95" customHeight="1" x14ac:dyDescent="0.2">
      <c r="A3977" s="203"/>
      <c r="B3977" s="206">
        <v>1620</v>
      </c>
      <c r="C3977" s="205" t="s">
        <v>2981</v>
      </c>
      <c r="D3977" s="326">
        <v>7020</v>
      </c>
      <c r="E3977" s="69"/>
      <c r="F3977" s="69"/>
      <c r="G3977" s="69"/>
      <c r="H3977" s="69"/>
      <c r="I3977" s="69"/>
    </row>
    <row r="3978" spans="1:9" ht="15.95" customHeight="1" x14ac:dyDescent="0.2">
      <c r="A3978" s="203"/>
      <c r="B3978" s="206">
        <v>1621</v>
      </c>
      <c r="C3978" s="205" t="s">
        <v>2982</v>
      </c>
      <c r="D3978" s="326">
        <v>19450</v>
      </c>
      <c r="E3978" s="69"/>
      <c r="F3978" s="69"/>
      <c r="G3978" s="69"/>
      <c r="H3978" s="69"/>
      <c r="I3978" s="69"/>
    </row>
    <row r="3979" spans="1:9" ht="15.95" customHeight="1" x14ac:dyDescent="0.2">
      <c r="A3979" s="203"/>
      <c r="B3979" s="206">
        <v>1622</v>
      </c>
      <c r="C3979" s="205" t="s">
        <v>2719</v>
      </c>
      <c r="D3979" s="326">
        <v>26470</v>
      </c>
      <c r="E3979" s="69"/>
      <c r="F3979" s="69"/>
      <c r="G3979" s="69"/>
      <c r="H3979" s="69"/>
      <c r="I3979" s="69"/>
    </row>
    <row r="3980" spans="1:9" x14ac:dyDescent="0.2">
      <c r="A3980" s="203"/>
      <c r="B3980" s="206">
        <v>1623</v>
      </c>
      <c r="C3980" s="205" t="s">
        <v>1211</v>
      </c>
      <c r="D3980" s="326">
        <v>7460</v>
      </c>
      <c r="E3980" s="69"/>
      <c r="F3980" s="69"/>
      <c r="G3980" s="69"/>
      <c r="H3980" s="69"/>
      <c r="I3980" s="69"/>
    </row>
    <row r="3981" spans="1:9" x14ac:dyDescent="0.2">
      <c r="A3981" s="203"/>
      <c r="B3981" s="206">
        <v>3212</v>
      </c>
      <c r="C3981" s="205" t="s">
        <v>2843</v>
      </c>
      <c r="D3981" s="326">
        <v>21420</v>
      </c>
      <c r="E3981" s="69"/>
      <c r="F3981" s="69"/>
      <c r="G3981" s="69"/>
      <c r="H3981" s="69"/>
      <c r="I3981" s="69"/>
    </row>
    <row r="3982" spans="1:9" x14ac:dyDescent="0.2">
      <c r="A3982" s="203"/>
      <c r="B3982" s="206">
        <v>3213</v>
      </c>
      <c r="C3982" s="205" t="s">
        <v>2844</v>
      </c>
      <c r="D3982" s="326">
        <v>7240</v>
      </c>
      <c r="E3982" s="69"/>
      <c r="F3982" s="69"/>
      <c r="G3982" s="69"/>
      <c r="H3982" s="69"/>
      <c r="I3982" s="69"/>
    </row>
    <row r="3983" spans="1:9" x14ac:dyDescent="0.2">
      <c r="A3983" s="203"/>
      <c r="B3983" s="206">
        <v>3214</v>
      </c>
      <c r="C3983" s="205" t="s">
        <v>2845</v>
      </c>
      <c r="D3983" s="326">
        <v>3640</v>
      </c>
      <c r="E3983" s="69"/>
      <c r="F3983" s="69"/>
      <c r="G3983" s="69"/>
      <c r="H3983" s="69"/>
      <c r="I3983" s="69"/>
    </row>
    <row r="3984" spans="1:9" x14ac:dyDescent="0.2">
      <c r="A3984" s="203"/>
      <c r="B3984" s="206">
        <v>3216</v>
      </c>
      <c r="C3984" s="205" t="s">
        <v>2846</v>
      </c>
      <c r="D3984" s="326">
        <v>1700</v>
      </c>
      <c r="E3984" s="69"/>
      <c r="F3984" s="69"/>
      <c r="G3984" s="69"/>
      <c r="H3984" s="69"/>
      <c r="I3984" s="69"/>
    </row>
    <row r="3985" spans="1:9" ht="31.5" x14ac:dyDescent="0.2">
      <c r="A3985" s="203"/>
      <c r="B3985" s="206">
        <v>3217</v>
      </c>
      <c r="C3985" s="205" t="s">
        <v>2983</v>
      </c>
      <c r="D3985" s="326">
        <v>990</v>
      </c>
      <c r="E3985" s="69"/>
      <c r="F3985" s="69"/>
      <c r="G3985" s="69"/>
      <c r="H3985" s="69"/>
      <c r="I3985" s="69"/>
    </row>
    <row r="3986" spans="1:9" x14ac:dyDescent="0.2">
      <c r="A3986" s="203"/>
      <c r="B3986" s="206">
        <v>3414</v>
      </c>
      <c r="C3986" s="205" t="s">
        <v>2867</v>
      </c>
      <c r="D3986" s="326">
        <v>21570</v>
      </c>
      <c r="E3986" s="69"/>
      <c r="F3986" s="69"/>
      <c r="G3986" s="69"/>
      <c r="H3986" s="69"/>
      <c r="I3986" s="69"/>
    </row>
    <row r="3987" spans="1:9" x14ac:dyDescent="0.25">
      <c r="A3987" s="203"/>
      <c r="B3987" s="204">
        <v>4045</v>
      </c>
      <c r="C3987" s="205" t="s">
        <v>2930</v>
      </c>
      <c r="D3987" s="326">
        <v>80000</v>
      </c>
      <c r="E3987" s="69"/>
      <c r="F3987" s="69"/>
      <c r="G3987" s="69"/>
      <c r="H3987" s="69"/>
      <c r="I3987" s="69"/>
    </row>
    <row r="3988" spans="1:9" x14ac:dyDescent="0.25">
      <c r="A3988" s="203"/>
      <c r="B3988" s="204">
        <v>4046</v>
      </c>
      <c r="C3988" s="205" t="s">
        <v>2931</v>
      </c>
      <c r="D3988" s="326">
        <v>180000</v>
      </c>
      <c r="E3988" s="69"/>
      <c r="F3988" s="69"/>
      <c r="G3988" s="69"/>
      <c r="H3988" s="69"/>
      <c r="I3988" s="69"/>
    </row>
    <row r="3989" spans="1:9" x14ac:dyDescent="0.25">
      <c r="A3989" s="203"/>
      <c r="B3989" s="204">
        <v>4130</v>
      </c>
      <c r="C3989" s="205" t="s">
        <v>2945</v>
      </c>
      <c r="D3989" s="326">
        <v>18000</v>
      </c>
      <c r="E3989" s="69"/>
      <c r="F3989" s="69"/>
      <c r="G3989" s="69"/>
      <c r="H3989" s="69"/>
      <c r="I3989" s="69"/>
    </row>
    <row r="3990" spans="1:9" x14ac:dyDescent="0.25">
      <c r="A3990" s="203"/>
      <c r="B3990" s="204">
        <v>4131</v>
      </c>
      <c r="C3990" s="205" t="s">
        <v>2947</v>
      </c>
      <c r="D3990" s="326">
        <v>11000</v>
      </c>
      <c r="E3990" s="69"/>
      <c r="F3990" s="69"/>
      <c r="G3990" s="69"/>
      <c r="H3990" s="69"/>
      <c r="I3990" s="69"/>
    </row>
    <row r="3991" spans="1:9" x14ac:dyDescent="0.25">
      <c r="A3991" s="203"/>
      <c r="B3991" s="204">
        <v>4132</v>
      </c>
      <c r="C3991" s="205" t="s">
        <v>2948</v>
      </c>
      <c r="D3991" s="326">
        <v>8000</v>
      </c>
      <c r="E3991" s="69"/>
      <c r="F3991" s="69"/>
      <c r="G3991" s="69"/>
      <c r="H3991" s="69"/>
      <c r="I3991" s="69"/>
    </row>
    <row r="3992" spans="1:9" x14ac:dyDescent="0.2">
      <c r="A3992" s="232"/>
      <c r="B3992" s="236"/>
      <c r="C3992" s="237" t="s">
        <v>5243</v>
      </c>
      <c r="D3992" s="369"/>
      <c r="E3992" s="69"/>
      <c r="F3992" s="69"/>
      <c r="G3992" s="69"/>
      <c r="H3992" s="69"/>
      <c r="I3992" s="69"/>
    </row>
    <row r="3993" spans="1:9" x14ac:dyDescent="0.2">
      <c r="A3993" s="203"/>
      <c r="B3993" s="206">
        <v>1624</v>
      </c>
      <c r="C3993" s="205" t="s">
        <v>2720</v>
      </c>
      <c r="D3993" s="326">
        <v>11250</v>
      </c>
      <c r="E3993" s="69"/>
      <c r="F3993" s="69"/>
      <c r="G3993" s="69"/>
      <c r="H3993" s="69"/>
      <c r="I3993" s="69"/>
    </row>
    <row r="3994" spans="1:9" ht="30" customHeight="1" x14ac:dyDescent="0.2">
      <c r="A3994" s="203"/>
      <c r="B3994" s="206">
        <v>1625</v>
      </c>
      <c r="C3994" s="205" t="s">
        <v>2721</v>
      </c>
      <c r="D3994" s="326">
        <v>28530</v>
      </c>
      <c r="E3994" s="69"/>
      <c r="F3994" s="69"/>
      <c r="G3994" s="69"/>
      <c r="H3994" s="69"/>
      <c r="I3994" s="69"/>
    </row>
    <row r="3995" spans="1:9" ht="29.25" customHeight="1" x14ac:dyDescent="0.2">
      <c r="A3995" s="203"/>
      <c r="B3995" s="206">
        <v>1626</v>
      </c>
      <c r="C3995" s="205" t="s">
        <v>2722</v>
      </c>
      <c r="D3995" s="326">
        <v>28530</v>
      </c>
      <c r="E3995" s="69"/>
      <c r="F3995" s="69"/>
      <c r="G3995" s="69"/>
      <c r="H3995" s="69"/>
      <c r="I3995" s="69"/>
    </row>
    <row r="3996" spans="1:9" s="18" customFormat="1" ht="16.5" customHeight="1" x14ac:dyDescent="0.25">
      <c r="A3996" s="203"/>
      <c r="B3996" s="206">
        <v>1627</v>
      </c>
      <c r="C3996" s="205" t="s">
        <v>2723</v>
      </c>
      <c r="D3996" s="326">
        <v>7800</v>
      </c>
    </row>
    <row r="3997" spans="1:9" s="18" customFormat="1" ht="15.75" customHeight="1" x14ac:dyDescent="0.25">
      <c r="A3997" s="203"/>
      <c r="B3997" s="206">
        <v>1628</v>
      </c>
      <c r="C3997" s="205" t="s">
        <v>2724</v>
      </c>
      <c r="D3997" s="326">
        <v>27730</v>
      </c>
    </row>
    <row r="3998" spans="1:9" s="18" customFormat="1" x14ac:dyDescent="0.25">
      <c r="A3998" s="203"/>
      <c r="B3998" s="206">
        <v>1629</v>
      </c>
      <c r="C3998" s="205" t="s">
        <v>2984</v>
      </c>
      <c r="D3998" s="326">
        <v>5600</v>
      </c>
    </row>
    <row r="3999" spans="1:9" s="18" customFormat="1" x14ac:dyDescent="0.25">
      <c r="A3999" s="298"/>
      <c r="B3999" s="299"/>
      <c r="C3999" s="635" t="s">
        <v>2572</v>
      </c>
      <c r="D3999" s="636"/>
    </row>
    <row r="4000" spans="1:9" s="18" customFormat="1" x14ac:dyDescent="0.25">
      <c r="A4000" s="91"/>
      <c r="B4000" s="293"/>
      <c r="C4000" s="269" t="s">
        <v>2573</v>
      </c>
      <c r="D4000" s="327"/>
    </row>
    <row r="4001" spans="1:4" s="18" customFormat="1" x14ac:dyDescent="0.25">
      <c r="A4001" s="609"/>
      <c r="B4001" s="610">
        <v>61001</v>
      </c>
      <c r="C4001" s="611" t="s">
        <v>2574</v>
      </c>
      <c r="D4001" s="612">
        <v>1000</v>
      </c>
    </row>
    <row r="4002" spans="1:4" s="18" customFormat="1" x14ac:dyDescent="0.25">
      <c r="A4002" s="609"/>
      <c r="B4002" s="610">
        <v>62016</v>
      </c>
      <c r="C4002" s="611" t="s">
        <v>5775</v>
      </c>
      <c r="D4002" s="612">
        <v>1500</v>
      </c>
    </row>
    <row r="4003" spans="1:4" s="18" customFormat="1" x14ac:dyDescent="0.25">
      <c r="A4003" s="609"/>
      <c r="B4003" s="610">
        <v>61002</v>
      </c>
      <c r="C4003" s="611" t="s">
        <v>2575</v>
      </c>
      <c r="D4003" s="612">
        <v>2500</v>
      </c>
    </row>
    <row r="4004" spans="1:4" s="18" customFormat="1" x14ac:dyDescent="0.25">
      <c r="A4004" s="609"/>
      <c r="B4004" s="610">
        <v>62017</v>
      </c>
      <c r="C4004" s="611" t="s">
        <v>5776</v>
      </c>
      <c r="D4004" s="612">
        <v>3000</v>
      </c>
    </row>
    <row r="4005" spans="1:4" s="18" customFormat="1" x14ac:dyDescent="0.25">
      <c r="A4005" s="613"/>
      <c r="B4005" s="614">
        <v>2722</v>
      </c>
      <c r="C4005" s="615" t="s">
        <v>2780</v>
      </c>
      <c r="D4005" s="616">
        <v>4000</v>
      </c>
    </row>
    <row r="4006" spans="1:4" s="18" customFormat="1" ht="26.25" customHeight="1" x14ac:dyDescent="0.25">
      <c r="A4006" s="91"/>
      <c r="B4006" s="293"/>
      <c r="C4006" s="633" t="s">
        <v>5767</v>
      </c>
      <c r="D4006" s="634"/>
    </row>
    <row r="4007" spans="1:4" s="18" customFormat="1" x14ac:dyDescent="0.25">
      <c r="A4007" s="617"/>
      <c r="B4007" s="607">
        <v>62009</v>
      </c>
      <c r="C4007" s="598" t="s">
        <v>4903</v>
      </c>
      <c r="D4007" s="618">
        <v>4000</v>
      </c>
    </row>
    <row r="4008" spans="1:4" s="18" customFormat="1" x14ac:dyDescent="0.25">
      <c r="A4008" s="617"/>
      <c r="B4008" s="607">
        <v>62010</v>
      </c>
      <c r="C4008" s="598" t="s">
        <v>4904</v>
      </c>
      <c r="D4008" s="618">
        <v>5000</v>
      </c>
    </row>
    <row r="4009" spans="1:4" s="18" customFormat="1" x14ac:dyDescent="0.25">
      <c r="A4009" s="617"/>
      <c r="B4009" s="607">
        <v>62011</v>
      </c>
      <c r="C4009" s="598" t="s">
        <v>4905</v>
      </c>
      <c r="D4009" s="618">
        <v>8000</v>
      </c>
    </row>
    <row r="4010" spans="1:4" s="18" customFormat="1" x14ac:dyDescent="0.25">
      <c r="A4010" s="617"/>
      <c r="B4010" s="607">
        <v>62012</v>
      </c>
      <c r="C4010" s="598" t="s">
        <v>4906</v>
      </c>
      <c r="D4010" s="618">
        <v>4500</v>
      </c>
    </row>
    <row r="4011" spans="1:4" s="18" customFormat="1" x14ac:dyDescent="0.25">
      <c r="A4011" s="617"/>
      <c r="B4011" s="607">
        <v>62013</v>
      </c>
      <c r="C4011" s="598" t="s">
        <v>4907</v>
      </c>
      <c r="D4011" s="618">
        <v>6000</v>
      </c>
    </row>
    <row r="4012" spans="1:4" s="18" customFormat="1" x14ac:dyDescent="0.25">
      <c r="A4012" s="617"/>
      <c r="B4012" s="607">
        <v>62014</v>
      </c>
      <c r="C4012" s="608" t="s">
        <v>4908</v>
      </c>
      <c r="D4012" s="618">
        <v>9000</v>
      </c>
    </row>
    <row r="4013" spans="1:4" s="18" customFormat="1" x14ac:dyDescent="0.25">
      <c r="A4013" s="619"/>
      <c r="B4013" s="607">
        <v>62018</v>
      </c>
      <c r="C4013" s="598" t="s">
        <v>5777</v>
      </c>
      <c r="D4013" s="618">
        <v>7000</v>
      </c>
    </row>
    <row r="4014" spans="1:4" s="18" customFormat="1" x14ac:dyDescent="0.25">
      <c r="A4014" s="619"/>
      <c r="B4014" s="607">
        <v>62019</v>
      </c>
      <c r="C4014" s="598" t="s">
        <v>5778</v>
      </c>
      <c r="D4014" s="618">
        <v>6500</v>
      </c>
    </row>
    <row r="4015" spans="1:4" s="18" customFormat="1" x14ac:dyDescent="0.25">
      <c r="A4015" s="619"/>
      <c r="B4015" s="607">
        <v>62020</v>
      </c>
      <c r="C4015" s="608" t="s">
        <v>5779</v>
      </c>
      <c r="D4015" s="618">
        <v>9000</v>
      </c>
    </row>
    <row r="4016" spans="1:4" s="18" customFormat="1" ht="31.5" x14ac:dyDescent="0.25">
      <c r="A4016" s="87"/>
      <c r="B4016" s="128"/>
      <c r="C4016" s="150" t="s">
        <v>4911</v>
      </c>
      <c r="D4016" s="371"/>
    </row>
    <row r="4017" spans="1:4" s="18" customFormat="1" x14ac:dyDescent="0.25">
      <c r="A4017" s="213"/>
      <c r="B4017" s="294"/>
      <c r="C4017" s="295" t="s">
        <v>5252</v>
      </c>
      <c r="D4017" s="372"/>
    </row>
    <row r="4018" spans="1:4" s="18" customFormat="1" x14ac:dyDescent="0.25">
      <c r="A4018" s="613"/>
      <c r="B4018" s="620" t="s">
        <v>5764</v>
      </c>
      <c r="C4018" s="621" t="s">
        <v>5763</v>
      </c>
      <c r="D4018" s="622">
        <v>500</v>
      </c>
    </row>
    <row r="4019" spans="1:4" s="18" customFormat="1" x14ac:dyDescent="0.25">
      <c r="A4019" s="613"/>
      <c r="B4019" s="620" t="s">
        <v>5765</v>
      </c>
      <c r="C4019" s="621" t="s">
        <v>5762</v>
      </c>
      <c r="D4019" s="622">
        <v>500</v>
      </c>
    </row>
    <row r="4020" spans="1:4" s="18" customFormat="1" x14ac:dyDescent="0.25">
      <c r="A4020" s="203"/>
      <c r="B4020" s="238"/>
      <c r="C4020" s="239" t="s">
        <v>5766</v>
      </c>
      <c r="D4020" s="373"/>
    </row>
    <row r="4021" spans="1:4" s="18" customFormat="1" x14ac:dyDescent="0.25">
      <c r="A4021" s="213"/>
      <c r="B4021" s="296"/>
      <c r="C4021" s="297" t="s">
        <v>5253</v>
      </c>
      <c r="D4021" s="375"/>
    </row>
    <row r="4022" spans="1:4" s="18" customFormat="1" x14ac:dyDescent="0.25">
      <c r="A4022" s="613"/>
      <c r="B4022" s="623">
        <v>4301</v>
      </c>
      <c r="C4022" s="624" t="s">
        <v>2951</v>
      </c>
      <c r="D4022" s="622">
        <v>350</v>
      </c>
    </row>
    <row r="4023" spans="1:4" s="18" customFormat="1" x14ac:dyDescent="0.25">
      <c r="A4023" s="526"/>
      <c r="B4023" s="527"/>
      <c r="C4023" s="528" t="s">
        <v>6332</v>
      </c>
      <c r="D4023" s="526"/>
    </row>
    <row r="4024" spans="1:4" s="18" customFormat="1" x14ac:dyDescent="0.25">
      <c r="A4024" s="529"/>
      <c r="B4024" s="530"/>
      <c r="C4024" s="531" t="s">
        <v>6333</v>
      </c>
      <c r="D4024" s="529"/>
    </row>
    <row r="4025" spans="1:4" s="18" customFormat="1" x14ac:dyDescent="0.25">
      <c r="A4025" s="532" t="s">
        <v>6334</v>
      </c>
      <c r="B4025" s="533">
        <v>71001</v>
      </c>
      <c r="C4025" s="534" t="s">
        <v>6335</v>
      </c>
      <c r="D4025" s="373">
        <v>250</v>
      </c>
    </row>
    <row r="4026" spans="1:4" s="18" customFormat="1" x14ac:dyDescent="0.25">
      <c r="A4026" s="532" t="s">
        <v>6336</v>
      </c>
      <c r="B4026" s="533">
        <v>71002</v>
      </c>
      <c r="C4026" s="534" t="s">
        <v>6337</v>
      </c>
      <c r="D4026" s="373">
        <v>232</v>
      </c>
    </row>
    <row r="4027" spans="1:4" s="18" customFormat="1" ht="31.5" x14ac:dyDescent="0.25">
      <c r="A4027" s="532" t="s">
        <v>6338</v>
      </c>
      <c r="B4027" s="533">
        <v>71003</v>
      </c>
      <c r="C4027" s="534" t="s">
        <v>6339</v>
      </c>
      <c r="D4027" s="373">
        <v>232</v>
      </c>
    </row>
    <row r="4028" spans="1:4" s="18" customFormat="1" ht="31.5" x14ac:dyDescent="0.25">
      <c r="A4028" s="532" t="s">
        <v>6340</v>
      </c>
      <c r="B4028" s="533">
        <v>71004</v>
      </c>
      <c r="C4028" s="534" t="s">
        <v>6341</v>
      </c>
      <c r="D4028" s="373">
        <v>319</v>
      </c>
    </row>
    <row r="4029" spans="1:4" s="18" customFormat="1" x14ac:dyDescent="0.25">
      <c r="A4029" s="532" t="s">
        <v>6342</v>
      </c>
      <c r="B4029" s="533">
        <v>71005</v>
      </c>
      <c r="C4029" s="534" t="s">
        <v>6343</v>
      </c>
      <c r="D4029" s="373">
        <v>232</v>
      </c>
    </row>
    <row r="4030" spans="1:4" s="18" customFormat="1" x14ac:dyDescent="0.25">
      <c r="A4030" s="532" t="s">
        <v>6344</v>
      </c>
      <c r="B4030" s="533">
        <v>71006</v>
      </c>
      <c r="C4030" s="534" t="s">
        <v>6345</v>
      </c>
      <c r="D4030" s="373">
        <v>232</v>
      </c>
    </row>
    <row r="4031" spans="1:4" s="18" customFormat="1" ht="31.5" x14ac:dyDescent="0.25">
      <c r="A4031" s="532" t="s">
        <v>6346</v>
      </c>
      <c r="B4031" s="533">
        <v>71007</v>
      </c>
      <c r="C4031" s="534" t="s">
        <v>6347</v>
      </c>
      <c r="D4031" s="373">
        <v>232</v>
      </c>
    </row>
    <row r="4032" spans="1:4" s="18" customFormat="1" ht="31.5" x14ac:dyDescent="0.25">
      <c r="A4032" s="532" t="s">
        <v>6348</v>
      </c>
      <c r="B4032" s="533">
        <v>71009</v>
      </c>
      <c r="C4032" s="534" t="s">
        <v>6349</v>
      </c>
      <c r="D4032" s="373">
        <v>232</v>
      </c>
    </row>
    <row r="4033" spans="1:4" s="18" customFormat="1" x14ac:dyDescent="0.25">
      <c r="A4033" s="532" t="s">
        <v>6350</v>
      </c>
      <c r="B4033" s="533">
        <v>71010</v>
      </c>
      <c r="C4033" s="534" t="s">
        <v>6351</v>
      </c>
      <c r="D4033" s="373">
        <v>232</v>
      </c>
    </row>
    <row r="4034" spans="1:4" s="18" customFormat="1" x14ac:dyDescent="0.25">
      <c r="A4034" s="532" t="s">
        <v>6352</v>
      </c>
      <c r="B4034" s="533">
        <v>71011</v>
      </c>
      <c r="C4034" s="534" t="s">
        <v>6353</v>
      </c>
      <c r="D4034" s="373">
        <v>232</v>
      </c>
    </row>
    <row r="4035" spans="1:4" s="18" customFormat="1" x14ac:dyDescent="0.25">
      <c r="A4035" s="532" t="s">
        <v>6354</v>
      </c>
      <c r="B4035" s="533">
        <v>71012</v>
      </c>
      <c r="C4035" s="534" t="s">
        <v>6355</v>
      </c>
      <c r="D4035" s="373">
        <v>232</v>
      </c>
    </row>
    <row r="4036" spans="1:4" s="18" customFormat="1" x14ac:dyDescent="0.25">
      <c r="A4036" s="532" t="s">
        <v>6356</v>
      </c>
      <c r="B4036" s="533">
        <v>71014</v>
      </c>
      <c r="C4036" s="534" t="s">
        <v>6357</v>
      </c>
      <c r="D4036" s="373">
        <v>232</v>
      </c>
    </row>
    <row r="4037" spans="1:4" s="18" customFormat="1" x14ac:dyDescent="0.25">
      <c r="A4037" s="535"/>
      <c r="B4037" s="536"/>
      <c r="C4037" s="537" t="s">
        <v>6358</v>
      </c>
      <c r="D4037" s="556"/>
    </row>
    <row r="4038" spans="1:4" s="18" customFormat="1" x14ac:dyDescent="0.25">
      <c r="A4038" s="538" t="s">
        <v>6359</v>
      </c>
      <c r="B4038" s="539">
        <v>71025</v>
      </c>
      <c r="C4038" s="534" t="s">
        <v>6360</v>
      </c>
      <c r="D4038" s="373">
        <v>232</v>
      </c>
    </row>
    <row r="4039" spans="1:4" s="18" customFormat="1" x14ac:dyDescent="0.25">
      <c r="A4039" s="538" t="s">
        <v>1232</v>
      </c>
      <c r="B4039" s="539">
        <v>71026</v>
      </c>
      <c r="C4039" s="540" t="s">
        <v>6361</v>
      </c>
      <c r="D4039" s="373">
        <v>232</v>
      </c>
    </row>
    <row r="4040" spans="1:4" s="18" customFormat="1" x14ac:dyDescent="0.25">
      <c r="A4040" s="538" t="s">
        <v>1233</v>
      </c>
      <c r="B4040" s="539">
        <v>71027</v>
      </c>
      <c r="C4040" s="534" t="s">
        <v>6362</v>
      </c>
      <c r="D4040" s="373">
        <v>464</v>
      </c>
    </row>
    <row r="4041" spans="1:4" s="18" customFormat="1" ht="31.5" x14ac:dyDescent="0.25">
      <c r="A4041" s="538" t="s">
        <v>1235</v>
      </c>
      <c r="B4041" s="539">
        <v>71029</v>
      </c>
      <c r="C4041" s="534" t="s">
        <v>6363</v>
      </c>
      <c r="D4041" s="373">
        <v>348</v>
      </c>
    </row>
    <row r="4042" spans="1:4" s="18" customFormat="1" ht="31.5" x14ac:dyDescent="0.25">
      <c r="A4042" s="538" t="s">
        <v>1236</v>
      </c>
      <c r="B4042" s="539">
        <v>71030</v>
      </c>
      <c r="C4042" s="534" t="s">
        <v>6364</v>
      </c>
      <c r="D4042" s="373">
        <v>348</v>
      </c>
    </row>
    <row r="4043" spans="1:4" s="18" customFormat="1" ht="31.5" x14ac:dyDescent="0.25">
      <c r="A4043" s="538" t="s">
        <v>6365</v>
      </c>
      <c r="B4043" s="539">
        <v>71031</v>
      </c>
      <c r="C4043" s="534" t="s">
        <v>6366</v>
      </c>
      <c r="D4043" s="373">
        <v>348</v>
      </c>
    </row>
    <row r="4044" spans="1:4" s="18" customFormat="1" x14ac:dyDescent="0.25">
      <c r="A4044" s="538" t="s">
        <v>1237</v>
      </c>
      <c r="B4044" s="539">
        <v>71032</v>
      </c>
      <c r="C4044" s="534" t="s">
        <v>6367</v>
      </c>
      <c r="D4044" s="373">
        <v>348</v>
      </c>
    </row>
    <row r="4045" spans="1:4" s="18" customFormat="1" x14ac:dyDescent="0.25">
      <c r="A4045" s="538" t="s">
        <v>1238</v>
      </c>
      <c r="B4045" s="539">
        <v>71033</v>
      </c>
      <c r="C4045" s="534" t="s">
        <v>6368</v>
      </c>
      <c r="D4045" s="373">
        <v>348</v>
      </c>
    </row>
    <row r="4046" spans="1:4" s="18" customFormat="1" x14ac:dyDescent="0.25">
      <c r="A4046" s="538" t="s">
        <v>6369</v>
      </c>
      <c r="B4046" s="539">
        <v>71035</v>
      </c>
      <c r="C4046" s="534" t="s">
        <v>6370</v>
      </c>
      <c r="D4046" s="373">
        <v>296</v>
      </c>
    </row>
    <row r="4047" spans="1:4" s="18" customFormat="1" ht="31.5" x14ac:dyDescent="0.25">
      <c r="A4047" s="538" t="s">
        <v>6371</v>
      </c>
      <c r="B4047" s="539">
        <v>71036</v>
      </c>
      <c r="C4047" s="534" t="s">
        <v>6372</v>
      </c>
      <c r="D4047" s="373">
        <v>360</v>
      </c>
    </row>
    <row r="4048" spans="1:4" s="18" customFormat="1" x14ac:dyDescent="0.25">
      <c r="A4048" s="538" t="s">
        <v>1239</v>
      </c>
      <c r="B4048" s="539">
        <v>71037</v>
      </c>
      <c r="C4048" s="534" t="s">
        <v>6373</v>
      </c>
      <c r="D4048" s="373">
        <v>23</v>
      </c>
    </row>
    <row r="4049" spans="1:4" s="18" customFormat="1" x14ac:dyDescent="0.25">
      <c r="A4049" s="538" t="s">
        <v>1240</v>
      </c>
      <c r="B4049" s="539">
        <v>71038</v>
      </c>
      <c r="C4049" s="534" t="s">
        <v>6374</v>
      </c>
      <c r="D4049" s="373">
        <v>23</v>
      </c>
    </row>
    <row r="4050" spans="1:4" s="18" customFormat="1" x14ac:dyDescent="0.25">
      <c r="A4050" s="538" t="s">
        <v>6375</v>
      </c>
      <c r="B4050" s="539">
        <v>71039</v>
      </c>
      <c r="C4050" s="534" t="s">
        <v>6376</v>
      </c>
      <c r="D4050" s="373">
        <v>116</v>
      </c>
    </row>
    <row r="4051" spans="1:4" s="18" customFormat="1" x14ac:dyDescent="0.25">
      <c r="A4051" s="538" t="s">
        <v>1241</v>
      </c>
      <c r="B4051" s="539">
        <v>71040</v>
      </c>
      <c r="C4051" s="534" t="s">
        <v>6377</v>
      </c>
      <c r="D4051" s="373">
        <v>23</v>
      </c>
    </row>
    <row r="4052" spans="1:4" s="18" customFormat="1" x14ac:dyDescent="0.25">
      <c r="A4052" s="538" t="s">
        <v>6378</v>
      </c>
      <c r="B4052" s="539">
        <v>71041</v>
      </c>
      <c r="C4052" s="534" t="s">
        <v>6379</v>
      </c>
      <c r="D4052" s="373">
        <v>163</v>
      </c>
    </row>
    <row r="4053" spans="1:4" s="18" customFormat="1" x14ac:dyDescent="0.25">
      <c r="A4053" s="538" t="s">
        <v>1242</v>
      </c>
      <c r="B4053" s="539">
        <v>71042</v>
      </c>
      <c r="C4053" s="540" t="s">
        <v>6380</v>
      </c>
      <c r="D4053" s="373">
        <v>116</v>
      </c>
    </row>
    <row r="4054" spans="1:4" s="18" customFormat="1" x14ac:dyDescent="0.25">
      <c r="A4054" s="538" t="s">
        <v>1243</v>
      </c>
      <c r="B4054" s="539">
        <v>71043</v>
      </c>
      <c r="C4054" s="540" t="s">
        <v>6381</v>
      </c>
      <c r="D4054" s="373">
        <v>23</v>
      </c>
    </row>
    <row r="4055" spans="1:4" s="18" customFormat="1" x14ac:dyDescent="0.25">
      <c r="A4055" s="538" t="s">
        <v>1244</v>
      </c>
      <c r="B4055" s="539">
        <v>71044</v>
      </c>
      <c r="C4055" s="540" t="s">
        <v>6382</v>
      </c>
      <c r="D4055" s="373">
        <v>116</v>
      </c>
    </row>
    <row r="4056" spans="1:4" s="18" customFormat="1" x14ac:dyDescent="0.25">
      <c r="A4056" s="538" t="s">
        <v>6383</v>
      </c>
      <c r="B4056" s="539">
        <v>71045</v>
      </c>
      <c r="C4056" s="540" t="s">
        <v>6384</v>
      </c>
      <c r="D4056" s="373">
        <v>116</v>
      </c>
    </row>
    <row r="4057" spans="1:4" s="18" customFormat="1" x14ac:dyDescent="0.25">
      <c r="A4057" s="538" t="s">
        <v>6385</v>
      </c>
      <c r="B4057" s="539">
        <v>71046</v>
      </c>
      <c r="C4057" s="540" t="s">
        <v>6386</v>
      </c>
      <c r="D4057" s="373">
        <v>22</v>
      </c>
    </row>
    <row r="4058" spans="1:4" s="18" customFormat="1" x14ac:dyDescent="0.25">
      <c r="A4058" s="541" t="s">
        <v>6387</v>
      </c>
      <c r="B4058" s="539">
        <v>71048</v>
      </c>
      <c r="C4058" s="542" t="s">
        <v>6388</v>
      </c>
      <c r="D4058" s="373">
        <v>600</v>
      </c>
    </row>
    <row r="4059" spans="1:4" s="18" customFormat="1" x14ac:dyDescent="0.25">
      <c r="A4059" s="543"/>
      <c r="B4059" s="544"/>
      <c r="C4059" s="545" t="s">
        <v>6389</v>
      </c>
      <c r="D4059" s="556"/>
    </row>
    <row r="4060" spans="1:4" s="18" customFormat="1" x14ac:dyDescent="0.25">
      <c r="A4060" s="538" t="s">
        <v>673</v>
      </c>
      <c r="B4060" s="546">
        <v>71060</v>
      </c>
      <c r="C4060" s="534" t="s">
        <v>6390</v>
      </c>
      <c r="D4060" s="373">
        <v>150</v>
      </c>
    </row>
    <row r="4061" spans="1:4" s="18" customFormat="1" x14ac:dyDescent="0.25">
      <c r="A4061" s="538" t="s">
        <v>682</v>
      </c>
      <c r="B4061" s="546">
        <v>71061</v>
      </c>
      <c r="C4061" s="534" t="s">
        <v>6391</v>
      </c>
      <c r="D4061" s="373">
        <v>116</v>
      </c>
    </row>
    <row r="4062" spans="1:4" s="18" customFormat="1" x14ac:dyDescent="0.25">
      <c r="A4062" s="538" t="s">
        <v>710</v>
      </c>
      <c r="B4062" s="546">
        <v>71062</v>
      </c>
      <c r="C4062" s="534" t="s">
        <v>6392</v>
      </c>
      <c r="D4062" s="373">
        <v>66</v>
      </c>
    </row>
    <row r="4063" spans="1:4" s="18" customFormat="1" x14ac:dyDescent="0.25">
      <c r="A4063" s="538" t="s">
        <v>727</v>
      </c>
      <c r="B4063" s="546">
        <v>71063</v>
      </c>
      <c r="C4063" s="534" t="s">
        <v>6393</v>
      </c>
      <c r="D4063" s="373">
        <v>66</v>
      </c>
    </row>
    <row r="4064" spans="1:4" s="18" customFormat="1" x14ac:dyDescent="0.25">
      <c r="A4064" s="538" t="s">
        <v>709</v>
      </c>
      <c r="B4064" s="546">
        <v>71064</v>
      </c>
      <c r="C4064" s="534" t="s">
        <v>6394</v>
      </c>
      <c r="D4064" s="373">
        <v>66</v>
      </c>
    </row>
    <row r="4065" spans="1:4" s="18" customFormat="1" x14ac:dyDescent="0.25">
      <c r="A4065" s="538" t="s">
        <v>670</v>
      </c>
      <c r="B4065" s="546">
        <v>71065</v>
      </c>
      <c r="C4065" s="534" t="s">
        <v>6395</v>
      </c>
      <c r="D4065" s="373">
        <v>132</v>
      </c>
    </row>
    <row r="4066" spans="1:4" s="18" customFormat="1" ht="31.5" x14ac:dyDescent="0.25">
      <c r="A4066" s="538" t="s">
        <v>699</v>
      </c>
      <c r="B4066" s="546">
        <v>71066</v>
      </c>
      <c r="C4066" s="534" t="s">
        <v>6396</v>
      </c>
      <c r="D4066" s="373">
        <v>70</v>
      </c>
    </row>
    <row r="4067" spans="1:4" s="18" customFormat="1" ht="31.5" x14ac:dyDescent="0.25">
      <c r="A4067" s="538" t="s">
        <v>698</v>
      </c>
      <c r="B4067" s="546">
        <v>71067</v>
      </c>
      <c r="C4067" s="534" t="s">
        <v>6397</v>
      </c>
      <c r="D4067" s="373">
        <v>70</v>
      </c>
    </row>
    <row r="4068" spans="1:4" s="18" customFormat="1" x14ac:dyDescent="0.25">
      <c r="A4068" s="538" t="s">
        <v>693</v>
      </c>
      <c r="B4068" s="546">
        <v>71068</v>
      </c>
      <c r="C4068" s="540" t="s">
        <v>6398</v>
      </c>
      <c r="D4068" s="373">
        <v>68</v>
      </c>
    </row>
    <row r="4069" spans="1:4" s="18" customFormat="1" x14ac:dyDescent="0.25">
      <c r="A4069" s="538" t="s">
        <v>676</v>
      </c>
      <c r="B4069" s="546">
        <v>71070</v>
      </c>
      <c r="C4069" s="534" t="s">
        <v>6399</v>
      </c>
      <c r="D4069" s="373">
        <v>68</v>
      </c>
    </row>
    <row r="4070" spans="1:4" s="18" customFormat="1" x14ac:dyDescent="0.25">
      <c r="A4070" s="538" t="s">
        <v>694</v>
      </c>
      <c r="B4070" s="546">
        <v>71072</v>
      </c>
      <c r="C4070" s="540" t="s">
        <v>6400</v>
      </c>
      <c r="D4070" s="373">
        <v>76</v>
      </c>
    </row>
    <row r="4071" spans="1:4" s="18" customFormat="1" ht="31.5" x14ac:dyDescent="0.25">
      <c r="A4071" s="538" t="s">
        <v>689</v>
      </c>
      <c r="B4071" s="546">
        <v>71073</v>
      </c>
      <c r="C4071" s="534" t="s">
        <v>6401</v>
      </c>
      <c r="D4071" s="373">
        <v>114</v>
      </c>
    </row>
    <row r="4072" spans="1:4" s="18" customFormat="1" ht="31.5" x14ac:dyDescent="0.25">
      <c r="A4072" s="538" t="s">
        <v>580</v>
      </c>
      <c r="B4072" s="546">
        <v>71074</v>
      </c>
      <c r="C4072" s="540" t="s">
        <v>6402</v>
      </c>
      <c r="D4072" s="373">
        <v>180</v>
      </c>
    </row>
    <row r="4073" spans="1:4" s="18" customFormat="1" ht="47.25" x14ac:dyDescent="0.25">
      <c r="A4073" s="538" t="s">
        <v>6403</v>
      </c>
      <c r="B4073" s="546">
        <v>71080</v>
      </c>
      <c r="C4073" s="534" t="s">
        <v>6404</v>
      </c>
      <c r="D4073" s="373">
        <v>204</v>
      </c>
    </row>
    <row r="4074" spans="1:4" s="18" customFormat="1" ht="31.5" x14ac:dyDescent="0.25">
      <c r="A4074" s="538" t="s">
        <v>6405</v>
      </c>
      <c r="B4074" s="546">
        <v>71081</v>
      </c>
      <c r="C4074" s="534" t="s">
        <v>6406</v>
      </c>
      <c r="D4074" s="373">
        <v>204</v>
      </c>
    </row>
    <row r="4075" spans="1:4" s="18" customFormat="1" ht="47.25" x14ac:dyDescent="0.25">
      <c r="A4075" s="538" t="s">
        <v>792</v>
      </c>
      <c r="B4075" s="546">
        <v>71084</v>
      </c>
      <c r="C4075" s="534" t="s">
        <v>6407</v>
      </c>
      <c r="D4075" s="373">
        <v>306</v>
      </c>
    </row>
    <row r="4076" spans="1:4" s="18" customFormat="1" ht="31.5" x14ac:dyDescent="0.25">
      <c r="A4076" s="538" t="s">
        <v>6408</v>
      </c>
      <c r="B4076" s="546">
        <v>71085</v>
      </c>
      <c r="C4076" s="534" t="s">
        <v>6409</v>
      </c>
      <c r="D4076" s="373">
        <v>126</v>
      </c>
    </row>
    <row r="4077" spans="1:4" s="18" customFormat="1" ht="31.5" x14ac:dyDescent="0.25">
      <c r="A4077" s="538" t="s">
        <v>794</v>
      </c>
      <c r="B4077" s="546">
        <v>71086</v>
      </c>
      <c r="C4077" s="547" t="s">
        <v>6410</v>
      </c>
      <c r="D4077" s="373">
        <v>150</v>
      </c>
    </row>
    <row r="4078" spans="1:4" s="18" customFormat="1" ht="31.5" x14ac:dyDescent="0.25">
      <c r="A4078" s="538" t="s">
        <v>795</v>
      </c>
      <c r="B4078" s="546">
        <v>71087</v>
      </c>
      <c r="C4078" s="534" t="s">
        <v>6411</v>
      </c>
      <c r="D4078" s="373">
        <v>165</v>
      </c>
    </row>
    <row r="4079" spans="1:4" s="18" customFormat="1" ht="31.5" x14ac:dyDescent="0.25">
      <c r="A4079" s="538" t="s">
        <v>6412</v>
      </c>
      <c r="B4079" s="546">
        <v>71089</v>
      </c>
      <c r="C4079" s="534" t="s">
        <v>6413</v>
      </c>
      <c r="D4079" s="373">
        <v>96</v>
      </c>
    </row>
    <row r="4080" spans="1:4" s="18" customFormat="1" ht="31.5" x14ac:dyDescent="0.25">
      <c r="A4080" s="538" t="s">
        <v>6414</v>
      </c>
      <c r="B4080" s="546">
        <v>71090</v>
      </c>
      <c r="C4080" s="534" t="s">
        <v>6415</v>
      </c>
      <c r="D4080" s="373">
        <v>96</v>
      </c>
    </row>
    <row r="4081" spans="1:4" s="18" customFormat="1" ht="31.5" x14ac:dyDescent="0.25">
      <c r="A4081" s="548"/>
      <c r="B4081" s="549"/>
      <c r="C4081" s="550" t="s">
        <v>6416</v>
      </c>
      <c r="D4081" s="556"/>
    </row>
    <row r="4082" spans="1:4" s="18" customFormat="1" ht="47.25" x14ac:dyDescent="0.25">
      <c r="A4082" s="538" t="s">
        <v>6334</v>
      </c>
      <c r="B4082" s="546">
        <v>71100</v>
      </c>
      <c r="C4082" s="534" t="s">
        <v>6417</v>
      </c>
      <c r="D4082" s="374">
        <v>850</v>
      </c>
    </row>
    <row r="4083" spans="1:4" s="18" customFormat="1" ht="31.5" x14ac:dyDescent="0.25">
      <c r="A4083" s="538" t="s">
        <v>6336</v>
      </c>
      <c r="B4083" s="546">
        <v>71101</v>
      </c>
      <c r="C4083" s="534" t="s">
        <v>6418</v>
      </c>
      <c r="D4083" s="374">
        <v>232</v>
      </c>
    </row>
    <row r="4084" spans="1:4" s="18" customFormat="1" ht="31.5" x14ac:dyDescent="0.25">
      <c r="A4084" s="538" t="s">
        <v>6338</v>
      </c>
      <c r="B4084" s="546">
        <v>71102</v>
      </c>
      <c r="C4084" s="534" t="s">
        <v>6419</v>
      </c>
      <c r="D4084" s="374">
        <v>232</v>
      </c>
    </row>
    <row r="4085" spans="1:4" s="18" customFormat="1" ht="31.5" x14ac:dyDescent="0.25">
      <c r="A4085" s="538" t="s">
        <v>6340</v>
      </c>
      <c r="B4085" s="546">
        <v>71103</v>
      </c>
      <c r="C4085" s="534" t="s">
        <v>6420</v>
      </c>
      <c r="D4085" s="374">
        <v>319</v>
      </c>
    </row>
    <row r="4086" spans="1:4" s="18" customFormat="1" ht="31.5" x14ac:dyDescent="0.25">
      <c r="A4086" s="538" t="s">
        <v>6342</v>
      </c>
      <c r="B4086" s="546">
        <v>71104</v>
      </c>
      <c r="C4086" s="534" t="s">
        <v>6421</v>
      </c>
      <c r="D4086" s="374">
        <v>232</v>
      </c>
    </row>
    <row r="4087" spans="1:4" s="18" customFormat="1" ht="31.5" x14ac:dyDescent="0.25">
      <c r="A4087" s="538" t="s">
        <v>6344</v>
      </c>
      <c r="B4087" s="546">
        <v>71105</v>
      </c>
      <c r="C4087" s="534" t="s">
        <v>6422</v>
      </c>
      <c r="D4087" s="374">
        <v>232</v>
      </c>
    </row>
    <row r="4088" spans="1:4" s="18" customFormat="1" ht="31.5" x14ac:dyDescent="0.25">
      <c r="A4088" s="538" t="s">
        <v>6346</v>
      </c>
      <c r="B4088" s="546">
        <v>71106</v>
      </c>
      <c r="C4088" s="534" t="s">
        <v>6423</v>
      </c>
      <c r="D4088" s="374">
        <v>232</v>
      </c>
    </row>
    <row r="4089" spans="1:4" s="18" customFormat="1" ht="31.5" x14ac:dyDescent="0.25">
      <c r="A4089" s="538" t="s">
        <v>6348</v>
      </c>
      <c r="B4089" s="546">
        <v>71107</v>
      </c>
      <c r="C4089" s="534" t="s">
        <v>6424</v>
      </c>
      <c r="D4089" s="374">
        <v>232</v>
      </c>
    </row>
    <row r="4090" spans="1:4" s="18" customFormat="1" ht="31.5" x14ac:dyDescent="0.25">
      <c r="A4090" s="538" t="s">
        <v>6350</v>
      </c>
      <c r="B4090" s="546">
        <v>71108</v>
      </c>
      <c r="C4090" s="534" t="s">
        <v>6425</v>
      </c>
      <c r="D4090" s="374">
        <v>232</v>
      </c>
    </row>
    <row r="4091" spans="1:4" s="18" customFormat="1" ht="31.5" x14ac:dyDescent="0.25">
      <c r="A4091" s="538" t="s">
        <v>6352</v>
      </c>
      <c r="B4091" s="546">
        <v>71109</v>
      </c>
      <c r="C4091" s="534" t="s">
        <v>6426</v>
      </c>
      <c r="D4091" s="374">
        <v>232</v>
      </c>
    </row>
    <row r="4092" spans="1:4" s="18" customFormat="1" ht="31.5" x14ac:dyDescent="0.25">
      <c r="A4092" s="538" t="s">
        <v>6354</v>
      </c>
      <c r="B4092" s="546">
        <v>71110</v>
      </c>
      <c r="C4092" s="534" t="s">
        <v>6427</v>
      </c>
      <c r="D4092" s="374">
        <v>232</v>
      </c>
    </row>
    <row r="4093" spans="1:4" s="18" customFormat="1" ht="31.5" x14ac:dyDescent="0.25">
      <c r="A4093" s="538" t="s">
        <v>6356</v>
      </c>
      <c r="B4093" s="546">
        <v>71111</v>
      </c>
      <c r="C4093" s="534" t="s">
        <v>6428</v>
      </c>
      <c r="D4093" s="374">
        <v>232</v>
      </c>
    </row>
    <row r="4094" spans="1:4" s="18" customFormat="1" ht="31.5" x14ac:dyDescent="0.25">
      <c r="A4094" s="538" t="s">
        <v>6429</v>
      </c>
      <c r="B4094" s="546">
        <v>71112</v>
      </c>
      <c r="C4094" s="534" t="s">
        <v>6430</v>
      </c>
      <c r="D4094" s="374">
        <v>232</v>
      </c>
    </row>
    <row r="4095" spans="1:4" s="18" customFormat="1" x14ac:dyDescent="0.25">
      <c r="A4095" s="551"/>
      <c r="B4095" s="552"/>
      <c r="C4095" s="537" t="s">
        <v>6358</v>
      </c>
      <c r="D4095" s="556"/>
    </row>
    <row r="4096" spans="1:4" s="18" customFormat="1" x14ac:dyDescent="0.25">
      <c r="A4096" s="538" t="s">
        <v>6359</v>
      </c>
      <c r="B4096" s="546">
        <v>71025</v>
      </c>
      <c r="C4096" s="534" t="s">
        <v>6431</v>
      </c>
      <c r="D4096" s="373">
        <v>232</v>
      </c>
    </row>
    <row r="4097" spans="1:4" s="18" customFormat="1" ht="31.5" x14ac:dyDescent="0.25">
      <c r="A4097" s="538" t="s">
        <v>1232</v>
      </c>
      <c r="B4097" s="546">
        <v>71026</v>
      </c>
      <c r="C4097" s="534" t="s">
        <v>6432</v>
      </c>
      <c r="D4097" s="373">
        <v>232</v>
      </c>
    </row>
    <row r="4098" spans="1:4" s="18" customFormat="1" x14ac:dyDescent="0.25">
      <c r="A4098" s="538" t="s">
        <v>1233</v>
      </c>
      <c r="B4098" s="546">
        <v>71027</v>
      </c>
      <c r="C4098" s="534" t="s">
        <v>6433</v>
      </c>
      <c r="D4098" s="373">
        <v>464</v>
      </c>
    </row>
    <row r="4099" spans="1:4" s="18" customFormat="1" ht="31.5" x14ac:dyDescent="0.25">
      <c r="A4099" s="538" t="s">
        <v>1235</v>
      </c>
      <c r="B4099" s="546">
        <v>71029</v>
      </c>
      <c r="C4099" s="534" t="s">
        <v>6434</v>
      </c>
      <c r="D4099" s="373">
        <v>348</v>
      </c>
    </row>
    <row r="4100" spans="1:4" s="18" customFormat="1" ht="31.5" x14ac:dyDescent="0.25">
      <c r="A4100" s="538" t="s">
        <v>1236</v>
      </c>
      <c r="B4100" s="546">
        <v>71030</v>
      </c>
      <c r="C4100" s="534" t="s">
        <v>6435</v>
      </c>
      <c r="D4100" s="373">
        <v>348</v>
      </c>
    </row>
    <row r="4101" spans="1:4" s="18" customFormat="1" ht="31.5" x14ac:dyDescent="0.25">
      <c r="A4101" s="538" t="s">
        <v>6365</v>
      </c>
      <c r="B4101" s="546">
        <v>71031</v>
      </c>
      <c r="C4101" s="534" t="s">
        <v>6436</v>
      </c>
      <c r="D4101" s="373">
        <v>348</v>
      </c>
    </row>
    <row r="4102" spans="1:4" s="18" customFormat="1" ht="31.5" x14ac:dyDescent="0.25">
      <c r="A4102" s="538" t="s">
        <v>1237</v>
      </c>
      <c r="B4102" s="546">
        <v>71032</v>
      </c>
      <c r="C4102" s="534" t="s">
        <v>6437</v>
      </c>
      <c r="D4102" s="373">
        <v>348</v>
      </c>
    </row>
    <row r="4103" spans="1:4" s="18" customFormat="1" ht="31.5" x14ac:dyDescent="0.25">
      <c r="A4103" s="538" t="s">
        <v>1238</v>
      </c>
      <c r="B4103" s="546">
        <v>71033</v>
      </c>
      <c r="C4103" s="534" t="s">
        <v>6438</v>
      </c>
      <c r="D4103" s="373">
        <v>348</v>
      </c>
    </row>
    <row r="4104" spans="1:4" s="18" customFormat="1" x14ac:dyDescent="0.25">
      <c r="A4104" s="538" t="s">
        <v>6369</v>
      </c>
      <c r="B4104" s="546">
        <v>71035</v>
      </c>
      <c r="C4104" s="534" t="s">
        <v>6439</v>
      </c>
      <c r="D4104" s="373">
        <v>296</v>
      </c>
    </row>
    <row r="4105" spans="1:4" s="18" customFormat="1" ht="31.5" x14ac:dyDescent="0.25">
      <c r="A4105" s="538" t="s">
        <v>6371</v>
      </c>
      <c r="B4105" s="546">
        <v>71036</v>
      </c>
      <c r="C4105" s="534" t="s">
        <v>6440</v>
      </c>
      <c r="D4105" s="373">
        <v>360</v>
      </c>
    </row>
    <row r="4106" spans="1:4" s="18" customFormat="1" x14ac:dyDescent="0.25">
      <c r="A4106" s="538" t="s">
        <v>1239</v>
      </c>
      <c r="B4106" s="546">
        <v>71037</v>
      </c>
      <c r="C4106" s="534" t="s">
        <v>6441</v>
      </c>
      <c r="D4106" s="373">
        <v>23</v>
      </c>
    </row>
    <row r="4107" spans="1:4" s="18" customFormat="1" x14ac:dyDescent="0.25">
      <c r="A4107" s="538" t="s">
        <v>1240</v>
      </c>
      <c r="B4107" s="546">
        <v>71038</v>
      </c>
      <c r="C4107" s="534" t="s">
        <v>6442</v>
      </c>
      <c r="D4107" s="373">
        <v>23</v>
      </c>
    </row>
    <row r="4108" spans="1:4" s="18" customFormat="1" ht="31.5" x14ac:dyDescent="0.25">
      <c r="A4108" s="538" t="s">
        <v>6375</v>
      </c>
      <c r="B4108" s="546">
        <v>71039</v>
      </c>
      <c r="C4108" s="534" t="s">
        <v>6443</v>
      </c>
      <c r="D4108" s="373">
        <v>116</v>
      </c>
    </row>
    <row r="4109" spans="1:4" s="18" customFormat="1" x14ac:dyDescent="0.25">
      <c r="A4109" s="538" t="s">
        <v>1241</v>
      </c>
      <c r="B4109" s="546">
        <v>71040</v>
      </c>
      <c r="C4109" s="534" t="s">
        <v>6444</v>
      </c>
      <c r="D4109" s="373">
        <v>23</v>
      </c>
    </row>
    <row r="4110" spans="1:4" s="18" customFormat="1" x14ac:dyDescent="0.25">
      <c r="A4110" s="538" t="s">
        <v>6378</v>
      </c>
      <c r="B4110" s="546">
        <v>71041</v>
      </c>
      <c r="C4110" s="534" t="s">
        <v>6445</v>
      </c>
      <c r="D4110" s="373">
        <v>163</v>
      </c>
    </row>
    <row r="4111" spans="1:4" s="18" customFormat="1" x14ac:dyDescent="0.25">
      <c r="A4111" s="538" t="s">
        <v>1242</v>
      </c>
      <c r="B4111" s="546">
        <v>71042</v>
      </c>
      <c r="C4111" s="534" t="s">
        <v>6446</v>
      </c>
      <c r="D4111" s="373">
        <v>116</v>
      </c>
    </row>
    <row r="4112" spans="1:4" s="18" customFormat="1" x14ac:dyDescent="0.25">
      <c r="A4112" s="538" t="s">
        <v>1243</v>
      </c>
      <c r="B4112" s="546">
        <v>71043</v>
      </c>
      <c r="C4112" s="534" t="s">
        <v>6447</v>
      </c>
      <c r="D4112" s="373">
        <v>23</v>
      </c>
    </row>
    <row r="4113" spans="1:4" s="18" customFormat="1" x14ac:dyDescent="0.25">
      <c r="A4113" s="538" t="s">
        <v>1244</v>
      </c>
      <c r="B4113" s="546">
        <v>71044</v>
      </c>
      <c r="C4113" s="534" t="s">
        <v>6448</v>
      </c>
      <c r="D4113" s="373">
        <v>116</v>
      </c>
    </row>
    <row r="4114" spans="1:4" s="18" customFormat="1" x14ac:dyDescent="0.25">
      <c r="A4114" s="538" t="s">
        <v>6383</v>
      </c>
      <c r="B4114" s="546">
        <v>71045</v>
      </c>
      <c r="C4114" s="534" t="s">
        <v>6449</v>
      </c>
      <c r="D4114" s="373">
        <v>116</v>
      </c>
    </row>
    <row r="4115" spans="1:4" s="18" customFormat="1" x14ac:dyDescent="0.25">
      <c r="A4115" s="538" t="s">
        <v>6385</v>
      </c>
      <c r="B4115" s="546">
        <v>71046</v>
      </c>
      <c r="C4115" s="534" t="s">
        <v>6450</v>
      </c>
      <c r="D4115" s="373">
        <v>23</v>
      </c>
    </row>
    <row r="4116" spans="1:4" s="18" customFormat="1" x14ac:dyDescent="0.25">
      <c r="A4116" s="538" t="s">
        <v>6387</v>
      </c>
      <c r="B4116" s="546">
        <v>71048</v>
      </c>
      <c r="C4116" s="534" t="s">
        <v>6451</v>
      </c>
      <c r="D4116" s="373">
        <v>600</v>
      </c>
    </row>
    <row r="4117" spans="1:4" s="18" customFormat="1" x14ac:dyDescent="0.25">
      <c r="A4117" s="538" t="s">
        <v>6452</v>
      </c>
      <c r="B4117" s="546">
        <v>71049</v>
      </c>
      <c r="C4117" s="534" t="s">
        <v>6453</v>
      </c>
      <c r="D4117" s="373">
        <v>319</v>
      </c>
    </row>
    <row r="4118" spans="1:4" s="18" customFormat="1" ht="31.5" x14ac:dyDescent="0.25">
      <c r="A4118" s="538"/>
      <c r="B4118" s="546">
        <v>72092</v>
      </c>
      <c r="C4118" s="553" t="s">
        <v>6454</v>
      </c>
      <c r="D4118" s="373">
        <v>387</v>
      </c>
    </row>
    <row r="4119" spans="1:4" s="18" customFormat="1" ht="31.5" x14ac:dyDescent="0.25">
      <c r="A4119" s="538"/>
      <c r="B4119" s="546">
        <v>71097</v>
      </c>
      <c r="C4119" s="553" t="s">
        <v>6455</v>
      </c>
      <c r="D4119" s="373">
        <v>23</v>
      </c>
    </row>
    <row r="4120" spans="1:4" s="18" customFormat="1" x14ac:dyDescent="0.25">
      <c r="A4120" s="538" t="s">
        <v>6456</v>
      </c>
      <c r="B4120" s="546">
        <v>71098</v>
      </c>
      <c r="C4120" s="554" t="s">
        <v>6457</v>
      </c>
      <c r="D4120" s="373">
        <v>23</v>
      </c>
    </row>
    <row r="4121" spans="1:4" s="18" customFormat="1" x14ac:dyDescent="0.25">
      <c r="A4121" s="538" t="s">
        <v>6458</v>
      </c>
      <c r="B4121" s="546">
        <v>71099</v>
      </c>
      <c r="C4121" s="188" t="s">
        <v>6459</v>
      </c>
      <c r="D4121" s="373">
        <v>47</v>
      </c>
    </row>
    <row r="4122" spans="1:4" s="18" customFormat="1" ht="31.5" x14ac:dyDescent="0.25">
      <c r="A4122" s="538" t="s">
        <v>6460</v>
      </c>
      <c r="B4122" s="546">
        <v>71113</v>
      </c>
      <c r="C4122" s="190" t="s">
        <v>6461</v>
      </c>
      <c r="D4122" s="373">
        <v>23</v>
      </c>
    </row>
    <row r="4123" spans="1:4" s="18" customFormat="1" x14ac:dyDescent="0.25">
      <c r="A4123" s="538" t="s">
        <v>6462</v>
      </c>
      <c r="B4123" s="546">
        <v>71114</v>
      </c>
      <c r="C4123" s="188" t="s">
        <v>6463</v>
      </c>
      <c r="D4123" s="373">
        <v>1300</v>
      </c>
    </row>
    <row r="4124" spans="1:4" s="18" customFormat="1" x14ac:dyDescent="0.25">
      <c r="A4124" s="538" t="s">
        <v>6464</v>
      </c>
      <c r="B4124" s="546">
        <v>71117</v>
      </c>
      <c r="C4124" s="188" t="s">
        <v>6465</v>
      </c>
      <c r="D4124" s="373">
        <v>1100</v>
      </c>
    </row>
    <row r="4125" spans="1:4" s="18" customFormat="1" x14ac:dyDescent="0.25">
      <c r="A4125" s="538"/>
      <c r="B4125" s="546">
        <v>71118</v>
      </c>
      <c r="C4125" s="188" t="s">
        <v>6506</v>
      </c>
      <c r="D4125" s="241">
        <v>2089</v>
      </c>
    </row>
    <row r="4126" spans="1:4" s="18" customFormat="1" x14ac:dyDescent="0.25">
      <c r="A4126" s="548"/>
      <c r="B4126" s="549"/>
      <c r="C4126" s="537" t="s">
        <v>6389</v>
      </c>
      <c r="D4126" s="556"/>
    </row>
    <row r="4127" spans="1:4" s="18" customFormat="1" ht="31.5" x14ac:dyDescent="0.25">
      <c r="A4127" s="538" t="s">
        <v>673</v>
      </c>
      <c r="B4127" s="546">
        <v>71060</v>
      </c>
      <c r="C4127" s="534" t="s">
        <v>6466</v>
      </c>
      <c r="D4127" s="374">
        <v>150</v>
      </c>
    </row>
    <row r="4128" spans="1:4" s="18" customFormat="1" ht="31.5" x14ac:dyDescent="0.25">
      <c r="A4128" s="538" t="s">
        <v>682</v>
      </c>
      <c r="B4128" s="546">
        <v>71061</v>
      </c>
      <c r="C4128" s="534" t="s">
        <v>6467</v>
      </c>
      <c r="D4128" s="374">
        <v>116</v>
      </c>
    </row>
    <row r="4129" spans="1:4" s="18" customFormat="1" ht="31.5" x14ac:dyDescent="0.25">
      <c r="A4129" s="538" t="s">
        <v>710</v>
      </c>
      <c r="B4129" s="546">
        <v>71062</v>
      </c>
      <c r="C4129" s="534" t="s">
        <v>6468</v>
      </c>
      <c r="D4129" s="374">
        <v>66</v>
      </c>
    </row>
    <row r="4130" spans="1:4" s="18" customFormat="1" ht="31.5" x14ac:dyDescent="0.25">
      <c r="A4130" s="538" t="s">
        <v>727</v>
      </c>
      <c r="B4130" s="546">
        <v>71063</v>
      </c>
      <c r="C4130" s="534" t="s">
        <v>6469</v>
      </c>
      <c r="D4130" s="374">
        <v>66</v>
      </c>
    </row>
    <row r="4131" spans="1:4" s="18" customFormat="1" ht="31.5" x14ac:dyDescent="0.25">
      <c r="A4131" s="538" t="s">
        <v>709</v>
      </c>
      <c r="B4131" s="546">
        <v>71064</v>
      </c>
      <c r="C4131" s="534" t="s">
        <v>6470</v>
      </c>
      <c r="D4131" s="374">
        <v>66</v>
      </c>
    </row>
    <row r="4132" spans="1:4" s="18" customFormat="1" ht="31.5" x14ac:dyDescent="0.25">
      <c r="A4132" s="538" t="s">
        <v>670</v>
      </c>
      <c r="B4132" s="546">
        <v>71065</v>
      </c>
      <c r="C4132" s="534" t="s">
        <v>6471</v>
      </c>
      <c r="D4132" s="374">
        <v>132</v>
      </c>
    </row>
    <row r="4133" spans="1:4" s="18" customFormat="1" ht="31.5" x14ac:dyDescent="0.25">
      <c r="A4133" s="538" t="s">
        <v>699</v>
      </c>
      <c r="B4133" s="546">
        <v>71066</v>
      </c>
      <c r="C4133" s="534" t="s">
        <v>6472</v>
      </c>
      <c r="D4133" s="374">
        <v>70</v>
      </c>
    </row>
    <row r="4134" spans="1:4" s="18" customFormat="1" ht="31.5" x14ac:dyDescent="0.25">
      <c r="A4134" s="538" t="s">
        <v>698</v>
      </c>
      <c r="B4134" s="546">
        <v>71067</v>
      </c>
      <c r="C4134" s="534" t="s">
        <v>6473</v>
      </c>
      <c r="D4134" s="374">
        <v>70</v>
      </c>
    </row>
    <row r="4135" spans="1:4" s="18" customFormat="1" x14ac:dyDescent="0.25">
      <c r="A4135" s="538" t="s">
        <v>693</v>
      </c>
      <c r="B4135" s="546">
        <v>71068</v>
      </c>
      <c r="C4135" s="534" t="s">
        <v>6507</v>
      </c>
      <c r="D4135" s="374">
        <v>68</v>
      </c>
    </row>
    <row r="4136" spans="1:4" s="18" customFormat="1" ht="31.5" x14ac:dyDescent="0.25">
      <c r="A4136" s="538" t="s">
        <v>676</v>
      </c>
      <c r="B4136" s="546">
        <v>71070</v>
      </c>
      <c r="C4136" s="534" t="s">
        <v>6474</v>
      </c>
      <c r="D4136" s="374">
        <v>68</v>
      </c>
    </row>
    <row r="4137" spans="1:4" s="18" customFormat="1" ht="31.5" x14ac:dyDescent="0.25">
      <c r="A4137" s="538" t="s">
        <v>694</v>
      </c>
      <c r="B4137" s="546">
        <v>71072</v>
      </c>
      <c r="C4137" s="534" t="s">
        <v>6475</v>
      </c>
      <c r="D4137" s="374">
        <v>76</v>
      </c>
    </row>
    <row r="4138" spans="1:4" s="18" customFormat="1" ht="47.25" x14ac:dyDescent="0.25">
      <c r="A4138" s="538" t="s">
        <v>689</v>
      </c>
      <c r="B4138" s="546">
        <v>71073</v>
      </c>
      <c r="C4138" s="547" t="s">
        <v>6476</v>
      </c>
      <c r="D4138" s="374">
        <v>114</v>
      </c>
    </row>
    <row r="4139" spans="1:4" s="18" customFormat="1" ht="31.5" x14ac:dyDescent="0.25">
      <c r="A4139" s="538" t="s">
        <v>580</v>
      </c>
      <c r="B4139" s="546">
        <v>71074</v>
      </c>
      <c r="C4139" s="534" t="s">
        <v>6477</v>
      </c>
      <c r="D4139" s="374">
        <v>180</v>
      </c>
    </row>
    <row r="4140" spans="1:4" s="18" customFormat="1" ht="47.25" x14ac:dyDescent="0.25">
      <c r="A4140" s="538" t="s">
        <v>6403</v>
      </c>
      <c r="B4140" s="546">
        <v>71080</v>
      </c>
      <c r="C4140" s="547" t="s">
        <v>6478</v>
      </c>
      <c r="D4140" s="374">
        <v>204</v>
      </c>
    </row>
    <row r="4141" spans="1:4" s="18" customFormat="1" ht="47.25" x14ac:dyDescent="0.25">
      <c r="A4141" s="538" t="s">
        <v>6405</v>
      </c>
      <c r="B4141" s="546">
        <v>71081</v>
      </c>
      <c r="C4141" s="547" t="s">
        <v>6479</v>
      </c>
      <c r="D4141" s="374">
        <v>204</v>
      </c>
    </row>
    <row r="4142" spans="1:4" s="18" customFormat="1" ht="63" x14ac:dyDescent="0.25">
      <c r="A4142" s="538" t="s">
        <v>792</v>
      </c>
      <c r="B4142" s="546">
        <v>71084</v>
      </c>
      <c r="C4142" s="547" t="s">
        <v>6480</v>
      </c>
      <c r="D4142" s="374">
        <v>306</v>
      </c>
    </row>
    <row r="4143" spans="1:4" s="18" customFormat="1" ht="31.5" x14ac:dyDescent="0.25">
      <c r="A4143" s="538" t="s">
        <v>6408</v>
      </c>
      <c r="B4143" s="546">
        <v>71085</v>
      </c>
      <c r="C4143" s="547" t="s">
        <v>6481</v>
      </c>
      <c r="D4143" s="374">
        <v>126</v>
      </c>
    </row>
    <row r="4144" spans="1:4" s="18" customFormat="1" ht="47.25" x14ac:dyDescent="0.25">
      <c r="A4144" s="538" t="s">
        <v>794</v>
      </c>
      <c r="B4144" s="546">
        <v>71086</v>
      </c>
      <c r="C4144" s="547" t="s">
        <v>6482</v>
      </c>
      <c r="D4144" s="374">
        <v>150</v>
      </c>
    </row>
    <row r="4145" spans="1:4" s="18" customFormat="1" ht="47.25" x14ac:dyDescent="0.25">
      <c r="A4145" s="538" t="s">
        <v>795</v>
      </c>
      <c r="B4145" s="546">
        <v>71087</v>
      </c>
      <c r="C4145" s="534" t="s">
        <v>6483</v>
      </c>
      <c r="D4145" s="374">
        <v>166</v>
      </c>
    </row>
    <row r="4146" spans="1:4" s="18" customFormat="1" ht="47.25" x14ac:dyDescent="0.25">
      <c r="A4146" s="538" t="s">
        <v>6412</v>
      </c>
      <c r="B4146" s="546">
        <v>71089</v>
      </c>
      <c r="C4146" s="534" t="s">
        <v>6484</v>
      </c>
      <c r="D4146" s="374">
        <v>96</v>
      </c>
    </row>
    <row r="4147" spans="1:4" s="18" customFormat="1" ht="31.5" x14ac:dyDescent="0.25">
      <c r="A4147" s="538" t="s">
        <v>6414</v>
      </c>
      <c r="B4147" s="546">
        <v>71090</v>
      </c>
      <c r="C4147" s="547" t="s">
        <v>6485</v>
      </c>
      <c r="D4147" s="374">
        <v>96</v>
      </c>
    </row>
    <row r="4148" spans="1:4" s="18" customFormat="1" ht="31.5" x14ac:dyDescent="0.25">
      <c r="A4148" s="538" t="s">
        <v>6486</v>
      </c>
      <c r="B4148" s="546">
        <v>71091</v>
      </c>
      <c r="C4148" s="534" t="s">
        <v>6487</v>
      </c>
      <c r="D4148" s="374">
        <v>120</v>
      </c>
    </row>
    <row r="4149" spans="1:4" s="18" customFormat="1" x14ac:dyDescent="0.25">
      <c r="A4149" s="203"/>
      <c r="B4149" s="241">
        <v>72093</v>
      </c>
      <c r="C4149" s="553" t="s">
        <v>6488</v>
      </c>
      <c r="D4149" s="374">
        <v>74</v>
      </c>
    </row>
    <row r="4150" spans="1:4" s="18" customFormat="1" ht="47.25" x14ac:dyDescent="0.25">
      <c r="A4150" s="203" t="s">
        <v>6489</v>
      </c>
      <c r="B4150" s="241">
        <v>72094</v>
      </c>
      <c r="C4150" s="553" t="s">
        <v>6490</v>
      </c>
      <c r="D4150" s="374">
        <v>228</v>
      </c>
    </row>
    <row r="4151" spans="1:4" s="18" customFormat="1" ht="31.5" x14ac:dyDescent="0.25">
      <c r="A4151" s="203" t="s">
        <v>6491</v>
      </c>
      <c r="B4151" s="241">
        <v>72095</v>
      </c>
      <c r="C4151" s="553" t="s">
        <v>6492</v>
      </c>
      <c r="D4151" s="374">
        <v>120</v>
      </c>
    </row>
    <row r="4152" spans="1:4" s="18" customFormat="1" ht="47.25" x14ac:dyDescent="0.25">
      <c r="A4152" s="203"/>
      <c r="B4152" s="241">
        <v>71096</v>
      </c>
      <c r="C4152" s="553" t="s">
        <v>6493</v>
      </c>
      <c r="D4152" s="374">
        <v>102</v>
      </c>
    </row>
    <row r="4153" spans="1:4" s="18" customFormat="1" ht="31.5" x14ac:dyDescent="0.25">
      <c r="A4153" s="203"/>
      <c r="B4153" s="241">
        <v>71115</v>
      </c>
      <c r="C4153" s="190" t="s">
        <v>6494</v>
      </c>
      <c r="D4153" s="374">
        <v>282</v>
      </c>
    </row>
    <row r="4154" spans="1:4" s="18" customFormat="1" x14ac:dyDescent="0.25">
      <c r="A4154" s="203"/>
      <c r="B4154" s="241">
        <v>71116</v>
      </c>
      <c r="C4154" s="188" t="s">
        <v>6495</v>
      </c>
      <c r="D4154" s="374">
        <v>246</v>
      </c>
    </row>
    <row r="4155" spans="1:4" s="18" customFormat="1" x14ac:dyDescent="0.25">
      <c r="A4155" s="305"/>
      <c r="B4155" s="305"/>
      <c r="C4155" s="306" t="s">
        <v>5505</v>
      </c>
      <c r="D4155" s="376"/>
    </row>
    <row r="4156" spans="1:4" s="18" customFormat="1" x14ac:dyDescent="0.25">
      <c r="A4156" s="307"/>
      <c r="B4156" s="307"/>
      <c r="C4156" s="308" t="s">
        <v>5305</v>
      </c>
      <c r="D4156" s="377"/>
    </row>
    <row r="4157" spans="1:4" s="18" customFormat="1" x14ac:dyDescent="0.25">
      <c r="A4157" s="562" t="s">
        <v>5853</v>
      </c>
      <c r="B4157" s="563">
        <v>90397</v>
      </c>
      <c r="C4157" s="68" t="s">
        <v>5854</v>
      </c>
      <c r="D4157" s="564">
        <v>1450</v>
      </c>
    </row>
    <row r="4158" spans="1:4" s="18" customFormat="1" ht="31.5" x14ac:dyDescent="0.25">
      <c r="A4158" s="562" t="s">
        <v>6621</v>
      </c>
      <c r="B4158" s="563">
        <v>90398</v>
      </c>
      <c r="C4158" s="68" t="s">
        <v>5855</v>
      </c>
      <c r="D4158" s="564">
        <v>2000</v>
      </c>
    </row>
    <row r="4159" spans="1:4" s="18" customFormat="1" x14ac:dyDescent="0.25">
      <c r="A4159" s="562" t="s">
        <v>6622</v>
      </c>
      <c r="B4159" s="563">
        <v>90399</v>
      </c>
      <c r="C4159" s="68" t="s">
        <v>5856</v>
      </c>
      <c r="D4159" s="564">
        <v>2500</v>
      </c>
    </row>
    <row r="4160" spans="1:4" s="18" customFormat="1" ht="27" customHeight="1" x14ac:dyDescent="0.25">
      <c r="A4160" s="562" t="s">
        <v>6623</v>
      </c>
      <c r="B4160" s="563">
        <v>90400</v>
      </c>
      <c r="C4160" s="68" t="s">
        <v>5857</v>
      </c>
      <c r="D4160" s="564">
        <v>3500</v>
      </c>
    </row>
    <row r="4161" spans="1:4" s="18" customFormat="1" ht="15.75" customHeight="1" x14ac:dyDescent="0.25">
      <c r="A4161" s="565" t="s">
        <v>6625</v>
      </c>
      <c r="B4161" s="566" t="s">
        <v>6223</v>
      </c>
      <c r="C4161" s="567" t="s">
        <v>6224</v>
      </c>
      <c r="D4161" s="564">
        <v>850</v>
      </c>
    </row>
    <row r="4162" spans="1:4" s="18" customFormat="1" x14ac:dyDescent="0.25">
      <c r="A4162" s="562" t="s">
        <v>3250</v>
      </c>
      <c r="B4162" s="563">
        <v>90402</v>
      </c>
      <c r="C4162" s="68" t="s">
        <v>3251</v>
      </c>
      <c r="D4162" s="568">
        <v>500</v>
      </c>
    </row>
    <row r="4163" spans="1:4" s="18" customFormat="1" x14ac:dyDescent="0.25">
      <c r="A4163" s="565" t="s">
        <v>6624</v>
      </c>
      <c r="B4163" s="566">
        <v>90408</v>
      </c>
      <c r="C4163" s="567" t="s">
        <v>6257</v>
      </c>
      <c r="D4163" s="568">
        <v>650</v>
      </c>
    </row>
    <row r="4164" spans="1:4" s="18" customFormat="1" x14ac:dyDescent="0.25">
      <c r="A4164" s="562"/>
      <c r="B4164" s="563"/>
      <c r="C4164" s="569" t="s">
        <v>5307</v>
      </c>
      <c r="D4164" s="568"/>
    </row>
    <row r="4165" spans="1:4" s="18" customFormat="1" x14ac:dyDescent="0.25">
      <c r="A4165" s="562" t="s">
        <v>6626</v>
      </c>
      <c r="B4165" s="563">
        <v>90012</v>
      </c>
      <c r="C4165" s="68" t="s">
        <v>5308</v>
      </c>
      <c r="D4165" s="568">
        <v>450</v>
      </c>
    </row>
    <row r="4166" spans="1:4" s="18" customFormat="1" ht="31.5" x14ac:dyDescent="0.25">
      <c r="A4166" s="562" t="s">
        <v>5309</v>
      </c>
      <c r="B4166" s="563">
        <v>90013</v>
      </c>
      <c r="C4166" s="68" t="s">
        <v>5310</v>
      </c>
      <c r="D4166" s="568">
        <v>350</v>
      </c>
    </row>
    <row r="4167" spans="1:4" s="18" customFormat="1" x14ac:dyDescent="0.25">
      <c r="A4167" s="562" t="s">
        <v>2336</v>
      </c>
      <c r="B4167" s="563">
        <v>90020</v>
      </c>
      <c r="C4167" s="68" t="s">
        <v>5311</v>
      </c>
      <c r="D4167" s="564">
        <v>1800</v>
      </c>
    </row>
    <row r="4168" spans="1:4" s="18" customFormat="1" x14ac:dyDescent="0.25">
      <c r="A4168" s="203" t="s">
        <v>6498</v>
      </c>
      <c r="B4168" s="241">
        <v>90015</v>
      </c>
      <c r="C4168" s="284" t="s">
        <v>6499</v>
      </c>
      <c r="D4168" s="300">
        <v>1200</v>
      </c>
    </row>
    <row r="4169" spans="1:4" s="18" customFormat="1" x14ac:dyDescent="0.25">
      <c r="A4169" s="203" t="s">
        <v>6498</v>
      </c>
      <c r="B4169" s="241">
        <v>90021</v>
      </c>
      <c r="C4169" s="284" t="s">
        <v>6500</v>
      </c>
      <c r="D4169" s="300">
        <v>500</v>
      </c>
    </row>
    <row r="4170" spans="1:4" s="18" customFormat="1" x14ac:dyDescent="0.25">
      <c r="A4170" s="203" t="s">
        <v>6498</v>
      </c>
      <c r="B4170" s="241">
        <v>90016</v>
      </c>
      <c r="C4170" s="284" t="s">
        <v>6501</v>
      </c>
      <c r="D4170" s="300">
        <v>3900</v>
      </c>
    </row>
    <row r="4171" spans="1:4" s="18" customFormat="1" ht="31.5" x14ac:dyDescent="0.25">
      <c r="A4171" s="203" t="s">
        <v>6498</v>
      </c>
      <c r="B4171" s="241">
        <v>90017</v>
      </c>
      <c r="C4171" s="284" t="s">
        <v>6502</v>
      </c>
      <c r="D4171" s="300">
        <v>2300</v>
      </c>
    </row>
    <row r="4172" spans="1:4" s="18" customFormat="1" ht="31.5" x14ac:dyDescent="0.25">
      <c r="A4172" s="203" t="s">
        <v>6498</v>
      </c>
      <c r="B4172" s="241">
        <v>90018</v>
      </c>
      <c r="C4172" s="284" t="s">
        <v>6503</v>
      </c>
      <c r="D4172" s="300">
        <v>1700</v>
      </c>
    </row>
    <row r="4173" spans="1:4" s="18" customFormat="1" ht="31.5" x14ac:dyDescent="0.25">
      <c r="A4173" s="203" t="s">
        <v>6504</v>
      </c>
      <c r="B4173" s="241">
        <v>90019</v>
      </c>
      <c r="C4173" s="284" t="s">
        <v>6505</v>
      </c>
      <c r="D4173" s="300">
        <v>500</v>
      </c>
    </row>
    <row r="4174" spans="1:4" s="18" customFormat="1" x14ac:dyDescent="0.25">
      <c r="A4174" s="280"/>
      <c r="B4174" s="83"/>
      <c r="C4174" s="281" t="s">
        <v>5312</v>
      </c>
      <c r="D4174" s="57"/>
    </row>
    <row r="4175" spans="1:4" s="18" customFormat="1" ht="31.5" x14ac:dyDescent="0.25">
      <c r="A4175" s="280"/>
      <c r="B4175" s="83"/>
      <c r="C4175" s="281" t="s">
        <v>5313</v>
      </c>
      <c r="D4175" s="57"/>
    </row>
    <row r="4176" spans="1:4" s="18" customFormat="1" x14ac:dyDescent="0.25">
      <c r="A4176" s="562" t="s">
        <v>5314</v>
      </c>
      <c r="B4176" s="563">
        <v>90024</v>
      </c>
      <c r="C4176" s="68" t="s">
        <v>5315</v>
      </c>
      <c r="D4176" s="564">
        <v>1950</v>
      </c>
    </row>
    <row r="4177" spans="1:4" s="18" customFormat="1" x14ac:dyDescent="0.25">
      <c r="A4177" s="562" t="s">
        <v>5316</v>
      </c>
      <c r="B4177" s="563">
        <v>90025</v>
      </c>
      <c r="C4177" s="68" t="s">
        <v>5317</v>
      </c>
      <c r="D4177" s="564">
        <v>7200</v>
      </c>
    </row>
    <row r="4178" spans="1:4" s="18" customFormat="1" x14ac:dyDescent="0.25">
      <c r="A4178" s="562" t="s">
        <v>5318</v>
      </c>
      <c r="B4178" s="563">
        <v>90026</v>
      </c>
      <c r="C4178" s="68" t="s">
        <v>5319</v>
      </c>
      <c r="D4178" s="564">
        <v>1800</v>
      </c>
    </row>
    <row r="4179" spans="1:4" s="18" customFormat="1" ht="33" customHeight="1" x14ac:dyDescent="0.25">
      <c r="A4179" s="562" t="s">
        <v>5316</v>
      </c>
      <c r="B4179" s="563">
        <v>90027</v>
      </c>
      <c r="C4179" s="68" t="s">
        <v>5320</v>
      </c>
      <c r="D4179" s="564">
        <v>1800</v>
      </c>
    </row>
    <row r="4180" spans="1:4" s="18" customFormat="1" ht="31.5" x14ac:dyDescent="0.25">
      <c r="A4180" s="562" t="s">
        <v>6627</v>
      </c>
      <c r="B4180" s="563">
        <v>90028</v>
      </c>
      <c r="C4180" s="68" t="s">
        <v>5321</v>
      </c>
      <c r="D4180" s="564">
        <v>3200</v>
      </c>
    </row>
    <row r="4181" spans="1:4" s="18" customFormat="1" ht="15.75" customHeight="1" x14ac:dyDescent="0.25">
      <c r="A4181" s="562" t="s">
        <v>6628</v>
      </c>
      <c r="B4181" s="563">
        <v>90029</v>
      </c>
      <c r="C4181" s="68" t="s">
        <v>5322</v>
      </c>
      <c r="D4181" s="564">
        <v>5000</v>
      </c>
    </row>
    <row r="4182" spans="1:4" s="18" customFormat="1" x14ac:dyDescent="0.25">
      <c r="A4182" s="562" t="s">
        <v>6629</v>
      </c>
      <c r="B4182" s="563">
        <v>90030</v>
      </c>
      <c r="C4182" s="68" t="s">
        <v>5323</v>
      </c>
      <c r="D4182" s="564">
        <v>5000</v>
      </c>
    </row>
    <row r="4183" spans="1:4" s="18" customFormat="1" ht="31.5" x14ac:dyDescent="0.25">
      <c r="A4183" s="562" t="s">
        <v>6630</v>
      </c>
      <c r="B4183" s="563">
        <v>90031</v>
      </c>
      <c r="C4183" s="68" t="s">
        <v>5324</v>
      </c>
      <c r="D4183" s="564">
        <v>8000</v>
      </c>
    </row>
    <row r="4184" spans="1:4" s="18" customFormat="1" x14ac:dyDescent="0.25">
      <c r="A4184" s="562" t="s">
        <v>5325</v>
      </c>
      <c r="B4184" s="563">
        <v>90032</v>
      </c>
      <c r="C4184" s="68" t="s">
        <v>5326</v>
      </c>
      <c r="D4184" s="564">
        <v>2700</v>
      </c>
    </row>
    <row r="4185" spans="1:4" s="18" customFormat="1" x14ac:dyDescent="0.25">
      <c r="A4185" s="562" t="s">
        <v>6631</v>
      </c>
      <c r="B4185" s="563">
        <v>90033</v>
      </c>
      <c r="C4185" s="68" t="s">
        <v>5327</v>
      </c>
      <c r="D4185" s="564">
        <v>3250</v>
      </c>
    </row>
    <row r="4186" spans="1:4" s="18" customFormat="1" ht="31.5" x14ac:dyDescent="0.25">
      <c r="A4186" s="562" t="s">
        <v>5328</v>
      </c>
      <c r="B4186" s="563">
        <v>90034</v>
      </c>
      <c r="C4186" s="68" t="s">
        <v>5329</v>
      </c>
      <c r="D4186" s="564">
        <v>2150</v>
      </c>
    </row>
    <row r="4187" spans="1:4" s="18" customFormat="1" x14ac:dyDescent="0.25">
      <c r="A4187" s="562" t="s">
        <v>6632</v>
      </c>
      <c r="B4187" s="563">
        <v>90035</v>
      </c>
      <c r="C4187" s="68" t="s">
        <v>5330</v>
      </c>
      <c r="D4187" s="564">
        <v>600</v>
      </c>
    </row>
    <row r="4188" spans="1:4" s="18" customFormat="1" ht="31.5" x14ac:dyDescent="0.25">
      <c r="A4188" s="570"/>
      <c r="B4188" s="571"/>
      <c r="C4188" s="569" t="s">
        <v>5331</v>
      </c>
      <c r="D4188" s="572"/>
    </row>
    <row r="4189" spans="1:4" s="18" customFormat="1" x14ac:dyDescent="0.25">
      <c r="A4189" s="562" t="s">
        <v>5332</v>
      </c>
      <c r="B4189" s="563">
        <v>90039</v>
      </c>
      <c r="C4189" s="68" t="s">
        <v>5333</v>
      </c>
      <c r="D4189" s="564">
        <v>650</v>
      </c>
    </row>
    <row r="4190" spans="1:4" s="18" customFormat="1" x14ac:dyDescent="0.25">
      <c r="A4190" s="562" t="s">
        <v>6682</v>
      </c>
      <c r="B4190" s="563">
        <f>B4189+1</f>
        <v>90040</v>
      </c>
      <c r="C4190" s="68" t="s">
        <v>5334</v>
      </c>
      <c r="D4190" s="564">
        <v>400</v>
      </c>
    </row>
    <row r="4191" spans="1:4" s="18" customFormat="1" x14ac:dyDescent="0.25">
      <c r="A4191" s="562" t="s">
        <v>5335</v>
      </c>
      <c r="B4191" s="563">
        <f t="shared" ref="B4191:B4202" si="1">B4190+1</f>
        <v>90041</v>
      </c>
      <c r="C4191" s="68" t="s">
        <v>5336</v>
      </c>
      <c r="D4191" s="564">
        <v>3300</v>
      </c>
    </row>
    <row r="4192" spans="1:4" s="18" customFormat="1" ht="31.5" x14ac:dyDescent="0.25">
      <c r="A4192" s="562" t="s">
        <v>5337</v>
      </c>
      <c r="B4192" s="563">
        <f t="shared" si="1"/>
        <v>90042</v>
      </c>
      <c r="C4192" s="68" t="s">
        <v>5338</v>
      </c>
      <c r="D4192" s="564">
        <v>5500</v>
      </c>
    </row>
    <row r="4193" spans="1:4" s="18" customFormat="1" ht="33.75" customHeight="1" x14ac:dyDescent="0.25">
      <c r="A4193" s="562" t="s">
        <v>5339</v>
      </c>
      <c r="B4193" s="563">
        <f t="shared" si="1"/>
        <v>90043</v>
      </c>
      <c r="C4193" s="68" t="s">
        <v>5340</v>
      </c>
      <c r="D4193" s="564">
        <v>6600</v>
      </c>
    </row>
    <row r="4194" spans="1:4" s="18" customFormat="1" ht="31.5" x14ac:dyDescent="0.25">
      <c r="A4194" s="562" t="s">
        <v>5341</v>
      </c>
      <c r="B4194" s="563">
        <f t="shared" si="1"/>
        <v>90044</v>
      </c>
      <c r="C4194" s="68" t="s">
        <v>5342</v>
      </c>
      <c r="D4194" s="564">
        <v>8000</v>
      </c>
    </row>
    <row r="4195" spans="1:4" s="18" customFormat="1" x14ac:dyDescent="0.25">
      <c r="A4195" s="562" t="s">
        <v>6633</v>
      </c>
      <c r="B4195" s="563">
        <f t="shared" si="1"/>
        <v>90045</v>
      </c>
      <c r="C4195" s="68" t="s">
        <v>5343</v>
      </c>
      <c r="D4195" s="564">
        <v>8000</v>
      </c>
    </row>
    <row r="4196" spans="1:4" s="18" customFormat="1" x14ac:dyDescent="0.25">
      <c r="A4196" s="562" t="s">
        <v>6634</v>
      </c>
      <c r="B4196" s="563">
        <f t="shared" si="1"/>
        <v>90046</v>
      </c>
      <c r="C4196" s="68" t="s">
        <v>5344</v>
      </c>
      <c r="D4196" s="564">
        <v>9000</v>
      </c>
    </row>
    <row r="4197" spans="1:4" s="18" customFormat="1" ht="31.5" customHeight="1" x14ac:dyDescent="0.25">
      <c r="A4197" s="562" t="s">
        <v>6635</v>
      </c>
      <c r="B4197" s="563">
        <f t="shared" si="1"/>
        <v>90047</v>
      </c>
      <c r="C4197" s="68" t="s">
        <v>5345</v>
      </c>
      <c r="D4197" s="564">
        <v>12200</v>
      </c>
    </row>
    <row r="4198" spans="1:4" s="18" customFormat="1" ht="15.75" customHeight="1" x14ac:dyDescent="0.25">
      <c r="A4198" s="562" t="s">
        <v>5346</v>
      </c>
      <c r="B4198" s="563">
        <f t="shared" si="1"/>
        <v>90048</v>
      </c>
      <c r="C4198" s="68" t="s">
        <v>5347</v>
      </c>
      <c r="D4198" s="564">
        <v>3300</v>
      </c>
    </row>
    <row r="4199" spans="1:4" s="18" customFormat="1" x14ac:dyDescent="0.25">
      <c r="A4199" s="562" t="s">
        <v>6636</v>
      </c>
      <c r="B4199" s="563">
        <f t="shared" si="1"/>
        <v>90049</v>
      </c>
      <c r="C4199" s="68" t="s">
        <v>5348</v>
      </c>
      <c r="D4199" s="564">
        <v>2300</v>
      </c>
    </row>
    <row r="4200" spans="1:4" s="18" customFormat="1" ht="47.25" x14ac:dyDescent="0.25">
      <c r="A4200" s="562" t="s">
        <v>6637</v>
      </c>
      <c r="B4200" s="563">
        <f t="shared" si="1"/>
        <v>90050</v>
      </c>
      <c r="C4200" s="68" t="s">
        <v>5349</v>
      </c>
      <c r="D4200" s="564">
        <v>23950</v>
      </c>
    </row>
    <row r="4201" spans="1:4" s="18" customFormat="1" ht="31.5" x14ac:dyDescent="0.25">
      <c r="A4201" s="562" t="s">
        <v>5350</v>
      </c>
      <c r="B4201" s="563">
        <f t="shared" si="1"/>
        <v>90051</v>
      </c>
      <c r="C4201" s="68" t="s">
        <v>5351</v>
      </c>
      <c r="D4201" s="564">
        <v>1600</v>
      </c>
    </row>
    <row r="4202" spans="1:4" s="18" customFormat="1" ht="31.5" x14ac:dyDescent="0.25">
      <c r="A4202" s="562" t="s">
        <v>6686</v>
      </c>
      <c r="B4202" s="563">
        <f t="shared" si="1"/>
        <v>90052</v>
      </c>
      <c r="C4202" s="68" t="s">
        <v>5352</v>
      </c>
      <c r="D4202" s="564">
        <v>1500</v>
      </c>
    </row>
    <row r="4203" spans="1:4" s="18" customFormat="1" x14ac:dyDescent="0.25">
      <c r="A4203" s="570"/>
      <c r="B4203" s="571"/>
      <c r="C4203" s="569" t="s">
        <v>5353</v>
      </c>
      <c r="D4203" s="564"/>
    </row>
    <row r="4204" spans="1:4" s="18" customFormat="1" x14ac:dyDescent="0.25">
      <c r="A4204" s="562" t="s">
        <v>5354</v>
      </c>
      <c r="B4204" s="563">
        <v>90053</v>
      </c>
      <c r="C4204" s="68" t="s">
        <v>5355</v>
      </c>
      <c r="D4204" s="564">
        <v>650</v>
      </c>
    </row>
    <row r="4205" spans="1:4" s="18" customFormat="1" x14ac:dyDescent="0.25">
      <c r="A4205" s="562" t="s">
        <v>5356</v>
      </c>
      <c r="B4205" s="563">
        <f>B4204+1</f>
        <v>90054</v>
      </c>
      <c r="C4205" s="68" t="s">
        <v>5357</v>
      </c>
      <c r="D4205" s="564">
        <v>1300</v>
      </c>
    </row>
    <row r="4206" spans="1:4" s="18" customFormat="1" ht="31.5" x14ac:dyDescent="0.25">
      <c r="A4206" s="562" t="s">
        <v>5358</v>
      </c>
      <c r="B4206" s="563">
        <f t="shared" ref="B4206:B4215" si="2">B4205+1</f>
        <v>90055</v>
      </c>
      <c r="C4206" s="68" t="s">
        <v>5359</v>
      </c>
      <c r="D4206" s="564">
        <v>3900</v>
      </c>
    </row>
    <row r="4207" spans="1:4" s="18" customFormat="1" x14ac:dyDescent="0.25">
      <c r="A4207" s="562" t="s">
        <v>6638</v>
      </c>
      <c r="B4207" s="563">
        <f t="shared" si="2"/>
        <v>90056</v>
      </c>
      <c r="C4207" s="68" t="s">
        <v>5360</v>
      </c>
      <c r="D4207" s="564">
        <v>1550</v>
      </c>
    </row>
    <row r="4208" spans="1:4" s="18" customFormat="1" ht="31.5" x14ac:dyDescent="0.25">
      <c r="A4208" s="562" t="s">
        <v>5361</v>
      </c>
      <c r="B4208" s="563">
        <f t="shared" si="2"/>
        <v>90057</v>
      </c>
      <c r="C4208" s="68" t="s">
        <v>5362</v>
      </c>
      <c r="D4208" s="564">
        <v>1300</v>
      </c>
    </row>
    <row r="4209" spans="1:4" s="18" customFormat="1" ht="31.5" x14ac:dyDescent="0.25">
      <c r="A4209" s="562" t="s">
        <v>5363</v>
      </c>
      <c r="B4209" s="563">
        <f t="shared" si="2"/>
        <v>90058</v>
      </c>
      <c r="C4209" s="68" t="s">
        <v>5364</v>
      </c>
      <c r="D4209" s="564">
        <v>1500</v>
      </c>
    </row>
    <row r="4210" spans="1:4" s="18" customFormat="1" ht="31.5" x14ac:dyDescent="0.25">
      <c r="A4210" s="562" t="s">
        <v>6639</v>
      </c>
      <c r="B4210" s="563">
        <f t="shared" si="2"/>
        <v>90059</v>
      </c>
      <c r="C4210" s="68" t="s">
        <v>5365</v>
      </c>
      <c r="D4210" s="564">
        <v>4400</v>
      </c>
    </row>
    <row r="4211" spans="1:4" s="18" customFormat="1" ht="31.5" x14ac:dyDescent="0.25">
      <c r="A4211" s="562" t="s">
        <v>6640</v>
      </c>
      <c r="B4211" s="563">
        <f t="shared" si="2"/>
        <v>90060</v>
      </c>
      <c r="C4211" s="68" t="s">
        <v>5366</v>
      </c>
      <c r="D4211" s="564">
        <v>3000</v>
      </c>
    </row>
    <row r="4212" spans="1:4" s="18" customFormat="1" ht="31.5" x14ac:dyDescent="0.25">
      <c r="A4212" s="562" t="s">
        <v>6641</v>
      </c>
      <c r="B4212" s="563">
        <f t="shared" si="2"/>
        <v>90061</v>
      </c>
      <c r="C4212" s="68" t="s">
        <v>5367</v>
      </c>
      <c r="D4212" s="564">
        <v>3650</v>
      </c>
    </row>
    <row r="4213" spans="1:4" s="18" customFormat="1" ht="31.5" x14ac:dyDescent="0.25">
      <c r="A4213" s="562" t="s">
        <v>6642</v>
      </c>
      <c r="B4213" s="563">
        <f t="shared" si="2"/>
        <v>90062</v>
      </c>
      <c r="C4213" s="68" t="s">
        <v>5368</v>
      </c>
      <c r="D4213" s="564">
        <v>2350</v>
      </c>
    </row>
    <row r="4214" spans="1:4" s="18" customFormat="1" ht="31.5" x14ac:dyDescent="0.25">
      <c r="A4214" s="562" t="s">
        <v>6683</v>
      </c>
      <c r="B4214" s="563">
        <f t="shared" si="2"/>
        <v>90063</v>
      </c>
      <c r="C4214" s="68" t="s">
        <v>5369</v>
      </c>
      <c r="D4214" s="564">
        <v>2300</v>
      </c>
    </row>
    <row r="4215" spans="1:4" s="18" customFormat="1" ht="47.25" x14ac:dyDescent="0.25">
      <c r="A4215" s="562" t="s">
        <v>6685</v>
      </c>
      <c r="B4215" s="563">
        <f t="shared" si="2"/>
        <v>90064</v>
      </c>
      <c r="C4215" s="68" t="s">
        <v>5370</v>
      </c>
      <c r="D4215" s="564">
        <v>5500</v>
      </c>
    </row>
    <row r="4216" spans="1:4" s="18" customFormat="1" x14ac:dyDescent="0.25">
      <c r="A4216" s="562"/>
      <c r="B4216" s="563"/>
      <c r="C4216" s="569" t="s">
        <v>5371</v>
      </c>
      <c r="D4216" s="568"/>
    </row>
    <row r="4217" spans="1:4" s="18" customFormat="1" x14ac:dyDescent="0.25">
      <c r="A4217" s="562" t="s">
        <v>5372</v>
      </c>
      <c r="B4217" s="563">
        <v>90065</v>
      </c>
      <c r="C4217" s="68" t="s">
        <v>5373</v>
      </c>
      <c r="D4217" s="564">
        <v>2000</v>
      </c>
    </row>
    <row r="4218" spans="1:4" s="18" customFormat="1" x14ac:dyDescent="0.25">
      <c r="A4218" s="562" t="s">
        <v>6643</v>
      </c>
      <c r="B4218" s="563">
        <f>B4217+1</f>
        <v>90066</v>
      </c>
      <c r="C4218" s="68" t="s">
        <v>5374</v>
      </c>
      <c r="D4218" s="564">
        <v>800</v>
      </c>
    </row>
    <row r="4219" spans="1:4" s="18" customFormat="1" x14ac:dyDescent="0.25">
      <c r="A4219" s="562" t="s">
        <v>6644</v>
      </c>
      <c r="B4219" s="563">
        <f t="shared" ref="B4219:B4229" si="3">B4218+1</f>
        <v>90067</v>
      </c>
      <c r="C4219" s="68" t="s">
        <v>5858</v>
      </c>
      <c r="D4219" s="564">
        <v>3250</v>
      </c>
    </row>
    <row r="4220" spans="1:4" s="18" customFormat="1" ht="31.5" x14ac:dyDescent="0.25">
      <c r="A4220" s="562" t="s">
        <v>5375</v>
      </c>
      <c r="B4220" s="563">
        <f t="shared" si="3"/>
        <v>90068</v>
      </c>
      <c r="C4220" s="68" t="s">
        <v>5376</v>
      </c>
      <c r="D4220" s="564">
        <v>5850</v>
      </c>
    </row>
    <row r="4221" spans="1:4" s="18" customFormat="1" ht="31.5" x14ac:dyDescent="0.25">
      <c r="A4221" s="562" t="s">
        <v>6645</v>
      </c>
      <c r="B4221" s="563">
        <f t="shared" si="3"/>
        <v>90069</v>
      </c>
      <c r="C4221" s="68" t="s">
        <v>5377</v>
      </c>
      <c r="D4221" s="564">
        <v>7000</v>
      </c>
    </row>
    <row r="4222" spans="1:4" s="18" customFormat="1" ht="31.5" x14ac:dyDescent="0.25">
      <c r="A4222" s="562" t="s">
        <v>6646</v>
      </c>
      <c r="B4222" s="563">
        <f t="shared" si="3"/>
        <v>90070</v>
      </c>
      <c r="C4222" s="68" t="s">
        <v>5378</v>
      </c>
      <c r="D4222" s="564">
        <v>7850</v>
      </c>
    </row>
    <row r="4223" spans="1:4" s="18" customFormat="1" ht="31.5" x14ac:dyDescent="0.25">
      <c r="A4223" s="562" t="s">
        <v>6647</v>
      </c>
      <c r="B4223" s="563">
        <f t="shared" si="3"/>
        <v>90071</v>
      </c>
      <c r="C4223" s="68" t="s">
        <v>5379</v>
      </c>
      <c r="D4223" s="564">
        <v>8500</v>
      </c>
    </row>
    <row r="4224" spans="1:4" s="18" customFormat="1" ht="31.5" x14ac:dyDescent="0.25">
      <c r="A4224" s="562" t="s">
        <v>6684</v>
      </c>
      <c r="B4224" s="563">
        <f t="shared" si="3"/>
        <v>90072</v>
      </c>
      <c r="C4224" s="68" t="s">
        <v>5380</v>
      </c>
      <c r="D4224" s="564">
        <v>6900</v>
      </c>
    </row>
    <row r="4225" spans="1:4" s="18" customFormat="1" x14ac:dyDescent="0.25">
      <c r="A4225" s="562" t="s">
        <v>6648</v>
      </c>
      <c r="B4225" s="563">
        <f t="shared" si="3"/>
        <v>90073</v>
      </c>
      <c r="C4225" s="68" t="s">
        <v>5381</v>
      </c>
      <c r="D4225" s="564">
        <v>6000</v>
      </c>
    </row>
    <row r="4226" spans="1:4" s="18" customFormat="1" ht="31.5" customHeight="1" x14ac:dyDescent="0.25">
      <c r="A4226" s="562" t="s">
        <v>6649</v>
      </c>
      <c r="B4226" s="563">
        <f t="shared" si="3"/>
        <v>90074</v>
      </c>
      <c r="C4226" s="68" t="s">
        <v>5382</v>
      </c>
      <c r="D4226" s="564">
        <v>6750</v>
      </c>
    </row>
    <row r="4227" spans="1:4" s="18" customFormat="1" x14ac:dyDescent="0.25">
      <c r="A4227" s="562" t="s">
        <v>6650</v>
      </c>
      <c r="B4227" s="563">
        <f t="shared" si="3"/>
        <v>90075</v>
      </c>
      <c r="C4227" s="68" t="s">
        <v>5383</v>
      </c>
      <c r="D4227" s="564">
        <v>9175</v>
      </c>
    </row>
    <row r="4228" spans="1:4" s="18" customFormat="1" x14ac:dyDescent="0.25">
      <c r="A4228" s="562" t="s">
        <v>5384</v>
      </c>
      <c r="B4228" s="563">
        <f t="shared" si="3"/>
        <v>90076</v>
      </c>
      <c r="C4228" s="68" t="s">
        <v>5385</v>
      </c>
      <c r="D4228" s="564">
        <v>5000</v>
      </c>
    </row>
    <row r="4229" spans="1:4" s="18" customFormat="1" ht="47.25" x14ac:dyDescent="0.25">
      <c r="A4229" s="562" t="s">
        <v>5386</v>
      </c>
      <c r="B4229" s="563">
        <f t="shared" si="3"/>
        <v>90077</v>
      </c>
      <c r="C4229" s="68" t="s">
        <v>5387</v>
      </c>
      <c r="D4229" s="564">
        <v>1650</v>
      </c>
    </row>
    <row r="4230" spans="1:4" s="18" customFormat="1" x14ac:dyDescent="0.25">
      <c r="A4230" s="282"/>
      <c r="B4230" s="283"/>
      <c r="C4230" s="281" t="s">
        <v>5388</v>
      </c>
      <c r="D4230" s="378"/>
    </row>
    <row r="4231" spans="1:4" s="18" customFormat="1" ht="31.5" x14ac:dyDescent="0.25">
      <c r="A4231" s="280" t="s">
        <v>5332</v>
      </c>
      <c r="B4231" s="83">
        <v>90078</v>
      </c>
      <c r="C4231" s="45" t="s">
        <v>5389</v>
      </c>
      <c r="D4231" s="370">
        <v>4140</v>
      </c>
    </row>
    <row r="4232" spans="1:4" s="18" customFormat="1" x14ac:dyDescent="0.25">
      <c r="A4232" s="280" t="s">
        <v>5390</v>
      </c>
      <c r="B4232" s="83">
        <f>B4231+1</f>
        <v>90079</v>
      </c>
      <c r="C4232" s="45" t="s">
        <v>5391</v>
      </c>
      <c r="D4232" s="370">
        <v>3300</v>
      </c>
    </row>
    <row r="4233" spans="1:4" s="18" customFormat="1" ht="31.5" x14ac:dyDescent="0.25">
      <c r="A4233" s="280" t="s">
        <v>5386</v>
      </c>
      <c r="B4233" s="83">
        <f t="shared" ref="B4233:B4238" si="4">B4232+1</f>
        <v>90080</v>
      </c>
      <c r="C4233" s="45" t="s">
        <v>5392</v>
      </c>
      <c r="D4233" s="370">
        <v>1700</v>
      </c>
    </row>
    <row r="4234" spans="1:4" s="18" customFormat="1" ht="31.5" x14ac:dyDescent="0.25">
      <c r="A4234" s="280" t="s">
        <v>5393</v>
      </c>
      <c r="B4234" s="83">
        <f t="shared" si="4"/>
        <v>90081</v>
      </c>
      <c r="C4234" s="45" t="s">
        <v>5394</v>
      </c>
      <c r="D4234" s="370">
        <v>1480</v>
      </c>
    </row>
    <row r="4235" spans="1:4" s="18" customFormat="1" x14ac:dyDescent="0.25">
      <c r="A4235" s="280" t="s">
        <v>5395</v>
      </c>
      <c r="B4235" s="83">
        <f t="shared" si="4"/>
        <v>90082</v>
      </c>
      <c r="C4235" s="45" t="s">
        <v>5396</v>
      </c>
      <c r="D4235" s="370">
        <v>1620</v>
      </c>
    </row>
    <row r="4236" spans="1:4" s="18" customFormat="1" x14ac:dyDescent="0.25">
      <c r="A4236" s="280" t="s">
        <v>5397</v>
      </c>
      <c r="B4236" s="83">
        <f t="shared" si="4"/>
        <v>90083</v>
      </c>
      <c r="C4236" s="45" t="s">
        <v>5398</v>
      </c>
      <c r="D4236" s="370">
        <v>3300</v>
      </c>
    </row>
    <row r="4237" spans="1:4" s="18" customFormat="1" x14ac:dyDescent="0.25">
      <c r="A4237" s="280" t="s">
        <v>5399</v>
      </c>
      <c r="B4237" s="83">
        <f t="shared" si="4"/>
        <v>90084</v>
      </c>
      <c r="C4237" s="45" t="s">
        <v>5400</v>
      </c>
      <c r="D4237" s="370">
        <v>4200</v>
      </c>
    </row>
    <row r="4238" spans="1:4" s="18" customFormat="1" x14ac:dyDescent="0.25">
      <c r="A4238" s="280" t="s">
        <v>5399</v>
      </c>
      <c r="B4238" s="83">
        <f t="shared" si="4"/>
        <v>90085</v>
      </c>
      <c r="C4238" s="45" t="s">
        <v>5401</v>
      </c>
      <c r="D4238" s="370">
        <v>4900</v>
      </c>
    </row>
    <row r="4239" spans="1:4" s="18" customFormat="1" ht="31.5" x14ac:dyDescent="0.25">
      <c r="A4239" s="285"/>
      <c r="B4239" s="128">
        <v>90401</v>
      </c>
      <c r="C4239" s="286" t="s">
        <v>5859</v>
      </c>
      <c r="D4239" s="370">
        <v>1900</v>
      </c>
    </row>
    <row r="4240" spans="1:4" s="18" customFormat="1" x14ac:dyDescent="0.25">
      <c r="A4240" s="285"/>
      <c r="B4240" s="128">
        <v>90402</v>
      </c>
      <c r="C4240" s="286" t="s">
        <v>5860</v>
      </c>
      <c r="D4240" s="370">
        <v>2200</v>
      </c>
    </row>
    <row r="4241" spans="1:4" s="18" customFormat="1" ht="31.5" x14ac:dyDescent="0.25">
      <c r="A4241" s="285"/>
      <c r="B4241" s="128">
        <v>90403</v>
      </c>
      <c r="C4241" s="286" t="s">
        <v>5861</v>
      </c>
      <c r="D4241" s="370">
        <v>4500</v>
      </c>
    </row>
    <row r="4242" spans="1:4" s="18" customFormat="1" x14ac:dyDescent="0.25">
      <c r="A4242" s="285"/>
      <c r="B4242" s="128">
        <v>90404</v>
      </c>
      <c r="C4242" s="286" t="s">
        <v>5862</v>
      </c>
      <c r="D4242" s="370">
        <v>1000</v>
      </c>
    </row>
    <row r="4243" spans="1:4" s="18" customFormat="1" ht="15.75" customHeight="1" x14ac:dyDescent="0.25">
      <c r="A4243" s="285"/>
      <c r="B4243" s="128">
        <v>90405</v>
      </c>
      <c r="C4243" s="286" t="s">
        <v>5863</v>
      </c>
      <c r="D4243" s="370">
        <v>450</v>
      </c>
    </row>
    <row r="4244" spans="1:4" s="18" customFormat="1" x14ac:dyDescent="0.25">
      <c r="A4244" s="285"/>
      <c r="B4244" s="128">
        <v>90406</v>
      </c>
      <c r="C4244" s="286" t="s">
        <v>5864</v>
      </c>
      <c r="D4244" s="370">
        <v>2000</v>
      </c>
    </row>
    <row r="4245" spans="1:4" s="18" customFormat="1" x14ac:dyDescent="0.25">
      <c r="A4245" s="285"/>
      <c r="B4245" s="128">
        <v>90407</v>
      </c>
      <c r="C4245" s="286" t="s">
        <v>5865</v>
      </c>
      <c r="D4245" s="370">
        <v>2500</v>
      </c>
    </row>
    <row r="4246" spans="1:4" s="18" customFormat="1" ht="23.25" customHeight="1" x14ac:dyDescent="0.25">
      <c r="A4246" s="280"/>
      <c r="B4246" s="83"/>
      <c r="C4246" s="281" t="s">
        <v>5402</v>
      </c>
      <c r="D4246" s="57"/>
    </row>
    <row r="4247" spans="1:4" s="18" customFormat="1" ht="31.5" customHeight="1" x14ac:dyDescent="0.25">
      <c r="A4247" s="280"/>
      <c r="B4247" s="83"/>
      <c r="C4247" s="281" t="s">
        <v>5866</v>
      </c>
      <c r="D4247" s="57"/>
    </row>
    <row r="4248" spans="1:4" s="18" customFormat="1" x14ac:dyDescent="0.25">
      <c r="A4248" s="583" t="s">
        <v>5403</v>
      </c>
      <c r="B4248" s="584">
        <v>90086</v>
      </c>
      <c r="C4248" s="35" t="s">
        <v>3010</v>
      </c>
      <c r="D4248" s="585">
        <v>4000</v>
      </c>
    </row>
    <row r="4249" spans="1:4" s="18" customFormat="1" ht="27.75" customHeight="1" x14ac:dyDescent="0.25">
      <c r="A4249" s="583" t="s">
        <v>5404</v>
      </c>
      <c r="B4249" s="584">
        <v>90087</v>
      </c>
      <c r="C4249" s="35" t="s">
        <v>5405</v>
      </c>
      <c r="D4249" s="585">
        <v>2000</v>
      </c>
    </row>
    <row r="4250" spans="1:4" s="18" customFormat="1" x14ac:dyDescent="0.25">
      <c r="A4250" s="583" t="s">
        <v>5406</v>
      </c>
      <c r="B4250" s="584">
        <v>90088</v>
      </c>
      <c r="C4250" s="35" t="s">
        <v>5407</v>
      </c>
      <c r="D4250" s="585">
        <v>5000</v>
      </c>
    </row>
    <row r="4251" spans="1:4" s="18" customFormat="1" ht="31.5" x14ac:dyDescent="0.25">
      <c r="A4251" s="583" t="s">
        <v>6688</v>
      </c>
      <c r="B4251" s="584">
        <v>90089</v>
      </c>
      <c r="C4251" s="35" t="s">
        <v>5408</v>
      </c>
      <c r="D4251" s="585">
        <v>7500</v>
      </c>
    </row>
    <row r="4252" spans="1:4" s="18" customFormat="1" ht="31.5" x14ac:dyDescent="0.25">
      <c r="A4252" s="583" t="s">
        <v>6689</v>
      </c>
      <c r="B4252" s="584">
        <v>90090</v>
      </c>
      <c r="C4252" s="35" t="s">
        <v>5409</v>
      </c>
      <c r="D4252" s="585">
        <v>10000</v>
      </c>
    </row>
    <row r="4253" spans="1:4" s="18" customFormat="1" ht="30.75" customHeight="1" x14ac:dyDescent="0.25">
      <c r="A4253" s="583" t="s">
        <v>6690</v>
      </c>
      <c r="B4253" s="584">
        <v>90091</v>
      </c>
      <c r="C4253" s="35" t="s">
        <v>5410</v>
      </c>
      <c r="D4253" s="585">
        <v>13000</v>
      </c>
    </row>
    <row r="4254" spans="1:4" s="18" customFormat="1" x14ac:dyDescent="0.25">
      <c r="A4254" s="583" t="s">
        <v>5411</v>
      </c>
      <c r="B4254" s="584">
        <v>90092</v>
      </c>
      <c r="C4254" s="35" t="s">
        <v>5412</v>
      </c>
      <c r="D4254" s="585">
        <v>20000</v>
      </c>
    </row>
    <row r="4255" spans="1:4" s="18" customFormat="1" x14ac:dyDescent="0.25">
      <c r="A4255" s="583" t="s">
        <v>5413</v>
      </c>
      <c r="B4255" s="584">
        <v>90093</v>
      </c>
      <c r="C4255" s="35" t="s">
        <v>1195</v>
      </c>
      <c r="D4255" s="585">
        <v>10000</v>
      </c>
    </row>
    <row r="4256" spans="1:4" s="18" customFormat="1" x14ac:dyDescent="0.25">
      <c r="A4256" s="583" t="s">
        <v>5414</v>
      </c>
      <c r="B4256" s="584">
        <f t="shared" ref="B4256:B4268" si="5">B4255+1</f>
        <v>90094</v>
      </c>
      <c r="C4256" s="35" t="s">
        <v>5415</v>
      </c>
      <c r="D4256" s="585">
        <v>5500</v>
      </c>
    </row>
    <row r="4257" spans="1:4" s="18" customFormat="1" x14ac:dyDescent="0.25">
      <c r="A4257" s="583" t="s">
        <v>5416</v>
      </c>
      <c r="B4257" s="584">
        <f t="shared" si="5"/>
        <v>90095</v>
      </c>
      <c r="C4257" s="35" t="s">
        <v>5417</v>
      </c>
      <c r="D4257" s="585">
        <v>8000</v>
      </c>
    </row>
    <row r="4258" spans="1:4" s="18" customFormat="1" ht="31.5" x14ac:dyDescent="0.25">
      <c r="A4258" s="583" t="s">
        <v>6687</v>
      </c>
      <c r="B4258" s="584">
        <f t="shared" si="5"/>
        <v>90096</v>
      </c>
      <c r="C4258" s="35" t="s">
        <v>5419</v>
      </c>
      <c r="D4258" s="585">
        <v>5500</v>
      </c>
    </row>
    <row r="4259" spans="1:4" s="18" customFormat="1" x14ac:dyDescent="0.25">
      <c r="A4259" s="583" t="s">
        <v>5420</v>
      </c>
      <c r="B4259" s="584">
        <v>90098</v>
      </c>
      <c r="C4259" s="35" t="s">
        <v>5421</v>
      </c>
      <c r="D4259" s="585">
        <v>25000</v>
      </c>
    </row>
    <row r="4260" spans="1:4" s="18" customFormat="1" ht="31.5" x14ac:dyDescent="0.25">
      <c r="A4260" s="583" t="s">
        <v>5422</v>
      </c>
      <c r="B4260" s="584">
        <f t="shared" si="5"/>
        <v>90099</v>
      </c>
      <c r="C4260" s="35" t="s">
        <v>5423</v>
      </c>
      <c r="D4260" s="585">
        <v>4200</v>
      </c>
    </row>
    <row r="4261" spans="1:4" s="18" customFormat="1" x14ac:dyDescent="0.25">
      <c r="A4261" s="583" t="s">
        <v>5424</v>
      </c>
      <c r="B4261" s="584">
        <f t="shared" si="5"/>
        <v>90100</v>
      </c>
      <c r="C4261" s="35" t="s">
        <v>5425</v>
      </c>
      <c r="D4261" s="585">
        <v>4000</v>
      </c>
    </row>
    <row r="4262" spans="1:4" s="18" customFormat="1" ht="31.5" x14ac:dyDescent="0.25">
      <c r="A4262" s="583" t="s">
        <v>6691</v>
      </c>
      <c r="B4262" s="584">
        <f t="shared" si="5"/>
        <v>90101</v>
      </c>
      <c r="C4262" s="35" t="s">
        <v>5426</v>
      </c>
      <c r="D4262" s="585">
        <v>4000</v>
      </c>
    </row>
    <row r="4263" spans="1:4" s="18" customFormat="1" ht="31.5" x14ac:dyDescent="0.25">
      <c r="A4263" s="583" t="s">
        <v>6692</v>
      </c>
      <c r="B4263" s="584">
        <f t="shared" si="5"/>
        <v>90102</v>
      </c>
      <c r="C4263" s="35" t="s">
        <v>5427</v>
      </c>
      <c r="D4263" s="585">
        <v>9200</v>
      </c>
    </row>
    <row r="4264" spans="1:4" s="18" customFormat="1" ht="31.5" x14ac:dyDescent="0.25">
      <c r="A4264" s="583" t="s">
        <v>6693</v>
      </c>
      <c r="B4264" s="584">
        <f t="shared" si="5"/>
        <v>90103</v>
      </c>
      <c r="C4264" s="35" t="s">
        <v>5428</v>
      </c>
      <c r="D4264" s="585">
        <v>24000</v>
      </c>
    </row>
    <row r="4265" spans="1:4" s="18" customFormat="1" x14ac:dyDescent="0.25">
      <c r="A4265" s="583" t="s">
        <v>5429</v>
      </c>
      <c r="B4265" s="584">
        <f t="shared" si="5"/>
        <v>90104</v>
      </c>
      <c r="C4265" s="35" t="s">
        <v>4717</v>
      </c>
      <c r="D4265" s="585">
        <v>1000</v>
      </c>
    </row>
    <row r="4266" spans="1:4" s="18" customFormat="1" ht="31.5" x14ac:dyDescent="0.25">
      <c r="A4266" s="583" t="s">
        <v>6694</v>
      </c>
      <c r="B4266" s="584">
        <f t="shared" si="5"/>
        <v>90105</v>
      </c>
      <c r="C4266" s="35" t="s">
        <v>5430</v>
      </c>
      <c r="D4266" s="585">
        <v>10500</v>
      </c>
    </row>
    <row r="4267" spans="1:4" s="18" customFormat="1" ht="31.5" x14ac:dyDescent="0.25">
      <c r="A4267" s="583" t="s">
        <v>6695</v>
      </c>
      <c r="B4267" s="584">
        <f t="shared" si="5"/>
        <v>90106</v>
      </c>
      <c r="C4267" s="35" t="s">
        <v>5431</v>
      </c>
      <c r="D4267" s="585">
        <v>15500</v>
      </c>
    </row>
    <row r="4268" spans="1:4" s="18" customFormat="1" ht="47.25" x14ac:dyDescent="0.25">
      <c r="A4268" s="583" t="s">
        <v>6696</v>
      </c>
      <c r="B4268" s="584">
        <f t="shared" si="5"/>
        <v>90107</v>
      </c>
      <c r="C4268" s="35" t="s">
        <v>5432</v>
      </c>
      <c r="D4268" s="585">
        <v>16000</v>
      </c>
    </row>
    <row r="4269" spans="1:4" s="18" customFormat="1" x14ac:dyDescent="0.25">
      <c r="A4269" s="280"/>
      <c r="B4269" s="83"/>
      <c r="C4269" s="281" t="s">
        <v>5433</v>
      </c>
      <c r="D4269" s="57"/>
    </row>
    <row r="4270" spans="1:4" s="18" customFormat="1" x14ac:dyDescent="0.25">
      <c r="A4270" s="280" t="s">
        <v>5434</v>
      </c>
      <c r="B4270" s="310">
        <v>90108</v>
      </c>
      <c r="C4270" s="45" t="s">
        <v>5435</v>
      </c>
      <c r="D4270" s="370">
        <v>5200</v>
      </c>
    </row>
    <row r="4271" spans="1:4" s="18" customFormat="1" x14ac:dyDescent="0.25">
      <c r="A4271" s="280" t="s">
        <v>4724</v>
      </c>
      <c r="B4271" s="310">
        <f>B4270+1</f>
        <v>90109</v>
      </c>
      <c r="C4271" s="45" t="s">
        <v>4725</v>
      </c>
      <c r="D4271" s="370">
        <v>10200</v>
      </c>
    </row>
    <row r="4272" spans="1:4" s="18" customFormat="1" x14ac:dyDescent="0.25">
      <c r="A4272" s="280" t="s">
        <v>5436</v>
      </c>
      <c r="B4272" s="310">
        <f t="shared" ref="B4272:B4282" si="6">B4271+1</f>
        <v>90110</v>
      </c>
      <c r="C4272" s="45" t="s">
        <v>5437</v>
      </c>
      <c r="D4272" s="370">
        <v>8400</v>
      </c>
    </row>
    <row r="4273" spans="1:4" s="18" customFormat="1" x14ac:dyDescent="0.25">
      <c r="A4273" s="583" t="s">
        <v>6764</v>
      </c>
      <c r="B4273" s="584">
        <f t="shared" si="6"/>
        <v>90111</v>
      </c>
      <c r="C4273" s="35" t="s">
        <v>5438</v>
      </c>
      <c r="D4273" s="585">
        <v>9000</v>
      </c>
    </row>
    <row r="4274" spans="1:4" s="18" customFormat="1" x14ac:dyDescent="0.25">
      <c r="A4274" s="583" t="s">
        <v>6765</v>
      </c>
      <c r="B4274" s="584">
        <f t="shared" si="6"/>
        <v>90112</v>
      </c>
      <c r="C4274" s="35" t="s">
        <v>5439</v>
      </c>
      <c r="D4274" s="585">
        <v>9300</v>
      </c>
    </row>
    <row r="4275" spans="1:4" s="18" customFormat="1" x14ac:dyDescent="0.25">
      <c r="A4275" s="280" t="s">
        <v>5440</v>
      </c>
      <c r="B4275" s="310">
        <f t="shared" si="6"/>
        <v>90113</v>
      </c>
      <c r="C4275" s="45" t="s">
        <v>5441</v>
      </c>
      <c r="D4275" s="370">
        <v>1500</v>
      </c>
    </row>
    <row r="4276" spans="1:4" s="18" customFormat="1" x14ac:dyDescent="0.25">
      <c r="A4276" s="583" t="s">
        <v>5442</v>
      </c>
      <c r="B4276" s="584">
        <f t="shared" si="6"/>
        <v>90114</v>
      </c>
      <c r="C4276" s="35" t="s">
        <v>5443</v>
      </c>
      <c r="D4276" s="585">
        <v>1900</v>
      </c>
    </row>
    <row r="4277" spans="1:4" s="18" customFormat="1" x14ac:dyDescent="0.25">
      <c r="A4277" s="583" t="s">
        <v>5444</v>
      </c>
      <c r="B4277" s="584">
        <f t="shared" si="6"/>
        <v>90115</v>
      </c>
      <c r="C4277" s="35" t="s">
        <v>5445</v>
      </c>
      <c r="D4277" s="585">
        <v>1900</v>
      </c>
    </row>
    <row r="4278" spans="1:4" s="18" customFormat="1" x14ac:dyDescent="0.25">
      <c r="A4278" s="583" t="s">
        <v>5446</v>
      </c>
      <c r="B4278" s="584">
        <f t="shared" si="6"/>
        <v>90116</v>
      </c>
      <c r="C4278" s="35" t="s">
        <v>5447</v>
      </c>
      <c r="D4278" s="585">
        <v>1900</v>
      </c>
    </row>
    <row r="4279" spans="1:4" s="18" customFormat="1" x14ac:dyDescent="0.25">
      <c r="A4279" s="583" t="s">
        <v>5448</v>
      </c>
      <c r="B4279" s="584">
        <f t="shared" si="6"/>
        <v>90117</v>
      </c>
      <c r="C4279" s="35" t="s">
        <v>5449</v>
      </c>
      <c r="D4279" s="585">
        <v>3900</v>
      </c>
    </row>
    <row r="4280" spans="1:4" s="18" customFormat="1" x14ac:dyDescent="0.25">
      <c r="A4280" s="583" t="s">
        <v>5450</v>
      </c>
      <c r="B4280" s="584">
        <f t="shared" si="6"/>
        <v>90118</v>
      </c>
      <c r="C4280" s="35" t="s">
        <v>5451</v>
      </c>
      <c r="D4280" s="585">
        <v>3900</v>
      </c>
    </row>
    <row r="4281" spans="1:4" s="18" customFormat="1" x14ac:dyDescent="0.25">
      <c r="A4281" s="583" t="s">
        <v>5452</v>
      </c>
      <c r="B4281" s="584">
        <f t="shared" si="6"/>
        <v>90119</v>
      </c>
      <c r="C4281" s="35" t="s">
        <v>5453</v>
      </c>
      <c r="D4281" s="585">
        <v>3900</v>
      </c>
    </row>
    <row r="4282" spans="1:4" s="18" customFormat="1" x14ac:dyDescent="0.25">
      <c r="A4282" s="583" t="s">
        <v>5454</v>
      </c>
      <c r="B4282" s="584">
        <f t="shared" si="6"/>
        <v>90120</v>
      </c>
      <c r="C4282" s="35" t="s">
        <v>5455</v>
      </c>
      <c r="D4282" s="585">
        <v>3900</v>
      </c>
    </row>
    <row r="4283" spans="1:4" s="18" customFormat="1" x14ac:dyDescent="0.25">
      <c r="A4283" s="282"/>
      <c r="B4283" s="283"/>
      <c r="C4283" s="281" t="s">
        <v>5456</v>
      </c>
      <c r="D4283" s="378"/>
    </row>
    <row r="4284" spans="1:4" s="18" customFormat="1" ht="29.25" customHeight="1" x14ac:dyDescent="0.25">
      <c r="A4284" s="583" t="s">
        <v>6786</v>
      </c>
      <c r="B4284" s="30">
        <v>90121</v>
      </c>
      <c r="C4284" s="35" t="s">
        <v>5457</v>
      </c>
      <c r="D4284" s="585">
        <v>3700</v>
      </c>
    </row>
    <row r="4285" spans="1:4" s="18" customFormat="1" x14ac:dyDescent="0.25">
      <c r="A4285" s="280" t="s">
        <v>5458</v>
      </c>
      <c r="B4285" s="83">
        <v>90122</v>
      </c>
      <c r="C4285" s="45" t="s">
        <v>1108</v>
      </c>
      <c r="D4285" s="370">
        <v>11700</v>
      </c>
    </row>
    <row r="4286" spans="1:4" s="18" customFormat="1" ht="24.75" customHeight="1" x14ac:dyDescent="0.25">
      <c r="A4286" s="282"/>
      <c r="B4286" s="283"/>
      <c r="C4286" s="281" t="s">
        <v>5459</v>
      </c>
      <c r="D4286" s="378"/>
    </row>
    <row r="4287" spans="1:4" x14ac:dyDescent="0.25">
      <c r="A4287" s="280" t="s">
        <v>5460</v>
      </c>
      <c r="B4287" s="310" t="s">
        <v>5867</v>
      </c>
      <c r="C4287" s="45" t="s">
        <v>5461</v>
      </c>
      <c r="D4287" s="370">
        <v>15000</v>
      </c>
    </row>
    <row r="4288" spans="1:4" x14ac:dyDescent="0.25">
      <c r="A4288" s="280" t="s">
        <v>5306</v>
      </c>
      <c r="B4288" s="310" t="s">
        <v>5868</v>
      </c>
      <c r="C4288" s="45" t="s">
        <v>5462</v>
      </c>
      <c r="D4288" s="370">
        <v>2000</v>
      </c>
    </row>
    <row r="4289" spans="1:4" x14ac:dyDescent="0.25">
      <c r="A4289" s="280" t="s">
        <v>5463</v>
      </c>
      <c r="B4289" s="310" t="s">
        <v>5869</v>
      </c>
      <c r="C4289" s="45" t="s">
        <v>5464</v>
      </c>
      <c r="D4289" s="370">
        <v>8000</v>
      </c>
    </row>
    <row r="4290" spans="1:4" x14ac:dyDescent="0.25">
      <c r="A4290" s="282"/>
      <c r="B4290" s="283"/>
      <c r="C4290" s="281" t="s">
        <v>5465</v>
      </c>
      <c r="D4290" s="378"/>
    </row>
    <row r="4291" spans="1:4" x14ac:dyDescent="0.25">
      <c r="A4291" s="583" t="s">
        <v>6766</v>
      </c>
      <c r="B4291" s="30">
        <v>90141</v>
      </c>
      <c r="C4291" s="35" t="s">
        <v>5466</v>
      </c>
      <c r="D4291" s="585">
        <v>4550</v>
      </c>
    </row>
    <row r="4292" spans="1:4" ht="31.5" x14ac:dyDescent="0.25">
      <c r="A4292" s="583" t="s">
        <v>6767</v>
      </c>
      <c r="B4292" s="30">
        <v>90143</v>
      </c>
      <c r="C4292" s="35" t="s">
        <v>5467</v>
      </c>
      <c r="D4292" s="585">
        <v>850</v>
      </c>
    </row>
    <row r="4293" spans="1:4" ht="31.5" x14ac:dyDescent="0.25">
      <c r="A4293" s="583" t="s">
        <v>5468</v>
      </c>
      <c r="B4293" s="30">
        <v>90144</v>
      </c>
      <c r="C4293" s="35" t="s">
        <v>5469</v>
      </c>
      <c r="D4293" s="585">
        <v>1300</v>
      </c>
    </row>
    <row r="4294" spans="1:4" x14ac:dyDescent="0.25">
      <c r="A4294" s="583" t="s">
        <v>5470</v>
      </c>
      <c r="B4294" s="30">
        <v>90145</v>
      </c>
      <c r="C4294" s="35" t="s">
        <v>5471</v>
      </c>
      <c r="D4294" s="585">
        <v>500</v>
      </c>
    </row>
    <row r="4295" spans="1:4" x14ac:dyDescent="0.25">
      <c r="A4295" s="583" t="s">
        <v>5472</v>
      </c>
      <c r="B4295" s="30">
        <v>90146</v>
      </c>
      <c r="C4295" s="35" t="s">
        <v>5473</v>
      </c>
      <c r="D4295" s="585">
        <v>550</v>
      </c>
    </row>
    <row r="4296" spans="1:4" ht="31.5" x14ac:dyDescent="0.25">
      <c r="A4296" s="583" t="s">
        <v>5474</v>
      </c>
      <c r="B4296" s="30">
        <v>90147</v>
      </c>
      <c r="C4296" s="35" t="s">
        <v>5475</v>
      </c>
      <c r="D4296" s="585">
        <v>2350</v>
      </c>
    </row>
    <row r="4297" spans="1:4" x14ac:dyDescent="0.25">
      <c r="A4297" s="583" t="s">
        <v>5476</v>
      </c>
      <c r="B4297" s="30">
        <v>90148</v>
      </c>
      <c r="C4297" s="35" t="s">
        <v>5477</v>
      </c>
      <c r="D4297" s="585">
        <v>16800</v>
      </c>
    </row>
    <row r="4298" spans="1:4" ht="31.5" x14ac:dyDescent="0.25">
      <c r="A4298" s="583" t="s">
        <v>6768</v>
      </c>
      <c r="B4298" s="30">
        <v>90149</v>
      </c>
      <c r="C4298" s="35" t="s">
        <v>5478</v>
      </c>
      <c r="D4298" s="585">
        <v>18500</v>
      </c>
    </row>
    <row r="4299" spans="1:4" ht="31.5" x14ac:dyDescent="0.25">
      <c r="A4299" s="583" t="s">
        <v>6769</v>
      </c>
      <c r="B4299" s="30">
        <v>90150</v>
      </c>
      <c r="C4299" s="35" t="s">
        <v>5479</v>
      </c>
      <c r="D4299" s="585">
        <v>32500</v>
      </c>
    </row>
    <row r="4300" spans="1:4" x14ac:dyDescent="0.25">
      <c r="A4300" s="583" t="s">
        <v>6770</v>
      </c>
      <c r="B4300" s="30">
        <v>90151</v>
      </c>
      <c r="C4300" s="35" t="s">
        <v>5480</v>
      </c>
      <c r="D4300" s="585">
        <v>16500</v>
      </c>
    </row>
    <row r="4301" spans="1:4" x14ac:dyDescent="0.25">
      <c r="A4301" s="583" t="s">
        <v>6771</v>
      </c>
      <c r="B4301" s="30">
        <v>90152</v>
      </c>
      <c r="C4301" s="35" t="s">
        <v>5481</v>
      </c>
      <c r="D4301" s="585">
        <v>8000</v>
      </c>
    </row>
    <row r="4302" spans="1:4" x14ac:dyDescent="0.25">
      <c r="A4302" s="583" t="s">
        <v>6772</v>
      </c>
      <c r="B4302" s="30">
        <v>90153</v>
      </c>
      <c r="C4302" s="35" t="s">
        <v>5482</v>
      </c>
      <c r="D4302" s="585">
        <v>15750</v>
      </c>
    </row>
    <row r="4303" spans="1:4" x14ac:dyDescent="0.25">
      <c r="A4303" s="583" t="s">
        <v>6773</v>
      </c>
      <c r="B4303" s="30">
        <v>90154</v>
      </c>
      <c r="C4303" s="35" t="s">
        <v>5483</v>
      </c>
      <c r="D4303" s="585">
        <v>28350</v>
      </c>
    </row>
    <row r="4304" spans="1:4" ht="31.5" x14ac:dyDescent="0.25">
      <c r="A4304" s="583" t="s">
        <v>6774</v>
      </c>
      <c r="B4304" s="30">
        <v>90155</v>
      </c>
      <c r="C4304" s="35" t="s">
        <v>5484</v>
      </c>
      <c r="D4304" s="585">
        <v>25000</v>
      </c>
    </row>
    <row r="4305" spans="1:4" x14ac:dyDescent="0.25">
      <c r="A4305" s="282"/>
      <c r="B4305" s="283"/>
      <c r="C4305" s="281" t="s">
        <v>5485</v>
      </c>
      <c r="D4305" s="378"/>
    </row>
    <row r="4306" spans="1:4" ht="31.5" x14ac:dyDescent="0.25">
      <c r="A4306" s="583" t="s">
        <v>6775</v>
      </c>
      <c r="B4306" s="30">
        <v>90157</v>
      </c>
      <c r="C4306" s="35" t="s">
        <v>5486</v>
      </c>
      <c r="D4306" s="585">
        <v>35500</v>
      </c>
    </row>
    <row r="4307" spans="1:4" ht="31.5" x14ac:dyDescent="0.25">
      <c r="A4307" s="280" t="s">
        <v>5487</v>
      </c>
      <c r="B4307" s="83">
        <v>90158</v>
      </c>
      <c r="C4307" s="45" t="s">
        <v>5488</v>
      </c>
      <c r="D4307" s="370">
        <v>25000</v>
      </c>
    </row>
    <row r="4308" spans="1:4" ht="31.5" x14ac:dyDescent="0.25">
      <c r="A4308" s="280" t="s">
        <v>5487</v>
      </c>
      <c r="B4308" s="83">
        <v>90159</v>
      </c>
      <c r="C4308" s="45" t="s">
        <v>5489</v>
      </c>
      <c r="D4308" s="370">
        <v>35000</v>
      </c>
    </row>
    <row r="4309" spans="1:4" x14ac:dyDescent="0.25">
      <c r="A4309" s="280" t="s">
        <v>5490</v>
      </c>
      <c r="B4309" s="83">
        <v>90160</v>
      </c>
      <c r="C4309" s="45" t="s">
        <v>1526</v>
      </c>
      <c r="D4309" s="370">
        <v>25000</v>
      </c>
    </row>
    <row r="4310" spans="1:4" x14ac:dyDescent="0.25">
      <c r="A4310" s="280" t="s">
        <v>5490</v>
      </c>
      <c r="B4310" s="83">
        <v>90161</v>
      </c>
      <c r="C4310" s="45" t="s">
        <v>5491</v>
      </c>
      <c r="D4310" s="370">
        <v>25000</v>
      </c>
    </row>
    <row r="4311" spans="1:4" x14ac:dyDescent="0.25">
      <c r="A4311" s="583" t="s">
        <v>6776</v>
      </c>
      <c r="B4311" s="30">
        <v>90162</v>
      </c>
      <c r="C4311" s="35" t="s">
        <v>5492</v>
      </c>
      <c r="D4311" s="585">
        <v>39000</v>
      </c>
    </row>
    <row r="4312" spans="1:4" x14ac:dyDescent="0.25">
      <c r="A4312" s="583" t="s">
        <v>6777</v>
      </c>
      <c r="B4312" s="30">
        <v>90163</v>
      </c>
      <c r="C4312" s="35" t="s">
        <v>5493</v>
      </c>
      <c r="D4312" s="585">
        <v>50500</v>
      </c>
    </row>
    <row r="4313" spans="1:4" ht="31.5" x14ac:dyDescent="0.25">
      <c r="A4313" s="583" t="s">
        <v>6778</v>
      </c>
      <c r="B4313" s="30">
        <v>90165</v>
      </c>
      <c r="C4313" s="35" t="s">
        <v>5494</v>
      </c>
      <c r="D4313" s="585">
        <v>45500</v>
      </c>
    </row>
    <row r="4314" spans="1:4" x14ac:dyDescent="0.25">
      <c r="A4314" s="583" t="s">
        <v>6779</v>
      </c>
      <c r="B4314" s="30">
        <v>90166</v>
      </c>
      <c r="C4314" s="35" t="s">
        <v>5495</v>
      </c>
      <c r="D4314" s="585">
        <v>15600</v>
      </c>
    </row>
    <row r="4315" spans="1:4" x14ac:dyDescent="0.25">
      <c r="A4315" s="583" t="s">
        <v>6780</v>
      </c>
      <c r="B4315" s="30">
        <v>90167</v>
      </c>
      <c r="C4315" s="35" t="s">
        <v>5496</v>
      </c>
      <c r="D4315" s="585">
        <v>26000</v>
      </c>
    </row>
    <row r="4316" spans="1:4" ht="31.5" x14ac:dyDescent="0.25">
      <c r="A4316" s="583" t="s">
        <v>6781</v>
      </c>
      <c r="B4316" s="30">
        <v>90168</v>
      </c>
      <c r="C4316" s="35" t="s">
        <v>5497</v>
      </c>
      <c r="D4316" s="585">
        <v>20000</v>
      </c>
    </row>
    <row r="4317" spans="1:4" ht="31.5" x14ac:dyDescent="0.25">
      <c r="A4317" s="583" t="s">
        <v>6782</v>
      </c>
      <c r="B4317" s="30">
        <v>90169</v>
      </c>
      <c r="C4317" s="35" t="s">
        <v>5498</v>
      </c>
      <c r="D4317" s="585">
        <v>26000</v>
      </c>
    </row>
    <row r="4318" spans="1:4" x14ac:dyDescent="0.25">
      <c r="A4318" s="280" t="s">
        <v>5418</v>
      </c>
      <c r="B4318" s="83">
        <v>90170</v>
      </c>
      <c r="C4318" s="45" t="s">
        <v>5499</v>
      </c>
      <c r="D4318" s="370">
        <v>25000</v>
      </c>
    </row>
    <row r="4319" spans="1:4" ht="31.5" x14ac:dyDescent="0.25">
      <c r="A4319" s="583" t="s">
        <v>6783</v>
      </c>
      <c r="B4319" s="30">
        <v>90171</v>
      </c>
      <c r="C4319" s="35" t="s">
        <v>5500</v>
      </c>
      <c r="D4319" s="585">
        <v>7500</v>
      </c>
    </row>
    <row r="4320" spans="1:4" ht="31.5" x14ac:dyDescent="0.25">
      <c r="A4320" s="583" t="s">
        <v>6784</v>
      </c>
      <c r="B4320" s="30">
        <v>90172</v>
      </c>
      <c r="C4320" s="35" t="s">
        <v>5501</v>
      </c>
      <c r="D4320" s="585">
        <v>25000</v>
      </c>
    </row>
    <row r="4321" spans="1:4" x14ac:dyDescent="0.25">
      <c r="A4321" s="282"/>
      <c r="B4321" s="283"/>
      <c r="C4321" s="281" t="s">
        <v>5502</v>
      </c>
      <c r="D4321" s="378"/>
    </row>
    <row r="4322" spans="1:4" ht="31.5" x14ac:dyDescent="0.25">
      <c r="A4322" s="583" t="s">
        <v>6785</v>
      </c>
      <c r="B4322" s="584" t="s">
        <v>5870</v>
      </c>
      <c r="C4322" s="35" t="s">
        <v>5503</v>
      </c>
      <c r="D4322" s="585">
        <v>5500</v>
      </c>
    </row>
    <row r="4323" spans="1:4" x14ac:dyDescent="0.25">
      <c r="A4323" s="282"/>
      <c r="B4323" s="283"/>
      <c r="C4323" s="281" t="s">
        <v>5504</v>
      </c>
      <c r="D4323" s="378"/>
    </row>
    <row r="4324" spans="1:4" x14ac:dyDescent="0.25">
      <c r="A4324" s="193" t="s">
        <v>5515</v>
      </c>
      <c r="B4324" s="30">
        <v>90197</v>
      </c>
      <c r="C4324" s="195" t="s">
        <v>3078</v>
      </c>
      <c r="D4324" s="587">
        <v>850</v>
      </c>
    </row>
    <row r="4325" spans="1:4" x14ac:dyDescent="0.25">
      <c r="A4325" s="193" t="s">
        <v>5516</v>
      </c>
      <c r="B4325" s="30">
        <v>90198</v>
      </c>
      <c r="C4325" s="195" t="s">
        <v>3084</v>
      </c>
      <c r="D4325" s="587">
        <v>850</v>
      </c>
    </row>
    <row r="4326" spans="1:4" x14ac:dyDescent="0.25">
      <c r="A4326" s="193" t="s">
        <v>5517</v>
      </c>
      <c r="B4326" s="30">
        <v>90199</v>
      </c>
      <c r="C4326" s="195" t="s">
        <v>3082</v>
      </c>
      <c r="D4326" s="587">
        <v>400</v>
      </c>
    </row>
    <row r="4327" spans="1:4" x14ac:dyDescent="0.25">
      <c r="A4327" s="203"/>
      <c r="B4327" s="241"/>
      <c r="C4327" s="287" t="s">
        <v>5518</v>
      </c>
      <c r="D4327" s="379"/>
    </row>
    <row r="4328" spans="1:4" x14ac:dyDescent="0.25">
      <c r="A4328" s="203"/>
      <c r="B4328" s="241"/>
      <c r="C4328" s="288" t="s">
        <v>5519</v>
      </c>
      <c r="D4328" s="379"/>
    </row>
    <row r="4329" spans="1:4" x14ac:dyDescent="0.25">
      <c r="A4329" s="203" t="s">
        <v>5520</v>
      </c>
      <c r="B4329" s="241">
        <v>90200</v>
      </c>
      <c r="C4329" s="588" t="s">
        <v>5521</v>
      </c>
      <c r="D4329" s="379">
        <v>600</v>
      </c>
    </row>
    <row r="4330" spans="1:4" x14ac:dyDescent="0.25">
      <c r="A4330" s="203" t="s">
        <v>6697</v>
      </c>
      <c r="B4330" s="241">
        <v>90201</v>
      </c>
      <c r="C4330" s="588" t="s">
        <v>5522</v>
      </c>
      <c r="D4330" s="379">
        <v>950</v>
      </c>
    </row>
    <row r="4331" spans="1:4" ht="31.5" x14ac:dyDescent="0.25">
      <c r="A4331" s="203" t="s">
        <v>5523</v>
      </c>
      <c r="B4331" s="241">
        <v>90202</v>
      </c>
      <c r="C4331" s="588" t="s">
        <v>5524</v>
      </c>
      <c r="D4331" s="379">
        <v>450</v>
      </c>
    </row>
    <row r="4332" spans="1:4" ht="31.5" x14ac:dyDescent="0.25">
      <c r="A4332" s="203" t="s">
        <v>6698</v>
      </c>
      <c r="B4332" s="241">
        <v>90203</v>
      </c>
      <c r="C4332" s="588" t="s">
        <v>5525</v>
      </c>
      <c r="D4332" s="379">
        <v>850</v>
      </c>
    </row>
    <row r="4333" spans="1:4" ht="31.5" x14ac:dyDescent="0.25">
      <c r="A4333" s="203" t="s">
        <v>6699</v>
      </c>
      <c r="B4333" s="241">
        <v>90204</v>
      </c>
      <c r="C4333" s="588" t="s">
        <v>5526</v>
      </c>
      <c r="D4333" s="379">
        <v>1150</v>
      </c>
    </row>
    <row r="4334" spans="1:4" ht="31.5" x14ac:dyDescent="0.25">
      <c r="A4334" s="203" t="s">
        <v>6700</v>
      </c>
      <c r="B4334" s="241">
        <v>90205</v>
      </c>
      <c r="C4334" s="588" t="s">
        <v>5527</v>
      </c>
      <c r="D4334" s="379">
        <v>1150</v>
      </c>
    </row>
    <row r="4335" spans="1:4" x14ac:dyDescent="0.25">
      <c r="A4335" s="203"/>
      <c r="B4335" s="241"/>
      <c r="C4335" s="288" t="s">
        <v>5528</v>
      </c>
      <c r="D4335" s="379"/>
    </row>
    <row r="4336" spans="1:4" x14ac:dyDescent="0.25">
      <c r="A4336" s="203" t="s">
        <v>6701</v>
      </c>
      <c r="B4336" s="241">
        <v>90206</v>
      </c>
      <c r="C4336" s="284" t="s">
        <v>5529</v>
      </c>
      <c r="D4336" s="379">
        <v>1200</v>
      </c>
    </row>
    <row r="4337" spans="1:4" x14ac:dyDescent="0.25">
      <c r="A4337" s="203" t="s">
        <v>6702</v>
      </c>
      <c r="B4337" s="241">
        <v>90207</v>
      </c>
      <c r="C4337" s="284" t="s">
        <v>5530</v>
      </c>
      <c r="D4337" s="379">
        <v>2800</v>
      </c>
    </row>
    <row r="4338" spans="1:4" x14ac:dyDescent="0.25">
      <c r="A4338" s="203" t="s">
        <v>5531</v>
      </c>
      <c r="B4338" s="241">
        <v>90208</v>
      </c>
      <c r="C4338" s="284" t="s">
        <v>5532</v>
      </c>
      <c r="D4338" s="379">
        <v>1200</v>
      </c>
    </row>
    <row r="4339" spans="1:4" x14ac:dyDescent="0.25">
      <c r="A4339" s="203" t="s">
        <v>5533</v>
      </c>
      <c r="B4339" s="241">
        <v>90209</v>
      </c>
      <c r="C4339" s="284" t="s">
        <v>5534</v>
      </c>
      <c r="D4339" s="379">
        <v>2050</v>
      </c>
    </row>
    <row r="4340" spans="1:4" x14ac:dyDescent="0.25">
      <c r="A4340" s="203" t="s">
        <v>5535</v>
      </c>
      <c r="B4340" s="241">
        <v>90210</v>
      </c>
      <c r="C4340" s="284" t="s">
        <v>5536</v>
      </c>
      <c r="D4340" s="379">
        <v>2400</v>
      </c>
    </row>
    <row r="4341" spans="1:4" x14ac:dyDescent="0.25">
      <c r="A4341" s="203" t="s">
        <v>5537</v>
      </c>
      <c r="B4341" s="241">
        <v>90211</v>
      </c>
      <c r="C4341" s="284" t="s">
        <v>5538</v>
      </c>
      <c r="D4341" s="379">
        <v>1800</v>
      </c>
    </row>
    <row r="4342" spans="1:4" x14ac:dyDescent="0.25">
      <c r="A4342" s="203" t="s">
        <v>6703</v>
      </c>
      <c r="B4342" s="241">
        <v>90212</v>
      </c>
      <c r="C4342" s="284" t="s">
        <v>5539</v>
      </c>
      <c r="D4342" s="379">
        <v>4550</v>
      </c>
    </row>
    <row r="4343" spans="1:4" ht="31.5" x14ac:dyDescent="0.25">
      <c r="A4343" s="203" t="s">
        <v>6704</v>
      </c>
      <c r="B4343" s="241">
        <v>90213</v>
      </c>
      <c r="C4343" s="284" t="s">
        <v>5540</v>
      </c>
      <c r="D4343" s="379">
        <v>8400</v>
      </c>
    </row>
    <row r="4344" spans="1:4" ht="63" x14ac:dyDescent="0.25">
      <c r="A4344" s="203" t="s">
        <v>6705</v>
      </c>
      <c r="B4344" s="241">
        <v>90214</v>
      </c>
      <c r="C4344" s="284" t="s">
        <v>5541</v>
      </c>
      <c r="D4344" s="379">
        <v>1950</v>
      </c>
    </row>
    <row r="4345" spans="1:4" ht="63" x14ac:dyDescent="0.25">
      <c r="A4345" s="203" t="s">
        <v>6706</v>
      </c>
      <c r="B4345" s="241">
        <v>90215</v>
      </c>
      <c r="C4345" s="284" t="s">
        <v>5542</v>
      </c>
      <c r="D4345" s="379">
        <v>8600</v>
      </c>
    </row>
    <row r="4346" spans="1:4" ht="78.75" x14ac:dyDescent="0.25">
      <c r="A4346" s="203" t="s">
        <v>6707</v>
      </c>
      <c r="B4346" s="241">
        <v>90216</v>
      </c>
      <c r="C4346" s="284" t="s">
        <v>5543</v>
      </c>
      <c r="D4346" s="379">
        <v>19500</v>
      </c>
    </row>
    <row r="4347" spans="1:4" ht="47.25" x14ac:dyDescent="0.25">
      <c r="A4347" s="203" t="s">
        <v>5544</v>
      </c>
      <c r="B4347" s="241">
        <v>90217</v>
      </c>
      <c r="C4347" s="284" t="s">
        <v>5545</v>
      </c>
      <c r="D4347" s="379">
        <v>3250</v>
      </c>
    </row>
    <row r="4348" spans="1:4" ht="31.5" x14ac:dyDescent="0.25">
      <c r="A4348" s="203" t="s">
        <v>5546</v>
      </c>
      <c r="B4348" s="241">
        <v>90218</v>
      </c>
      <c r="C4348" s="284" t="s">
        <v>5547</v>
      </c>
      <c r="D4348" s="379">
        <v>1500</v>
      </c>
    </row>
    <row r="4349" spans="1:4" x14ac:dyDescent="0.25">
      <c r="A4349" s="203"/>
      <c r="B4349" s="241"/>
      <c r="C4349" s="277" t="s">
        <v>5548</v>
      </c>
      <c r="D4349" s="379"/>
    </row>
    <row r="4350" spans="1:4" ht="31.5" x14ac:dyDescent="0.25">
      <c r="A4350" s="203" t="s">
        <v>6708</v>
      </c>
      <c r="B4350" s="241">
        <v>90220</v>
      </c>
      <c r="C4350" s="284" t="s">
        <v>5549</v>
      </c>
      <c r="D4350" s="379">
        <v>2750</v>
      </c>
    </row>
    <row r="4351" spans="1:4" ht="31.5" x14ac:dyDescent="0.25">
      <c r="A4351" s="203" t="s">
        <v>6709</v>
      </c>
      <c r="B4351" s="241">
        <v>90221</v>
      </c>
      <c r="C4351" s="284" t="s">
        <v>5550</v>
      </c>
      <c r="D4351" s="379">
        <v>3550</v>
      </c>
    </row>
    <row r="4352" spans="1:4" ht="31.5" x14ac:dyDescent="0.25">
      <c r="A4352" s="203" t="s">
        <v>6710</v>
      </c>
      <c r="B4352" s="241">
        <v>90222</v>
      </c>
      <c r="C4352" s="284" t="s">
        <v>5551</v>
      </c>
      <c r="D4352" s="379">
        <v>3650</v>
      </c>
    </row>
    <row r="4353" spans="1:4" ht="31.5" x14ac:dyDescent="0.25">
      <c r="A4353" s="203" t="s">
        <v>6711</v>
      </c>
      <c r="B4353" s="241">
        <v>90223</v>
      </c>
      <c r="C4353" s="284" t="s">
        <v>5552</v>
      </c>
      <c r="D4353" s="379">
        <v>8700</v>
      </c>
    </row>
    <row r="4354" spans="1:4" ht="31.5" x14ac:dyDescent="0.25">
      <c r="A4354" s="203" t="s">
        <v>5553</v>
      </c>
      <c r="B4354" s="241">
        <v>90224</v>
      </c>
      <c r="C4354" s="284" t="s">
        <v>5554</v>
      </c>
      <c r="D4354" s="379">
        <v>4250</v>
      </c>
    </row>
    <row r="4355" spans="1:4" ht="31.5" x14ac:dyDescent="0.25">
      <c r="A4355" s="203" t="s">
        <v>6712</v>
      </c>
      <c r="B4355" s="241">
        <v>90225</v>
      </c>
      <c r="C4355" s="284" t="s">
        <v>5555</v>
      </c>
      <c r="D4355" s="379">
        <v>3650</v>
      </c>
    </row>
    <row r="4356" spans="1:4" ht="47.25" x14ac:dyDescent="0.25">
      <c r="A4356" s="203" t="s">
        <v>6713</v>
      </c>
      <c r="B4356" s="241">
        <v>90226</v>
      </c>
      <c r="C4356" s="284" t="s">
        <v>5556</v>
      </c>
      <c r="D4356" s="379">
        <v>1100</v>
      </c>
    </row>
    <row r="4357" spans="1:4" ht="31.5" x14ac:dyDescent="0.25">
      <c r="A4357" s="203" t="s">
        <v>6714</v>
      </c>
      <c r="B4357" s="241">
        <v>90227</v>
      </c>
      <c r="C4357" s="284" t="s">
        <v>5557</v>
      </c>
      <c r="D4357" s="379">
        <v>6400</v>
      </c>
    </row>
    <row r="4358" spans="1:4" ht="31.5" x14ac:dyDescent="0.25">
      <c r="A4358" s="203" t="s">
        <v>6715</v>
      </c>
      <c r="B4358" s="241">
        <v>90228</v>
      </c>
      <c r="C4358" s="284" t="s">
        <v>5558</v>
      </c>
      <c r="D4358" s="379">
        <v>7400</v>
      </c>
    </row>
    <row r="4359" spans="1:4" ht="31.5" x14ac:dyDescent="0.25">
      <c r="A4359" s="203" t="s">
        <v>6716</v>
      </c>
      <c r="B4359" s="241">
        <v>90229</v>
      </c>
      <c r="C4359" s="284" t="s">
        <v>5559</v>
      </c>
      <c r="D4359" s="379">
        <v>12000</v>
      </c>
    </row>
    <row r="4360" spans="1:4" x14ac:dyDescent="0.25">
      <c r="A4360" s="203" t="s">
        <v>6717</v>
      </c>
      <c r="B4360" s="241">
        <v>90230</v>
      </c>
      <c r="C4360" s="284" t="s">
        <v>5560</v>
      </c>
      <c r="D4360" s="379">
        <v>5350</v>
      </c>
    </row>
    <row r="4361" spans="1:4" ht="31.5" x14ac:dyDescent="0.25">
      <c r="A4361" s="203" t="s">
        <v>6718</v>
      </c>
      <c r="B4361" s="241">
        <v>90231</v>
      </c>
      <c r="C4361" s="284" t="s">
        <v>5561</v>
      </c>
      <c r="D4361" s="379">
        <v>21450</v>
      </c>
    </row>
    <row r="4362" spans="1:4" ht="31.5" x14ac:dyDescent="0.25">
      <c r="A4362" s="203" t="s">
        <v>6719</v>
      </c>
      <c r="B4362" s="241">
        <v>90232</v>
      </c>
      <c r="C4362" s="284" t="s">
        <v>5562</v>
      </c>
      <c r="D4362" s="379">
        <v>13250</v>
      </c>
    </row>
    <row r="4363" spans="1:4" ht="31.5" x14ac:dyDescent="0.25">
      <c r="A4363" s="203" t="s">
        <v>6720</v>
      </c>
      <c r="B4363" s="241">
        <v>90233</v>
      </c>
      <c r="C4363" s="284" t="s">
        <v>5563</v>
      </c>
      <c r="D4363" s="379">
        <v>17550</v>
      </c>
    </row>
    <row r="4364" spans="1:4" ht="31.5" x14ac:dyDescent="0.25">
      <c r="A4364" s="203" t="s">
        <v>6721</v>
      </c>
      <c r="B4364" s="241">
        <v>90234</v>
      </c>
      <c r="C4364" s="284" t="s">
        <v>5564</v>
      </c>
      <c r="D4364" s="379">
        <v>4550</v>
      </c>
    </row>
    <row r="4365" spans="1:4" ht="31.5" x14ac:dyDescent="0.25">
      <c r="A4365" s="203" t="s">
        <v>6722</v>
      </c>
      <c r="B4365" s="241">
        <v>90235</v>
      </c>
      <c r="C4365" s="284" t="s">
        <v>5565</v>
      </c>
      <c r="D4365" s="379">
        <v>30400</v>
      </c>
    </row>
    <row r="4366" spans="1:4" ht="31.5" x14ac:dyDescent="0.25">
      <c r="A4366" s="203" t="s">
        <v>6723</v>
      </c>
      <c r="B4366" s="241">
        <v>90236</v>
      </c>
      <c r="C4366" s="284" t="s">
        <v>5566</v>
      </c>
      <c r="D4366" s="379">
        <v>34900</v>
      </c>
    </row>
    <row r="4367" spans="1:4" ht="31.5" x14ac:dyDescent="0.25">
      <c r="A4367" s="203" t="s">
        <v>6724</v>
      </c>
      <c r="B4367" s="241">
        <v>90237</v>
      </c>
      <c r="C4367" s="284" t="s">
        <v>5567</v>
      </c>
      <c r="D4367" s="379">
        <v>27300</v>
      </c>
    </row>
    <row r="4368" spans="1:4" ht="31.5" x14ac:dyDescent="0.25">
      <c r="A4368" s="203" t="s">
        <v>6725</v>
      </c>
      <c r="B4368" s="241">
        <v>90238</v>
      </c>
      <c r="C4368" s="284" t="s">
        <v>5568</v>
      </c>
      <c r="D4368" s="379">
        <v>23400</v>
      </c>
    </row>
    <row r="4369" spans="1:4" ht="31.5" x14ac:dyDescent="0.25">
      <c r="A4369" s="203" t="s">
        <v>5569</v>
      </c>
      <c r="B4369" s="241">
        <v>90239</v>
      </c>
      <c r="C4369" s="284" t="s">
        <v>5570</v>
      </c>
      <c r="D4369" s="379">
        <v>4550</v>
      </c>
    </row>
    <row r="4370" spans="1:4" ht="47.25" x14ac:dyDescent="0.25">
      <c r="A4370" s="203" t="s">
        <v>6726</v>
      </c>
      <c r="B4370" s="241">
        <v>90240</v>
      </c>
      <c r="C4370" s="284" t="s">
        <v>5571</v>
      </c>
      <c r="D4370" s="379">
        <v>10400</v>
      </c>
    </row>
    <row r="4371" spans="1:4" ht="47.25" x14ac:dyDescent="0.25">
      <c r="A4371" s="203" t="s">
        <v>6727</v>
      </c>
      <c r="B4371" s="241">
        <v>90241</v>
      </c>
      <c r="C4371" s="284" t="s">
        <v>5572</v>
      </c>
      <c r="D4371" s="379">
        <v>22270</v>
      </c>
    </row>
    <row r="4372" spans="1:4" ht="47.25" x14ac:dyDescent="0.25">
      <c r="A4372" s="203" t="s">
        <v>6728</v>
      </c>
      <c r="B4372" s="241">
        <v>90242</v>
      </c>
      <c r="C4372" s="284" t="s">
        <v>5573</v>
      </c>
      <c r="D4372" s="379">
        <v>21450</v>
      </c>
    </row>
    <row r="4373" spans="1:4" ht="31.5" x14ac:dyDescent="0.25">
      <c r="A4373" s="203" t="s">
        <v>6729</v>
      </c>
      <c r="B4373" s="241">
        <v>90243</v>
      </c>
      <c r="C4373" s="284" t="s">
        <v>5574</v>
      </c>
      <c r="D4373" s="379">
        <v>23400</v>
      </c>
    </row>
    <row r="4374" spans="1:4" ht="31.5" x14ac:dyDescent="0.25">
      <c r="A4374" s="203" t="s">
        <v>6730</v>
      </c>
      <c r="B4374" s="241">
        <v>90244</v>
      </c>
      <c r="C4374" s="284" t="s">
        <v>5575</v>
      </c>
      <c r="D4374" s="379">
        <v>20800</v>
      </c>
    </row>
    <row r="4375" spans="1:4" ht="31.5" x14ac:dyDescent="0.25">
      <c r="A4375" s="203" t="s">
        <v>6731</v>
      </c>
      <c r="B4375" s="241">
        <v>90245</v>
      </c>
      <c r="C4375" s="284" t="s">
        <v>5576</v>
      </c>
      <c r="D4375" s="379">
        <v>3250</v>
      </c>
    </row>
    <row r="4376" spans="1:4" x14ac:dyDescent="0.25">
      <c r="A4376" s="203"/>
      <c r="B4376" s="241"/>
      <c r="C4376" s="288" t="s">
        <v>5577</v>
      </c>
      <c r="D4376" s="379"/>
    </row>
    <row r="4377" spans="1:4" ht="31.5" x14ac:dyDescent="0.25">
      <c r="A4377" s="203" t="s">
        <v>5578</v>
      </c>
      <c r="B4377" s="241">
        <v>90246</v>
      </c>
      <c r="C4377" s="284" t="s">
        <v>5579</v>
      </c>
      <c r="D4377" s="379">
        <v>8350</v>
      </c>
    </row>
    <row r="4378" spans="1:4" ht="31.5" x14ac:dyDescent="0.25">
      <c r="A4378" s="203" t="s">
        <v>6732</v>
      </c>
      <c r="B4378" s="241">
        <v>90247</v>
      </c>
      <c r="C4378" s="284" t="s">
        <v>5580</v>
      </c>
      <c r="D4378" s="379">
        <v>11500</v>
      </c>
    </row>
    <row r="4379" spans="1:4" ht="31.5" x14ac:dyDescent="0.25">
      <c r="A4379" s="203" t="s">
        <v>6733</v>
      </c>
      <c r="B4379" s="241">
        <v>90248</v>
      </c>
      <c r="C4379" s="284" t="s">
        <v>5581</v>
      </c>
      <c r="D4379" s="379">
        <v>14050</v>
      </c>
    </row>
    <row r="4380" spans="1:4" ht="31.5" x14ac:dyDescent="0.25">
      <c r="A4380" s="203" t="s">
        <v>6734</v>
      </c>
      <c r="B4380" s="241">
        <v>90249</v>
      </c>
      <c r="C4380" s="284" t="s">
        <v>5582</v>
      </c>
      <c r="D4380" s="379">
        <v>15350</v>
      </c>
    </row>
    <row r="4381" spans="1:4" ht="31.5" x14ac:dyDescent="0.25">
      <c r="A4381" s="203" t="s">
        <v>6735</v>
      </c>
      <c r="B4381" s="241">
        <v>90250</v>
      </c>
      <c r="C4381" s="284" t="s">
        <v>5583</v>
      </c>
      <c r="D4381" s="379">
        <v>23300</v>
      </c>
    </row>
    <row r="4382" spans="1:4" ht="31.5" x14ac:dyDescent="0.25">
      <c r="A4382" s="203" t="s">
        <v>6736</v>
      </c>
      <c r="B4382" s="241">
        <v>90251</v>
      </c>
      <c r="C4382" s="284" t="s">
        <v>5584</v>
      </c>
      <c r="D4382" s="379">
        <v>4950</v>
      </c>
    </row>
    <row r="4383" spans="1:4" ht="31.5" x14ac:dyDescent="0.25">
      <c r="A4383" s="203" t="s">
        <v>6737</v>
      </c>
      <c r="B4383" s="241">
        <v>90252</v>
      </c>
      <c r="C4383" s="284" t="s">
        <v>5585</v>
      </c>
      <c r="D4383" s="379">
        <v>10400</v>
      </c>
    </row>
    <row r="4384" spans="1:4" ht="47.25" x14ac:dyDescent="0.25">
      <c r="A4384" s="203" t="s">
        <v>6738</v>
      </c>
      <c r="B4384" s="241">
        <v>90253</v>
      </c>
      <c r="C4384" s="284" t="s">
        <v>6739</v>
      </c>
      <c r="D4384" s="379">
        <v>15990</v>
      </c>
    </row>
    <row r="4385" spans="1:4" ht="47.25" x14ac:dyDescent="0.25">
      <c r="A4385" s="203" t="s">
        <v>6740</v>
      </c>
      <c r="B4385" s="241">
        <v>90254</v>
      </c>
      <c r="C4385" s="284" t="s">
        <v>6741</v>
      </c>
      <c r="D4385" s="379">
        <v>13650</v>
      </c>
    </row>
    <row r="4386" spans="1:4" x14ac:dyDescent="0.25">
      <c r="A4386" s="203"/>
      <c r="B4386" s="241"/>
      <c r="C4386" s="288" t="s">
        <v>5586</v>
      </c>
      <c r="D4386" s="379"/>
    </row>
    <row r="4387" spans="1:4" ht="31.5" x14ac:dyDescent="0.25">
      <c r="A4387" s="203" t="s">
        <v>6742</v>
      </c>
      <c r="B4387" s="241">
        <v>90255</v>
      </c>
      <c r="C4387" s="284" t="s">
        <v>5587</v>
      </c>
      <c r="D4387" s="379">
        <v>5950</v>
      </c>
    </row>
    <row r="4388" spans="1:4" ht="31.5" x14ac:dyDescent="0.25">
      <c r="A4388" s="203" t="s">
        <v>6743</v>
      </c>
      <c r="B4388" s="241">
        <v>90256</v>
      </c>
      <c r="C4388" s="284" t="s">
        <v>5588</v>
      </c>
      <c r="D4388" s="379">
        <v>9600</v>
      </c>
    </row>
    <row r="4389" spans="1:4" ht="31.5" x14ac:dyDescent="0.25">
      <c r="A4389" s="203" t="s">
        <v>6744</v>
      </c>
      <c r="B4389" s="241">
        <v>90257</v>
      </c>
      <c r="C4389" s="284" t="s">
        <v>5589</v>
      </c>
      <c r="D4389" s="379">
        <v>11100</v>
      </c>
    </row>
    <row r="4390" spans="1:4" ht="31.5" x14ac:dyDescent="0.25">
      <c r="A4390" s="203" t="s">
        <v>6745</v>
      </c>
      <c r="B4390" s="241">
        <v>90258</v>
      </c>
      <c r="C4390" s="284" t="s">
        <v>5590</v>
      </c>
      <c r="D4390" s="379">
        <v>24050</v>
      </c>
    </row>
    <row r="4391" spans="1:4" ht="31.5" x14ac:dyDescent="0.25">
      <c r="A4391" s="203" t="s">
        <v>6746</v>
      </c>
      <c r="B4391" s="241">
        <v>90259</v>
      </c>
      <c r="C4391" s="284" t="s">
        <v>5591</v>
      </c>
      <c r="D4391" s="379">
        <v>32900</v>
      </c>
    </row>
    <row r="4392" spans="1:4" ht="31.5" x14ac:dyDescent="0.25">
      <c r="A4392" s="203" t="s">
        <v>6747</v>
      </c>
      <c r="B4392" s="241">
        <v>90260</v>
      </c>
      <c r="C4392" s="284" t="s">
        <v>5592</v>
      </c>
      <c r="D4392" s="379">
        <v>40600</v>
      </c>
    </row>
    <row r="4393" spans="1:4" ht="31.5" x14ac:dyDescent="0.25">
      <c r="A4393" s="203" t="s">
        <v>6748</v>
      </c>
      <c r="B4393" s="241">
        <v>90261</v>
      </c>
      <c r="C4393" s="284" t="s">
        <v>5593</v>
      </c>
      <c r="D4393" s="379">
        <v>40900</v>
      </c>
    </row>
    <row r="4394" spans="1:4" x14ac:dyDescent="0.25">
      <c r="A4394" s="203"/>
      <c r="B4394" s="241"/>
      <c r="C4394" s="288" t="s">
        <v>5594</v>
      </c>
      <c r="D4394" s="379"/>
    </row>
    <row r="4395" spans="1:4" ht="47.25" x14ac:dyDescent="0.25">
      <c r="A4395" s="203" t="s">
        <v>6792</v>
      </c>
      <c r="B4395" s="241">
        <v>90262</v>
      </c>
      <c r="C4395" s="284" t="s">
        <v>5596</v>
      </c>
      <c r="D4395" s="379">
        <v>18000</v>
      </c>
    </row>
    <row r="4396" spans="1:4" ht="47.25" x14ac:dyDescent="0.25">
      <c r="A4396" s="203" t="s">
        <v>6793</v>
      </c>
      <c r="B4396" s="241">
        <v>90263</v>
      </c>
      <c r="C4396" s="284" t="s">
        <v>5597</v>
      </c>
      <c r="D4396" s="379">
        <v>38500</v>
      </c>
    </row>
    <row r="4397" spans="1:4" ht="31.5" x14ac:dyDescent="0.25">
      <c r="A4397" s="203" t="s">
        <v>6794</v>
      </c>
      <c r="B4397" s="241">
        <v>90264</v>
      </c>
      <c r="C4397" s="284" t="s">
        <v>5598</v>
      </c>
      <c r="D4397" s="379">
        <v>157700</v>
      </c>
    </row>
    <row r="4398" spans="1:4" ht="31.5" x14ac:dyDescent="0.25">
      <c r="A4398" s="203" t="s">
        <v>6795</v>
      </c>
      <c r="B4398" s="241">
        <v>90265</v>
      </c>
      <c r="C4398" s="284" t="s">
        <v>5599</v>
      </c>
      <c r="D4398" s="379">
        <v>184850</v>
      </c>
    </row>
    <row r="4399" spans="1:4" ht="47.25" x14ac:dyDescent="0.25">
      <c r="A4399" s="203" t="s">
        <v>6796</v>
      </c>
      <c r="B4399" s="241">
        <v>90266</v>
      </c>
      <c r="C4399" s="284" t="s">
        <v>5600</v>
      </c>
      <c r="D4399" s="379">
        <v>166400</v>
      </c>
    </row>
    <row r="4400" spans="1:4" ht="31.5" x14ac:dyDescent="0.25">
      <c r="A4400" s="203" t="s">
        <v>6797</v>
      </c>
      <c r="B4400" s="241">
        <v>90267</v>
      </c>
      <c r="C4400" s="284" t="s">
        <v>5601</v>
      </c>
      <c r="D4400" s="379">
        <v>46100</v>
      </c>
    </row>
    <row r="4401" spans="1:4" ht="31.5" x14ac:dyDescent="0.25">
      <c r="A4401" s="203" t="s">
        <v>6798</v>
      </c>
      <c r="B4401" s="241">
        <v>90268</v>
      </c>
      <c r="C4401" s="284" t="s">
        <v>5602</v>
      </c>
      <c r="D4401" s="379">
        <v>154600</v>
      </c>
    </row>
    <row r="4402" spans="1:4" ht="31.5" x14ac:dyDescent="0.25">
      <c r="A4402" s="203" t="s">
        <v>5595</v>
      </c>
      <c r="B4402" s="241">
        <v>90269</v>
      </c>
      <c r="C4402" s="284" t="s">
        <v>5602</v>
      </c>
      <c r="D4402" s="379">
        <v>38510</v>
      </c>
    </row>
    <row r="4403" spans="1:4" x14ac:dyDescent="0.25">
      <c r="A4403" s="203"/>
      <c r="B4403" s="241"/>
      <c r="C4403" s="288" t="s">
        <v>5603</v>
      </c>
      <c r="D4403" s="379"/>
    </row>
    <row r="4404" spans="1:4" ht="31.5" x14ac:dyDescent="0.25">
      <c r="A4404" s="203" t="s">
        <v>5604</v>
      </c>
      <c r="B4404" s="241">
        <v>90270</v>
      </c>
      <c r="C4404" s="284" t="s">
        <v>5605</v>
      </c>
      <c r="D4404" s="379">
        <v>13500</v>
      </c>
    </row>
    <row r="4405" spans="1:4" ht="31.5" x14ac:dyDescent="0.25">
      <c r="A4405" s="203" t="s">
        <v>6799</v>
      </c>
      <c r="B4405" s="241">
        <v>90271</v>
      </c>
      <c r="C4405" s="284" t="s">
        <v>5606</v>
      </c>
      <c r="D4405" s="379">
        <v>16500</v>
      </c>
    </row>
    <row r="4406" spans="1:4" ht="31.5" x14ac:dyDescent="0.25">
      <c r="A4406" s="203" t="s">
        <v>6800</v>
      </c>
      <c r="B4406" s="241">
        <v>90272</v>
      </c>
      <c r="C4406" s="284" t="s">
        <v>5607</v>
      </c>
      <c r="D4406" s="379">
        <v>32500</v>
      </c>
    </row>
    <row r="4407" spans="1:4" ht="31.5" x14ac:dyDescent="0.25">
      <c r="A4407" s="203" t="s">
        <v>5608</v>
      </c>
      <c r="B4407" s="241">
        <v>90273</v>
      </c>
      <c r="C4407" s="284" t="s">
        <v>5609</v>
      </c>
      <c r="D4407" s="379">
        <v>27650</v>
      </c>
    </row>
    <row r="4408" spans="1:4" ht="31.5" x14ac:dyDescent="0.25">
      <c r="A4408" s="203" t="s">
        <v>6801</v>
      </c>
      <c r="B4408" s="241">
        <v>90274</v>
      </c>
      <c r="C4408" s="284" t="s">
        <v>5610</v>
      </c>
      <c r="D4408" s="379">
        <v>33000</v>
      </c>
    </row>
    <row r="4409" spans="1:4" ht="31.5" x14ac:dyDescent="0.25">
      <c r="A4409" s="203" t="s">
        <v>6802</v>
      </c>
      <c r="B4409" s="241">
        <v>90275</v>
      </c>
      <c r="C4409" s="284" t="s">
        <v>5611</v>
      </c>
      <c r="D4409" s="379">
        <v>43050</v>
      </c>
    </row>
    <row r="4410" spans="1:4" ht="31.5" x14ac:dyDescent="0.25">
      <c r="A4410" s="203" t="s">
        <v>6803</v>
      </c>
      <c r="B4410" s="241">
        <v>90276</v>
      </c>
      <c r="C4410" s="284" t="s">
        <v>5612</v>
      </c>
      <c r="D4410" s="379">
        <v>39350</v>
      </c>
    </row>
    <row r="4411" spans="1:4" x14ac:dyDescent="0.25">
      <c r="A4411" s="203" t="s">
        <v>6804</v>
      </c>
      <c r="B4411" s="241">
        <v>90277</v>
      </c>
      <c r="C4411" s="284" t="s">
        <v>5613</v>
      </c>
      <c r="D4411" s="379">
        <v>41750</v>
      </c>
    </row>
    <row r="4412" spans="1:4" ht="31.5" x14ac:dyDescent="0.25">
      <c r="A4412" s="203" t="s">
        <v>6805</v>
      </c>
      <c r="B4412" s="241">
        <v>90278</v>
      </c>
      <c r="C4412" s="284" t="s">
        <v>5614</v>
      </c>
      <c r="D4412" s="379">
        <v>41900</v>
      </c>
    </row>
    <row r="4413" spans="1:4" ht="30.75" customHeight="1" x14ac:dyDescent="0.25">
      <c r="A4413" s="203" t="s">
        <v>6806</v>
      </c>
      <c r="B4413" s="241">
        <v>90279</v>
      </c>
      <c r="C4413" s="284" t="s">
        <v>5615</v>
      </c>
      <c r="D4413" s="379">
        <v>51000</v>
      </c>
    </row>
    <row r="4414" spans="1:4" x14ac:dyDescent="0.25">
      <c r="A4414" s="203" t="s">
        <v>5616</v>
      </c>
      <c r="B4414" s="241">
        <v>90280</v>
      </c>
      <c r="C4414" s="284" t="s">
        <v>5617</v>
      </c>
      <c r="D4414" s="379">
        <v>14750</v>
      </c>
    </row>
    <row r="4415" spans="1:4" x14ac:dyDescent="0.25">
      <c r="A4415" s="203" t="s">
        <v>6807</v>
      </c>
      <c r="B4415" s="241">
        <v>90281</v>
      </c>
      <c r="C4415" s="284" t="s">
        <v>5618</v>
      </c>
      <c r="D4415" s="379">
        <v>21100</v>
      </c>
    </row>
    <row r="4416" spans="1:4" x14ac:dyDescent="0.25">
      <c r="A4416" s="203" t="s">
        <v>6808</v>
      </c>
      <c r="B4416" s="241">
        <v>90282</v>
      </c>
      <c r="C4416" s="284" t="s">
        <v>5619</v>
      </c>
      <c r="D4416" s="379">
        <v>23800</v>
      </c>
    </row>
    <row r="4417" spans="1:4" ht="31.5" x14ac:dyDescent="0.25">
      <c r="A4417" s="203" t="s">
        <v>6809</v>
      </c>
      <c r="B4417" s="241">
        <v>90283</v>
      </c>
      <c r="C4417" s="284" t="s">
        <v>5620</v>
      </c>
      <c r="D4417" s="379">
        <v>39600</v>
      </c>
    </row>
    <row r="4418" spans="1:4" ht="47.25" x14ac:dyDescent="0.25">
      <c r="A4418" s="203" t="s">
        <v>6810</v>
      </c>
      <c r="B4418" s="241">
        <v>90284</v>
      </c>
      <c r="C4418" s="284" t="s">
        <v>5621</v>
      </c>
      <c r="D4418" s="379">
        <v>44500</v>
      </c>
    </row>
    <row r="4419" spans="1:4" ht="31.5" x14ac:dyDescent="0.25">
      <c r="A4419" s="203" t="s">
        <v>6811</v>
      </c>
      <c r="B4419" s="241">
        <v>90285</v>
      </c>
      <c r="C4419" s="284" t="s">
        <v>5622</v>
      </c>
      <c r="D4419" s="379">
        <v>33500</v>
      </c>
    </row>
    <row r="4420" spans="1:4" ht="31.5" x14ac:dyDescent="0.25">
      <c r="A4420" s="203" t="s">
        <v>6812</v>
      </c>
      <c r="B4420" s="241">
        <v>90286</v>
      </c>
      <c r="C4420" s="284" t="s">
        <v>5623</v>
      </c>
      <c r="D4420" s="379">
        <v>3500</v>
      </c>
    </row>
    <row r="4421" spans="1:4" ht="31.5" x14ac:dyDescent="0.25">
      <c r="A4421" s="203" t="s">
        <v>6813</v>
      </c>
      <c r="B4421" s="241">
        <v>90287</v>
      </c>
      <c r="C4421" s="284" t="s">
        <v>5624</v>
      </c>
      <c r="D4421" s="379">
        <v>15850</v>
      </c>
    </row>
    <row r="4422" spans="1:4" ht="31.5" x14ac:dyDescent="0.25">
      <c r="A4422" s="203" t="s">
        <v>6814</v>
      </c>
      <c r="B4422" s="241">
        <v>90288</v>
      </c>
      <c r="C4422" s="284" t="s">
        <v>5625</v>
      </c>
      <c r="D4422" s="379">
        <v>21500</v>
      </c>
    </row>
    <row r="4423" spans="1:4" ht="31.5" x14ac:dyDescent="0.25">
      <c r="A4423" s="203" t="s">
        <v>6815</v>
      </c>
      <c r="B4423" s="241">
        <v>90289</v>
      </c>
      <c r="C4423" s="284" t="s">
        <v>5626</v>
      </c>
      <c r="D4423" s="379">
        <v>38350</v>
      </c>
    </row>
    <row r="4424" spans="1:4" ht="47.25" x14ac:dyDescent="0.25">
      <c r="A4424" s="203" t="s">
        <v>6816</v>
      </c>
      <c r="B4424" s="241">
        <v>90290</v>
      </c>
      <c r="C4424" s="284" t="s">
        <v>5627</v>
      </c>
      <c r="D4424" s="379">
        <v>22500</v>
      </c>
    </row>
    <row r="4425" spans="1:4" ht="31.5" x14ac:dyDescent="0.25">
      <c r="A4425" s="203" t="s">
        <v>6817</v>
      </c>
      <c r="B4425" s="241">
        <v>90291</v>
      </c>
      <c r="C4425" s="284" t="s">
        <v>5628</v>
      </c>
      <c r="D4425" s="379">
        <v>5000</v>
      </c>
    </row>
    <row r="4426" spans="1:4" ht="47.25" x14ac:dyDescent="0.25">
      <c r="A4426" s="203" t="s">
        <v>6818</v>
      </c>
      <c r="B4426" s="241">
        <v>90292</v>
      </c>
      <c r="C4426" s="284" t="s">
        <v>5629</v>
      </c>
      <c r="D4426" s="379">
        <v>2500</v>
      </c>
    </row>
    <row r="4427" spans="1:4" ht="47.25" x14ac:dyDescent="0.25">
      <c r="A4427" s="203" t="s">
        <v>6819</v>
      </c>
      <c r="B4427" s="241">
        <v>90293</v>
      </c>
      <c r="C4427" s="284" t="s">
        <v>5630</v>
      </c>
      <c r="D4427" s="379">
        <v>2000</v>
      </c>
    </row>
    <row r="4428" spans="1:4" x14ac:dyDescent="0.25">
      <c r="A4428" s="203"/>
      <c r="B4428" s="241"/>
      <c r="C4428" s="288" t="s">
        <v>5631</v>
      </c>
      <c r="D4428" s="379"/>
    </row>
    <row r="4429" spans="1:4" x14ac:dyDescent="0.25">
      <c r="A4429" s="203" t="s">
        <v>5632</v>
      </c>
      <c r="B4429" s="241">
        <v>90294</v>
      </c>
      <c r="C4429" s="284" t="s">
        <v>5633</v>
      </c>
      <c r="D4429" s="379">
        <v>4100</v>
      </c>
    </row>
    <row r="4430" spans="1:4" x14ac:dyDescent="0.25">
      <c r="A4430" s="203" t="s">
        <v>5634</v>
      </c>
      <c r="B4430" s="241">
        <v>90295</v>
      </c>
      <c r="C4430" s="284" t="s">
        <v>5635</v>
      </c>
      <c r="D4430" s="379">
        <v>2750</v>
      </c>
    </row>
    <row r="4431" spans="1:4" x14ac:dyDescent="0.25">
      <c r="A4431" s="203" t="s">
        <v>5636</v>
      </c>
      <c r="B4431" s="241">
        <v>90296</v>
      </c>
      <c r="C4431" s="284" t="s">
        <v>5637</v>
      </c>
      <c r="D4431" s="379">
        <v>3550</v>
      </c>
    </row>
    <row r="4432" spans="1:4" ht="31.5" x14ac:dyDescent="0.25">
      <c r="A4432" s="203" t="s">
        <v>6820</v>
      </c>
      <c r="B4432" s="241">
        <v>90297</v>
      </c>
      <c r="C4432" s="284" t="s">
        <v>5638</v>
      </c>
      <c r="D4432" s="379">
        <v>300</v>
      </c>
    </row>
    <row r="4433" spans="1:4" ht="31.5" x14ac:dyDescent="0.25">
      <c r="A4433" s="203" t="s">
        <v>6821</v>
      </c>
      <c r="B4433" s="241">
        <v>90298</v>
      </c>
      <c r="C4433" s="284" t="s">
        <v>5639</v>
      </c>
      <c r="D4433" s="379">
        <v>1560</v>
      </c>
    </row>
    <row r="4434" spans="1:4" ht="31.5" x14ac:dyDescent="0.25">
      <c r="A4434" s="203" t="s">
        <v>6822</v>
      </c>
      <c r="B4434" s="241">
        <v>90299</v>
      </c>
      <c r="C4434" s="284" t="s">
        <v>5640</v>
      </c>
      <c r="D4434" s="379">
        <v>4250</v>
      </c>
    </row>
    <row r="4435" spans="1:4" ht="31.5" x14ac:dyDescent="0.25">
      <c r="A4435" s="203" t="s">
        <v>6823</v>
      </c>
      <c r="B4435" s="241">
        <v>90300</v>
      </c>
      <c r="C4435" s="284" t="s">
        <v>5641</v>
      </c>
      <c r="D4435" s="379">
        <v>6450</v>
      </c>
    </row>
    <row r="4436" spans="1:4" ht="31.5" x14ac:dyDescent="0.25">
      <c r="A4436" s="203" t="s">
        <v>6824</v>
      </c>
      <c r="B4436" s="241">
        <v>90301</v>
      </c>
      <c r="C4436" s="284" t="s">
        <v>5642</v>
      </c>
      <c r="D4436" s="379">
        <v>5500</v>
      </c>
    </row>
    <row r="4437" spans="1:4" ht="31.5" x14ac:dyDescent="0.25">
      <c r="A4437" s="203" t="s">
        <v>6825</v>
      </c>
      <c r="B4437" s="241">
        <v>90302</v>
      </c>
      <c r="C4437" s="284" t="s">
        <v>5643</v>
      </c>
      <c r="D4437" s="379">
        <v>5900</v>
      </c>
    </row>
    <row r="4438" spans="1:4" ht="31.5" x14ac:dyDescent="0.25">
      <c r="A4438" s="203" t="s">
        <v>6826</v>
      </c>
      <c r="B4438" s="241">
        <v>90303</v>
      </c>
      <c r="C4438" s="284" t="s">
        <v>5644</v>
      </c>
      <c r="D4438" s="379">
        <v>6300</v>
      </c>
    </row>
    <row r="4439" spans="1:4" ht="47.25" x14ac:dyDescent="0.25">
      <c r="A4439" s="203" t="s">
        <v>6827</v>
      </c>
      <c r="B4439" s="241">
        <v>90304</v>
      </c>
      <c r="C4439" s="284" t="s">
        <v>5645</v>
      </c>
      <c r="D4439" s="379">
        <v>3250</v>
      </c>
    </row>
    <row r="4440" spans="1:4" x14ac:dyDescent="0.25">
      <c r="A4440" s="203"/>
      <c r="B4440" s="241"/>
      <c r="C4440" s="288" t="s">
        <v>5646</v>
      </c>
      <c r="D4440" s="379"/>
    </row>
    <row r="4441" spans="1:4" ht="47.25" x14ac:dyDescent="0.25">
      <c r="A4441" s="203" t="s">
        <v>5647</v>
      </c>
      <c r="B4441" s="241">
        <v>90305</v>
      </c>
      <c r="C4441" s="284" t="s">
        <v>5648</v>
      </c>
      <c r="D4441" s="379">
        <v>9750</v>
      </c>
    </row>
    <row r="4442" spans="1:4" ht="47.25" x14ac:dyDescent="0.25">
      <c r="A4442" s="203" t="s">
        <v>5647</v>
      </c>
      <c r="B4442" s="241">
        <v>90306</v>
      </c>
      <c r="C4442" s="284" t="s">
        <v>5649</v>
      </c>
      <c r="D4442" s="379">
        <v>7200</v>
      </c>
    </row>
    <row r="4443" spans="1:4" ht="31.5" x14ac:dyDescent="0.25">
      <c r="A4443" s="203" t="s">
        <v>5647</v>
      </c>
      <c r="B4443" s="241">
        <v>90307</v>
      </c>
      <c r="C4443" s="284" t="s">
        <v>5650</v>
      </c>
      <c r="D4443" s="379">
        <v>7200</v>
      </c>
    </row>
    <row r="4444" spans="1:4" ht="47.25" x14ac:dyDescent="0.25">
      <c r="A4444" s="203" t="s">
        <v>5647</v>
      </c>
      <c r="B4444" s="241">
        <v>90308</v>
      </c>
      <c r="C4444" s="284" t="s">
        <v>5651</v>
      </c>
      <c r="D4444" s="379">
        <v>19890</v>
      </c>
    </row>
    <row r="4445" spans="1:4" x14ac:dyDescent="0.25">
      <c r="A4445" s="203"/>
      <c r="B4445" s="241"/>
      <c r="C4445" s="288" t="s">
        <v>5652</v>
      </c>
      <c r="D4445" s="379"/>
    </row>
    <row r="4446" spans="1:4" ht="31.5" x14ac:dyDescent="0.25">
      <c r="A4446" s="203" t="s">
        <v>6828</v>
      </c>
      <c r="B4446" s="241">
        <v>90310</v>
      </c>
      <c r="C4446" s="284" t="s">
        <v>5653</v>
      </c>
      <c r="D4446" s="379">
        <v>17000</v>
      </c>
    </row>
    <row r="4447" spans="1:4" ht="31.5" x14ac:dyDescent="0.25">
      <c r="A4447" s="203" t="s">
        <v>5654</v>
      </c>
      <c r="B4447" s="241">
        <v>90311</v>
      </c>
      <c r="C4447" s="284" t="s">
        <v>5655</v>
      </c>
      <c r="D4447" s="379">
        <v>9100</v>
      </c>
    </row>
    <row r="4448" spans="1:4" ht="31.5" x14ac:dyDescent="0.25">
      <c r="A4448" s="203" t="s">
        <v>6829</v>
      </c>
      <c r="B4448" s="241">
        <v>90312</v>
      </c>
      <c r="C4448" s="284" t="s">
        <v>5656</v>
      </c>
      <c r="D4448" s="379">
        <v>14000</v>
      </c>
    </row>
    <row r="4449" spans="1:4" ht="31.5" x14ac:dyDescent="0.25">
      <c r="A4449" s="203" t="s">
        <v>6830</v>
      </c>
      <c r="B4449" s="241">
        <v>90313</v>
      </c>
      <c r="C4449" s="284" t="s">
        <v>5657</v>
      </c>
      <c r="D4449" s="379">
        <v>10550</v>
      </c>
    </row>
    <row r="4450" spans="1:4" x14ac:dyDescent="0.25">
      <c r="A4450" s="289"/>
      <c r="B4450" s="631" t="s">
        <v>5658</v>
      </c>
      <c r="C4450" s="632"/>
      <c r="D4450" s="380"/>
    </row>
    <row r="4451" spans="1:4" x14ac:dyDescent="0.25">
      <c r="A4451" s="290" t="s">
        <v>5659</v>
      </c>
      <c r="B4451" s="291">
        <v>90314</v>
      </c>
      <c r="C4451" s="159" t="s">
        <v>5660</v>
      </c>
      <c r="D4451" s="381">
        <v>1450</v>
      </c>
    </row>
    <row r="4452" spans="1:4" x14ac:dyDescent="0.25">
      <c r="A4452" s="290" t="s">
        <v>5661</v>
      </c>
      <c r="B4452" s="291">
        <v>90315</v>
      </c>
      <c r="C4452" s="159" t="s">
        <v>5662</v>
      </c>
      <c r="D4452" s="381">
        <v>850</v>
      </c>
    </row>
    <row r="4453" spans="1:4" ht="31.5" x14ac:dyDescent="0.25">
      <c r="A4453" s="290" t="s">
        <v>6831</v>
      </c>
      <c r="B4453" s="291">
        <v>90316</v>
      </c>
      <c r="C4453" s="159" t="s">
        <v>5663</v>
      </c>
      <c r="D4453" s="381">
        <v>4100</v>
      </c>
    </row>
    <row r="4454" spans="1:4" ht="31.5" x14ac:dyDescent="0.25">
      <c r="A4454" s="290" t="s">
        <v>6832</v>
      </c>
      <c r="B4454" s="291">
        <v>90317</v>
      </c>
      <c r="C4454" s="159" t="s">
        <v>5664</v>
      </c>
      <c r="D4454" s="381">
        <v>650</v>
      </c>
    </row>
    <row r="4455" spans="1:4" ht="31.5" x14ac:dyDescent="0.25">
      <c r="A4455" s="290" t="s">
        <v>6833</v>
      </c>
      <c r="B4455" s="291">
        <v>90318</v>
      </c>
      <c r="C4455" s="159" t="s">
        <v>5665</v>
      </c>
      <c r="D4455" s="381">
        <v>950</v>
      </c>
    </row>
    <row r="4456" spans="1:4" ht="31.5" x14ac:dyDescent="0.25">
      <c r="A4456" s="290" t="s">
        <v>6834</v>
      </c>
      <c r="B4456" s="291">
        <v>90319</v>
      </c>
      <c r="C4456" s="159" t="s">
        <v>5666</v>
      </c>
      <c r="D4456" s="381">
        <v>1500</v>
      </c>
    </row>
    <row r="4457" spans="1:4" x14ac:dyDescent="0.25">
      <c r="A4457" s="290" t="s">
        <v>6835</v>
      </c>
      <c r="B4457" s="291">
        <v>90320</v>
      </c>
      <c r="C4457" s="159" t="s">
        <v>5667</v>
      </c>
      <c r="D4457" s="381">
        <v>15200</v>
      </c>
    </row>
    <row r="4458" spans="1:4" x14ac:dyDescent="0.25">
      <c r="A4458" s="290" t="s">
        <v>5668</v>
      </c>
      <c r="B4458" s="291">
        <v>90321</v>
      </c>
      <c r="C4458" s="159" t="s">
        <v>5669</v>
      </c>
      <c r="D4458" s="381">
        <v>800</v>
      </c>
    </row>
    <row r="4459" spans="1:4" x14ac:dyDescent="0.25">
      <c r="A4459" s="290" t="s">
        <v>5670</v>
      </c>
      <c r="B4459" s="291">
        <v>90322</v>
      </c>
      <c r="C4459" s="159" t="s">
        <v>5671</v>
      </c>
      <c r="D4459" s="381">
        <v>800</v>
      </c>
    </row>
    <row r="4460" spans="1:4" ht="31.5" x14ac:dyDescent="0.25">
      <c r="A4460" s="290" t="s">
        <v>5672</v>
      </c>
      <c r="B4460" s="291">
        <v>90323</v>
      </c>
      <c r="C4460" s="159" t="s">
        <v>5673</v>
      </c>
      <c r="D4460" s="381">
        <v>1200</v>
      </c>
    </row>
    <row r="4461" spans="1:4" ht="31.5" x14ac:dyDescent="0.25">
      <c r="A4461" s="290" t="s">
        <v>6836</v>
      </c>
      <c r="B4461" s="291">
        <v>90324</v>
      </c>
      <c r="C4461" s="159" t="s">
        <v>5674</v>
      </c>
      <c r="D4461" s="381">
        <v>2600</v>
      </c>
    </row>
    <row r="4462" spans="1:4" ht="31.5" x14ac:dyDescent="0.25">
      <c r="A4462" s="290" t="s">
        <v>6872</v>
      </c>
      <c r="B4462" s="291">
        <v>90325</v>
      </c>
      <c r="C4462" s="159" t="s">
        <v>5675</v>
      </c>
      <c r="D4462" s="381">
        <v>2800</v>
      </c>
    </row>
    <row r="4463" spans="1:4" x14ac:dyDescent="0.25">
      <c r="A4463" s="290"/>
      <c r="B4463" s="291"/>
      <c r="C4463" s="596" t="s">
        <v>5676</v>
      </c>
      <c r="D4463" s="381"/>
    </row>
    <row r="4464" spans="1:4" ht="31.5" x14ac:dyDescent="0.25">
      <c r="A4464" s="290" t="s">
        <v>5677</v>
      </c>
      <c r="B4464" s="291">
        <v>90326</v>
      </c>
      <c r="C4464" s="159" t="s">
        <v>5678</v>
      </c>
      <c r="D4464" s="381">
        <v>7520</v>
      </c>
    </row>
    <row r="4465" spans="1:4" ht="47.25" x14ac:dyDescent="0.25">
      <c r="A4465" s="290" t="s">
        <v>6837</v>
      </c>
      <c r="B4465" s="291">
        <v>90327</v>
      </c>
      <c r="C4465" s="159" t="s">
        <v>5679</v>
      </c>
      <c r="D4465" s="381">
        <v>8000</v>
      </c>
    </row>
    <row r="4466" spans="1:4" ht="31.5" x14ac:dyDescent="0.25">
      <c r="A4466" s="290" t="s">
        <v>6838</v>
      </c>
      <c r="B4466" s="291">
        <v>90328</v>
      </c>
      <c r="C4466" s="159" t="s">
        <v>5680</v>
      </c>
      <c r="D4466" s="381">
        <v>10500</v>
      </c>
    </row>
    <row r="4467" spans="1:4" ht="31.5" x14ac:dyDescent="0.25">
      <c r="A4467" s="290" t="s">
        <v>6839</v>
      </c>
      <c r="B4467" s="291">
        <v>90329</v>
      </c>
      <c r="C4467" s="159" t="s">
        <v>5681</v>
      </c>
      <c r="D4467" s="381">
        <v>11500</v>
      </c>
    </row>
    <row r="4468" spans="1:4" ht="31.5" x14ac:dyDescent="0.25">
      <c r="A4468" s="290" t="s">
        <v>6840</v>
      </c>
      <c r="B4468" s="291">
        <v>90330</v>
      </c>
      <c r="C4468" s="159" t="s">
        <v>5682</v>
      </c>
      <c r="D4468" s="381">
        <v>11100</v>
      </c>
    </row>
    <row r="4469" spans="1:4" ht="31.5" x14ac:dyDescent="0.25">
      <c r="A4469" s="290" t="s">
        <v>6841</v>
      </c>
      <c r="B4469" s="291">
        <v>90331</v>
      </c>
      <c r="C4469" s="159" t="s">
        <v>5683</v>
      </c>
      <c r="D4469" s="381">
        <v>19695</v>
      </c>
    </row>
    <row r="4470" spans="1:4" ht="31.5" x14ac:dyDescent="0.25">
      <c r="A4470" s="290" t="s">
        <v>6842</v>
      </c>
      <c r="B4470" s="291">
        <v>90332</v>
      </c>
      <c r="C4470" s="159" t="s">
        <v>5684</v>
      </c>
      <c r="D4470" s="381">
        <v>5650</v>
      </c>
    </row>
    <row r="4471" spans="1:4" ht="31.5" x14ac:dyDescent="0.25">
      <c r="A4471" s="290" t="s">
        <v>6843</v>
      </c>
      <c r="B4471" s="291">
        <v>90333</v>
      </c>
      <c r="C4471" s="159" t="s">
        <v>5685</v>
      </c>
      <c r="D4471" s="381">
        <v>4000</v>
      </c>
    </row>
    <row r="4472" spans="1:4" ht="31.5" x14ac:dyDescent="0.25">
      <c r="A4472" s="290" t="s">
        <v>6844</v>
      </c>
      <c r="B4472" s="291">
        <v>90334</v>
      </c>
      <c r="C4472" s="159" t="s">
        <v>5686</v>
      </c>
      <c r="D4472" s="381">
        <v>7950</v>
      </c>
    </row>
    <row r="4473" spans="1:4" ht="31.5" x14ac:dyDescent="0.25">
      <c r="A4473" s="290" t="s">
        <v>6845</v>
      </c>
      <c r="B4473" s="291">
        <v>90335</v>
      </c>
      <c r="C4473" s="159" t="s">
        <v>5687</v>
      </c>
      <c r="D4473" s="381">
        <v>15100</v>
      </c>
    </row>
    <row r="4474" spans="1:4" ht="31.5" x14ac:dyDescent="0.25">
      <c r="A4474" s="290" t="s">
        <v>6846</v>
      </c>
      <c r="B4474" s="291">
        <v>90336</v>
      </c>
      <c r="C4474" s="159" t="s">
        <v>5688</v>
      </c>
      <c r="D4474" s="381">
        <v>13500</v>
      </c>
    </row>
    <row r="4475" spans="1:4" ht="31.5" x14ac:dyDescent="0.25">
      <c r="A4475" s="290" t="s">
        <v>6847</v>
      </c>
      <c r="B4475" s="291">
        <v>90337</v>
      </c>
      <c r="C4475" s="159" t="s">
        <v>5689</v>
      </c>
      <c r="D4475" s="381">
        <v>13100</v>
      </c>
    </row>
    <row r="4476" spans="1:4" ht="31.5" x14ac:dyDescent="0.25">
      <c r="A4476" s="290" t="s">
        <v>6848</v>
      </c>
      <c r="B4476" s="291">
        <v>90338</v>
      </c>
      <c r="C4476" s="159" t="s">
        <v>5690</v>
      </c>
      <c r="D4476" s="381">
        <v>14500</v>
      </c>
    </row>
    <row r="4477" spans="1:4" x14ac:dyDescent="0.25">
      <c r="A4477" s="290" t="s">
        <v>6849</v>
      </c>
      <c r="B4477" s="291">
        <v>90339</v>
      </c>
      <c r="C4477" s="159" t="s">
        <v>5691</v>
      </c>
      <c r="D4477" s="381">
        <v>3050</v>
      </c>
    </row>
    <row r="4478" spans="1:4" ht="31.5" x14ac:dyDescent="0.25">
      <c r="A4478" s="290" t="s">
        <v>6850</v>
      </c>
      <c r="B4478" s="291">
        <v>90340</v>
      </c>
      <c r="C4478" s="159" t="s">
        <v>5692</v>
      </c>
      <c r="D4478" s="381">
        <v>5100</v>
      </c>
    </row>
    <row r="4479" spans="1:4" ht="31.5" x14ac:dyDescent="0.25">
      <c r="A4479" s="290" t="s">
        <v>6851</v>
      </c>
      <c r="B4479" s="291">
        <v>90341</v>
      </c>
      <c r="C4479" s="159" t="s">
        <v>5693</v>
      </c>
      <c r="D4479" s="381">
        <v>7800</v>
      </c>
    </row>
    <row r="4480" spans="1:4" ht="31.5" x14ac:dyDescent="0.25">
      <c r="A4480" s="290" t="s">
        <v>6852</v>
      </c>
      <c r="B4480" s="291">
        <v>90342</v>
      </c>
      <c r="C4480" s="159" t="s">
        <v>5694</v>
      </c>
      <c r="D4480" s="381">
        <v>6450</v>
      </c>
    </row>
    <row r="4481" spans="1:4" x14ac:dyDescent="0.25">
      <c r="A4481" s="290" t="s">
        <v>5695</v>
      </c>
      <c r="B4481" s="291">
        <v>90343</v>
      </c>
      <c r="C4481" s="159" t="s">
        <v>5696</v>
      </c>
      <c r="D4481" s="381">
        <v>700</v>
      </c>
    </row>
    <row r="4482" spans="1:4" x14ac:dyDescent="0.25">
      <c r="A4482" s="290" t="s">
        <v>6853</v>
      </c>
      <c r="B4482" s="291">
        <v>90344</v>
      </c>
      <c r="C4482" s="159" t="s">
        <v>5697</v>
      </c>
      <c r="D4482" s="381">
        <v>750</v>
      </c>
    </row>
    <row r="4483" spans="1:4" ht="63" x14ac:dyDescent="0.25">
      <c r="A4483" s="290" t="s">
        <v>6854</v>
      </c>
      <c r="B4483" s="291">
        <v>90345</v>
      </c>
      <c r="C4483" s="159" t="s">
        <v>5698</v>
      </c>
      <c r="D4483" s="381">
        <v>1800</v>
      </c>
    </row>
    <row r="4484" spans="1:4" x14ac:dyDescent="0.25">
      <c r="A4484" s="290" t="s">
        <v>5699</v>
      </c>
      <c r="B4484" s="291">
        <v>90346</v>
      </c>
      <c r="C4484" s="159" t="s">
        <v>5700</v>
      </c>
      <c r="D4484" s="381">
        <v>750</v>
      </c>
    </row>
    <row r="4485" spans="1:4" ht="31.5" x14ac:dyDescent="0.25">
      <c r="A4485" s="290" t="s">
        <v>5701</v>
      </c>
      <c r="B4485" s="291">
        <v>90347</v>
      </c>
      <c r="C4485" s="159" t="s">
        <v>5702</v>
      </c>
      <c r="D4485" s="381">
        <v>4490</v>
      </c>
    </row>
    <row r="4486" spans="1:4" ht="31.5" x14ac:dyDescent="0.25">
      <c r="A4486" s="290" t="s">
        <v>5701</v>
      </c>
      <c r="B4486" s="291">
        <v>90348</v>
      </c>
      <c r="C4486" s="159" t="s">
        <v>5703</v>
      </c>
      <c r="D4486" s="381">
        <v>5100</v>
      </c>
    </row>
    <row r="4487" spans="1:4" x14ac:dyDescent="0.25">
      <c r="A4487" s="290"/>
      <c r="B4487" s="627" t="s">
        <v>5704</v>
      </c>
      <c r="C4487" s="627"/>
      <c r="D4487" s="381"/>
    </row>
    <row r="4488" spans="1:4" ht="31.5" x14ac:dyDescent="0.25">
      <c r="A4488" s="290" t="s">
        <v>6855</v>
      </c>
      <c r="B4488" s="290">
        <v>90349</v>
      </c>
      <c r="C4488" s="159" t="s">
        <v>5705</v>
      </c>
      <c r="D4488" s="381">
        <v>18430</v>
      </c>
    </row>
    <row r="4489" spans="1:4" ht="31.5" x14ac:dyDescent="0.25">
      <c r="A4489" s="290" t="s">
        <v>6856</v>
      </c>
      <c r="B4489" s="290">
        <v>90350</v>
      </c>
      <c r="C4489" s="159" t="s">
        <v>5706</v>
      </c>
      <c r="D4489" s="381">
        <v>16350</v>
      </c>
    </row>
    <row r="4490" spans="1:4" ht="31.5" x14ac:dyDescent="0.25">
      <c r="A4490" s="290" t="s">
        <v>6857</v>
      </c>
      <c r="B4490" s="290">
        <v>90351</v>
      </c>
      <c r="C4490" s="159" t="s">
        <v>5707</v>
      </c>
      <c r="D4490" s="381">
        <v>22185</v>
      </c>
    </row>
    <row r="4491" spans="1:4" ht="47.25" x14ac:dyDescent="0.25">
      <c r="A4491" s="290" t="s">
        <v>6858</v>
      </c>
      <c r="B4491" s="290">
        <v>90352</v>
      </c>
      <c r="C4491" s="159" t="s">
        <v>5708</v>
      </c>
      <c r="D4491" s="381">
        <v>24750</v>
      </c>
    </row>
    <row r="4492" spans="1:4" ht="31.5" x14ac:dyDescent="0.25">
      <c r="A4492" s="290" t="s">
        <v>6859</v>
      </c>
      <c r="B4492" s="290">
        <v>90353</v>
      </c>
      <c r="C4492" s="159" t="s">
        <v>5709</v>
      </c>
      <c r="D4492" s="381">
        <v>12750</v>
      </c>
    </row>
    <row r="4493" spans="1:4" ht="31.5" x14ac:dyDescent="0.25">
      <c r="A4493" s="290" t="s">
        <v>6860</v>
      </c>
      <c r="B4493" s="290">
        <v>90354</v>
      </c>
      <c r="C4493" s="159" t="s">
        <v>5710</v>
      </c>
      <c r="D4493" s="381">
        <v>9500</v>
      </c>
    </row>
    <row r="4494" spans="1:4" ht="31.5" x14ac:dyDescent="0.25">
      <c r="A4494" s="290" t="s">
        <v>6861</v>
      </c>
      <c r="B4494" s="290">
        <v>90355</v>
      </c>
      <c r="C4494" s="159" t="s">
        <v>5711</v>
      </c>
      <c r="D4494" s="381">
        <v>1000</v>
      </c>
    </row>
    <row r="4495" spans="1:4" ht="31.5" x14ac:dyDescent="0.25">
      <c r="A4495" s="290" t="s">
        <v>6862</v>
      </c>
      <c r="B4495" s="290">
        <v>90356</v>
      </c>
      <c r="C4495" s="159" t="s">
        <v>5712</v>
      </c>
      <c r="D4495" s="381">
        <v>2295</v>
      </c>
    </row>
    <row r="4496" spans="1:4" ht="31.5" x14ac:dyDescent="0.25">
      <c r="A4496" s="290" t="s">
        <v>6863</v>
      </c>
      <c r="B4496" s="290">
        <v>90357</v>
      </c>
      <c r="C4496" s="159" t="s">
        <v>5713</v>
      </c>
      <c r="D4496" s="381">
        <v>550</v>
      </c>
    </row>
    <row r="4497" spans="1:4" ht="31.5" x14ac:dyDescent="0.25">
      <c r="A4497" s="290" t="s">
        <v>6864</v>
      </c>
      <c r="B4497" s="290">
        <v>90358</v>
      </c>
      <c r="C4497" s="159" t="s">
        <v>5714</v>
      </c>
      <c r="D4497" s="381">
        <v>2000</v>
      </c>
    </row>
    <row r="4498" spans="1:4" ht="31.5" x14ac:dyDescent="0.25">
      <c r="A4498" s="290" t="s">
        <v>5715</v>
      </c>
      <c r="B4498" s="290">
        <v>90359</v>
      </c>
      <c r="C4498" s="159" t="s">
        <v>5716</v>
      </c>
      <c r="D4498" s="381">
        <v>10000</v>
      </c>
    </row>
    <row r="4499" spans="1:4" x14ac:dyDescent="0.25">
      <c r="A4499" s="290" t="s">
        <v>5717</v>
      </c>
      <c r="B4499" s="290">
        <v>90360</v>
      </c>
      <c r="C4499" s="159" t="s">
        <v>5718</v>
      </c>
      <c r="D4499" s="381">
        <v>2600</v>
      </c>
    </row>
    <row r="4500" spans="1:4" ht="47.25" x14ac:dyDescent="0.25">
      <c r="A4500" s="290" t="s">
        <v>6865</v>
      </c>
      <c r="B4500" s="290">
        <v>90361</v>
      </c>
      <c r="C4500" s="159" t="s">
        <v>5719</v>
      </c>
      <c r="D4500" s="381">
        <v>3200</v>
      </c>
    </row>
    <row r="4501" spans="1:4" ht="31.5" x14ac:dyDescent="0.25">
      <c r="A4501" s="290" t="s">
        <v>5720</v>
      </c>
      <c r="B4501" s="290">
        <v>90362</v>
      </c>
      <c r="C4501" s="159" t="s">
        <v>5721</v>
      </c>
      <c r="D4501" s="381">
        <v>200</v>
      </c>
    </row>
    <row r="4502" spans="1:4" ht="31.5" x14ac:dyDescent="0.25">
      <c r="A4502" s="290" t="s">
        <v>6866</v>
      </c>
      <c r="B4502" s="290">
        <v>90363</v>
      </c>
      <c r="C4502" s="159" t="s">
        <v>5722</v>
      </c>
      <c r="D4502" s="381">
        <v>400</v>
      </c>
    </row>
    <row r="4503" spans="1:4" ht="31.5" x14ac:dyDescent="0.25">
      <c r="A4503" s="290" t="s">
        <v>6867</v>
      </c>
      <c r="B4503" s="290">
        <v>90364</v>
      </c>
      <c r="C4503" s="159" t="s">
        <v>5723</v>
      </c>
      <c r="D4503" s="381">
        <v>1000</v>
      </c>
    </row>
    <row r="4504" spans="1:4" ht="31.5" x14ac:dyDescent="0.25">
      <c r="A4504" s="290" t="s">
        <v>6868</v>
      </c>
      <c r="B4504" s="290">
        <v>90365</v>
      </c>
      <c r="C4504" s="159" t="s">
        <v>5724</v>
      </c>
      <c r="D4504" s="381">
        <v>1200</v>
      </c>
    </row>
    <row r="4505" spans="1:4" ht="31.5" x14ac:dyDescent="0.25">
      <c r="A4505" s="290" t="s">
        <v>6869</v>
      </c>
      <c r="B4505" s="290">
        <v>90366</v>
      </c>
      <c r="C4505" s="159" t="s">
        <v>5725</v>
      </c>
      <c r="D4505" s="381">
        <v>1400</v>
      </c>
    </row>
    <row r="4506" spans="1:4" ht="31.5" x14ac:dyDescent="0.25">
      <c r="A4506" s="290" t="s">
        <v>6870</v>
      </c>
      <c r="B4506" s="290">
        <v>90367</v>
      </c>
      <c r="C4506" s="159" t="s">
        <v>5726</v>
      </c>
      <c r="D4506" s="381">
        <v>1950</v>
      </c>
    </row>
    <row r="4507" spans="1:4" ht="31.5" x14ac:dyDescent="0.25">
      <c r="A4507" s="290" t="s">
        <v>6871</v>
      </c>
      <c r="B4507" s="290">
        <v>90368</v>
      </c>
      <c r="C4507" s="159" t="s">
        <v>5727</v>
      </c>
      <c r="D4507" s="381">
        <v>700</v>
      </c>
    </row>
    <row r="4508" spans="1:4" x14ac:dyDescent="0.25">
      <c r="A4508" s="290" t="s">
        <v>5728</v>
      </c>
      <c r="B4508" s="290">
        <v>90369</v>
      </c>
      <c r="C4508" s="159" t="s">
        <v>5729</v>
      </c>
      <c r="D4508" s="381">
        <v>350</v>
      </c>
    </row>
    <row r="4509" spans="1:4" ht="31.5" x14ac:dyDescent="0.25">
      <c r="A4509" s="290" t="s">
        <v>5699</v>
      </c>
      <c r="B4509" s="290">
        <v>90370</v>
      </c>
      <c r="C4509" s="159" t="s">
        <v>5730</v>
      </c>
      <c r="D4509" s="381">
        <v>740</v>
      </c>
    </row>
    <row r="4510" spans="1:4" ht="31.5" x14ac:dyDescent="0.25">
      <c r="A4510" s="290" t="s">
        <v>5699</v>
      </c>
      <c r="B4510" s="290">
        <v>90371</v>
      </c>
      <c r="C4510" s="159" t="s">
        <v>5731</v>
      </c>
      <c r="D4510" s="381">
        <v>2000</v>
      </c>
    </row>
    <row r="4511" spans="1:4" x14ac:dyDescent="0.25">
      <c r="A4511" s="290" t="s">
        <v>5732</v>
      </c>
      <c r="B4511" s="290">
        <v>90372</v>
      </c>
      <c r="C4511" s="159" t="s">
        <v>5733</v>
      </c>
      <c r="D4511" s="381">
        <v>880</v>
      </c>
    </row>
    <row r="4512" spans="1:4" ht="31.5" x14ac:dyDescent="0.25">
      <c r="A4512" s="290" t="s">
        <v>5699</v>
      </c>
      <c r="B4512" s="290">
        <v>90373</v>
      </c>
      <c r="C4512" s="159" t="s">
        <v>5734</v>
      </c>
      <c r="D4512" s="381">
        <v>128</v>
      </c>
    </row>
    <row r="4513" spans="1:4" ht="31.5" x14ac:dyDescent="0.25">
      <c r="A4513" s="290" t="s">
        <v>5699</v>
      </c>
      <c r="B4513" s="290">
        <v>90374</v>
      </c>
      <c r="C4513" s="159" t="s">
        <v>5735</v>
      </c>
      <c r="D4513" s="381">
        <v>104</v>
      </c>
    </row>
    <row r="4514" spans="1:4" ht="31.5" x14ac:dyDescent="0.25">
      <c r="A4514" s="290" t="s">
        <v>5736</v>
      </c>
      <c r="B4514" s="290">
        <v>90375</v>
      </c>
      <c r="C4514" s="159" t="s">
        <v>5737</v>
      </c>
      <c r="D4514" s="381">
        <v>1472</v>
      </c>
    </row>
    <row r="4515" spans="1:4" ht="31.5" x14ac:dyDescent="0.25">
      <c r="A4515" s="290" t="s">
        <v>5699</v>
      </c>
      <c r="B4515" s="290">
        <v>90376</v>
      </c>
      <c r="C4515" s="159" t="s">
        <v>5738</v>
      </c>
      <c r="D4515" s="381">
        <v>744</v>
      </c>
    </row>
    <row r="4516" spans="1:4" ht="31.5" x14ac:dyDescent="0.25">
      <c r="A4516" s="290" t="s">
        <v>5699</v>
      </c>
      <c r="B4516" s="290">
        <v>90377</v>
      </c>
      <c r="C4516" s="159" t="s">
        <v>5739</v>
      </c>
      <c r="D4516" s="381">
        <v>396</v>
      </c>
    </row>
    <row r="4517" spans="1:4" ht="31.5" x14ac:dyDescent="0.25">
      <c r="A4517" s="290" t="s">
        <v>5699</v>
      </c>
      <c r="B4517" s="290">
        <v>90378</v>
      </c>
      <c r="C4517" s="159" t="s">
        <v>5740</v>
      </c>
      <c r="D4517" s="381">
        <v>960</v>
      </c>
    </row>
    <row r="4518" spans="1:4" ht="31.5" x14ac:dyDescent="0.25">
      <c r="A4518" s="290" t="s">
        <v>5699</v>
      </c>
      <c r="B4518" s="290">
        <v>90379</v>
      </c>
      <c r="C4518" s="159" t="s">
        <v>5741</v>
      </c>
      <c r="D4518" s="381">
        <v>960</v>
      </c>
    </row>
    <row r="4519" spans="1:4" ht="31.5" x14ac:dyDescent="0.25">
      <c r="A4519" s="290" t="s">
        <v>5699</v>
      </c>
      <c r="B4519" s="290">
        <v>90380</v>
      </c>
      <c r="C4519" s="159" t="s">
        <v>5742</v>
      </c>
      <c r="D4519" s="381">
        <v>490</v>
      </c>
    </row>
    <row r="4520" spans="1:4" x14ac:dyDescent="0.25">
      <c r="A4520" s="292"/>
      <c r="B4520" s="627" t="s">
        <v>5743</v>
      </c>
      <c r="C4520" s="627"/>
      <c r="D4520" s="382"/>
    </row>
    <row r="4521" spans="1:4" ht="31.5" x14ac:dyDescent="0.25">
      <c r="A4521" s="290" t="s">
        <v>5744</v>
      </c>
      <c r="B4521" s="291">
        <v>90381</v>
      </c>
      <c r="C4521" s="159" t="s">
        <v>5745</v>
      </c>
      <c r="D4521" s="381">
        <v>130000</v>
      </c>
    </row>
    <row r="4522" spans="1:4" x14ac:dyDescent="0.25">
      <c r="A4522" s="290" t="s">
        <v>5744</v>
      </c>
      <c r="B4522" s="291">
        <v>90382</v>
      </c>
      <c r="C4522" s="159" t="s">
        <v>5746</v>
      </c>
      <c r="D4522" s="381">
        <v>5000</v>
      </c>
    </row>
    <row r="4523" spans="1:4" ht="31.5" x14ac:dyDescent="0.25">
      <c r="A4523" s="290" t="s">
        <v>5744</v>
      </c>
      <c r="B4523" s="291">
        <v>90383</v>
      </c>
      <c r="C4523" s="159" t="s">
        <v>5747</v>
      </c>
      <c r="D4523" s="381">
        <v>4000</v>
      </c>
    </row>
    <row r="4524" spans="1:4" ht="31.5" x14ac:dyDescent="0.25">
      <c r="A4524" s="290" t="s">
        <v>5744</v>
      </c>
      <c r="B4524" s="291">
        <v>90384</v>
      </c>
      <c r="C4524" s="159" t="s">
        <v>5748</v>
      </c>
      <c r="D4524" s="381">
        <v>4000</v>
      </c>
    </row>
    <row r="4525" spans="1:4" ht="31.5" x14ac:dyDescent="0.25">
      <c r="A4525" s="290" t="s">
        <v>5744</v>
      </c>
      <c r="B4525" s="291">
        <v>90385</v>
      </c>
      <c r="C4525" s="159" t="s">
        <v>5749</v>
      </c>
      <c r="D4525" s="381">
        <v>4000</v>
      </c>
    </row>
    <row r="4526" spans="1:4" ht="31.5" x14ac:dyDescent="0.25">
      <c r="A4526" s="290" t="s">
        <v>5744</v>
      </c>
      <c r="B4526" s="291">
        <v>90386</v>
      </c>
      <c r="C4526" s="159" t="s">
        <v>5750</v>
      </c>
      <c r="D4526" s="381">
        <v>4000</v>
      </c>
    </row>
    <row r="4527" spans="1:4" ht="31.5" x14ac:dyDescent="0.25">
      <c r="A4527" s="290" t="s">
        <v>5744</v>
      </c>
      <c r="B4527" s="291">
        <v>90387</v>
      </c>
      <c r="C4527" s="159" t="s">
        <v>5751</v>
      </c>
      <c r="D4527" s="381">
        <v>4000</v>
      </c>
    </row>
    <row r="4528" spans="1:4" ht="31.5" x14ac:dyDescent="0.25">
      <c r="A4528" s="290" t="s">
        <v>5744</v>
      </c>
      <c r="B4528" s="291">
        <v>90388</v>
      </c>
      <c r="C4528" s="159" t="s">
        <v>5752</v>
      </c>
      <c r="D4528" s="381">
        <v>4000</v>
      </c>
    </row>
    <row r="4529" spans="1:4" ht="31.5" x14ac:dyDescent="0.25">
      <c r="A4529" s="290" t="s">
        <v>5744</v>
      </c>
      <c r="B4529" s="291">
        <v>90389</v>
      </c>
      <c r="C4529" s="159" t="s">
        <v>5753</v>
      </c>
      <c r="D4529" s="381">
        <v>4000</v>
      </c>
    </row>
    <row r="4530" spans="1:4" ht="31.5" x14ac:dyDescent="0.25">
      <c r="A4530" s="290" t="s">
        <v>5744</v>
      </c>
      <c r="B4530" s="291">
        <v>90390</v>
      </c>
      <c r="C4530" s="159" t="s">
        <v>5754</v>
      </c>
      <c r="D4530" s="381">
        <v>14400</v>
      </c>
    </row>
    <row r="4531" spans="1:4" x14ac:dyDescent="0.25">
      <c r="A4531" s="292"/>
      <c r="B4531" s="627" t="s">
        <v>5755</v>
      </c>
      <c r="C4531" s="627"/>
      <c r="D4531" s="382"/>
    </row>
    <row r="4532" spans="1:4" ht="31.5" x14ac:dyDescent="0.25">
      <c r="A4532" s="290" t="s">
        <v>5715</v>
      </c>
      <c r="B4532" s="291">
        <v>90391</v>
      </c>
      <c r="C4532" s="159" t="s">
        <v>5756</v>
      </c>
      <c r="D4532" s="381">
        <v>104000</v>
      </c>
    </row>
    <row r="4533" spans="1:4" ht="31.5" x14ac:dyDescent="0.25">
      <c r="A4533" s="290" t="s">
        <v>5715</v>
      </c>
      <c r="B4533" s="291">
        <v>90392</v>
      </c>
      <c r="C4533" s="159" t="s">
        <v>5757</v>
      </c>
      <c r="D4533" s="381">
        <v>24000</v>
      </c>
    </row>
    <row r="4534" spans="1:4" ht="31.5" x14ac:dyDescent="0.25">
      <c r="A4534" s="290" t="s">
        <v>5715</v>
      </c>
      <c r="B4534" s="291">
        <v>90393</v>
      </c>
      <c r="C4534" s="159" t="s">
        <v>5758</v>
      </c>
      <c r="D4534" s="381">
        <v>3120</v>
      </c>
    </row>
    <row r="4535" spans="1:4" ht="31.5" x14ac:dyDescent="0.25">
      <c r="A4535" s="290" t="s">
        <v>5715</v>
      </c>
      <c r="B4535" s="291">
        <v>90394</v>
      </c>
      <c r="C4535" s="159" t="s">
        <v>5759</v>
      </c>
      <c r="D4535" s="381">
        <v>3920</v>
      </c>
    </row>
    <row r="4536" spans="1:4" ht="31.5" x14ac:dyDescent="0.25">
      <c r="A4536" s="290" t="s">
        <v>5715</v>
      </c>
      <c r="B4536" s="291">
        <v>90395</v>
      </c>
      <c r="C4536" s="159" t="s">
        <v>5760</v>
      </c>
      <c r="D4536" s="381">
        <v>12720</v>
      </c>
    </row>
    <row r="4537" spans="1:4" ht="31.5" x14ac:dyDescent="0.25">
      <c r="A4537" s="290" t="s">
        <v>5715</v>
      </c>
      <c r="B4537" s="291">
        <v>90396</v>
      </c>
      <c r="C4537" s="159" t="s">
        <v>5761</v>
      </c>
      <c r="D4537" s="381">
        <v>8720</v>
      </c>
    </row>
  </sheetData>
  <mergeCells count="11">
    <mergeCell ref="A100:D100"/>
    <mergeCell ref="B4487:C4487"/>
    <mergeCell ref="B4520:C4520"/>
    <mergeCell ref="B4531:C4531"/>
    <mergeCell ref="B13:D13"/>
    <mergeCell ref="B14:D14"/>
    <mergeCell ref="B2159:D2159"/>
    <mergeCell ref="B2165:D2165"/>
    <mergeCell ref="B4450:C4450"/>
    <mergeCell ref="C4006:D4006"/>
    <mergeCell ref="C3999:D3999"/>
  </mergeCells>
  <conditionalFormatting sqref="C780:C783">
    <cfRule type="cellIs" dxfId="22" priority="49" operator="equal">
      <formula>0</formula>
    </cfRule>
  </conditionalFormatting>
  <conditionalFormatting sqref="C785:C788">
    <cfRule type="cellIs" dxfId="21" priority="45" operator="equal">
      <formula>0</formula>
    </cfRule>
  </conditionalFormatting>
  <conditionalFormatting sqref="C790:C791">
    <cfRule type="cellIs" dxfId="20" priority="44" operator="equal">
      <formula>0</formula>
    </cfRule>
  </conditionalFormatting>
  <conditionalFormatting sqref="C793:C795">
    <cfRule type="cellIs" dxfId="19" priority="41" operator="equal">
      <formula>0</formula>
    </cfRule>
  </conditionalFormatting>
  <conditionalFormatting sqref="C797:C799">
    <cfRule type="cellIs" dxfId="18" priority="38" operator="equal">
      <formula>0</formula>
    </cfRule>
  </conditionalFormatting>
  <conditionalFormatting sqref="C801:C806">
    <cfRule type="cellIs" dxfId="17" priority="33" operator="equal">
      <formula>0</formula>
    </cfRule>
  </conditionalFormatting>
  <conditionalFormatting sqref="C808:C813">
    <cfRule type="cellIs" dxfId="16" priority="27" operator="equal">
      <formula>0</formula>
    </cfRule>
  </conditionalFormatting>
  <conditionalFormatting sqref="C815:C817">
    <cfRule type="cellIs" dxfId="15" priority="24" operator="equal">
      <formula>0</formula>
    </cfRule>
  </conditionalFormatting>
  <conditionalFormatting sqref="C819">
    <cfRule type="cellIs" dxfId="14" priority="52" operator="equal">
      <formula>0</formula>
    </cfRule>
  </conditionalFormatting>
  <conditionalFormatting sqref="C821">
    <cfRule type="cellIs" dxfId="13" priority="1" operator="equal">
      <formula>0</formula>
    </cfRule>
  </conditionalFormatting>
  <conditionalFormatting sqref="C825:C826">
    <cfRule type="cellIs" dxfId="12" priority="22" operator="equal">
      <formula>0</formula>
    </cfRule>
  </conditionalFormatting>
  <conditionalFormatting sqref="C830:C831">
    <cfRule type="cellIs" dxfId="11" priority="14" operator="equal">
      <formula>0</formula>
    </cfRule>
  </conditionalFormatting>
  <conditionalFormatting sqref="C834:C835">
    <cfRule type="cellIs" dxfId="10" priority="13" operator="equal">
      <formula>0</formula>
    </cfRule>
  </conditionalFormatting>
  <conditionalFormatting sqref="C837:C840">
    <cfRule type="cellIs" dxfId="9" priority="10" operator="equal">
      <formula>0</formula>
    </cfRule>
  </conditionalFormatting>
  <conditionalFormatting sqref="C842">
    <cfRule type="cellIs" dxfId="8" priority="9" operator="equal">
      <formula>0</formula>
    </cfRule>
  </conditionalFormatting>
  <conditionalFormatting sqref="C844:C845">
    <cfRule type="cellIs" dxfId="7" priority="7" operator="equal">
      <formula>0</formula>
    </cfRule>
  </conditionalFormatting>
  <conditionalFormatting sqref="C847:C849">
    <cfRule type="cellIs" dxfId="6" priority="37" operator="equal">
      <formula>0</formula>
    </cfRule>
  </conditionalFormatting>
  <conditionalFormatting sqref="C851:C852">
    <cfRule type="cellIs" dxfId="5" priority="6" operator="equal">
      <formula>0</formula>
    </cfRule>
  </conditionalFormatting>
  <conditionalFormatting sqref="C854:C857">
    <cfRule type="cellIs" dxfId="4" priority="3" operator="equal">
      <formula>0</formula>
    </cfRule>
  </conditionalFormatting>
  <conditionalFormatting sqref="C859:C860">
    <cfRule type="cellIs" dxfId="3" priority="2" operator="equal">
      <formula>0</formula>
    </cfRule>
  </conditionalFormatting>
  <conditionalFormatting sqref="C863:C864">
    <cfRule type="cellIs" dxfId="2" priority="17" operator="equal">
      <formula>0</formula>
    </cfRule>
  </conditionalFormatting>
  <conditionalFormatting sqref="C866:C867">
    <cfRule type="cellIs" dxfId="1" priority="18" operator="equal">
      <formula>0</formula>
    </cfRule>
  </conditionalFormatting>
  <conditionalFormatting sqref="C869:C871">
    <cfRule type="cellIs" dxfId="0" priority="16" operator="equal">
      <formula>0</formula>
    </cfRule>
  </conditionalFormatting>
  <hyperlinks>
    <hyperlink ref="A552" r:id="rId1" display="https://zdravmedinform.ru/nomenclatura-meditcinskikh-uslug/a26.01.030.html" xr:uid="{00000000-0004-0000-0000-000000000000}"/>
  </hyperlinks>
  <pageMargins left="0.39370078740157483" right="0" top="0.39370078740157483" bottom="0.39370078740157483" header="0" footer="0"/>
  <pageSetup paperSize="9" scale="78" fitToHeight="0" orientation="portrait" r:id="rId2"/>
  <rowBreaks count="7" manualBreakCount="7">
    <brk id="1537" max="6" man="1"/>
    <brk id="1587" max="6" man="1"/>
    <brk id="1614" max="6" man="1"/>
    <brk id="3877" max="6" man="1"/>
    <brk id="3930" max="6" man="1"/>
    <brk id="3959" max="6" man="1"/>
    <brk id="4275"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D22"/>
  <sheetViews>
    <sheetView view="pageBreakPreview" zoomScaleNormal="100" zoomScaleSheetLayoutView="100" workbookViewId="0">
      <selection activeCell="D30" sqref="D30"/>
    </sheetView>
  </sheetViews>
  <sheetFormatPr defaultColWidth="51.5703125" defaultRowHeight="28.9" customHeight="1" x14ac:dyDescent="0.25"/>
  <cols>
    <col min="1" max="1" width="20.7109375" style="50" customWidth="1"/>
    <col min="2" max="2" width="14.7109375" style="50" customWidth="1"/>
    <col min="3" max="3" width="67.28515625" style="50" customWidth="1"/>
    <col min="4" max="4" width="17" style="50" customWidth="1"/>
    <col min="5" max="16384" width="51.5703125" style="50"/>
  </cols>
  <sheetData>
    <row r="1" spans="1:4" customFormat="1" ht="15.75" x14ac:dyDescent="0.25">
      <c r="A1" s="2"/>
      <c r="B1" s="54"/>
      <c r="C1" s="248"/>
      <c r="D1" s="79" t="s">
        <v>6877</v>
      </c>
    </row>
    <row r="2" spans="1:4" customFormat="1" ht="15.75" x14ac:dyDescent="0.25">
      <c r="A2" s="2"/>
      <c r="B2" s="54"/>
      <c r="C2" s="248"/>
      <c r="D2" s="79" t="s">
        <v>5791</v>
      </c>
    </row>
    <row r="3" spans="1:4" customFormat="1" ht="15.75" x14ac:dyDescent="0.25">
      <c r="A3" s="2"/>
      <c r="B3" s="54"/>
      <c r="C3" s="248"/>
      <c r="D3" s="79"/>
    </row>
    <row r="4" spans="1:4" customFormat="1" ht="15.75" x14ac:dyDescent="0.25">
      <c r="A4" s="2"/>
      <c r="B4" s="54"/>
      <c r="C4" s="248"/>
      <c r="D4" s="79"/>
    </row>
    <row r="5" spans="1:4" customFormat="1" ht="15.75" x14ac:dyDescent="0.25">
      <c r="A5" s="2"/>
      <c r="B5" s="54"/>
      <c r="C5" s="248"/>
      <c r="D5" s="80" t="s">
        <v>3120</v>
      </c>
    </row>
    <row r="6" spans="1:4" customFormat="1" ht="15.75" x14ac:dyDescent="0.25">
      <c r="A6" s="2"/>
      <c r="B6" s="54"/>
      <c r="C6" s="248"/>
      <c r="D6" s="79" t="s">
        <v>3121</v>
      </c>
    </row>
    <row r="7" spans="1:4" customFormat="1" ht="15.75" x14ac:dyDescent="0.25">
      <c r="A7" s="2"/>
      <c r="B7" s="54"/>
      <c r="C7" s="248"/>
      <c r="D7" s="79"/>
    </row>
    <row r="8" spans="1:4" customFormat="1" ht="15.75" x14ac:dyDescent="0.25">
      <c r="A8" s="2"/>
      <c r="B8" s="54"/>
      <c r="C8" s="248"/>
      <c r="D8" s="79" t="s">
        <v>6876</v>
      </c>
    </row>
    <row r="9" spans="1:4" customFormat="1" ht="15.75" x14ac:dyDescent="0.25">
      <c r="A9" s="2"/>
      <c r="B9" s="54"/>
      <c r="C9" s="248"/>
      <c r="D9" s="79" t="s">
        <v>6273</v>
      </c>
    </row>
    <row r="10" spans="1:4" ht="28.9" customHeight="1" x14ac:dyDescent="0.25">
      <c r="A10" s="2"/>
      <c r="B10" s="54"/>
      <c r="C10" s="248"/>
      <c r="D10" s="79"/>
    </row>
    <row r="11" spans="1:4" ht="28.9" customHeight="1" x14ac:dyDescent="0.25">
      <c r="A11" s="2"/>
      <c r="B11" s="54"/>
      <c r="C11" s="248"/>
      <c r="D11" s="79"/>
    </row>
    <row r="12" spans="1:4" ht="28.9" customHeight="1" x14ac:dyDescent="0.25">
      <c r="A12" s="108"/>
      <c r="B12" s="1"/>
      <c r="C12" s="278"/>
      <c r="D12" s="81"/>
    </row>
    <row r="13" spans="1:4" s="1" customFormat="1" ht="15.75" x14ac:dyDescent="0.25">
      <c r="A13" s="108"/>
      <c r="B13" s="628" t="s">
        <v>3118</v>
      </c>
      <c r="C13" s="628"/>
      <c r="D13" s="628"/>
    </row>
    <row r="14" spans="1:4" s="1" customFormat="1" ht="15.75" x14ac:dyDescent="0.25">
      <c r="A14" s="108"/>
      <c r="B14" s="628" t="s">
        <v>3119</v>
      </c>
      <c r="C14" s="628"/>
      <c r="D14" s="628"/>
    </row>
    <row r="15" spans="1:4" s="1" customFormat="1" ht="31.5" x14ac:dyDescent="0.25">
      <c r="A15" s="108"/>
      <c r="B15" s="597"/>
      <c r="C15" s="602" t="s">
        <v>6883</v>
      </c>
      <c r="D15" s="597"/>
    </row>
    <row r="16" spans="1:4" ht="28.9" customHeight="1" x14ac:dyDescent="0.25">
      <c r="A16" s="108"/>
      <c r="B16" s="1"/>
      <c r="C16" s="278"/>
      <c r="D16" s="81"/>
    </row>
    <row r="17" spans="1:4" ht="28.9" customHeight="1" x14ac:dyDescent="0.25">
      <c r="A17" s="24" t="s">
        <v>158</v>
      </c>
      <c r="B17" s="24" t="s">
        <v>157</v>
      </c>
      <c r="C17" s="23" t="s">
        <v>156</v>
      </c>
      <c r="D17" s="311" t="s">
        <v>155</v>
      </c>
    </row>
    <row r="18" spans="1:4" ht="28.9" customHeight="1" x14ac:dyDescent="0.25">
      <c r="A18" s="8">
        <v>1</v>
      </c>
      <c r="B18" s="8">
        <v>2</v>
      </c>
      <c r="C18" s="8">
        <v>3</v>
      </c>
      <c r="D18" s="312">
        <v>4</v>
      </c>
    </row>
    <row r="19" spans="1:4" s="1" customFormat="1" ht="15.75" x14ac:dyDescent="0.25">
      <c r="A19" s="387"/>
      <c r="B19" s="388"/>
      <c r="C19" s="389" t="s">
        <v>5875</v>
      </c>
      <c r="D19" s="390"/>
    </row>
    <row r="20" spans="1:4" s="1" customFormat="1" ht="15.75" x14ac:dyDescent="0.25">
      <c r="A20" s="603"/>
      <c r="B20" s="604"/>
      <c r="C20" s="605" t="s">
        <v>159</v>
      </c>
      <c r="D20" s="606"/>
    </row>
    <row r="21" spans="1:4" ht="28.9" customHeight="1" x14ac:dyDescent="0.25">
      <c r="A21" s="89"/>
      <c r="B21" s="88"/>
      <c r="C21" s="154" t="s">
        <v>219</v>
      </c>
      <c r="D21" s="335"/>
    </row>
    <row r="22" spans="1:4" ht="33" customHeight="1" x14ac:dyDescent="0.25">
      <c r="A22" s="188" t="s">
        <v>6881</v>
      </c>
      <c r="B22" s="194">
        <v>37739</v>
      </c>
      <c r="C22" s="190" t="s">
        <v>6882</v>
      </c>
      <c r="D22" s="316">
        <v>2887</v>
      </c>
    </row>
  </sheetData>
  <mergeCells count="2">
    <mergeCell ref="B13:D13"/>
    <mergeCell ref="B14:D14"/>
  </mergeCells>
  <pageMargins left="0.7" right="0.7" top="0.75" bottom="0.75" header="0.3" footer="0.3"/>
  <pageSetup paperSize="9" scale="5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Прейскурант Приложение 1</vt:lpstr>
      <vt:lpstr>Прейскурант Приложение 2</vt:lpstr>
      <vt:lpstr>'Прейскурант Приложение 1'!Область_печати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2026-08-25T09:56:47Z</dcterms:modified>
</cp:coreProperties>
</file>